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drawings/drawing10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drawings/drawing11.xml" ContentType="application/vnd.openxmlformats-officedocument.drawing+xml"/>
  <Override PartName="/xl/comments1.xml" ContentType="application/vnd.openxmlformats-officedocument.spreadsheetml.comments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drawings/drawing13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drawings/drawing14.xml" ContentType="application/vnd.openxmlformats-officedocument.drawing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5.xml" ContentType="application/vnd.openxmlformats-officedocument.drawing+xml"/>
  <Override PartName="/xl/comments2.xml" ContentType="application/vnd.openxmlformats-officedocument.spreadsheetml.comments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drawings/drawing16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pivotTables/pivotTable59.xml" ContentType="application/vnd.openxmlformats-officedocument.spreadsheetml.pivotTable+xml"/>
  <Override PartName="/xl/drawings/drawing17.xml" ContentType="application/vnd.openxmlformats-officedocument.drawing+xml"/>
  <Override PartName="/xl/charts/chart39.xml" ContentType="application/vnd.openxmlformats-officedocument.drawingml.chart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drawings/drawing18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drawings/drawing19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drawings/drawing20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drawings/drawing21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pivotTables/pivotTable82.xml" ContentType="application/vnd.openxmlformats-officedocument.spreadsheetml.pivotTable+xml"/>
  <Override PartName="/xl/pivotTables/pivotTable83.xml" ContentType="application/vnd.openxmlformats-officedocument.spreadsheetml.pivotTable+xml"/>
  <Override PartName="/xl/pivotTables/pivotTable84.xml" ContentType="application/vnd.openxmlformats-officedocument.spreadsheetml.pivotTable+xml"/>
  <Override PartName="/xl/drawings/drawing22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pivotTables/pivotTable85.xml" ContentType="application/vnd.openxmlformats-officedocument.spreadsheetml.pivotTable+xml"/>
  <Override PartName="/xl/pivotTables/pivotTable86.xml" ContentType="application/vnd.openxmlformats-officedocument.spreadsheetml.pivotTable+xml"/>
  <Override PartName="/xl/pivotTables/pivotTable87.xml" ContentType="application/vnd.openxmlformats-officedocument.spreadsheetml.pivotTable+xml"/>
  <Override PartName="/xl/pivotTables/pivotTable88.xml" ContentType="application/vnd.openxmlformats-officedocument.spreadsheetml.pivotTable+xml"/>
  <Override PartName="/xl/pivotTables/pivotTable89.xml" ContentType="application/vnd.openxmlformats-officedocument.spreadsheetml.pivotTable+xml"/>
  <Override PartName="/xl/drawings/drawing23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pivotTables/pivotTable90.xml" ContentType="application/vnd.openxmlformats-officedocument.spreadsheetml.pivotTable+xml"/>
  <Override PartName="/xl/pivotTables/pivotTable91.xml" ContentType="application/vnd.openxmlformats-officedocument.spreadsheetml.pivotTable+xml"/>
  <Override PartName="/xl/pivotTables/pivotTable92.xml" ContentType="application/vnd.openxmlformats-officedocument.spreadsheetml.pivotTable+xml"/>
  <Override PartName="/xl/pivotTables/pivotTable93.xml" ContentType="application/vnd.openxmlformats-officedocument.spreadsheetml.pivotTable+xml"/>
  <Override PartName="/xl/pivotTables/pivotTable94.xml" ContentType="application/vnd.openxmlformats-officedocument.spreadsheetml.pivotTable+xml"/>
  <Override PartName="/xl/drawings/drawing24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pivotTables/pivotTable95.xml" ContentType="application/vnd.openxmlformats-officedocument.spreadsheetml.pivotTable+xml"/>
  <Override PartName="/xl/pivotTables/pivotTable96.xml" ContentType="application/vnd.openxmlformats-officedocument.spreadsheetml.pivotTable+xml"/>
  <Override PartName="/xl/pivotTables/pivotTable97.xml" ContentType="application/vnd.openxmlformats-officedocument.spreadsheetml.pivotTable+xml"/>
  <Override PartName="/xl/pivotTables/pivotTable98.xml" ContentType="application/vnd.openxmlformats-officedocument.spreadsheetml.pivotTable+xml"/>
  <Override PartName="/xl/pivotTables/pivotTable99.xml" ContentType="application/vnd.openxmlformats-officedocument.spreadsheetml.pivotTable+xml"/>
  <Override PartName="/xl/pivotTables/pivotTable100.xml" ContentType="application/vnd.openxmlformats-officedocument.spreadsheetml.pivotTable+xml"/>
  <Override PartName="/xl/drawings/drawing25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pivotTables/pivotTable101.xml" ContentType="application/vnd.openxmlformats-officedocument.spreadsheetml.pivotTable+xml"/>
  <Override PartName="/xl/pivotTables/pivotTable102.xml" ContentType="application/vnd.openxmlformats-officedocument.spreadsheetml.pivotTable+xml"/>
  <Override PartName="/xl/pivotTables/pivotTable103.xml" ContentType="application/vnd.openxmlformats-officedocument.spreadsheetml.pivotTable+xml"/>
  <Override PartName="/xl/pivotTables/pivotTable104.xml" ContentType="application/vnd.openxmlformats-officedocument.spreadsheetml.pivotTable+xml"/>
  <Override PartName="/xl/pivotTables/pivotTable105.xml" ContentType="application/vnd.openxmlformats-officedocument.spreadsheetml.pivotTable+xml"/>
  <Override PartName="/xl/pivotTables/pivotTable106.xml" ContentType="application/vnd.openxmlformats-officedocument.spreadsheetml.pivotTable+xml"/>
  <Override PartName="/xl/drawings/drawing26.xml" ContentType="application/vnd.openxmlformats-officedocument.drawing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pivotTables/pivotTable107.xml" ContentType="application/vnd.openxmlformats-officedocument.spreadsheetml.pivotTable+xml"/>
  <Override PartName="/xl/pivotTables/pivotTable108.xml" ContentType="application/vnd.openxmlformats-officedocument.spreadsheetml.pivotTable+xml"/>
  <Override PartName="/xl/pivotTables/pivotTable109.xml" ContentType="application/vnd.openxmlformats-officedocument.spreadsheetml.pivotTable+xml"/>
  <Override PartName="/xl/pivotTables/pivotTable110.xml" ContentType="application/vnd.openxmlformats-officedocument.spreadsheetml.pivotTable+xml"/>
  <Override PartName="/xl/pivotTables/pivotTable111.xml" ContentType="application/vnd.openxmlformats-officedocument.spreadsheetml.pivotTable+xml"/>
  <Override PartName="/xl/pivotTables/pivotTable112.xml" ContentType="application/vnd.openxmlformats-officedocument.spreadsheetml.pivotTable+xml"/>
  <Override PartName="/xl/drawings/drawing27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edwin.velasquez\Desktop\CRM 1.0\lider seguridad\formatos\"/>
    </mc:Choice>
  </mc:AlternateContent>
  <bookViews>
    <workbookView xWindow="0" yWindow="240" windowWidth="20490" windowHeight="7665" tabRatio="689" firstSheet="15" activeTab="16"/>
  </bookViews>
  <sheets>
    <sheet name=" ACUM 2017" sheetId="52" state="hidden" r:id="rId1"/>
    <sheet name="ACUM 2016" sheetId="8" state="hidden" r:id="rId2"/>
    <sheet name="REP ENERO" sheetId="17" state="hidden" r:id="rId3"/>
    <sheet name="ACUM 2017" sheetId="23" state="hidden" r:id="rId4"/>
    <sheet name="ENE18" sheetId="53" state="hidden" r:id="rId5"/>
    <sheet name="FEB18" sheetId="62" state="hidden" r:id="rId6"/>
    <sheet name="MAR18" sheetId="63" state="hidden" r:id="rId7"/>
    <sheet name="ABR18" sheetId="65" state="hidden" r:id="rId8"/>
    <sheet name="MAY18" sheetId="66" state="hidden" r:id="rId9"/>
    <sheet name="JUN18" sheetId="67" state="hidden" r:id="rId10"/>
    <sheet name="JUL18" sheetId="68" state="hidden" r:id="rId11"/>
    <sheet name="AGO18" sheetId="69" state="hidden" r:id="rId12"/>
    <sheet name="SEPT18" sheetId="70" state="hidden" r:id="rId13"/>
    <sheet name="OCT18" sheetId="71" state="hidden" r:id="rId14"/>
    <sheet name="NOV18" sheetId="72" state="hidden" r:id="rId15"/>
    <sheet name="DIC18" sheetId="73" r:id="rId16"/>
    <sheet name=" ACUM 2018" sheetId="57" r:id="rId17"/>
    <sheet name="TABLA ENERO" sheetId="18" state="hidden" r:id="rId18"/>
    <sheet name="ACUM ENERO" sheetId="19" state="hidden" r:id="rId19"/>
    <sheet name="REP FEBRERO" sheetId="21" state="hidden" r:id="rId20"/>
    <sheet name="TABLA FEBRERO" sheetId="22" state="hidden" r:id="rId21"/>
    <sheet name="REP MARZO" sheetId="24" state="hidden" r:id="rId22"/>
    <sheet name="TABLA MARZO" sheetId="26" state="hidden" r:id="rId23"/>
    <sheet name="REP ABRIL" sheetId="27" state="hidden" r:id="rId24"/>
    <sheet name="TABLA ABRIL" sheetId="28" state="hidden" r:id="rId25"/>
    <sheet name="REP MAYO" sheetId="29" state="hidden" r:id="rId26"/>
    <sheet name="TABLA MAYO" sheetId="30" state="hidden" r:id="rId27"/>
    <sheet name="REP JUNIO" sheetId="31" state="hidden" r:id="rId28"/>
    <sheet name="TABLA JUNIO" sheetId="32" state="hidden" r:id="rId29"/>
    <sheet name="TABLA JULIO" sheetId="35" state="hidden" r:id="rId30"/>
    <sheet name="REP JULIO" sheetId="33" state="hidden" r:id="rId31"/>
    <sheet name="REP AGOSTO" sheetId="36" state="hidden" r:id="rId32"/>
    <sheet name="TABLA AGOSTO" sheetId="38" state="hidden" r:id="rId33"/>
    <sheet name="REP SEPT" sheetId="39" state="hidden" r:id="rId34"/>
    <sheet name="TABLA SEPT" sheetId="41" state="hidden" r:id="rId35"/>
    <sheet name="REP OCT" sheetId="42" state="hidden" r:id="rId36"/>
    <sheet name="TABLA OCT" sheetId="44" state="hidden" r:id="rId37"/>
    <sheet name="TABLA NOV" sheetId="47" state="hidden" r:id="rId38"/>
    <sheet name="REP DIC" sheetId="48" state="hidden" r:id="rId39"/>
  </sheets>
  <definedNames>
    <definedName name="_xlnm._FilterDatabase" localSheetId="0" hidden="1">' ACUM 2017'!$B$176:$F$1390</definedName>
    <definedName name="_xlnm._FilterDatabase" localSheetId="16" hidden="1">' ACUM 2018'!#REF!</definedName>
    <definedName name="_xlnm._FilterDatabase" localSheetId="7" hidden="1">'ABR18'!$B$3:$F$107</definedName>
    <definedName name="_xlnm._FilterDatabase" localSheetId="1" hidden="1">'ACUM 2016'!$B$7:$I$142</definedName>
    <definedName name="_xlnm._FilterDatabase" localSheetId="3" hidden="1">'TABLA FEBRERO'!$B$157:$E$296</definedName>
    <definedName name="_xlnm._FilterDatabase" localSheetId="18" hidden="1">'ACUM ENERO'!$B$3:$E$141</definedName>
    <definedName name="_xlnm._FilterDatabase" localSheetId="11" hidden="1">'AGO18'!$N$16:$AQ$241</definedName>
    <definedName name="_xlnm._FilterDatabase" localSheetId="15" hidden="1">'DIC18'!$B$2:$F$127</definedName>
    <definedName name="_xlnm._FilterDatabase" localSheetId="4" hidden="1">'ENE18'!$N$17:$Q$187</definedName>
    <definedName name="_xlnm._FilterDatabase" localSheetId="5" hidden="1">'FEB18'!$B$3:$F$122</definedName>
    <definedName name="_xlnm._FilterDatabase" localSheetId="10" hidden="1">'JUL18'!$N$16:$AN$240</definedName>
    <definedName name="_xlnm._FilterDatabase" localSheetId="9" hidden="1">'JUN18'!$N$16:$AK$234</definedName>
    <definedName name="_xlnm._FilterDatabase" localSheetId="6" hidden="1">'MAR18'!$B$3:$F$121</definedName>
    <definedName name="_xlnm._FilterDatabase" localSheetId="8" hidden="1">'MAY18'!$B$2:$F$137</definedName>
    <definedName name="_xlnm._FilterDatabase" localSheetId="14" hidden="1">'NOV18'!$B$2:$F$107</definedName>
    <definedName name="_xlnm._FilterDatabase" localSheetId="13" hidden="1">'OCT18'!$B$2:$F$176</definedName>
    <definedName name="_xlnm._FilterDatabase" localSheetId="23" hidden="1">'REP ABRIL'!$C$3:$G$104</definedName>
    <definedName name="_xlnm._FilterDatabase" localSheetId="31" hidden="1">'REP AGOSTO'!$B$2:$F$102</definedName>
    <definedName name="_xlnm._FilterDatabase" localSheetId="38" hidden="1">'REP DIC'!$B$2:$F$94</definedName>
    <definedName name="_xlnm._FilterDatabase" localSheetId="2" hidden="1">'REP ENERO'!$B$3:$F$99</definedName>
    <definedName name="_xlnm._FilterDatabase" localSheetId="19" hidden="1">'REP FEBRERO'!$A$3:$F$111</definedName>
    <definedName name="_xlnm._FilterDatabase" localSheetId="30" hidden="1">'REP JULIO'!$B$2:$F$82</definedName>
    <definedName name="_xlnm._FilterDatabase" localSheetId="27" hidden="1">'REP JUNIO'!$B$2:$F$83</definedName>
    <definedName name="_xlnm._FilterDatabase" localSheetId="21" hidden="1">'REP MARZO'!$C$3:$G$131</definedName>
    <definedName name="_xlnm._FilterDatabase" localSheetId="25" hidden="1">'REP MAYO'!$B$3:$F$124</definedName>
    <definedName name="_xlnm._FilterDatabase" localSheetId="35" hidden="1">'REP OCT'!$B$2:$F$119</definedName>
    <definedName name="_xlnm._FilterDatabase" localSheetId="33" hidden="1">'REP SEPT'!$B$2:$F$101</definedName>
    <definedName name="_xlnm._FilterDatabase" localSheetId="12" hidden="1">SEPT18!$B$2:$F$144</definedName>
    <definedName name="_xlnm._FilterDatabase" localSheetId="24" hidden="1">'TABLA ABRIL'!$B$151:$H$293</definedName>
    <definedName name="_xlnm._FilterDatabase" localSheetId="32" hidden="1">'TABLA AGOSTO'!$B$147:$L$304</definedName>
    <definedName name="_xlnm._FilterDatabase" localSheetId="20" hidden="1">'TABLA FEBRERO'!$B$157:$F$296</definedName>
    <definedName name="_xlnm._FilterDatabase" localSheetId="29" hidden="1">'TABLA JULIO'!$B$131:$K$283</definedName>
    <definedName name="_xlnm._FilterDatabase" localSheetId="28" hidden="1">'TABLA JUNIO'!$B$130:$J$277</definedName>
    <definedName name="_xlnm._FilterDatabase" localSheetId="22" hidden="1">'TABLA MARZO'!$B$177:$G$317</definedName>
    <definedName name="_xlnm._FilterDatabase" localSheetId="26" hidden="1">'TABLA MAYO'!$B$170:$I$314</definedName>
    <definedName name="_xlnm._FilterDatabase" localSheetId="37" hidden="1">'TABLA NOV'!$B$138:$Q$307</definedName>
    <definedName name="_xlnm._FilterDatabase" localSheetId="36" hidden="1">'TABLA OCT'!$B$165:$P$331</definedName>
    <definedName name="_xlnm._FilterDatabase" localSheetId="34" hidden="1">'TABLA SEPT'!$B$147:$O$308</definedName>
  </definedNames>
  <calcPr calcId="152511"/>
  <pivotCaches>
    <pivotCache cacheId="0" r:id="rId40"/>
    <pivotCache cacheId="1" r:id="rId41"/>
    <pivotCache cacheId="2" r:id="rId42"/>
    <pivotCache cacheId="3" r:id="rId43"/>
    <pivotCache cacheId="4" r:id="rId44"/>
    <pivotCache cacheId="5" r:id="rId45"/>
    <pivotCache cacheId="6" r:id="rId46"/>
    <pivotCache cacheId="7" r:id="rId47"/>
    <pivotCache cacheId="8" r:id="rId48"/>
    <pivotCache cacheId="9" r:id="rId49"/>
    <pivotCache cacheId="10" r:id="rId50"/>
    <pivotCache cacheId="11" r:id="rId51"/>
    <pivotCache cacheId="12" r:id="rId52"/>
    <pivotCache cacheId="13" r:id="rId53"/>
    <pivotCache cacheId="14" r:id="rId54"/>
    <pivotCache cacheId="15" r:id="rId55"/>
    <pivotCache cacheId="16" r:id="rId56"/>
    <pivotCache cacheId="17" r:id="rId57"/>
    <pivotCache cacheId="18" r:id="rId58"/>
    <pivotCache cacheId="19" r:id="rId59"/>
    <pivotCache cacheId="20" r:id="rId60"/>
    <pivotCache cacheId="21" r:id="rId61"/>
    <pivotCache cacheId="22" r:id="rId62"/>
    <pivotCache cacheId="23" r:id="rId63"/>
    <pivotCache cacheId="24" r:id="rId64"/>
    <pivotCache cacheId="25" r:id="rId65"/>
    <pivotCache cacheId="26" r:id="rId66"/>
    <pivotCache cacheId="27" r:id="rId67"/>
    <pivotCache cacheId="28" r:id="rId68"/>
    <pivotCache cacheId="29" r:id="rId69"/>
    <pivotCache cacheId="30" r:id="rId70"/>
    <pivotCache cacheId="31" r:id="rId71"/>
    <pivotCache cacheId="32" r:id="rId72"/>
    <pivotCache cacheId="33" r:id="rId73"/>
    <pivotCache cacheId="34" r:id="rId74"/>
    <pivotCache cacheId="35" r:id="rId75"/>
    <pivotCache cacheId="36" r:id="rId76"/>
    <pivotCache cacheId="37" r:id="rId77"/>
    <pivotCache cacheId="38" r:id="rId78"/>
    <pivotCache cacheId="39" r:id="rId79"/>
    <pivotCache cacheId="40" r:id="rId80"/>
    <pivotCache cacheId="41" r:id="rId81"/>
    <pivotCache cacheId="42" r:id="rId82"/>
    <pivotCache cacheId="43" r:id="rId83"/>
    <pivotCache cacheId="44" r:id="rId84"/>
    <pivotCache cacheId="45" r:id="rId85"/>
    <pivotCache cacheId="46" r:id="rId86"/>
    <pivotCache cacheId="47" r:id="rId87"/>
    <pivotCache cacheId="48" r:id="rId88"/>
    <pivotCache cacheId="49" r:id="rId89"/>
    <pivotCache cacheId="50" r:id="rId90"/>
    <pivotCache cacheId="51" r:id="rId91"/>
    <pivotCache cacheId="52" r:id="rId92"/>
    <pivotCache cacheId="53" r:id="rId93"/>
  </pivotCaches>
</workbook>
</file>

<file path=xl/calcChain.xml><?xml version="1.0" encoding="utf-8"?>
<calcChain xmlns="http://schemas.openxmlformats.org/spreadsheetml/2006/main">
  <c r="O10" i="57" l="1"/>
  <c r="O8" i="57"/>
  <c r="O7" i="57"/>
  <c r="O5" i="57"/>
  <c r="O6" i="57"/>
  <c r="O4" i="57"/>
  <c r="N10" i="57"/>
  <c r="N8" i="57"/>
  <c r="N7" i="57"/>
  <c r="BC18" i="73"/>
  <c r="BC19" i="73"/>
  <c r="BC20" i="73"/>
  <c r="BC25" i="73"/>
  <c r="BC21" i="73"/>
  <c r="BC23" i="73"/>
  <c r="BC29" i="73"/>
  <c r="BC30" i="73"/>
  <c r="BC26" i="73"/>
  <c r="BC22" i="73"/>
  <c r="BC27" i="73"/>
  <c r="BC33" i="73"/>
  <c r="BC28" i="73"/>
  <c r="BC35" i="73"/>
  <c r="BC24" i="73"/>
  <c r="BC40" i="73"/>
  <c r="BC41" i="73"/>
  <c r="BC44" i="73"/>
  <c r="BC31" i="73"/>
  <c r="BC42" i="73"/>
  <c r="BC36" i="73"/>
  <c r="BC49" i="73"/>
  <c r="BC34" i="73"/>
  <c r="BC54" i="73"/>
  <c r="BC51" i="73"/>
  <c r="BC45" i="73"/>
  <c r="BC52" i="73"/>
  <c r="BC58" i="73"/>
  <c r="BC64" i="73"/>
  <c r="BC55" i="73"/>
  <c r="BC50" i="73"/>
  <c r="BC56" i="73"/>
  <c r="BC46" i="73"/>
  <c r="BC37" i="73"/>
  <c r="BC38" i="73"/>
  <c r="BC65" i="73"/>
  <c r="BC47" i="73"/>
  <c r="BC53" i="73"/>
  <c r="BC59" i="73"/>
  <c r="BC60" i="73"/>
  <c r="BC57" i="73"/>
  <c r="BC71" i="73"/>
  <c r="BC61" i="73"/>
  <c r="BC66" i="73"/>
  <c r="BC72" i="73"/>
  <c r="BC73" i="73"/>
  <c r="BC67" i="73"/>
  <c r="BC70" i="73"/>
  <c r="BC78" i="73"/>
  <c r="BC79" i="73"/>
  <c r="BC68" i="73"/>
  <c r="BC62" i="73"/>
  <c r="BC84" i="73"/>
  <c r="BC80" i="73"/>
  <c r="BC32" i="73"/>
  <c r="BC43" i="73"/>
  <c r="BC93" i="73"/>
  <c r="BC85" i="73"/>
  <c r="BC74" i="73"/>
  <c r="BC94" i="73"/>
  <c r="BC69" i="73"/>
  <c r="BC81" i="73"/>
  <c r="BC86" i="73"/>
  <c r="BC75" i="73"/>
  <c r="BC95" i="73"/>
  <c r="BC82" i="73"/>
  <c r="BC87" i="73"/>
  <c r="BC63" i="73"/>
  <c r="BC76" i="73"/>
  <c r="BC96" i="73"/>
  <c r="BC88" i="73"/>
  <c r="BC89" i="73"/>
  <c r="BC100" i="73"/>
  <c r="BC101" i="73"/>
  <c r="BC90" i="73"/>
  <c r="BC97" i="73"/>
  <c r="BC98" i="73"/>
  <c r="BC102" i="73"/>
  <c r="BC91" i="73"/>
  <c r="BC111" i="73"/>
  <c r="BC92" i="73"/>
  <c r="BC112" i="73"/>
  <c r="BC113" i="73"/>
  <c r="BC114" i="73"/>
  <c r="BC39" i="73"/>
  <c r="BC115" i="73"/>
  <c r="BC124" i="73"/>
  <c r="BC125" i="73"/>
  <c r="BC126" i="73"/>
  <c r="BC116" i="73"/>
  <c r="BC127" i="73"/>
  <c r="BC103" i="73"/>
  <c r="BC117" i="73"/>
  <c r="BC128" i="73"/>
  <c r="BC104" i="73"/>
  <c r="BC129" i="73"/>
  <c r="BC130" i="73"/>
  <c r="BC131" i="73"/>
  <c r="BC105" i="73"/>
  <c r="BC132" i="73"/>
  <c r="BC106" i="73"/>
  <c r="BC133" i="73"/>
  <c r="BC118" i="73"/>
  <c r="BC134" i="73"/>
  <c r="BC145" i="73"/>
  <c r="BC146" i="73"/>
  <c r="BC147" i="73"/>
  <c r="BC119" i="73"/>
  <c r="BC120" i="73"/>
  <c r="BC107" i="73"/>
  <c r="BC148" i="73"/>
  <c r="BC149" i="73"/>
  <c r="BC150" i="73"/>
  <c r="BC151" i="73"/>
  <c r="BC152" i="73"/>
  <c r="BC153" i="73"/>
  <c r="BC154" i="73"/>
  <c r="BC155" i="73"/>
  <c r="BC156" i="73"/>
  <c r="BC135" i="73"/>
  <c r="BC157" i="73"/>
  <c r="BC136" i="73"/>
  <c r="BC137" i="73"/>
  <c r="BC158" i="73"/>
  <c r="BC138" i="73"/>
  <c r="BC159" i="73"/>
  <c r="BC160" i="73"/>
  <c r="BC83" i="73"/>
  <c r="BC161" i="73"/>
  <c r="BC162" i="73"/>
  <c r="BC121" i="73"/>
  <c r="BC163" i="73"/>
  <c r="BC164" i="73"/>
  <c r="BC165" i="73"/>
  <c r="BC122" i="73"/>
  <c r="BC108" i="73"/>
  <c r="BC166" i="73"/>
  <c r="BC167" i="73"/>
  <c r="BC168" i="73"/>
  <c r="BC169" i="73"/>
  <c r="BC170" i="73"/>
  <c r="BC171" i="73"/>
  <c r="BC172" i="73"/>
  <c r="BC109" i="73"/>
  <c r="BC139" i="73"/>
  <c r="BC183" i="73"/>
  <c r="BC184" i="73"/>
  <c r="BC185" i="73"/>
  <c r="BC186" i="73"/>
  <c r="BC187" i="73"/>
  <c r="BC188" i="73"/>
  <c r="BC173" i="73"/>
  <c r="BC174" i="73"/>
  <c r="BC189" i="73"/>
  <c r="BC190" i="73"/>
  <c r="BC191" i="73"/>
  <c r="BC192" i="73"/>
  <c r="BC193" i="73"/>
  <c r="BC175" i="73"/>
  <c r="BC194" i="73"/>
  <c r="BC195" i="73"/>
  <c r="BC196" i="73"/>
  <c r="BC197" i="73"/>
  <c r="BC198" i="73"/>
  <c r="BC199" i="73"/>
  <c r="BC200" i="73"/>
  <c r="BC201" i="73"/>
  <c r="BC202" i="73"/>
  <c r="BC203" i="73"/>
  <c r="BC204" i="73"/>
  <c r="BC205" i="73"/>
  <c r="BC206" i="73"/>
  <c r="BC207" i="73"/>
  <c r="BC208" i="73"/>
  <c r="BC209" i="73"/>
  <c r="BC210" i="73"/>
  <c r="BC211" i="73"/>
  <c r="BC176" i="73"/>
  <c r="BC177" i="73"/>
  <c r="BC212" i="73"/>
  <c r="BC213" i="73"/>
  <c r="BC214" i="73"/>
  <c r="BC215" i="73"/>
  <c r="BC216" i="73"/>
  <c r="BC178" i="73"/>
  <c r="BC217" i="73"/>
  <c r="BC218" i="73"/>
  <c r="BC219" i="73"/>
  <c r="BC220" i="73"/>
  <c r="BC221" i="73"/>
  <c r="BC222" i="73"/>
  <c r="BC140" i="73"/>
  <c r="BC223" i="73"/>
  <c r="BC224" i="73"/>
  <c r="BC225" i="73"/>
  <c r="BC226" i="73"/>
  <c r="BC227" i="73"/>
  <c r="BC228" i="73"/>
  <c r="BC229" i="73"/>
  <c r="BC179" i="73"/>
  <c r="BC230" i="73"/>
  <c r="BC231" i="73"/>
  <c r="BC232" i="73"/>
  <c r="BC233" i="73"/>
  <c r="BC234" i="73"/>
  <c r="BC235" i="73"/>
  <c r="BC236" i="73"/>
  <c r="BC237" i="73"/>
  <c r="BC238" i="73"/>
  <c r="BC239" i="73"/>
  <c r="BC240" i="73"/>
  <c r="BC241" i="73"/>
  <c r="BC242" i="73"/>
  <c r="BC243" i="73"/>
  <c r="BC244" i="73"/>
  <c r="BC245" i="73"/>
  <c r="BC246" i="73"/>
  <c r="BC247" i="73"/>
  <c r="BC180" i="73"/>
  <c r="BC248" i="73"/>
  <c r="BC141" i="73"/>
  <c r="BC142" i="73"/>
  <c r="BC77" i="73"/>
  <c r="BC143" i="73"/>
  <c r="BC99" i="73"/>
  <c r="BC123" i="73"/>
  <c r="BC249" i="73"/>
  <c r="BC144" i="73"/>
  <c r="BC48" i="73"/>
  <c r="BC250" i="73"/>
  <c r="BC251" i="73"/>
  <c r="BC110" i="73"/>
  <c r="BC181" i="73"/>
  <c r="BC252" i="73"/>
  <c r="BC253" i="73"/>
  <c r="BC182" i="73"/>
  <c r="BC254" i="73"/>
  <c r="BC255" i="73"/>
  <c r="BC256" i="73"/>
  <c r="BC257" i="73"/>
  <c r="BB18" i="73"/>
  <c r="BB19" i="73"/>
  <c r="BB20" i="73"/>
  <c r="BB25" i="73"/>
  <c r="BB21" i="73"/>
  <c r="BB23" i="73"/>
  <c r="BB29" i="73"/>
  <c r="BB30" i="73"/>
  <c r="BB26" i="73"/>
  <c r="BB22" i="73"/>
  <c r="BB27" i="73"/>
  <c r="BB33" i="73"/>
  <c r="BB28" i="73"/>
  <c r="BB35" i="73"/>
  <c r="BB24" i="73"/>
  <c r="BB40" i="73"/>
  <c r="BB41" i="73"/>
  <c r="BB44" i="73"/>
  <c r="BB31" i="73"/>
  <c r="BB42" i="73"/>
  <c r="BB36" i="73"/>
  <c r="BB49" i="73"/>
  <c r="BB34" i="73"/>
  <c r="BB54" i="73"/>
  <c r="BB51" i="73"/>
  <c r="BB45" i="73"/>
  <c r="BB52" i="73"/>
  <c r="BB58" i="73"/>
  <c r="BB64" i="73"/>
  <c r="BB55" i="73"/>
  <c r="BB50" i="73"/>
  <c r="BB56" i="73"/>
  <c r="BB46" i="73"/>
  <c r="BB37" i="73"/>
  <c r="BB38" i="73"/>
  <c r="BB65" i="73"/>
  <c r="BB47" i="73"/>
  <c r="BB53" i="73"/>
  <c r="BB59" i="73"/>
  <c r="BB60" i="73"/>
  <c r="BB57" i="73"/>
  <c r="BB71" i="73"/>
  <c r="BB61" i="73"/>
  <c r="BB66" i="73"/>
  <c r="BB72" i="73"/>
  <c r="BB73" i="73"/>
  <c r="BB67" i="73"/>
  <c r="BB70" i="73"/>
  <c r="BB78" i="73"/>
  <c r="BB79" i="73"/>
  <c r="BB68" i="73"/>
  <c r="BB62" i="73"/>
  <c r="BB84" i="73"/>
  <c r="BB80" i="73"/>
  <c r="BB32" i="73"/>
  <c r="BB43" i="73"/>
  <c r="BB93" i="73"/>
  <c r="BB85" i="73"/>
  <c r="BB74" i="73"/>
  <c r="BB94" i="73"/>
  <c r="BB69" i="73"/>
  <c r="BB81" i="73"/>
  <c r="BB86" i="73"/>
  <c r="BB75" i="73"/>
  <c r="BB95" i="73"/>
  <c r="BB82" i="73"/>
  <c r="BB87" i="73"/>
  <c r="BB63" i="73"/>
  <c r="BB76" i="73"/>
  <c r="BB96" i="73"/>
  <c r="BB88" i="73"/>
  <c r="BB89" i="73"/>
  <c r="BB100" i="73"/>
  <c r="BB101" i="73"/>
  <c r="BB90" i="73"/>
  <c r="BB97" i="73"/>
  <c r="BB98" i="73"/>
  <c r="BB102" i="73"/>
  <c r="BB91" i="73"/>
  <c r="BB111" i="73"/>
  <c r="BB92" i="73"/>
  <c r="BB112" i="73"/>
  <c r="BB113" i="73"/>
  <c r="BB114" i="73"/>
  <c r="BB39" i="73"/>
  <c r="BB115" i="73"/>
  <c r="BB124" i="73"/>
  <c r="BB125" i="73"/>
  <c r="BB126" i="73"/>
  <c r="BB116" i="73"/>
  <c r="BB127" i="73"/>
  <c r="BB103" i="73"/>
  <c r="BB117" i="73"/>
  <c r="BB128" i="73"/>
  <c r="BB104" i="73"/>
  <c r="BB129" i="73"/>
  <c r="BB130" i="73"/>
  <c r="BB131" i="73"/>
  <c r="BB105" i="73"/>
  <c r="BB132" i="73"/>
  <c r="BB106" i="73"/>
  <c r="BB133" i="73"/>
  <c r="BB118" i="73"/>
  <c r="BB134" i="73"/>
  <c r="BB145" i="73"/>
  <c r="BB146" i="73"/>
  <c r="BB147" i="73"/>
  <c r="BB119" i="73"/>
  <c r="BB120" i="73"/>
  <c r="BB107" i="73"/>
  <c r="BB148" i="73"/>
  <c r="BB149" i="73"/>
  <c r="BB150" i="73"/>
  <c r="BB151" i="73"/>
  <c r="BB152" i="73"/>
  <c r="BB153" i="73"/>
  <c r="BB154" i="73"/>
  <c r="BB155" i="73"/>
  <c r="BB156" i="73"/>
  <c r="BB135" i="73"/>
  <c r="BB157" i="73"/>
  <c r="BB136" i="73"/>
  <c r="BB137" i="73"/>
  <c r="BB158" i="73"/>
  <c r="BB138" i="73"/>
  <c r="BB159" i="73"/>
  <c r="BB160" i="73"/>
  <c r="BB83" i="73"/>
  <c r="BB161" i="73"/>
  <c r="BB162" i="73"/>
  <c r="BB121" i="73"/>
  <c r="BB163" i="73"/>
  <c r="BB164" i="73"/>
  <c r="BB165" i="73"/>
  <c r="BB122" i="73"/>
  <c r="BB108" i="73"/>
  <c r="BB166" i="73"/>
  <c r="BB167" i="73"/>
  <c r="BB168" i="73"/>
  <c r="BB169" i="73"/>
  <c r="BB170" i="73"/>
  <c r="BB171" i="73"/>
  <c r="BB172" i="73"/>
  <c r="BB109" i="73"/>
  <c r="BB139" i="73"/>
  <c r="BB183" i="73"/>
  <c r="BB184" i="73"/>
  <c r="BB185" i="73"/>
  <c r="BB186" i="73"/>
  <c r="BB187" i="73"/>
  <c r="BB188" i="73"/>
  <c r="BB173" i="73"/>
  <c r="BB174" i="73"/>
  <c r="BB189" i="73"/>
  <c r="BB190" i="73"/>
  <c r="BB191" i="73"/>
  <c r="BB192" i="73"/>
  <c r="BB193" i="73"/>
  <c r="BB175" i="73"/>
  <c r="BB194" i="73"/>
  <c r="BB195" i="73"/>
  <c r="BB196" i="73"/>
  <c r="BB197" i="73"/>
  <c r="BB198" i="73"/>
  <c r="BB199" i="73"/>
  <c r="BB200" i="73"/>
  <c r="BB201" i="73"/>
  <c r="BB202" i="73"/>
  <c r="BB203" i="73"/>
  <c r="BB204" i="73"/>
  <c r="BB205" i="73"/>
  <c r="BB206" i="73"/>
  <c r="BB207" i="73"/>
  <c r="BB208" i="73"/>
  <c r="BB209" i="73"/>
  <c r="BB210" i="73"/>
  <c r="BB211" i="73"/>
  <c r="BB176" i="73"/>
  <c r="BB177" i="73"/>
  <c r="BB212" i="73"/>
  <c r="BB213" i="73"/>
  <c r="BB214" i="73"/>
  <c r="BB215" i="73"/>
  <c r="BB216" i="73"/>
  <c r="BB178" i="73"/>
  <c r="BB217" i="73"/>
  <c r="BB218" i="73"/>
  <c r="BB219" i="73"/>
  <c r="BB220" i="73"/>
  <c r="BB221" i="73"/>
  <c r="BB222" i="73"/>
  <c r="BB140" i="73"/>
  <c r="BB223" i="73"/>
  <c r="BB224" i="73"/>
  <c r="BB225" i="73"/>
  <c r="BB226" i="73"/>
  <c r="BB227" i="73"/>
  <c r="BB228" i="73"/>
  <c r="BB229" i="73"/>
  <c r="BB179" i="73"/>
  <c r="BB230" i="73"/>
  <c r="BB231" i="73"/>
  <c r="BB232" i="73"/>
  <c r="BB233" i="73"/>
  <c r="BB234" i="73"/>
  <c r="BB235" i="73"/>
  <c r="BB236" i="73"/>
  <c r="BB237" i="73"/>
  <c r="BB238" i="73"/>
  <c r="BB239" i="73"/>
  <c r="BB240" i="73"/>
  <c r="BB241" i="73"/>
  <c r="BB242" i="73"/>
  <c r="BB243" i="73"/>
  <c r="BB244" i="73"/>
  <c r="BB245" i="73"/>
  <c r="BB246" i="73"/>
  <c r="BB247" i="73"/>
  <c r="BB180" i="73"/>
  <c r="BB248" i="73"/>
  <c r="BB141" i="73"/>
  <c r="BB142" i="73"/>
  <c r="BB77" i="73"/>
  <c r="BB143" i="73"/>
  <c r="BB99" i="73"/>
  <c r="BB123" i="73"/>
  <c r="BB249" i="73"/>
  <c r="BB144" i="73"/>
  <c r="BB48" i="73"/>
  <c r="BB250" i="73"/>
  <c r="BB251" i="73"/>
  <c r="BB110" i="73"/>
  <c r="BB181" i="73"/>
  <c r="BB252" i="73"/>
  <c r="BB253" i="73"/>
  <c r="BB182" i="73"/>
  <c r="BB254" i="73"/>
  <c r="BB255" i="73"/>
  <c r="BB256" i="73"/>
  <c r="BB257" i="73"/>
  <c r="BA18" i="73"/>
  <c r="BA19" i="73"/>
  <c r="BA20" i="73"/>
  <c r="BA25" i="73"/>
  <c r="BA21" i="73"/>
  <c r="BA23" i="73"/>
  <c r="BA29" i="73"/>
  <c r="BA30" i="73"/>
  <c r="BA26" i="73"/>
  <c r="BA22" i="73"/>
  <c r="BA27" i="73"/>
  <c r="BA33" i="73"/>
  <c r="BA28" i="73"/>
  <c r="BA35" i="73"/>
  <c r="BA24" i="73"/>
  <c r="BA40" i="73"/>
  <c r="BA41" i="73"/>
  <c r="BA44" i="73"/>
  <c r="BA31" i="73"/>
  <c r="BA42" i="73"/>
  <c r="BA36" i="73"/>
  <c r="BA49" i="73"/>
  <c r="BA34" i="73"/>
  <c r="BA54" i="73"/>
  <c r="BA51" i="73"/>
  <c r="BA45" i="73"/>
  <c r="BA52" i="73"/>
  <c r="BA58" i="73"/>
  <c r="BA64" i="73"/>
  <c r="BA55" i="73"/>
  <c r="BA50" i="73"/>
  <c r="BA56" i="73"/>
  <c r="BA46" i="73"/>
  <c r="BA37" i="73"/>
  <c r="BA38" i="73"/>
  <c r="BA65" i="73"/>
  <c r="BA47" i="73"/>
  <c r="BA53" i="73"/>
  <c r="BA59" i="73"/>
  <c r="BA60" i="73"/>
  <c r="BA57" i="73"/>
  <c r="BA71" i="73"/>
  <c r="BA61" i="73"/>
  <c r="BA66" i="73"/>
  <c r="BA72" i="73"/>
  <c r="BA73" i="73"/>
  <c r="BA67" i="73"/>
  <c r="BA70" i="73"/>
  <c r="BA78" i="73"/>
  <c r="BA79" i="73"/>
  <c r="BA68" i="73"/>
  <c r="BA62" i="73"/>
  <c r="BA84" i="73"/>
  <c r="BA80" i="73"/>
  <c r="BA32" i="73"/>
  <c r="BA43" i="73"/>
  <c r="BA93" i="73"/>
  <c r="BA85" i="73"/>
  <c r="BA74" i="73"/>
  <c r="BA94" i="73"/>
  <c r="BA69" i="73"/>
  <c r="BA81" i="73"/>
  <c r="BA86" i="73"/>
  <c r="BA75" i="73"/>
  <c r="BA95" i="73"/>
  <c r="BA82" i="73"/>
  <c r="BA87" i="73"/>
  <c r="BA63" i="73"/>
  <c r="BA76" i="73"/>
  <c r="BA96" i="73"/>
  <c r="BA88" i="73"/>
  <c r="BA89" i="73"/>
  <c r="BA100" i="73"/>
  <c r="BA101" i="73"/>
  <c r="BA90" i="73"/>
  <c r="BA97" i="73"/>
  <c r="BA98" i="73"/>
  <c r="BA102" i="73"/>
  <c r="BA91" i="73"/>
  <c r="BA111" i="73"/>
  <c r="BA92" i="73"/>
  <c r="BA112" i="73"/>
  <c r="BA113" i="73"/>
  <c r="BA114" i="73"/>
  <c r="BA39" i="73"/>
  <c r="BA115" i="73"/>
  <c r="BA124" i="73"/>
  <c r="BA125" i="73"/>
  <c r="BA126" i="73"/>
  <c r="BA116" i="73"/>
  <c r="BA127" i="73"/>
  <c r="BA103" i="73"/>
  <c r="BA117" i="73"/>
  <c r="BA128" i="73"/>
  <c r="BA104" i="73"/>
  <c r="BA129" i="73"/>
  <c r="BA130" i="73"/>
  <c r="BA131" i="73"/>
  <c r="BA105" i="73"/>
  <c r="BA132" i="73"/>
  <c r="BA106" i="73"/>
  <c r="BA133" i="73"/>
  <c r="BA118" i="73"/>
  <c r="BA134" i="73"/>
  <c r="BA145" i="73"/>
  <c r="BA146" i="73"/>
  <c r="BA147" i="73"/>
  <c r="BA119" i="73"/>
  <c r="BA120" i="73"/>
  <c r="BA107" i="73"/>
  <c r="BA148" i="73"/>
  <c r="BA149" i="73"/>
  <c r="BA150" i="73"/>
  <c r="BA151" i="73"/>
  <c r="BA152" i="73"/>
  <c r="BA153" i="73"/>
  <c r="BA154" i="73"/>
  <c r="BA155" i="73"/>
  <c r="BA156" i="73"/>
  <c r="BA135" i="73"/>
  <c r="BA157" i="73"/>
  <c r="BA136" i="73"/>
  <c r="BA137" i="73"/>
  <c r="BA158" i="73"/>
  <c r="BA138" i="73"/>
  <c r="BA159" i="73"/>
  <c r="BA160" i="73"/>
  <c r="BA83" i="73"/>
  <c r="BA161" i="73"/>
  <c r="BA162" i="73"/>
  <c r="BA121" i="73"/>
  <c r="BA163" i="73"/>
  <c r="BA164" i="73"/>
  <c r="BA165" i="73"/>
  <c r="BA122" i="73"/>
  <c r="BA108" i="73"/>
  <c r="BA166" i="73"/>
  <c r="BA167" i="73"/>
  <c r="BA168" i="73"/>
  <c r="BA169" i="73"/>
  <c r="BA170" i="73"/>
  <c r="BA171" i="73"/>
  <c r="BA172" i="73"/>
  <c r="BA109" i="73"/>
  <c r="BA139" i="73"/>
  <c r="BA183" i="73"/>
  <c r="BA184" i="73"/>
  <c r="BA185" i="73"/>
  <c r="BA186" i="73"/>
  <c r="BA187" i="73"/>
  <c r="BA188" i="73"/>
  <c r="BA173" i="73"/>
  <c r="BA174" i="73"/>
  <c r="BA189" i="73"/>
  <c r="BA190" i="73"/>
  <c r="BA191" i="73"/>
  <c r="BA192" i="73"/>
  <c r="BA193" i="73"/>
  <c r="BA175" i="73"/>
  <c r="BA194" i="73"/>
  <c r="BA195" i="73"/>
  <c r="BA196" i="73"/>
  <c r="BA197" i="73"/>
  <c r="BA198" i="73"/>
  <c r="BA199" i="73"/>
  <c r="BA200" i="73"/>
  <c r="BA201" i="73"/>
  <c r="BA202" i="73"/>
  <c r="BA203" i="73"/>
  <c r="BA204" i="73"/>
  <c r="BA205" i="73"/>
  <c r="BA206" i="73"/>
  <c r="BA207" i="73"/>
  <c r="BA208" i="73"/>
  <c r="BA209" i="73"/>
  <c r="BA210" i="73"/>
  <c r="BA211" i="73"/>
  <c r="BA176" i="73"/>
  <c r="BA177" i="73"/>
  <c r="BA212" i="73"/>
  <c r="BA213" i="73"/>
  <c r="BA214" i="73"/>
  <c r="BA215" i="73"/>
  <c r="BA216" i="73"/>
  <c r="BA178" i="73"/>
  <c r="BA217" i="73"/>
  <c r="BA218" i="73"/>
  <c r="BA219" i="73"/>
  <c r="BA220" i="73"/>
  <c r="BA221" i="73"/>
  <c r="BA222" i="73"/>
  <c r="BA140" i="73"/>
  <c r="BA223" i="73"/>
  <c r="BA224" i="73"/>
  <c r="BA225" i="73"/>
  <c r="BA226" i="73"/>
  <c r="BA227" i="73"/>
  <c r="BA228" i="73"/>
  <c r="BA229" i="73"/>
  <c r="BA179" i="73"/>
  <c r="BA230" i="73"/>
  <c r="BA231" i="73"/>
  <c r="BA232" i="73"/>
  <c r="BA233" i="73"/>
  <c r="BA234" i="73"/>
  <c r="BA235" i="73"/>
  <c r="BA236" i="73"/>
  <c r="BA237" i="73"/>
  <c r="BA238" i="73"/>
  <c r="BA239" i="73"/>
  <c r="BA240" i="73"/>
  <c r="BA241" i="73"/>
  <c r="BA242" i="73"/>
  <c r="BA243" i="73"/>
  <c r="BA244" i="73"/>
  <c r="BA245" i="73"/>
  <c r="BA246" i="73"/>
  <c r="BA247" i="73"/>
  <c r="BA180" i="73"/>
  <c r="BA248" i="73"/>
  <c r="BA141" i="73"/>
  <c r="BA142" i="73"/>
  <c r="BA77" i="73"/>
  <c r="BA143" i="73"/>
  <c r="BA99" i="73"/>
  <c r="BA123" i="73"/>
  <c r="BA249" i="73"/>
  <c r="BA144" i="73"/>
  <c r="BA48" i="73"/>
  <c r="BA250" i="73"/>
  <c r="BA251" i="73"/>
  <c r="BA110" i="73"/>
  <c r="BA181" i="73"/>
  <c r="BA252" i="73"/>
  <c r="BA253" i="73"/>
  <c r="BA182" i="73"/>
  <c r="BA254" i="73"/>
  <c r="BA255" i="73"/>
  <c r="BA256" i="73"/>
  <c r="BA257" i="73"/>
  <c r="R258" i="73"/>
  <c r="S258" i="73"/>
  <c r="T258" i="73"/>
  <c r="U258" i="73"/>
  <c r="V258" i="73"/>
  <c r="W258" i="73"/>
  <c r="X258" i="73"/>
  <c r="Y258" i="73"/>
  <c r="Z258" i="73"/>
  <c r="AA258" i="73"/>
  <c r="AB258" i="73"/>
  <c r="AC258" i="73"/>
  <c r="AD258" i="73"/>
  <c r="AE258" i="73"/>
  <c r="AF258" i="73"/>
  <c r="AG258" i="73"/>
  <c r="AH258" i="73"/>
  <c r="AI258" i="73"/>
  <c r="AJ258" i="73"/>
  <c r="AK258" i="73"/>
  <c r="AL258" i="73"/>
  <c r="AM258" i="73"/>
  <c r="AN258" i="73"/>
  <c r="AO258" i="73"/>
  <c r="AP258" i="73"/>
  <c r="AQ258" i="73"/>
  <c r="AR258" i="73"/>
  <c r="AS258" i="73"/>
  <c r="AT258" i="73"/>
  <c r="AU258" i="73"/>
  <c r="AV258" i="73"/>
  <c r="AW258" i="73"/>
  <c r="AX258" i="73"/>
  <c r="AY258" i="73"/>
  <c r="AZ258" i="73"/>
  <c r="Q258" i="73"/>
  <c r="BC17" i="73"/>
  <c r="BB17" i="73"/>
  <c r="BA17" i="73"/>
  <c r="BA258" i="73" l="1"/>
  <c r="BB258" i="73"/>
  <c r="BC258" i="73"/>
  <c r="M10" i="57" l="1"/>
  <c r="M8" i="57"/>
  <c r="M7" i="57"/>
  <c r="AV251" i="72"/>
  <c r="AW251" i="72"/>
  <c r="AZ18" i="72"/>
  <c r="AZ19" i="72"/>
  <c r="AZ20" i="72"/>
  <c r="AZ21" i="72"/>
  <c r="AZ22" i="72"/>
  <c r="AZ23" i="72"/>
  <c r="AZ24" i="72"/>
  <c r="AZ25" i="72"/>
  <c r="AZ26" i="72"/>
  <c r="AZ27" i="72"/>
  <c r="AZ28" i="72"/>
  <c r="AZ29" i="72"/>
  <c r="AZ30" i="72"/>
  <c r="AZ31" i="72"/>
  <c r="AZ32" i="72"/>
  <c r="AZ33" i="72"/>
  <c r="AZ34" i="72"/>
  <c r="AZ35" i="72"/>
  <c r="AZ36" i="72"/>
  <c r="AZ37" i="72"/>
  <c r="AZ38" i="72"/>
  <c r="AZ39" i="72"/>
  <c r="AZ40" i="72"/>
  <c r="AZ41" i="72"/>
  <c r="AZ42" i="72"/>
  <c r="AZ43" i="72"/>
  <c r="AZ44" i="72"/>
  <c r="AZ45" i="72"/>
  <c r="AZ46" i="72"/>
  <c r="AZ47" i="72"/>
  <c r="AZ48" i="72"/>
  <c r="AZ49" i="72"/>
  <c r="AZ50" i="72"/>
  <c r="AZ51" i="72"/>
  <c r="AZ52" i="72"/>
  <c r="AZ53" i="72"/>
  <c r="AZ54" i="72"/>
  <c r="AZ55" i="72"/>
  <c r="AZ56" i="72"/>
  <c r="AZ57" i="72"/>
  <c r="AZ58" i="72"/>
  <c r="AZ59" i="72"/>
  <c r="AZ60" i="72"/>
  <c r="AZ61" i="72"/>
  <c r="AZ62" i="72"/>
  <c r="AZ63" i="72"/>
  <c r="AZ64" i="72"/>
  <c r="AZ65" i="72"/>
  <c r="AZ66" i="72"/>
  <c r="AZ67" i="72"/>
  <c r="AZ68" i="72"/>
  <c r="AZ69" i="72"/>
  <c r="AZ70" i="72"/>
  <c r="AZ71" i="72"/>
  <c r="AZ72" i="72"/>
  <c r="AZ73" i="72"/>
  <c r="AZ74" i="72"/>
  <c r="AZ75" i="72"/>
  <c r="AZ76" i="72"/>
  <c r="AZ77" i="72"/>
  <c r="AZ78" i="72"/>
  <c r="AZ79" i="72"/>
  <c r="AZ80" i="72"/>
  <c r="AZ81" i="72"/>
  <c r="AZ82" i="72"/>
  <c r="AZ83" i="72"/>
  <c r="AZ84" i="72"/>
  <c r="AZ85" i="72"/>
  <c r="AZ86" i="72"/>
  <c r="AZ87" i="72"/>
  <c r="AZ88" i="72"/>
  <c r="AZ89" i="72"/>
  <c r="AZ90" i="72"/>
  <c r="AZ91" i="72"/>
  <c r="AZ92" i="72"/>
  <c r="AZ93" i="72"/>
  <c r="AZ94" i="72"/>
  <c r="AZ95" i="72"/>
  <c r="AZ96" i="72"/>
  <c r="AZ97" i="72"/>
  <c r="AZ98" i="72"/>
  <c r="AZ99" i="72"/>
  <c r="AZ100" i="72"/>
  <c r="AZ101" i="72"/>
  <c r="AZ102" i="72"/>
  <c r="AZ103" i="72"/>
  <c r="AZ104" i="72"/>
  <c r="AZ105" i="72"/>
  <c r="AZ106" i="72"/>
  <c r="AZ107" i="72"/>
  <c r="AZ108" i="72"/>
  <c r="AZ109" i="72"/>
  <c r="AZ110" i="72"/>
  <c r="AZ111" i="72"/>
  <c r="AZ112" i="72"/>
  <c r="AZ113" i="72"/>
  <c r="AZ114" i="72"/>
  <c r="AZ115" i="72"/>
  <c r="AZ116" i="72"/>
  <c r="AZ117" i="72"/>
  <c r="AZ118" i="72"/>
  <c r="AZ119" i="72"/>
  <c r="AZ120" i="72"/>
  <c r="AZ121" i="72"/>
  <c r="AZ122" i="72"/>
  <c r="AZ123" i="72"/>
  <c r="AZ124" i="72"/>
  <c r="AZ125" i="72"/>
  <c r="AZ126" i="72"/>
  <c r="AZ127" i="72"/>
  <c r="AZ128" i="72"/>
  <c r="AZ129" i="72"/>
  <c r="AZ130" i="72"/>
  <c r="AZ131" i="72"/>
  <c r="AZ132" i="72"/>
  <c r="AZ133" i="72"/>
  <c r="AZ134" i="72"/>
  <c r="AZ135" i="72"/>
  <c r="AZ136" i="72"/>
  <c r="AZ137" i="72"/>
  <c r="AZ138" i="72"/>
  <c r="AZ139" i="72"/>
  <c r="AZ140" i="72"/>
  <c r="AZ141" i="72"/>
  <c r="AZ142" i="72"/>
  <c r="AZ143" i="72"/>
  <c r="AZ144" i="72"/>
  <c r="AZ145" i="72"/>
  <c r="AZ146" i="72"/>
  <c r="AZ147" i="72"/>
  <c r="AZ148" i="72"/>
  <c r="AZ149" i="72"/>
  <c r="AZ150" i="72"/>
  <c r="AZ151" i="72"/>
  <c r="AZ152" i="72"/>
  <c r="AZ153" i="72"/>
  <c r="AZ154" i="72"/>
  <c r="AZ155" i="72"/>
  <c r="AZ156" i="72"/>
  <c r="AZ157" i="72"/>
  <c r="AZ158" i="72"/>
  <c r="AZ159" i="72"/>
  <c r="AZ160" i="72"/>
  <c r="AZ161" i="72"/>
  <c r="AZ162" i="72"/>
  <c r="AZ163" i="72"/>
  <c r="AZ164" i="72"/>
  <c r="AZ165" i="72"/>
  <c r="AZ166" i="72"/>
  <c r="AZ167" i="72"/>
  <c r="AZ168" i="72"/>
  <c r="AZ169" i="72"/>
  <c r="AZ170" i="72"/>
  <c r="AZ171" i="72"/>
  <c r="AZ172" i="72"/>
  <c r="AZ173" i="72"/>
  <c r="AZ174" i="72"/>
  <c r="AZ175" i="72"/>
  <c r="AZ176" i="72"/>
  <c r="AZ177" i="72"/>
  <c r="AZ178" i="72"/>
  <c r="AZ179" i="72"/>
  <c r="AZ180" i="72"/>
  <c r="AZ181" i="72"/>
  <c r="AZ182" i="72"/>
  <c r="AZ183" i="72"/>
  <c r="AZ184" i="72"/>
  <c r="AZ185" i="72"/>
  <c r="AZ186" i="72"/>
  <c r="AZ187" i="72"/>
  <c r="AZ188" i="72"/>
  <c r="AZ189" i="72"/>
  <c r="AZ190" i="72"/>
  <c r="AZ191" i="72"/>
  <c r="AZ192" i="72"/>
  <c r="AZ193" i="72"/>
  <c r="AZ194" i="72"/>
  <c r="AZ195" i="72"/>
  <c r="AZ196" i="72"/>
  <c r="AZ197" i="72"/>
  <c r="AZ198" i="72"/>
  <c r="AZ199" i="72"/>
  <c r="AZ200" i="72"/>
  <c r="AZ201" i="72"/>
  <c r="AZ202" i="72"/>
  <c r="AZ203" i="72"/>
  <c r="AZ204" i="72"/>
  <c r="AZ205" i="72"/>
  <c r="AZ206" i="72"/>
  <c r="AZ207" i="72"/>
  <c r="AZ208" i="72"/>
  <c r="AZ209" i="72"/>
  <c r="AZ210" i="72"/>
  <c r="AZ211" i="72"/>
  <c r="AZ212" i="72"/>
  <c r="AZ213" i="72"/>
  <c r="AZ214" i="72"/>
  <c r="AZ215" i="72"/>
  <c r="AZ216" i="72"/>
  <c r="AZ217" i="72"/>
  <c r="AZ218" i="72"/>
  <c r="AZ219" i="72"/>
  <c r="AZ220" i="72"/>
  <c r="AZ221" i="72"/>
  <c r="AZ222" i="72"/>
  <c r="AZ223" i="72"/>
  <c r="AZ224" i="72"/>
  <c r="AZ225" i="72"/>
  <c r="AZ226" i="72"/>
  <c r="AZ227" i="72"/>
  <c r="AZ228" i="72"/>
  <c r="AZ229" i="72"/>
  <c r="AZ230" i="72"/>
  <c r="AZ231" i="72"/>
  <c r="AZ232" i="72"/>
  <c r="AZ233" i="72"/>
  <c r="AZ234" i="72"/>
  <c r="AZ235" i="72"/>
  <c r="AZ236" i="72"/>
  <c r="AZ237" i="72"/>
  <c r="AZ238" i="72"/>
  <c r="AZ239" i="72"/>
  <c r="AZ240" i="72"/>
  <c r="AZ241" i="72"/>
  <c r="AZ242" i="72"/>
  <c r="AZ243" i="72"/>
  <c r="AZ244" i="72"/>
  <c r="AZ245" i="72"/>
  <c r="AZ246" i="72"/>
  <c r="AZ247" i="72"/>
  <c r="AZ248" i="72"/>
  <c r="AZ249" i="72"/>
  <c r="AZ250" i="72"/>
  <c r="AZ17" i="72"/>
  <c r="AY18" i="72"/>
  <c r="AY19" i="72"/>
  <c r="AY20" i="72"/>
  <c r="AY21" i="72"/>
  <c r="AY22" i="72"/>
  <c r="AY23" i="72"/>
  <c r="AY24" i="72"/>
  <c r="AY25" i="72"/>
  <c r="AY26" i="72"/>
  <c r="AY27" i="72"/>
  <c r="AY28" i="72"/>
  <c r="AY29" i="72"/>
  <c r="AY30" i="72"/>
  <c r="AY31" i="72"/>
  <c r="AY32" i="72"/>
  <c r="AY33" i="72"/>
  <c r="AY34" i="72"/>
  <c r="AY35" i="72"/>
  <c r="AY36" i="72"/>
  <c r="AY37" i="72"/>
  <c r="AY38" i="72"/>
  <c r="AY39" i="72"/>
  <c r="AY40" i="72"/>
  <c r="AY41" i="72"/>
  <c r="AY42" i="72"/>
  <c r="AY43" i="72"/>
  <c r="AY44" i="72"/>
  <c r="AY45" i="72"/>
  <c r="AY46" i="72"/>
  <c r="AY47" i="72"/>
  <c r="AY48" i="72"/>
  <c r="AY49" i="72"/>
  <c r="AY50" i="72"/>
  <c r="AY51" i="72"/>
  <c r="AY52" i="72"/>
  <c r="AY53" i="72"/>
  <c r="AY54" i="72"/>
  <c r="AY55" i="72"/>
  <c r="AY56" i="72"/>
  <c r="AY57" i="72"/>
  <c r="AY58" i="72"/>
  <c r="AY59" i="72"/>
  <c r="AY60" i="72"/>
  <c r="AY61" i="72"/>
  <c r="AY62" i="72"/>
  <c r="AY63" i="72"/>
  <c r="AY64" i="72"/>
  <c r="AY65" i="72"/>
  <c r="AY66" i="72"/>
  <c r="AY67" i="72"/>
  <c r="AY68" i="72"/>
  <c r="AY69" i="72"/>
  <c r="AY70" i="72"/>
  <c r="AY71" i="72"/>
  <c r="AY72" i="72"/>
  <c r="AY73" i="72"/>
  <c r="AY74" i="72"/>
  <c r="AY75" i="72"/>
  <c r="AY76" i="72"/>
  <c r="AY77" i="72"/>
  <c r="AY78" i="72"/>
  <c r="AY79" i="72"/>
  <c r="AY80" i="72"/>
  <c r="AY81" i="72"/>
  <c r="AY82" i="72"/>
  <c r="AY83" i="72"/>
  <c r="AY84" i="72"/>
  <c r="AY85" i="72"/>
  <c r="AY86" i="72"/>
  <c r="AY87" i="72"/>
  <c r="AY88" i="72"/>
  <c r="AY89" i="72"/>
  <c r="AY90" i="72"/>
  <c r="AY91" i="72"/>
  <c r="AY92" i="72"/>
  <c r="AY93" i="72"/>
  <c r="AY94" i="72"/>
  <c r="AY95" i="72"/>
  <c r="AY96" i="72"/>
  <c r="AY97" i="72"/>
  <c r="AY98" i="72"/>
  <c r="AY99" i="72"/>
  <c r="AY100" i="72"/>
  <c r="AY101" i="72"/>
  <c r="AY102" i="72"/>
  <c r="AY103" i="72"/>
  <c r="AY104" i="72"/>
  <c r="AY105" i="72"/>
  <c r="AY106" i="72"/>
  <c r="AY107" i="72"/>
  <c r="AY108" i="72"/>
  <c r="AY109" i="72"/>
  <c r="AY110" i="72"/>
  <c r="AY111" i="72"/>
  <c r="AY112" i="72"/>
  <c r="AY113" i="72"/>
  <c r="AY114" i="72"/>
  <c r="AY115" i="72"/>
  <c r="AY116" i="72"/>
  <c r="AY117" i="72"/>
  <c r="AY118" i="72"/>
  <c r="AY119" i="72"/>
  <c r="AY120" i="72"/>
  <c r="AY121" i="72"/>
  <c r="AY122" i="72"/>
  <c r="AY123" i="72"/>
  <c r="AY124" i="72"/>
  <c r="AY125" i="72"/>
  <c r="AY126" i="72"/>
  <c r="AY127" i="72"/>
  <c r="AY128" i="72"/>
  <c r="AY129" i="72"/>
  <c r="AY130" i="72"/>
  <c r="AY131" i="72"/>
  <c r="AY132" i="72"/>
  <c r="AY133" i="72"/>
  <c r="AY134" i="72"/>
  <c r="AY135" i="72"/>
  <c r="AY136" i="72"/>
  <c r="AY137" i="72"/>
  <c r="AY138" i="72"/>
  <c r="AY139" i="72"/>
  <c r="AY140" i="72"/>
  <c r="AY141" i="72"/>
  <c r="AY142" i="72"/>
  <c r="AY143" i="72"/>
  <c r="AY144" i="72"/>
  <c r="AY145" i="72"/>
  <c r="AY146" i="72"/>
  <c r="AY147" i="72"/>
  <c r="AY148" i="72"/>
  <c r="AY149" i="72"/>
  <c r="AY150" i="72"/>
  <c r="AY151" i="72"/>
  <c r="AY152" i="72"/>
  <c r="AY153" i="72"/>
  <c r="AY154" i="72"/>
  <c r="AY155" i="72"/>
  <c r="AY156" i="72"/>
  <c r="AY157" i="72"/>
  <c r="AY158" i="72"/>
  <c r="AY159" i="72"/>
  <c r="AY160" i="72"/>
  <c r="AY161" i="72"/>
  <c r="AY162" i="72"/>
  <c r="AY163" i="72"/>
  <c r="AY164" i="72"/>
  <c r="AY165" i="72"/>
  <c r="AY166" i="72"/>
  <c r="AY167" i="72"/>
  <c r="AY168" i="72"/>
  <c r="AY169" i="72"/>
  <c r="AY170" i="72"/>
  <c r="AY171" i="72"/>
  <c r="AY172" i="72"/>
  <c r="AY173" i="72"/>
  <c r="AY174" i="72"/>
  <c r="AY175" i="72"/>
  <c r="AY176" i="72"/>
  <c r="AY177" i="72"/>
  <c r="AY178" i="72"/>
  <c r="AY179" i="72"/>
  <c r="AY180" i="72"/>
  <c r="AY181" i="72"/>
  <c r="AY182" i="72"/>
  <c r="AY183" i="72"/>
  <c r="AY184" i="72"/>
  <c r="AY185" i="72"/>
  <c r="AY186" i="72"/>
  <c r="AY187" i="72"/>
  <c r="AY188" i="72"/>
  <c r="AY189" i="72"/>
  <c r="AY190" i="72"/>
  <c r="AY191" i="72"/>
  <c r="AY192" i="72"/>
  <c r="AY193" i="72"/>
  <c r="AY194" i="72"/>
  <c r="AY195" i="72"/>
  <c r="AY196" i="72"/>
  <c r="AY197" i="72"/>
  <c r="AY198" i="72"/>
  <c r="AY199" i="72"/>
  <c r="AY200" i="72"/>
  <c r="AY201" i="72"/>
  <c r="AY202" i="72"/>
  <c r="AY203" i="72"/>
  <c r="AY204" i="72"/>
  <c r="AY205" i="72"/>
  <c r="AY206" i="72"/>
  <c r="AY207" i="72"/>
  <c r="AY208" i="72"/>
  <c r="AY209" i="72"/>
  <c r="AY210" i="72"/>
  <c r="AY211" i="72"/>
  <c r="AY212" i="72"/>
  <c r="AY213" i="72"/>
  <c r="AY214" i="72"/>
  <c r="AY215" i="72"/>
  <c r="AY216" i="72"/>
  <c r="AY217" i="72"/>
  <c r="AY218" i="72"/>
  <c r="AY219" i="72"/>
  <c r="AY220" i="72"/>
  <c r="AY221" i="72"/>
  <c r="AY222" i="72"/>
  <c r="AY223" i="72"/>
  <c r="AY224" i="72"/>
  <c r="AY225" i="72"/>
  <c r="AY226" i="72"/>
  <c r="AY227" i="72"/>
  <c r="AY228" i="72"/>
  <c r="AY229" i="72"/>
  <c r="AY230" i="72"/>
  <c r="AY231" i="72"/>
  <c r="AY232" i="72"/>
  <c r="AY233" i="72"/>
  <c r="AY234" i="72"/>
  <c r="AY235" i="72"/>
  <c r="AY236" i="72"/>
  <c r="AY237" i="72"/>
  <c r="AY238" i="72"/>
  <c r="AY239" i="72"/>
  <c r="AY240" i="72"/>
  <c r="AY241" i="72"/>
  <c r="AY242" i="72"/>
  <c r="AY243" i="72"/>
  <c r="AY244" i="72"/>
  <c r="AY245" i="72"/>
  <c r="AY246" i="72"/>
  <c r="AY247" i="72"/>
  <c r="AY248" i="72"/>
  <c r="AY249" i="72"/>
  <c r="AY250" i="72"/>
  <c r="AY17" i="72"/>
  <c r="AX18" i="72"/>
  <c r="AX19" i="72"/>
  <c r="AX20" i="72"/>
  <c r="AX21" i="72"/>
  <c r="AX22" i="72"/>
  <c r="AX23" i="72"/>
  <c r="AX24" i="72"/>
  <c r="AX25" i="72"/>
  <c r="AX26" i="72"/>
  <c r="AX27" i="72"/>
  <c r="AX28" i="72"/>
  <c r="AX29" i="72"/>
  <c r="AX30" i="72"/>
  <c r="AX31" i="72"/>
  <c r="AX32" i="72"/>
  <c r="AX33" i="72"/>
  <c r="AX34" i="72"/>
  <c r="AX35" i="72"/>
  <c r="AX36" i="72"/>
  <c r="AX37" i="72"/>
  <c r="AX38" i="72"/>
  <c r="AX39" i="72"/>
  <c r="AX40" i="72"/>
  <c r="AX41" i="72"/>
  <c r="AX42" i="72"/>
  <c r="AX43" i="72"/>
  <c r="AX44" i="72"/>
  <c r="AX45" i="72"/>
  <c r="AX46" i="72"/>
  <c r="AX47" i="72"/>
  <c r="AX48" i="72"/>
  <c r="AX49" i="72"/>
  <c r="AX50" i="72"/>
  <c r="AX51" i="72"/>
  <c r="AX52" i="72"/>
  <c r="AX53" i="72"/>
  <c r="AX54" i="72"/>
  <c r="AX55" i="72"/>
  <c r="AX56" i="72"/>
  <c r="AX57" i="72"/>
  <c r="AX58" i="72"/>
  <c r="AX59" i="72"/>
  <c r="AX60" i="72"/>
  <c r="AX61" i="72"/>
  <c r="AX62" i="72"/>
  <c r="AX63" i="72"/>
  <c r="AX64" i="72"/>
  <c r="AX65" i="72"/>
  <c r="AX66" i="72"/>
  <c r="AX67" i="72"/>
  <c r="AX68" i="72"/>
  <c r="AX69" i="72"/>
  <c r="AX70" i="72"/>
  <c r="AX71" i="72"/>
  <c r="AX72" i="72"/>
  <c r="AX73" i="72"/>
  <c r="AX74" i="72"/>
  <c r="AX75" i="72"/>
  <c r="AX76" i="72"/>
  <c r="AX77" i="72"/>
  <c r="AX78" i="72"/>
  <c r="AX79" i="72"/>
  <c r="AX80" i="72"/>
  <c r="AX81" i="72"/>
  <c r="AX82" i="72"/>
  <c r="AX83" i="72"/>
  <c r="AX84" i="72"/>
  <c r="AX85" i="72"/>
  <c r="AX86" i="72"/>
  <c r="AX87" i="72"/>
  <c r="AX88" i="72"/>
  <c r="AX89" i="72"/>
  <c r="AX90" i="72"/>
  <c r="AX91" i="72"/>
  <c r="AX92" i="72"/>
  <c r="AX93" i="72"/>
  <c r="AX94" i="72"/>
  <c r="AX95" i="72"/>
  <c r="AX96" i="72"/>
  <c r="AX97" i="72"/>
  <c r="AX98" i="72"/>
  <c r="AX99" i="72"/>
  <c r="AX100" i="72"/>
  <c r="AX101" i="72"/>
  <c r="AX102" i="72"/>
  <c r="AX103" i="72"/>
  <c r="AX104" i="72"/>
  <c r="AX105" i="72"/>
  <c r="AX106" i="72"/>
  <c r="AX107" i="72"/>
  <c r="AX108" i="72"/>
  <c r="AX109" i="72"/>
  <c r="AX110" i="72"/>
  <c r="AX111" i="72"/>
  <c r="AX112" i="72"/>
  <c r="AX113" i="72"/>
  <c r="AX114" i="72"/>
  <c r="AX115" i="72"/>
  <c r="AX116" i="72"/>
  <c r="AX117" i="72"/>
  <c r="AX118" i="72"/>
  <c r="AX119" i="72"/>
  <c r="AX120" i="72"/>
  <c r="AX121" i="72"/>
  <c r="AX122" i="72"/>
  <c r="AX123" i="72"/>
  <c r="AX124" i="72"/>
  <c r="AX125" i="72"/>
  <c r="AX126" i="72"/>
  <c r="AX127" i="72"/>
  <c r="AX128" i="72"/>
  <c r="AX129" i="72"/>
  <c r="AX130" i="72"/>
  <c r="AX131" i="72"/>
  <c r="AX132" i="72"/>
  <c r="AX133" i="72"/>
  <c r="AX134" i="72"/>
  <c r="AX135" i="72"/>
  <c r="AX136" i="72"/>
  <c r="AX137" i="72"/>
  <c r="AX138" i="72"/>
  <c r="AX139" i="72"/>
  <c r="AX140" i="72"/>
  <c r="AX141" i="72"/>
  <c r="AX142" i="72"/>
  <c r="AX143" i="72"/>
  <c r="AX144" i="72"/>
  <c r="AX145" i="72"/>
  <c r="AX146" i="72"/>
  <c r="AX147" i="72"/>
  <c r="AX148" i="72"/>
  <c r="AX149" i="72"/>
  <c r="AX150" i="72"/>
  <c r="AX151" i="72"/>
  <c r="AX152" i="72"/>
  <c r="AX153" i="72"/>
  <c r="AX154" i="72"/>
  <c r="AX155" i="72"/>
  <c r="AX156" i="72"/>
  <c r="AX157" i="72"/>
  <c r="AX158" i="72"/>
  <c r="AX159" i="72"/>
  <c r="AX160" i="72"/>
  <c r="AX161" i="72"/>
  <c r="AX162" i="72"/>
  <c r="AX163" i="72"/>
  <c r="AX164" i="72"/>
  <c r="AX165" i="72"/>
  <c r="AX166" i="72"/>
  <c r="AX167" i="72"/>
  <c r="AX168" i="72"/>
  <c r="AX169" i="72"/>
  <c r="AX170" i="72"/>
  <c r="AX171" i="72"/>
  <c r="AX172" i="72"/>
  <c r="AX173" i="72"/>
  <c r="AX174" i="72"/>
  <c r="AX175" i="72"/>
  <c r="AX176" i="72"/>
  <c r="AX177" i="72"/>
  <c r="AX178" i="72"/>
  <c r="AX179" i="72"/>
  <c r="AX180" i="72"/>
  <c r="AX181" i="72"/>
  <c r="AX182" i="72"/>
  <c r="AX183" i="72"/>
  <c r="AX184" i="72"/>
  <c r="AX185" i="72"/>
  <c r="AX186" i="72"/>
  <c r="AX187" i="72"/>
  <c r="AX188" i="72"/>
  <c r="AX189" i="72"/>
  <c r="AX190" i="72"/>
  <c r="AX191" i="72"/>
  <c r="AX192" i="72"/>
  <c r="AX193" i="72"/>
  <c r="AX194" i="72"/>
  <c r="AX195" i="72"/>
  <c r="AX196" i="72"/>
  <c r="AX197" i="72"/>
  <c r="AX198" i="72"/>
  <c r="AX199" i="72"/>
  <c r="AX200" i="72"/>
  <c r="AX201" i="72"/>
  <c r="AX202" i="72"/>
  <c r="AX203" i="72"/>
  <c r="AX204" i="72"/>
  <c r="AX205" i="72"/>
  <c r="AX206" i="72"/>
  <c r="AX207" i="72"/>
  <c r="AX208" i="72"/>
  <c r="AX209" i="72"/>
  <c r="AX210" i="72"/>
  <c r="AX211" i="72"/>
  <c r="AX212" i="72"/>
  <c r="AX213" i="72"/>
  <c r="AX214" i="72"/>
  <c r="AX215" i="72"/>
  <c r="AX216" i="72"/>
  <c r="AX217" i="72"/>
  <c r="AX218" i="72"/>
  <c r="AX219" i="72"/>
  <c r="AX220" i="72"/>
  <c r="AX221" i="72"/>
  <c r="AX222" i="72"/>
  <c r="AX223" i="72"/>
  <c r="AX224" i="72"/>
  <c r="AX225" i="72"/>
  <c r="AX226" i="72"/>
  <c r="AX227" i="72"/>
  <c r="AX228" i="72"/>
  <c r="AX229" i="72"/>
  <c r="AX230" i="72"/>
  <c r="AX231" i="72"/>
  <c r="AX232" i="72"/>
  <c r="AX233" i="72"/>
  <c r="AX234" i="72"/>
  <c r="AX235" i="72"/>
  <c r="AX236" i="72"/>
  <c r="AX237" i="72"/>
  <c r="AX238" i="72"/>
  <c r="AX239" i="72"/>
  <c r="AX240" i="72"/>
  <c r="AX241" i="72"/>
  <c r="AX242" i="72"/>
  <c r="AX243" i="72"/>
  <c r="AX244" i="72"/>
  <c r="AX245" i="72"/>
  <c r="AX246" i="72"/>
  <c r="AX247" i="72"/>
  <c r="AX248" i="72"/>
  <c r="AX249" i="72"/>
  <c r="AX250" i="72"/>
  <c r="AX17" i="72"/>
  <c r="AA251" i="72"/>
  <c r="R251" i="72"/>
  <c r="S251" i="72"/>
  <c r="T251" i="72"/>
  <c r="U251" i="72"/>
  <c r="V251" i="72"/>
  <c r="W251" i="72"/>
  <c r="X251" i="72"/>
  <c r="Y251" i="72"/>
  <c r="Z251" i="72"/>
  <c r="AB251" i="72"/>
  <c r="AC251" i="72"/>
  <c r="AD251" i="72"/>
  <c r="AE251" i="72"/>
  <c r="AF251" i="72"/>
  <c r="AG251" i="72"/>
  <c r="AH251" i="72"/>
  <c r="AI251" i="72"/>
  <c r="AJ251" i="72"/>
  <c r="AK251" i="72"/>
  <c r="AL251" i="72"/>
  <c r="AM251" i="72"/>
  <c r="AN251" i="72"/>
  <c r="AO251" i="72"/>
  <c r="AP251" i="72"/>
  <c r="AQ251" i="72"/>
  <c r="AR251" i="72"/>
  <c r="AS251" i="72"/>
  <c r="AT251" i="72"/>
  <c r="AU251" i="72"/>
  <c r="Q251" i="72"/>
  <c r="AZ251" i="72" l="1"/>
  <c r="AX251" i="72"/>
  <c r="AY251" i="72"/>
  <c r="L10" i="57"/>
  <c r="L8" i="57"/>
  <c r="L7" i="57"/>
  <c r="R252" i="71"/>
  <c r="S252" i="71"/>
  <c r="T252" i="71"/>
  <c r="U252" i="71"/>
  <c r="V252" i="71"/>
  <c r="W252" i="71"/>
  <c r="X252" i="71"/>
  <c r="Y252" i="71"/>
  <c r="Z252" i="71"/>
  <c r="AA252" i="71"/>
  <c r="AB252" i="71"/>
  <c r="AC252" i="71"/>
  <c r="AD252" i="71"/>
  <c r="AE252" i="71"/>
  <c r="AF252" i="71"/>
  <c r="AG252" i="71"/>
  <c r="AH252" i="71"/>
  <c r="AI252" i="71"/>
  <c r="AJ252" i="71"/>
  <c r="AK252" i="71"/>
  <c r="AL252" i="71"/>
  <c r="AM252" i="71"/>
  <c r="AN252" i="71"/>
  <c r="AO252" i="71"/>
  <c r="AP252" i="71"/>
  <c r="AQ252" i="71"/>
  <c r="AR252" i="71"/>
  <c r="AS252" i="71"/>
  <c r="AT252" i="71"/>
  <c r="Q252" i="71"/>
  <c r="AW249" i="71" l="1"/>
  <c r="AV249" i="71"/>
  <c r="AU249" i="71"/>
  <c r="AW248" i="71"/>
  <c r="AV248" i="71"/>
  <c r="AU248" i="71"/>
  <c r="AW247" i="71"/>
  <c r="AV247" i="71"/>
  <c r="AU247" i="71"/>
  <c r="AW246" i="71"/>
  <c r="AV246" i="71"/>
  <c r="AU246" i="71"/>
  <c r="AW131" i="71"/>
  <c r="AV131" i="71"/>
  <c r="AU131" i="71"/>
  <c r="AW173" i="71"/>
  <c r="AV173" i="71"/>
  <c r="AU173" i="71"/>
  <c r="AW172" i="71"/>
  <c r="AV172" i="71"/>
  <c r="AU172" i="71"/>
  <c r="AW82" i="71"/>
  <c r="AV82" i="71"/>
  <c r="AU82" i="71"/>
  <c r="AW245" i="71"/>
  <c r="AV245" i="71"/>
  <c r="AU245" i="71"/>
  <c r="AW130" i="71"/>
  <c r="AV130" i="71"/>
  <c r="AU130" i="71"/>
  <c r="AW244" i="71"/>
  <c r="AV244" i="71"/>
  <c r="AU244" i="71"/>
  <c r="AW171" i="71"/>
  <c r="AV171" i="71"/>
  <c r="AU171" i="71"/>
  <c r="AW243" i="71"/>
  <c r="AV243" i="71"/>
  <c r="AU243" i="71"/>
  <c r="AW242" i="71"/>
  <c r="AV242" i="71"/>
  <c r="AU242" i="71"/>
  <c r="AW241" i="71"/>
  <c r="AV241" i="71"/>
  <c r="AU241" i="71"/>
  <c r="AW240" i="71"/>
  <c r="AV240" i="71"/>
  <c r="AU240" i="71"/>
  <c r="AW239" i="71"/>
  <c r="AV239" i="71"/>
  <c r="AU239" i="71"/>
  <c r="AW238" i="71"/>
  <c r="AV238" i="71"/>
  <c r="AU238" i="71"/>
  <c r="AW237" i="71"/>
  <c r="AV237" i="71"/>
  <c r="AU237" i="71"/>
  <c r="AW236" i="71"/>
  <c r="AV236" i="71"/>
  <c r="AU236" i="71"/>
  <c r="AW235" i="71"/>
  <c r="AV235" i="71"/>
  <c r="AU235" i="71"/>
  <c r="AW234" i="71"/>
  <c r="AV234" i="71"/>
  <c r="AU234" i="71"/>
  <c r="AW233" i="71"/>
  <c r="AV233" i="71"/>
  <c r="AU233" i="71"/>
  <c r="AW232" i="71"/>
  <c r="AV232" i="71"/>
  <c r="AU232" i="71"/>
  <c r="AW231" i="71"/>
  <c r="AV231" i="71"/>
  <c r="AU231" i="71"/>
  <c r="AW230" i="71"/>
  <c r="AV230" i="71"/>
  <c r="AU230" i="71"/>
  <c r="AW229" i="71"/>
  <c r="AV229" i="71"/>
  <c r="AU229" i="71"/>
  <c r="AW228" i="71"/>
  <c r="AV228" i="71"/>
  <c r="AU228" i="71"/>
  <c r="AW227" i="71"/>
  <c r="AV227" i="71"/>
  <c r="AU227" i="71"/>
  <c r="AW226" i="71"/>
  <c r="AV226" i="71"/>
  <c r="AU226" i="71"/>
  <c r="AW225" i="71"/>
  <c r="AV225" i="71"/>
  <c r="AU225" i="71"/>
  <c r="AW224" i="71"/>
  <c r="AV224" i="71"/>
  <c r="AU224" i="71"/>
  <c r="AW170" i="71"/>
  <c r="AV170" i="71"/>
  <c r="AU170" i="71"/>
  <c r="AW223" i="71"/>
  <c r="AV223" i="71"/>
  <c r="AU223" i="71"/>
  <c r="AW222" i="71"/>
  <c r="AV222" i="71"/>
  <c r="AU222" i="71"/>
  <c r="AW221" i="71"/>
  <c r="AV221" i="71"/>
  <c r="AU221" i="71"/>
  <c r="AW220" i="71"/>
  <c r="AV220" i="71"/>
  <c r="AU220" i="71"/>
  <c r="AW219" i="71"/>
  <c r="AV219" i="71"/>
  <c r="AU219" i="71"/>
  <c r="AW218" i="71"/>
  <c r="AV218" i="71"/>
  <c r="AU218" i="71"/>
  <c r="AW217" i="71"/>
  <c r="AV217" i="71"/>
  <c r="AU217" i="71"/>
  <c r="AW129" i="71"/>
  <c r="AV129" i="71"/>
  <c r="AU129" i="71"/>
  <c r="AW216" i="71"/>
  <c r="AV216" i="71"/>
  <c r="AU216" i="71"/>
  <c r="AW215" i="71"/>
  <c r="AV215" i="71"/>
  <c r="AU215" i="71"/>
  <c r="AW214" i="71"/>
  <c r="AV214" i="71"/>
  <c r="AU214" i="71"/>
  <c r="AW213" i="71"/>
  <c r="AV213" i="71"/>
  <c r="AU213" i="71"/>
  <c r="AW212" i="71"/>
  <c r="AV212" i="71"/>
  <c r="AU212" i="71"/>
  <c r="AW211" i="71"/>
  <c r="AV211" i="71"/>
  <c r="AU211" i="71"/>
  <c r="AW210" i="71"/>
  <c r="AV210" i="71"/>
  <c r="AU210" i="71"/>
  <c r="AW209" i="71"/>
  <c r="AV209" i="71"/>
  <c r="AU209" i="71"/>
  <c r="AW208" i="71"/>
  <c r="AV208" i="71"/>
  <c r="AU208" i="71"/>
  <c r="AW207" i="71"/>
  <c r="AV207" i="71"/>
  <c r="AU207" i="71"/>
  <c r="AW206" i="71"/>
  <c r="AV206" i="71"/>
  <c r="AU206" i="71"/>
  <c r="AW205" i="71"/>
  <c r="AV205" i="71"/>
  <c r="AU205" i="71"/>
  <c r="AW169" i="71"/>
  <c r="AV169" i="71"/>
  <c r="AU169" i="71"/>
  <c r="AW168" i="71"/>
  <c r="AV168" i="71"/>
  <c r="AU168" i="71"/>
  <c r="AW204" i="71"/>
  <c r="AV204" i="71"/>
  <c r="AU204" i="71"/>
  <c r="AW203" i="71"/>
  <c r="AV203" i="71"/>
  <c r="AU203" i="71"/>
  <c r="AW202" i="71"/>
  <c r="AV202" i="71"/>
  <c r="AU202" i="71"/>
  <c r="AW201" i="71"/>
  <c r="AV201" i="71"/>
  <c r="AU201" i="71"/>
  <c r="AW200" i="71"/>
  <c r="AV200" i="71"/>
  <c r="AU200" i="71"/>
  <c r="AW199" i="71"/>
  <c r="AV199" i="71"/>
  <c r="AU199" i="71"/>
  <c r="AW198" i="71"/>
  <c r="AV198" i="71"/>
  <c r="AU198" i="71"/>
  <c r="AW197" i="71"/>
  <c r="AV197" i="71"/>
  <c r="AU197" i="71"/>
  <c r="AW196" i="71"/>
  <c r="AV196" i="71"/>
  <c r="AU196" i="71"/>
  <c r="AW195" i="71"/>
  <c r="AV195" i="71"/>
  <c r="AU195" i="71"/>
  <c r="AW194" i="71"/>
  <c r="AV194" i="71"/>
  <c r="AU194" i="71"/>
  <c r="AW193" i="71"/>
  <c r="AV193" i="71"/>
  <c r="AU193" i="71"/>
  <c r="AW192" i="71"/>
  <c r="AV192" i="71"/>
  <c r="AU192" i="71"/>
  <c r="AW191" i="71"/>
  <c r="AV191" i="71"/>
  <c r="AU191" i="71"/>
  <c r="AW190" i="71"/>
  <c r="AV190" i="71"/>
  <c r="AU190" i="71"/>
  <c r="AW189" i="71"/>
  <c r="AV189" i="71"/>
  <c r="AU189" i="71"/>
  <c r="AW188" i="71"/>
  <c r="AV188" i="71"/>
  <c r="AU188" i="71"/>
  <c r="AW187" i="71"/>
  <c r="AV187" i="71"/>
  <c r="AU187" i="71"/>
  <c r="AW167" i="71"/>
  <c r="AV167" i="71"/>
  <c r="AU167" i="71"/>
  <c r="AW186" i="71"/>
  <c r="AV186" i="71"/>
  <c r="AU186" i="71"/>
  <c r="AW185" i="71"/>
  <c r="AV185" i="71"/>
  <c r="AU185" i="71"/>
  <c r="AW184" i="71"/>
  <c r="AV184" i="71"/>
  <c r="AU184" i="71"/>
  <c r="AW183" i="71"/>
  <c r="AV183" i="71"/>
  <c r="AU183" i="71"/>
  <c r="AW182" i="71"/>
  <c r="AV182" i="71"/>
  <c r="AU182" i="71"/>
  <c r="AW181" i="71"/>
  <c r="AV181" i="71"/>
  <c r="AU181" i="71"/>
  <c r="AW180" i="71"/>
  <c r="AV180" i="71"/>
  <c r="AU180" i="71"/>
  <c r="AW179" i="71"/>
  <c r="AV179" i="71"/>
  <c r="AU179" i="71"/>
  <c r="AW178" i="71"/>
  <c r="AV178" i="71"/>
  <c r="AU178" i="71"/>
  <c r="AW177" i="71"/>
  <c r="AV177" i="71"/>
  <c r="AU177" i="71"/>
  <c r="AW176" i="71"/>
  <c r="AV176" i="71"/>
  <c r="AU176" i="71"/>
  <c r="AW175" i="71"/>
  <c r="AV175" i="71"/>
  <c r="AU175" i="71"/>
  <c r="AW174" i="71"/>
  <c r="AV174" i="71"/>
  <c r="AU174" i="71"/>
  <c r="AW166" i="71"/>
  <c r="AV166" i="71"/>
  <c r="AU166" i="71"/>
  <c r="AW128" i="71"/>
  <c r="AV128" i="71"/>
  <c r="AU128" i="71"/>
  <c r="AW165" i="71"/>
  <c r="AV165" i="71"/>
  <c r="AU165" i="71"/>
  <c r="AW164" i="71"/>
  <c r="AV164" i="71"/>
  <c r="AU164" i="71"/>
  <c r="AW163" i="71"/>
  <c r="AV163" i="71"/>
  <c r="AU163" i="71"/>
  <c r="AW162" i="71"/>
  <c r="AV162" i="71"/>
  <c r="AU162" i="71"/>
  <c r="AW161" i="71"/>
  <c r="AV161" i="71"/>
  <c r="AU161" i="71"/>
  <c r="AW160" i="71"/>
  <c r="AV160" i="71"/>
  <c r="AU160" i="71"/>
  <c r="AW159" i="71"/>
  <c r="AV159" i="71"/>
  <c r="AU159" i="71"/>
  <c r="AW158" i="71"/>
  <c r="AV158" i="71"/>
  <c r="AU158" i="71"/>
  <c r="AW109" i="71"/>
  <c r="AV109" i="71"/>
  <c r="AU109" i="71"/>
  <c r="AW157" i="71"/>
  <c r="AV157" i="71"/>
  <c r="AU157" i="71"/>
  <c r="AW156" i="71"/>
  <c r="AV156" i="71"/>
  <c r="AU156" i="71"/>
  <c r="AW155" i="71"/>
  <c r="AV155" i="71"/>
  <c r="AU155" i="71"/>
  <c r="AW127" i="71"/>
  <c r="AV127" i="71"/>
  <c r="AU127" i="71"/>
  <c r="AW154" i="71"/>
  <c r="AV154" i="71"/>
  <c r="AU154" i="71"/>
  <c r="AW153" i="71"/>
  <c r="AV153" i="71"/>
  <c r="AU153" i="71"/>
  <c r="AW75" i="71"/>
  <c r="AV75" i="71"/>
  <c r="AU75" i="71"/>
  <c r="AW152" i="71"/>
  <c r="AV152" i="71"/>
  <c r="AU152" i="71"/>
  <c r="AW151" i="71"/>
  <c r="AV151" i="71"/>
  <c r="AU151" i="71"/>
  <c r="AW126" i="71"/>
  <c r="AV126" i="71"/>
  <c r="AU126" i="71"/>
  <c r="AW150" i="71"/>
  <c r="AV150" i="71"/>
  <c r="AU150" i="71"/>
  <c r="AW149" i="71"/>
  <c r="AV149" i="71"/>
  <c r="AU149" i="71"/>
  <c r="AW148" i="71"/>
  <c r="AV148" i="71"/>
  <c r="AU148" i="71"/>
  <c r="AW147" i="71"/>
  <c r="AV147" i="71"/>
  <c r="AU147" i="71"/>
  <c r="AW125" i="71"/>
  <c r="AV125" i="71"/>
  <c r="AU125" i="71"/>
  <c r="AW146" i="71"/>
  <c r="AV146" i="71"/>
  <c r="AU146" i="71"/>
  <c r="AW145" i="71"/>
  <c r="AV145" i="71"/>
  <c r="AU145" i="71"/>
  <c r="AW144" i="71"/>
  <c r="AV144" i="71"/>
  <c r="AU144" i="71"/>
  <c r="AW143" i="71"/>
  <c r="AV143" i="71"/>
  <c r="AU143" i="71"/>
  <c r="AW142" i="71"/>
  <c r="AV142" i="71"/>
  <c r="AU142" i="71"/>
  <c r="AW141" i="71"/>
  <c r="AV141" i="71"/>
  <c r="AU141" i="71"/>
  <c r="AW140" i="71"/>
  <c r="AV140" i="71"/>
  <c r="AU140" i="71"/>
  <c r="AW139" i="71"/>
  <c r="AV139" i="71"/>
  <c r="AU139" i="71"/>
  <c r="AW138" i="71"/>
  <c r="AV138" i="71"/>
  <c r="AU138" i="71"/>
  <c r="AW137" i="71"/>
  <c r="AV137" i="71"/>
  <c r="AU137" i="71"/>
  <c r="AW124" i="71"/>
  <c r="AV124" i="71"/>
  <c r="AU124" i="71"/>
  <c r="AW136" i="71"/>
  <c r="AV136" i="71"/>
  <c r="AU136" i="71"/>
  <c r="AW135" i="71"/>
  <c r="AV135" i="71"/>
  <c r="AU135" i="71"/>
  <c r="AW134" i="71"/>
  <c r="AV134" i="71"/>
  <c r="AU134" i="71"/>
  <c r="AW133" i="71"/>
  <c r="AV133" i="71"/>
  <c r="AU133" i="71"/>
  <c r="AW132" i="71"/>
  <c r="AV132" i="71"/>
  <c r="AU132" i="71"/>
  <c r="AW123" i="71"/>
  <c r="AV123" i="71"/>
  <c r="AU123" i="71"/>
  <c r="AW122" i="71"/>
  <c r="AV122" i="71"/>
  <c r="AU122" i="71"/>
  <c r="AW101" i="71"/>
  <c r="AV101" i="71"/>
  <c r="AU101" i="71"/>
  <c r="AW121" i="71"/>
  <c r="AV121" i="71"/>
  <c r="AU121" i="71"/>
  <c r="AW120" i="71"/>
  <c r="AV120" i="71"/>
  <c r="AU120" i="71"/>
  <c r="AW119" i="71"/>
  <c r="AV119" i="71"/>
  <c r="AU119" i="71"/>
  <c r="AW118" i="71"/>
  <c r="AV118" i="71"/>
  <c r="AU118" i="71"/>
  <c r="AW117" i="71"/>
  <c r="AV117" i="71"/>
  <c r="AU117" i="71"/>
  <c r="AW108" i="71"/>
  <c r="AV108" i="71"/>
  <c r="AU108" i="71"/>
  <c r="AW116" i="71"/>
  <c r="AV116" i="71"/>
  <c r="AU116" i="71"/>
  <c r="AW107" i="71"/>
  <c r="AV107" i="71"/>
  <c r="AU107" i="71"/>
  <c r="AW100" i="71"/>
  <c r="AV100" i="71"/>
  <c r="AU100" i="71"/>
  <c r="AW115" i="71"/>
  <c r="AV115" i="71"/>
  <c r="AU115" i="71"/>
  <c r="AW114" i="71"/>
  <c r="AV114" i="71"/>
  <c r="AU114" i="71"/>
  <c r="AW113" i="71"/>
  <c r="AV113" i="71"/>
  <c r="AU113" i="71"/>
  <c r="AW112" i="71"/>
  <c r="AV112" i="71"/>
  <c r="AU112" i="71"/>
  <c r="AW111" i="71"/>
  <c r="AV111" i="71"/>
  <c r="AU111" i="71"/>
  <c r="AW110" i="71"/>
  <c r="AV110" i="71"/>
  <c r="AU110" i="71"/>
  <c r="AW81" i="71"/>
  <c r="AV81" i="71"/>
  <c r="AU81" i="71"/>
  <c r="AW106" i="71"/>
  <c r="AV106" i="71"/>
  <c r="AU106" i="71"/>
  <c r="AW105" i="71"/>
  <c r="AV105" i="71"/>
  <c r="AU105" i="71"/>
  <c r="AW104" i="71"/>
  <c r="AV104" i="71"/>
  <c r="AU104" i="71"/>
  <c r="AW103" i="71"/>
  <c r="AV103" i="71"/>
  <c r="AU103" i="71"/>
  <c r="AW102" i="71"/>
  <c r="AV102" i="71"/>
  <c r="AU102" i="71"/>
  <c r="AW93" i="71"/>
  <c r="AV93" i="71"/>
  <c r="AU93" i="71"/>
  <c r="AW99" i="71"/>
  <c r="AV99" i="71"/>
  <c r="AU99" i="71"/>
  <c r="AW98" i="71"/>
  <c r="AV98" i="71"/>
  <c r="AU98" i="71"/>
  <c r="AW92" i="71"/>
  <c r="AV92" i="71"/>
  <c r="AU92" i="71"/>
  <c r="AW97" i="71"/>
  <c r="AV97" i="71"/>
  <c r="AU97" i="71"/>
  <c r="AW96" i="71"/>
  <c r="AV96" i="71"/>
  <c r="AU96" i="71"/>
  <c r="AW95" i="71"/>
  <c r="AV95" i="71"/>
  <c r="AU95" i="71"/>
  <c r="AW91" i="71"/>
  <c r="AV91" i="71"/>
  <c r="AU91" i="71"/>
  <c r="AW90" i="71"/>
  <c r="AV90" i="71"/>
  <c r="AU90" i="71"/>
  <c r="AW94" i="71"/>
  <c r="AV94" i="71"/>
  <c r="AU94" i="71"/>
  <c r="AW74" i="71"/>
  <c r="AV74" i="71"/>
  <c r="AU74" i="71"/>
  <c r="AW69" i="71"/>
  <c r="AV69" i="71"/>
  <c r="AU69" i="71"/>
  <c r="AW89" i="71"/>
  <c r="AV89" i="71"/>
  <c r="AU89" i="71"/>
  <c r="AW73" i="71"/>
  <c r="AV73" i="71"/>
  <c r="AU73" i="71"/>
  <c r="AW88" i="71"/>
  <c r="AV88" i="71"/>
  <c r="AU88" i="71"/>
  <c r="AW68" i="71"/>
  <c r="AV68" i="71"/>
  <c r="AU68" i="71"/>
  <c r="AW87" i="71"/>
  <c r="AV87" i="71"/>
  <c r="AU87" i="71"/>
  <c r="AW80" i="71"/>
  <c r="AV80" i="71"/>
  <c r="AU80" i="71"/>
  <c r="AW72" i="71"/>
  <c r="AV72" i="71"/>
  <c r="AU72" i="71"/>
  <c r="AW86" i="71"/>
  <c r="AV86" i="71"/>
  <c r="AU86" i="71"/>
  <c r="AW85" i="71"/>
  <c r="AV85" i="71"/>
  <c r="AU85" i="71"/>
  <c r="AW84" i="71"/>
  <c r="AV84" i="71"/>
  <c r="AU84" i="71"/>
  <c r="AW83" i="71"/>
  <c r="AV83" i="71"/>
  <c r="AU83" i="71"/>
  <c r="AW53" i="71"/>
  <c r="AV53" i="71"/>
  <c r="AU53" i="71"/>
  <c r="AW42" i="71"/>
  <c r="AV42" i="71"/>
  <c r="AU42" i="71"/>
  <c r="AW79" i="71"/>
  <c r="AV79" i="71"/>
  <c r="AU79" i="71"/>
  <c r="AW78" i="71"/>
  <c r="AV78" i="71"/>
  <c r="AU78" i="71"/>
  <c r="AW64" i="71"/>
  <c r="AV64" i="71"/>
  <c r="AU64" i="71"/>
  <c r="AW77" i="71"/>
  <c r="AV77" i="71"/>
  <c r="AU77" i="71"/>
  <c r="AW71" i="71"/>
  <c r="AV71" i="71"/>
  <c r="AU71" i="71"/>
  <c r="AW76" i="71"/>
  <c r="AV76" i="71"/>
  <c r="AU76" i="71"/>
  <c r="AW67" i="71"/>
  <c r="AV67" i="71"/>
  <c r="AU67" i="71"/>
  <c r="AW63" i="71"/>
  <c r="AV63" i="71"/>
  <c r="AU63" i="71"/>
  <c r="AW70" i="71"/>
  <c r="AV70" i="71"/>
  <c r="AU70" i="71"/>
  <c r="AW66" i="71"/>
  <c r="AV66" i="71"/>
  <c r="AU66" i="71"/>
  <c r="AW62" i="71"/>
  <c r="AV62" i="71"/>
  <c r="AU62" i="71"/>
  <c r="AW58" i="71"/>
  <c r="AV58" i="71"/>
  <c r="AU58" i="71"/>
  <c r="AW65" i="71"/>
  <c r="AV65" i="71"/>
  <c r="AU65" i="71"/>
  <c r="AW57" i="71"/>
  <c r="AV57" i="71"/>
  <c r="AU57" i="71"/>
  <c r="AW61" i="71"/>
  <c r="AV61" i="71"/>
  <c r="AU61" i="71"/>
  <c r="AW60" i="71"/>
  <c r="AV60" i="71"/>
  <c r="AU60" i="71"/>
  <c r="AW59" i="71"/>
  <c r="AV59" i="71"/>
  <c r="AU59" i="71"/>
  <c r="AW48" i="71"/>
  <c r="AV48" i="71"/>
  <c r="AU48" i="71"/>
  <c r="AW56" i="71"/>
  <c r="AV56" i="71"/>
  <c r="AU56" i="71"/>
  <c r="AW47" i="71"/>
  <c r="AV47" i="71"/>
  <c r="AU47" i="71"/>
  <c r="AW55" i="71"/>
  <c r="AV55" i="71"/>
  <c r="AU55" i="71"/>
  <c r="AW52" i="71"/>
  <c r="AV52" i="71"/>
  <c r="AU52" i="71"/>
  <c r="AW51" i="71"/>
  <c r="AV51" i="71"/>
  <c r="AU51" i="71"/>
  <c r="AW46" i="71"/>
  <c r="AV46" i="71"/>
  <c r="AU46" i="71"/>
  <c r="AW50" i="71"/>
  <c r="AV50" i="71"/>
  <c r="AU50" i="71"/>
  <c r="AW54" i="71"/>
  <c r="AV54" i="71"/>
  <c r="AU54" i="71"/>
  <c r="AW49" i="71"/>
  <c r="AV49" i="71"/>
  <c r="AU49" i="71"/>
  <c r="AW45" i="71"/>
  <c r="AV45" i="71"/>
  <c r="AU45" i="71"/>
  <c r="AW39" i="71"/>
  <c r="AV39" i="71"/>
  <c r="AU39" i="71"/>
  <c r="AW43" i="71"/>
  <c r="AV43" i="71"/>
  <c r="AU43" i="71"/>
  <c r="AW44" i="71"/>
  <c r="AV44" i="71"/>
  <c r="AU44" i="71"/>
  <c r="AW38" i="71"/>
  <c r="AV38" i="71"/>
  <c r="AU38" i="71"/>
  <c r="AW41" i="71"/>
  <c r="AV41" i="71"/>
  <c r="AU41" i="71"/>
  <c r="AW40" i="71"/>
  <c r="AV40" i="71"/>
  <c r="AU40" i="71"/>
  <c r="AW35" i="71"/>
  <c r="AV35" i="71"/>
  <c r="AU35" i="71"/>
  <c r="AW37" i="71"/>
  <c r="AV37" i="71"/>
  <c r="AU37" i="71"/>
  <c r="AW36" i="71"/>
  <c r="AV36" i="71"/>
  <c r="AU36" i="71"/>
  <c r="AW34" i="71"/>
  <c r="AV34" i="71"/>
  <c r="AU34" i="71"/>
  <c r="AW33" i="71"/>
  <c r="AV33" i="71"/>
  <c r="AU33" i="71"/>
  <c r="AW26" i="71"/>
  <c r="AV26" i="71"/>
  <c r="AU26" i="71"/>
  <c r="AW32" i="71"/>
  <c r="AV32" i="71"/>
  <c r="AU32" i="71"/>
  <c r="AW31" i="71"/>
  <c r="AV31" i="71"/>
  <c r="AU31" i="71"/>
  <c r="AW30" i="71"/>
  <c r="AV30" i="71"/>
  <c r="AU30" i="71"/>
  <c r="AW29" i="71"/>
  <c r="AV29" i="71"/>
  <c r="AU29" i="71"/>
  <c r="AW24" i="71"/>
  <c r="AV24" i="71"/>
  <c r="AU24" i="71"/>
  <c r="AW28" i="71"/>
  <c r="AV28" i="71"/>
  <c r="AU28" i="71"/>
  <c r="AW27" i="71"/>
  <c r="AV27" i="71"/>
  <c r="AU27" i="71"/>
  <c r="AW25" i="71"/>
  <c r="AV25" i="71"/>
  <c r="AU25" i="71"/>
  <c r="AW23" i="71"/>
  <c r="AV23" i="71"/>
  <c r="AU23" i="71"/>
  <c r="AW21" i="71"/>
  <c r="AV21" i="71"/>
  <c r="AU21" i="71"/>
  <c r="AW22" i="71"/>
  <c r="AV22" i="71"/>
  <c r="AU22" i="71"/>
  <c r="AW19" i="71"/>
  <c r="AV19" i="71"/>
  <c r="AU19" i="71"/>
  <c r="AW20" i="71"/>
  <c r="AV20" i="71"/>
  <c r="AU20" i="71"/>
  <c r="AW18" i="71"/>
  <c r="AV18" i="71"/>
  <c r="AU18" i="71"/>
  <c r="AW17" i="71"/>
  <c r="AV17" i="71"/>
  <c r="AU17" i="71"/>
  <c r="AW252" i="71" l="1"/>
  <c r="AU252" i="71"/>
  <c r="AV252" i="71"/>
  <c r="K10" i="57"/>
  <c r="K8" i="57"/>
  <c r="K7" i="57"/>
  <c r="AT18" i="70"/>
  <c r="AT19" i="70"/>
  <c r="AT21" i="70"/>
  <c r="AT23" i="70"/>
  <c r="AT22" i="70"/>
  <c r="AT20" i="70"/>
  <c r="AT26" i="70"/>
  <c r="AT24" i="70"/>
  <c r="AT27" i="70"/>
  <c r="AT25" i="70"/>
  <c r="AT33" i="70"/>
  <c r="AT34" i="70"/>
  <c r="AT28" i="70"/>
  <c r="AT29" i="70"/>
  <c r="AT35" i="70"/>
  <c r="AT30" i="70"/>
  <c r="AT31" i="70"/>
  <c r="AT36" i="70"/>
  <c r="AT32" i="70"/>
  <c r="AT37" i="70"/>
  <c r="AT41" i="70"/>
  <c r="AT42" i="70"/>
  <c r="AT38" i="70"/>
  <c r="AT46" i="70"/>
  <c r="AT47" i="70"/>
  <c r="AT43" i="70"/>
  <c r="AT40" i="70"/>
  <c r="AT48" i="70"/>
  <c r="AT39" i="70"/>
  <c r="AT53" i="70"/>
  <c r="AT44" i="70"/>
  <c r="AT45" i="70"/>
  <c r="AT54" i="70"/>
  <c r="AT49" i="70"/>
  <c r="AT50" i="70"/>
  <c r="AT59" i="70"/>
  <c r="AT55" i="70"/>
  <c r="AT56" i="70"/>
  <c r="AT57" i="70"/>
  <c r="AT58" i="70"/>
  <c r="AT51" i="70"/>
  <c r="AT63" i="70"/>
  <c r="AT60" i="70"/>
  <c r="AT52" i="70"/>
  <c r="AT64" i="70"/>
  <c r="AT66" i="70"/>
  <c r="AT61" i="70"/>
  <c r="AT67" i="70"/>
  <c r="AT65" i="70"/>
  <c r="AT74" i="70"/>
  <c r="AT75" i="70"/>
  <c r="AT68" i="70"/>
  <c r="AT76" i="70"/>
  <c r="AT77" i="70"/>
  <c r="AT78" i="70"/>
  <c r="AT79" i="70"/>
  <c r="AT69" i="70"/>
  <c r="AT70" i="70"/>
  <c r="AT80" i="70"/>
  <c r="AT62" i="70"/>
  <c r="AT81" i="70"/>
  <c r="AT82" i="70"/>
  <c r="AT71" i="70"/>
  <c r="AT83" i="70"/>
  <c r="AT87" i="70"/>
  <c r="AT88" i="70"/>
  <c r="AT89" i="70"/>
  <c r="AT90" i="70"/>
  <c r="AT91" i="70"/>
  <c r="AT92" i="70"/>
  <c r="AT97" i="70"/>
  <c r="AT93" i="70"/>
  <c r="AT72" i="70"/>
  <c r="AT94" i="70"/>
  <c r="AT95" i="70"/>
  <c r="AT98" i="70"/>
  <c r="AT99" i="70"/>
  <c r="AT73" i="70"/>
  <c r="AT84" i="70"/>
  <c r="AT103" i="70"/>
  <c r="AT104" i="70"/>
  <c r="AT105" i="70"/>
  <c r="AT100" i="70"/>
  <c r="AT106" i="70"/>
  <c r="AT96" i="70"/>
  <c r="AT107" i="70"/>
  <c r="AT108" i="70"/>
  <c r="AT109" i="70"/>
  <c r="AT110" i="70"/>
  <c r="AT85" i="70"/>
  <c r="AT86" i="70"/>
  <c r="AT111" i="70"/>
  <c r="AT112" i="70"/>
  <c r="AT113" i="70"/>
  <c r="AT120" i="70"/>
  <c r="AT121" i="70"/>
  <c r="AT122" i="70"/>
  <c r="AT123" i="70"/>
  <c r="AT124" i="70"/>
  <c r="AT125" i="70"/>
  <c r="AT126" i="70"/>
  <c r="AT127" i="70"/>
  <c r="AT128" i="70"/>
  <c r="AT129" i="70"/>
  <c r="AT130" i="70"/>
  <c r="AT131" i="70"/>
  <c r="AT132" i="70"/>
  <c r="AT133" i="70"/>
  <c r="AT134" i="70"/>
  <c r="AT114" i="70"/>
  <c r="AT135" i="70"/>
  <c r="AT136" i="70"/>
  <c r="AT137" i="70"/>
  <c r="AT115" i="70"/>
  <c r="AT138" i="70"/>
  <c r="AT139" i="70"/>
  <c r="AT116" i="70"/>
  <c r="AT140" i="70"/>
  <c r="AT141" i="70"/>
  <c r="AT117" i="70"/>
  <c r="AT142" i="70"/>
  <c r="AT143" i="70"/>
  <c r="AT144" i="70"/>
  <c r="AT145" i="70"/>
  <c r="AT146" i="70"/>
  <c r="AT101" i="70"/>
  <c r="AT147" i="70"/>
  <c r="AT148" i="70"/>
  <c r="AT149" i="70"/>
  <c r="AT150" i="70"/>
  <c r="AT151" i="70"/>
  <c r="AT152" i="70"/>
  <c r="AT153" i="70"/>
  <c r="AT154" i="70"/>
  <c r="AT155" i="70"/>
  <c r="AT156" i="70"/>
  <c r="AT157" i="70"/>
  <c r="AT158" i="70"/>
  <c r="AT118" i="70"/>
  <c r="AT162" i="70"/>
  <c r="AT163" i="70"/>
  <c r="AT164" i="70"/>
  <c r="AT165" i="70"/>
  <c r="AT166" i="70"/>
  <c r="AT167" i="70"/>
  <c r="AT168" i="70"/>
  <c r="AT159" i="70"/>
  <c r="AT169" i="70"/>
  <c r="AT170" i="70"/>
  <c r="AT171" i="70"/>
  <c r="AT172" i="70"/>
  <c r="AT173" i="70"/>
  <c r="AT174" i="70"/>
  <c r="AT175" i="70"/>
  <c r="AT176" i="70"/>
  <c r="AT177" i="70"/>
  <c r="AT178" i="70"/>
  <c r="AT179" i="70"/>
  <c r="AT180" i="70"/>
  <c r="AT181" i="70"/>
  <c r="AT182" i="70"/>
  <c r="AT183" i="70"/>
  <c r="AT184" i="70"/>
  <c r="AT185" i="70"/>
  <c r="AT186" i="70"/>
  <c r="AT187" i="70"/>
  <c r="AT188" i="70"/>
  <c r="AT189" i="70"/>
  <c r="AT190" i="70"/>
  <c r="AT191" i="70"/>
  <c r="AT192" i="70"/>
  <c r="AT193" i="70"/>
  <c r="AT194" i="70"/>
  <c r="AT195" i="70"/>
  <c r="AT196" i="70"/>
  <c r="AT197" i="70"/>
  <c r="AT198" i="70"/>
  <c r="AT199" i="70"/>
  <c r="AT119" i="70"/>
  <c r="AT200" i="70"/>
  <c r="AT201" i="70"/>
  <c r="AT202" i="70"/>
  <c r="AT203" i="70"/>
  <c r="AT204" i="70"/>
  <c r="AT205" i="70"/>
  <c r="AT206" i="70"/>
  <c r="AT207" i="70"/>
  <c r="AT160" i="70"/>
  <c r="AT208" i="70"/>
  <c r="AT209" i="70"/>
  <c r="AT210" i="70"/>
  <c r="AT211" i="70"/>
  <c r="AT212" i="70"/>
  <c r="AT213" i="70"/>
  <c r="AT214" i="70"/>
  <c r="AT215" i="70"/>
  <c r="AT216" i="70"/>
  <c r="AT217" i="70"/>
  <c r="AT218" i="70"/>
  <c r="AT219" i="70"/>
  <c r="AT220" i="70"/>
  <c r="AT221" i="70"/>
  <c r="AT222" i="70"/>
  <c r="AT223" i="70"/>
  <c r="AT224" i="70"/>
  <c r="AT225" i="70"/>
  <c r="AT226" i="70"/>
  <c r="AT227" i="70"/>
  <c r="AT228" i="70"/>
  <c r="AT229" i="70"/>
  <c r="AT230" i="70"/>
  <c r="AT231" i="70"/>
  <c r="AT232" i="70"/>
  <c r="AT233" i="70"/>
  <c r="AT234" i="70"/>
  <c r="AT235" i="70"/>
  <c r="AT236" i="70"/>
  <c r="AT237" i="70"/>
  <c r="AT238" i="70"/>
  <c r="AT239" i="70"/>
  <c r="AT240" i="70"/>
  <c r="AT241" i="70"/>
  <c r="AT102" i="70"/>
  <c r="AT161" i="70"/>
  <c r="AT242" i="70"/>
  <c r="AT243" i="70"/>
  <c r="AT244" i="70"/>
  <c r="AT245" i="70"/>
  <c r="AT246" i="70"/>
  <c r="AT17" i="70"/>
  <c r="AS17" i="70"/>
  <c r="R247" i="70"/>
  <c r="S247" i="70"/>
  <c r="T247" i="70"/>
  <c r="U247" i="70"/>
  <c r="V247" i="70"/>
  <c r="W247" i="70"/>
  <c r="X247" i="70"/>
  <c r="Y247" i="70"/>
  <c r="Z247" i="70"/>
  <c r="AA247" i="70"/>
  <c r="AB247" i="70"/>
  <c r="AC247" i="70"/>
  <c r="AD247" i="70"/>
  <c r="AE247" i="70"/>
  <c r="AF247" i="70"/>
  <c r="AG247" i="70"/>
  <c r="AH247" i="70"/>
  <c r="AI247" i="70"/>
  <c r="AJ247" i="70"/>
  <c r="AK247" i="70"/>
  <c r="AL247" i="70"/>
  <c r="AM247" i="70"/>
  <c r="AN247" i="70"/>
  <c r="AO247" i="70"/>
  <c r="AP247" i="70"/>
  <c r="AQ247" i="70"/>
  <c r="AS18" i="70"/>
  <c r="AS19" i="70"/>
  <c r="AS21" i="70"/>
  <c r="AS23" i="70"/>
  <c r="AS22" i="70"/>
  <c r="AS20" i="70"/>
  <c r="AS26" i="70"/>
  <c r="AS24" i="70"/>
  <c r="AS27" i="70"/>
  <c r="AS25" i="70"/>
  <c r="AS33" i="70"/>
  <c r="AS34" i="70"/>
  <c r="AS28" i="70"/>
  <c r="AS29" i="70"/>
  <c r="AS35" i="70"/>
  <c r="AS30" i="70"/>
  <c r="AS31" i="70"/>
  <c r="AS36" i="70"/>
  <c r="AS32" i="70"/>
  <c r="AS37" i="70"/>
  <c r="AS41" i="70"/>
  <c r="AS42" i="70"/>
  <c r="AS38" i="70"/>
  <c r="AS46" i="70"/>
  <c r="AS47" i="70"/>
  <c r="AS43" i="70"/>
  <c r="AS40" i="70"/>
  <c r="AS48" i="70"/>
  <c r="AS39" i="70"/>
  <c r="AS53" i="70"/>
  <c r="AS44" i="70"/>
  <c r="AS45" i="70"/>
  <c r="AS54" i="70"/>
  <c r="AS49" i="70"/>
  <c r="AS50" i="70"/>
  <c r="AS59" i="70"/>
  <c r="AS55" i="70"/>
  <c r="AS56" i="70"/>
  <c r="AS57" i="70"/>
  <c r="AS58" i="70"/>
  <c r="AS51" i="70"/>
  <c r="AS63" i="70"/>
  <c r="AS60" i="70"/>
  <c r="AS52" i="70"/>
  <c r="AS64" i="70"/>
  <c r="AS66" i="70"/>
  <c r="AS61" i="70"/>
  <c r="AS67" i="70"/>
  <c r="AS65" i="70"/>
  <c r="AS74" i="70"/>
  <c r="AS75" i="70"/>
  <c r="AS68" i="70"/>
  <c r="AS76" i="70"/>
  <c r="AS77" i="70"/>
  <c r="AS78" i="70"/>
  <c r="AS79" i="70"/>
  <c r="AS69" i="70"/>
  <c r="AS70" i="70"/>
  <c r="AS80" i="70"/>
  <c r="AS62" i="70"/>
  <c r="AS81" i="70"/>
  <c r="AS82" i="70"/>
  <c r="AS71" i="70"/>
  <c r="AS83" i="70"/>
  <c r="AS87" i="70"/>
  <c r="AS88" i="70"/>
  <c r="AS89" i="70"/>
  <c r="AS90" i="70"/>
  <c r="AS91" i="70"/>
  <c r="AS92" i="70"/>
  <c r="AS97" i="70"/>
  <c r="AS93" i="70"/>
  <c r="AS72" i="70"/>
  <c r="AS94" i="70"/>
  <c r="AS95" i="70"/>
  <c r="AS98" i="70"/>
  <c r="AS99" i="70"/>
  <c r="AS73" i="70"/>
  <c r="AS84" i="70"/>
  <c r="AS103" i="70"/>
  <c r="AS104" i="70"/>
  <c r="AS105" i="70"/>
  <c r="AS100" i="70"/>
  <c r="AS106" i="70"/>
  <c r="AS96" i="70"/>
  <c r="AS107" i="70"/>
  <c r="AS108" i="70"/>
  <c r="AS109" i="70"/>
  <c r="AS110" i="70"/>
  <c r="AS85" i="70"/>
  <c r="AS86" i="70"/>
  <c r="AS111" i="70"/>
  <c r="AS112" i="70"/>
  <c r="AS113" i="70"/>
  <c r="AS120" i="70"/>
  <c r="AS121" i="70"/>
  <c r="AS122" i="70"/>
  <c r="AS123" i="70"/>
  <c r="AS124" i="70"/>
  <c r="AS125" i="70"/>
  <c r="AS126" i="70"/>
  <c r="AS127" i="70"/>
  <c r="AS128" i="70"/>
  <c r="AS129" i="70"/>
  <c r="AS130" i="70"/>
  <c r="AS131" i="70"/>
  <c r="AS132" i="70"/>
  <c r="AS133" i="70"/>
  <c r="AS134" i="70"/>
  <c r="AS114" i="70"/>
  <c r="AS135" i="70"/>
  <c r="AS136" i="70"/>
  <c r="AS137" i="70"/>
  <c r="AS115" i="70"/>
  <c r="AS138" i="70"/>
  <c r="AS139" i="70"/>
  <c r="AS116" i="70"/>
  <c r="AS140" i="70"/>
  <c r="AS141" i="70"/>
  <c r="AS117" i="70"/>
  <c r="AS142" i="70"/>
  <c r="AS143" i="70"/>
  <c r="AS144" i="70"/>
  <c r="AS145" i="70"/>
  <c r="AS146" i="70"/>
  <c r="AS101" i="70"/>
  <c r="AS147" i="70"/>
  <c r="AS148" i="70"/>
  <c r="AS149" i="70"/>
  <c r="AS150" i="70"/>
  <c r="AS151" i="70"/>
  <c r="AS152" i="70"/>
  <c r="AS153" i="70"/>
  <c r="AS154" i="70"/>
  <c r="AS155" i="70"/>
  <c r="AS156" i="70"/>
  <c r="AS157" i="70"/>
  <c r="AS158" i="70"/>
  <c r="AS118" i="70"/>
  <c r="AS162" i="70"/>
  <c r="AS163" i="70"/>
  <c r="AS164" i="70"/>
  <c r="AS165" i="70"/>
  <c r="AS166" i="70"/>
  <c r="AS167" i="70"/>
  <c r="AS168" i="70"/>
  <c r="AS159" i="70"/>
  <c r="AS169" i="70"/>
  <c r="AS170" i="70"/>
  <c r="AS171" i="70"/>
  <c r="AS172" i="70"/>
  <c r="AS173" i="70"/>
  <c r="AS174" i="70"/>
  <c r="AS175" i="70"/>
  <c r="AS176" i="70"/>
  <c r="AS177" i="70"/>
  <c r="AS178" i="70"/>
  <c r="AS179" i="70"/>
  <c r="AS180" i="70"/>
  <c r="AS181" i="70"/>
  <c r="AS182" i="70"/>
  <c r="AS183" i="70"/>
  <c r="AS184" i="70"/>
  <c r="AS185" i="70"/>
  <c r="AS186" i="70"/>
  <c r="AS187" i="70"/>
  <c r="AS188" i="70"/>
  <c r="AS189" i="70"/>
  <c r="AS190" i="70"/>
  <c r="AS191" i="70"/>
  <c r="AS192" i="70"/>
  <c r="AS193" i="70"/>
  <c r="AS194" i="70"/>
  <c r="AS195" i="70"/>
  <c r="AS196" i="70"/>
  <c r="AS197" i="70"/>
  <c r="AS198" i="70"/>
  <c r="AS199" i="70"/>
  <c r="AS119" i="70"/>
  <c r="AS200" i="70"/>
  <c r="AS201" i="70"/>
  <c r="AS202" i="70"/>
  <c r="AS203" i="70"/>
  <c r="AS204" i="70"/>
  <c r="AS205" i="70"/>
  <c r="AS206" i="70"/>
  <c r="AS207" i="70"/>
  <c r="AS160" i="70"/>
  <c r="AS208" i="70"/>
  <c r="AS209" i="70"/>
  <c r="AS210" i="70"/>
  <c r="AS211" i="70"/>
  <c r="AS212" i="70"/>
  <c r="AS213" i="70"/>
  <c r="AS214" i="70"/>
  <c r="AS215" i="70"/>
  <c r="AS216" i="70"/>
  <c r="AS217" i="70"/>
  <c r="AS218" i="70"/>
  <c r="AS219" i="70"/>
  <c r="AS220" i="70"/>
  <c r="AS221" i="70"/>
  <c r="AS222" i="70"/>
  <c r="AS223" i="70"/>
  <c r="AS224" i="70"/>
  <c r="AS225" i="70"/>
  <c r="AS226" i="70"/>
  <c r="AS227" i="70"/>
  <c r="AS228" i="70"/>
  <c r="AS229" i="70"/>
  <c r="AS230" i="70"/>
  <c r="AS231" i="70"/>
  <c r="AS232" i="70"/>
  <c r="AS233" i="70"/>
  <c r="AS234" i="70"/>
  <c r="AS235" i="70"/>
  <c r="AS236" i="70"/>
  <c r="AS237" i="70"/>
  <c r="AS238" i="70"/>
  <c r="AS239" i="70"/>
  <c r="AS240" i="70"/>
  <c r="AS241" i="70"/>
  <c r="AS102" i="70"/>
  <c r="AS161" i="70"/>
  <c r="AS242" i="70"/>
  <c r="AS243" i="70"/>
  <c r="AS244" i="70"/>
  <c r="AS245" i="70"/>
  <c r="AS246" i="70"/>
  <c r="AR18" i="70"/>
  <c r="AR19" i="70"/>
  <c r="AR21" i="70"/>
  <c r="AR23" i="70"/>
  <c r="AR22" i="70"/>
  <c r="AR20" i="70"/>
  <c r="AR26" i="70"/>
  <c r="AR24" i="70"/>
  <c r="AR27" i="70"/>
  <c r="AR25" i="70"/>
  <c r="AR33" i="70"/>
  <c r="AR34" i="70"/>
  <c r="AR28" i="70"/>
  <c r="AR29" i="70"/>
  <c r="AR35" i="70"/>
  <c r="AR30" i="70"/>
  <c r="AR31" i="70"/>
  <c r="AR36" i="70"/>
  <c r="AR32" i="70"/>
  <c r="AR37" i="70"/>
  <c r="AR41" i="70"/>
  <c r="AR42" i="70"/>
  <c r="AR38" i="70"/>
  <c r="AR46" i="70"/>
  <c r="AR47" i="70"/>
  <c r="AR43" i="70"/>
  <c r="AR40" i="70"/>
  <c r="AR48" i="70"/>
  <c r="AR39" i="70"/>
  <c r="AR53" i="70"/>
  <c r="AR44" i="70"/>
  <c r="AR45" i="70"/>
  <c r="AR54" i="70"/>
  <c r="AR49" i="70"/>
  <c r="AR50" i="70"/>
  <c r="AR59" i="70"/>
  <c r="AR55" i="70"/>
  <c r="AR56" i="70"/>
  <c r="AR57" i="70"/>
  <c r="AR58" i="70"/>
  <c r="AR51" i="70"/>
  <c r="AR63" i="70"/>
  <c r="AR60" i="70"/>
  <c r="AR52" i="70"/>
  <c r="AR64" i="70"/>
  <c r="AR66" i="70"/>
  <c r="AR61" i="70"/>
  <c r="AR67" i="70"/>
  <c r="AR65" i="70"/>
  <c r="AR74" i="70"/>
  <c r="AR75" i="70"/>
  <c r="AR68" i="70"/>
  <c r="AR76" i="70"/>
  <c r="AR77" i="70"/>
  <c r="AR78" i="70"/>
  <c r="AR79" i="70"/>
  <c r="AR69" i="70"/>
  <c r="AR70" i="70"/>
  <c r="AR80" i="70"/>
  <c r="AR62" i="70"/>
  <c r="AR81" i="70"/>
  <c r="AR82" i="70"/>
  <c r="AR71" i="70"/>
  <c r="AR83" i="70"/>
  <c r="AR87" i="70"/>
  <c r="AR88" i="70"/>
  <c r="AR89" i="70"/>
  <c r="AR90" i="70"/>
  <c r="AR91" i="70"/>
  <c r="AR92" i="70"/>
  <c r="AR97" i="70"/>
  <c r="AR93" i="70"/>
  <c r="AR72" i="70"/>
  <c r="AR94" i="70"/>
  <c r="AR95" i="70"/>
  <c r="AR98" i="70"/>
  <c r="AR99" i="70"/>
  <c r="AR73" i="70"/>
  <c r="AR84" i="70"/>
  <c r="AR103" i="70"/>
  <c r="AR104" i="70"/>
  <c r="AR105" i="70"/>
  <c r="AR100" i="70"/>
  <c r="AR106" i="70"/>
  <c r="AR96" i="70"/>
  <c r="AR107" i="70"/>
  <c r="AR108" i="70"/>
  <c r="AR109" i="70"/>
  <c r="AR110" i="70"/>
  <c r="AR85" i="70"/>
  <c r="AR86" i="70"/>
  <c r="AR111" i="70"/>
  <c r="AR112" i="70"/>
  <c r="AR113" i="70"/>
  <c r="AR120" i="70"/>
  <c r="AR121" i="70"/>
  <c r="AR122" i="70"/>
  <c r="AR123" i="70"/>
  <c r="AR124" i="70"/>
  <c r="AR125" i="70"/>
  <c r="AR126" i="70"/>
  <c r="AR127" i="70"/>
  <c r="AR128" i="70"/>
  <c r="AR129" i="70"/>
  <c r="AR130" i="70"/>
  <c r="AR131" i="70"/>
  <c r="AR132" i="70"/>
  <c r="AR133" i="70"/>
  <c r="AR134" i="70"/>
  <c r="AR114" i="70"/>
  <c r="AR135" i="70"/>
  <c r="AR136" i="70"/>
  <c r="AR137" i="70"/>
  <c r="AR115" i="70"/>
  <c r="AR138" i="70"/>
  <c r="AR139" i="70"/>
  <c r="AR116" i="70"/>
  <c r="AR140" i="70"/>
  <c r="AR141" i="70"/>
  <c r="AR117" i="70"/>
  <c r="AR142" i="70"/>
  <c r="AR143" i="70"/>
  <c r="AR144" i="70"/>
  <c r="AR145" i="70"/>
  <c r="AR146" i="70"/>
  <c r="AR101" i="70"/>
  <c r="AR147" i="70"/>
  <c r="AR148" i="70"/>
  <c r="AR149" i="70"/>
  <c r="AR150" i="70"/>
  <c r="AR151" i="70"/>
  <c r="AR152" i="70"/>
  <c r="AR153" i="70"/>
  <c r="AR154" i="70"/>
  <c r="AR155" i="70"/>
  <c r="AR156" i="70"/>
  <c r="AR157" i="70"/>
  <c r="AR158" i="70"/>
  <c r="AR118" i="70"/>
  <c r="AR162" i="70"/>
  <c r="AR163" i="70"/>
  <c r="AR164" i="70"/>
  <c r="AR165" i="70"/>
  <c r="AR166" i="70"/>
  <c r="AR167" i="70"/>
  <c r="AR168" i="70"/>
  <c r="AR159" i="70"/>
  <c r="AR169" i="70"/>
  <c r="AR170" i="70"/>
  <c r="AR171" i="70"/>
  <c r="AR172" i="70"/>
  <c r="AR173" i="70"/>
  <c r="AR174" i="70"/>
  <c r="AR175" i="70"/>
  <c r="AR176" i="70"/>
  <c r="AR177" i="70"/>
  <c r="AR178" i="70"/>
  <c r="AR179" i="70"/>
  <c r="AR180" i="70"/>
  <c r="AR181" i="70"/>
  <c r="AR182" i="70"/>
  <c r="AR183" i="70"/>
  <c r="AR184" i="70"/>
  <c r="AR185" i="70"/>
  <c r="AR186" i="70"/>
  <c r="AR187" i="70"/>
  <c r="AR188" i="70"/>
  <c r="AR189" i="70"/>
  <c r="AR190" i="70"/>
  <c r="AR191" i="70"/>
  <c r="AR192" i="70"/>
  <c r="AR193" i="70"/>
  <c r="AR194" i="70"/>
  <c r="AR195" i="70"/>
  <c r="AR196" i="70"/>
  <c r="AR197" i="70"/>
  <c r="AR198" i="70"/>
  <c r="AR199" i="70"/>
  <c r="AR119" i="70"/>
  <c r="AR200" i="70"/>
  <c r="AR201" i="70"/>
  <c r="AR202" i="70"/>
  <c r="AR203" i="70"/>
  <c r="AR204" i="70"/>
  <c r="AR205" i="70"/>
  <c r="AR206" i="70"/>
  <c r="AR207" i="70"/>
  <c r="AR160" i="70"/>
  <c r="AR208" i="70"/>
  <c r="AR209" i="70"/>
  <c r="AR210" i="70"/>
  <c r="AR211" i="70"/>
  <c r="AR212" i="70"/>
  <c r="AR213" i="70"/>
  <c r="AR214" i="70"/>
  <c r="AR215" i="70"/>
  <c r="AR216" i="70"/>
  <c r="AR217" i="70"/>
  <c r="AR218" i="70"/>
  <c r="AR219" i="70"/>
  <c r="AR220" i="70"/>
  <c r="AR221" i="70"/>
  <c r="AR222" i="70"/>
  <c r="AR223" i="70"/>
  <c r="AR224" i="70"/>
  <c r="AR225" i="70"/>
  <c r="AR226" i="70"/>
  <c r="AR227" i="70"/>
  <c r="AR228" i="70"/>
  <c r="AR229" i="70"/>
  <c r="AR230" i="70"/>
  <c r="AR231" i="70"/>
  <c r="AR232" i="70"/>
  <c r="AR233" i="70"/>
  <c r="AR234" i="70"/>
  <c r="AR235" i="70"/>
  <c r="AR236" i="70"/>
  <c r="AR237" i="70"/>
  <c r="AR238" i="70"/>
  <c r="AR239" i="70"/>
  <c r="AR240" i="70"/>
  <c r="AR241" i="70"/>
  <c r="AR102" i="70"/>
  <c r="AR161" i="70"/>
  <c r="AR242" i="70"/>
  <c r="AR243" i="70"/>
  <c r="AR244" i="70"/>
  <c r="AR245" i="70"/>
  <c r="AR246" i="70"/>
  <c r="AR17" i="70"/>
  <c r="Q247" i="70"/>
  <c r="AT247" i="70" l="1"/>
  <c r="AR247" i="70"/>
  <c r="AS247" i="70"/>
  <c r="J10" i="57" l="1"/>
  <c r="J8" i="57"/>
  <c r="J7" i="57"/>
  <c r="R241" i="69"/>
  <c r="S241" i="69"/>
  <c r="T241" i="69"/>
  <c r="U241" i="69"/>
  <c r="V241" i="69"/>
  <c r="W241" i="69"/>
  <c r="X241" i="69"/>
  <c r="Y241" i="69"/>
  <c r="Z241" i="69"/>
  <c r="AA241" i="69"/>
  <c r="AB241" i="69"/>
  <c r="AC241" i="69"/>
  <c r="AD241" i="69"/>
  <c r="AE241" i="69"/>
  <c r="AF241" i="69"/>
  <c r="AG241" i="69"/>
  <c r="AH241" i="69"/>
  <c r="AI241" i="69"/>
  <c r="AJ241" i="69"/>
  <c r="AK241" i="69"/>
  <c r="AL241" i="69"/>
  <c r="AM241" i="69"/>
  <c r="AN241" i="69"/>
  <c r="Q241" i="69"/>
  <c r="AQ19" i="69" l="1"/>
  <c r="AQ18" i="69"/>
  <c r="AQ21" i="69"/>
  <c r="AQ22" i="69"/>
  <c r="AQ20" i="69"/>
  <c r="AQ26" i="69"/>
  <c r="AQ24" i="69"/>
  <c r="AQ28" i="69"/>
  <c r="AQ25" i="69"/>
  <c r="AQ32" i="69"/>
  <c r="AQ27" i="69"/>
  <c r="AQ29" i="69"/>
  <c r="AQ30" i="69"/>
  <c r="AQ33" i="69"/>
  <c r="AQ31" i="69"/>
  <c r="AQ34" i="69"/>
  <c r="AQ37" i="69"/>
  <c r="AQ38" i="69"/>
  <c r="AQ35" i="69"/>
  <c r="AQ36" i="69"/>
  <c r="AQ40" i="69"/>
  <c r="AQ23" i="69"/>
  <c r="AQ41" i="69"/>
  <c r="AQ42" i="69"/>
  <c r="AQ43" i="69"/>
  <c r="AQ44" i="69"/>
  <c r="AQ47" i="69"/>
  <c r="AQ39" i="69"/>
  <c r="AQ52" i="69"/>
  <c r="AQ53" i="69"/>
  <c r="AQ54" i="69"/>
  <c r="AQ55" i="69"/>
  <c r="AQ45" i="69"/>
  <c r="AQ48" i="69"/>
  <c r="AQ46" i="69"/>
  <c r="AQ49" i="69"/>
  <c r="AQ56" i="69"/>
  <c r="AQ59" i="69"/>
  <c r="AQ57" i="69"/>
  <c r="AQ50" i="69"/>
  <c r="AQ60" i="69"/>
  <c r="AQ62" i="69"/>
  <c r="AQ61" i="69"/>
  <c r="AQ63" i="69"/>
  <c r="AQ51" i="69"/>
  <c r="AQ67" i="69"/>
  <c r="AQ68" i="69"/>
  <c r="AQ64" i="69"/>
  <c r="AQ65" i="69"/>
  <c r="AQ69" i="69"/>
  <c r="AQ70" i="69"/>
  <c r="AQ58" i="69"/>
  <c r="AQ71" i="69"/>
  <c r="AQ72" i="69"/>
  <c r="AQ73" i="69"/>
  <c r="AQ74" i="69"/>
  <c r="AQ75" i="69"/>
  <c r="AQ81" i="69"/>
  <c r="AQ76" i="69"/>
  <c r="AQ82" i="69"/>
  <c r="AQ66" i="69"/>
  <c r="AQ77" i="69"/>
  <c r="AQ83" i="69"/>
  <c r="AQ88" i="69"/>
  <c r="AQ89" i="69"/>
  <c r="AQ84" i="69"/>
  <c r="AQ85" i="69"/>
  <c r="AQ90" i="69"/>
  <c r="AQ86" i="69"/>
  <c r="AQ91" i="69"/>
  <c r="AQ78" i="69"/>
  <c r="AQ92" i="69"/>
  <c r="AQ93" i="69"/>
  <c r="AQ97" i="69"/>
  <c r="AQ94" i="69"/>
  <c r="AQ98" i="69"/>
  <c r="AQ99" i="69"/>
  <c r="AQ100" i="69"/>
  <c r="AQ79" i="69"/>
  <c r="AQ101" i="69"/>
  <c r="AQ80" i="69"/>
  <c r="AQ102" i="69"/>
  <c r="AQ95" i="69"/>
  <c r="AQ103" i="69"/>
  <c r="AQ87" i="69"/>
  <c r="AQ104" i="69"/>
  <c r="AQ105" i="69"/>
  <c r="AQ106" i="69"/>
  <c r="AQ112" i="69"/>
  <c r="AQ113" i="69"/>
  <c r="AQ114" i="69"/>
  <c r="AQ115" i="69"/>
  <c r="AQ116" i="69"/>
  <c r="AQ117" i="69"/>
  <c r="AQ118" i="69"/>
  <c r="AQ119" i="69"/>
  <c r="AQ120" i="69"/>
  <c r="AQ121" i="69"/>
  <c r="AQ122" i="69"/>
  <c r="AQ123" i="69"/>
  <c r="AQ124" i="69"/>
  <c r="AQ125" i="69"/>
  <c r="AQ126" i="69"/>
  <c r="AQ127" i="69"/>
  <c r="AQ128" i="69"/>
  <c r="AQ129" i="69"/>
  <c r="AQ130" i="69"/>
  <c r="AQ131" i="69"/>
  <c r="AQ132" i="69"/>
  <c r="AQ133" i="69"/>
  <c r="AQ134" i="69"/>
  <c r="AQ135" i="69"/>
  <c r="AQ107" i="69"/>
  <c r="AQ108" i="69"/>
  <c r="AQ136" i="69"/>
  <c r="AQ137" i="69"/>
  <c r="AQ138" i="69"/>
  <c r="AQ139" i="69"/>
  <c r="AQ140" i="69"/>
  <c r="AQ141" i="69"/>
  <c r="AQ142" i="69"/>
  <c r="AQ96" i="69"/>
  <c r="AQ143" i="69"/>
  <c r="AQ144" i="69"/>
  <c r="AQ145" i="69"/>
  <c r="AQ146" i="69"/>
  <c r="AQ147" i="69"/>
  <c r="AQ148" i="69"/>
  <c r="AQ149" i="69"/>
  <c r="AQ150" i="69"/>
  <c r="AQ157" i="69"/>
  <c r="AQ109" i="69"/>
  <c r="AQ158" i="69"/>
  <c r="AQ159" i="69"/>
  <c r="AQ160" i="69"/>
  <c r="AQ161" i="69"/>
  <c r="AQ162" i="69"/>
  <c r="AQ163" i="69"/>
  <c r="AQ164" i="69"/>
  <c r="AQ165" i="69"/>
  <c r="AQ166" i="69"/>
  <c r="AQ167" i="69"/>
  <c r="AQ168" i="69"/>
  <c r="AQ169" i="69"/>
  <c r="AQ170" i="69"/>
  <c r="AQ171" i="69"/>
  <c r="AQ172" i="69"/>
  <c r="AQ173" i="69"/>
  <c r="AQ174" i="69"/>
  <c r="AQ175" i="69"/>
  <c r="AQ176" i="69"/>
  <c r="AQ177" i="69"/>
  <c r="AQ178" i="69"/>
  <c r="AQ179" i="69"/>
  <c r="AQ151" i="69"/>
  <c r="AQ180" i="69"/>
  <c r="AQ181" i="69"/>
  <c r="AQ182" i="69"/>
  <c r="AQ183" i="69"/>
  <c r="AQ184" i="69"/>
  <c r="AQ185" i="69"/>
  <c r="AQ186" i="69"/>
  <c r="AQ187" i="69"/>
  <c r="AQ188" i="69"/>
  <c r="AQ189" i="69"/>
  <c r="AQ190" i="69"/>
  <c r="AQ191" i="69"/>
  <c r="AQ192" i="69"/>
  <c r="AQ193" i="69"/>
  <c r="AQ194" i="69"/>
  <c r="AQ195" i="69"/>
  <c r="AQ196" i="69"/>
  <c r="AQ197" i="69"/>
  <c r="AQ198" i="69"/>
  <c r="AQ199" i="69"/>
  <c r="AQ110" i="69"/>
  <c r="AQ200" i="69"/>
  <c r="AQ201" i="69"/>
  <c r="AQ202" i="69"/>
  <c r="AQ152" i="69"/>
  <c r="AQ203" i="69"/>
  <c r="AQ204" i="69"/>
  <c r="AQ205" i="69"/>
  <c r="AQ206" i="69"/>
  <c r="AQ207" i="69"/>
  <c r="AQ208" i="69"/>
  <c r="AQ153" i="69"/>
  <c r="AQ209" i="69"/>
  <c r="AQ210" i="69"/>
  <c r="AQ211" i="69"/>
  <c r="AQ154" i="69"/>
  <c r="AQ212" i="69"/>
  <c r="AQ213" i="69"/>
  <c r="AQ214" i="69"/>
  <c r="AQ215" i="69"/>
  <c r="AQ216" i="69"/>
  <c r="AQ217" i="69"/>
  <c r="AQ155" i="69"/>
  <c r="AQ218" i="69"/>
  <c r="AQ219" i="69"/>
  <c r="AQ220" i="69"/>
  <c r="AQ221" i="69"/>
  <c r="AQ222" i="69"/>
  <c r="AQ223" i="69"/>
  <c r="AQ224" i="69"/>
  <c r="AQ225" i="69"/>
  <c r="AQ226" i="69"/>
  <c r="AQ227" i="69"/>
  <c r="AQ228" i="69"/>
  <c r="AQ229" i="69"/>
  <c r="AQ230" i="69"/>
  <c r="AQ231" i="69"/>
  <c r="AQ232" i="69"/>
  <c r="AQ233" i="69"/>
  <c r="AQ234" i="69"/>
  <c r="AQ235" i="69"/>
  <c r="AQ236" i="69"/>
  <c r="AQ237" i="69"/>
  <c r="AQ111" i="69"/>
  <c r="AQ238" i="69"/>
  <c r="AQ156" i="69"/>
  <c r="AQ239" i="69"/>
  <c r="AQ17" i="69"/>
  <c r="AP19" i="69"/>
  <c r="AP18" i="69"/>
  <c r="AP21" i="69"/>
  <c r="AP22" i="69"/>
  <c r="AP20" i="69"/>
  <c r="AP26" i="69"/>
  <c r="AP24" i="69"/>
  <c r="AP28" i="69"/>
  <c r="AP25" i="69"/>
  <c r="AP32" i="69"/>
  <c r="AP27" i="69"/>
  <c r="AP29" i="69"/>
  <c r="AP30" i="69"/>
  <c r="AP33" i="69"/>
  <c r="AP31" i="69"/>
  <c r="AP34" i="69"/>
  <c r="AP37" i="69"/>
  <c r="AP38" i="69"/>
  <c r="AP35" i="69"/>
  <c r="AP36" i="69"/>
  <c r="AP40" i="69"/>
  <c r="AP23" i="69"/>
  <c r="AP41" i="69"/>
  <c r="AP42" i="69"/>
  <c r="AP43" i="69"/>
  <c r="AP44" i="69"/>
  <c r="AP47" i="69"/>
  <c r="AP39" i="69"/>
  <c r="AP52" i="69"/>
  <c r="AP53" i="69"/>
  <c r="AP54" i="69"/>
  <c r="AP55" i="69"/>
  <c r="AP45" i="69"/>
  <c r="AP48" i="69"/>
  <c r="AP46" i="69"/>
  <c r="AP49" i="69"/>
  <c r="AP56" i="69"/>
  <c r="AP59" i="69"/>
  <c r="AP57" i="69"/>
  <c r="AP50" i="69"/>
  <c r="AP60" i="69"/>
  <c r="AP62" i="69"/>
  <c r="AP61" i="69"/>
  <c r="AP63" i="69"/>
  <c r="AP51" i="69"/>
  <c r="AP67" i="69"/>
  <c r="AP68" i="69"/>
  <c r="AP64" i="69"/>
  <c r="AP65" i="69"/>
  <c r="AP69" i="69"/>
  <c r="AP70" i="69"/>
  <c r="AP58" i="69"/>
  <c r="AP71" i="69"/>
  <c r="AP72" i="69"/>
  <c r="AP73" i="69"/>
  <c r="AP74" i="69"/>
  <c r="AP75" i="69"/>
  <c r="AP81" i="69"/>
  <c r="AP76" i="69"/>
  <c r="AP82" i="69"/>
  <c r="AP66" i="69"/>
  <c r="AP77" i="69"/>
  <c r="AP83" i="69"/>
  <c r="AP88" i="69"/>
  <c r="AP89" i="69"/>
  <c r="AP84" i="69"/>
  <c r="AP85" i="69"/>
  <c r="AP90" i="69"/>
  <c r="AP86" i="69"/>
  <c r="AP91" i="69"/>
  <c r="AP78" i="69"/>
  <c r="AP92" i="69"/>
  <c r="AP93" i="69"/>
  <c r="AP97" i="69"/>
  <c r="AP94" i="69"/>
  <c r="AP98" i="69"/>
  <c r="AP99" i="69"/>
  <c r="AP100" i="69"/>
  <c r="AP79" i="69"/>
  <c r="AP101" i="69"/>
  <c r="AP80" i="69"/>
  <c r="AP102" i="69"/>
  <c r="AP95" i="69"/>
  <c r="AP103" i="69"/>
  <c r="AP87" i="69"/>
  <c r="AP104" i="69"/>
  <c r="AP105" i="69"/>
  <c r="AP106" i="69"/>
  <c r="AP112" i="69"/>
  <c r="AP113" i="69"/>
  <c r="AP114" i="69"/>
  <c r="AP115" i="69"/>
  <c r="AP116" i="69"/>
  <c r="AP117" i="69"/>
  <c r="AP118" i="69"/>
  <c r="AP119" i="69"/>
  <c r="AP120" i="69"/>
  <c r="AP121" i="69"/>
  <c r="AP122" i="69"/>
  <c r="AP123" i="69"/>
  <c r="AP124" i="69"/>
  <c r="AP125" i="69"/>
  <c r="AP126" i="69"/>
  <c r="AP127" i="69"/>
  <c r="AP128" i="69"/>
  <c r="AP129" i="69"/>
  <c r="AP130" i="69"/>
  <c r="AP131" i="69"/>
  <c r="AP132" i="69"/>
  <c r="AP133" i="69"/>
  <c r="AP134" i="69"/>
  <c r="AP135" i="69"/>
  <c r="AP107" i="69"/>
  <c r="AP108" i="69"/>
  <c r="AP136" i="69"/>
  <c r="AP137" i="69"/>
  <c r="AP138" i="69"/>
  <c r="AP139" i="69"/>
  <c r="AP140" i="69"/>
  <c r="AP141" i="69"/>
  <c r="AP142" i="69"/>
  <c r="AP96" i="69"/>
  <c r="AP143" i="69"/>
  <c r="AP144" i="69"/>
  <c r="AP145" i="69"/>
  <c r="AP146" i="69"/>
  <c r="AP147" i="69"/>
  <c r="AP148" i="69"/>
  <c r="AP149" i="69"/>
  <c r="AP150" i="69"/>
  <c r="AP157" i="69"/>
  <c r="AP109" i="69"/>
  <c r="AP158" i="69"/>
  <c r="AP159" i="69"/>
  <c r="AP160" i="69"/>
  <c r="AP161" i="69"/>
  <c r="AP162" i="69"/>
  <c r="AP163" i="69"/>
  <c r="AP164" i="69"/>
  <c r="AP165" i="69"/>
  <c r="AP166" i="69"/>
  <c r="AP167" i="69"/>
  <c r="AP168" i="69"/>
  <c r="AP169" i="69"/>
  <c r="AP170" i="69"/>
  <c r="AP171" i="69"/>
  <c r="AP172" i="69"/>
  <c r="AP173" i="69"/>
  <c r="AP174" i="69"/>
  <c r="AP175" i="69"/>
  <c r="AP176" i="69"/>
  <c r="AP177" i="69"/>
  <c r="AP178" i="69"/>
  <c r="AP179" i="69"/>
  <c r="AP151" i="69"/>
  <c r="AP180" i="69"/>
  <c r="AP181" i="69"/>
  <c r="AP182" i="69"/>
  <c r="AP183" i="69"/>
  <c r="AP184" i="69"/>
  <c r="AP185" i="69"/>
  <c r="AP186" i="69"/>
  <c r="AP187" i="69"/>
  <c r="AP188" i="69"/>
  <c r="AP189" i="69"/>
  <c r="AP190" i="69"/>
  <c r="AP191" i="69"/>
  <c r="AP192" i="69"/>
  <c r="AP193" i="69"/>
  <c r="AP194" i="69"/>
  <c r="AP195" i="69"/>
  <c r="AP196" i="69"/>
  <c r="AP197" i="69"/>
  <c r="AP198" i="69"/>
  <c r="AP199" i="69"/>
  <c r="AP110" i="69"/>
  <c r="AP200" i="69"/>
  <c r="AP201" i="69"/>
  <c r="AP202" i="69"/>
  <c r="AP152" i="69"/>
  <c r="AP203" i="69"/>
  <c r="AP204" i="69"/>
  <c r="AP205" i="69"/>
  <c r="AP206" i="69"/>
  <c r="AP207" i="69"/>
  <c r="AP208" i="69"/>
  <c r="AP153" i="69"/>
  <c r="AP209" i="69"/>
  <c r="AP210" i="69"/>
  <c r="AP211" i="69"/>
  <c r="AP154" i="69"/>
  <c r="AP212" i="69"/>
  <c r="AP213" i="69"/>
  <c r="AP214" i="69"/>
  <c r="AP215" i="69"/>
  <c r="AP216" i="69"/>
  <c r="AP217" i="69"/>
  <c r="AP155" i="69"/>
  <c r="AP218" i="69"/>
  <c r="AP219" i="69"/>
  <c r="AP220" i="69"/>
  <c r="AP221" i="69"/>
  <c r="AP222" i="69"/>
  <c r="AP223" i="69"/>
  <c r="AP224" i="69"/>
  <c r="AP225" i="69"/>
  <c r="AP226" i="69"/>
  <c r="AP227" i="69"/>
  <c r="AP228" i="69"/>
  <c r="AP229" i="69"/>
  <c r="AP230" i="69"/>
  <c r="AP231" i="69"/>
  <c r="AP232" i="69"/>
  <c r="AP233" i="69"/>
  <c r="AP234" i="69"/>
  <c r="AP235" i="69"/>
  <c r="AP236" i="69"/>
  <c r="AP237" i="69"/>
  <c r="AP111" i="69"/>
  <c r="AP238" i="69"/>
  <c r="AP156" i="69"/>
  <c r="AP239" i="69"/>
  <c r="AP17" i="69"/>
  <c r="AO19" i="69"/>
  <c r="AO18" i="69"/>
  <c r="AO21" i="69"/>
  <c r="AO22" i="69"/>
  <c r="AO20" i="69"/>
  <c r="AO26" i="69"/>
  <c r="AO24" i="69"/>
  <c r="AO28" i="69"/>
  <c r="AO25" i="69"/>
  <c r="AO32" i="69"/>
  <c r="AO27" i="69"/>
  <c r="AO29" i="69"/>
  <c r="AO30" i="69"/>
  <c r="AO33" i="69"/>
  <c r="AO31" i="69"/>
  <c r="AO34" i="69"/>
  <c r="AO37" i="69"/>
  <c r="AO38" i="69"/>
  <c r="AO35" i="69"/>
  <c r="AO36" i="69"/>
  <c r="AO40" i="69"/>
  <c r="AO23" i="69"/>
  <c r="AO41" i="69"/>
  <c r="AO42" i="69"/>
  <c r="AO43" i="69"/>
  <c r="AO44" i="69"/>
  <c r="AO47" i="69"/>
  <c r="AO39" i="69"/>
  <c r="AO52" i="69"/>
  <c r="AO53" i="69"/>
  <c r="AO54" i="69"/>
  <c r="AO55" i="69"/>
  <c r="AO45" i="69"/>
  <c r="AO48" i="69"/>
  <c r="AO46" i="69"/>
  <c r="AO49" i="69"/>
  <c r="AO56" i="69"/>
  <c r="AO59" i="69"/>
  <c r="AO57" i="69"/>
  <c r="AO50" i="69"/>
  <c r="AO60" i="69"/>
  <c r="AO62" i="69"/>
  <c r="AO61" i="69"/>
  <c r="AO63" i="69"/>
  <c r="AO51" i="69"/>
  <c r="AO67" i="69"/>
  <c r="AO68" i="69"/>
  <c r="AO64" i="69"/>
  <c r="AO65" i="69"/>
  <c r="AO69" i="69"/>
  <c r="AO70" i="69"/>
  <c r="AO58" i="69"/>
  <c r="AO71" i="69"/>
  <c r="AO72" i="69"/>
  <c r="AO73" i="69"/>
  <c r="AO74" i="69"/>
  <c r="AO75" i="69"/>
  <c r="AO81" i="69"/>
  <c r="AO76" i="69"/>
  <c r="AO82" i="69"/>
  <c r="AO66" i="69"/>
  <c r="AO77" i="69"/>
  <c r="AO83" i="69"/>
  <c r="AO88" i="69"/>
  <c r="AO89" i="69"/>
  <c r="AO84" i="69"/>
  <c r="AO85" i="69"/>
  <c r="AO90" i="69"/>
  <c r="AO86" i="69"/>
  <c r="AO91" i="69"/>
  <c r="AO78" i="69"/>
  <c r="AO92" i="69"/>
  <c r="AO93" i="69"/>
  <c r="AO97" i="69"/>
  <c r="AO94" i="69"/>
  <c r="AO98" i="69"/>
  <c r="AO99" i="69"/>
  <c r="AO100" i="69"/>
  <c r="AO79" i="69"/>
  <c r="AO101" i="69"/>
  <c r="AO80" i="69"/>
  <c r="AO102" i="69"/>
  <c r="AO95" i="69"/>
  <c r="AO103" i="69"/>
  <c r="AO87" i="69"/>
  <c r="AO104" i="69"/>
  <c r="AO105" i="69"/>
  <c r="AO106" i="69"/>
  <c r="AO112" i="69"/>
  <c r="AO113" i="69"/>
  <c r="AO114" i="69"/>
  <c r="AO115" i="69"/>
  <c r="AO116" i="69"/>
  <c r="AO117" i="69"/>
  <c r="AO118" i="69"/>
  <c r="AO119" i="69"/>
  <c r="AO120" i="69"/>
  <c r="AO121" i="69"/>
  <c r="AO122" i="69"/>
  <c r="AO123" i="69"/>
  <c r="AO124" i="69"/>
  <c r="AO125" i="69"/>
  <c r="AO126" i="69"/>
  <c r="AO127" i="69"/>
  <c r="AO128" i="69"/>
  <c r="AO129" i="69"/>
  <c r="AO130" i="69"/>
  <c r="AO131" i="69"/>
  <c r="AO132" i="69"/>
  <c r="AO133" i="69"/>
  <c r="AO134" i="69"/>
  <c r="AO135" i="69"/>
  <c r="AO107" i="69"/>
  <c r="AO108" i="69"/>
  <c r="AO136" i="69"/>
  <c r="AO137" i="69"/>
  <c r="AO138" i="69"/>
  <c r="AO139" i="69"/>
  <c r="AO140" i="69"/>
  <c r="AO141" i="69"/>
  <c r="AO142" i="69"/>
  <c r="AO96" i="69"/>
  <c r="AO143" i="69"/>
  <c r="AO144" i="69"/>
  <c r="AO145" i="69"/>
  <c r="AO146" i="69"/>
  <c r="AO147" i="69"/>
  <c r="AO148" i="69"/>
  <c r="AO149" i="69"/>
  <c r="AO150" i="69"/>
  <c r="AO157" i="69"/>
  <c r="AO109" i="69"/>
  <c r="AO158" i="69"/>
  <c r="AO159" i="69"/>
  <c r="AO160" i="69"/>
  <c r="AO161" i="69"/>
  <c r="AO162" i="69"/>
  <c r="AO163" i="69"/>
  <c r="AO164" i="69"/>
  <c r="AO165" i="69"/>
  <c r="AO166" i="69"/>
  <c r="AO167" i="69"/>
  <c r="AO168" i="69"/>
  <c r="AO169" i="69"/>
  <c r="AO170" i="69"/>
  <c r="AO171" i="69"/>
  <c r="AO172" i="69"/>
  <c r="AO173" i="69"/>
  <c r="AO174" i="69"/>
  <c r="AO175" i="69"/>
  <c r="AO176" i="69"/>
  <c r="AO177" i="69"/>
  <c r="AO178" i="69"/>
  <c r="AO179" i="69"/>
  <c r="AO151" i="69"/>
  <c r="AO180" i="69"/>
  <c r="AO181" i="69"/>
  <c r="AO182" i="69"/>
  <c r="AO183" i="69"/>
  <c r="AO184" i="69"/>
  <c r="AO185" i="69"/>
  <c r="AO186" i="69"/>
  <c r="AO187" i="69"/>
  <c r="AO188" i="69"/>
  <c r="AO189" i="69"/>
  <c r="AO190" i="69"/>
  <c r="AO191" i="69"/>
  <c r="AO192" i="69"/>
  <c r="AO193" i="69"/>
  <c r="AO194" i="69"/>
  <c r="AO195" i="69"/>
  <c r="AO196" i="69"/>
  <c r="AO197" i="69"/>
  <c r="AO198" i="69"/>
  <c r="AO199" i="69"/>
  <c r="AO110" i="69"/>
  <c r="AO200" i="69"/>
  <c r="AO201" i="69"/>
  <c r="AO202" i="69"/>
  <c r="AO152" i="69"/>
  <c r="AO203" i="69"/>
  <c r="AO204" i="69"/>
  <c r="AO205" i="69"/>
  <c r="AO206" i="69"/>
  <c r="AO207" i="69"/>
  <c r="AO208" i="69"/>
  <c r="AO153" i="69"/>
  <c r="AO209" i="69"/>
  <c r="AO210" i="69"/>
  <c r="AO211" i="69"/>
  <c r="AO154" i="69"/>
  <c r="AO212" i="69"/>
  <c r="AO213" i="69"/>
  <c r="AO214" i="69"/>
  <c r="AO215" i="69"/>
  <c r="AO216" i="69"/>
  <c r="AO217" i="69"/>
  <c r="AO155" i="69"/>
  <c r="AO218" i="69"/>
  <c r="AO219" i="69"/>
  <c r="AO220" i="69"/>
  <c r="AO221" i="69"/>
  <c r="AO222" i="69"/>
  <c r="AO223" i="69"/>
  <c r="AO224" i="69"/>
  <c r="AO225" i="69"/>
  <c r="AO226" i="69"/>
  <c r="AO227" i="69"/>
  <c r="AO228" i="69"/>
  <c r="AO229" i="69"/>
  <c r="AO230" i="69"/>
  <c r="AO231" i="69"/>
  <c r="AO232" i="69"/>
  <c r="AO233" i="69"/>
  <c r="AO234" i="69"/>
  <c r="AO235" i="69"/>
  <c r="AO236" i="69"/>
  <c r="AO237" i="69"/>
  <c r="AO111" i="69"/>
  <c r="AO238" i="69"/>
  <c r="AO156" i="69"/>
  <c r="AO239" i="69"/>
  <c r="AO17" i="69"/>
  <c r="AQ241" i="69" l="1"/>
  <c r="AP241" i="69"/>
  <c r="AO241" i="69"/>
  <c r="I10" i="57"/>
  <c r="I8" i="57"/>
  <c r="I7" i="57"/>
  <c r="AN21" i="68" l="1"/>
  <c r="AN27" i="68"/>
  <c r="AN26" i="68"/>
  <c r="AN29" i="68"/>
  <c r="AN39" i="68"/>
  <c r="AN42" i="68"/>
  <c r="AN45" i="68"/>
  <c r="AN55" i="68"/>
  <c r="AN59" i="68"/>
  <c r="AN49" i="68"/>
  <c r="AN65" i="68"/>
  <c r="AN69" i="68"/>
  <c r="AN74" i="68"/>
  <c r="AN70" i="68"/>
  <c r="AN80" i="68"/>
  <c r="AN72" i="68"/>
  <c r="AN86" i="68"/>
  <c r="AN91" i="68"/>
  <c r="AN94" i="68"/>
  <c r="AN97" i="68"/>
  <c r="AN101" i="68"/>
  <c r="AN109" i="68"/>
  <c r="AN113" i="68"/>
  <c r="AN117" i="68"/>
  <c r="AN120" i="68"/>
  <c r="AN123" i="68"/>
  <c r="AN126" i="68"/>
  <c r="AN130" i="68"/>
  <c r="AN134" i="68"/>
  <c r="AN137" i="68"/>
  <c r="AN139" i="68"/>
  <c r="AN150" i="68"/>
  <c r="AN153" i="68"/>
  <c r="AN157" i="68"/>
  <c r="AN161" i="68"/>
  <c r="AN143" i="68"/>
  <c r="AN168" i="68"/>
  <c r="AN172" i="68"/>
  <c r="AN176" i="68"/>
  <c r="AN180" i="68"/>
  <c r="AN184" i="68"/>
  <c r="AN188" i="68"/>
  <c r="AN144" i="68"/>
  <c r="AN195" i="68"/>
  <c r="AN199" i="68"/>
  <c r="AN203" i="68"/>
  <c r="AN207" i="68"/>
  <c r="AN211" i="68"/>
  <c r="AN215" i="68"/>
  <c r="AN219" i="68"/>
  <c r="AN223" i="68"/>
  <c r="AN227" i="68"/>
  <c r="AN231" i="68"/>
  <c r="AN235" i="68"/>
  <c r="AN237" i="68"/>
  <c r="AM18" i="68"/>
  <c r="AM23" i="68"/>
  <c r="AM28" i="68"/>
  <c r="AM32" i="68"/>
  <c r="AM33" i="68"/>
  <c r="AM36" i="68"/>
  <c r="AM43" i="68"/>
  <c r="AM37" i="68"/>
  <c r="AM47" i="68"/>
  <c r="AM57" i="68"/>
  <c r="AM50" i="68"/>
  <c r="AM66" i="68"/>
  <c r="AM61" i="68"/>
  <c r="AM75" i="68"/>
  <c r="AM78" i="68"/>
  <c r="AM62" i="68"/>
  <c r="AM83" i="68"/>
  <c r="AM87" i="68"/>
  <c r="AM92" i="68"/>
  <c r="AM95" i="68"/>
  <c r="AM98" i="68"/>
  <c r="AM106" i="68"/>
  <c r="AM110" i="68"/>
  <c r="AM114" i="68"/>
  <c r="AM118" i="68"/>
  <c r="AM103" i="68"/>
  <c r="AM124" i="68"/>
  <c r="AM127" i="68"/>
  <c r="AM131" i="68"/>
  <c r="AM135" i="68"/>
  <c r="AM138" i="68"/>
  <c r="AM149" i="68"/>
  <c r="AM142" i="68"/>
  <c r="AM154" i="68"/>
  <c r="AM158" i="68"/>
  <c r="AM162" i="68"/>
  <c r="AM165" i="68"/>
  <c r="AM169" i="68"/>
  <c r="AM173" i="68"/>
  <c r="AM177" i="68"/>
  <c r="AM181" i="68"/>
  <c r="AM185" i="68"/>
  <c r="AM189" i="68"/>
  <c r="AM192" i="68"/>
  <c r="AM196" i="68"/>
  <c r="AM200" i="68"/>
  <c r="AM204" i="68"/>
  <c r="AM208" i="68"/>
  <c r="AM212" i="68"/>
  <c r="AM216" i="68"/>
  <c r="AM220" i="68"/>
  <c r="AM224" i="68"/>
  <c r="AM228" i="68"/>
  <c r="AM232" i="68"/>
  <c r="AM236" i="68"/>
  <c r="AM238" i="68"/>
  <c r="AJ240" i="68"/>
  <c r="AK240" i="68"/>
  <c r="W240" i="68"/>
  <c r="AL239" i="68"/>
  <c r="AL145" i="68"/>
  <c r="AL233" i="68"/>
  <c r="AL229" i="68"/>
  <c r="AL225" i="68"/>
  <c r="AL221" i="68"/>
  <c r="AL217" i="68"/>
  <c r="AL213" i="68"/>
  <c r="AL209" i="68"/>
  <c r="AL205" i="68"/>
  <c r="AL201" i="68"/>
  <c r="AL197" i="68"/>
  <c r="AL193" i="68"/>
  <c r="AL190" i="68"/>
  <c r="AL186" i="68"/>
  <c r="AL182" i="68"/>
  <c r="AL178" i="68"/>
  <c r="AL174" i="68"/>
  <c r="AL170" i="68"/>
  <c r="AL166" i="68"/>
  <c r="AL163" i="68"/>
  <c r="AL159" i="68"/>
  <c r="AL155" i="68"/>
  <c r="AL151" i="68"/>
  <c r="AL140" i="68"/>
  <c r="AL147" i="68"/>
  <c r="AL105" i="68"/>
  <c r="AL132" i="68"/>
  <c r="AL128" i="68"/>
  <c r="AL104" i="68"/>
  <c r="AL121" i="68"/>
  <c r="AL102" i="68"/>
  <c r="AL115" i="68"/>
  <c r="AL111" i="68"/>
  <c r="AL107" i="68"/>
  <c r="AL99" i="68"/>
  <c r="AL90" i="68"/>
  <c r="AL93" i="68"/>
  <c r="AL52" i="68"/>
  <c r="AL84" i="68"/>
  <c r="AL81" i="68"/>
  <c r="AL79" i="68"/>
  <c r="AL76" i="68"/>
  <c r="AL51" i="68"/>
  <c r="AL67" i="68"/>
  <c r="AL63" i="68"/>
  <c r="AL60" i="68"/>
  <c r="AL56" i="68"/>
  <c r="AL46" i="68"/>
  <c r="AL53" i="68"/>
  <c r="AL40" i="68"/>
  <c r="AL38" i="68"/>
  <c r="AL34" i="68"/>
  <c r="AL22" i="68"/>
  <c r="AL24" i="68"/>
  <c r="AL19" i="68"/>
  <c r="AN18" i="68"/>
  <c r="AN19" i="68"/>
  <c r="AN20" i="68"/>
  <c r="AN23" i="68"/>
  <c r="AN24" i="68"/>
  <c r="AN25" i="68"/>
  <c r="AN28" i="68"/>
  <c r="AN22" i="68"/>
  <c r="AN30" i="68"/>
  <c r="AN32" i="68"/>
  <c r="AN34" i="68"/>
  <c r="AN35" i="68"/>
  <c r="AN33" i="68"/>
  <c r="AN38" i="68"/>
  <c r="AN31" i="68"/>
  <c r="AN36" i="68"/>
  <c r="AN40" i="68"/>
  <c r="AN41" i="68"/>
  <c r="AN43" i="68"/>
  <c r="AN53" i="68"/>
  <c r="AN44" i="68"/>
  <c r="AN37" i="68"/>
  <c r="AN46" i="68"/>
  <c r="AN54" i="68"/>
  <c r="AN47" i="68"/>
  <c r="AN56" i="68"/>
  <c r="AN58" i="68"/>
  <c r="AN57" i="68"/>
  <c r="AN60" i="68"/>
  <c r="AN48" i="68"/>
  <c r="AN50" i="68"/>
  <c r="AN63" i="68"/>
  <c r="AN64" i="68"/>
  <c r="AN66" i="68"/>
  <c r="AN67" i="68"/>
  <c r="AN68" i="68"/>
  <c r="AN61" i="68"/>
  <c r="AN51" i="68"/>
  <c r="AN73" i="68"/>
  <c r="AN75" i="68"/>
  <c r="AN76" i="68"/>
  <c r="AN77" i="68"/>
  <c r="AN78" i="68"/>
  <c r="AN79" i="68"/>
  <c r="AN71" i="68"/>
  <c r="AN62" i="68"/>
  <c r="AN81" i="68"/>
  <c r="AN82" i="68"/>
  <c r="AN83" i="68"/>
  <c r="AN84" i="68"/>
  <c r="AN85" i="68"/>
  <c r="AN87" i="68"/>
  <c r="AN52" i="68"/>
  <c r="AN88" i="68"/>
  <c r="AN92" i="68"/>
  <c r="AN93" i="68"/>
  <c r="AN89" i="68"/>
  <c r="AN95" i="68"/>
  <c r="AN90" i="68"/>
  <c r="AN96" i="68"/>
  <c r="AN98" i="68"/>
  <c r="AN99" i="68"/>
  <c r="AN100" i="68"/>
  <c r="AN106" i="68"/>
  <c r="AN107" i="68"/>
  <c r="AN108" i="68"/>
  <c r="AN110" i="68"/>
  <c r="AN111" i="68"/>
  <c r="AN112" i="68"/>
  <c r="AN114" i="68"/>
  <c r="AN115" i="68"/>
  <c r="AN116" i="68"/>
  <c r="AN118" i="68"/>
  <c r="AN102" i="68"/>
  <c r="AN119" i="68"/>
  <c r="AN103" i="68"/>
  <c r="AN121" i="68"/>
  <c r="AN122" i="68"/>
  <c r="AN124" i="68"/>
  <c r="AN104" i="68"/>
  <c r="AN125" i="68"/>
  <c r="AN127" i="68"/>
  <c r="AN128" i="68"/>
  <c r="AN129" i="68"/>
  <c r="AN131" i="68"/>
  <c r="AN132" i="68"/>
  <c r="AN133" i="68"/>
  <c r="AN135" i="68"/>
  <c r="AN105" i="68"/>
  <c r="AN136" i="68"/>
  <c r="AN138" i="68"/>
  <c r="AN147" i="68"/>
  <c r="AN148" i="68"/>
  <c r="AN149" i="68"/>
  <c r="AN140" i="68"/>
  <c r="AN141" i="68"/>
  <c r="AN142" i="68"/>
  <c r="AN151" i="68"/>
  <c r="AN152" i="68"/>
  <c r="AN154" i="68"/>
  <c r="AN155" i="68"/>
  <c r="AN156" i="68"/>
  <c r="AN158" i="68"/>
  <c r="AN159" i="68"/>
  <c r="AN160" i="68"/>
  <c r="AN162" i="68"/>
  <c r="AN163" i="68"/>
  <c r="AN164" i="68"/>
  <c r="AN165" i="68"/>
  <c r="AN166" i="68"/>
  <c r="AN167" i="68"/>
  <c r="AN169" i="68"/>
  <c r="AN170" i="68"/>
  <c r="AN171" i="68"/>
  <c r="AN173" i="68"/>
  <c r="AN174" i="68"/>
  <c r="AN175" i="68"/>
  <c r="AN177" i="68"/>
  <c r="AN178" i="68"/>
  <c r="AN179" i="68"/>
  <c r="AN181" i="68"/>
  <c r="AN182" i="68"/>
  <c r="AN183" i="68"/>
  <c r="AN185" i="68"/>
  <c r="AN186" i="68"/>
  <c r="AN187" i="68"/>
  <c r="AN189" i="68"/>
  <c r="AN190" i="68"/>
  <c r="AN191" i="68"/>
  <c r="AN192" i="68"/>
  <c r="AN193" i="68"/>
  <c r="AN194" i="68"/>
  <c r="AN196" i="68"/>
  <c r="AN197" i="68"/>
  <c r="AN198" i="68"/>
  <c r="AN200" i="68"/>
  <c r="AN201" i="68"/>
  <c r="AN202" i="68"/>
  <c r="AN204" i="68"/>
  <c r="AN205" i="68"/>
  <c r="AN206" i="68"/>
  <c r="AN208" i="68"/>
  <c r="AN209" i="68"/>
  <c r="AN210" i="68"/>
  <c r="AN212" i="68"/>
  <c r="AN213" i="68"/>
  <c r="AN214" i="68"/>
  <c r="AN216" i="68"/>
  <c r="AN217" i="68"/>
  <c r="AN218" i="68"/>
  <c r="AN220" i="68"/>
  <c r="AN221" i="68"/>
  <c r="AN222" i="68"/>
  <c r="AN224" i="68"/>
  <c r="AN225" i="68"/>
  <c r="AN226" i="68"/>
  <c r="AN228" i="68"/>
  <c r="AN229" i="68"/>
  <c r="AN230" i="68"/>
  <c r="AN232" i="68"/>
  <c r="AN233" i="68"/>
  <c r="AN234" i="68"/>
  <c r="AN236" i="68"/>
  <c r="AN145" i="68"/>
  <c r="AN146" i="68"/>
  <c r="AN238" i="68"/>
  <c r="AN239" i="68"/>
  <c r="AM19" i="68"/>
  <c r="AM20" i="68"/>
  <c r="AM21" i="68"/>
  <c r="AM24" i="68"/>
  <c r="AM25" i="68"/>
  <c r="AM27" i="68"/>
  <c r="AM22" i="68"/>
  <c r="AM30" i="68"/>
  <c r="AM26" i="68"/>
  <c r="AM34" i="68"/>
  <c r="AM35" i="68"/>
  <c r="AM29" i="68"/>
  <c r="AM38" i="68"/>
  <c r="AM31" i="68"/>
  <c r="AM39" i="68"/>
  <c r="AM40" i="68"/>
  <c r="AM41" i="68"/>
  <c r="AM42" i="68"/>
  <c r="AM53" i="68"/>
  <c r="AM44" i="68"/>
  <c r="AM45" i="68"/>
  <c r="AM46" i="68"/>
  <c r="AM54" i="68"/>
  <c r="AM55" i="68"/>
  <c r="AM56" i="68"/>
  <c r="AM58" i="68"/>
  <c r="AM59" i="68"/>
  <c r="AM60" i="68"/>
  <c r="AM48" i="68"/>
  <c r="AM49" i="68"/>
  <c r="AM63" i="68"/>
  <c r="AM64" i="68"/>
  <c r="AM65" i="68"/>
  <c r="AM67" i="68"/>
  <c r="AM68" i="68"/>
  <c r="AM69" i="68"/>
  <c r="AM51" i="68"/>
  <c r="AM73" i="68"/>
  <c r="AM74" i="68"/>
  <c r="AM76" i="68"/>
  <c r="AM77" i="68"/>
  <c r="AM70" i="68"/>
  <c r="AM79" i="68"/>
  <c r="AM71" i="68"/>
  <c r="AM80" i="68"/>
  <c r="AM81" i="68"/>
  <c r="AM82" i="68"/>
  <c r="AM72" i="68"/>
  <c r="AM84" i="68"/>
  <c r="AM85" i="68"/>
  <c r="AM86" i="68"/>
  <c r="AM52" i="68"/>
  <c r="AM88" i="68"/>
  <c r="AM91" i="68"/>
  <c r="AM93" i="68"/>
  <c r="AM89" i="68"/>
  <c r="AM94" i="68"/>
  <c r="AM90" i="68"/>
  <c r="AM96" i="68"/>
  <c r="AM97" i="68"/>
  <c r="AM99" i="68"/>
  <c r="AM100" i="68"/>
  <c r="AM101" i="68"/>
  <c r="AM107" i="68"/>
  <c r="AM108" i="68"/>
  <c r="AM109" i="68"/>
  <c r="AM111" i="68"/>
  <c r="AM112" i="68"/>
  <c r="AM113" i="68"/>
  <c r="AM115" i="68"/>
  <c r="AM116" i="68"/>
  <c r="AM117" i="68"/>
  <c r="AM102" i="68"/>
  <c r="AM119" i="68"/>
  <c r="AM120" i="68"/>
  <c r="AM121" i="68"/>
  <c r="AM122" i="68"/>
  <c r="AM123" i="68"/>
  <c r="AM104" i="68"/>
  <c r="AM125" i="68"/>
  <c r="AM126" i="68"/>
  <c r="AM128" i="68"/>
  <c r="AM129" i="68"/>
  <c r="AM130" i="68"/>
  <c r="AM132" i="68"/>
  <c r="AM133" i="68"/>
  <c r="AM134" i="68"/>
  <c r="AM105" i="68"/>
  <c r="AM136" i="68"/>
  <c r="AM137" i="68"/>
  <c r="AM147" i="68"/>
  <c r="AM148" i="68"/>
  <c r="AM139" i="68"/>
  <c r="AM140" i="68"/>
  <c r="AM141" i="68"/>
  <c r="AM150" i="68"/>
  <c r="AM151" i="68"/>
  <c r="AM152" i="68"/>
  <c r="AM153" i="68"/>
  <c r="AM155" i="68"/>
  <c r="AM156" i="68"/>
  <c r="AM157" i="68"/>
  <c r="AM159" i="68"/>
  <c r="AM160" i="68"/>
  <c r="AM161" i="68"/>
  <c r="AM163" i="68"/>
  <c r="AM164" i="68"/>
  <c r="AM143" i="68"/>
  <c r="AM166" i="68"/>
  <c r="AM167" i="68"/>
  <c r="AM168" i="68"/>
  <c r="AM170" i="68"/>
  <c r="AM171" i="68"/>
  <c r="AM172" i="68"/>
  <c r="AM174" i="68"/>
  <c r="AM175" i="68"/>
  <c r="AM176" i="68"/>
  <c r="AM178" i="68"/>
  <c r="AM179" i="68"/>
  <c r="AM180" i="68"/>
  <c r="AM182" i="68"/>
  <c r="AM183" i="68"/>
  <c r="AM184" i="68"/>
  <c r="AM186" i="68"/>
  <c r="AM187" i="68"/>
  <c r="AM188" i="68"/>
  <c r="AM190" i="68"/>
  <c r="AM191" i="68"/>
  <c r="AM144" i="68"/>
  <c r="AM193" i="68"/>
  <c r="AM194" i="68"/>
  <c r="AM195" i="68"/>
  <c r="AM197" i="68"/>
  <c r="AM198" i="68"/>
  <c r="AM199" i="68"/>
  <c r="AM201" i="68"/>
  <c r="AM202" i="68"/>
  <c r="AM203" i="68"/>
  <c r="AM205" i="68"/>
  <c r="AM206" i="68"/>
  <c r="AM207" i="68"/>
  <c r="AM209" i="68"/>
  <c r="AM210" i="68"/>
  <c r="AM211" i="68"/>
  <c r="AM213" i="68"/>
  <c r="AM214" i="68"/>
  <c r="AM215" i="68"/>
  <c r="AM217" i="68"/>
  <c r="AM218" i="68"/>
  <c r="AM219" i="68"/>
  <c r="AM221" i="68"/>
  <c r="AM222" i="68"/>
  <c r="AM223" i="68"/>
  <c r="AM225" i="68"/>
  <c r="AM226" i="68"/>
  <c r="AM227" i="68"/>
  <c r="AM229" i="68"/>
  <c r="AM230" i="68"/>
  <c r="AM231" i="68"/>
  <c r="AM233" i="68"/>
  <c r="AM234" i="68"/>
  <c r="AM235" i="68"/>
  <c r="AM145" i="68"/>
  <c r="AM146" i="68"/>
  <c r="AM237" i="68"/>
  <c r="AM239" i="68"/>
  <c r="AN17" i="68"/>
  <c r="AM17" i="68"/>
  <c r="AL18" i="68"/>
  <c r="AL20" i="68"/>
  <c r="AL21" i="68"/>
  <c r="AL23" i="68"/>
  <c r="AL25" i="68"/>
  <c r="AL27" i="68"/>
  <c r="AL28" i="68"/>
  <c r="AL30" i="68"/>
  <c r="AL26" i="68"/>
  <c r="AL32" i="68"/>
  <c r="AL35" i="68"/>
  <c r="AL29" i="68"/>
  <c r="AL33" i="68"/>
  <c r="AL31" i="68"/>
  <c r="AL39" i="68"/>
  <c r="AL36" i="68"/>
  <c r="AL41" i="68"/>
  <c r="AL42" i="68"/>
  <c r="AL43" i="68"/>
  <c r="AL44" i="68"/>
  <c r="AL45" i="68"/>
  <c r="AL37" i="68"/>
  <c r="AL54" i="68"/>
  <c r="AL55" i="68"/>
  <c r="AL47" i="68"/>
  <c r="AL58" i="68"/>
  <c r="AL59" i="68"/>
  <c r="AL57" i="68"/>
  <c r="AL48" i="68"/>
  <c r="AL49" i="68"/>
  <c r="AL50" i="68"/>
  <c r="AL64" i="68"/>
  <c r="AL65" i="68"/>
  <c r="AL66" i="68"/>
  <c r="AL68" i="68"/>
  <c r="AL69" i="68"/>
  <c r="AL61" i="68"/>
  <c r="AL73" i="68"/>
  <c r="AL74" i="68"/>
  <c r="AL75" i="68"/>
  <c r="AL77" i="68"/>
  <c r="AL70" i="68"/>
  <c r="AL78" i="68"/>
  <c r="AL71" i="68"/>
  <c r="AL80" i="68"/>
  <c r="AL62" i="68"/>
  <c r="AL82" i="68"/>
  <c r="AL72" i="68"/>
  <c r="AL83" i="68"/>
  <c r="AL85" i="68"/>
  <c r="AL86" i="68"/>
  <c r="AL87" i="68"/>
  <c r="AL88" i="68"/>
  <c r="AL91" i="68"/>
  <c r="AL92" i="68"/>
  <c r="AL89" i="68"/>
  <c r="AL94" i="68"/>
  <c r="AL95" i="68"/>
  <c r="AL96" i="68"/>
  <c r="AL97" i="68"/>
  <c r="AL98" i="68"/>
  <c r="AL100" i="68"/>
  <c r="AL101" i="68"/>
  <c r="AL106" i="68"/>
  <c r="AL108" i="68"/>
  <c r="AL109" i="68"/>
  <c r="AL110" i="68"/>
  <c r="AL112" i="68"/>
  <c r="AL113" i="68"/>
  <c r="AL114" i="68"/>
  <c r="AL116" i="68"/>
  <c r="AL117" i="68"/>
  <c r="AL118" i="68"/>
  <c r="AL119" i="68"/>
  <c r="AL120" i="68"/>
  <c r="AL103" i="68"/>
  <c r="AL122" i="68"/>
  <c r="AL123" i="68"/>
  <c r="AL124" i="68"/>
  <c r="AL125" i="68"/>
  <c r="AL126" i="68"/>
  <c r="AL127" i="68"/>
  <c r="AL129" i="68"/>
  <c r="AL130" i="68"/>
  <c r="AL131" i="68"/>
  <c r="AL133" i="68"/>
  <c r="AL134" i="68"/>
  <c r="AL135" i="68"/>
  <c r="AL136" i="68"/>
  <c r="AL137" i="68"/>
  <c r="AL138" i="68"/>
  <c r="AL148" i="68"/>
  <c r="AL139" i="68"/>
  <c r="AL149" i="68"/>
  <c r="AL141" i="68"/>
  <c r="AL150" i="68"/>
  <c r="AL142" i="68"/>
  <c r="AL152" i="68"/>
  <c r="AL153" i="68"/>
  <c r="AL154" i="68"/>
  <c r="AL156" i="68"/>
  <c r="AL157" i="68"/>
  <c r="AL158" i="68"/>
  <c r="AL160" i="68"/>
  <c r="AL161" i="68"/>
  <c r="AL162" i="68"/>
  <c r="AL164" i="68"/>
  <c r="AL143" i="68"/>
  <c r="AL165" i="68"/>
  <c r="AL167" i="68"/>
  <c r="AL168" i="68"/>
  <c r="AL169" i="68"/>
  <c r="AL171" i="68"/>
  <c r="AL172" i="68"/>
  <c r="AL173" i="68"/>
  <c r="AL175" i="68"/>
  <c r="AL176" i="68"/>
  <c r="AL177" i="68"/>
  <c r="AL179" i="68"/>
  <c r="AL180" i="68"/>
  <c r="AL181" i="68"/>
  <c r="AL183" i="68"/>
  <c r="AL184" i="68"/>
  <c r="AL185" i="68"/>
  <c r="AL187" i="68"/>
  <c r="AL188" i="68"/>
  <c r="AL189" i="68"/>
  <c r="AL191" i="68"/>
  <c r="AL144" i="68"/>
  <c r="AL192" i="68"/>
  <c r="AL194" i="68"/>
  <c r="AL195" i="68"/>
  <c r="AL196" i="68"/>
  <c r="AL198" i="68"/>
  <c r="AL199" i="68"/>
  <c r="AL200" i="68"/>
  <c r="AL202" i="68"/>
  <c r="AL203" i="68"/>
  <c r="AL204" i="68"/>
  <c r="AL206" i="68"/>
  <c r="AL207" i="68"/>
  <c r="AL208" i="68"/>
  <c r="AL210" i="68"/>
  <c r="AL211" i="68"/>
  <c r="AL212" i="68"/>
  <c r="AL214" i="68"/>
  <c r="AL215" i="68"/>
  <c r="AL216" i="68"/>
  <c r="AL218" i="68"/>
  <c r="AL219" i="68"/>
  <c r="AL220" i="68"/>
  <c r="AL222" i="68"/>
  <c r="AL223" i="68"/>
  <c r="AL224" i="68"/>
  <c r="AL226" i="68"/>
  <c r="AL227" i="68"/>
  <c r="AL228" i="68"/>
  <c r="AL230" i="68"/>
  <c r="AL231" i="68"/>
  <c r="AL232" i="68"/>
  <c r="AL234" i="68"/>
  <c r="AL235" i="68"/>
  <c r="AL236" i="68"/>
  <c r="AL146" i="68"/>
  <c r="AL237" i="68"/>
  <c r="AL238" i="68"/>
  <c r="AL17" i="68"/>
  <c r="AL240" i="68" l="1"/>
  <c r="AN240" i="68"/>
  <c r="AM240" i="68"/>
  <c r="R240" i="68"/>
  <c r="S240" i="68"/>
  <c r="T240" i="68"/>
  <c r="U240" i="68"/>
  <c r="V240" i="68"/>
  <c r="X240" i="68"/>
  <c r="Y240" i="68"/>
  <c r="Z240" i="68"/>
  <c r="AA240" i="68"/>
  <c r="AB240" i="68"/>
  <c r="AC240" i="68"/>
  <c r="AD240" i="68"/>
  <c r="AE240" i="68"/>
  <c r="AF240" i="68"/>
  <c r="AG240" i="68"/>
  <c r="AH240" i="68"/>
  <c r="AI240" i="68"/>
  <c r="Q240" i="68"/>
  <c r="H10" i="57" l="1"/>
  <c r="H8" i="57"/>
  <c r="H7" i="57"/>
  <c r="X234" i="67"/>
  <c r="R234" i="67"/>
  <c r="S234" i="67"/>
  <c r="T234" i="67"/>
  <c r="U234" i="67"/>
  <c r="V234" i="67"/>
  <c r="W234" i="67"/>
  <c r="Y234" i="67"/>
  <c r="Z234" i="67"/>
  <c r="AA234" i="67"/>
  <c r="AB234" i="67"/>
  <c r="AC234" i="67"/>
  <c r="AD234" i="67"/>
  <c r="AE234" i="67"/>
  <c r="AF234" i="67"/>
  <c r="AG234" i="67"/>
  <c r="AH234" i="67"/>
  <c r="Q234" i="67"/>
  <c r="AK233" i="67"/>
  <c r="AJ233" i="67"/>
  <c r="AI233" i="67"/>
  <c r="AK18" i="67"/>
  <c r="AK19" i="67"/>
  <c r="AK21" i="67"/>
  <c r="AK22" i="67"/>
  <c r="AK23" i="67"/>
  <c r="AK20" i="67"/>
  <c r="AK26" i="67"/>
  <c r="AK31" i="67"/>
  <c r="AK32" i="67"/>
  <c r="AK29" i="67"/>
  <c r="AK30" i="67"/>
  <c r="AK25" i="67"/>
  <c r="AK27" i="67"/>
  <c r="AK24" i="67"/>
  <c r="AK35" i="67"/>
  <c r="AK36" i="67"/>
  <c r="AK37" i="67"/>
  <c r="AK28" i="67"/>
  <c r="AK33" i="67"/>
  <c r="AK34" i="67"/>
  <c r="AK38" i="67"/>
  <c r="AK40" i="67"/>
  <c r="AK43" i="67"/>
  <c r="AK44" i="67"/>
  <c r="AK41" i="67"/>
  <c r="AK39" i="67"/>
  <c r="AK52" i="67"/>
  <c r="AK53" i="67"/>
  <c r="AK45" i="67"/>
  <c r="AK42" i="67"/>
  <c r="AK46" i="67"/>
  <c r="AK47" i="67"/>
  <c r="AK59" i="67"/>
  <c r="AK54" i="67"/>
  <c r="AK60" i="67"/>
  <c r="AK55" i="67"/>
  <c r="AK61" i="67"/>
  <c r="AK62" i="67"/>
  <c r="AK56" i="67"/>
  <c r="AK48" i="67"/>
  <c r="AK63" i="67"/>
  <c r="AK64" i="67"/>
  <c r="AK49" i="67"/>
  <c r="AK68" i="67"/>
  <c r="AK50" i="67"/>
  <c r="AK69" i="67"/>
  <c r="AK65" i="67"/>
  <c r="AK51" i="67"/>
  <c r="AK70" i="67"/>
  <c r="AK71" i="67"/>
  <c r="AK72" i="67"/>
  <c r="AK73" i="67"/>
  <c r="AK57" i="67"/>
  <c r="AK74" i="67"/>
  <c r="AK66" i="67"/>
  <c r="AK58" i="67"/>
  <c r="AK75" i="67"/>
  <c r="AK67" i="67"/>
  <c r="AK79" i="67"/>
  <c r="AK80" i="67"/>
  <c r="AK81" i="67"/>
  <c r="AK82" i="67"/>
  <c r="AK83" i="67"/>
  <c r="AK76" i="67"/>
  <c r="AK84" i="67"/>
  <c r="AK89" i="67"/>
  <c r="AK90" i="67"/>
  <c r="AK91" i="67"/>
  <c r="AK77" i="67"/>
  <c r="AK92" i="67"/>
  <c r="AK93" i="67"/>
  <c r="AK94" i="67"/>
  <c r="AK85" i="67"/>
  <c r="AK78" i="67"/>
  <c r="AK95" i="67"/>
  <c r="AK96" i="67"/>
  <c r="AK86" i="67"/>
  <c r="AK87" i="67"/>
  <c r="AK102" i="67"/>
  <c r="AK103" i="67"/>
  <c r="AK104" i="67"/>
  <c r="AK105" i="67"/>
  <c r="AK106" i="67"/>
  <c r="AK107" i="67"/>
  <c r="AK108" i="67"/>
  <c r="AK109" i="67"/>
  <c r="AK110" i="67"/>
  <c r="AK111" i="67"/>
  <c r="AK97" i="67"/>
  <c r="AK88" i="67"/>
  <c r="AK112" i="67"/>
  <c r="AK98" i="67"/>
  <c r="AK113" i="67"/>
  <c r="AK114" i="67"/>
  <c r="AK115" i="67"/>
  <c r="AK116" i="67"/>
  <c r="AK117" i="67"/>
  <c r="AK118" i="67"/>
  <c r="AK119" i="67"/>
  <c r="AK120" i="67"/>
  <c r="AK121" i="67"/>
  <c r="AK122" i="67"/>
  <c r="AK123" i="67"/>
  <c r="AK124" i="67"/>
  <c r="AK125" i="67"/>
  <c r="AK126" i="67"/>
  <c r="AK99" i="67"/>
  <c r="AK127" i="67"/>
  <c r="AK128" i="67"/>
  <c r="AK129" i="67"/>
  <c r="AK130" i="67"/>
  <c r="AK131" i="67"/>
  <c r="AK132" i="67"/>
  <c r="AK100" i="67"/>
  <c r="AK133" i="67"/>
  <c r="AK134" i="67"/>
  <c r="AK101" i="67"/>
  <c r="AK135" i="67"/>
  <c r="AK136" i="67"/>
  <c r="AK139" i="67"/>
  <c r="AK140" i="67"/>
  <c r="AK141" i="67"/>
  <c r="AK142" i="67"/>
  <c r="AK143" i="67"/>
  <c r="AK144" i="67"/>
  <c r="AK145" i="67"/>
  <c r="AK146" i="67"/>
  <c r="AK147" i="67"/>
  <c r="AK148" i="67"/>
  <c r="AK149" i="67"/>
  <c r="AK150" i="67"/>
  <c r="AK151" i="67"/>
  <c r="AK152" i="67"/>
  <c r="AK153" i="67"/>
  <c r="AK154" i="67"/>
  <c r="AK155" i="67"/>
  <c r="AK156" i="67"/>
  <c r="AK157" i="67"/>
  <c r="AK158" i="67"/>
  <c r="AK159" i="67"/>
  <c r="AK160" i="67"/>
  <c r="AK161" i="67"/>
  <c r="AK162" i="67"/>
  <c r="AK163" i="67"/>
  <c r="AK164" i="67"/>
  <c r="AK165" i="67"/>
  <c r="AK166" i="67"/>
  <c r="AK167" i="67"/>
  <c r="AK168" i="67"/>
  <c r="AK169" i="67"/>
  <c r="AK170" i="67"/>
  <c r="AK171" i="67"/>
  <c r="AK172" i="67"/>
  <c r="AK173" i="67"/>
  <c r="AK174" i="67"/>
  <c r="AK175" i="67"/>
  <c r="AK176" i="67"/>
  <c r="AK177" i="67"/>
  <c r="AK178" i="67"/>
  <c r="AK179" i="67"/>
  <c r="AK180" i="67"/>
  <c r="AK181" i="67"/>
  <c r="AK182" i="67"/>
  <c r="AK183" i="67"/>
  <c r="AK184" i="67"/>
  <c r="AK185" i="67"/>
  <c r="AK186" i="67"/>
  <c r="AK187" i="67"/>
  <c r="AK188" i="67"/>
  <c r="AK189" i="67"/>
  <c r="AK137" i="67"/>
  <c r="AK190" i="67"/>
  <c r="AK191" i="67"/>
  <c r="AK192" i="67"/>
  <c r="AK193" i="67"/>
  <c r="AK194" i="67"/>
  <c r="AK195" i="67"/>
  <c r="AK196" i="67"/>
  <c r="AK197" i="67"/>
  <c r="AK198" i="67"/>
  <c r="AK199" i="67"/>
  <c r="AK200" i="67"/>
  <c r="AK201" i="67"/>
  <c r="AK202" i="67"/>
  <c r="AK203" i="67"/>
  <c r="AK204" i="67"/>
  <c r="AK205" i="67"/>
  <c r="AK206" i="67"/>
  <c r="AK207" i="67"/>
  <c r="AK208" i="67"/>
  <c r="AK209" i="67"/>
  <c r="AK210" i="67"/>
  <c r="AK211" i="67"/>
  <c r="AK212" i="67"/>
  <c r="AK213" i="67"/>
  <c r="AK214" i="67"/>
  <c r="AK215" i="67"/>
  <c r="AK138" i="67"/>
  <c r="AK216" i="67"/>
  <c r="AK217" i="67"/>
  <c r="AK218" i="67"/>
  <c r="AK219" i="67"/>
  <c r="AK220" i="67"/>
  <c r="AK221" i="67"/>
  <c r="AK222" i="67"/>
  <c r="AK223" i="67"/>
  <c r="AK224" i="67"/>
  <c r="AK225" i="67"/>
  <c r="AK226" i="67"/>
  <c r="AK227" i="67"/>
  <c r="AK228" i="67"/>
  <c r="AK229" i="67"/>
  <c r="AK230" i="67"/>
  <c r="AK231" i="67"/>
  <c r="AK232" i="67"/>
  <c r="AJ18" i="67"/>
  <c r="AJ19" i="67"/>
  <c r="AJ21" i="67"/>
  <c r="AJ22" i="67"/>
  <c r="AJ23" i="67"/>
  <c r="AJ20" i="67"/>
  <c r="AJ26" i="67"/>
  <c r="AJ31" i="67"/>
  <c r="AJ32" i="67"/>
  <c r="AJ29" i="67"/>
  <c r="AJ30" i="67"/>
  <c r="AJ25" i="67"/>
  <c r="AJ27" i="67"/>
  <c r="AJ24" i="67"/>
  <c r="AJ35" i="67"/>
  <c r="AJ36" i="67"/>
  <c r="AJ37" i="67"/>
  <c r="AJ28" i="67"/>
  <c r="AJ33" i="67"/>
  <c r="AJ34" i="67"/>
  <c r="AJ38" i="67"/>
  <c r="AJ40" i="67"/>
  <c r="AJ43" i="67"/>
  <c r="AJ44" i="67"/>
  <c r="AJ41" i="67"/>
  <c r="AJ39" i="67"/>
  <c r="AJ52" i="67"/>
  <c r="AJ53" i="67"/>
  <c r="AJ45" i="67"/>
  <c r="AJ42" i="67"/>
  <c r="AJ46" i="67"/>
  <c r="AJ47" i="67"/>
  <c r="AJ59" i="67"/>
  <c r="AJ54" i="67"/>
  <c r="AJ60" i="67"/>
  <c r="AJ55" i="67"/>
  <c r="AJ61" i="67"/>
  <c r="AJ62" i="67"/>
  <c r="AJ56" i="67"/>
  <c r="AJ48" i="67"/>
  <c r="AJ63" i="67"/>
  <c r="AJ64" i="67"/>
  <c r="AJ49" i="67"/>
  <c r="AJ68" i="67"/>
  <c r="AJ50" i="67"/>
  <c r="AJ69" i="67"/>
  <c r="AJ65" i="67"/>
  <c r="AJ51" i="67"/>
  <c r="AJ70" i="67"/>
  <c r="AJ71" i="67"/>
  <c r="AJ72" i="67"/>
  <c r="AJ73" i="67"/>
  <c r="AJ57" i="67"/>
  <c r="AJ74" i="67"/>
  <c r="AJ66" i="67"/>
  <c r="AJ58" i="67"/>
  <c r="AJ75" i="67"/>
  <c r="AJ67" i="67"/>
  <c r="AJ79" i="67"/>
  <c r="AJ80" i="67"/>
  <c r="AJ81" i="67"/>
  <c r="AJ82" i="67"/>
  <c r="AJ83" i="67"/>
  <c r="AJ76" i="67"/>
  <c r="AJ84" i="67"/>
  <c r="AJ89" i="67"/>
  <c r="AJ90" i="67"/>
  <c r="AJ91" i="67"/>
  <c r="AJ77" i="67"/>
  <c r="AJ92" i="67"/>
  <c r="AJ93" i="67"/>
  <c r="AJ94" i="67"/>
  <c r="AJ85" i="67"/>
  <c r="AJ78" i="67"/>
  <c r="AJ95" i="67"/>
  <c r="AJ96" i="67"/>
  <c r="AJ86" i="67"/>
  <c r="AJ87" i="67"/>
  <c r="AJ102" i="67"/>
  <c r="AJ103" i="67"/>
  <c r="AJ104" i="67"/>
  <c r="AJ105" i="67"/>
  <c r="AJ106" i="67"/>
  <c r="AJ107" i="67"/>
  <c r="AJ108" i="67"/>
  <c r="AJ109" i="67"/>
  <c r="AJ110" i="67"/>
  <c r="AJ111" i="67"/>
  <c r="AJ97" i="67"/>
  <c r="AJ88" i="67"/>
  <c r="AJ112" i="67"/>
  <c r="AJ98" i="67"/>
  <c r="AJ113" i="67"/>
  <c r="AJ114" i="67"/>
  <c r="AJ115" i="67"/>
  <c r="AJ116" i="67"/>
  <c r="AJ117" i="67"/>
  <c r="AJ118" i="67"/>
  <c r="AJ119" i="67"/>
  <c r="AJ120" i="67"/>
  <c r="AJ121" i="67"/>
  <c r="AJ122" i="67"/>
  <c r="AJ123" i="67"/>
  <c r="AJ124" i="67"/>
  <c r="AJ125" i="67"/>
  <c r="AJ126" i="67"/>
  <c r="AJ99" i="67"/>
  <c r="AJ127" i="67"/>
  <c r="AJ128" i="67"/>
  <c r="AJ129" i="67"/>
  <c r="AJ130" i="67"/>
  <c r="AJ131" i="67"/>
  <c r="AJ132" i="67"/>
  <c r="AJ100" i="67"/>
  <c r="AJ133" i="67"/>
  <c r="AJ134" i="67"/>
  <c r="AJ101" i="67"/>
  <c r="AJ135" i="67"/>
  <c r="AJ136" i="67"/>
  <c r="AJ139" i="67"/>
  <c r="AJ140" i="67"/>
  <c r="AJ141" i="67"/>
  <c r="AJ142" i="67"/>
  <c r="AJ143" i="67"/>
  <c r="AJ144" i="67"/>
  <c r="AJ145" i="67"/>
  <c r="AJ146" i="67"/>
  <c r="AJ147" i="67"/>
  <c r="AJ148" i="67"/>
  <c r="AJ149" i="67"/>
  <c r="AJ150" i="67"/>
  <c r="AJ151" i="67"/>
  <c r="AJ152" i="67"/>
  <c r="AJ153" i="67"/>
  <c r="AJ154" i="67"/>
  <c r="AJ155" i="67"/>
  <c r="AJ156" i="67"/>
  <c r="AJ157" i="67"/>
  <c r="AJ158" i="67"/>
  <c r="AJ159" i="67"/>
  <c r="AJ160" i="67"/>
  <c r="AJ161" i="67"/>
  <c r="AJ162" i="67"/>
  <c r="AJ163" i="67"/>
  <c r="AJ164" i="67"/>
  <c r="AJ165" i="67"/>
  <c r="AJ166" i="67"/>
  <c r="AJ167" i="67"/>
  <c r="AJ168" i="67"/>
  <c r="AJ169" i="67"/>
  <c r="AJ170" i="67"/>
  <c r="AJ171" i="67"/>
  <c r="AJ172" i="67"/>
  <c r="AJ173" i="67"/>
  <c r="AJ174" i="67"/>
  <c r="AJ175" i="67"/>
  <c r="AJ176" i="67"/>
  <c r="AJ177" i="67"/>
  <c r="AJ178" i="67"/>
  <c r="AJ179" i="67"/>
  <c r="AJ180" i="67"/>
  <c r="AJ181" i="67"/>
  <c r="AJ182" i="67"/>
  <c r="AJ183" i="67"/>
  <c r="AJ184" i="67"/>
  <c r="AJ185" i="67"/>
  <c r="AJ186" i="67"/>
  <c r="AJ187" i="67"/>
  <c r="AJ188" i="67"/>
  <c r="AJ189" i="67"/>
  <c r="AJ137" i="67"/>
  <c r="AJ190" i="67"/>
  <c r="AJ191" i="67"/>
  <c r="AJ192" i="67"/>
  <c r="AJ193" i="67"/>
  <c r="AJ194" i="67"/>
  <c r="AJ195" i="67"/>
  <c r="AJ196" i="67"/>
  <c r="AJ197" i="67"/>
  <c r="AJ198" i="67"/>
  <c r="AJ199" i="67"/>
  <c r="AJ200" i="67"/>
  <c r="AJ201" i="67"/>
  <c r="AJ202" i="67"/>
  <c r="AJ203" i="67"/>
  <c r="AJ204" i="67"/>
  <c r="AJ205" i="67"/>
  <c r="AJ206" i="67"/>
  <c r="AJ207" i="67"/>
  <c r="AJ208" i="67"/>
  <c r="AJ209" i="67"/>
  <c r="AJ210" i="67"/>
  <c r="AJ211" i="67"/>
  <c r="AJ212" i="67"/>
  <c r="AJ213" i="67"/>
  <c r="AJ214" i="67"/>
  <c r="AJ215" i="67"/>
  <c r="AJ138" i="67"/>
  <c r="AJ216" i="67"/>
  <c r="AJ217" i="67"/>
  <c r="AJ218" i="67"/>
  <c r="AJ219" i="67"/>
  <c r="AJ220" i="67"/>
  <c r="AJ221" i="67"/>
  <c r="AJ222" i="67"/>
  <c r="AJ223" i="67"/>
  <c r="AJ224" i="67"/>
  <c r="AJ225" i="67"/>
  <c r="AJ226" i="67"/>
  <c r="AJ227" i="67"/>
  <c r="AJ228" i="67"/>
  <c r="AJ229" i="67"/>
  <c r="AJ230" i="67"/>
  <c r="AJ231" i="67"/>
  <c r="AJ232" i="67"/>
  <c r="AK17" i="67"/>
  <c r="AJ17" i="67"/>
  <c r="AI18" i="67"/>
  <c r="AI19" i="67"/>
  <c r="AI21" i="67"/>
  <c r="AI22" i="67"/>
  <c r="AI23" i="67"/>
  <c r="AI20" i="67"/>
  <c r="AI26" i="67"/>
  <c r="AI31" i="67"/>
  <c r="AI32" i="67"/>
  <c r="AI29" i="67"/>
  <c r="AI30" i="67"/>
  <c r="AI25" i="67"/>
  <c r="AI27" i="67"/>
  <c r="AI24" i="67"/>
  <c r="AI35" i="67"/>
  <c r="AI36" i="67"/>
  <c r="AI37" i="67"/>
  <c r="AI28" i="67"/>
  <c r="AI33" i="67"/>
  <c r="AI34" i="67"/>
  <c r="AI38" i="67"/>
  <c r="AI40" i="67"/>
  <c r="AI43" i="67"/>
  <c r="AI44" i="67"/>
  <c r="AI41" i="67"/>
  <c r="AI39" i="67"/>
  <c r="AI52" i="67"/>
  <c r="AI53" i="67"/>
  <c r="AI45" i="67"/>
  <c r="AI42" i="67"/>
  <c r="AI46" i="67"/>
  <c r="AI47" i="67"/>
  <c r="AI59" i="67"/>
  <c r="AI54" i="67"/>
  <c r="AI60" i="67"/>
  <c r="AI55" i="67"/>
  <c r="AI61" i="67"/>
  <c r="AI62" i="67"/>
  <c r="AI56" i="67"/>
  <c r="AI48" i="67"/>
  <c r="AI63" i="67"/>
  <c r="AI64" i="67"/>
  <c r="AI49" i="67"/>
  <c r="AI68" i="67"/>
  <c r="AI50" i="67"/>
  <c r="AI69" i="67"/>
  <c r="AI65" i="67"/>
  <c r="AI51" i="67"/>
  <c r="AI70" i="67"/>
  <c r="AI71" i="67"/>
  <c r="AI72" i="67"/>
  <c r="AI73" i="67"/>
  <c r="AI57" i="67"/>
  <c r="AI74" i="67"/>
  <c r="AI66" i="67"/>
  <c r="AI58" i="67"/>
  <c r="AI75" i="67"/>
  <c r="AI67" i="67"/>
  <c r="AI79" i="67"/>
  <c r="AI80" i="67"/>
  <c r="AI81" i="67"/>
  <c r="AI82" i="67"/>
  <c r="AI83" i="67"/>
  <c r="AI76" i="67"/>
  <c r="AI84" i="67"/>
  <c r="AI89" i="67"/>
  <c r="AI90" i="67"/>
  <c r="AI91" i="67"/>
  <c r="AI77" i="67"/>
  <c r="AI92" i="67"/>
  <c r="AI93" i="67"/>
  <c r="AI94" i="67"/>
  <c r="AI85" i="67"/>
  <c r="AI78" i="67"/>
  <c r="AI95" i="67"/>
  <c r="AI96" i="67"/>
  <c r="AI86" i="67"/>
  <c r="AI87" i="67"/>
  <c r="AI102" i="67"/>
  <c r="AI103" i="67"/>
  <c r="AI104" i="67"/>
  <c r="AI105" i="67"/>
  <c r="AI106" i="67"/>
  <c r="AI107" i="67"/>
  <c r="AI108" i="67"/>
  <c r="AI109" i="67"/>
  <c r="AI110" i="67"/>
  <c r="AI111" i="67"/>
  <c r="AI97" i="67"/>
  <c r="AI88" i="67"/>
  <c r="AI112" i="67"/>
  <c r="AI98" i="67"/>
  <c r="AI113" i="67"/>
  <c r="AI114" i="67"/>
  <c r="AI115" i="67"/>
  <c r="AI116" i="67"/>
  <c r="AI117" i="67"/>
  <c r="AI118" i="67"/>
  <c r="AI119" i="67"/>
  <c r="AI120" i="67"/>
  <c r="AI121" i="67"/>
  <c r="AI122" i="67"/>
  <c r="AI123" i="67"/>
  <c r="AI124" i="67"/>
  <c r="AI125" i="67"/>
  <c r="AI126" i="67"/>
  <c r="AI99" i="67"/>
  <c r="AI127" i="67"/>
  <c r="AI128" i="67"/>
  <c r="AI129" i="67"/>
  <c r="AI130" i="67"/>
  <c r="AI131" i="67"/>
  <c r="AI132" i="67"/>
  <c r="AI100" i="67"/>
  <c r="AI133" i="67"/>
  <c r="AI134" i="67"/>
  <c r="AI101" i="67"/>
  <c r="AI135" i="67"/>
  <c r="AI136" i="67"/>
  <c r="AI139" i="67"/>
  <c r="AI140" i="67"/>
  <c r="AI141" i="67"/>
  <c r="AI142" i="67"/>
  <c r="AI143" i="67"/>
  <c r="AI144" i="67"/>
  <c r="AI145" i="67"/>
  <c r="AI146" i="67"/>
  <c r="AI147" i="67"/>
  <c r="AI148" i="67"/>
  <c r="AI149" i="67"/>
  <c r="AI150" i="67"/>
  <c r="AI151" i="67"/>
  <c r="AI152" i="67"/>
  <c r="AI153" i="67"/>
  <c r="AI154" i="67"/>
  <c r="AI155" i="67"/>
  <c r="AI156" i="67"/>
  <c r="AI157" i="67"/>
  <c r="AI158" i="67"/>
  <c r="AI159" i="67"/>
  <c r="AI160" i="67"/>
  <c r="AI161" i="67"/>
  <c r="AI162" i="67"/>
  <c r="AI163" i="67"/>
  <c r="AI164" i="67"/>
  <c r="AI165" i="67"/>
  <c r="AI166" i="67"/>
  <c r="AI167" i="67"/>
  <c r="AI168" i="67"/>
  <c r="AI169" i="67"/>
  <c r="AI170" i="67"/>
  <c r="AI171" i="67"/>
  <c r="AI172" i="67"/>
  <c r="AI173" i="67"/>
  <c r="AI174" i="67"/>
  <c r="AI175" i="67"/>
  <c r="AI176" i="67"/>
  <c r="AI177" i="67"/>
  <c r="AI178" i="67"/>
  <c r="AI179" i="67"/>
  <c r="AI180" i="67"/>
  <c r="AI181" i="67"/>
  <c r="AI182" i="67"/>
  <c r="AI183" i="67"/>
  <c r="AI184" i="67"/>
  <c r="AI185" i="67"/>
  <c r="AI186" i="67"/>
  <c r="AI187" i="67"/>
  <c r="AI188" i="67"/>
  <c r="AI189" i="67"/>
  <c r="AI137" i="67"/>
  <c r="AI190" i="67"/>
  <c r="AI191" i="67"/>
  <c r="AI192" i="67"/>
  <c r="AI193" i="67"/>
  <c r="AI194" i="67"/>
  <c r="AI195" i="67"/>
  <c r="AI196" i="67"/>
  <c r="AI197" i="67"/>
  <c r="AI198" i="67"/>
  <c r="AI199" i="67"/>
  <c r="AI200" i="67"/>
  <c r="AI201" i="67"/>
  <c r="AI202" i="67"/>
  <c r="AI203" i="67"/>
  <c r="AI204" i="67"/>
  <c r="AI205" i="67"/>
  <c r="AI206" i="67"/>
  <c r="AI207" i="67"/>
  <c r="AI208" i="67"/>
  <c r="AI209" i="67"/>
  <c r="AI210" i="67"/>
  <c r="AI211" i="67"/>
  <c r="AI212" i="67"/>
  <c r="AI213" i="67"/>
  <c r="AI214" i="67"/>
  <c r="AI215" i="67"/>
  <c r="AI138" i="67"/>
  <c r="AI216" i="67"/>
  <c r="AI217" i="67"/>
  <c r="AI218" i="67"/>
  <c r="AI219" i="67"/>
  <c r="AI220" i="67"/>
  <c r="AI221" i="67"/>
  <c r="AI222" i="67"/>
  <c r="AI223" i="67"/>
  <c r="AI224" i="67"/>
  <c r="AI225" i="67"/>
  <c r="AI226" i="67"/>
  <c r="AI227" i="67"/>
  <c r="AI228" i="67"/>
  <c r="AI229" i="67"/>
  <c r="AI230" i="67"/>
  <c r="AI231" i="67"/>
  <c r="AI232" i="67"/>
  <c r="AI17" i="67"/>
  <c r="AK234" i="67" l="1"/>
  <c r="AJ234" i="67"/>
  <c r="AI234" i="67"/>
  <c r="G10" i="57" l="1"/>
  <c r="G8" i="57"/>
  <c r="G7" i="57"/>
  <c r="S233" i="66"/>
  <c r="T233" i="66"/>
  <c r="U233" i="66"/>
  <c r="V233" i="66"/>
  <c r="W233" i="66"/>
  <c r="X233" i="66"/>
  <c r="Y233" i="66"/>
  <c r="Z233" i="66"/>
  <c r="AA233" i="66"/>
  <c r="AB233" i="66"/>
  <c r="AC233" i="66"/>
  <c r="AD233" i="66"/>
  <c r="AE233" i="66"/>
  <c r="AF233" i="66"/>
  <c r="R233" i="66"/>
  <c r="AI232" i="66"/>
  <c r="AH232" i="66"/>
  <c r="AG232" i="66"/>
  <c r="AI26" i="66"/>
  <c r="AI19" i="66"/>
  <c r="AI31" i="66"/>
  <c r="AI29" i="66"/>
  <c r="AI40" i="66"/>
  <c r="AI50" i="66"/>
  <c r="AI38" i="66"/>
  <c r="AI61" i="66"/>
  <c r="AI63" i="66"/>
  <c r="AI65" i="66"/>
  <c r="AI77" i="66"/>
  <c r="AI79" i="66"/>
  <c r="AI73" i="66"/>
  <c r="AI56" i="66"/>
  <c r="AI85" i="66"/>
  <c r="AI89" i="66"/>
  <c r="AI81" i="66"/>
  <c r="AI92" i="66"/>
  <c r="AI99" i="66"/>
  <c r="AI103" i="66"/>
  <c r="AI93" i="66"/>
  <c r="AI109" i="66"/>
  <c r="AI113" i="66"/>
  <c r="AI116" i="66"/>
  <c r="AI120" i="66"/>
  <c r="AI138" i="66"/>
  <c r="AI124" i="66"/>
  <c r="AI95" i="66"/>
  <c r="AI145" i="66"/>
  <c r="AI149" i="66"/>
  <c r="AI152" i="66"/>
  <c r="AI155" i="66"/>
  <c r="AI159" i="66"/>
  <c r="AI163" i="66"/>
  <c r="AI167" i="66"/>
  <c r="AI171" i="66"/>
  <c r="AI175" i="66"/>
  <c r="AI178" i="66"/>
  <c r="AI182" i="66"/>
  <c r="AI186" i="66"/>
  <c r="AI188" i="66"/>
  <c r="AI131" i="66"/>
  <c r="AI132" i="66"/>
  <c r="AI195" i="66"/>
  <c r="AI199" i="66"/>
  <c r="AI202" i="66"/>
  <c r="AI206" i="66"/>
  <c r="AI210" i="66"/>
  <c r="AI136" i="66"/>
  <c r="AI217" i="66"/>
  <c r="AI221" i="66"/>
  <c r="AI225" i="66"/>
  <c r="AI229" i="66"/>
  <c r="AG21" i="66"/>
  <c r="AG22" i="66"/>
  <c r="AG27" i="66"/>
  <c r="AG28" i="66"/>
  <c r="AG39" i="66"/>
  <c r="AG49" i="66"/>
  <c r="AG45" i="66"/>
  <c r="AG59" i="66"/>
  <c r="AG43" i="66"/>
  <c r="AG64" i="66"/>
  <c r="AG67" i="66"/>
  <c r="AG78" i="66"/>
  <c r="AG71" i="66"/>
  <c r="AG74" i="66"/>
  <c r="AG83" i="66"/>
  <c r="AG87" i="66"/>
  <c r="AG47" i="66"/>
  <c r="AG58" i="66"/>
  <c r="AG97" i="66"/>
  <c r="AG101" i="66"/>
  <c r="AG105" i="66"/>
  <c r="AG107" i="66"/>
  <c r="AG111" i="66"/>
  <c r="AG114" i="66"/>
  <c r="AG118" i="66"/>
  <c r="AG122" i="66"/>
  <c r="AG123" i="66"/>
  <c r="AG125" i="66"/>
  <c r="AG143" i="66"/>
  <c r="AG147" i="66"/>
  <c r="AG151" i="66"/>
  <c r="AG127" i="66"/>
  <c r="AG157" i="66"/>
  <c r="AG161" i="66"/>
  <c r="AG165" i="66"/>
  <c r="AG169" i="66"/>
  <c r="AG173" i="66"/>
  <c r="AG176" i="66"/>
  <c r="AG180" i="66"/>
  <c r="AG184" i="66"/>
  <c r="AG129" i="66"/>
  <c r="AG48" i="66"/>
  <c r="AG192" i="66"/>
  <c r="AG134" i="66"/>
  <c r="AG197" i="66"/>
  <c r="AG135" i="66"/>
  <c r="AG204" i="66"/>
  <c r="AG208" i="66"/>
  <c r="AG212" i="66"/>
  <c r="AG215" i="66"/>
  <c r="AG219" i="66"/>
  <c r="AG223" i="66"/>
  <c r="AG227" i="66"/>
  <c r="AG231" i="66"/>
  <c r="AI18" i="66"/>
  <c r="AI21" i="66"/>
  <c r="AI25" i="66"/>
  <c r="AI20" i="66"/>
  <c r="AI22" i="66"/>
  <c r="AI23" i="66"/>
  <c r="AI24" i="66"/>
  <c r="AI27" i="66"/>
  <c r="AI30" i="66"/>
  <c r="AI32" i="66"/>
  <c r="AI28" i="66"/>
  <c r="AI33" i="66"/>
  <c r="AI34" i="66"/>
  <c r="AI39" i="66"/>
  <c r="AI37" i="66"/>
  <c r="AI41" i="66"/>
  <c r="AI49" i="66"/>
  <c r="AI42" i="66"/>
  <c r="AI44" i="66"/>
  <c r="AI45" i="66"/>
  <c r="AI51" i="66"/>
  <c r="AI52" i="66"/>
  <c r="AI59" i="66"/>
  <c r="AI60" i="66"/>
  <c r="AI62" i="66"/>
  <c r="AI43" i="66"/>
  <c r="AI53" i="66"/>
  <c r="AI35" i="66"/>
  <c r="AI64" i="66"/>
  <c r="AI54" i="66"/>
  <c r="AI66" i="66"/>
  <c r="AI67" i="66"/>
  <c r="AI76" i="66"/>
  <c r="AI68" i="66"/>
  <c r="AI78" i="66"/>
  <c r="AI69" i="66"/>
  <c r="AI70" i="66"/>
  <c r="AI71" i="66"/>
  <c r="AI72" i="66"/>
  <c r="AI46" i="66"/>
  <c r="AI74" i="66"/>
  <c r="AI55" i="66"/>
  <c r="AI75" i="66"/>
  <c r="AI83" i="66"/>
  <c r="AI84" i="66"/>
  <c r="AI86" i="66"/>
  <c r="AI87" i="66"/>
  <c r="AI88" i="66"/>
  <c r="AI90" i="66"/>
  <c r="AI47" i="66"/>
  <c r="AI80" i="66"/>
  <c r="AI57" i="66"/>
  <c r="AI58" i="66"/>
  <c r="AI91" i="66"/>
  <c r="AI96" i="66"/>
  <c r="AI97" i="66"/>
  <c r="AI98" i="66"/>
  <c r="AI100" i="66"/>
  <c r="AI101" i="66"/>
  <c r="AI102" i="66"/>
  <c r="AI104" i="66"/>
  <c r="AI105" i="66"/>
  <c r="AI106" i="66"/>
  <c r="AI94" i="66"/>
  <c r="AI107" i="66"/>
  <c r="AI108" i="66"/>
  <c r="AI110" i="66"/>
  <c r="AI111" i="66"/>
  <c r="AI112" i="66"/>
  <c r="AI82" i="66"/>
  <c r="AI114" i="66"/>
  <c r="AI115" i="66"/>
  <c r="AI117" i="66"/>
  <c r="AI118" i="66"/>
  <c r="AI119" i="66"/>
  <c r="AI121" i="66"/>
  <c r="AI122" i="66"/>
  <c r="AI137" i="66"/>
  <c r="AI36" i="66"/>
  <c r="AI123" i="66"/>
  <c r="AI139" i="66"/>
  <c r="AI140" i="66"/>
  <c r="AI125" i="66"/>
  <c r="AI141" i="66"/>
  <c r="AI142" i="66"/>
  <c r="AI143" i="66"/>
  <c r="AI144" i="66"/>
  <c r="AI146" i="66"/>
  <c r="AI147" i="66"/>
  <c r="AI148" i="66"/>
  <c r="AI150" i="66"/>
  <c r="AI151" i="66"/>
  <c r="AI126" i="66"/>
  <c r="AI153" i="66"/>
  <c r="AI127" i="66"/>
  <c r="AI154" i="66"/>
  <c r="AI156" i="66"/>
  <c r="AI157" i="66"/>
  <c r="AI158" i="66"/>
  <c r="AI160" i="66"/>
  <c r="AI161" i="66"/>
  <c r="AI162" i="66"/>
  <c r="AI164" i="66"/>
  <c r="AI165" i="66"/>
  <c r="AI166" i="66"/>
  <c r="AI168" i="66"/>
  <c r="AI169" i="66"/>
  <c r="AI170" i="66"/>
  <c r="AI172" i="66"/>
  <c r="AI173" i="66"/>
  <c r="AI174" i="66"/>
  <c r="AI128" i="66"/>
  <c r="AI176" i="66"/>
  <c r="AI177" i="66"/>
  <c r="AI179" i="66"/>
  <c r="AI180" i="66"/>
  <c r="AI181" i="66"/>
  <c r="AI183" i="66"/>
  <c r="AI184" i="66"/>
  <c r="AI185" i="66"/>
  <c r="AI187" i="66"/>
  <c r="AI129" i="66"/>
  <c r="AI130" i="66"/>
  <c r="AI189" i="66"/>
  <c r="AI48" i="66"/>
  <c r="AI190" i="66"/>
  <c r="AI191" i="66"/>
  <c r="AI192" i="66"/>
  <c r="AI193" i="66"/>
  <c r="AI133" i="66"/>
  <c r="AI134" i="66"/>
  <c r="AI194" i="66"/>
  <c r="AI196" i="66"/>
  <c r="AI197" i="66"/>
  <c r="AI198" i="66"/>
  <c r="AI200" i="66"/>
  <c r="AI135" i="66"/>
  <c r="AI201" i="66"/>
  <c r="AI203" i="66"/>
  <c r="AI204" i="66"/>
  <c r="AI205" i="66"/>
  <c r="AI207" i="66"/>
  <c r="AI208" i="66"/>
  <c r="AI209" i="66"/>
  <c r="AI211" i="66"/>
  <c r="AI212" i="66"/>
  <c r="AI213" i="66"/>
  <c r="AI214" i="66"/>
  <c r="AI215" i="66"/>
  <c r="AI216" i="66"/>
  <c r="AI218" i="66"/>
  <c r="AI219" i="66"/>
  <c r="AI220" i="66"/>
  <c r="AI222" i="66"/>
  <c r="AI223" i="66"/>
  <c r="AI224" i="66"/>
  <c r="AI226" i="66"/>
  <c r="AI227" i="66"/>
  <c r="AI228" i="66"/>
  <c r="AI230" i="66"/>
  <c r="AI231" i="66"/>
  <c r="AI17" i="66"/>
  <c r="AH18" i="66"/>
  <c r="AH21" i="66"/>
  <c r="AH25" i="66"/>
  <c r="AH26" i="66"/>
  <c r="AH20" i="66"/>
  <c r="AH22" i="66"/>
  <c r="AH23" i="66"/>
  <c r="AH19" i="66"/>
  <c r="AH24" i="66"/>
  <c r="AH27" i="66"/>
  <c r="AH30" i="66"/>
  <c r="AH31" i="66"/>
  <c r="AH32" i="66"/>
  <c r="AH28" i="66"/>
  <c r="AH33" i="66"/>
  <c r="AH29" i="66"/>
  <c r="AH34" i="66"/>
  <c r="AH39" i="66"/>
  <c r="AH37" i="66"/>
  <c r="AH40" i="66"/>
  <c r="AH41" i="66"/>
  <c r="AH49" i="66"/>
  <c r="AH42" i="66"/>
  <c r="AH50" i="66"/>
  <c r="AH44" i="66"/>
  <c r="AH45" i="66"/>
  <c r="AH51" i="66"/>
  <c r="AH38" i="66"/>
  <c r="AH52" i="66"/>
  <c r="AH59" i="66"/>
  <c r="AH60" i="66"/>
  <c r="AH61" i="66"/>
  <c r="AH62" i="66"/>
  <c r="AH43" i="66"/>
  <c r="AH53" i="66"/>
  <c r="AH63" i="66"/>
  <c r="AH35" i="66"/>
  <c r="AH64" i="66"/>
  <c r="AH54" i="66"/>
  <c r="AH65" i="66"/>
  <c r="AH66" i="66"/>
  <c r="AH67" i="66"/>
  <c r="AH76" i="66"/>
  <c r="AH77" i="66"/>
  <c r="AH68" i="66"/>
  <c r="AH78" i="66"/>
  <c r="AH69" i="66"/>
  <c r="AH79" i="66"/>
  <c r="AH70" i="66"/>
  <c r="AH71" i="66"/>
  <c r="AH72" i="66"/>
  <c r="AH73" i="66"/>
  <c r="AH46" i="66"/>
  <c r="AH74" i="66"/>
  <c r="AH55" i="66"/>
  <c r="AH56" i="66"/>
  <c r="AH75" i="66"/>
  <c r="AH83" i="66"/>
  <c r="AH84" i="66"/>
  <c r="AH85" i="66"/>
  <c r="AH86" i="66"/>
  <c r="AH87" i="66"/>
  <c r="AH88" i="66"/>
  <c r="AH89" i="66"/>
  <c r="AH90" i="66"/>
  <c r="AH47" i="66"/>
  <c r="AH80" i="66"/>
  <c r="AH81" i="66"/>
  <c r="AH57" i="66"/>
  <c r="AH58" i="66"/>
  <c r="AH91" i="66"/>
  <c r="AH92" i="66"/>
  <c r="AH96" i="66"/>
  <c r="AH97" i="66"/>
  <c r="AH98" i="66"/>
  <c r="AH99" i="66"/>
  <c r="AH100" i="66"/>
  <c r="AH101" i="66"/>
  <c r="AH102" i="66"/>
  <c r="AH103" i="66"/>
  <c r="AH104" i="66"/>
  <c r="AH105" i="66"/>
  <c r="AH106" i="66"/>
  <c r="AH93" i="66"/>
  <c r="AH94" i="66"/>
  <c r="AH107" i="66"/>
  <c r="AH108" i="66"/>
  <c r="AH109" i="66"/>
  <c r="AH110" i="66"/>
  <c r="AH111" i="66"/>
  <c r="AH112" i="66"/>
  <c r="AH113" i="66"/>
  <c r="AH82" i="66"/>
  <c r="AH114" i="66"/>
  <c r="AH115" i="66"/>
  <c r="AH116" i="66"/>
  <c r="AH117" i="66"/>
  <c r="AH118" i="66"/>
  <c r="AH119" i="66"/>
  <c r="AH120" i="66"/>
  <c r="AH121" i="66"/>
  <c r="AH122" i="66"/>
  <c r="AH137" i="66"/>
  <c r="AH138" i="66"/>
  <c r="AH36" i="66"/>
  <c r="AH123" i="66"/>
  <c r="AH139" i="66"/>
  <c r="AH124" i="66"/>
  <c r="AH140" i="66"/>
  <c r="AH125" i="66"/>
  <c r="AH141" i="66"/>
  <c r="AH95" i="66"/>
  <c r="AH142" i="66"/>
  <c r="AH143" i="66"/>
  <c r="AH144" i="66"/>
  <c r="AH145" i="66"/>
  <c r="AH146" i="66"/>
  <c r="AH147" i="66"/>
  <c r="AH148" i="66"/>
  <c r="AH149" i="66"/>
  <c r="AH150" i="66"/>
  <c r="AH151" i="66"/>
  <c r="AH126" i="66"/>
  <c r="AH152" i="66"/>
  <c r="AH153" i="66"/>
  <c r="AH127" i="66"/>
  <c r="AH154" i="66"/>
  <c r="AH155" i="66"/>
  <c r="AH156" i="66"/>
  <c r="AH157" i="66"/>
  <c r="AH158" i="66"/>
  <c r="AH159" i="66"/>
  <c r="AH160" i="66"/>
  <c r="AH161" i="66"/>
  <c r="AH162" i="66"/>
  <c r="AH163" i="66"/>
  <c r="AH164" i="66"/>
  <c r="AH165" i="66"/>
  <c r="AH166" i="66"/>
  <c r="AH167" i="66"/>
  <c r="AH168" i="66"/>
  <c r="AH169" i="66"/>
  <c r="AH170" i="66"/>
  <c r="AH171" i="66"/>
  <c r="AH172" i="66"/>
  <c r="AH173" i="66"/>
  <c r="AH174" i="66"/>
  <c r="AH175" i="66"/>
  <c r="AH128" i="66"/>
  <c r="AH176" i="66"/>
  <c r="AH177" i="66"/>
  <c r="AH178" i="66"/>
  <c r="AH179" i="66"/>
  <c r="AH180" i="66"/>
  <c r="AH181" i="66"/>
  <c r="AH182" i="66"/>
  <c r="AH183" i="66"/>
  <c r="AH184" i="66"/>
  <c r="AH185" i="66"/>
  <c r="AH186" i="66"/>
  <c r="AH187" i="66"/>
  <c r="AH129" i="66"/>
  <c r="AH130" i="66"/>
  <c r="AH188" i="66"/>
  <c r="AH189" i="66"/>
  <c r="AH48" i="66"/>
  <c r="AH190" i="66"/>
  <c r="AH131" i="66"/>
  <c r="AH191" i="66"/>
  <c r="AH192" i="66"/>
  <c r="AH193" i="66"/>
  <c r="AH132" i="66"/>
  <c r="AH133" i="66"/>
  <c r="AH134" i="66"/>
  <c r="AH194" i="66"/>
  <c r="AH195" i="66"/>
  <c r="AH196" i="66"/>
  <c r="AH197" i="66"/>
  <c r="AH198" i="66"/>
  <c r="AH199" i="66"/>
  <c r="AH200" i="66"/>
  <c r="AH135" i="66"/>
  <c r="AH201" i="66"/>
  <c r="AH202" i="66"/>
  <c r="AH203" i="66"/>
  <c r="AH204" i="66"/>
  <c r="AH205" i="66"/>
  <c r="AH206" i="66"/>
  <c r="AH207" i="66"/>
  <c r="AH208" i="66"/>
  <c r="AH209" i="66"/>
  <c r="AH210" i="66"/>
  <c r="AH211" i="66"/>
  <c r="AH212" i="66"/>
  <c r="AH213" i="66"/>
  <c r="AH136" i="66"/>
  <c r="AH214" i="66"/>
  <c r="AH215" i="66"/>
  <c r="AH216" i="66"/>
  <c r="AH217" i="66"/>
  <c r="AH218" i="66"/>
  <c r="AH219" i="66"/>
  <c r="AH220" i="66"/>
  <c r="AH221" i="66"/>
  <c r="AH222" i="66"/>
  <c r="AH223" i="66"/>
  <c r="AH224" i="66"/>
  <c r="AH225" i="66"/>
  <c r="AH226" i="66"/>
  <c r="AH227" i="66"/>
  <c r="AH228" i="66"/>
  <c r="AH229" i="66"/>
  <c r="AH230" i="66"/>
  <c r="AH231" i="66"/>
  <c r="AH17" i="66"/>
  <c r="AG18" i="66"/>
  <c r="AG25" i="66"/>
  <c r="AG26" i="66"/>
  <c r="AG20" i="66"/>
  <c r="AG23" i="66"/>
  <c r="AG19" i="66"/>
  <c r="AG24" i="66"/>
  <c r="AG30" i="66"/>
  <c r="AG31" i="66"/>
  <c r="AG32" i="66"/>
  <c r="AG33" i="66"/>
  <c r="AG29" i="66"/>
  <c r="AG34" i="66"/>
  <c r="AG37" i="66"/>
  <c r="AG40" i="66"/>
  <c r="AG41" i="66"/>
  <c r="AG42" i="66"/>
  <c r="AG50" i="66"/>
  <c r="AG44" i="66"/>
  <c r="AG51" i="66"/>
  <c r="AG38" i="66"/>
  <c r="AG52" i="66"/>
  <c r="AG60" i="66"/>
  <c r="AG61" i="66"/>
  <c r="AG62" i="66"/>
  <c r="AG53" i="66"/>
  <c r="AG63" i="66"/>
  <c r="AG35" i="66"/>
  <c r="AG54" i="66"/>
  <c r="AG65" i="66"/>
  <c r="AG66" i="66"/>
  <c r="AG76" i="66"/>
  <c r="AG77" i="66"/>
  <c r="AG68" i="66"/>
  <c r="AG69" i="66"/>
  <c r="AG79" i="66"/>
  <c r="AG70" i="66"/>
  <c r="AG72" i="66"/>
  <c r="AG73" i="66"/>
  <c r="AG46" i="66"/>
  <c r="AG55" i="66"/>
  <c r="AG56" i="66"/>
  <c r="AG75" i="66"/>
  <c r="AG84" i="66"/>
  <c r="AG85" i="66"/>
  <c r="AG86" i="66"/>
  <c r="AG88" i="66"/>
  <c r="AG89" i="66"/>
  <c r="AG90" i="66"/>
  <c r="AG80" i="66"/>
  <c r="AG81" i="66"/>
  <c r="AG57" i="66"/>
  <c r="AG91" i="66"/>
  <c r="AG92" i="66"/>
  <c r="AG96" i="66"/>
  <c r="AG98" i="66"/>
  <c r="AG99" i="66"/>
  <c r="AG100" i="66"/>
  <c r="AG102" i="66"/>
  <c r="AG103" i="66"/>
  <c r="AG104" i="66"/>
  <c r="AG106" i="66"/>
  <c r="AG93" i="66"/>
  <c r="AG94" i="66"/>
  <c r="AG108" i="66"/>
  <c r="AG109" i="66"/>
  <c r="AG110" i="66"/>
  <c r="AG112" i="66"/>
  <c r="AG113" i="66"/>
  <c r="AG82" i="66"/>
  <c r="AG115" i="66"/>
  <c r="AG116" i="66"/>
  <c r="AG117" i="66"/>
  <c r="AG119" i="66"/>
  <c r="AG120" i="66"/>
  <c r="AG121" i="66"/>
  <c r="AG137" i="66"/>
  <c r="AG138" i="66"/>
  <c r="AG36" i="66"/>
  <c r="AG139" i="66"/>
  <c r="AG124" i="66"/>
  <c r="AG140" i="66"/>
  <c r="AG141" i="66"/>
  <c r="AG95" i="66"/>
  <c r="AG142" i="66"/>
  <c r="AG144" i="66"/>
  <c r="AG145" i="66"/>
  <c r="AG146" i="66"/>
  <c r="AG148" i="66"/>
  <c r="AG149" i="66"/>
  <c r="AG150" i="66"/>
  <c r="AG126" i="66"/>
  <c r="AG152" i="66"/>
  <c r="AG153" i="66"/>
  <c r="AG154" i="66"/>
  <c r="AG155" i="66"/>
  <c r="AG156" i="66"/>
  <c r="AG158" i="66"/>
  <c r="AG159" i="66"/>
  <c r="AG160" i="66"/>
  <c r="AG162" i="66"/>
  <c r="AG163" i="66"/>
  <c r="AG164" i="66"/>
  <c r="AG166" i="66"/>
  <c r="AG167" i="66"/>
  <c r="AG168" i="66"/>
  <c r="AG170" i="66"/>
  <c r="AG171" i="66"/>
  <c r="AG172" i="66"/>
  <c r="AG174" i="66"/>
  <c r="AG175" i="66"/>
  <c r="AG128" i="66"/>
  <c r="AG177" i="66"/>
  <c r="AG178" i="66"/>
  <c r="AG179" i="66"/>
  <c r="AG181" i="66"/>
  <c r="AG182" i="66"/>
  <c r="AG183" i="66"/>
  <c r="AG185" i="66"/>
  <c r="AG186" i="66"/>
  <c r="AG187" i="66"/>
  <c r="AG130" i="66"/>
  <c r="AG188" i="66"/>
  <c r="AG189" i="66"/>
  <c r="AG190" i="66"/>
  <c r="AG131" i="66"/>
  <c r="AG191" i="66"/>
  <c r="AG193" i="66"/>
  <c r="AG132" i="66"/>
  <c r="AG133" i="66"/>
  <c r="AG194" i="66"/>
  <c r="AG195" i="66"/>
  <c r="AG196" i="66"/>
  <c r="AG198" i="66"/>
  <c r="AG199" i="66"/>
  <c r="AG200" i="66"/>
  <c r="AG201" i="66"/>
  <c r="AG202" i="66"/>
  <c r="AG203" i="66"/>
  <c r="AG205" i="66"/>
  <c r="AG206" i="66"/>
  <c r="AG207" i="66"/>
  <c r="AG209" i="66"/>
  <c r="AG210" i="66"/>
  <c r="AG211" i="66"/>
  <c r="AG213" i="66"/>
  <c r="AG136" i="66"/>
  <c r="AG214" i="66"/>
  <c r="AG216" i="66"/>
  <c r="AG217" i="66"/>
  <c r="AG218" i="66"/>
  <c r="AG220" i="66"/>
  <c r="AG221" i="66"/>
  <c r="AG222" i="66"/>
  <c r="AG224" i="66"/>
  <c r="AG225" i="66"/>
  <c r="AG226" i="66"/>
  <c r="AG228" i="66"/>
  <c r="AG229" i="66"/>
  <c r="AG230" i="66"/>
  <c r="AG17" i="66"/>
  <c r="AG233" i="66" l="1"/>
  <c r="AI233" i="66"/>
  <c r="AH233" i="66"/>
  <c r="F8" i="57" l="1"/>
  <c r="F10" i="57"/>
  <c r="F7" i="57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AE44" i="65"/>
  <c r="AE45" i="65"/>
  <c r="AE46" i="65"/>
  <c r="AE47" i="65"/>
  <c r="AE48" i="65"/>
  <c r="AE49" i="65"/>
  <c r="AE50" i="65"/>
  <c r="AE51" i="65"/>
  <c r="AE52" i="65"/>
  <c r="AE53" i="65"/>
  <c r="AE54" i="65"/>
  <c r="AE55" i="65"/>
  <c r="AE56" i="65"/>
  <c r="AE57" i="65"/>
  <c r="AE58" i="65"/>
  <c r="AE59" i="65"/>
  <c r="AE60" i="65"/>
  <c r="AE61" i="65"/>
  <c r="AE62" i="65"/>
  <c r="AE63" i="65"/>
  <c r="AE64" i="65"/>
  <c r="AE65" i="65"/>
  <c r="AE66" i="65"/>
  <c r="AE67" i="65"/>
  <c r="AE68" i="65"/>
  <c r="AE69" i="65"/>
  <c r="AE70" i="65"/>
  <c r="AE71" i="65"/>
  <c r="AE72" i="65"/>
  <c r="AE73" i="65"/>
  <c r="AE74" i="65"/>
  <c r="AE75" i="65"/>
  <c r="AE76" i="65"/>
  <c r="AE77" i="65"/>
  <c r="AE78" i="65"/>
  <c r="AE79" i="65"/>
  <c r="AE80" i="65"/>
  <c r="AE81" i="65"/>
  <c r="AE82" i="65"/>
  <c r="AE83" i="65"/>
  <c r="AE84" i="65"/>
  <c r="AE85" i="65"/>
  <c r="AE86" i="65"/>
  <c r="AE87" i="65"/>
  <c r="AE88" i="65"/>
  <c r="AE89" i="65"/>
  <c r="AE90" i="65"/>
  <c r="AE91" i="65"/>
  <c r="AE92" i="65"/>
  <c r="AE93" i="65"/>
  <c r="AE94" i="65"/>
  <c r="AE95" i="65"/>
  <c r="AE96" i="65"/>
  <c r="AE97" i="65"/>
  <c r="AE98" i="65"/>
  <c r="AE99" i="65"/>
  <c r="AE100" i="65"/>
  <c r="AE101" i="65"/>
  <c r="AE102" i="65"/>
  <c r="AE103" i="65"/>
  <c r="AE104" i="65"/>
  <c r="AE105" i="65"/>
  <c r="AE106" i="65"/>
  <c r="AE107" i="65"/>
  <c r="AE108" i="65"/>
  <c r="AE109" i="65"/>
  <c r="AE110" i="65"/>
  <c r="AE111" i="65"/>
  <c r="AE112" i="65"/>
  <c r="AE113" i="65"/>
  <c r="AE114" i="65"/>
  <c r="AE115" i="65"/>
  <c r="AE116" i="65"/>
  <c r="AE117" i="65"/>
  <c r="AE118" i="65"/>
  <c r="AE119" i="65"/>
  <c r="AE120" i="65"/>
  <c r="AE121" i="65"/>
  <c r="AE122" i="65"/>
  <c r="AE123" i="65"/>
  <c r="AE124" i="65"/>
  <c r="AE125" i="65"/>
  <c r="AE126" i="65"/>
  <c r="AE127" i="65"/>
  <c r="AE128" i="65"/>
  <c r="AE129" i="65"/>
  <c r="AE130" i="65"/>
  <c r="AE131" i="65"/>
  <c r="AE132" i="65"/>
  <c r="AE133" i="65"/>
  <c r="AE134" i="65"/>
  <c r="AE135" i="65"/>
  <c r="AE136" i="65"/>
  <c r="AE137" i="65"/>
  <c r="AE138" i="65"/>
  <c r="AE139" i="65"/>
  <c r="AE140" i="65"/>
  <c r="AE141" i="65"/>
  <c r="AE142" i="65"/>
  <c r="AE143" i="65"/>
  <c r="AE144" i="65"/>
  <c r="AE145" i="65"/>
  <c r="AE146" i="65"/>
  <c r="AE147" i="65"/>
  <c r="AE148" i="65"/>
  <c r="AE149" i="65"/>
  <c r="AE150" i="65"/>
  <c r="AE151" i="65"/>
  <c r="AE152" i="65"/>
  <c r="AE153" i="65"/>
  <c r="AE154" i="65"/>
  <c r="AE155" i="65"/>
  <c r="AE156" i="65"/>
  <c r="AE157" i="65"/>
  <c r="AE158" i="65"/>
  <c r="AE159" i="65"/>
  <c r="AE160" i="65"/>
  <c r="AE161" i="65"/>
  <c r="AE162" i="65"/>
  <c r="AE163" i="65"/>
  <c r="AE164" i="65"/>
  <c r="AE165" i="65"/>
  <c r="AE166" i="65"/>
  <c r="AE167" i="65"/>
  <c r="AE168" i="65"/>
  <c r="AE169" i="65"/>
  <c r="AE170" i="65"/>
  <c r="AE171" i="65"/>
  <c r="AE172" i="65"/>
  <c r="AE173" i="65"/>
  <c r="AE174" i="65"/>
  <c r="AE175" i="65"/>
  <c r="AE176" i="65"/>
  <c r="AE177" i="65"/>
  <c r="AE178" i="65"/>
  <c r="AE179" i="65"/>
  <c r="AE180" i="65"/>
  <c r="AE181" i="65"/>
  <c r="AE182" i="65"/>
  <c r="AE183" i="65"/>
  <c r="AE184" i="65"/>
  <c r="AE185" i="65"/>
  <c r="AE186" i="65"/>
  <c r="AD19" i="65"/>
  <c r="AD20" i="65"/>
  <c r="AD21" i="65"/>
  <c r="AD22" i="65"/>
  <c r="AD23" i="65"/>
  <c r="AD24" i="65"/>
  <c r="AD25" i="65"/>
  <c r="AD26" i="65"/>
  <c r="AD27" i="65"/>
  <c r="AD28" i="65"/>
  <c r="AD29" i="65"/>
  <c r="AD30" i="65"/>
  <c r="AD31" i="65"/>
  <c r="AD32" i="65"/>
  <c r="AD33" i="65"/>
  <c r="AD34" i="65"/>
  <c r="AD35" i="65"/>
  <c r="AD36" i="65"/>
  <c r="AD37" i="65"/>
  <c r="AD38" i="65"/>
  <c r="AD39" i="65"/>
  <c r="AD40" i="65"/>
  <c r="AD41" i="65"/>
  <c r="AD42" i="65"/>
  <c r="AD43" i="65"/>
  <c r="AD44" i="65"/>
  <c r="AD45" i="65"/>
  <c r="AD46" i="65"/>
  <c r="AD47" i="65"/>
  <c r="AD48" i="65"/>
  <c r="AD49" i="65"/>
  <c r="AD50" i="65"/>
  <c r="AD51" i="65"/>
  <c r="AD52" i="65"/>
  <c r="AD53" i="65"/>
  <c r="AD54" i="65"/>
  <c r="AD55" i="65"/>
  <c r="AD56" i="65"/>
  <c r="AD57" i="65"/>
  <c r="AD58" i="65"/>
  <c r="AD59" i="65"/>
  <c r="AD60" i="65"/>
  <c r="AD61" i="65"/>
  <c r="AD62" i="65"/>
  <c r="AD63" i="65"/>
  <c r="AD64" i="65"/>
  <c r="AD65" i="65"/>
  <c r="AD66" i="65"/>
  <c r="AD67" i="65"/>
  <c r="AD68" i="65"/>
  <c r="AD69" i="65"/>
  <c r="AD70" i="65"/>
  <c r="AD71" i="65"/>
  <c r="AD72" i="65"/>
  <c r="AD73" i="65"/>
  <c r="AD74" i="65"/>
  <c r="AD75" i="65"/>
  <c r="AD76" i="65"/>
  <c r="AD77" i="65"/>
  <c r="AD78" i="65"/>
  <c r="AD79" i="65"/>
  <c r="AD80" i="65"/>
  <c r="AD81" i="65"/>
  <c r="AD82" i="65"/>
  <c r="AD83" i="65"/>
  <c r="AD84" i="65"/>
  <c r="AD85" i="65"/>
  <c r="AD86" i="65"/>
  <c r="AD87" i="65"/>
  <c r="AD88" i="65"/>
  <c r="AD89" i="65"/>
  <c r="AD90" i="65"/>
  <c r="AD91" i="65"/>
  <c r="AD92" i="65"/>
  <c r="AD93" i="65"/>
  <c r="AD94" i="65"/>
  <c r="AD95" i="65"/>
  <c r="AD96" i="65"/>
  <c r="AD97" i="65"/>
  <c r="AD98" i="65"/>
  <c r="AD99" i="65"/>
  <c r="AD100" i="65"/>
  <c r="AD101" i="65"/>
  <c r="AD102" i="65"/>
  <c r="AD103" i="65"/>
  <c r="AD104" i="65"/>
  <c r="AD105" i="65"/>
  <c r="AD106" i="65"/>
  <c r="AD107" i="65"/>
  <c r="AD108" i="65"/>
  <c r="AD109" i="65"/>
  <c r="AD110" i="65"/>
  <c r="AD111" i="65"/>
  <c r="AD112" i="65"/>
  <c r="AD113" i="65"/>
  <c r="AD114" i="65"/>
  <c r="AD115" i="65"/>
  <c r="AD116" i="65"/>
  <c r="AD117" i="65"/>
  <c r="AD118" i="65"/>
  <c r="AD119" i="65"/>
  <c r="AD120" i="65"/>
  <c r="AD121" i="65"/>
  <c r="AD122" i="65"/>
  <c r="AD123" i="65"/>
  <c r="AD124" i="65"/>
  <c r="AD125" i="65"/>
  <c r="AD126" i="65"/>
  <c r="AD127" i="65"/>
  <c r="AD128" i="65"/>
  <c r="AD129" i="65"/>
  <c r="AD130" i="65"/>
  <c r="AD131" i="65"/>
  <c r="AD132" i="65"/>
  <c r="AD133" i="65"/>
  <c r="AD134" i="65"/>
  <c r="AD135" i="65"/>
  <c r="AD136" i="65"/>
  <c r="AD137" i="65"/>
  <c r="AD138" i="65"/>
  <c r="AD139" i="65"/>
  <c r="AD140" i="65"/>
  <c r="AD141" i="65"/>
  <c r="AD142" i="65"/>
  <c r="AD143" i="65"/>
  <c r="AD144" i="65"/>
  <c r="AD145" i="65"/>
  <c r="AD146" i="65"/>
  <c r="AD147" i="65"/>
  <c r="AD148" i="65"/>
  <c r="AD149" i="65"/>
  <c r="AD150" i="65"/>
  <c r="AD151" i="65"/>
  <c r="AD152" i="65"/>
  <c r="AD153" i="65"/>
  <c r="AD154" i="65"/>
  <c r="AD155" i="65"/>
  <c r="AD156" i="65"/>
  <c r="AD157" i="65"/>
  <c r="AD158" i="65"/>
  <c r="AD159" i="65"/>
  <c r="AD160" i="65"/>
  <c r="AD161" i="65"/>
  <c r="AD162" i="65"/>
  <c r="AD163" i="65"/>
  <c r="AD164" i="65"/>
  <c r="AD165" i="65"/>
  <c r="AD166" i="65"/>
  <c r="AD167" i="65"/>
  <c r="AD168" i="65"/>
  <c r="AD169" i="65"/>
  <c r="AD170" i="65"/>
  <c r="AD171" i="65"/>
  <c r="AD172" i="65"/>
  <c r="AD173" i="65"/>
  <c r="AD174" i="65"/>
  <c r="AD175" i="65"/>
  <c r="AD176" i="65"/>
  <c r="AD177" i="65"/>
  <c r="AD178" i="65"/>
  <c r="AD179" i="65"/>
  <c r="AD180" i="65"/>
  <c r="AD181" i="65"/>
  <c r="AD182" i="65"/>
  <c r="AD183" i="65"/>
  <c r="AD184" i="65"/>
  <c r="AD185" i="65"/>
  <c r="AD186" i="65"/>
  <c r="AE18" i="65"/>
  <c r="AD18" i="65"/>
  <c r="X187" i="65"/>
  <c r="W187" i="65"/>
  <c r="AA187" i="65"/>
  <c r="AB187" i="65"/>
  <c r="U187" i="65"/>
  <c r="V187" i="65"/>
  <c r="T187" i="65"/>
  <c r="AC22" i="65"/>
  <c r="AC24" i="65"/>
  <c r="AC26" i="65"/>
  <c r="AC40" i="65"/>
  <c r="AC27" i="65"/>
  <c r="AC48" i="65"/>
  <c r="AC50" i="65"/>
  <c r="AC62" i="65"/>
  <c r="AC65" i="65"/>
  <c r="AC54" i="65"/>
  <c r="AC76" i="65"/>
  <c r="AC56" i="65"/>
  <c r="AC38" i="65"/>
  <c r="AC80" i="65"/>
  <c r="AC72" i="65"/>
  <c r="AC74" i="65"/>
  <c r="AC86" i="65"/>
  <c r="AC94" i="65"/>
  <c r="AC96" i="65"/>
  <c r="AC99" i="65"/>
  <c r="AC103" i="65"/>
  <c r="AC107" i="65"/>
  <c r="AC110" i="65"/>
  <c r="AC122" i="65"/>
  <c r="AC125" i="65"/>
  <c r="AC128" i="65"/>
  <c r="AC115" i="65"/>
  <c r="AC134" i="65"/>
  <c r="AC137" i="65"/>
  <c r="AC141" i="65"/>
  <c r="AC118" i="65"/>
  <c r="AC147" i="65"/>
  <c r="AC119" i="65"/>
  <c r="AC154" i="65"/>
  <c r="AC120" i="65"/>
  <c r="AC161" i="65"/>
  <c r="AC165" i="65"/>
  <c r="AC169" i="65"/>
  <c r="AC173" i="65"/>
  <c r="AC177" i="65"/>
  <c r="AC181" i="65"/>
  <c r="AC185" i="65"/>
  <c r="AC18" i="65"/>
  <c r="AC19" i="65"/>
  <c r="AC21" i="65"/>
  <c r="AC28" i="65"/>
  <c r="AC20" i="65"/>
  <c r="AC23" i="65"/>
  <c r="AC25" i="65"/>
  <c r="AC30" i="65"/>
  <c r="AC35" i="65"/>
  <c r="AC33" i="65"/>
  <c r="AC29" i="65"/>
  <c r="AC39" i="65"/>
  <c r="AC31" i="65"/>
  <c r="AC41" i="65"/>
  <c r="AC34" i="65"/>
  <c r="AC42" i="65"/>
  <c r="AC47" i="65"/>
  <c r="AC43" i="65"/>
  <c r="AC49" i="65"/>
  <c r="AC32" i="65"/>
  <c r="AC36" i="65"/>
  <c r="AC51" i="65"/>
  <c r="AC61" i="65"/>
  <c r="AC52" i="65"/>
  <c r="AC37" i="65"/>
  <c r="AC63" i="65"/>
  <c r="AC64" i="65"/>
  <c r="AC53" i="65"/>
  <c r="AC66" i="65"/>
  <c r="AC44" i="65"/>
  <c r="AC67" i="65"/>
  <c r="AC55" i="65"/>
  <c r="AC45" i="65"/>
  <c r="AC68" i="65"/>
  <c r="AC69" i="65"/>
  <c r="AC77" i="65"/>
  <c r="AC46" i="65"/>
  <c r="AC78" i="65"/>
  <c r="AC79" i="65"/>
  <c r="AC57" i="65"/>
  <c r="AC70" i="65"/>
  <c r="AC71" i="65"/>
  <c r="AC81" i="65"/>
  <c r="AC58" i="65"/>
  <c r="AC82" i="65"/>
  <c r="AC83" i="65"/>
  <c r="AC84" i="65"/>
  <c r="AC73" i="65"/>
  <c r="AC85" i="65"/>
  <c r="AC89" i="65"/>
  <c r="AC90" i="65"/>
  <c r="AC91" i="65"/>
  <c r="AC92" i="65"/>
  <c r="AC93" i="65"/>
  <c r="AC95" i="65"/>
  <c r="AC87" i="65"/>
  <c r="AC75" i="65"/>
  <c r="AC97" i="65"/>
  <c r="AC98" i="65"/>
  <c r="AC59" i="65"/>
  <c r="AC100" i="65"/>
  <c r="AC101" i="65"/>
  <c r="AC102" i="65"/>
  <c r="AC104" i="65"/>
  <c r="AC105" i="65"/>
  <c r="AC106" i="65"/>
  <c r="AC108" i="65"/>
  <c r="AC60" i="65"/>
  <c r="AC109" i="65"/>
  <c r="AC111" i="65"/>
  <c r="AC112" i="65"/>
  <c r="AC121" i="65"/>
  <c r="AC113" i="65"/>
  <c r="AC123" i="65"/>
  <c r="AC124" i="65"/>
  <c r="AC114" i="65"/>
  <c r="AC126" i="65"/>
  <c r="AC127" i="65"/>
  <c r="AC129" i="65"/>
  <c r="AC88" i="65"/>
  <c r="AC130" i="65"/>
  <c r="AC131" i="65"/>
  <c r="AC132" i="65"/>
  <c r="AC133" i="65"/>
  <c r="AC135" i="65"/>
  <c r="AC136" i="65"/>
  <c r="AC116" i="65"/>
  <c r="AC138" i="65"/>
  <c r="AC139" i="65"/>
  <c r="AC140" i="65"/>
  <c r="AC142" i="65"/>
  <c r="AC143" i="65"/>
  <c r="AC117" i="65"/>
  <c r="AC144" i="65"/>
  <c r="AC145" i="65"/>
  <c r="AC146" i="65"/>
  <c r="AC148" i="65"/>
  <c r="AC149" i="65"/>
  <c r="AC150" i="65"/>
  <c r="AC151" i="65"/>
  <c r="AC152" i="65"/>
  <c r="AC153" i="65"/>
  <c r="AC155" i="65"/>
  <c r="AC156" i="65"/>
  <c r="AC157" i="65"/>
  <c r="AC158" i="65"/>
  <c r="AC159" i="65"/>
  <c r="AC160" i="65"/>
  <c r="AC162" i="65"/>
  <c r="AC163" i="65"/>
  <c r="AC164" i="65"/>
  <c r="AC166" i="65"/>
  <c r="AC167" i="65"/>
  <c r="AC168" i="65"/>
  <c r="AC170" i="65"/>
  <c r="AC171" i="65"/>
  <c r="AC172" i="65"/>
  <c r="AC174" i="65"/>
  <c r="AC175" i="65"/>
  <c r="AC176" i="65"/>
  <c r="AC178" i="65"/>
  <c r="AC179" i="65"/>
  <c r="AC180" i="65"/>
  <c r="AC182" i="65"/>
  <c r="AC183" i="65"/>
  <c r="AC184" i="65"/>
  <c r="AC186" i="65"/>
  <c r="R187" i="65"/>
  <c r="S187" i="65"/>
  <c r="Q187" i="65"/>
  <c r="AE187" i="65" l="1"/>
  <c r="AD187" i="65"/>
  <c r="AC187" i="65"/>
  <c r="Z187" i="65"/>
  <c r="Y187" i="65"/>
  <c r="E4" i="57"/>
  <c r="C4" i="57"/>
  <c r="D4" i="57"/>
  <c r="E10" i="57" l="1"/>
  <c r="E8" i="57"/>
  <c r="E7" i="57"/>
  <c r="R186" i="63"/>
  <c r="Q186" i="63"/>
  <c r="T29" i="63"/>
  <c r="T37" i="63"/>
  <c r="T47" i="63"/>
  <c r="T48" i="63"/>
  <c r="T49" i="63"/>
  <c r="T50" i="63"/>
  <c r="T51" i="63"/>
  <c r="T52" i="63"/>
  <c r="T53" i="63"/>
  <c r="T61" i="63"/>
  <c r="T62" i="63"/>
  <c r="T63" i="63"/>
  <c r="T64" i="63"/>
  <c r="T65" i="63"/>
  <c r="T66" i="63"/>
  <c r="T67" i="63"/>
  <c r="T68" i="63"/>
  <c r="T83" i="63"/>
  <c r="T84" i="63"/>
  <c r="T85" i="63"/>
  <c r="T86" i="63"/>
  <c r="T87" i="63"/>
  <c r="T88" i="63"/>
  <c r="T89" i="63"/>
  <c r="T90" i="63"/>
  <c r="T91" i="63"/>
  <c r="T92" i="63"/>
  <c r="T93" i="63"/>
  <c r="T94" i="63"/>
  <c r="T95" i="63"/>
  <c r="T96" i="63"/>
  <c r="T97" i="63"/>
  <c r="T98" i="63"/>
  <c r="T112" i="63"/>
  <c r="T113" i="63"/>
  <c r="T114" i="63"/>
  <c r="T115" i="63"/>
  <c r="T116" i="63"/>
  <c r="T117" i="63"/>
  <c r="T118" i="63"/>
  <c r="T119" i="63"/>
  <c r="T120" i="63"/>
  <c r="T121" i="63"/>
  <c r="T122" i="63"/>
  <c r="T123" i="63"/>
  <c r="T124" i="63"/>
  <c r="T125" i="63"/>
  <c r="T126" i="63"/>
  <c r="T127" i="63"/>
  <c r="T128" i="63"/>
  <c r="T129" i="63"/>
  <c r="T130" i="63"/>
  <c r="T131" i="63"/>
  <c r="T132" i="63"/>
  <c r="T133" i="63"/>
  <c r="T134" i="63"/>
  <c r="T135" i="63"/>
  <c r="T136" i="63"/>
  <c r="T137" i="63"/>
  <c r="T138" i="63"/>
  <c r="T139" i="63"/>
  <c r="T140" i="63"/>
  <c r="T141" i="63"/>
  <c r="T142" i="63"/>
  <c r="T143" i="63"/>
  <c r="T144" i="63"/>
  <c r="T145" i="63"/>
  <c r="T146" i="63"/>
  <c r="T147" i="63"/>
  <c r="T148" i="63"/>
  <c r="T149" i="63"/>
  <c r="T150" i="63"/>
  <c r="T151" i="63"/>
  <c r="T152" i="63"/>
  <c r="T153" i="63"/>
  <c r="T154" i="63"/>
  <c r="T155" i="63"/>
  <c r="T156" i="63"/>
  <c r="T157" i="63"/>
  <c r="T158" i="63"/>
  <c r="T159" i="63"/>
  <c r="T160" i="63"/>
  <c r="T161" i="63"/>
  <c r="T162" i="63"/>
  <c r="T163" i="63"/>
  <c r="T164" i="63"/>
  <c r="T165" i="63"/>
  <c r="T166" i="63"/>
  <c r="T167" i="63"/>
  <c r="T168" i="63"/>
  <c r="T169" i="63"/>
  <c r="T170" i="63"/>
  <c r="T171" i="63"/>
  <c r="T172" i="63"/>
  <c r="T173" i="63"/>
  <c r="T174" i="63"/>
  <c r="T175" i="63"/>
  <c r="T176" i="63"/>
  <c r="T177" i="63"/>
  <c r="T178" i="63"/>
  <c r="T179" i="63"/>
  <c r="T180" i="63"/>
  <c r="T181" i="63"/>
  <c r="T182" i="63"/>
  <c r="T183" i="63"/>
  <c r="T184" i="63"/>
  <c r="T185" i="63"/>
  <c r="T20" i="63"/>
  <c r="T19" i="63"/>
  <c r="T22" i="63"/>
  <c r="T21" i="63"/>
  <c r="T30" i="63"/>
  <c r="T23" i="63"/>
  <c r="T24" i="63"/>
  <c r="T31" i="63"/>
  <c r="T25" i="63"/>
  <c r="T32" i="63"/>
  <c r="T27" i="63"/>
  <c r="T28" i="63"/>
  <c r="T38" i="63"/>
  <c r="T39" i="63"/>
  <c r="T40" i="63"/>
  <c r="T26" i="63"/>
  <c r="T41" i="63"/>
  <c r="T42" i="63"/>
  <c r="T33" i="63"/>
  <c r="T54" i="63"/>
  <c r="T55" i="63"/>
  <c r="T43" i="63"/>
  <c r="T56" i="63"/>
  <c r="T34" i="63"/>
  <c r="T57" i="63"/>
  <c r="T35" i="63"/>
  <c r="T58" i="63"/>
  <c r="T44" i="63"/>
  <c r="T69" i="63"/>
  <c r="T70" i="63"/>
  <c r="T71" i="63"/>
  <c r="T72" i="63"/>
  <c r="T73" i="63"/>
  <c r="T74" i="63"/>
  <c r="T75" i="63"/>
  <c r="T59" i="63"/>
  <c r="T76" i="63"/>
  <c r="T77" i="63"/>
  <c r="T78" i="63"/>
  <c r="T60" i="63"/>
  <c r="T79" i="63"/>
  <c r="T45" i="63"/>
  <c r="T46" i="63"/>
  <c r="T80" i="63"/>
  <c r="T36" i="63"/>
  <c r="T81" i="63"/>
  <c r="T82" i="63"/>
  <c r="T99" i="63"/>
  <c r="T100" i="63"/>
  <c r="T101" i="63"/>
  <c r="T102" i="63"/>
  <c r="T103" i="63"/>
  <c r="T104" i="63"/>
  <c r="T105" i="63"/>
  <c r="T106" i="63"/>
  <c r="T107" i="63"/>
  <c r="T108" i="63"/>
  <c r="T109" i="63"/>
  <c r="T110" i="63"/>
  <c r="T111" i="63"/>
  <c r="T18" i="63"/>
  <c r="T186" i="63" l="1"/>
  <c r="S186" i="63"/>
  <c r="D10" i="57" l="1"/>
  <c r="D8" i="57"/>
  <c r="D7" i="57"/>
  <c r="T186" i="62"/>
  <c r="S186" i="62"/>
  <c r="U185" i="62"/>
  <c r="U184" i="62"/>
  <c r="U19" i="62"/>
  <c r="U24" i="62"/>
  <c r="U21" i="62"/>
  <c r="U18" i="62"/>
  <c r="U25" i="62"/>
  <c r="U26" i="62"/>
  <c r="U33" i="62"/>
  <c r="U22" i="62"/>
  <c r="U34" i="62"/>
  <c r="U35" i="62"/>
  <c r="U27" i="62"/>
  <c r="U23" i="62"/>
  <c r="U36" i="62"/>
  <c r="U37" i="62"/>
  <c r="U47" i="62"/>
  <c r="U28" i="62"/>
  <c r="U38" i="62"/>
  <c r="U48" i="62"/>
  <c r="U29" i="62"/>
  <c r="U39" i="62"/>
  <c r="U40" i="62"/>
  <c r="U30" i="62"/>
  <c r="U31" i="62"/>
  <c r="U65" i="62"/>
  <c r="U41" i="62"/>
  <c r="U42" i="62"/>
  <c r="U49" i="62"/>
  <c r="U50" i="62"/>
  <c r="U51" i="62"/>
  <c r="U52" i="62"/>
  <c r="U66" i="62"/>
  <c r="U67" i="62"/>
  <c r="U68" i="62"/>
  <c r="U43" i="62"/>
  <c r="U69" i="62"/>
  <c r="U53" i="62"/>
  <c r="U54" i="62"/>
  <c r="U44" i="62"/>
  <c r="U55" i="62"/>
  <c r="U56" i="62"/>
  <c r="U70" i="62"/>
  <c r="U71" i="62"/>
  <c r="U72" i="62"/>
  <c r="U73" i="62"/>
  <c r="U74" i="62"/>
  <c r="U75" i="62"/>
  <c r="U57" i="62"/>
  <c r="U76" i="62"/>
  <c r="U77" i="62"/>
  <c r="U78" i="62"/>
  <c r="U79" i="62"/>
  <c r="U80" i="62"/>
  <c r="U81" i="62"/>
  <c r="U32" i="62"/>
  <c r="U58" i="62"/>
  <c r="U99" i="62"/>
  <c r="U59" i="62"/>
  <c r="U82" i="62"/>
  <c r="U83" i="62"/>
  <c r="U60" i="62"/>
  <c r="U100" i="62"/>
  <c r="U101" i="62"/>
  <c r="U102" i="62"/>
  <c r="U103" i="62"/>
  <c r="U104" i="62"/>
  <c r="U61" i="62"/>
  <c r="U105" i="62"/>
  <c r="U106" i="62"/>
  <c r="U107" i="62"/>
  <c r="U108" i="62"/>
  <c r="U45" i="62"/>
  <c r="U109" i="62"/>
  <c r="U84" i="62"/>
  <c r="U110" i="62"/>
  <c r="U111" i="62"/>
  <c r="U62" i="62"/>
  <c r="U112" i="62"/>
  <c r="U85" i="62"/>
  <c r="U113" i="62"/>
  <c r="U114" i="62"/>
  <c r="U115" i="62"/>
  <c r="U116" i="62"/>
  <c r="U86" i="62"/>
  <c r="U46" i="62"/>
  <c r="U87" i="62"/>
  <c r="U117" i="62"/>
  <c r="U118" i="62"/>
  <c r="U88" i="62"/>
  <c r="U119" i="62"/>
  <c r="U120" i="62"/>
  <c r="U89" i="62"/>
  <c r="U121" i="62"/>
  <c r="U122" i="62"/>
  <c r="U123" i="62"/>
  <c r="U124" i="62"/>
  <c r="U125" i="62"/>
  <c r="U126" i="62"/>
  <c r="U127" i="62"/>
  <c r="U128" i="62"/>
  <c r="U90" i="62"/>
  <c r="U91" i="62"/>
  <c r="U129" i="62"/>
  <c r="U92" i="62"/>
  <c r="U93" i="62"/>
  <c r="U130" i="62"/>
  <c r="U131" i="62"/>
  <c r="U132" i="62"/>
  <c r="U133" i="62"/>
  <c r="U134" i="62"/>
  <c r="U135" i="62"/>
  <c r="U136" i="62"/>
  <c r="U137" i="62"/>
  <c r="U138" i="62"/>
  <c r="U139" i="62"/>
  <c r="U140" i="62"/>
  <c r="U141" i="62"/>
  <c r="U94" i="62"/>
  <c r="U142" i="62"/>
  <c r="U95" i="62"/>
  <c r="U143" i="62"/>
  <c r="U144" i="62"/>
  <c r="U145" i="62"/>
  <c r="U146" i="62"/>
  <c r="U147" i="62"/>
  <c r="U148" i="62"/>
  <c r="U96" i="62"/>
  <c r="U149" i="62"/>
  <c r="U63" i="62"/>
  <c r="U150" i="62"/>
  <c r="U151" i="62"/>
  <c r="U152" i="62"/>
  <c r="U153" i="62"/>
  <c r="U154" i="62"/>
  <c r="U155" i="62"/>
  <c r="U156" i="62"/>
  <c r="U157" i="62"/>
  <c r="U158" i="62"/>
  <c r="U159" i="62"/>
  <c r="U160" i="62"/>
  <c r="U161" i="62"/>
  <c r="U162" i="62"/>
  <c r="U163" i="62"/>
  <c r="U164" i="62"/>
  <c r="U165" i="62"/>
  <c r="U166" i="62"/>
  <c r="U167" i="62"/>
  <c r="U168" i="62"/>
  <c r="U169" i="62"/>
  <c r="U170" i="62"/>
  <c r="U171" i="62"/>
  <c r="U172" i="62"/>
  <c r="U173" i="62"/>
  <c r="U174" i="62"/>
  <c r="U175" i="62"/>
  <c r="U176" i="62"/>
  <c r="U177" i="62"/>
  <c r="U178" i="62"/>
  <c r="U179" i="62"/>
  <c r="U180" i="62"/>
  <c r="U64" i="62"/>
  <c r="U97" i="62"/>
  <c r="U181" i="62"/>
  <c r="U182" i="62"/>
  <c r="U98" i="62"/>
  <c r="U183" i="62"/>
  <c r="U20" i="62"/>
  <c r="U186" i="62" l="1"/>
  <c r="C10" i="57" l="1"/>
  <c r="C8" i="57"/>
  <c r="C7" i="57"/>
  <c r="Q187" i="53"/>
  <c r="AF48" i="52" l="1"/>
  <c r="AE48" i="52"/>
  <c r="AD48" i="52"/>
  <c r="AC48" i="52"/>
  <c r="AB48" i="52"/>
  <c r="AA48" i="52"/>
  <c r="Z48" i="52"/>
  <c r="Y48" i="52"/>
  <c r="X48" i="52"/>
  <c r="W48" i="52"/>
  <c r="V48" i="52"/>
  <c r="U48" i="52"/>
  <c r="AF46" i="52"/>
  <c r="AD46" i="52"/>
  <c r="AC46" i="52"/>
  <c r="AB46" i="52"/>
  <c r="AA46" i="52"/>
  <c r="Z46" i="52"/>
  <c r="Y46" i="52"/>
  <c r="X46" i="52"/>
  <c r="W46" i="52"/>
  <c r="V46" i="52"/>
  <c r="U46" i="52"/>
  <c r="AF45" i="52"/>
  <c r="AD45" i="52"/>
  <c r="AC45" i="52"/>
  <c r="AB45" i="52"/>
  <c r="AA45" i="52"/>
  <c r="Z45" i="52"/>
  <c r="Y45" i="52"/>
  <c r="X45" i="52"/>
  <c r="W45" i="52"/>
  <c r="V45" i="52"/>
  <c r="U45" i="52"/>
  <c r="AE43" i="52"/>
  <c r="AE44" i="52"/>
  <c r="AE45" i="52" l="1"/>
  <c r="AE46" i="52"/>
  <c r="P173" i="52"/>
  <c r="O173" i="52"/>
  <c r="N173" i="52"/>
  <c r="M173" i="52"/>
  <c r="L173" i="52"/>
  <c r="K173" i="52"/>
  <c r="J173" i="52"/>
  <c r="I173" i="52"/>
  <c r="H173" i="52"/>
  <c r="G173" i="52"/>
  <c r="F173" i="52"/>
  <c r="E173" i="52"/>
  <c r="N11" i="23"/>
  <c r="N9" i="23"/>
  <c r="N8" i="23"/>
  <c r="Q140" i="47" l="1"/>
  <c r="Q141" i="47"/>
  <c r="Q142" i="47"/>
  <c r="Q143" i="47"/>
  <c r="Q144" i="47"/>
  <c r="Q145" i="47"/>
  <c r="Q146" i="47"/>
  <c r="Q147" i="47"/>
  <c r="Q148" i="47"/>
  <c r="Q149" i="47"/>
  <c r="Q150" i="47"/>
  <c r="Q151" i="47"/>
  <c r="Q152" i="47"/>
  <c r="Q153" i="47"/>
  <c r="Q154" i="47"/>
  <c r="Q155" i="47"/>
  <c r="Q156" i="47"/>
  <c r="Q157" i="47"/>
  <c r="Q158" i="47"/>
  <c r="Q159" i="47"/>
  <c r="Q160" i="47"/>
  <c r="Q161" i="47"/>
  <c r="Q162" i="47"/>
  <c r="Q163" i="47"/>
  <c r="Q164" i="47"/>
  <c r="Q165" i="47"/>
  <c r="Q166" i="47"/>
  <c r="Q167" i="47"/>
  <c r="Q168" i="47"/>
  <c r="Q169" i="47"/>
  <c r="Q170" i="47"/>
  <c r="Q171" i="47"/>
  <c r="Q172" i="47"/>
  <c r="Q173" i="47"/>
  <c r="Q174" i="47"/>
  <c r="Q175" i="47"/>
  <c r="Q176" i="47"/>
  <c r="Q177" i="47"/>
  <c r="Q178" i="47"/>
  <c r="Q179" i="47"/>
  <c r="Q180" i="47"/>
  <c r="Q181" i="47"/>
  <c r="Q182" i="47"/>
  <c r="Q183" i="47"/>
  <c r="Q184" i="47"/>
  <c r="Q185" i="47"/>
  <c r="Q186" i="47"/>
  <c r="Q187" i="47"/>
  <c r="Q188" i="47"/>
  <c r="Q189" i="47"/>
  <c r="Q190" i="47"/>
  <c r="Q191" i="47"/>
  <c r="Q192" i="47"/>
  <c r="Q193" i="47"/>
  <c r="Q194" i="47"/>
  <c r="Q195" i="47"/>
  <c r="Q196" i="47"/>
  <c r="Q197" i="47"/>
  <c r="Q198" i="47"/>
  <c r="Q199" i="47"/>
  <c r="Q200" i="47"/>
  <c r="Q201" i="47"/>
  <c r="Q202" i="47"/>
  <c r="Q203" i="47"/>
  <c r="Q204" i="47"/>
  <c r="Q205" i="47"/>
  <c r="Q206" i="47"/>
  <c r="Q207" i="47"/>
  <c r="Q208" i="47"/>
  <c r="Q209" i="47"/>
  <c r="Q210" i="47"/>
  <c r="Q211" i="47"/>
  <c r="Q212" i="47"/>
  <c r="Q213" i="47"/>
  <c r="Q214" i="47"/>
  <c r="Q215" i="47"/>
  <c r="Q216" i="47"/>
  <c r="Q217" i="47"/>
  <c r="Q218" i="47"/>
  <c r="Q219" i="47"/>
  <c r="Q220" i="47"/>
  <c r="Q221" i="47"/>
  <c r="Q222" i="47"/>
  <c r="Q223" i="47"/>
  <c r="Q224" i="47"/>
  <c r="Q225" i="47"/>
  <c r="Q226" i="47"/>
  <c r="Q227" i="47"/>
  <c r="Q228" i="47"/>
  <c r="Q229" i="47"/>
  <c r="Q230" i="47"/>
  <c r="Q231" i="47"/>
  <c r="Q232" i="47"/>
  <c r="Q233" i="47"/>
  <c r="Q234" i="47"/>
  <c r="Q235" i="47"/>
  <c r="Q236" i="47"/>
  <c r="Q237" i="47"/>
  <c r="Q238" i="47"/>
  <c r="Q239" i="47"/>
  <c r="Q240" i="47"/>
  <c r="Q241" i="47"/>
  <c r="Q242" i="47"/>
  <c r="Q243" i="47"/>
  <c r="Q244" i="47"/>
  <c r="Q245" i="47"/>
  <c r="Q246" i="47"/>
  <c r="Q247" i="47"/>
  <c r="Q248" i="47"/>
  <c r="Q249" i="47"/>
  <c r="Q250" i="47"/>
  <c r="Q251" i="47"/>
  <c r="Q252" i="47"/>
  <c r="Q253" i="47"/>
  <c r="Q254" i="47"/>
  <c r="Q255" i="47"/>
  <c r="Q256" i="47"/>
  <c r="Q257" i="47"/>
  <c r="Q258" i="47"/>
  <c r="Q259" i="47"/>
  <c r="Q260" i="47"/>
  <c r="Q261" i="47"/>
  <c r="Q262" i="47"/>
  <c r="Q263" i="47"/>
  <c r="Q264" i="47"/>
  <c r="Q265" i="47"/>
  <c r="Q266" i="47"/>
  <c r="Q267" i="47"/>
  <c r="Q268" i="47"/>
  <c r="Q269" i="47"/>
  <c r="Q270" i="47"/>
  <c r="Q271" i="47"/>
  <c r="Q272" i="47"/>
  <c r="Q273" i="47"/>
  <c r="Q274" i="47"/>
  <c r="Q275" i="47"/>
  <c r="Q276" i="47"/>
  <c r="Q277" i="47"/>
  <c r="Q278" i="47"/>
  <c r="Q279" i="47"/>
  <c r="Q280" i="47"/>
  <c r="Q281" i="47"/>
  <c r="Q282" i="47"/>
  <c r="Q283" i="47"/>
  <c r="Q284" i="47"/>
  <c r="Q285" i="47"/>
  <c r="Q286" i="47"/>
  <c r="Q287" i="47"/>
  <c r="Q288" i="47"/>
  <c r="Q289" i="47"/>
  <c r="Q290" i="47"/>
  <c r="Q291" i="47"/>
  <c r="Q292" i="47"/>
  <c r="Q293" i="47"/>
  <c r="Q294" i="47"/>
  <c r="Q295" i="47"/>
  <c r="Q296" i="47"/>
  <c r="Q297" i="47"/>
  <c r="Q298" i="47"/>
  <c r="Q299" i="47"/>
  <c r="Q300" i="47"/>
  <c r="Q301" i="47"/>
  <c r="Q302" i="47"/>
  <c r="Q303" i="47"/>
  <c r="Q304" i="47"/>
  <c r="Q305" i="47"/>
  <c r="Q306" i="47"/>
  <c r="Q139" i="47"/>
  <c r="F307" i="47" l="1"/>
  <c r="G307" i="47"/>
  <c r="H307" i="47"/>
  <c r="I307" i="47"/>
  <c r="J307" i="47"/>
  <c r="K307" i="47"/>
  <c r="L307" i="47"/>
  <c r="M307" i="47"/>
  <c r="N307" i="47"/>
  <c r="O307" i="47"/>
  <c r="E307" i="47"/>
  <c r="Q307" i="47" l="1"/>
  <c r="M11" i="23"/>
  <c r="C2" i="47"/>
  <c r="M5" i="23" s="1"/>
  <c r="M6" i="23"/>
  <c r="M7" i="23"/>
  <c r="M9" i="23" l="1"/>
  <c r="M8" i="23"/>
  <c r="N331" i="44"/>
  <c r="P169" i="44"/>
  <c r="P173" i="44"/>
  <c r="P177" i="44"/>
  <c r="P181" i="44"/>
  <c r="P185" i="44"/>
  <c r="P189" i="44"/>
  <c r="P193" i="44"/>
  <c r="P197" i="44"/>
  <c r="P201" i="44"/>
  <c r="P205" i="44"/>
  <c r="P209" i="44"/>
  <c r="P213" i="44"/>
  <c r="P217" i="44"/>
  <c r="P221" i="44"/>
  <c r="P225" i="44"/>
  <c r="P229" i="44"/>
  <c r="P233" i="44"/>
  <c r="P237" i="44"/>
  <c r="P241" i="44"/>
  <c r="P245" i="44"/>
  <c r="P249" i="44"/>
  <c r="P253" i="44"/>
  <c r="P257" i="44"/>
  <c r="P261" i="44"/>
  <c r="P265" i="44"/>
  <c r="P269" i="44"/>
  <c r="P273" i="44"/>
  <c r="P277" i="44"/>
  <c r="P281" i="44"/>
  <c r="P285" i="44"/>
  <c r="P289" i="44"/>
  <c r="P293" i="44"/>
  <c r="P297" i="44"/>
  <c r="P301" i="44"/>
  <c r="P305" i="44"/>
  <c r="P309" i="44"/>
  <c r="P313" i="44"/>
  <c r="P317" i="44"/>
  <c r="P321" i="44"/>
  <c r="P325" i="44"/>
  <c r="P329" i="44"/>
  <c r="P167" i="44"/>
  <c r="P168" i="44"/>
  <c r="P170" i="44"/>
  <c r="P171" i="44"/>
  <c r="P172" i="44"/>
  <c r="P174" i="44"/>
  <c r="P175" i="44"/>
  <c r="P176" i="44"/>
  <c r="P178" i="44"/>
  <c r="P179" i="44"/>
  <c r="P180" i="44"/>
  <c r="P182" i="44"/>
  <c r="P183" i="44"/>
  <c r="P184" i="44"/>
  <c r="P186" i="44"/>
  <c r="P187" i="44"/>
  <c r="P188" i="44"/>
  <c r="P190" i="44"/>
  <c r="P191" i="44"/>
  <c r="P192" i="44"/>
  <c r="P194" i="44"/>
  <c r="P195" i="44"/>
  <c r="P196" i="44"/>
  <c r="P198" i="44"/>
  <c r="P199" i="44"/>
  <c r="P200" i="44"/>
  <c r="P202" i="44"/>
  <c r="P203" i="44"/>
  <c r="P204" i="44"/>
  <c r="P206" i="44"/>
  <c r="P207" i="44"/>
  <c r="P208" i="44"/>
  <c r="P210" i="44"/>
  <c r="P211" i="44"/>
  <c r="P212" i="44"/>
  <c r="P214" i="44"/>
  <c r="P215" i="44"/>
  <c r="P216" i="44"/>
  <c r="P218" i="44"/>
  <c r="P219" i="44"/>
  <c r="P220" i="44"/>
  <c r="P222" i="44"/>
  <c r="P223" i="44"/>
  <c r="P224" i="44"/>
  <c r="P226" i="44"/>
  <c r="P227" i="44"/>
  <c r="P228" i="44"/>
  <c r="P230" i="44"/>
  <c r="P231" i="44"/>
  <c r="P232" i="44"/>
  <c r="P234" i="44"/>
  <c r="P235" i="44"/>
  <c r="P236" i="44"/>
  <c r="P238" i="44"/>
  <c r="P239" i="44"/>
  <c r="P240" i="44"/>
  <c r="P242" i="44"/>
  <c r="P243" i="44"/>
  <c r="P244" i="44"/>
  <c r="P246" i="44"/>
  <c r="P247" i="44"/>
  <c r="P248" i="44"/>
  <c r="P250" i="44"/>
  <c r="P251" i="44"/>
  <c r="P252" i="44"/>
  <c r="P254" i="44"/>
  <c r="P255" i="44"/>
  <c r="P256" i="44"/>
  <c r="P258" i="44"/>
  <c r="P259" i="44"/>
  <c r="P260" i="44"/>
  <c r="P262" i="44"/>
  <c r="P263" i="44"/>
  <c r="P264" i="44"/>
  <c r="P266" i="44"/>
  <c r="P267" i="44"/>
  <c r="P268" i="44"/>
  <c r="P270" i="44"/>
  <c r="P271" i="44"/>
  <c r="P272" i="44"/>
  <c r="P274" i="44"/>
  <c r="P275" i="44"/>
  <c r="P276" i="44"/>
  <c r="P278" i="44"/>
  <c r="P279" i="44"/>
  <c r="P280" i="44"/>
  <c r="P282" i="44"/>
  <c r="P283" i="44"/>
  <c r="P284" i="44"/>
  <c r="P286" i="44"/>
  <c r="P287" i="44"/>
  <c r="P288" i="44"/>
  <c r="P290" i="44"/>
  <c r="P291" i="44"/>
  <c r="P292" i="44"/>
  <c r="P294" i="44"/>
  <c r="P295" i="44"/>
  <c r="P296" i="44"/>
  <c r="P298" i="44"/>
  <c r="P299" i="44"/>
  <c r="P300" i="44"/>
  <c r="P302" i="44"/>
  <c r="P303" i="44"/>
  <c r="P304" i="44"/>
  <c r="P306" i="44"/>
  <c r="P307" i="44"/>
  <c r="P308" i="44"/>
  <c r="P310" i="44"/>
  <c r="P311" i="44"/>
  <c r="P312" i="44"/>
  <c r="P314" i="44"/>
  <c r="P315" i="44"/>
  <c r="P316" i="44"/>
  <c r="P318" i="44"/>
  <c r="P319" i="44"/>
  <c r="P320" i="44"/>
  <c r="P322" i="44"/>
  <c r="P323" i="44"/>
  <c r="P324" i="44"/>
  <c r="P326" i="44"/>
  <c r="P327" i="44"/>
  <c r="P328" i="44"/>
  <c r="P330" i="44"/>
  <c r="P166" i="44"/>
  <c r="L11" i="23"/>
  <c r="L9" i="23"/>
  <c r="L8" i="23"/>
  <c r="C2" i="44"/>
  <c r="M331" i="44"/>
  <c r="L331" i="44"/>
  <c r="K331" i="44"/>
  <c r="J331" i="44"/>
  <c r="I331" i="44"/>
  <c r="H331" i="44"/>
  <c r="G331" i="44"/>
  <c r="F331" i="44"/>
  <c r="E331" i="44"/>
  <c r="P331" i="44" l="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148" i="41"/>
  <c r="K11" i="23"/>
  <c r="K9" i="23"/>
  <c r="K8" i="23"/>
  <c r="M308" i="41"/>
  <c r="L308" i="41"/>
  <c r="K308" i="41"/>
  <c r="J308" i="41"/>
  <c r="I308" i="41"/>
  <c r="H308" i="41"/>
  <c r="G308" i="41"/>
  <c r="F308" i="41"/>
  <c r="E308" i="41"/>
  <c r="O308" i="41" l="1"/>
  <c r="J11" i="23"/>
  <c r="J9" i="23"/>
  <c r="J8" i="23"/>
  <c r="L304" i="38"/>
  <c r="F304" i="38"/>
  <c r="G304" i="38"/>
  <c r="H304" i="38"/>
  <c r="I304" i="38"/>
  <c r="J304" i="38"/>
  <c r="K304" i="38"/>
  <c r="E304" i="38"/>
  <c r="I11" i="23" l="1"/>
  <c r="I9" i="23"/>
  <c r="I8" i="23"/>
  <c r="K283" i="35"/>
  <c r="F283" i="35"/>
  <c r="G283" i="35"/>
  <c r="H283" i="35"/>
  <c r="I283" i="35"/>
  <c r="J283" i="35"/>
  <c r="E283" i="35"/>
  <c r="J277" i="32" l="1"/>
  <c r="H11" i="23"/>
  <c r="H9" i="23"/>
  <c r="H8" i="23"/>
  <c r="F277" i="32"/>
  <c r="G277" i="32"/>
  <c r="H277" i="32"/>
  <c r="I277" i="32"/>
  <c r="E277" i="32"/>
  <c r="D11" i="23" l="1"/>
  <c r="G11" i="23"/>
  <c r="G9" i="23"/>
  <c r="G8" i="23"/>
  <c r="F314" i="30"/>
  <c r="G314" i="30"/>
  <c r="H314" i="30"/>
  <c r="I314" i="30"/>
  <c r="E314" i="30"/>
  <c r="F11" i="23" l="1"/>
  <c r="F9" i="23"/>
  <c r="F8" i="23"/>
  <c r="F293" i="28" l="1"/>
  <c r="G293" i="28"/>
  <c r="H293" i="28"/>
  <c r="E293" i="28"/>
  <c r="E11" i="23" l="1"/>
  <c r="E9" i="23"/>
  <c r="E8" i="23"/>
  <c r="D9" i="23" l="1"/>
  <c r="D8" i="23"/>
  <c r="C9" i="23"/>
  <c r="C8" i="23"/>
  <c r="C11" i="23"/>
  <c r="P143" i="23" l="1"/>
  <c r="O143" i="23"/>
</calcChain>
</file>

<file path=xl/comments1.xml><?xml version="1.0" encoding="utf-8"?>
<comments xmlns="http://schemas.openxmlformats.org/spreadsheetml/2006/main">
  <authors>
    <author>Farmasanitas</author>
  </authors>
  <commentList>
    <comment ref="F13" authorId="0" shapeId="0">
      <text>
        <r>
          <rPr>
            <b/>
            <sz val="9"/>
            <color indexed="81"/>
            <rFont val="Tahoma"/>
            <family val="2"/>
          </rPr>
          <t>Farmasanitas:</t>
        </r>
        <r>
          <rPr>
            <sz val="9"/>
            <color indexed="81"/>
            <rFont val="Tahoma"/>
            <family val="2"/>
          </rPr>
          <t xml:space="preserve">
Tiene evidencia pero se envio dias despues de la toma</t>
        </r>
      </text>
    </comment>
  </commentList>
</comments>
</file>

<file path=xl/comments2.xml><?xml version="1.0" encoding="utf-8"?>
<comments xmlns="http://schemas.openxmlformats.org/spreadsheetml/2006/main">
  <authors>
    <author>Farmasanitas</author>
  </authors>
  <commentList>
    <comment ref="D3" authorId="0" shapeId="0">
      <text>
        <r>
          <rPr>
            <sz val="9"/>
            <color indexed="81"/>
            <rFont val="Tahoma"/>
            <family val="2"/>
          </rPr>
          <t>Se elimina Metro Real/ Colseguros/ Kennedy. 
Se incluyen dos puntos nuevos: Clinica Mujer/ Parque Versalles</t>
        </r>
      </text>
    </comment>
    <comment ref="E3" authorId="0" shapeId="0">
      <text>
        <r>
          <rPr>
            <sz val="9"/>
            <color indexed="81"/>
            <rFont val="Tahoma"/>
            <family val="2"/>
          </rPr>
          <t xml:space="preserve">Cierra Macarena, abre Santafe Medellin
</t>
        </r>
      </text>
    </comment>
    <comment ref="F3" authorId="0" shapeId="0">
      <text>
        <r>
          <rPr>
            <sz val="9"/>
            <color indexed="81"/>
            <rFont val="Tahoma"/>
            <family val="2"/>
          </rPr>
          <t xml:space="preserve">Nuevo: Uap Ibague
</t>
        </r>
      </text>
    </comment>
    <comment ref="G3" authorId="0" shapeId="0">
      <text>
        <r>
          <rPr>
            <b/>
            <sz val="9"/>
            <color indexed="81"/>
            <rFont val="Tahoma"/>
            <family val="2"/>
          </rPr>
          <t>SE INCLUYEN 46 PUNTOS ACUÑAS Y 01 PUNTO NUEVO EL TESORO</t>
        </r>
      </text>
    </comment>
    <comment ref="H3" authorId="0" shapeId="0">
      <text>
        <r>
          <rPr>
            <b/>
            <sz val="9"/>
            <color indexed="81"/>
            <rFont val="Tahoma"/>
            <family val="2"/>
          </rPr>
          <t>PUNTO NUEVO AEROPUERTO SANTA MARTA</t>
        </r>
      </text>
    </comment>
    <comment ref="I3" authorId="0" shapeId="0">
      <text>
        <r>
          <rPr>
            <b/>
            <sz val="9"/>
            <color indexed="81"/>
            <rFont val="Tahoma"/>
            <family val="2"/>
          </rPr>
          <t>Farmasanitas: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Se incluye 06 puntos nuevos</t>
        </r>
      </text>
    </comment>
    <comment ref="J3" authorId="0" shapeId="0">
      <text>
        <r>
          <rPr>
            <b/>
            <sz val="9"/>
            <color indexed="81"/>
            <rFont val="Tahoma"/>
            <family val="2"/>
          </rPr>
          <t>Farmasanitas:</t>
        </r>
        <r>
          <rPr>
            <sz val="9"/>
            <color indexed="81"/>
            <rFont val="Tahoma"/>
            <family val="2"/>
          </rPr>
          <t xml:space="preserve">
Se agrega un punto nuevo-Titan Plaza
</t>
        </r>
      </text>
    </comment>
    <comment ref="K3" authorId="0" shapeId="0">
      <text>
        <r>
          <rPr>
            <sz val="9"/>
            <color indexed="81"/>
            <rFont val="Tahoma"/>
            <family val="2"/>
          </rPr>
          <t>Se agregan 06 puntos nuevos: 
Prado 72, torres San Jose, La merced, Palogrande, Unicentro Medellin, Mall Plaza</t>
        </r>
      </text>
    </comment>
    <comment ref="L3" authorId="0" shapeId="0">
      <text>
        <r>
          <rPr>
            <b/>
            <sz val="9"/>
            <color indexed="81"/>
            <rFont val="Tahoma"/>
            <family val="2"/>
          </rPr>
          <t xml:space="preserve">Se incluyen 05 puntos nuevos: </t>
        </r>
        <r>
          <rPr>
            <sz val="9"/>
            <color indexed="81"/>
            <rFont val="Tahoma"/>
            <family val="2"/>
          </rPr>
          <t xml:space="preserve">
 Portal 80, Metropolis, Clinica Sabana</t>
        </r>
      </text>
    </comment>
    <comment ref="M3" authorId="0" shapeId="0">
      <text>
        <r>
          <rPr>
            <b/>
            <sz val="9"/>
            <color indexed="81"/>
            <rFont val="Tahoma"/>
            <family val="2"/>
          </rPr>
          <t>Tres punto nuevos: Pepe Sierra, Plaza Central y Chipichape.
Se cierran dos puntos: Zipaquira 1 y Villeta CV.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" authorId="0" shapeId="0">
      <text>
        <r>
          <rPr>
            <b/>
            <sz val="9"/>
            <color indexed="81"/>
            <rFont val="Tahoma"/>
            <family val="2"/>
          </rPr>
          <t>06 Nuevos puntos:</t>
        </r>
        <r>
          <rPr>
            <sz val="9"/>
            <color indexed="81"/>
            <rFont val="Tahoma"/>
            <family val="2"/>
          </rPr>
          <t xml:space="preserve">
Mall palma grande, paso ancho,normandia, acomedica, vasquez cobo, carrera 15</t>
        </r>
      </text>
    </comment>
  </commentList>
</comments>
</file>

<file path=xl/sharedStrings.xml><?xml version="1.0" encoding="utf-8"?>
<sst xmlns="http://schemas.openxmlformats.org/spreadsheetml/2006/main" count="26610" uniqueCount="787">
  <si>
    <t>RESULTADO</t>
  </si>
  <si>
    <t>SIN EVIDENCIA</t>
  </si>
  <si>
    <t>CON EVIDENCIA</t>
  </si>
  <si>
    <t>Total general</t>
  </si>
  <si>
    <t>Cuenta de RESULTADO</t>
  </si>
  <si>
    <t>Total</t>
  </si>
  <si>
    <t>NOMBRE PUNTO</t>
  </si>
  <si>
    <t>Bogotá</t>
  </si>
  <si>
    <t xml:space="preserve"> Cruz Verde Usaquén</t>
  </si>
  <si>
    <t>Palmira</t>
  </si>
  <si>
    <t>Cruz Verde  Palmira</t>
  </si>
  <si>
    <t xml:space="preserve">Cruz Verde Antiguo Country </t>
  </si>
  <si>
    <t>Armenia</t>
  </si>
  <si>
    <t>Cruz Verde Avenida Bolívar</t>
  </si>
  <si>
    <t>Cruz Verde Avenida Las Villas</t>
  </si>
  <si>
    <t>Cruz Verde Avianca</t>
  </si>
  <si>
    <t>Cruz Verde Belmira</t>
  </si>
  <si>
    <t>Cartagena</t>
  </si>
  <si>
    <t>Cruz Verde Bocagrande</t>
  </si>
  <si>
    <t>Bucaramanga</t>
  </si>
  <si>
    <t>Cruz Verde Cabecera</t>
  </si>
  <si>
    <t>Cruz Verde CAE </t>
  </si>
  <si>
    <t>Cruz Verde Calle 100</t>
  </si>
  <si>
    <t>Cruz Verde Calle 106</t>
  </si>
  <si>
    <t>Cruz Verde Calle 127</t>
  </si>
  <si>
    <t>Cruz Verde Calle 54</t>
  </si>
  <si>
    <t>Cruz Verde Calle 56</t>
  </si>
  <si>
    <t>Cruz Verde Calle 72</t>
  </si>
  <si>
    <t xml:space="preserve">                          Cruz Verde Calle 80                      </t>
  </si>
  <si>
    <t>Barranquilla</t>
  </si>
  <si>
    <t>Cruz Verde Calle 82</t>
  </si>
  <si>
    <t>Cruz Verde Calle 84</t>
  </si>
  <si>
    <t>Cruz Verde Calle 90</t>
  </si>
  <si>
    <t>Cruz Verde Calle 97</t>
  </si>
  <si>
    <t>Medellín</t>
  </si>
  <si>
    <t>Cruz Verde Campestre</t>
  </si>
  <si>
    <t>Cruz Verde Cardio Infantil</t>
  </si>
  <si>
    <t>Cruz Verde Carrera 33</t>
  </si>
  <si>
    <t>Cruz Verde Cedro Bolívar</t>
  </si>
  <si>
    <t>Cali</t>
  </si>
  <si>
    <t>Cruz Verde Centenario</t>
  </si>
  <si>
    <t>Chía</t>
  </si>
  <si>
    <t>Cruz Verde Centro Chía</t>
  </si>
  <si>
    <t>Cruz Verde Centro Internacional</t>
  </si>
  <si>
    <t>Cruz Verde Chicó</t>
  </si>
  <si>
    <t>Chiquinquirá</t>
  </si>
  <si>
    <t>Cruz Verde Chiquinquirá</t>
  </si>
  <si>
    <t>Cruz Verde Ciudad Jardín</t>
  </si>
  <si>
    <t>Facatativá</t>
  </si>
  <si>
    <t>Cruz Verde Facatativá</t>
  </si>
  <si>
    <t>Florencia</t>
  </si>
  <si>
    <t>Cruz Verde Florencia</t>
  </si>
  <si>
    <t>Fusagasugá</t>
  </si>
  <si>
    <t>Cruz Verde Fusagasugá</t>
  </si>
  <si>
    <t>Girardot</t>
  </si>
  <si>
    <t>Cruz Verde Girardot</t>
  </si>
  <si>
    <t>Manizales</t>
  </si>
  <si>
    <t>Cruz Verde Guayacanes</t>
  </si>
  <si>
    <t>Honda</t>
  </si>
  <si>
    <t>Cruz Verde Honda</t>
  </si>
  <si>
    <t>Cruz Verde Iberoamérica</t>
  </si>
  <si>
    <t>Cruz Verde Ilarco</t>
  </si>
  <si>
    <t>Cruz Verde Imbanaco</t>
  </si>
  <si>
    <t>Duitama</t>
  </si>
  <si>
    <t>Cruz Verde Innovo</t>
  </si>
  <si>
    <t xml:space="preserve">Ipiales </t>
  </si>
  <si>
    <t>Cruz Verde Ipiales</t>
  </si>
  <si>
    <t>Yopal</t>
  </si>
  <si>
    <t>Cruz Verde Jumbo Yopal</t>
  </si>
  <si>
    <t>Cruz Verde Kennedy</t>
  </si>
  <si>
    <t>Cruz Verde La Flora Industrial</t>
  </si>
  <si>
    <t>Ibagué</t>
  </si>
  <si>
    <t>Cruz Verde La Macarena</t>
  </si>
  <si>
    <t xml:space="preserve">Cruz Verde Las Delicias </t>
  </si>
  <si>
    <t>Cruz Verde Las Velas</t>
  </si>
  <si>
    <t>Tunja</t>
  </si>
  <si>
    <t>Cruz Verde Los Cristales</t>
  </si>
  <si>
    <t>Cruz Verde Manga</t>
  </si>
  <si>
    <t>Cruz Verde Metro Prado</t>
  </si>
  <si>
    <t>Cruz Verde Metro San Francisco</t>
  </si>
  <si>
    <t>Montería</t>
  </si>
  <si>
    <t>Cruz Verde Montería</t>
  </si>
  <si>
    <t>Cruz Verde Morato</t>
  </si>
  <si>
    <t>Cruz Verde Norte</t>
  </si>
  <si>
    <t>Cruz Verde Palermo</t>
  </si>
  <si>
    <t>Cruz Verde Parque Caracolí</t>
  </si>
  <si>
    <t>Cruz Verde Parque Turbay</t>
  </si>
  <si>
    <t>Pereira</t>
  </si>
  <si>
    <t>Cruz Verde Pereira</t>
  </si>
  <si>
    <t>Cruz Verde Plaza de las Américas</t>
  </si>
  <si>
    <t>Cruz Verde Pontevedra</t>
  </si>
  <si>
    <t>Popayán</t>
  </si>
  <si>
    <t>Cruz Verde Popayán</t>
  </si>
  <si>
    <t>Cruz Verde Prado 74</t>
  </si>
  <si>
    <t>Cruz Verde Puente Aranda</t>
  </si>
  <si>
    <t>Cruz Verde Punto Clave</t>
  </si>
  <si>
    <t>Quibdó</t>
  </si>
  <si>
    <t>Cruz Verde Quibdó</t>
  </si>
  <si>
    <t>Cruz Verde Quinta Paredes</t>
  </si>
  <si>
    <t>Neiva</t>
  </si>
  <si>
    <t>Cruz Verde Quirinal</t>
  </si>
  <si>
    <t>Cruz Verde Restrepo</t>
  </si>
  <si>
    <t>Cruz Verde Roosevelt</t>
  </si>
  <si>
    <t>Cúcuta</t>
  </si>
  <si>
    <t>Cruz Verde Rosetal</t>
  </si>
  <si>
    <t>Cruz Verde Salitre</t>
  </si>
  <si>
    <t>San Andrés</t>
  </si>
  <si>
    <t>Cruz Verde San Andrés</t>
  </si>
  <si>
    <t>Cruz Verde San Diego</t>
  </si>
  <si>
    <t>Valledupar</t>
  </si>
  <si>
    <t>Cruz Verde San Miguel</t>
  </si>
  <si>
    <t xml:space="preserve">Cruz Verde San Simón </t>
  </si>
  <si>
    <t>Cruz Verde Santa Bárbara</t>
  </si>
  <si>
    <t>Santa Marta</t>
  </si>
  <si>
    <t>Cruz Verde Santa Marta</t>
  </si>
  <si>
    <t>Cruz Verde Simón Bolívar</t>
  </si>
  <si>
    <t>Sincelejo</t>
  </si>
  <si>
    <t>Cruz Verde Sincelejo</t>
  </si>
  <si>
    <t>Sogamoso</t>
  </si>
  <si>
    <t>Cruz Verde Sogamoso</t>
  </si>
  <si>
    <t>Cruz Verde Suba</t>
  </si>
  <si>
    <t>Cruz Verde Tequendama</t>
  </si>
  <si>
    <t>Cruz Verde Toberín</t>
  </si>
  <si>
    <t>Cruz Verde Torre Médica</t>
  </si>
  <si>
    <t>Tuluá</t>
  </si>
  <si>
    <t>Cruz Verde Tuluá</t>
  </si>
  <si>
    <t>Cruz Verde Tunal</t>
  </si>
  <si>
    <t>Cruz Verde Unicentro</t>
  </si>
  <si>
    <t>Pasto</t>
  </si>
  <si>
    <t>Cruz Verde Valle de Atriz</t>
  </si>
  <si>
    <t>Cruz Verde Versalles</t>
  </si>
  <si>
    <t>Villavicencio</t>
  </si>
  <si>
    <t>Cruz Verde Villavicencio</t>
  </si>
  <si>
    <t>Villeta</t>
  </si>
  <si>
    <t>Cruz Verde Villeta</t>
  </si>
  <si>
    <t>Cruz Verde World Trade Center</t>
  </si>
  <si>
    <t>Zipaquirá</t>
  </si>
  <si>
    <t>Cruz Verde Zipaquirá Centro</t>
  </si>
  <si>
    <t>Cruz Verde Zona In</t>
  </si>
  <si>
    <t>Mingueo/Guajira</t>
  </si>
  <si>
    <t xml:space="preserve">Farmasanitas Mingueo </t>
  </si>
  <si>
    <t>Farmasanitas Soledad</t>
  </si>
  <si>
    <t>CODIGO</t>
  </si>
  <si>
    <t>NOMBRE</t>
  </si>
  <si>
    <t>Cruz Verde Jumbo Americano</t>
  </si>
  <si>
    <t>Cruz Verde Jumbo Alto Prado</t>
  </si>
  <si>
    <t>Cruz Verde Jumbo Calle 80</t>
  </si>
  <si>
    <t>Cruz Verde Jumbo Santa Ana</t>
  </si>
  <si>
    <t>Cruz Verde Jumbo Calle 170</t>
  </si>
  <si>
    <t>Cruz Verde Metro San Cayetano</t>
  </si>
  <si>
    <t>Cruz Verde Metro Fontibón</t>
  </si>
  <si>
    <t>Cruz Verde Metro Bosa</t>
  </si>
  <si>
    <t>Cruz Verde Metro Banderas</t>
  </si>
  <si>
    <t>Cruz Verde Metro Autopista Sur</t>
  </si>
  <si>
    <t>Cruz Verde Metro Alquería</t>
  </si>
  <si>
    <t>Cruz Verde Metro 20 de Julio</t>
  </si>
  <si>
    <t>Cruz Verde Jumbo Suba</t>
  </si>
  <si>
    <t>Cruz Verde Jumbo Hayuelos</t>
  </si>
  <si>
    <t>Cruz Verde Jumbo Cra 30</t>
  </si>
  <si>
    <t>Cruz Verde Metro Cabecera Express</t>
  </si>
  <si>
    <t>Farmasanitas Metro Real</t>
  </si>
  <si>
    <t>Cruz Verde Metro Colseguros</t>
  </si>
  <si>
    <t>Cruz Verde Jumbo Mega Mall</t>
  </si>
  <si>
    <t>Farmasanitas Jumbo Cabecera Tienda</t>
  </si>
  <si>
    <t>Cruz Verde Jumbo Valle de Lili</t>
  </si>
  <si>
    <t>Cruz Verde Jumbo Limonar</t>
  </si>
  <si>
    <t>Cruz verde Metro Floridablanca</t>
  </si>
  <si>
    <t>Cruz Verde Jumbo Girardot</t>
  </si>
  <si>
    <t>Cruz Verde Metro Ibagué</t>
  </si>
  <si>
    <t>Cruz Verde Metro Bello</t>
  </si>
  <si>
    <t>Cruz Verde Jumbo Cra 65</t>
  </si>
  <si>
    <t>Cruz Verde Metro Neiva</t>
  </si>
  <si>
    <t>Cruz Verde Metro Pasto</t>
  </si>
  <si>
    <t>Cruz Verde Jumbo Popayán</t>
  </si>
  <si>
    <t>Cruz Verde Metro Riohacha</t>
  </si>
  <si>
    <t>Cruz Verde Jumbo Rionegro</t>
  </si>
  <si>
    <t>Cruz Verde Metro Soacha</t>
  </si>
  <si>
    <t>Cruz Verde Jumbo Tunja</t>
  </si>
  <si>
    <t>Cruz Verde Jumbo Valledupar</t>
  </si>
  <si>
    <t>Cruz Verde Metro Zipaquirá</t>
  </si>
  <si>
    <t>Floridablanca</t>
  </si>
  <si>
    <t>Riohacha</t>
  </si>
  <si>
    <t>Rionegro</t>
  </si>
  <si>
    <t>Soacha</t>
  </si>
  <si>
    <t>CIUDAD</t>
  </si>
  <si>
    <t>Cuenta de DETALLE</t>
  </si>
  <si>
    <t>PUNTO</t>
  </si>
  <si>
    <t>OCTUBRE</t>
  </si>
  <si>
    <t>SEPTIEMBRE</t>
  </si>
  <si>
    <t>ACUM</t>
  </si>
  <si>
    <t>Cuenta de NOMBRE</t>
  </si>
  <si>
    <t>Chapinero Alto</t>
  </si>
  <si>
    <t>Clinica del Café</t>
  </si>
  <si>
    <t>Bogota</t>
  </si>
  <si>
    <t>NOVIEMBRE</t>
  </si>
  <si>
    <t xml:space="preserve">Cruz Verde Calle 80                      </t>
  </si>
  <si>
    <t xml:space="preserve">REPORTE CON EVIDENCIA </t>
  </si>
  <si>
    <t>CANTIDAD REPORTES</t>
  </si>
  <si>
    <t>REPORTE CON EVIDENCIA VIDEO</t>
  </si>
  <si>
    <t xml:space="preserve"> </t>
  </si>
  <si>
    <t>Tutelas Cali Roosevelt</t>
  </si>
  <si>
    <t>Metro Bosa</t>
  </si>
  <si>
    <t>Metro 20 de Julio</t>
  </si>
  <si>
    <t>Metro San francisco</t>
  </si>
  <si>
    <t>Santa Barbara</t>
  </si>
  <si>
    <t>Jumbo carrera 65</t>
  </si>
  <si>
    <t>Cruz Verde Yopal</t>
  </si>
  <si>
    <t>Cedro Bolivar</t>
  </si>
  <si>
    <t>DICIEMBRE</t>
  </si>
  <si>
    <t>FECHA REPORTE</t>
  </si>
  <si>
    <t>CODIGO PUNTO</t>
  </si>
  <si>
    <t>297-Parque Arauco-Caracoli, farmasanitas</t>
  </si>
  <si>
    <t>309_San Francisco, Cruz verde</t>
  </si>
  <si>
    <t>162-Cabecera, Farmasanitas</t>
  </si>
  <si>
    <t>123-Guayacanes, Cruz Verde</t>
  </si>
  <si>
    <t>166-Calle 106, Cruz Verde</t>
  </si>
  <si>
    <t>308-Toberin, Cruz Verde</t>
  </si>
  <si>
    <t>134-Villavicencio, Cruz Verde</t>
  </si>
  <si>
    <t>198 - Metro Bosa, Cruz Verde - Cencosud</t>
  </si>
  <si>
    <t>268-Centro Internacional, Cruz Verde</t>
  </si>
  <si>
    <t>270 - Metro Cabecera express, Cruz Verde - Cencosud</t>
  </si>
  <si>
    <t>378 - Las Villas, Cruz Verde</t>
  </si>
  <si>
    <t>225 - Metro Autopista Sur, Cruz Verde - Cencosud</t>
  </si>
  <si>
    <t>172-Calle 100, Cruz Verde</t>
  </si>
  <si>
    <t>183-Calle 84, Cruz Verde</t>
  </si>
  <si>
    <t>155-Salitre</t>
  </si>
  <si>
    <t>120-Tutelas Cali-Roosevelt, Cruz Verde</t>
  </si>
  <si>
    <t>160-Santa Barbara, Cruz Verde</t>
  </si>
  <si>
    <t>200 - Jumbo Cra 65, Cruz Verde - Cencosud</t>
  </si>
  <si>
    <t>188-Tequendama, Farmasnitas</t>
  </si>
  <si>
    <t>444- carrera33</t>
  </si>
  <si>
    <t>158-Suba, Cruz Verde</t>
  </si>
  <si>
    <t>382 - Zipaquira Centro, Cruz Verde</t>
  </si>
  <si>
    <t>367-Ilarco, Cruz Verde</t>
  </si>
  <si>
    <t>249 - Jumbo Girardot, Cruz Verde - Cencosud</t>
  </si>
  <si>
    <t>110-Tutelas Calle 116-Pontevedra, Cruz Verde</t>
  </si>
  <si>
    <t>189-Centenario, farmasanitas</t>
  </si>
  <si>
    <t>164-Cedro Bolivar, Cruz Verde</t>
  </si>
  <si>
    <t>383-World Trade Center, Cruz Verde</t>
  </si>
  <si>
    <t>388_Unicentro Cali, Cruz Verde</t>
  </si>
  <si>
    <t>161-Punto Clave, Farmsanitas</t>
  </si>
  <si>
    <t>263 - Jumbo Cra 30, Cruz Verde - Cencosud</t>
  </si>
  <si>
    <t>199 - Metro Bello, Cruz Verde -Cencosud</t>
  </si>
  <si>
    <t>157-ZonaIN, Cruz Verde</t>
  </si>
  <si>
    <t>126-Centro Chia, Cruz Verde</t>
  </si>
  <si>
    <t>147-Innovo, Cruz Verde</t>
  </si>
  <si>
    <t>174-Parque Turbay, Farmasanitas</t>
  </si>
  <si>
    <t>163-Palermo, Cruz Verde</t>
  </si>
  <si>
    <t>264 - Metro Ibague, Cruz Verde - Cencosud</t>
  </si>
  <si>
    <t>133- Avenida Bolivar, Farmasanitas</t>
  </si>
  <si>
    <t>165-Tunal, Cruz Verde</t>
  </si>
  <si>
    <t>115-Prado 74, Cruz Verde</t>
  </si>
  <si>
    <t>REPORTE/ PUNTOS</t>
  </si>
  <si>
    <t>TOTAL REPORTES  ENERO</t>
  </si>
  <si>
    <t>Cuenta de PUNTO</t>
  </si>
  <si>
    <t>ene-17</t>
  </si>
  <si>
    <t>Cruz Verde Bocagrande Carrera 3</t>
  </si>
  <si>
    <t>Cruz Verde Chapinero Alto</t>
  </si>
  <si>
    <t xml:space="preserve">Cruz Verde Clínica Del Café </t>
  </si>
  <si>
    <t>Cruz Verde Mingueo</t>
  </si>
  <si>
    <t>Ocaña</t>
  </si>
  <si>
    <t>Cruz Verde Ocaña</t>
  </si>
  <si>
    <t>Cruz Verde Soledad</t>
  </si>
  <si>
    <t>Cruz Verde Unicentro Girardot</t>
  </si>
  <si>
    <t>Cruz Verde Metro Simón Bolívar</t>
  </si>
  <si>
    <t>Cuenta de CODIGO PUNTO</t>
  </si>
  <si>
    <t>197 - Metro Fontibon, Cruz Verde - Cencosud</t>
  </si>
  <si>
    <t>Chapinero Alto, 451_Cruz Verde</t>
  </si>
  <si>
    <t>226 - Metro 20 de Julio, Cruz Verde - Cencosud</t>
  </si>
  <si>
    <t>169-Cardio Infantil, Cruz Verde</t>
  </si>
  <si>
    <t>450_Ocaña, Cruz Verde</t>
  </si>
  <si>
    <t>109-Tutelas Bucaramanga-calle 56, Farmasanitas</t>
  </si>
  <si>
    <t>224 - Jumbo Alto Prado, Cruz Verde -Cencosud</t>
  </si>
  <si>
    <t>178-Calle 72, Cruz Verde</t>
  </si>
  <si>
    <t>248 - Jumbo Calle 80, Cruz Verde - Cencosud</t>
  </si>
  <si>
    <t>265 - Metro Alqueria, Cruz Verde - cencosud</t>
  </si>
  <si>
    <t>143-Facatativa, Cruz Verde</t>
  </si>
  <si>
    <t>229 - Jumbo Suba, Cruz Verde - Cencosud</t>
  </si>
  <si>
    <t>444_ Carrera33, Cruz Verde</t>
  </si>
  <si>
    <t>168-Calle 127, Cruz Verde</t>
  </si>
  <si>
    <t>380_ Macarena, Cruz Verde</t>
  </si>
  <si>
    <t>175-Campestre, Cruz Verde</t>
  </si>
  <si>
    <t>253 - Metro Banderas, Cruz Verde - Cencosud</t>
  </si>
  <si>
    <t>252 - Jumbo Santa Ana, Cruz Verde - cencosud</t>
  </si>
  <si>
    <t>186-Calle 97, Cruz Verde</t>
  </si>
  <si>
    <t>266 - Jumbo Rionegro, Cruz Verde - Cencosud</t>
  </si>
  <si>
    <t>98-Belmira, Cruz Verde</t>
  </si>
  <si>
    <t>452_Girardot, Unicentro</t>
  </si>
  <si>
    <t>258 - Jumbo Limonar, Cruz Verde - Cencosud</t>
  </si>
  <si>
    <t>262 - Jumbo Hayuelos, Cruz Verde - Cencosud</t>
  </si>
  <si>
    <t>113-San Diego, Cruz Verde</t>
  </si>
  <si>
    <t>feb-17</t>
  </si>
  <si>
    <t>Arboleda</t>
  </si>
  <si>
    <t>TOTAL REPORTES  FEBRERO</t>
  </si>
  <si>
    <t>TOTAL REPORTES</t>
  </si>
  <si>
    <t xml:space="preserve"> % CON EVIDENCIA</t>
  </si>
  <si>
    <t xml:space="preserve"> % SIN EVIDENCIA</t>
  </si>
  <si>
    <t xml:space="preserve"> Cruz Verde Calle 80                      </t>
  </si>
  <si>
    <t>TOTAL PUNTOS SIN REPORTES</t>
  </si>
  <si>
    <t xml:space="preserve">TOTAL PUNTOS </t>
  </si>
  <si>
    <t>% PUNTOS SIN REPORTES</t>
  </si>
  <si>
    <t>Salitre, Comercial</t>
  </si>
  <si>
    <t>167-Quinta paredes, Cruz Verde</t>
  </si>
  <si>
    <t>Cruz Verde, 454_Colina</t>
  </si>
  <si>
    <t>121-Monteria, Farmsanitas</t>
  </si>
  <si>
    <t>97-Chico, Cruz Verde</t>
  </si>
  <si>
    <t>385_Imbanaco, Cruz Verde</t>
  </si>
  <si>
    <t>201 - Jumbo Tunja, Cruz Verde - Cencosud</t>
  </si>
  <si>
    <t>Cruz Verde, 389_Restrepo</t>
  </si>
  <si>
    <t>305-Las velas, Cruz Verde</t>
  </si>
  <si>
    <t>171-Plaza de las Americas, Cruz Verde</t>
  </si>
  <si>
    <t>137-Fusagasuga, Cruz Verde</t>
  </si>
  <si>
    <t>196 - Metro Soacha, Cruz Verde - Cencosud</t>
  </si>
  <si>
    <t>179-Ciudad Jardín, Cruz Verde</t>
  </si>
  <si>
    <t>116 - Jumbo Valledupar, Cruz Verde - Cencosud</t>
  </si>
  <si>
    <t>289 - Jumbo Mega Mall, Cruz Verde - Cencosud</t>
  </si>
  <si>
    <t>Puente Aranda, Cruz Verde</t>
  </si>
  <si>
    <t>152-Norte, Farmasanitas</t>
  </si>
  <si>
    <t>148-Ipiales, Farmasanitas</t>
  </si>
  <si>
    <t>390_Calle 82, Cruz Verde</t>
  </si>
  <si>
    <t>TOTAL REPORTES  MARZO</t>
  </si>
  <si>
    <t>mar-17</t>
  </si>
  <si>
    <t>(en blanco)</t>
  </si>
  <si>
    <t>Parque Arboleda</t>
  </si>
  <si>
    <t>Cruz Verde Colina</t>
  </si>
  <si>
    <t>177-Versalles, Farmasanitas</t>
  </si>
  <si>
    <t>125-San Simon, Cruz Verde</t>
  </si>
  <si>
    <t>142-Sogamoso, Cruz Verde</t>
  </si>
  <si>
    <t>257 - Jumbo Americano, Cruz Verde - Cencosud</t>
  </si>
  <si>
    <t>187-Torre Medica, Farmasanitas</t>
  </si>
  <si>
    <t>131-Rosetal, Cruz Verde</t>
  </si>
  <si>
    <t>119-Santa Marta, Cruz Verde</t>
  </si>
  <si>
    <t>312-Jumbo Yopal, Cruz Verde</t>
  </si>
  <si>
    <t>Cruz Verde Campanario</t>
  </si>
  <si>
    <t>abr-17</t>
  </si>
  <si>
    <t>146-Chiquinquira, Cruz Verde</t>
  </si>
  <si>
    <t>Cruz Verde, 447-Parque Arboleda</t>
  </si>
  <si>
    <t>189-Centenario, Cruz Verde</t>
  </si>
  <si>
    <t>144-Girardot, Cruz Verde</t>
  </si>
  <si>
    <t>Bocagrande Cra3, Administrador</t>
  </si>
  <si>
    <t>176- Murillo, Farmasanitas</t>
  </si>
  <si>
    <t>Central, 458-Kennedy</t>
  </si>
  <si>
    <t>156-Calle 80, Cruz Verde</t>
  </si>
  <si>
    <t xml:space="preserve">Bogotá </t>
  </si>
  <si>
    <t>Cruz Verde Kennedy Central</t>
  </si>
  <si>
    <t>Ferias</t>
  </si>
  <si>
    <t>Villa Olimpica</t>
  </si>
  <si>
    <t>TOTAL REPORTES MAYO</t>
  </si>
  <si>
    <t>TOTAL REPORTES  ABRIL</t>
  </si>
  <si>
    <t>may-17</t>
  </si>
  <si>
    <t>307-Usaquen, Cruz Verde</t>
  </si>
  <si>
    <t>127-Pereira, cruz verde</t>
  </si>
  <si>
    <t>Avenida 1, 460-Cruz Verde</t>
  </si>
  <si>
    <t>Las Ferias, 459_Cruz Verde</t>
  </si>
  <si>
    <t>Cruz Verde Cúcuta Av.1</t>
  </si>
  <si>
    <t>TOTAL REPORTES JUNIO</t>
  </si>
  <si>
    <t>Cruz Verde Santa Fé</t>
  </si>
  <si>
    <t>Cruz Verde Uap Santa Lucía</t>
  </si>
  <si>
    <t>jun-17</t>
  </si>
  <si>
    <t>Santafe, 461_Cruz Verde</t>
  </si>
  <si>
    <t>Colmedica Chapinero, 466_CruzVerde</t>
  </si>
  <si>
    <t xml:space="preserve">Cruz Verde Colmedica Chapinero </t>
  </si>
  <si>
    <t>Cruz Verde Santa Paula</t>
  </si>
  <si>
    <t>Cruz Verde Restrepo Cra 17</t>
  </si>
  <si>
    <t>Cruz Verde Calle 140</t>
  </si>
  <si>
    <t>Cruz Verde Av. Esperanza</t>
  </si>
  <si>
    <t>TOTAL REPORTES JULIO</t>
  </si>
  <si>
    <t>jul-17</t>
  </si>
  <si>
    <t>297-Parque Arauco-Caracoli,farmasanitas</t>
  </si>
  <si>
    <t>133- Avenida Bolivar,Farmasanitas</t>
  </si>
  <si>
    <t>252 - Jumbo Santa Ana,Cruz Verde - cencosud</t>
  </si>
  <si>
    <t>390_Calle 82,Cruz Verde</t>
  </si>
  <si>
    <t>163-Palermo,Cruz Verde</t>
  </si>
  <si>
    <t>Avenida 1,460-Cruz Verde</t>
  </si>
  <si>
    <t>Cruz Verde,454_Colina</t>
  </si>
  <si>
    <t>172-Calle 100,Cruz Verde</t>
  </si>
  <si>
    <t>110-Tutelas Calle 116-Pontevedra,Cruz Verde</t>
  </si>
  <si>
    <t>Chapinero Alto,451_Cruz Verde</t>
  </si>
  <si>
    <t>378 - Las Villas,Cruz Verde</t>
  </si>
  <si>
    <t>262 - Jumbo Hayuelos,Cruz Verde - Cencosud</t>
  </si>
  <si>
    <t>188-Tequendama,Farmasnitas</t>
  </si>
  <si>
    <t>Central,458-Kennedy</t>
  </si>
  <si>
    <t>161-Punto Clave,Farmsanitas</t>
  </si>
  <si>
    <t>157-ZonaIN,Cruz Verde</t>
  </si>
  <si>
    <t>Colmedica Chapinero,466_CruzVerde</t>
  </si>
  <si>
    <t>165-Tunal,Cruz Verde</t>
  </si>
  <si>
    <t>226 - Metro 20 de Julio,Cruz Verde - Cencosud</t>
  </si>
  <si>
    <t>200 - Jumbo Cra 65,Cruz Verde - Cencosud</t>
  </si>
  <si>
    <t>158-Suba,Cruz Verde</t>
  </si>
  <si>
    <t>309_San Francisco,Cruz verde</t>
  </si>
  <si>
    <t>464_Av Esperanza,Cruz Verde</t>
  </si>
  <si>
    <t>467_Santa Paula,Cruz Verde</t>
  </si>
  <si>
    <t>Cruz Verde,389_Restrepo</t>
  </si>
  <si>
    <t>367-Ilarco,Cruz Verde</t>
  </si>
  <si>
    <t>268-Centro Internacional,Cruz Verde</t>
  </si>
  <si>
    <t>382 - Zipaquira Centro,Cruz Verde</t>
  </si>
  <si>
    <t>120-Tutelas Cali-Roosevelt,Cruz Verde</t>
  </si>
  <si>
    <t>Las Ferias,459_Cruz Verde</t>
  </si>
  <si>
    <t>167-Quinta paredes,Cruz Verde</t>
  </si>
  <si>
    <t>Santafe,461_Cruz Verde</t>
  </si>
  <si>
    <t>98-Belmira,Cruz Verde</t>
  </si>
  <si>
    <t>Salitre,Comercial</t>
  </si>
  <si>
    <t>469_Calle 140,Cruz Verde</t>
  </si>
  <si>
    <t>251-Calle 54,Cruz Verde</t>
  </si>
  <si>
    <t>174-Parque Turbay,Farmasanitas</t>
  </si>
  <si>
    <t>311-Metro Prado,Cruz verde</t>
  </si>
  <si>
    <t>113-San Diego,Cruz Verde</t>
  </si>
  <si>
    <t>380_ Macarena,Cruz Verde</t>
  </si>
  <si>
    <t>Cruz Verde,447-Parque Arboleda</t>
  </si>
  <si>
    <t>146-Chiquinquira,Cruz Verde</t>
  </si>
  <si>
    <t>164-Cedro Bolivar,Cruz Verde</t>
  </si>
  <si>
    <t>TOTAL REPORTES AGOSTO</t>
  </si>
  <si>
    <t xml:space="preserve"> Cruz Verde Las Ferias</t>
  </si>
  <si>
    <t>Cruz Verde Calle 93</t>
  </si>
  <si>
    <t>Cruz Verde Medical Center</t>
  </si>
  <si>
    <t>Cruz Verde Modelia Central</t>
  </si>
  <si>
    <t>Cruz Verde Las Murallas</t>
  </si>
  <si>
    <t>Cruz Verde Orbe Plaza</t>
  </si>
  <si>
    <t>ago-17</t>
  </si>
  <si>
    <t>467_Santa Paula, Cruz Verde</t>
  </si>
  <si>
    <t>469_Calle 140, Cruz Verde</t>
  </si>
  <si>
    <t>464_Av Esperanza, Cruz Verde</t>
  </si>
  <si>
    <t>Modelia Central, 494-Cruz Verde</t>
  </si>
  <si>
    <t>251-Calle 54, Cruz Verde</t>
  </si>
  <si>
    <t>TOTAL REPORTES SEPTIEMBRE</t>
  </si>
  <si>
    <t>Cruz Verde Calle 184</t>
  </si>
  <si>
    <t>Cruz Verde Plaza Imperial</t>
  </si>
  <si>
    <t xml:space="preserve">Cruz Verde Parque Médico </t>
  </si>
  <si>
    <t>Cruz Verde Antares</t>
  </si>
  <si>
    <t>TOTAL</t>
  </si>
  <si>
    <t>sep-17</t>
  </si>
  <si>
    <t>Nuevo</t>
  </si>
  <si>
    <t>Estado</t>
  </si>
  <si>
    <t>185-Bocagrande, cruz Verde</t>
  </si>
  <si>
    <t>245 - Jumbo Calle 170, Cruz Verde - Cencosud</t>
  </si>
  <si>
    <t>Calle 184, 502 Cruz Verde</t>
  </si>
  <si>
    <t>Plaza Imperial, 499- Cruz Verde</t>
  </si>
  <si>
    <t>122-Manga, Cruz Verde</t>
  </si>
  <si>
    <t>Las Murallas, 470-Cruz Verde</t>
  </si>
  <si>
    <t>Medical Center, 496- Cruz Verde</t>
  </si>
  <si>
    <t>138-Honda, Cruz Verde</t>
  </si>
  <si>
    <t>468_Calle 93, Cruz Verde</t>
  </si>
  <si>
    <t>TOTAL REPORTES OCTUBRE</t>
  </si>
  <si>
    <t>Cruz Verde Galerias</t>
  </si>
  <si>
    <t>Cruz Verde Mazuren</t>
  </si>
  <si>
    <t>Cruz Verde Santa Bibiana</t>
  </si>
  <si>
    <t>Cruz Verde Santa Cecillia</t>
  </si>
  <si>
    <t>Cruz Verde La Aurora</t>
  </si>
  <si>
    <t>oct-17</t>
  </si>
  <si>
    <t>162-Cabecera,Farmasanitas</t>
  </si>
  <si>
    <t>257 - Jumbo Americano,Cruz Verde - Cencosud</t>
  </si>
  <si>
    <t>Calle 184,502 Cruz Verde</t>
  </si>
  <si>
    <t>506_Cruz Verde,Santa Bibiana</t>
  </si>
  <si>
    <t>385_Imbanaco,Cruz Verde</t>
  </si>
  <si>
    <t>468_Calle 93,Cruz Verde</t>
  </si>
  <si>
    <t>189-Centenario,Cruz Verde</t>
  </si>
  <si>
    <t>175-Campestre,Cruz Verde</t>
  </si>
  <si>
    <t>201 - Jumbo Tunja,Cruz Verde - Cencosud</t>
  </si>
  <si>
    <t>143-Facatativa,Cruz Verde</t>
  </si>
  <si>
    <t>245 - Jumbo Calle 170,Cruz Verde - Cencosud</t>
  </si>
  <si>
    <t>156-Calle 80,Cruz Verde</t>
  </si>
  <si>
    <t>160-Santa Barbara,Cruz Verde</t>
  </si>
  <si>
    <t>388_Unicentro Cali,Cruz Verde</t>
  </si>
  <si>
    <t>168-Calle 127,Cruz Verde</t>
  </si>
  <si>
    <t>305-Las velas,Cruz Verde</t>
  </si>
  <si>
    <t>Modelia Central,494-Cruz Verde</t>
  </si>
  <si>
    <t xml:space="preserve">TOTAL REPORTES NOVIEMBRE </t>
  </si>
  <si>
    <t>Cruz Verde Diver Plaza</t>
  </si>
  <si>
    <t>Cruz Verde Parque Fontibón</t>
  </si>
  <si>
    <t>Cruz Verde Uap 104</t>
  </si>
  <si>
    <t>NUEVO</t>
  </si>
  <si>
    <t>nov-17</t>
  </si>
  <si>
    <t>Cruz Verde,504_ UAP 104</t>
  </si>
  <si>
    <t>126-Centro Chia,Cruz Verde</t>
  </si>
  <si>
    <t>123-Guayacanes,Cruz Verde</t>
  </si>
  <si>
    <t>312-Jumbo Yopal,Cruz Verde</t>
  </si>
  <si>
    <t>129-Los cristales,Cruz Verde</t>
  </si>
  <si>
    <t>258 - Jumbo Limonar,Cruz Verde - Cencosud</t>
  </si>
  <si>
    <t>135-Palmira,Cruz Verde</t>
  </si>
  <si>
    <t>264 - Metro Ibague,Cruz Verde - Cencosud</t>
  </si>
  <si>
    <t>444_ Carrera33,Cruz Verde</t>
  </si>
  <si>
    <t>Medical Center,496- Cruz Verde</t>
  </si>
  <si>
    <t>174-Parque Turbay,Cruz Verde</t>
  </si>
  <si>
    <t>383-World Trade Center,Cruz Verde</t>
  </si>
  <si>
    <t xml:space="preserve">TOTAL 2017 </t>
  </si>
  <si>
    <t>Cruz Verde Oviedo</t>
  </si>
  <si>
    <t>Cuenta de FECHA REPORTE</t>
  </si>
  <si>
    <t>Etiquetas de fila</t>
  </si>
  <si>
    <t>Orbe Plaza, 498-Cruz Verde</t>
  </si>
  <si>
    <t>174-Parque Turbay, Cruz Verde</t>
  </si>
  <si>
    <t>215 - Jumbo Popayan, Cruz Verde - Cencosud</t>
  </si>
  <si>
    <t>Olimpica, 457-Villa</t>
  </si>
  <si>
    <t>Antares, 455_Cruz Verde</t>
  </si>
  <si>
    <t>Cruz Verde, Parque Fontibon</t>
  </si>
  <si>
    <t>311-Metro Prado, Cruz verde</t>
  </si>
  <si>
    <t>505_Cruz Verde, Galerias</t>
  </si>
  <si>
    <t xml:space="preserve">CODIGO </t>
  </si>
  <si>
    <t xml:space="preserve">NOMBRE </t>
  </si>
  <si>
    <t xml:space="preserve">FECHA </t>
  </si>
  <si>
    <t xml:space="preserve">Cuenta de NOMBRE </t>
  </si>
  <si>
    <t>Cuenta de CIUDAD</t>
  </si>
  <si>
    <t>ene-18</t>
  </si>
  <si>
    <t>PUNTOS SIN REPORTES</t>
  </si>
  <si>
    <t>TOTAL PUNTOS</t>
  </si>
  <si>
    <t>511_Cruz Verde, Mazuren</t>
  </si>
  <si>
    <t>Parque Medico, 501_Cruz Verde</t>
  </si>
  <si>
    <t>Cruz Verde, 504_ UAP 104</t>
  </si>
  <si>
    <t>Cruz Verde, 507_Diver Plaza</t>
  </si>
  <si>
    <t>117-Popayan, Farmasanitas</t>
  </si>
  <si>
    <t>135-Palmira, Cruz Verde</t>
  </si>
  <si>
    <t>NO SE ANEXA FORMATO</t>
  </si>
  <si>
    <t>AJUSTADO POR TOMA  FISICA</t>
  </si>
  <si>
    <t>506_Cruz Verde, Santa Bibiana</t>
  </si>
  <si>
    <t xml:space="preserve">Cuenta de CODIGO </t>
  </si>
  <si>
    <t>Acum 2018</t>
  </si>
  <si>
    <t>Cuenta de CODIGO</t>
  </si>
  <si>
    <t>Cruz Verde Parque Versalles</t>
  </si>
  <si>
    <t>Cruz Verde Clìnica de la Mujer</t>
  </si>
  <si>
    <t>128 - Zipaquira, Cruz Verde - Cencosud</t>
  </si>
  <si>
    <t>465_ Restrepo Cra 17, Cruz Verde</t>
  </si>
  <si>
    <t>184-Las Delicias, Cruz Verde</t>
  </si>
  <si>
    <t>Cruz Verde,Parque Fontibon</t>
  </si>
  <si>
    <t>AJUSTADO POR TOMA FÍSICA</t>
  </si>
  <si>
    <t>178-Calle 72,Cruz Verde</t>
  </si>
  <si>
    <t xml:space="preserve">Cruz Verde Santafe Medellin </t>
  </si>
  <si>
    <t>COD</t>
  </si>
  <si>
    <t>Cuenta de COD</t>
  </si>
  <si>
    <t>155-Salitre, Cruz Verde</t>
  </si>
  <si>
    <t>133- La Castellana, Farmasanitas</t>
  </si>
  <si>
    <t>Cruz Verde, 512_Parque Fontibon</t>
  </si>
  <si>
    <t>139-Florencia, Cruz Verde</t>
  </si>
  <si>
    <t>TOMA FISICA</t>
  </si>
  <si>
    <t>Cruz Verde Uap Ibagué</t>
  </si>
  <si>
    <t>EVIDENCIA ENERO</t>
  </si>
  <si>
    <t>SIN EVIDENCIA ENERO</t>
  </si>
  <si>
    <t>EVIDENCIA FEB</t>
  </si>
  <si>
    <t>SIN EVIDENCIA FEB</t>
  </si>
  <si>
    <t>EVIDENCIA MAR</t>
  </si>
  <si>
    <t>SIN EVIDENCIA MAR</t>
  </si>
  <si>
    <t>EVIDENCIA ABRIL</t>
  </si>
  <si>
    <t>SIN EVIDENCIA ABRIL</t>
  </si>
  <si>
    <t>TOTAL SIN EVIDENCIA</t>
  </si>
  <si>
    <t>TOTAL EVIDENCIA</t>
  </si>
  <si>
    <t>TOTAL ABRIL 2018</t>
  </si>
  <si>
    <t>423_Samaritana, Acuña</t>
  </si>
  <si>
    <t>394_Salitre, Acuña</t>
  </si>
  <si>
    <t>516_Uap Ibague, Cruz Verde</t>
  </si>
  <si>
    <t>187-Torre Medica, Cruz Verde</t>
  </si>
  <si>
    <t>508_Cruz Verde, La Aurora</t>
  </si>
  <si>
    <t>133- La Castellana, Cruz Verde</t>
  </si>
  <si>
    <t>495_Cruz Verde, Clinica Mujer</t>
  </si>
  <si>
    <t>396_Las Villas, Acuña</t>
  </si>
  <si>
    <t>415_Salitre Plaza, Acuña</t>
  </si>
  <si>
    <t>409_Chapinero, Acuña</t>
  </si>
  <si>
    <t>261 - Metro San Cayetano, Cruz Verde - Cencosud</t>
  </si>
  <si>
    <t>97_Chico, Cruz Verde</t>
  </si>
  <si>
    <t>459_Las Ferias, Cruz Verde</t>
  </si>
  <si>
    <t>162-Cabecera, Cruz Verde</t>
  </si>
  <si>
    <t>509_Cruz Verde, Santa Cecilia</t>
  </si>
  <si>
    <t>149-San Andres, Cruz Verde</t>
  </si>
  <si>
    <t>SIN FORMATO</t>
  </si>
  <si>
    <t>TOTAL MAYO 2018</t>
  </si>
  <si>
    <t>Cruz Verde Anapoima (Antes Acuña)</t>
  </si>
  <si>
    <t>Cruz Verde Niza (Antes Acuña)</t>
  </si>
  <si>
    <t>Cruz Verde Plaza Bolívar (Antes Acuña)</t>
  </si>
  <si>
    <t>Cruz Verde Salitre Plaza (Antes Acuña)</t>
  </si>
  <si>
    <t>Cruz Verde  Las Villas (Antes Acuña)</t>
  </si>
  <si>
    <t>Cruz Verde  Salitre 2 (Antes Acuña)</t>
  </si>
  <si>
    <t>Cruz Verde Avenida el Dorado (Antes Acuña)</t>
  </si>
  <si>
    <t>Cruz Verde Bulevar Niza (Antes Acuña)</t>
  </si>
  <si>
    <t>Cruz Verde Calle 109 (Antes Acuña)</t>
  </si>
  <si>
    <t>Cruz Verde Calle 140-2 (Antes Acuña)</t>
  </si>
  <si>
    <t>Cruz Verde Calle 22 (Antes Acuña)</t>
  </si>
  <si>
    <t>Cruz Verde Calle 71A (Antes Acuña)</t>
  </si>
  <si>
    <t>Cruz Verde Zipaquirá 2 (Antes Acuña)</t>
  </si>
  <si>
    <t>Cruz Verde Zipaquirá 1 (Antes Acuña)</t>
  </si>
  <si>
    <t>Cruz Verde Villeta 2 (Antes Acuña)</t>
  </si>
  <si>
    <t>Cruz Verde Villavicencio Centro (Antes Acuña)</t>
  </si>
  <si>
    <t>Cruz Verde Castilla (Antes Acuña)</t>
  </si>
  <si>
    <t>Cruz Verde Chapinero (Antes Acuña)</t>
  </si>
  <si>
    <t>Cruz Verde Chico 2 (Antes Acuña)</t>
  </si>
  <si>
    <t>Cruz Verde Ciudad Montes(Antes Acuña)</t>
  </si>
  <si>
    <t>Cruz Verde Country 2 (Antes Acuña)</t>
  </si>
  <si>
    <t>Cruz Verde Ibiza (Antes Acuña)</t>
  </si>
  <si>
    <t>Cruz Verde La Colina 2 (Antes Acuña)</t>
  </si>
  <si>
    <t>Cruz Verde Marsella (Antes Acuña)</t>
  </si>
  <si>
    <t>Cruz Verde Modelia (Antes Acuña)</t>
  </si>
  <si>
    <t>Cruz verde Navarra (Antes Acuña)</t>
  </si>
  <si>
    <t>Cruz Verde Pablo VI (Antes Acuña)</t>
  </si>
  <si>
    <t>Cruz Verde Palermo 1 (Antes Acuña)</t>
  </si>
  <si>
    <t>Cruz Verde Polo Club (Antes Acuña)</t>
  </si>
  <si>
    <t>Cruz Verde Puente Largo (Antes Acuña)</t>
  </si>
  <si>
    <t>Cruz Verde Restrepo 3 (Antes Acuña)</t>
  </si>
  <si>
    <t>Cruz Verde Samaritana (Antes Acuña)</t>
  </si>
  <si>
    <t>Cruz Verde Santa Matilde (Antes Acuña)</t>
  </si>
  <si>
    <t>Cruz Verde Tintalito (Antes Acuña)</t>
  </si>
  <si>
    <t>Cruz Verde Unicentro Occidente  (Antes Acuña)</t>
  </si>
  <si>
    <t>Cruz Verde Venecia (Antes Acuña)</t>
  </si>
  <si>
    <t>Cruz Verde Ubaté (Antes Acuña)</t>
  </si>
  <si>
    <t>Cruz Verde Tunja Sur (Antes Acuña)</t>
  </si>
  <si>
    <t>Cruz Verde Tunja Norte (Antes Acuña)</t>
  </si>
  <si>
    <t>Cruz Verde Tunja Centro (Antes Acuña)</t>
  </si>
  <si>
    <t>Cruz Verde Tocaima 1 (Antes Acuña)</t>
  </si>
  <si>
    <t xml:space="preserve"> Cruz Verde Norte 2 (Antes Acuña)</t>
  </si>
  <si>
    <t xml:space="preserve"> Cruz Verde Medicadiz (Antes Acuña)</t>
  </si>
  <si>
    <t>Cruz Verde Villa del Prado (Antes Acuña)</t>
  </si>
  <si>
    <t>Cruz Verde Duitama (Antes Acuña)</t>
  </si>
  <si>
    <t>Cruz verde Faca Centro (Antes Acuña)</t>
  </si>
  <si>
    <t>Anapoima</t>
  </si>
  <si>
    <t xml:space="preserve">Facatativá  </t>
  </si>
  <si>
    <t xml:space="preserve">Tocaima  </t>
  </si>
  <si>
    <t>Ubaté</t>
  </si>
  <si>
    <t>EVIDENCIA MAYO</t>
  </si>
  <si>
    <t>SIN EVIDENCIA MAYO</t>
  </si>
  <si>
    <t>Cruz Verde El Tesoro</t>
  </si>
  <si>
    <t>ACUM 2018</t>
  </si>
  <si>
    <t>TOTAL PUNTOS MAYO 2018</t>
  </si>
  <si>
    <t>411_Castilla, Acuña</t>
  </si>
  <si>
    <t>297-Parque Arauco-Caracoli, Cruz Verde</t>
  </si>
  <si>
    <t>Cruz Verde, Oviedo</t>
  </si>
  <si>
    <t>405_Tinatalito, Acuña</t>
  </si>
  <si>
    <t>461_Santafe, Cruz Verde</t>
  </si>
  <si>
    <t>TOTAL JUNIO 2018</t>
  </si>
  <si>
    <t>TOTAL PUNTOS JUNIO  2018</t>
  </si>
  <si>
    <t>EVIDENCIA JUNIO</t>
  </si>
  <si>
    <t>SIN EVIDENCIA JUNIO</t>
  </si>
  <si>
    <t>Cruz Verde Aeropuerto Santa Marta</t>
  </si>
  <si>
    <t>495_Cruz Verde,Clinica Mujer</t>
  </si>
  <si>
    <t>458_Kennedy Central,Cruz Verde</t>
  </si>
  <si>
    <t>162-Cabecera,Cruz Verde</t>
  </si>
  <si>
    <t>157_ZonaIn,Cruz Verde</t>
  </si>
  <si>
    <t>131-Rosetal,Cruz Verde</t>
  </si>
  <si>
    <t>183-Calle 84,Cruz Verde</t>
  </si>
  <si>
    <t>471-Iberoamerica,Cruz Verde</t>
  </si>
  <si>
    <t>Las Vegas,554_Cruz Verde</t>
  </si>
  <si>
    <t>142-Sogamoso,Cruz Verde</t>
  </si>
  <si>
    <t>265 - Metro Alqueria,Cruz Verde - cencosud</t>
  </si>
  <si>
    <t>308-Toberin,Cruz Verde</t>
  </si>
  <si>
    <t>378 - Av Las Villas,Av Las Villas</t>
  </si>
  <si>
    <t>97_Chico,Cruz Verde</t>
  </si>
  <si>
    <t>176- Murillo,Cruz Verde</t>
  </si>
  <si>
    <t>225 - Metro Autopista Sur,Cruz Verde - Cencosud</t>
  </si>
  <si>
    <t>248 - Jumbo Calle 80,Cruz Verde - Cencosud</t>
  </si>
  <si>
    <t>196 - Metro Soacha,Cruz Verde - Cencosud</t>
  </si>
  <si>
    <t>460_Avenida 1,Cruz Verde</t>
  </si>
  <si>
    <t>454_Colina,Cruz Verde</t>
  </si>
  <si>
    <t>455_Antares,Cruz Verde</t>
  </si>
  <si>
    <t>447-Parque Arboleda,Cruz Verde</t>
  </si>
  <si>
    <t>418_Marsella,Acuña</t>
  </si>
  <si>
    <t>133- La Castellana,Cruz Verde</t>
  </si>
  <si>
    <t>Plaza Imperial,499- Cruz Verde</t>
  </si>
  <si>
    <t>229 - Jumbo Suba,Cruz Verde - Cencosud</t>
  </si>
  <si>
    <t>409_Chapinero,Acuña</t>
  </si>
  <si>
    <t>Centro Empresarial Vardi,553_Cruz Verde</t>
  </si>
  <si>
    <t>152_Norte,Cruz Verde</t>
  </si>
  <si>
    <t>461_Santafe,Cruz Verde</t>
  </si>
  <si>
    <t>Cruz Verde,507_Diver Plaza</t>
  </si>
  <si>
    <t>297-Parque Arauco-Caracoli,Cruz Verde</t>
  </si>
  <si>
    <t>TOMA FÍSICA</t>
  </si>
  <si>
    <t>TOTAL JULIO 2018</t>
  </si>
  <si>
    <t>TOTAL PUNTOS JULIO  2018</t>
  </si>
  <si>
    <t xml:space="preserve">Cruz Verde Porto Azul </t>
  </si>
  <si>
    <t xml:space="preserve">Cruz Verde Centro Empresarial Vardi </t>
  </si>
  <si>
    <t>Cruz Verde Las Vegas</t>
  </si>
  <si>
    <t>Cruz Verde San Lucas</t>
  </si>
  <si>
    <t xml:space="preserve">Cruz Verde Suramericana </t>
  </si>
  <si>
    <t>Clinica Country Urgencias</t>
  </si>
  <si>
    <t>EVIDENCIA JULIO</t>
  </si>
  <si>
    <t>SIN EVIDENCIA JULIO</t>
  </si>
  <si>
    <t>410_Avenida el Dorado, Acuña</t>
  </si>
  <si>
    <t>155 - Salitre, Comercial</t>
  </si>
  <si>
    <t>455_Antares, Cruz Verde</t>
  </si>
  <si>
    <t>378 - Av Las Villas, Av Las Villas</t>
  </si>
  <si>
    <t>157_ZonaIn, Cruz Verde</t>
  </si>
  <si>
    <t>408_Chico, Acuña</t>
  </si>
  <si>
    <t>141-Quibdo, Cruz Verde</t>
  </si>
  <si>
    <t>496_Medical Center, Cruz Verde</t>
  </si>
  <si>
    <t>Cruz Verde, Santafe Medellin</t>
  </si>
  <si>
    <t>454_Colina, Cruz Verde</t>
  </si>
  <si>
    <t>556_Suramericana, Cruz Verde</t>
  </si>
  <si>
    <t>552_Porto Azul, Cruz Verde</t>
  </si>
  <si>
    <t>414_Puente Largo, Acuña</t>
  </si>
  <si>
    <t>460_Avenida 1, Cruz Verde</t>
  </si>
  <si>
    <t>98_Belmira, Cruz Verde</t>
  </si>
  <si>
    <t>458_Kennedy Central, Cruz Verde</t>
  </si>
  <si>
    <t>Bocagrande Cra3, 456_Cruz Verde</t>
  </si>
  <si>
    <t>251_Calle 54, Cruz Verde</t>
  </si>
  <si>
    <t>178_Calle 72, Cruz Verde</t>
  </si>
  <si>
    <t>404_La Colina, Acuña</t>
  </si>
  <si>
    <t>TOTAL PUNTOS  2018</t>
  </si>
  <si>
    <t>EVIDENCIA AGOSTO</t>
  </si>
  <si>
    <t>SIN EVIDENCIA AGOSTO</t>
  </si>
  <si>
    <t>Titan Plaza</t>
  </si>
  <si>
    <t>98_Belmira,Cruz Verde</t>
  </si>
  <si>
    <t>561_Titan Plaza,Cruz Verde</t>
  </si>
  <si>
    <t>261 - Metro San Cayetano,Cruz Verde - Cencosud</t>
  </si>
  <si>
    <t>459_Las Ferias,Cruz Verde</t>
  </si>
  <si>
    <t>Olimpica,457-Villa</t>
  </si>
  <si>
    <t>395_Calle 140,Acuña</t>
  </si>
  <si>
    <t>184_Chia,Cruz Verde</t>
  </si>
  <si>
    <t>496_Medical Center,Cruz Verde</t>
  </si>
  <si>
    <t>253 - Metro Banderas,Cruz Verde - Cencosud</t>
  </si>
  <si>
    <t>556_Suramericana,Cruz Verde</t>
  </si>
  <si>
    <t>516_Uap Ibague,Cruz Verde</t>
  </si>
  <si>
    <t>143_Facatativa,Cruz Verde</t>
  </si>
  <si>
    <t>502_Calle 184,Cruz Verde</t>
  </si>
  <si>
    <t>266 - Jumbo Rionegro,Cruz Verde - Cencosud</t>
  </si>
  <si>
    <t>562_Prado 72,Cruz Verde</t>
  </si>
  <si>
    <t>509_Cruz Verde,Santa Cecilia</t>
  </si>
  <si>
    <t>115-Prado 74,Cruz Verde</t>
  </si>
  <si>
    <t>251_Calle 54,Cruz Verde</t>
  </si>
  <si>
    <t>Clinica de cafe,445_Cruz Verde</t>
  </si>
  <si>
    <t>186-Calle 97,Cruz Verde</t>
  </si>
  <si>
    <t>Cruz Verde Prado 72</t>
  </si>
  <si>
    <t>TOTAL SEPTIEMBRE 2018</t>
  </si>
  <si>
    <t>TOTAL AGOSTO 2018</t>
  </si>
  <si>
    <t>Cruz Verde Torres de San José</t>
  </si>
  <si>
    <t>Cruz Verde La Merced</t>
  </si>
  <si>
    <t>Cruz Verde Palogrande</t>
  </si>
  <si>
    <t>Cruz Verde Unicentro Medellín</t>
  </si>
  <si>
    <t>Cruz Verde Mall Plaza</t>
  </si>
  <si>
    <t>EVIDENCIA SEPT</t>
  </si>
  <si>
    <t>SIN EVIDENCIA SEPT</t>
  </si>
  <si>
    <t>370-Torre Premium,Cruz Verde</t>
  </si>
  <si>
    <t>171-Plaza de las Americas,Cruz Verde</t>
  </si>
  <si>
    <t>560_San Jose,Cruz Verde</t>
  </si>
  <si>
    <t>558_Unicentro Medellin,Cruz Verde</t>
  </si>
  <si>
    <t>TOTAL OCTUBRE 2018</t>
  </si>
  <si>
    <t>166-Calle 106,Cruz Verde</t>
  </si>
  <si>
    <t>EVIDENCIA OCT</t>
  </si>
  <si>
    <t>SIN EVIDENCIA OCT</t>
  </si>
  <si>
    <t>415_Salitre Plaza,Acuña</t>
  </si>
  <si>
    <t>555_San Lucas,Cruz Verde</t>
  </si>
  <si>
    <t>289 - Jumbo Mega Mall,Cruz Verde - Cencosud</t>
  </si>
  <si>
    <t>397_Calle 72,Acuña</t>
  </si>
  <si>
    <t>402_Pablo VI,Acuña</t>
  </si>
  <si>
    <t>564_La Merced,Cruz Verde</t>
  </si>
  <si>
    <t>312_Jumbo Yopal,Cruz Verde</t>
  </si>
  <si>
    <t>374_Calle 90,Cruz Verde</t>
  </si>
  <si>
    <t>185-Bocagrande,cruz Verde</t>
  </si>
  <si>
    <t>133_La Castellana,Cruz Verde</t>
  </si>
  <si>
    <t>Cruz Verde,Santafe Medellin</t>
  </si>
  <si>
    <t>Cruz Verde,Oviedo</t>
  </si>
  <si>
    <t>521_Palo Grande,Cruz Verde</t>
  </si>
  <si>
    <t>Las Murallas,470-Cruz Verde</t>
  </si>
  <si>
    <t>389_Restrepo,Cruz Verde</t>
  </si>
  <si>
    <t>224 - Jumbo Alto Prado,Cruz Verde -Cencosud</t>
  </si>
  <si>
    <t>520_El tesoro,Cruz Verde</t>
  </si>
  <si>
    <t>Parque Medico,501_Cruz Verde</t>
  </si>
  <si>
    <t>Cruz Verde Portal 80</t>
  </si>
  <si>
    <t>Cruz Verde Centro Médico La Sabana</t>
  </si>
  <si>
    <t>Cruz Verde Metrópolis</t>
  </si>
  <si>
    <t>515_Parque Versalles,Cruz Verde</t>
  </si>
  <si>
    <t>144_Girardot,Cruz Verde</t>
  </si>
  <si>
    <t>TOTAL NOVIEMBRE 2018</t>
  </si>
  <si>
    <t>566_Cruz Verde Centro Medico La Sabana,Cruz Verde</t>
  </si>
  <si>
    <t>134_Villavicencio,Cruz Verde</t>
  </si>
  <si>
    <t>570_Cruz Verde Portal 80,Cruz Verde</t>
  </si>
  <si>
    <t>201_Jumbo Tunja,Cruz Verde - Cencosud</t>
  </si>
  <si>
    <t>127-Pereira,cruz verde</t>
  </si>
  <si>
    <t>Cruz Verde,519_Country Urgencias</t>
  </si>
  <si>
    <t>563_Plaza Central,Cruz Verde</t>
  </si>
  <si>
    <t>Cruz Verde Pepe Sierra</t>
  </si>
  <si>
    <t>Cruz Verde Plaza Central</t>
  </si>
  <si>
    <t>Cruz Verde Chipichape</t>
  </si>
  <si>
    <t>SIN EVIDENCIA NOV</t>
  </si>
  <si>
    <t>EVIDENCIA NOV</t>
  </si>
  <si>
    <t>TOTAL REPORTES TRAMITADOS</t>
  </si>
  <si>
    <t>572 Cruz Verde Pepe Sierra,Cruz Verde</t>
  </si>
  <si>
    <t>151- Antiguo Country,Cruz Verde</t>
  </si>
  <si>
    <t>412_Ibiza,Acuña</t>
  </si>
  <si>
    <t>394_Salitre,Acuña</t>
  </si>
  <si>
    <t>567 Cruz Verde Chipichape,Cruz Verde Chipichape</t>
  </si>
  <si>
    <t>197_Metro Fontibon,Cruz Verde - Cencosud</t>
  </si>
  <si>
    <t>187-Torre Medica,Cruz Verde</t>
  </si>
  <si>
    <t>179-Ciudad Jardín,Cruz Verde</t>
  </si>
  <si>
    <t>576 Cruz Verde Normandia,Cruz Verde</t>
  </si>
  <si>
    <t>Bocagrande Cra3,456_Cruz Verde</t>
  </si>
  <si>
    <t>TOTAL DICIEMBRE 2018</t>
  </si>
  <si>
    <t>EVIDENCIA DIC</t>
  </si>
  <si>
    <t>SIN EVIDENCIA DIC</t>
  </si>
  <si>
    <t xml:space="preserve">Cruz Verde Mall Palma Grande </t>
  </si>
  <si>
    <t>Cruz Verde Paso Ancho</t>
  </si>
  <si>
    <t>Cruz Verde Normandia</t>
  </si>
  <si>
    <t>Cruz Verde Acomedica</t>
  </si>
  <si>
    <t>Cruz Verde Vasquez Cobo</t>
  </si>
  <si>
    <t>Cruz Verde Cra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</si>
</sst>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0;[Red]0"/>
    <numFmt numFmtId="167" formatCode="_(* #,##0_);_(* \(#,##0\);_(* &quot;-&quot;??_);_(@_)"/>
    <numFmt numFmtId="168" formatCode="mmm\ d\,\ yyyy"/>
  </numFmts>
  <fonts count="8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</font>
    <font>
      <b/>
      <sz val="14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indexed="8"/>
      <name val="Tahoma"/>
      <family val="2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name val="Arial"/>
      <family val="2"/>
    </font>
    <font>
      <b/>
      <sz val="11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indexed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rgb="FF000000"/>
      <name val="Arial"/>
      <family val="2"/>
    </font>
    <font>
      <sz val="9"/>
      <name val="Arial"/>
      <family val="2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1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name val="Arial"/>
      <family val="2"/>
    </font>
    <font>
      <sz val="9"/>
      <color rgb="FFFF0000"/>
      <name val="Arial"/>
      <family val="2"/>
    </font>
    <font>
      <b/>
      <sz val="9"/>
      <color rgb="FFFF0000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b/>
      <sz val="9"/>
      <color indexed="81"/>
      <name val="Tahoma"/>
      <family val="2"/>
    </font>
    <font>
      <sz val="10"/>
      <color rgb="FF000000"/>
      <name val="Arial"/>
      <family val="2"/>
    </font>
    <font>
      <sz val="9"/>
      <color theme="0"/>
      <name val="Arial"/>
      <family val="2"/>
    </font>
    <font>
      <sz val="9"/>
      <color theme="1"/>
      <name val="Arial"/>
      <family val="2"/>
    </font>
    <font>
      <sz val="9"/>
      <name val="Arial"/>
      <family val="2"/>
    </font>
    <font>
      <b/>
      <sz val="9"/>
      <color rgb="FFFF0000"/>
      <name val="Arial"/>
      <family val="2"/>
    </font>
    <font>
      <sz val="10"/>
      <color theme="0"/>
      <name val="Arial"/>
      <family val="2"/>
    </font>
    <font>
      <sz val="10"/>
      <color theme="1"/>
      <name val="Arial"/>
      <family val="2"/>
    </font>
    <font>
      <sz val="9"/>
      <color theme="1"/>
      <name val="Calibri"/>
      <family val="2"/>
      <scheme val="minor"/>
    </font>
    <font>
      <sz val="9"/>
      <color theme="0"/>
      <name val="Arial"/>
      <family val="2"/>
    </font>
    <font>
      <sz val="9"/>
      <color theme="1"/>
      <name val="Arial"/>
      <family val="2"/>
    </font>
    <font>
      <sz val="10"/>
      <color theme="0"/>
      <name val="Arial"/>
      <family val="2"/>
    </font>
    <font>
      <sz val="10"/>
      <color theme="1"/>
      <name val="Arial"/>
      <family val="2"/>
    </font>
    <font>
      <sz val="9"/>
      <name val="Arial"/>
      <family val="2"/>
    </font>
    <font>
      <sz val="11"/>
      <color theme="1"/>
      <name val="Arial Narrow"/>
      <family val="2"/>
    </font>
    <font>
      <b/>
      <sz val="11"/>
      <color theme="0"/>
      <name val="Arial Narrow"/>
      <family val="2"/>
    </font>
    <font>
      <sz val="11"/>
      <name val="Arial Narrow"/>
      <family val="2"/>
    </font>
    <font>
      <b/>
      <sz val="11"/>
      <color theme="1"/>
      <name val="Arial Narrow"/>
      <family val="2"/>
    </font>
    <font>
      <b/>
      <sz val="11"/>
      <color rgb="FFFF0000"/>
      <name val="Arial Narrow"/>
      <family val="2"/>
    </font>
    <font>
      <b/>
      <sz val="11"/>
      <name val="Arial Narrow"/>
      <family val="2"/>
    </font>
    <font>
      <sz val="14"/>
      <color theme="1"/>
      <name val="Arial Narrow"/>
      <family val="2"/>
    </font>
    <font>
      <sz val="10"/>
      <color theme="0"/>
      <name val="Arial Narrow"/>
      <family val="2"/>
    </font>
    <font>
      <sz val="10"/>
      <color theme="1"/>
      <name val="Arial Narrow"/>
      <family val="2"/>
    </font>
    <font>
      <b/>
      <sz val="10"/>
      <color theme="0"/>
      <name val="Arial Narrow"/>
      <family val="2"/>
    </font>
    <font>
      <sz val="10"/>
      <color indexed="63"/>
      <name val="Arial Narrow"/>
      <family val="2"/>
    </font>
    <font>
      <sz val="10"/>
      <name val="Arial Narrow"/>
      <family val="2"/>
    </font>
    <font>
      <b/>
      <sz val="10"/>
      <color rgb="FFFF0000"/>
      <name val="Arial Narrow"/>
      <family val="2"/>
    </font>
    <font>
      <b/>
      <sz val="10"/>
      <color theme="1"/>
      <name val="Arial Narrow"/>
      <family val="2"/>
    </font>
    <font>
      <b/>
      <sz val="10"/>
      <name val="Arial Narrow"/>
      <family val="2"/>
    </font>
    <font>
      <sz val="8"/>
      <name val="Tahoma"/>
      <family val="2"/>
    </font>
    <font>
      <sz val="10"/>
      <color theme="0"/>
      <name val="Arial Narrow"/>
      <family val="2"/>
    </font>
    <font>
      <sz val="10"/>
      <color theme="1"/>
      <name val="Arial Narrow"/>
      <family val="2"/>
    </font>
    <font>
      <b/>
      <sz val="10"/>
      <color rgb="FFFF0000"/>
      <name val="Arial Narrow"/>
      <family val="2"/>
    </font>
    <font>
      <sz val="10"/>
      <name val="Arial Narrow"/>
      <family val="2"/>
    </font>
    <font>
      <b/>
      <sz val="14"/>
      <color theme="1"/>
      <name val="Arial Narrow"/>
      <family val="2"/>
    </font>
    <font>
      <sz val="11"/>
      <color indexed="63"/>
      <name val="Arial Narrow"/>
      <family val="2"/>
    </font>
    <font>
      <sz val="11"/>
      <color theme="0"/>
      <name val="Arial Narrow"/>
      <family val="2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rgb="FFFFFFCC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165" fontId="1" fillId="0" borderId="0" applyFont="0" applyFill="0" applyBorder="0" applyAlignment="0" applyProtection="0"/>
    <xf numFmtId="0" fontId="4" fillId="0" borderId="0" applyBorder="0" applyProtection="0"/>
    <xf numFmtId="0" fontId="4" fillId="0" borderId="0" applyBorder="0" applyProtection="0"/>
    <xf numFmtId="164" fontId="1" fillId="0" borderId="0" applyFont="0" applyFill="0" applyBorder="0" applyAlignment="0" applyProtection="0"/>
    <xf numFmtId="0" fontId="20" fillId="0" borderId="0"/>
    <xf numFmtId="9" fontId="1" fillId="0" borderId="0" applyFont="0" applyFill="0" applyBorder="0" applyAlignment="0" applyProtection="0"/>
    <xf numFmtId="0" fontId="20" fillId="0" borderId="0"/>
    <xf numFmtId="0" fontId="84" fillId="0" borderId="0"/>
  </cellStyleXfs>
  <cellXfs count="582">
    <xf numFmtId="0" fontId="0" fillId="0" borderId="0" xfId="0"/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167" fontId="8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167" fontId="11" fillId="0" borderId="0" xfId="1" applyNumberFormat="1" applyFont="1" applyBorder="1" applyAlignment="1">
      <alignment horizontal="center" vertical="center"/>
    </xf>
    <xf numFmtId="167" fontId="0" fillId="0" borderId="0" xfId="1" applyNumberFormat="1" applyFont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0" fillId="0" borderId="0" xfId="0" applyNumberFormat="1" applyFill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7" fontId="9" fillId="0" borderId="1" xfId="0" applyNumberFormat="1" applyFont="1" applyBorder="1" applyAlignment="1">
      <alignment horizontal="center" vertical="center"/>
    </xf>
    <xf numFmtId="9" fontId="0" fillId="0" borderId="1" xfId="0" applyNumberFormat="1" applyBorder="1" applyAlignment="1">
      <alignment horizontal="center"/>
    </xf>
    <xf numFmtId="9" fontId="0" fillId="0" borderId="1" xfId="0" applyNumberFormat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horizontal="center" vertical="center"/>
    </xf>
    <xf numFmtId="17" fontId="9" fillId="0" borderId="0" xfId="0" applyNumberFormat="1" applyFont="1" applyBorder="1" applyAlignment="1">
      <alignment horizontal="center" vertical="center"/>
    </xf>
    <xf numFmtId="9" fontId="0" fillId="0" borderId="0" xfId="0" applyNumberFormat="1" applyBorder="1" applyAlignment="1">
      <alignment horizontal="center"/>
    </xf>
    <xf numFmtId="9" fontId="0" fillId="0" borderId="0" xfId="0" applyNumberFormat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 wrapText="1"/>
    </xf>
    <xf numFmtId="167" fontId="14" fillId="2" borderId="1" xfId="1" applyNumberFormat="1" applyFont="1" applyFill="1" applyBorder="1" applyAlignment="1">
      <alignment horizontal="center" vertical="center"/>
    </xf>
    <xf numFmtId="0" fontId="15" fillId="0" borderId="1" xfId="0" applyNumberFormat="1" applyFont="1" applyFill="1" applyBorder="1" applyAlignment="1">
      <alignment horizontal="center" vertical="center" wrapText="1"/>
    </xf>
    <xf numFmtId="167" fontId="16" fillId="0" borderId="1" xfId="1" applyNumberFormat="1" applyFont="1" applyBorder="1" applyAlignment="1">
      <alignment horizontal="center" vertical="center"/>
    </xf>
    <xf numFmtId="167" fontId="16" fillId="0" borderId="1" xfId="0" applyNumberFormat="1" applyFont="1" applyBorder="1" applyAlignment="1">
      <alignment horizontal="center" vertical="center"/>
    </xf>
    <xf numFmtId="0" fontId="15" fillId="0" borderId="1" xfId="2" applyNumberFormat="1" applyFont="1" applyFill="1" applyBorder="1" applyAlignment="1" applyProtection="1">
      <alignment horizontal="center" vertical="center" wrapText="1"/>
    </xf>
    <xf numFmtId="166" fontId="15" fillId="0" borderId="1" xfId="2" applyNumberFormat="1" applyFont="1" applyFill="1" applyBorder="1" applyAlignment="1" applyProtection="1">
      <alignment horizontal="center" vertical="center" wrapText="1"/>
    </xf>
    <xf numFmtId="0" fontId="16" fillId="0" borderId="1" xfId="0" applyFont="1" applyBorder="1" applyAlignment="1">
      <alignment horizontal="center" vertical="center"/>
    </xf>
    <xf numFmtId="0" fontId="17" fillId="0" borderId="1" xfId="0" applyNumberFormat="1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3" borderId="0" xfId="0" applyNumberFormat="1" applyFill="1" applyAlignment="1">
      <alignment horizontal="center" vertical="center"/>
    </xf>
    <xf numFmtId="0" fontId="0" fillId="3" borderId="0" xfId="0" applyNumberFormat="1" applyFill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 wrapText="1"/>
    </xf>
    <xf numFmtId="17" fontId="2" fillId="2" borderId="1" xfId="0" applyNumberFormat="1" applyFont="1" applyFill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9" fontId="8" fillId="0" borderId="1" xfId="0" applyNumberFormat="1" applyFont="1" applyBorder="1" applyAlignment="1">
      <alignment horizontal="center"/>
    </xf>
    <xf numFmtId="9" fontId="8" fillId="0" borderId="1" xfId="0" applyNumberFormat="1" applyFont="1" applyBorder="1" applyAlignment="1">
      <alignment horizontal="center" vertical="center"/>
    </xf>
    <xf numFmtId="17" fontId="2" fillId="2" borderId="1" xfId="0" applyNumberFormat="1" applyFont="1" applyFill="1" applyBorder="1" applyAlignment="1">
      <alignment horizontal="center" vertical="center"/>
    </xf>
    <xf numFmtId="0" fontId="19" fillId="3" borderId="0" xfId="0" applyFont="1" applyFill="1" applyAlignment="1">
      <alignment wrapText="1"/>
    </xf>
    <xf numFmtId="14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12" fillId="3" borderId="0" xfId="0" applyFont="1" applyFill="1" applyAlignment="1">
      <alignment horizontal="center" wrapText="1"/>
    </xf>
    <xf numFmtId="0" fontId="12" fillId="3" borderId="0" xfId="0" applyFont="1" applyFill="1"/>
    <xf numFmtId="0" fontId="0" fillId="3" borderId="0" xfId="0" applyFont="1" applyFill="1"/>
    <xf numFmtId="0" fontId="12" fillId="3" borderId="2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wrapText="1"/>
    </xf>
    <xf numFmtId="0" fontId="3" fillId="3" borderId="0" xfId="0" applyFont="1" applyFill="1"/>
    <xf numFmtId="0" fontId="5" fillId="3" borderId="0" xfId="0" applyFont="1" applyFill="1" applyAlignment="1">
      <alignment horizontal="center"/>
    </xf>
    <xf numFmtId="167" fontId="6" fillId="3" borderId="0" xfId="1" applyNumberFormat="1" applyFont="1" applyFill="1" applyAlignment="1">
      <alignment horizontal="center" vertical="center"/>
    </xf>
    <xf numFmtId="164" fontId="6" fillId="3" borderId="0" xfId="4" applyFont="1" applyFill="1" applyAlignment="1">
      <alignment horizontal="center"/>
    </xf>
    <xf numFmtId="0" fontId="6" fillId="3" borderId="0" xfId="0" applyFont="1" applyFill="1" applyAlignment="1">
      <alignment vertic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vertical="center"/>
    </xf>
    <xf numFmtId="0" fontId="0" fillId="3" borderId="0" xfId="0" applyNumberFormat="1" applyFill="1" applyAlignment="1">
      <alignment horizontal="center"/>
    </xf>
    <xf numFmtId="164" fontId="0" fillId="3" borderId="0" xfId="4" applyFont="1" applyFill="1" applyAlignment="1">
      <alignment horizontal="center"/>
    </xf>
    <xf numFmtId="167" fontId="0" fillId="3" borderId="0" xfId="0" applyNumberFormat="1" applyFill="1" applyAlignment="1">
      <alignment horizontal="center"/>
    </xf>
    <xf numFmtId="0" fontId="9" fillId="3" borderId="0" xfId="0" applyFont="1" applyFill="1"/>
    <xf numFmtId="22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12" fillId="3" borderId="0" xfId="0" applyFont="1" applyFill="1" applyAlignment="1">
      <alignment horizontal="center"/>
    </xf>
    <xf numFmtId="22" fontId="12" fillId="3" borderId="0" xfId="0" applyNumberFormat="1" applyFont="1" applyFill="1" applyAlignment="1">
      <alignment horizontal="center"/>
    </xf>
    <xf numFmtId="0" fontId="12" fillId="3" borderId="0" xfId="0" applyNumberFormat="1" applyFont="1" applyFill="1" applyAlignment="1">
      <alignment horizontal="center" vertical="center"/>
    </xf>
    <xf numFmtId="0" fontId="0" fillId="3" borderId="0" xfId="0" applyNumberFormat="1" applyFill="1" applyAlignment="1">
      <alignment vertical="center"/>
    </xf>
    <xf numFmtId="0" fontId="9" fillId="3" borderId="0" xfId="0" applyFont="1" applyFill="1" applyAlignment="1">
      <alignment horizontal="center"/>
    </xf>
    <xf numFmtId="0" fontId="10" fillId="2" borderId="0" xfId="0" applyFont="1" applyFill="1" applyAlignment="1">
      <alignment horizontal="center"/>
    </xf>
    <xf numFmtId="0" fontId="10" fillId="2" borderId="0" xfId="0" applyFont="1" applyFill="1"/>
    <xf numFmtId="0" fontId="10" fillId="2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/>
    </xf>
    <xf numFmtId="22" fontId="8" fillId="3" borderId="0" xfId="0" applyNumberFormat="1" applyFont="1" applyFill="1" applyAlignment="1">
      <alignment horizontal="center"/>
    </xf>
    <xf numFmtId="0" fontId="0" fillId="3" borderId="0" xfId="0" applyFont="1" applyFill="1" applyAlignment="1">
      <alignment horizontal="center"/>
    </xf>
    <xf numFmtId="0" fontId="13" fillId="3" borderId="1" xfId="2" applyNumberFormat="1" applyFont="1" applyFill="1" applyBorder="1" applyAlignment="1" applyProtection="1">
      <alignment horizontal="center" vertical="center" wrapText="1"/>
    </xf>
    <xf numFmtId="166" fontId="13" fillId="3" borderId="1" xfId="2" applyNumberFormat="1" applyFont="1" applyFill="1" applyBorder="1" applyAlignment="1" applyProtection="1">
      <alignment horizontal="center" vertical="center" wrapText="1"/>
    </xf>
    <xf numFmtId="0" fontId="21" fillId="3" borderId="1" xfId="0" applyFont="1" applyFill="1" applyBorder="1" applyAlignment="1">
      <alignment horizontal="center" vertical="center"/>
    </xf>
    <xf numFmtId="167" fontId="0" fillId="3" borderId="1" xfId="1" applyNumberFormat="1" applyFont="1" applyFill="1" applyBorder="1" applyAlignment="1">
      <alignment horizontal="center"/>
    </xf>
    <xf numFmtId="0" fontId="13" fillId="3" borderId="1" xfId="0" applyNumberFormat="1" applyFont="1" applyFill="1" applyBorder="1" applyAlignment="1">
      <alignment horizontal="center" vertical="center" wrapText="1"/>
    </xf>
    <xf numFmtId="0" fontId="21" fillId="3" borderId="1" xfId="0" applyNumberFormat="1" applyFont="1" applyFill="1" applyBorder="1" applyAlignment="1">
      <alignment horizontal="center" vertical="center" wrapText="1"/>
    </xf>
    <xf numFmtId="0" fontId="7" fillId="3" borderId="1" xfId="0" applyNumberFormat="1" applyFont="1" applyFill="1" applyBorder="1" applyAlignment="1">
      <alignment horizontal="center" vertical="center" wrapText="1"/>
    </xf>
    <xf numFmtId="0" fontId="7" fillId="3" borderId="1" xfId="3" applyNumberFormat="1" applyFont="1" applyFill="1" applyBorder="1" applyAlignment="1" applyProtection="1">
      <alignment horizontal="center" vertical="center" wrapText="1"/>
    </xf>
    <xf numFmtId="0" fontId="19" fillId="3" borderId="0" xfId="0" applyFont="1" applyFill="1" applyAlignment="1">
      <alignment horizontal="center" wrapText="1"/>
    </xf>
    <xf numFmtId="0" fontId="12" fillId="3" borderId="3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 vertical="center"/>
    </xf>
    <xf numFmtId="22" fontId="3" fillId="3" borderId="0" xfId="0" applyNumberFormat="1" applyFont="1" applyFill="1" applyAlignment="1">
      <alignment horizontal="center"/>
    </xf>
    <xf numFmtId="0" fontId="3" fillId="3" borderId="0" xfId="0" applyNumberFormat="1" applyFont="1" applyFill="1" applyAlignment="1">
      <alignment horizontal="center" vertical="center"/>
    </xf>
    <xf numFmtId="0" fontId="8" fillId="3" borderId="0" xfId="0" applyNumberFormat="1" applyFont="1" applyFill="1" applyAlignment="1">
      <alignment horizontal="center" vertical="center"/>
    </xf>
    <xf numFmtId="0" fontId="3" fillId="3" borderId="0" xfId="0" applyNumberFormat="1" applyFont="1" applyFill="1" applyAlignment="1">
      <alignment horizontal="center"/>
    </xf>
    <xf numFmtId="0" fontId="21" fillId="3" borderId="1" xfId="0" applyFont="1" applyFill="1" applyBorder="1" applyAlignment="1">
      <alignment horizontal="center" vertical="center" wrapText="1"/>
    </xf>
    <xf numFmtId="167" fontId="0" fillId="3" borderId="0" xfId="0" applyNumberFormat="1" applyFill="1" applyAlignment="1">
      <alignment horizontal="center" vertical="center"/>
    </xf>
    <xf numFmtId="167" fontId="0" fillId="3" borderId="0" xfId="0" applyNumberFormat="1" applyFill="1"/>
    <xf numFmtId="0" fontId="7" fillId="3" borderId="0" xfId="0" applyFont="1" applyFill="1" applyAlignment="1">
      <alignment horizontal="center"/>
    </xf>
    <xf numFmtId="167" fontId="6" fillId="3" borderId="0" xfId="1" applyNumberFormat="1" applyFont="1" applyFill="1" applyAlignment="1">
      <alignment vertic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3" borderId="0" xfId="0" applyNumberFormat="1" applyFont="1" applyFill="1" applyAlignment="1">
      <alignment horizontal="center"/>
    </xf>
    <xf numFmtId="167" fontId="0" fillId="3" borderId="1" xfId="1" applyNumberFormat="1" applyFont="1" applyFill="1" applyBorder="1" applyAlignment="1">
      <alignment horizontal="center" vertical="center"/>
    </xf>
    <xf numFmtId="0" fontId="3" fillId="3" borderId="1" xfId="2" applyNumberFormat="1" applyFont="1" applyFill="1" applyBorder="1" applyAlignment="1" applyProtection="1">
      <alignment horizontal="center" vertical="center" wrapText="1"/>
    </xf>
    <xf numFmtId="166" fontId="3" fillId="3" borderId="1" xfId="2" applyNumberFormat="1" applyFont="1" applyFill="1" applyBorder="1" applyAlignment="1" applyProtection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167" fontId="5" fillId="3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9" fontId="8" fillId="3" borderId="1" xfId="0" applyNumberFormat="1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9" fontId="7" fillId="3" borderId="1" xfId="0" applyNumberFormat="1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/>
    </xf>
    <xf numFmtId="9" fontId="8" fillId="3" borderId="1" xfId="6" applyFont="1" applyFill="1" applyBorder="1" applyAlignment="1">
      <alignment horizontal="center"/>
    </xf>
    <xf numFmtId="167" fontId="5" fillId="3" borderId="0" xfId="0" applyNumberFormat="1" applyFont="1" applyFill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0" fillId="0" borderId="1" xfId="0" applyFill="1" applyBorder="1" applyAlignment="1">
      <alignment horizontal="center" vertical="center"/>
    </xf>
    <xf numFmtId="17" fontId="0" fillId="3" borderId="0" xfId="0" applyNumberFormat="1" applyFill="1"/>
    <xf numFmtId="14" fontId="3" fillId="0" borderId="1" xfId="0" applyNumberFormat="1" applyFont="1" applyFill="1" applyBorder="1" applyAlignment="1">
      <alignment horizontal="center" vertical="center" wrapText="1"/>
    </xf>
    <xf numFmtId="167" fontId="8" fillId="3" borderId="0" xfId="0" applyNumberFormat="1" applyFont="1" applyFill="1" applyAlignment="1">
      <alignment horizontal="center" vertical="center"/>
    </xf>
    <xf numFmtId="0" fontId="0" fillId="3" borderId="1" xfId="0" applyFill="1" applyBorder="1"/>
    <xf numFmtId="0" fontId="22" fillId="3" borderId="0" xfId="0" applyFont="1" applyFill="1" applyAlignment="1">
      <alignment horizontal="center"/>
    </xf>
    <xf numFmtId="164" fontId="22" fillId="3" borderId="0" xfId="4" applyFont="1" applyFill="1" applyAlignment="1">
      <alignment horizontal="center"/>
    </xf>
    <xf numFmtId="0" fontId="22" fillId="3" borderId="0" xfId="0" applyFont="1" applyFill="1"/>
    <xf numFmtId="164" fontId="5" fillId="3" borderId="0" xfId="4" applyFont="1" applyFill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0" fillId="3" borderId="1" xfId="0" applyNumberForma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10" fillId="3" borderId="1" xfId="0" applyFont="1" applyFill="1" applyBorder="1" applyAlignment="1">
      <alignment horizontal="center"/>
    </xf>
    <xf numFmtId="0" fontId="10" fillId="3" borderId="0" xfId="0" applyFont="1" applyFill="1"/>
    <xf numFmtId="0" fontId="8" fillId="3" borderId="1" xfId="0" applyNumberFormat="1" applyFont="1" applyFill="1" applyBorder="1" applyAlignment="1">
      <alignment horizontal="center"/>
    </xf>
    <xf numFmtId="0" fontId="10" fillId="4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67" fontId="0" fillId="3" borderId="0" xfId="1" applyNumberFormat="1" applyFont="1" applyFill="1" applyBorder="1" applyAlignment="1">
      <alignment horizontal="center" vertical="center"/>
    </xf>
    <xf numFmtId="13" fontId="0" fillId="3" borderId="0" xfId="6" applyNumberFormat="1" applyFont="1" applyFill="1"/>
    <xf numFmtId="167" fontId="0" fillId="3" borderId="0" xfId="0" applyNumberFormat="1" applyFill="1" applyAlignment="1">
      <alignment horizontal="left"/>
    </xf>
    <xf numFmtId="17" fontId="2" fillId="3" borderId="0" xfId="0" applyNumberFormat="1" applyFont="1" applyFill="1" applyBorder="1" applyAlignment="1">
      <alignment horizontal="center"/>
    </xf>
    <xf numFmtId="0" fontId="13" fillId="5" borderId="1" xfId="0" applyNumberFormat="1" applyFont="1" applyFill="1" applyBorder="1" applyAlignment="1">
      <alignment horizontal="center" vertical="center" wrapText="1"/>
    </xf>
    <xf numFmtId="0" fontId="21" fillId="5" borderId="1" xfId="0" applyFont="1" applyFill="1" applyBorder="1" applyAlignment="1">
      <alignment horizontal="center" vertical="center" wrapText="1"/>
    </xf>
    <xf numFmtId="167" fontId="0" fillId="5" borderId="1" xfId="1" applyNumberFormat="1" applyFont="1" applyFill="1" applyBorder="1" applyAlignment="1">
      <alignment horizontal="center" vertical="center"/>
    </xf>
    <xf numFmtId="0" fontId="13" fillId="5" borderId="1" xfId="2" applyNumberFormat="1" applyFont="1" applyFill="1" applyBorder="1" applyAlignment="1" applyProtection="1">
      <alignment horizontal="center" vertical="center" wrapText="1"/>
    </xf>
    <xf numFmtId="166" fontId="13" fillId="5" borderId="1" xfId="2" applyNumberFormat="1" applyFont="1" applyFill="1" applyBorder="1" applyAlignment="1" applyProtection="1">
      <alignment horizontal="center" vertical="center" wrapText="1"/>
    </xf>
    <xf numFmtId="0" fontId="21" fillId="5" borderId="1" xfId="0" applyNumberFormat="1" applyFont="1" applyFill="1" applyBorder="1" applyAlignment="1">
      <alignment horizontal="center" vertical="center" wrapText="1"/>
    </xf>
    <xf numFmtId="167" fontId="8" fillId="5" borderId="1" xfId="1" applyNumberFormat="1" applyFont="1" applyFill="1" applyBorder="1" applyAlignment="1">
      <alignment horizontal="center" vertical="center"/>
    </xf>
    <xf numFmtId="0" fontId="16" fillId="3" borderId="1" xfId="0" applyFont="1" applyFill="1" applyBorder="1" applyAlignment="1">
      <alignment horizontal="center"/>
    </xf>
    <xf numFmtId="0" fontId="23" fillId="3" borderId="1" xfId="0" applyFont="1" applyFill="1" applyBorder="1" applyAlignment="1">
      <alignment horizontal="center"/>
    </xf>
    <xf numFmtId="0" fontId="23" fillId="3" borderId="0" xfId="0" applyFont="1" applyFill="1"/>
    <xf numFmtId="0" fontId="19" fillId="3" borderId="0" xfId="0" applyFont="1" applyFill="1" applyAlignment="1">
      <alignment vertical="center" wrapText="1"/>
    </xf>
    <xf numFmtId="0" fontId="0" fillId="0" borderId="0" xfId="0" applyAlignment="1">
      <alignment vertical="center"/>
    </xf>
    <xf numFmtId="14" fontId="24" fillId="3" borderId="1" xfId="0" applyNumberFormat="1" applyFont="1" applyFill="1" applyBorder="1" applyAlignment="1">
      <alignment horizontal="center" vertical="center" wrapText="1"/>
    </xf>
    <xf numFmtId="0" fontId="24" fillId="3" borderId="1" xfId="0" applyFont="1" applyFill="1" applyBorder="1" applyAlignment="1">
      <alignment horizontal="center" vertical="center" wrapText="1"/>
    </xf>
    <xf numFmtId="0" fontId="23" fillId="3" borderId="1" xfId="0" applyFont="1" applyFill="1" applyBorder="1" applyAlignment="1">
      <alignment horizontal="center" vertical="center" wrapText="1"/>
    </xf>
    <xf numFmtId="0" fontId="16" fillId="3" borderId="0" xfId="0" applyFont="1" applyFill="1" applyAlignment="1">
      <alignment vertical="center"/>
    </xf>
    <xf numFmtId="0" fontId="16" fillId="3" borderId="0" xfId="0" applyFont="1" applyFill="1" applyAlignment="1">
      <alignment horizontal="center" vertical="center"/>
    </xf>
    <xf numFmtId="0" fontId="16" fillId="3" borderId="0" xfId="0" applyNumberFormat="1" applyFont="1" applyFill="1" applyAlignment="1">
      <alignment horizontal="center" vertical="center"/>
    </xf>
    <xf numFmtId="0" fontId="25" fillId="3" borderId="0" xfId="0" applyFont="1" applyFill="1" applyAlignment="1">
      <alignment horizontal="center" vertical="center" wrapText="1"/>
    </xf>
    <xf numFmtId="0" fontId="25" fillId="3" borderId="0" xfId="0" applyFont="1" applyFill="1" applyAlignment="1">
      <alignment horizontal="center" vertical="center"/>
    </xf>
    <xf numFmtId="0" fontId="16" fillId="5" borderId="0" xfId="0" applyNumberFormat="1" applyFont="1" applyFill="1" applyAlignment="1">
      <alignment horizontal="center" vertical="center"/>
    </xf>
    <xf numFmtId="0" fontId="25" fillId="2" borderId="1" xfId="0" applyFont="1" applyFill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/>
    </xf>
    <xf numFmtId="0" fontId="16" fillId="3" borderId="1" xfId="0" applyNumberFormat="1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 vertical="center"/>
    </xf>
    <xf numFmtId="0" fontId="28" fillId="3" borderId="1" xfId="0" applyNumberFormat="1" applyFont="1" applyFill="1" applyBorder="1" applyAlignment="1">
      <alignment horizontal="center" vertical="center"/>
    </xf>
    <xf numFmtId="0" fontId="16" fillId="3" borderId="0" xfId="0" applyFont="1" applyFill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16" fillId="3" borderId="0" xfId="0" applyFont="1" applyFill="1" applyAlignment="1">
      <alignment vertical="center" wrapText="1"/>
    </xf>
    <xf numFmtId="0" fontId="25" fillId="2" borderId="4" xfId="0" applyFont="1" applyFill="1" applyBorder="1" applyAlignment="1">
      <alignment horizontal="center" vertical="center" wrapText="1"/>
    </xf>
    <xf numFmtId="0" fontId="16" fillId="3" borderId="5" xfId="0" applyFont="1" applyFill="1" applyBorder="1" applyAlignment="1">
      <alignment horizontal="center" vertical="center" wrapText="1"/>
    </xf>
    <xf numFmtId="0" fontId="16" fillId="3" borderId="4" xfId="0" applyFont="1" applyFill="1" applyBorder="1" applyAlignment="1">
      <alignment horizontal="center" vertical="center" wrapText="1"/>
    </xf>
    <xf numFmtId="0" fontId="16" fillId="3" borderId="1" xfId="0" applyFont="1" applyFill="1" applyBorder="1" applyAlignment="1">
      <alignment horizontal="center" vertical="center" wrapText="1"/>
    </xf>
    <xf numFmtId="0" fontId="0" fillId="3" borderId="0" xfId="0" applyFill="1" applyAlignment="1">
      <alignment vertical="center" wrapText="1"/>
    </xf>
    <xf numFmtId="0" fontId="10" fillId="3" borderId="0" xfId="0" applyFont="1" applyFill="1" applyAlignment="1">
      <alignment vertical="center" wrapText="1"/>
    </xf>
    <xf numFmtId="0" fontId="10" fillId="2" borderId="0" xfId="0" applyFont="1" applyFill="1" applyAlignment="1">
      <alignment horizontal="center" vertical="center" wrapText="1"/>
    </xf>
    <xf numFmtId="14" fontId="16" fillId="3" borderId="1" xfId="0" applyNumberFormat="1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 vertical="center" wrapText="1"/>
    </xf>
    <xf numFmtId="14" fontId="28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27" fillId="0" borderId="1" xfId="0" applyNumberFormat="1" applyFont="1" applyFill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 wrapText="1"/>
    </xf>
    <xf numFmtId="167" fontId="28" fillId="3" borderId="1" xfId="1" applyNumberFormat="1" applyFont="1" applyFill="1" applyBorder="1" applyAlignment="1">
      <alignment horizontal="center" vertical="center"/>
    </xf>
    <xf numFmtId="0" fontId="27" fillId="3" borderId="1" xfId="0" applyNumberFormat="1" applyFont="1" applyFill="1" applyBorder="1" applyAlignment="1">
      <alignment horizontal="center" vertical="center" wrapText="1"/>
    </xf>
    <xf numFmtId="0" fontId="27" fillId="3" borderId="1" xfId="2" applyNumberFormat="1" applyFont="1" applyFill="1" applyBorder="1" applyAlignment="1" applyProtection="1">
      <alignment horizontal="center" vertical="center" wrapText="1"/>
    </xf>
    <xf numFmtId="166" fontId="27" fillId="3" borderId="1" xfId="2" applyNumberFormat="1" applyFont="1" applyFill="1" applyBorder="1" applyAlignment="1" applyProtection="1">
      <alignment horizontal="center" vertical="center" wrapText="1"/>
    </xf>
    <xf numFmtId="0" fontId="29" fillId="0" borderId="1" xfId="0" applyNumberFormat="1" applyFont="1" applyFill="1" applyBorder="1" applyAlignment="1">
      <alignment horizontal="center" vertical="center" wrapText="1"/>
    </xf>
    <xf numFmtId="167" fontId="16" fillId="3" borderId="1" xfId="1" applyNumberFormat="1" applyFont="1" applyFill="1" applyBorder="1" applyAlignment="1">
      <alignment horizontal="center" vertical="center"/>
    </xf>
    <xf numFmtId="0" fontId="17" fillId="3" borderId="1" xfId="0" applyNumberFormat="1" applyFont="1" applyFill="1" applyBorder="1" applyAlignment="1">
      <alignment horizontal="center" vertical="center" wrapText="1"/>
    </xf>
    <xf numFmtId="0" fontId="29" fillId="3" borderId="1" xfId="0" applyFont="1" applyFill="1" applyBorder="1" applyAlignment="1">
      <alignment horizontal="center" vertical="center" wrapText="1"/>
    </xf>
    <xf numFmtId="0" fontId="17" fillId="3" borderId="1" xfId="2" applyNumberFormat="1" applyFont="1" applyFill="1" applyBorder="1" applyAlignment="1" applyProtection="1">
      <alignment horizontal="center" vertical="center" wrapText="1"/>
    </xf>
    <xf numFmtId="166" fontId="17" fillId="3" borderId="1" xfId="2" applyNumberFormat="1" applyFont="1" applyFill="1" applyBorder="1" applyAlignment="1" applyProtection="1">
      <alignment horizontal="center" vertical="center" wrapText="1"/>
    </xf>
    <xf numFmtId="0" fontId="23" fillId="3" borderId="1" xfId="2" applyNumberFormat="1" applyFont="1" applyFill="1" applyBorder="1" applyAlignment="1" applyProtection="1">
      <alignment horizontal="center" vertical="center" wrapText="1"/>
    </xf>
    <xf numFmtId="166" fontId="23" fillId="3" borderId="1" xfId="2" applyNumberFormat="1" applyFont="1" applyFill="1" applyBorder="1" applyAlignment="1" applyProtection="1">
      <alignment horizontal="center" vertical="center" wrapText="1"/>
    </xf>
    <xf numFmtId="0" fontId="26" fillId="3" borderId="1" xfId="0" applyFont="1" applyFill="1" applyBorder="1" applyAlignment="1">
      <alignment horizontal="center" vertical="center" wrapText="1"/>
    </xf>
    <xf numFmtId="0" fontId="17" fillId="0" borderId="1" xfId="2" applyNumberFormat="1" applyFont="1" applyFill="1" applyBorder="1" applyAlignment="1" applyProtection="1">
      <alignment horizontal="center" vertical="center" wrapText="1"/>
    </xf>
    <xf numFmtId="166" fontId="17" fillId="0" borderId="1" xfId="2" applyNumberFormat="1" applyFont="1" applyFill="1" applyBorder="1" applyAlignment="1" applyProtection="1">
      <alignment horizontal="center" vertical="center" wrapText="1"/>
    </xf>
    <xf numFmtId="0" fontId="29" fillId="0" borderId="1" xfId="0" applyFont="1" applyFill="1" applyBorder="1" applyAlignment="1">
      <alignment horizontal="center" vertical="center" wrapText="1"/>
    </xf>
    <xf numFmtId="0" fontId="29" fillId="3" borderId="1" xfId="0" applyNumberFormat="1" applyFont="1" applyFill="1" applyBorder="1" applyAlignment="1">
      <alignment horizontal="center" vertical="center" wrapText="1"/>
    </xf>
    <xf numFmtId="0" fontId="26" fillId="3" borderId="1" xfId="3" applyNumberFormat="1" applyFont="1" applyFill="1" applyBorder="1" applyAlignment="1" applyProtection="1">
      <alignment horizontal="center" vertical="center" wrapText="1"/>
    </xf>
    <xf numFmtId="0" fontId="26" fillId="3" borderId="1" xfId="0" applyNumberFormat="1" applyFont="1" applyFill="1" applyBorder="1" applyAlignment="1">
      <alignment horizontal="center" vertical="center" wrapText="1"/>
    </xf>
    <xf numFmtId="17" fontId="14" fillId="2" borderId="1" xfId="0" applyNumberFormat="1" applyFont="1" applyFill="1" applyBorder="1" applyAlignment="1">
      <alignment horizontal="center" vertical="center"/>
    </xf>
    <xf numFmtId="167" fontId="8" fillId="3" borderId="0" xfId="0" applyNumberFormat="1" applyFont="1" applyFill="1" applyAlignment="1">
      <alignment vertical="center"/>
    </xf>
    <xf numFmtId="167" fontId="0" fillId="3" borderId="0" xfId="0" applyNumberFormat="1" applyFill="1" applyAlignment="1"/>
    <xf numFmtId="0" fontId="0" fillId="3" borderId="0" xfId="0" applyNumberFormat="1" applyFill="1" applyAlignment="1"/>
    <xf numFmtId="0" fontId="31" fillId="3" borderId="1" xfId="0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 wrapText="1"/>
    </xf>
    <xf numFmtId="0" fontId="0" fillId="3" borderId="1" xfId="0" applyFill="1" applyBorder="1" applyAlignment="1">
      <alignment horizontal="center" wrapText="1"/>
    </xf>
    <xf numFmtId="0" fontId="0" fillId="3" borderId="1" xfId="0" applyFill="1" applyBorder="1" applyAlignment="1">
      <alignment horizontal="center" vertical="center" wrapText="1"/>
    </xf>
    <xf numFmtId="0" fontId="32" fillId="3" borderId="1" xfId="0" applyFont="1" applyFill="1" applyBorder="1" applyAlignment="1">
      <alignment horizontal="center" vertical="center" wrapText="1"/>
    </xf>
    <xf numFmtId="14" fontId="0" fillId="3" borderId="1" xfId="0" applyNumberFormat="1" applyFill="1" applyBorder="1" applyAlignment="1">
      <alignment horizontal="center" wrapText="1"/>
    </xf>
    <xf numFmtId="14" fontId="31" fillId="3" borderId="1" xfId="0" applyNumberFormat="1" applyFont="1" applyFill="1" applyBorder="1" applyAlignment="1">
      <alignment horizontal="center" vertical="center" wrapText="1"/>
    </xf>
    <xf numFmtId="14" fontId="32" fillId="3" borderId="1" xfId="0" applyNumberFormat="1" applyFont="1" applyFill="1" applyBorder="1" applyAlignment="1">
      <alignment horizontal="center" vertical="center" wrapText="1"/>
    </xf>
    <xf numFmtId="0" fontId="23" fillId="3" borderId="1" xfId="0" applyFont="1" applyFill="1" applyBorder="1" applyAlignment="1">
      <alignment horizontal="center" vertical="center"/>
    </xf>
    <xf numFmtId="0" fontId="19" fillId="3" borderId="0" xfId="0" applyFont="1" applyFill="1" applyAlignment="1">
      <alignment horizontal="center" vertical="center" wrapText="1"/>
    </xf>
    <xf numFmtId="167" fontId="26" fillId="3" borderId="1" xfId="1" applyNumberFormat="1" applyFont="1" applyFill="1" applyBorder="1" applyAlignment="1">
      <alignment horizontal="center" vertical="center"/>
    </xf>
    <xf numFmtId="0" fontId="23" fillId="3" borderId="1" xfId="0" applyNumberFormat="1" applyFont="1" applyFill="1" applyBorder="1" applyAlignment="1">
      <alignment horizontal="center" vertical="center" wrapText="1"/>
    </xf>
    <xf numFmtId="167" fontId="33" fillId="3" borderId="0" xfId="0" applyNumberFormat="1" applyFont="1" applyFill="1" applyAlignment="1">
      <alignment vertical="center"/>
    </xf>
    <xf numFmtId="167" fontId="0" fillId="3" borderId="1" xfId="0" applyNumberFormat="1" applyFill="1" applyBorder="1" applyAlignment="1">
      <alignment horizontal="center" vertical="center"/>
    </xf>
    <xf numFmtId="0" fontId="28" fillId="3" borderId="1" xfId="2" applyNumberFormat="1" applyFont="1" applyFill="1" applyBorder="1" applyAlignment="1" applyProtection="1">
      <alignment horizontal="center" vertical="center" wrapText="1"/>
    </xf>
    <xf numFmtId="166" fontId="28" fillId="3" borderId="1" xfId="2" applyNumberFormat="1" applyFont="1" applyFill="1" applyBorder="1" applyAlignment="1" applyProtection="1">
      <alignment horizontal="center" vertical="center" wrapText="1"/>
    </xf>
    <xf numFmtId="167" fontId="8" fillId="3" borderId="1" xfId="0" applyNumberFormat="1" applyFont="1" applyFill="1" applyBorder="1" applyAlignment="1">
      <alignment horizontal="center" vertical="center"/>
    </xf>
    <xf numFmtId="0" fontId="28" fillId="3" borderId="1" xfId="0" applyNumberFormat="1" applyFont="1" applyFill="1" applyBorder="1" applyAlignment="1">
      <alignment horizontal="center" vertical="center" wrapText="1"/>
    </xf>
    <xf numFmtId="167" fontId="33" fillId="3" borderId="1" xfId="0" applyNumberFormat="1" applyFont="1" applyFill="1" applyBorder="1" applyAlignment="1">
      <alignment horizontal="center" vertical="center"/>
    </xf>
    <xf numFmtId="0" fontId="0" fillId="3" borderId="1" xfId="0" applyNumberFormat="1" applyFill="1" applyBorder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14" fontId="0" fillId="3" borderId="1" xfId="0" applyNumberForma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 wrapText="1"/>
    </xf>
    <xf numFmtId="14" fontId="8" fillId="3" borderId="1" xfId="0" applyNumberFormat="1" applyFont="1" applyFill="1" applyBorder="1" applyAlignment="1">
      <alignment horizontal="center" vertical="center"/>
    </xf>
    <xf numFmtId="0" fontId="8" fillId="3" borderId="1" xfId="0" applyNumberFormat="1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 wrapText="1"/>
    </xf>
    <xf numFmtId="14" fontId="12" fillId="3" borderId="1" xfId="0" applyNumberFormat="1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/>
    </xf>
    <xf numFmtId="0" fontId="12" fillId="3" borderId="1" xfId="0" applyNumberFormat="1" applyFont="1" applyFill="1" applyBorder="1" applyAlignment="1">
      <alignment horizontal="center" vertical="center"/>
    </xf>
    <xf numFmtId="0" fontId="0" fillId="3" borderId="0" xfId="0" applyFill="1" applyAlignment="1">
      <alignment wrapText="1"/>
    </xf>
    <xf numFmtId="14" fontId="31" fillId="3" borderId="0" xfId="0" applyNumberFormat="1" applyFont="1" applyFill="1" applyBorder="1" applyAlignment="1">
      <alignment horizontal="center" vertical="center" wrapText="1"/>
    </xf>
    <xf numFmtId="0" fontId="31" fillId="3" borderId="0" xfId="0" applyFont="1" applyFill="1" applyBorder="1" applyAlignment="1">
      <alignment horizontal="center" vertical="center" wrapText="1"/>
    </xf>
    <xf numFmtId="0" fontId="0" fillId="3" borderId="0" xfId="0" applyFill="1" applyBorder="1"/>
    <xf numFmtId="0" fontId="16" fillId="3" borderId="1" xfId="0" applyNumberFormat="1" applyFont="1" applyFill="1" applyBorder="1" applyAlignment="1">
      <alignment horizontal="center" vertical="center" wrapText="1"/>
    </xf>
    <xf numFmtId="0" fontId="16" fillId="3" borderId="1" xfId="2" applyNumberFormat="1" applyFont="1" applyFill="1" applyBorder="1" applyAlignment="1" applyProtection="1">
      <alignment horizontal="center" vertical="center" wrapText="1"/>
    </xf>
    <xf numFmtId="166" fontId="16" fillId="3" borderId="1" xfId="2" applyNumberFormat="1" applyFont="1" applyFill="1" applyBorder="1" applyAlignment="1" applyProtection="1">
      <alignment horizontal="center" vertical="center" wrapText="1"/>
    </xf>
    <xf numFmtId="167" fontId="0" fillId="3" borderId="1" xfId="0" applyNumberFormat="1" applyFont="1" applyFill="1" applyBorder="1" applyAlignment="1">
      <alignment horizontal="center" vertical="center"/>
    </xf>
    <xf numFmtId="0" fontId="16" fillId="3" borderId="1" xfId="3" applyNumberFormat="1" applyFont="1" applyFill="1" applyBorder="1" applyAlignment="1" applyProtection="1">
      <alignment horizontal="center" vertical="center" wrapText="1"/>
    </xf>
    <xf numFmtId="167" fontId="11" fillId="3" borderId="1" xfId="0" applyNumberFormat="1" applyFont="1" applyFill="1" applyBorder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9" fontId="0" fillId="3" borderId="0" xfId="6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36" fillId="2" borderId="1" xfId="0" applyFont="1" applyFill="1" applyBorder="1" applyAlignment="1">
      <alignment horizontal="center" vertical="center"/>
    </xf>
    <xf numFmtId="0" fontId="38" fillId="3" borderId="1" xfId="0" applyFont="1" applyFill="1" applyBorder="1" applyAlignment="1">
      <alignment horizontal="center" vertical="center" wrapText="1"/>
    </xf>
    <xf numFmtId="0" fontId="38" fillId="3" borderId="1" xfId="0" applyNumberFormat="1" applyFont="1" applyFill="1" applyBorder="1" applyAlignment="1">
      <alignment horizontal="center" vertical="center"/>
    </xf>
    <xf numFmtId="0" fontId="38" fillId="3" borderId="0" xfId="0" applyFont="1" applyFill="1" applyAlignment="1">
      <alignment horizontal="center" vertical="center" wrapText="1"/>
    </xf>
    <xf numFmtId="0" fontId="38" fillId="3" borderId="0" xfId="0" applyFont="1" applyFill="1" applyAlignment="1">
      <alignment horizontal="center" vertical="center"/>
    </xf>
    <xf numFmtId="0" fontId="37" fillId="2" borderId="1" xfId="0" applyFont="1" applyFill="1" applyBorder="1" applyAlignment="1">
      <alignment horizontal="center" vertical="center"/>
    </xf>
    <xf numFmtId="0" fontId="36" fillId="3" borderId="0" xfId="0" applyFont="1" applyFill="1" applyAlignment="1">
      <alignment horizontal="center" vertical="center" wrapText="1"/>
    </xf>
    <xf numFmtId="0" fontId="36" fillId="3" borderId="1" xfId="0" applyFont="1" applyFill="1" applyBorder="1" applyAlignment="1">
      <alignment horizontal="center" vertical="center" wrapText="1"/>
    </xf>
    <xf numFmtId="0" fontId="38" fillId="3" borderId="1" xfId="0" applyFont="1" applyFill="1" applyBorder="1" applyAlignment="1">
      <alignment horizontal="center" vertical="center"/>
    </xf>
    <xf numFmtId="0" fontId="38" fillId="0" borderId="0" xfId="0" applyFont="1"/>
    <xf numFmtId="0" fontId="38" fillId="3" borderId="0" xfId="0" applyFont="1" applyFill="1"/>
    <xf numFmtId="0" fontId="36" fillId="3" borderId="5" xfId="0" applyFont="1" applyFill="1" applyBorder="1" applyAlignment="1">
      <alignment horizontal="center" vertical="center" wrapText="1"/>
    </xf>
    <xf numFmtId="0" fontId="36" fillId="3" borderId="10" xfId="0" applyFont="1" applyFill="1" applyBorder="1" applyAlignment="1">
      <alignment horizontal="center" vertical="center" wrapText="1"/>
    </xf>
    <xf numFmtId="0" fontId="36" fillId="3" borderId="10" xfId="0" applyFont="1" applyFill="1" applyBorder="1" applyAlignment="1">
      <alignment horizontal="center" vertical="center"/>
    </xf>
    <xf numFmtId="0" fontId="36" fillId="3" borderId="9" xfId="0" applyFont="1" applyFill="1" applyBorder="1" applyAlignment="1">
      <alignment horizontal="center" vertical="center"/>
    </xf>
    <xf numFmtId="0" fontId="36" fillId="2" borderId="4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 wrapText="1"/>
    </xf>
    <xf numFmtId="0" fontId="38" fillId="3" borderId="5" xfId="0" applyFont="1" applyFill="1" applyBorder="1" applyAlignment="1">
      <alignment horizontal="center" vertical="center"/>
    </xf>
    <xf numFmtId="0" fontId="38" fillId="3" borderId="6" xfId="0" applyFont="1" applyFill="1" applyBorder="1" applyAlignment="1">
      <alignment horizontal="center" vertical="center" wrapText="1"/>
    </xf>
    <xf numFmtId="0" fontId="38" fillId="3" borderId="5" xfId="0" applyFont="1" applyFill="1" applyBorder="1" applyAlignment="1">
      <alignment horizontal="center" vertical="center" wrapText="1"/>
    </xf>
    <xf numFmtId="0" fontId="38" fillId="3" borderId="7" xfId="0" applyFont="1" applyFill="1" applyBorder="1" applyAlignment="1">
      <alignment horizontal="center" vertical="center" wrapText="1"/>
    </xf>
    <xf numFmtId="0" fontId="38" fillId="3" borderId="4" xfId="0" applyFont="1" applyFill="1" applyBorder="1" applyAlignment="1">
      <alignment horizontal="center" vertical="center"/>
    </xf>
    <xf numFmtId="0" fontId="38" fillId="3" borderId="6" xfId="0" applyFont="1" applyFill="1" applyBorder="1" applyAlignment="1">
      <alignment horizontal="center" vertical="center"/>
    </xf>
    <xf numFmtId="0" fontId="38" fillId="3" borderId="0" xfId="0" applyFont="1" applyFill="1" applyAlignment="1">
      <alignment wrapText="1"/>
    </xf>
    <xf numFmtId="0" fontId="38" fillId="3" borderId="0" xfId="0" applyFont="1" applyFill="1" applyAlignment="1">
      <alignment vertical="center" wrapText="1"/>
    </xf>
    <xf numFmtId="0" fontId="38" fillId="3" borderId="0" xfId="0" applyFont="1" applyFill="1" applyAlignment="1">
      <alignment vertical="center"/>
    </xf>
    <xf numFmtId="0" fontId="36" fillId="3" borderId="1" xfId="0" applyFont="1" applyFill="1" applyBorder="1" applyAlignment="1">
      <alignment horizontal="center" vertical="center"/>
    </xf>
    <xf numFmtId="0" fontId="32" fillId="3" borderId="1" xfId="0" applyNumberFormat="1" applyFont="1" applyFill="1" applyBorder="1" applyAlignment="1">
      <alignment horizontal="center" vertical="center" wrapText="1"/>
    </xf>
    <xf numFmtId="0" fontId="41" fillId="3" borderId="1" xfId="0" applyFont="1" applyFill="1" applyBorder="1" applyAlignment="1">
      <alignment horizontal="center" vertical="center" wrapText="1"/>
    </xf>
    <xf numFmtId="14" fontId="41" fillId="3" borderId="1" xfId="0" applyNumberFormat="1" applyFont="1" applyFill="1" applyBorder="1" applyAlignment="1">
      <alignment horizontal="center" vertical="center" wrapText="1"/>
    </xf>
    <xf numFmtId="0" fontId="40" fillId="3" borderId="1" xfId="0" applyFont="1" applyFill="1" applyBorder="1" applyAlignment="1">
      <alignment horizontal="center" vertical="center" wrapText="1"/>
    </xf>
    <xf numFmtId="0" fontId="41" fillId="3" borderId="1" xfId="0" applyNumberFormat="1" applyFont="1" applyFill="1" applyBorder="1" applyAlignment="1">
      <alignment horizontal="center" vertical="center" wrapText="1"/>
    </xf>
    <xf numFmtId="0" fontId="42" fillId="3" borderId="1" xfId="0" applyFont="1" applyFill="1" applyBorder="1" applyAlignment="1">
      <alignment horizontal="center" vertical="center" wrapText="1"/>
    </xf>
    <xf numFmtId="0" fontId="36" fillId="3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167" fontId="38" fillId="3" borderId="1" xfId="0" applyNumberFormat="1" applyFont="1" applyFill="1" applyBorder="1" applyAlignment="1">
      <alignment horizontal="center" vertical="center"/>
    </xf>
    <xf numFmtId="0" fontId="38" fillId="3" borderId="0" xfId="0" applyNumberFormat="1" applyFont="1" applyFill="1" applyAlignment="1">
      <alignment horizontal="center" vertical="center"/>
    </xf>
    <xf numFmtId="9" fontId="38" fillId="3" borderId="0" xfId="6" applyFont="1" applyFill="1" applyAlignment="1">
      <alignment horizontal="center" vertical="center"/>
    </xf>
    <xf numFmtId="17" fontId="37" fillId="2" borderId="1" xfId="0" applyNumberFormat="1" applyFont="1" applyFill="1" applyBorder="1" applyAlignment="1">
      <alignment horizontal="center" vertical="center"/>
    </xf>
    <xf numFmtId="17" fontId="39" fillId="6" borderId="1" xfId="0" applyNumberFormat="1" applyFont="1" applyFill="1" applyBorder="1" applyAlignment="1">
      <alignment horizontal="center" vertical="center" wrapText="1"/>
    </xf>
    <xf numFmtId="17" fontId="40" fillId="5" borderId="1" xfId="0" applyNumberFormat="1" applyFont="1" applyFill="1" applyBorder="1" applyAlignment="1">
      <alignment horizontal="center" vertical="center"/>
    </xf>
    <xf numFmtId="17" fontId="37" fillId="2" borderId="1" xfId="0" applyNumberFormat="1" applyFont="1" applyFill="1" applyBorder="1" applyAlignment="1">
      <alignment horizontal="center" vertical="center" wrapText="1"/>
    </xf>
    <xf numFmtId="0" fontId="42" fillId="3" borderId="1" xfId="2" applyNumberFormat="1" applyFont="1" applyFill="1" applyBorder="1" applyAlignment="1" applyProtection="1">
      <alignment horizontal="center" vertical="center" wrapText="1"/>
    </xf>
    <xf numFmtId="166" fontId="42" fillId="3" borderId="1" xfId="2" applyNumberFormat="1" applyFont="1" applyFill="1" applyBorder="1" applyAlignment="1" applyProtection="1">
      <alignment horizontal="center" vertical="center" wrapText="1"/>
    </xf>
    <xf numFmtId="167" fontId="42" fillId="3" borderId="1" xfId="1" applyNumberFormat="1" applyFont="1" applyFill="1" applyBorder="1" applyAlignment="1">
      <alignment horizontal="center" vertical="center"/>
    </xf>
    <xf numFmtId="167" fontId="42" fillId="3" borderId="1" xfId="0" applyNumberFormat="1" applyFont="1" applyFill="1" applyBorder="1" applyAlignment="1">
      <alignment horizontal="center" vertical="center"/>
    </xf>
    <xf numFmtId="0" fontId="42" fillId="3" borderId="1" xfId="0" applyNumberFormat="1" applyFont="1" applyFill="1" applyBorder="1" applyAlignment="1">
      <alignment horizontal="center" vertical="center" wrapText="1"/>
    </xf>
    <xf numFmtId="167" fontId="32" fillId="3" borderId="1" xfId="1" applyNumberFormat="1" applyFont="1" applyFill="1" applyBorder="1" applyAlignment="1">
      <alignment horizontal="center" vertical="center"/>
    </xf>
    <xf numFmtId="167" fontId="38" fillId="3" borderId="1" xfId="1" applyNumberFormat="1" applyFont="1" applyFill="1" applyBorder="1" applyAlignment="1">
      <alignment horizontal="center" vertical="center"/>
    </xf>
    <xf numFmtId="167" fontId="32" fillId="3" borderId="1" xfId="0" applyNumberFormat="1" applyFont="1" applyFill="1" applyBorder="1" applyAlignment="1">
      <alignment horizontal="center" vertical="center"/>
    </xf>
    <xf numFmtId="0" fontId="32" fillId="3" borderId="1" xfId="2" applyNumberFormat="1" applyFont="1" applyFill="1" applyBorder="1" applyAlignment="1" applyProtection="1">
      <alignment horizontal="center" vertical="center" wrapText="1"/>
    </xf>
    <xf numFmtId="166" fontId="32" fillId="3" borderId="1" xfId="2" applyNumberFormat="1" applyFont="1" applyFill="1" applyBorder="1" applyAlignment="1" applyProtection="1">
      <alignment horizontal="center" vertical="center" wrapText="1"/>
    </xf>
    <xf numFmtId="0" fontId="32" fillId="3" borderId="1" xfId="0" applyFont="1" applyFill="1" applyBorder="1" applyAlignment="1">
      <alignment horizontal="center" vertical="center"/>
    </xf>
    <xf numFmtId="0" fontId="32" fillId="3" borderId="1" xfId="3" applyNumberFormat="1" applyFont="1" applyFill="1" applyBorder="1" applyAlignment="1" applyProtection="1">
      <alignment horizontal="center" vertical="center" wrapText="1"/>
    </xf>
    <xf numFmtId="167" fontId="42" fillId="3" borderId="0" xfId="0" applyNumberFormat="1" applyFont="1" applyFill="1" applyAlignment="1">
      <alignment horizontal="center" vertical="center"/>
    </xf>
    <xf numFmtId="0" fontId="36" fillId="3" borderId="0" xfId="0" applyFont="1" applyFill="1" applyBorder="1" applyAlignment="1">
      <alignment horizontal="center" vertical="center" wrapText="1"/>
    </xf>
    <xf numFmtId="0" fontId="38" fillId="3" borderId="0" xfId="0" applyFont="1" applyFill="1" applyBorder="1" applyAlignment="1">
      <alignment horizontal="center" vertical="center"/>
    </xf>
    <xf numFmtId="0" fontId="36" fillId="3" borderId="0" xfId="0" applyFont="1" applyFill="1" applyBorder="1" applyAlignment="1">
      <alignment horizontal="center" vertical="center"/>
    </xf>
    <xf numFmtId="0" fontId="19" fillId="3" borderId="0" xfId="0" applyFont="1" applyFill="1" applyBorder="1" applyAlignment="1">
      <alignment wrapText="1"/>
    </xf>
    <xf numFmtId="0" fontId="38" fillId="3" borderId="0" xfId="0" applyNumberFormat="1" applyFont="1" applyFill="1" applyBorder="1" applyAlignment="1">
      <alignment horizontal="center" vertical="center"/>
    </xf>
    <xf numFmtId="0" fontId="44" fillId="2" borderId="1" xfId="0" applyFont="1" applyFill="1" applyBorder="1" applyAlignment="1">
      <alignment horizontal="center" vertical="center"/>
    </xf>
    <xf numFmtId="0" fontId="44" fillId="2" borderId="1" xfId="0" applyFont="1" applyFill="1" applyBorder="1" applyAlignment="1">
      <alignment horizontal="center" vertical="center" wrapText="1"/>
    </xf>
    <xf numFmtId="0" fontId="46" fillId="3" borderId="1" xfId="0" applyFont="1" applyFill="1" applyBorder="1" applyAlignment="1">
      <alignment horizontal="center" vertical="center" wrapText="1"/>
    </xf>
    <xf numFmtId="0" fontId="46" fillId="3" borderId="1" xfId="0" applyNumberFormat="1" applyFont="1" applyFill="1" applyBorder="1" applyAlignment="1">
      <alignment horizontal="center" vertical="center"/>
    </xf>
    <xf numFmtId="14" fontId="38" fillId="3" borderId="1" xfId="0" applyNumberFormat="1" applyFont="1" applyFill="1" applyBorder="1" applyAlignment="1">
      <alignment horizontal="center" vertical="center"/>
    </xf>
    <xf numFmtId="0" fontId="38" fillId="3" borderId="1" xfId="0" applyNumberFormat="1" applyFont="1" applyFill="1" applyBorder="1" applyAlignment="1">
      <alignment horizontal="center" vertical="center" wrapText="1"/>
    </xf>
    <xf numFmtId="14" fontId="41" fillId="3" borderId="1" xfId="0" applyNumberFormat="1" applyFont="1" applyFill="1" applyBorder="1" applyAlignment="1">
      <alignment horizontal="center" vertical="center"/>
    </xf>
    <xf numFmtId="0" fontId="41" fillId="3" borderId="1" xfId="0" applyFont="1" applyFill="1" applyBorder="1" applyAlignment="1">
      <alignment horizontal="center" vertical="center"/>
    </xf>
    <xf numFmtId="0" fontId="0" fillId="3" borderId="0" xfId="0" applyFill="1" applyBorder="1" applyAlignment="1">
      <alignment wrapText="1"/>
    </xf>
    <xf numFmtId="0" fontId="0" fillId="0" borderId="0" xfId="0" applyAlignment="1">
      <alignment wrapText="1"/>
    </xf>
    <xf numFmtId="0" fontId="44" fillId="3" borderId="2" xfId="0" applyFont="1" applyFill="1" applyBorder="1" applyAlignment="1">
      <alignment horizontal="center" vertical="center" wrapText="1"/>
    </xf>
    <xf numFmtId="0" fontId="44" fillId="3" borderId="2" xfId="0" applyFont="1" applyFill="1" applyBorder="1" applyAlignment="1">
      <alignment horizontal="center" vertical="center"/>
    </xf>
    <xf numFmtId="0" fontId="44" fillId="2" borderId="11" xfId="0" applyFont="1" applyFill="1" applyBorder="1" applyAlignment="1">
      <alignment horizontal="center" vertical="center" wrapText="1"/>
    </xf>
    <xf numFmtId="17" fontId="40" fillId="5" borderId="1" xfId="0" applyNumberFormat="1" applyFont="1" applyFill="1" applyBorder="1" applyAlignment="1">
      <alignment horizontal="center" vertical="center" wrapText="1"/>
    </xf>
    <xf numFmtId="17" fontId="45" fillId="2" borderId="1" xfId="0" applyNumberFormat="1" applyFont="1" applyFill="1" applyBorder="1" applyAlignment="1">
      <alignment horizontal="center" vertical="center"/>
    </xf>
    <xf numFmtId="0" fontId="45" fillId="2" borderId="1" xfId="0" applyFont="1" applyFill="1" applyBorder="1" applyAlignment="1">
      <alignment horizontal="center" vertical="center"/>
    </xf>
    <xf numFmtId="0" fontId="45" fillId="2" borderId="1" xfId="0" applyFont="1" applyFill="1" applyBorder="1" applyAlignment="1">
      <alignment horizontal="center" vertical="center" wrapText="1"/>
    </xf>
    <xf numFmtId="0" fontId="20" fillId="3" borderId="1" xfId="0" applyFont="1" applyFill="1" applyBorder="1" applyAlignment="1">
      <alignment horizontal="center" vertical="center"/>
    </xf>
    <xf numFmtId="0" fontId="20" fillId="3" borderId="1" xfId="0" applyFont="1" applyFill="1" applyBorder="1" applyAlignment="1">
      <alignment horizontal="center" vertical="center" wrapText="1"/>
    </xf>
    <xf numFmtId="22" fontId="48" fillId="3" borderId="1" xfId="0" applyNumberFormat="1" applyFont="1" applyFill="1" applyBorder="1" applyAlignment="1">
      <alignment horizontal="center" vertical="center"/>
    </xf>
    <xf numFmtId="0" fontId="48" fillId="3" borderId="1" xfId="0" applyFont="1" applyFill="1" applyBorder="1" applyAlignment="1">
      <alignment horizontal="center" vertical="center" wrapText="1"/>
    </xf>
    <xf numFmtId="0" fontId="48" fillId="3" borderId="1" xfId="0" applyFont="1" applyFill="1" applyBorder="1" applyAlignment="1">
      <alignment horizontal="center" vertical="center"/>
    </xf>
    <xf numFmtId="22" fontId="48" fillId="3" borderId="1" xfId="0" applyNumberFormat="1" applyFont="1" applyFill="1" applyBorder="1" applyAlignment="1">
      <alignment horizontal="center" vertical="center" wrapText="1"/>
    </xf>
    <xf numFmtId="14" fontId="48" fillId="3" borderId="0" xfId="0" applyNumberFormat="1" applyFont="1" applyFill="1" applyBorder="1" applyAlignment="1">
      <alignment horizontal="center" vertical="center" wrapText="1"/>
    </xf>
    <xf numFmtId="0" fontId="48" fillId="3" borderId="0" xfId="0" applyFont="1" applyFill="1" applyBorder="1" applyAlignment="1">
      <alignment horizontal="center" vertical="center" wrapText="1"/>
    </xf>
    <xf numFmtId="0" fontId="44" fillId="3" borderId="0" xfId="0" applyFont="1" applyFill="1" applyAlignment="1">
      <alignment vertical="center" wrapText="1"/>
    </xf>
    <xf numFmtId="0" fontId="20" fillId="3" borderId="1" xfId="0" applyFont="1" applyFill="1" applyBorder="1" applyAlignment="1">
      <alignment vertical="center"/>
    </xf>
    <xf numFmtId="0" fontId="46" fillId="3" borderId="0" xfId="0" applyFont="1" applyFill="1" applyBorder="1" applyAlignment="1">
      <alignment vertical="center"/>
    </xf>
    <xf numFmtId="0" fontId="20" fillId="3" borderId="0" xfId="0" applyFont="1" applyFill="1" applyBorder="1" applyAlignment="1">
      <alignment vertical="center"/>
    </xf>
    <xf numFmtId="0" fontId="20" fillId="3" borderId="0" xfId="0" applyFont="1" applyFill="1" applyAlignment="1">
      <alignment vertical="center"/>
    </xf>
    <xf numFmtId="0" fontId="46" fillId="3" borderId="1" xfId="0" applyFont="1" applyFill="1" applyBorder="1" applyAlignment="1">
      <alignment horizontal="center" vertical="center"/>
    </xf>
    <xf numFmtId="0" fontId="44" fillId="3" borderId="0" xfId="0" applyFont="1" applyFill="1" applyAlignment="1">
      <alignment vertical="center"/>
    </xf>
    <xf numFmtId="0" fontId="48" fillId="3" borderId="0" xfId="0" applyFont="1" applyFill="1" applyBorder="1" applyAlignment="1">
      <alignment horizontal="center" vertical="center"/>
    </xf>
    <xf numFmtId="0" fontId="44" fillId="3" borderId="11" xfId="0" applyFont="1" applyFill="1" applyBorder="1" applyAlignment="1">
      <alignment horizontal="center" vertical="center" wrapText="1"/>
    </xf>
    <xf numFmtId="0" fontId="44" fillId="3" borderId="11" xfId="0" applyFont="1" applyFill="1" applyBorder="1" applyAlignment="1">
      <alignment horizontal="center" vertical="center"/>
    </xf>
    <xf numFmtId="0" fontId="43" fillId="3" borderId="0" xfId="0" applyFont="1" applyFill="1" applyBorder="1" applyAlignment="1">
      <alignment vertical="center"/>
    </xf>
    <xf numFmtId="0" fontId="37" fillId="2" borderId="1" xfId="0" applyFont="1" applyFill="1" applyBorder="1" applyAlignment="1">
      <alignment horizontal="center" vertical="center" wrapText="1"/>
    </xf>
    <xf numFmtId="0" fontId="40" fillId="3" borderId="1" xfId="0" applyNumberFormat="1" applyFont="1" applyFill="1" applyBorder="1" applyAlignment="1">
      <alignment horizontal="center" vertical="center" wrapText="1"/>
    </xf>
    <xf numFmtId="0" fontId="49" fillId="3" borderId="1" xfId="0" applyFont="1" applyFill="1" applyBorder="1" applyAlignment="1">
      <alignment horizontal="center" vertical="center" wrapText="1"/>
    </xf>
    <xf numFmtId="0" fontId="49" fillId="3" borderId="1" xfId="0" applyFont="1" applyFill="1" applyBorder="1" applyAlignment="1">
      <alignment horizontal="center" vertical="center"/>
    </xf>
    <xf numFmtId="0" fontId="49" fillId="2" borderId="1" xfId="0" applyFont="1" applyFill="1" applyBorder="1" applyAlignment="1">
      <alignment horizontal="center" vertical="center" wrapText="1"/>
    </xf>
    <xf numFmtId="0" fontId="49" fillId="2" borderId="1" xfId="0" applyFont="1" applyFill="1" applyBorder="1" applyAlignment="1">
      <alignment horizontal="center" vertical="center"/>
    </xf>
    <xf numFmtId="0" fontId="50" fillId="3" borderId="3" xfId="0" applyFont="1" applyFill="1" applyBorder="1" applyAlignment="1">
      <alignment horizontal="center" vertical="center"/>
    </xf>
    <xf numFmtId="0" fontId="51" fillId="3" borderId="1" xfId="0" applyFont="1" applyFill="1" applyBorder="1" applyAlignment="1">
      <alignment horizontal="center" vertical="center" wrapText="1"/>
    </xf>
    <xf numFmtId="0" fontId="50" fillId="3" borderId="0" xfId="0" applyFont="1" applyFill="1" applyBorder="1" applyAlignment="1">
      <alignment horizontal="center" vertical="center"/>
    </xf>
    <xf numFmtId="0" fontId="51" fillId="3" borderId="1" xfId="0" applyNumberFormat="1" applyFont="1" applyFill="1" applyBorder="1" applyAlignment="1">
      <alignment horizontal="center" vertical="center" wrapText="1"/>
    </xf>
    <xf numFmtId="0" fontId="52" fillId="3" borderId="1" xfId="0" applyFont="1" applyFill="1" applyBorder="1" applyAlignment="1">
      <alignment horizontal="center" vertical="center" wrapText="1"/>
    </xf>
    <xf numFmtId="0" fontId="51" fillId="3" borderId="6" xfId="0" applyFont="1" applyFill="1" applyBorder="1" applyAlignment="1">
      <alignment horizontal="center" vertical="center" wrapText="1"/>
    </xf>
    <xf numFmtId="0" fontId="51" fillId="3" borderId="7" xfId="0" applyFont="1" applyFill="1" applyBorder="1" applyAlignment="1">
      <alignment horizontal="center" vertical="center" wrapText="1"/>
    </xf>
    <xf numFmtId="0" fontId="51" fillId="3" borderId="8" xfId="0" applyFont="1" applyFill="1" applyBorder="1" applyAlignment="1">
      <alignment horizontal="center" vertical="center" wrapText="1"/>
    </xf>
    <xf numFmtId="0" fontId="51" fillId="3" borderId="14" xfId="0" applyNumberFormat="1" applyFont="1" applyFill="1" applyBorder="1" applyAlignment="1">
      <alignment horizontal="center" vertical="center" wrapText="1"/>
    </xf>
    <xf numFmtId="0" fontId="50" fillId="3" borderId="1" xfId="0" applyFont="1" applyFill="1" applyBorder="1" applyAlignment="1">
      <alignment horizontal="center" vertical="center" wrapText="1"/>
    </xf>
    <xf numFmtId="0" fontId="51" fillId="3" borderId="6" xfId="0" applyFont="1" applyFill="1" applyBorder="1" applyAlignment="1">
      <alignment horizontal="center" vertical="center"/>
    </xf>
    <xf numFmtId="14" fontId="51" fillId="3" borderId="0" xfId="0" applyNumberFormat="1" applyFont="1" applyFill="1" applyBorder="1" applyAlignment="1">
      <alignment horizontal="center" vertical="center"/>
    </xf>
    <xf numFmtId="0" fontId="51" fillId="3" borderId="0" xfId="0" applyFont="1" applyFill="1" applyBorder="1" applyAlignment="1">
      <alignment horizontal="center" vertical="center"/>
    </xf>
    <xf numFmtId="0" fontId="52" fillId="3" borderId="1" xfId="0" applyNumberFormat="1" applyFont="1" applyFill="1" applyBorder="1" applyAlignment="1">
      <alignment horizontal="center" vertical="center" wrapText="1"/>
    </xf>
    <xf numFmtId="14" fontId="52" fillId="3" borderId="0" xfId="0" applyNumberFormat="1" applyFont="1" applyFill="1" applyBorder="1" applyAlignment="1">
      <alignment horizontal="center" vertical="center"/>
    </xf>
    <xf numFmtId="0" fontId="52" fillId="3" borderId="0" xfId="0" applyFont="1" applyFill="1" applyBorder="1" applyAlignment="1">
      <alignment horizontal="center" vertical="center"/>
    </xf>
    <xf numFmtId="0" fontId="50" fillId="3" borderId="1" xfId="0" applyNumberFormat="1" applyFont="1" applyFill="1" applyBorder="1" applyAlignment="1">
      <alignment horizontal="center" vertical="center"/>
    </xf>
    <xf numFmtId="0" fontId="50" fillId="3" borderId="1" xfId="0" applyFont="1" applyFill="1" applyBorder="1" applyAlignment="1">
      <alignment horizontal="center" vertical="center"/>
    </xf>
    <xf numFmtId="0" fontId="53" fillId="2" borderId="1" xfId="0" applyFont="1" applyFill="1" applyBorder="1" applyAlignment="1">
      <alignment horizontal="center" vertical="center"/>
    </xf>
    <xf numFmtId="0" fontId="53" fillId="2" borderId="1" xfId="0" applyFont="1" applyFill="1" applyBorder="1" applyAlignment="1">
      <alignment horizontal="center" vertical="center" wrapText="1"/>
    </xf>
    <xf numFmtId="0" fontId="54" fillId="3" borderId="1" xfId="0" applyFont="1" applyFill="1" applyBorder="1" applyAlignment="1">
      <alignment horizontal="center" vertical="center"/>
    </xf>
    <xf numFmtId="0" fontId="54" fillId="3" borderId="1" xfId="0" applyFont="1" applyFill="1" applyBorder="1" applyAlignment="1">
      <alignment horizontal="center" vertical="center" wrapText="1"/>
    </xf>
    <xf numFmtId="0" fontId="54" fillId="3" borderId="1" xfId="0" applyNumberFormat="1" applyFont="1" applyFill="1" applyBorder="1" applyAlignment="1">
      <alignment horizontal="center" vertical="center"/>
    </xf>
    <xf numFmtId="0" fontId="54" fillId="3" borderId="11" xfId="0" applyFont="1" applyFill="1" applyBorder="1" applyAlignment="1">
      <alignment horizontal="center" vertical="center" wrapText="1"/>
    </xf>
    <xf numFmtId="0" fontId="54" fillId="3" borderId="2" xfId="0" applyFont="1" applyFill="1" applyBorder="1" applyAlignment="1">
      <alignment horizontal="center" vertical="center" wrapText="1"/>
    </xf>
    <xf numFmtId="0" fontId="54" fillId="3" borderId="13" xfId="0" applyFont="1" applyFill="1" applyBorder="1" applyAlignment="1">
      <alignment horizontal="center" vertical="center" wrapText="1"/>
    </xf>
    <xf numFmtId="0" fontId="54" fillId="3" borderId="11" xfId="0" applyFont="1" applyFill="1" applyBorder="1" applyAlignment="1">
      <alignment horizontal="center" vertical="center"/>
    </xf>
    <xf numFmtId="0" fontId="53" fillId="2" borderId="11" xfId="0" applyFont="1" applyFill="1" applyBorder="1" applyAlignment="1">
      <alignment horizontal="center" vertical="center" wrapText="1"/>
    </xf>
    <xf numFmtId="0" fontId="54" fillId="3" borderId="13" xfId="0" applyFont="1" applyFill="1" applyBorder="1" applyAlignment="1">
      <alignment horizontal="center" vertical="center"/>
    </xf>
    <xf numFmtId="0" fontId="53" fillId="3" borderId="11" xfId="0" applyFont="1" applyFill="1" applyBorder="1" applyAlignment="1">
      <alignment horizontal="center" vertical="center" wrapText="1"/>
    </xf>
    <xf numFmtId="0" fontId="53" fillId="3" borderId="11" xfId="0" applyFont="1" applyFill="1" applyBorder="1" applyAlignment="1">
      <alignment horizontal="center" vertical="center"/>
    </xf>
    <xf numFmtId="0" fontId="49" fillId="3" borderId="12" xfId="0" applyFont="1" applyFill="1" applyBorder="1" applyAlignment="1">
      <alignment horizontal="center" vertical="center" wrapText="1"/>
    </xf>
    <xf numFmtId="0" fontId="50" fillId="3" borderId="12" xfId="0" applyFont="1" applyFill="1" applyBorder="1" applyAlignment="1">
      <alignment horizontal="center" vertical="center"/>
    </xf>
    <xf numFmtId="0" fontId="36" fillId="3" borderId="0" xfId="0" applyFont="1" applyFill="1" applyAlignment="1">
      <alignment vertical="center" wrapText="1"/>
    </xf>
    <xf numFmtId="0" fontId="36" fillId="3" borderId="0" xfId="0" applyFont="1" applyFill="1" applyAlignment="1">
      <alignment vertical="center"/>
    </xf>
    <xf numFmtId="14" fontId="31" fillId="3" borderId="1" xfId="0" applyNumberFormat="1" applyFont="1" applyFill="1" applyBorder="1" applyAlignment="1">
      <alignment horizontal="center" vertical="center"/>
    </xf>
    <xf numFmtId="0" fontId="32" fillId="3" borderId="1" xfId="0" applyNumberFormat="1" applyFont="1" applyFill="1" applyBorder="1" applyAlignment="1">
      <alignment horizontal="center" vertical="center"/>
    </xf>
    <xf numFmtId="0" fontId="31" fillId="3" borderId="0" xfId="0" applyFont="1" applyFill="1" applyBorder="1" applyAlignment="1">
      <alignment horizontal="center" vertical="center"/>
    </xf>
    <xf numFmtId="0" fontId="38" fillId="3" borderId="0" xfId="0" applyFont="1" applyFill="1" applyBorder="1" applyAlignment="1">
      <alignment vertical="center"/>
    </xf>
    <xf numFmtId="0" fontId="32" fillId="3" borderId="0" xfId="0" applyFont="1" applyFill="1" applyBorder="1" applyAlignment="1">
      <alignment vertical="center"/>
    </xf>
    <xf numFmtId="0" fontId="32" fillId="3" borderId="0" xfId="0" applyFont="1" applyFill="1" applyAlignment="1">
      <alignment vertical="center"/>
    </xf>
    <xf numFmtId="167" fontId="40" fillId="3" borderId="1" xfId="1" applyNumberFormat="1" applyFont="1" applyFill="1" applyBorder="1" applyAlignment="1">
      <alignment horizontal="center" vertical="center"/>
    </xf>
    <xf numFmtId="167" fontId="40" fillId="3" borderId="1" xfId="0" applyNumberFormat="1" applyFont="1" applyFill="1" applyBorder="1" applyAlignment="1">
      <alignment horizontal="center" vertical="center"/>
    </xf>
    <xf numFmtId="0" fontId="46" fillId="3" borderId="2" xfId="0" applyFont="1" applyFill="1" applyBorder="1" applyAlignment="1">
      <alignment horizontal="center" vertical="center" wrapText="1"/>
    </xf>
    <xf numFmtId="0" fontId="46" fillId="3" borderId="11" xfId="0" applyFont="1" applyFill="1" applyBorder="1" applyAlignment="1">
      <alignment horizontal="center" vertical="center"/>
    </xf>
    <xf numFmtId="0" fontId="46" fillId="3" borderId="2" xfId="0" applyFont="1" applyFill="1" applyBorder="1" applyAlignment="1">
      <alignment horizontal="center" vertical="center"/>
    </xf>
    <xf numFmtId="0" fontId="46" fillId="3" borderId="13" xfId="0" applyFont="1" applyFill="1" applyBorder="1" applyAlignment="1">
      <alignment horizontal="center" vertical="center" wrapText="1"/>
    </xf>
    <xf numFmtId="0" fontId="36" fillId="3" borderId="12" xfId="0" applyFont="1" applyFill="1" applyBorder="1" applyAlignment="1">
      <alignment horizontal="center" vertical="center" wrapText="1"/>
    </xf>
    <xf numFmtId="0" fontId="38" fillId="3" borderId="12" xfId="0" applyFont="1" applyFill="1" applyBorder="1" applyAlignment="1">
      <alignment horizontal="center" vertical="center"/>
    </xf>
    <xf numFmtId="0" fontId="38" fillId="3" borderId="2" xfId="0" applyFont="1" applyFill="1" applyBorder="1" applyAlignment="1">
      <alignment horizontal="center" vertical="center" wrapText="1"/>
    </xf>
    <xf numFmtId="0" fontId="38" fillId="3" borderId="11" xfId="0" applyFont="1" applyFill="1" applyBorder="1" applyAlignment="1">
      <alignment horizontal="center" vertical="center"/>
    </xf>
    <xf numFmtId="0" fontId="38" fillId="3" borderId="3" xfId="0" applyFont="1" applyFill="1" applyBorder="1" applyAlignment="1">
      <alignment horizontal="center" vertical="center"/>
    </xf>
    <xf numFmtId="14" fontId="38" fillId="3" borderId="0" xfId="0" applyNumberFormat="1" applyFont="1" applyFill="1" applyBorder="1" applyAlignment="1">
      <alignment horizontal="center" vertical="center"/>
    </xf>
    <xf numFmtId="0" fontId="32" fillId="3" borderId="7" xfId="0" applyFont="1" applyFill="1" applyBorder="1" applyAlignment="1">
      <alignment horizontal="center" vertical="center" wrapText="1"/>
    </xf>
    <xf numFmtId="0" fontId="32" fillId="3" borderId="8" xfId="0" applyFont="1" applyFill="1" applyBorder="1" applyAlignment="1">
      <alignment horizontal="center" vertical="center" wrapText="1"/>
    </xf>
    <xf numFmtId="0" fontId="32" fillId="3" borderId="14" xfId="0" applyNumberFormat="1" applyFont="1" applyFill="1" applyBorder="1" applyAlignment="1">
      <alignment horizontal="center" vertical="center" wrapText="1"/>
    </xf>
    <xf numFmtId="0" fontId="41" fillId="3" borderId="6" xfId="0" applyFont="1" applyFill="1" applyBorder="1" applyAlignment="1">
      <alignment horizontal="center" vertical="center"/>
    </xf>
    <xf numFmtId="14" fontId="41" fillId="3" borderId="0" xfId="0" applyNumberFormat="1" applyFont="1" applyFill="1" applyBorder="1" applyAlignment="1">
      <alignment horizontal="center" vertical="center"/>
    </xf>
    <xf numFmtId="0" fontId="41" fillId="3" borderId="0" xfId="0" applyFont="1" applyFill="1" applyBorder="1" applyAlignment="1">
      <alignment horizontal="center" vertical="center"/>
    </xf>
    <xf numFmtId="0" fontId="38" fillId="3" borderId="13" xfId="0" applyFont="1" applyFill="1" applyBorder="1" applyAlignment="1">
      <alignment horizontal="center" vertical="center"/>
    </xf>
    <xf numFmtId="0" fontId="55" fillId="3" borderId="0" xfId="0" applyFont="1" applyFill="1" applyAlignment="1">
      <alignment vertical="center"/>
    </xf>
    <xf numFmtId="9" fontId="0" fillId="3" borderId="0" xfId="6" applyFont="1" applyFill="1"/>
    <xf numFmtId="0" fontId="56" fillId="3" borderId="1" xfId="0" applyFont="1" applyFill="1" applyBorder="1" applyAlignment="1">
      <alignment horizontal="center" vertical="center" wrapText="1"/>
    </xf>
    <xf numFmtId="0" fontId="57" fillId="3" borderId="1" xfId="0" applyFont="1" applyFill="1" applyBorder="1" applyAlignment="1">
      <alignment horizontal="center" vertical="center"/>
    </xf>
    <xf numFmtId="0" fontId="57" fillId="3" borderId="1" xfId="0" applyFont="1" applyFill="1" applyBorder="1" applyAlignment="1">
      <alignment horizontal="center" vertical="center" wrapText="1"/>
    </xf>
    <xf numFmtId="0" fontId="57" fillId="3" borderId="1" xfId="0" applyNumberFormat="1" applyFont="1" applyFill="1" applyBorder="1" applyAlignment="1">
      <alignment horizontal="center" vertical="center"/>
    </xf>
    <xf numFmtId="0" fontId="56" fillId="3" borderId="12" xfId="0" applyFont="1" applyFill="1" applyBorder="1" applyAlignment="1">
      <alignment horizontal="center" vertical="center" wrapText="1"/>
    </xf>
    <xf numFmtId="0" fontId="57" fillId="3" borderId="12" xfId="0" applyFont="1" applyFill="1" applyBorder="1" applyAlignment="1">
      <alignment horizontal="center" vertical="center"/>
    </xf>
    <xf numFmtId="0" fontId="56" fillId="2" borderId="1" xfId="0" applyFont="1" applyFill="1" applyBorder="1" applyAlignment="1">
      <alignment horizontal="center" vertical="center" wrapText="1"/>
    </xf>
    <xf numFmtId="0" fontId="58" fillId="2" borderId="1" xfId="0" applyFont="1" applyFill="1" applyBorder="1" applyAlignment="1">
      <alignment horizontal="center" vertical="center"/>
    </xf>
    <xf numFmtId="0" fontId="58" fillId="2" borderId="1" xfId="0" applyFont="1" applyFill="1" applyBorder="1" applyAlignment="1">
      <alignment horizontal="center" vertical="center" wrapText="1"/>
    </xf>
    <xf numFmtId="0" fontId="59" fillId="3" borderId="1" xfId="0" applyFont="1" applyFill="1" applyBorder="1" applyAlignment="1">
      <alignment horizontal="center" vertical="center"/>
    </xf>
    <xf numFmtId="0" fontId="59" fillId="3" borderId="1" xfId="0" applyFont="1" applyFill="1" applyBorder="1" applyAlignment="1">
      <alignment horizontal="center" vertical="center" wrapText="1"/>
    </xf>
    <xf numFmtId="0" fontId="58" fillId="3" borderId="11" xfId="0" applyFont="1" applyFill="1" applyBorder="1" applyAlignment="1">
      <alignment horizontal="center" vertical="center" wrapText="1"/>
    </xf>
    <xf numFmtId="0" fontId="58" fillId="3" borderId="11" xfId="0" applyFont="1" applyFill="1" applyBorder="1" applyAlignment="1">
      <alignment horizontal="center" vertical="center"/>
    </xf>
    <xf numFmtId="0" fontId="56" fillId="3" borderId="1" xfId="0" applyFont="1" applyFill="1" applyBorder="1" applyAlignment="1">
      <alignment horizontal="center" vertical="center"/>
    </xf>
    <xf numFmtId="0" fontId="60" fillId="3" borderId="1" xfId="0" applyNumberFormat="1" applyFont="1" applyFill="1" applyBorder="1" applyAlignment="1">
      <alignment horizontal="center" vertical="center" wrapText="1"/>
    </xf>
    <xf numFmtId="0" fontId="60" fillId="3" borderId="1" xfId="0" applyFont="1" applyFill="1" applyBorder="1" applyAlignment="1">
      <alignment horizontal="center" vertical="center" wrapText="1"/>
    </xf>
    <xf numFmtId="14" fontId="57" fillId="3" borderId="1" xfId="0" applyNumberFormat="1" applyFont="1" applyFill="1" applyBorder="1" applyAlignment="1">
      <alignment horizontal="center" vertical="center" wrapText="1"/>
    </xf>
    <xf numFmtId="0" fontId="0" fillId="3" borderId="0" xfId="0" applyFont="1" applyFill="1" applyAlignment="1">
      <alignment horizontal="center" vertical="center"/>
    </xf>
    <xf numFmtId="9" fontId="1" fillId="3" borderId="0" xfId="6" applyFont="1" applyFill="1"/>
    <xf numFmtId="167" fontId="0" fillId="3" borderId="0" xfId="0" applyNumberFormat="1" applyFont="1" applyFill="1"/>
    <xf numFmtId="0" fontId="55" fillId="3" borderId="0" xfId="0" applyFont="1" applyFill="1" applyAlignment="1">
      <alignment horizontal="center" vertical="center"/>
    </xf>
    <xf numFmtId="0" fontId="42" fillId="3" borderId="1" xfId="0" applyNumberFormat="1" applyFont="1" applyFill="1" applyBorder="1" applyAlignment="1">
      <alignment horizontal="center" vertical="center"/>
    </xf>
    <xf numFmtId="0" fontId="61" fillId="3" borderId="0" xfId="0" applyFont="1" applyFill="1"/>
    <xf numFmtId="0" fontId="61" fillId="3" borderId="0" xfId="0" applyFont="1" applyFill="1" applyAlignment="1">
      <alignment horizontal="center"/>
    </xf>
    <xf numFmtId="0" fontId="61" fillId="3" borderId="0" xfId="0" applyFont="1" applyFill="1" applyAlignment="1">
      <alignment horizontal="center" vertical="center"/>
    </xf>
    <xf numFmtId="0" fontId="61" fillId="3" borderId="0" xfId="0" applyFont="1" applyFill="1" applyAlignment="1">
      <alignment vertical="center"/>
    </xf>
    <xf numFmtId="0" fontId="61" fillId="2" borderId="1" xfId="0" applyFont="1" applyFill="1" applyBorder="1" applyAlignment="1">
      <alignment horizontal="center"/>
    </xf>
    <xf numFmtId="17" fontId="62" fillId="2" borderId="1" xfId="0" applyNumberFormat="1" applyFont="1" applyFill="1" applyBorder="1" applyAlignment="1">
      <alignment horizontal="center"/>
    </xf>
    <xf numFmtId="0" fontId="63" fillId="3" borderId="1" xfId="0" applyFont="1" applyFill="1" applyBorder="1" applyAlignment="1">
      <alignment horizontal="center"/>
    </xf>
    <xf numFmtId="0" fontId="65" fillId="3" borderId="1" xfId="0" applyFont="1" applyFill="1" applyBorder="1" applyAlignment="1">
      <alignment horizontal="center" vertical="center"/>
    </xf>
    <xf numFmtId="0" fontId="61" fillId="3" borderId="1" xfId="0" applyFont="1" applyFill="1" applyBorder="1" applyAlignment="1">
      <alignment horizontal="center" vertical="center"/>
    </xf>
    <xf numFmtId="0" fontId="63" fillId="3" borderId="1" xfId="0" applyFont="1" applyFill="1" applyBorder="1" applyAlignment="1">
      <alignment horizontal="center" vertical="center"/>
    </xf>
    <xf numFmtId="9" fontId="65" fillId="3" borderId="1" xfId="0" applyNumberFormat="1" applyFont="1" applyFill="1" applyBorder="1" applyAlignment="1">
      <alignment horizontal="center" vertical="center"/>
    </xf>
    <xf numFmtId="0" fontId="66" fillId="3" borderId="1" xfId="0" applyFont="1" applyFill="1" applyBorder="1" applyAlignment="1">
      <alignment horizontal="center" vertical="center"/>
    </xf>
    <xf numFmtId="9" fontId="66" fillId="3" borderId="1" xfId="0" applyNumberFormat="1" applyFont="1" applyFill="1" applyBorder="1" applyAlignment="1">
      <alignment horizontal="center" vertical="center"/>
    </xf>
    <xf numFmtId="0" fontId="61" fillId="3" borderId="1" xfId="0" applyFont="1" applyFill="1" applyBorder="1" applyAlignment="1">
      <alignment horizontal="center" vertical="center" wrapText="1"/>
    </xf>
    <xf numFmtId="0" fontId="65" fillId="3" borderId="1" xfId="0" applyFont="1" applyFill="1" applyBorder="1" applyAlignment="1">
      <alignment horizontal="center"/>
    </xf>
    <xf numFmtId="9" fontId="65" fillId="3" borderId="1" xfId="6" applyFont="1" applyFill="1" applyBorder="1" applyAlignment="1">
      <alignment horizontal="center"/>
    </xf>
    <xf numFmtId="1" fontId="61" fillId="3" borderId="0" xfId="0" applyNumberFormat="1" applyFont="1" applyFill="1" applyAlignment="1">
      <alignment horizontal="center" vertical="center"/>
    </xf>
    <xf numFmtId="0" fontId="67" fillId="3" borderId="0" xfId="0" applyFont="1" applyFill="1"/>
    <xf numFmtId="0" fontId="67" fillId="3" borderId="0" xfId="0" applyFont="1" applyFill="1" applyAlignment="1">
      <alignment horizontal="center"/>
    </xf>
    <xf numFmtId="0" fontId="68" fillId="3" borderId="0" xfId="0" applyFont="1" applyFill="1" applyAlignment="1">
      <alignment vertical="center" wrapText="1"/>
    </xf>
    <xf numFmtId="0" fontId="68" fillId="3" borderId="0" xfId="0" applyFont="1" applyFill="1" applyAlignment="1">
      <alignment vertical="center"/>
    </xf>
    <xf numFmtId="0" fontId="68" fillId="3" borderId="0" xfId="0" applyFont="1" applyFill="1" applyAlignment="1">
      <alignment horizontal="center" vertical="center" wrapText="1"/>
    </xf>
    <xf numFmtId="0" fontId="69" fillId="3" borderId="0" xfId="0" applyFont="1" applyFill="1" applyBorder="1" applyAlignment="1">
      <alignment wrapText="1"/>
    </xf>
    <xf numFmtId="0" fontId="69" fillId="3" borderId="0" xfId="0" applyFont="1" applyFill="1" applyBorder="1"/>
    <xf numFmtId="0" fontId="68" fillId="3" borderId="0" xfId="0" applyFont="1" applyFill="1" applyAlignment="1">
      <alignment wrapText="1"/>
    </xf>
    <xf numFmtId="0" fontId="70" fillId="2" borderId="1" xfId="0" applyFont="1" applyFill="1" applyBorder="1" applyAlignment="1">
      <alignment horizontal="center" vertical="center" wrapText="1"/>
    </xf>
    <xf numFmtId="0" fontId="70" fillId="2" borderId="1" xfId="0" applyFont="1" applyFill="1" applyBorder="1" applyAlignment="1">
      <alignment horizontal="center" vertical="center"/>
    </xf>
    <xf numFmtId="0" fontId="69" fillId="3" borderId="0" xfId="0" applyFont="1" applyFill="1" applyAlignment="1">
      <alignment horizontal="center" vertical="center"/>
    </xf>
    <xf numFmtId="0" fontId="69" fillId="0" borderId="0" xfId="0" applyFont="1"/>
    <xf numFmtId="0" fontId="69" fillId="3" borderId="0" xfId="0" applyFont="1" applyFill="1"/>
    <xf numFmtId="168" fontId="71" fillId="3" borderId="1" xfId="0" applyNumberFormat="1" applyFont="1" applyFill="1" applyBorder="1" applyAlignment="1" applyProtection="1">
      <alignment horizontal="center" vertical="center" wrapText="1"/>
    </xf>
    <xf numFmtId="0" fontId="72" fillId="3" borderId="1" xfId="1" applyNumberFormat="1" applyFont="1" applyFill="1" applyBorder="1" applyAlignment="1">
      <alignment horizontal="center" vertical="center"/>
    </xf>
    <xf numFmtId="0" fontId="71" fillId="3" borderId="1" xfId="0" applyFont="1" applyFill="1" applyBorder="1" applyAlignment="1" applyProtection="1">
      <alignment horizontal="center" vertical="center" wrapText="1"/>
    </xf>
    <xf numFmtId="0" fontId="69" fillId="3" borderId="1" xfId="0" applyFont="1" applyFill="1" applyBorder="1" applyAlignment="1">
      <alignment horizontal="center" vertical="center" wrapText="1"/>
    </xf>
    <xf numFmtId="0" fontId="68" fillId="3" borderId="0" xfId="0" applyFont="1" applyFill="1" applyAlignment="1">
      <alignment horizontal="center" vertical="center"/>
    </xf>
    <xf numFmtId="0" fontId="69" fillId="3" borderId="1" xfId="0" applyFont="1" applyFill="1" applyBorder="1" applyAlignment="1">
      <alignment horizontal="center" vertical="center"/>
    </xf>
    <xf numFmtId="0" fontId="69" fillId="3" borderId="0" xfId="0" applyFont="1" applyFill="1" applyAlignment="1">
      <alignment horizontal="center" vertical="center" wrapText="1"/>
    </xf>
    <xf numFmtId="0" fontId="69" fillId="3" borderId="0" xfId="0" applyNumberFormat="1" applyFont="1" applyFill="1" applyAlignment="1">
      <alignment horizontal="center" vertical="center"/>
    </xf>
    <xf numFmtId="0" fontId="73" fillId="3" borderId="1" xfId="0" applyFont="1" applyFill="1" applyBorder="1" applyAlignment="1">
      <alignment horizontal="center" vertical="center" wrapText="1"/>
    </xf>
    <xf numFmtId="0" fontId="73" fillId="3" borderId="1" xfId="0" applyNumberFormat="1" applyFont="1" applyFill="1" applyBorder="1" applyAlignment="1">
      <alignment horizontal="center" vertical="center"/>
    </xf>
    <xf numFmtId="0" fontId="69" fillId="3" borderId="1" xfId="0" applyNumberFormat="1" applyFont="1" applyFill="1" applyBorder="1" applyAlignment="1">
      <alignment horizontal="center" vertical="center"/>
    </xf>
    <xf numFmtId="9" fontId="69" fillId="3" borderId="0" xfId="6" applyFont="1" applyFill="1" applyAlignment="1">
      <alignment horizontal="center" vertical="center"/>
    </xf>
    <xf numFmtId="0" fontId="74" fillId="3" borderId="0" xfId="0" applyFont="1" applyFill="1" applyBorder="1" applyAlignment="1">
      <alignment vertical="center"/>
    </xf>
    <xf numFmtId="0" fontId="68" fillId="3" borderId="1" xfId="0" applyFont="1" applyFill="1" applyBorder="1" applyAlignment="1">
      <alignment horizontal="center" vertical="center" wrapText="1"/>
    </xf>
    <xf numFmtId="0" fontId="68" fillId="3" borderId="1" xfId="0" applyFont="1" applyFill="1" applyBorder="1" applyAlignment="1">
      <alignment horizontal="center" vertical="center"/>
    </xf>
    <xf numFmtId="0" fontId="68" fillId="2" borderId="1" xfId="0" applyFont="1" applyFill="1" applyBorder="1" applyAlignment="1">
      <alignment horizontal="center" vertical="center" wrapText="1"/>
    </xf>
    <xf numFmtId="0" fontId="68" fillId="2" borderId="1" xfId="0" applyFont="1" applyFill="1" applyBorder="1" applyAlignment="1">
      <alignment horizontal="center" vertical="center"/>
    </xf>
    <xf numFmtId="17" fontId="70" fillId="2" borderId="1" xfId="0" applyNumberFormat="1" applyFont="1" applyFill="1" applyBorder="1" applyAlignment="1">
      <alignment horizontal="center" vertical="center"/>
    </xf>
    <xf numFmtId="17" fontId="74" fillId="6" borderId="1" xfId="0" applyNumberFormat="1" applyFont="1" applyFill="1" applyBorder="1" applyAlignment="1">
      <alignment horizontal="center" vertical="center" wrapText="1"/>
    </xf>
    <xf numFmtId="17" fontId="75" fillId="5" borderId="1" xfId="0" applyNumberFormat="1" applyFont="1" applyFill="1" applyBorder="1" applyAlignment="1">
      <alignment horizontal="center" vertical="center" wrapText="1"/>
    </xf>
    <xf numFmtId="17" fontId="70" fillId="2" borderId="1" xfId="0" applyNumberFormat="1" applyFont="1" applyFill="1" applyBorder="1" applyAlignment="1">
      <alignment horizontal="center" vertical="center" wrapText="1"/>
    </xf>
    <xf numFmtId="0" fontId="72" fillId="3" borderId="1" xfId="2" applyNumberFormat="1" applyFont="1" applyFill="1" applyBorder="1" applyAlignment="1" applyProtection="1">
      <alignment horizontal="center" vertical="center" wrapText="1"/>
    </xf>
    <xf numFmtId="166" fontId="72" fillId="3" borderId="1" xfId="2" applyNumberFormat="1" applyFont="1" applyFill="1" applyBorder="1" applyAlignment="1" applyProtection="1">
      <alignment horizontal="center" vertical="center" wrapText="1"/>
    </xf>
    <xf numFmtId="0" fontId="72" fillId="3" borderId="1" xfId="0" applyFont="1" applyFill="1" applyBorder="1" applyAlignment="1">
      <alignment horizontal="center" vertical="center" wrapText="1"/>
    </xf>
    <xf numFmtId="167" fontId="72" fillId="3" borderId="1" xfId="1" applyNumberFormat="1" applyFont="1" applyFill="1" applyBorder="1" applyAlignment="1">
      <alignment horizontal="center" vertical="center"/>
    </xf>
    <xf numFmtId="167" fontId="72" fillId="3" borderId="1" xfId="0" applyNumberFormat="1" applyFont="1" applyFill="1" applyBorder="1" applyAlignment="1">
      <alignment horizontal="center" vertical="center"/>
    </xf>
    <xf numFmtId="9" fontId="69" fillId="3" borderId="0" xfId="6" applyFont="1" applyFill="1"/>
    <xf numFmtId="167" fontId="73" fillId="3" borderId="1" xfId="0" applyNumberFormat="1" applyFont="1" applyFill="1" applyBorder="1" applyAlignment="1">
      <alignment horizontal="center" vertical="center"/>
    </xf>
    <xf numFmtId="1" fontId="72" fillId="3" borderId="1" xfId="1" applyNumberFormat="1" applyFont="1" applyFill="1" applyBorder="1" applyAlignment="1">
      <alignment horizontal="center" vertical="center"/>
    </xf>
    <xf numFmtId="167" fontId="69" fillId="3" borderId="0" xfId="0" applyNumberFormat="1" applyFont="1" applyFill="1"/>
    <xf numFmtId="167" fontId="69" fillId="3" borderId="1" xfId="0" applyNumberFormat="1" applyFont="1" applyFill="1" applyBorder="1" applyAlignment="1">
      <alignment horizontal="center" vertical="center"/>
    </xf>
    <xf numFmtId="0" fontId="72" fillId="3" borderId="1" xfId="0" applyNumberFormat="1" applyFont="1" applyFill="1" applyBorder="1" applyAlignment="1">
      <alignment horizontal="center" vertical="center" wrapText="1"/>
    </xf>
    <xf numFmtId="0" fontId="72" fillId="3" borderId="1" xfId="0" applyFont="1" applyFill="1" applyBorder="1" applyAlignment="1">
      <alignment horizontal="center" vertical="center"/>
    </xf>
    <xf numFmtId="167" fontId="75" fillId="3" borderId="1" xfId="1" applyNumberFormat="1" applyFont="1" applyFill="1" applyBorder="1" applyAlignment="1">
      <alignment horizontal="center" vertical="center"/>
    </xf>
    <xf numFmtId="0" fontId="69" fillId="3" borderId="0" xfId="0" applyFont="1" applyFill="1" applyAlignment="1">
      <alignment vertical="center"/>
    </xf>
    <xf numFmtId="14" fontId="69" fillId="3" borderId="1" xfId="0" applyNumberFormat="1" applyFont="1" applyFill="1" applyBorder="1" applyAlignment="1">
      <alignment horizontal="center" vertical="center"/>
    </xf>
    <xf numFmtId="0" fontId="72" fillId="3" borderId="1" xfId="3" applyNumberFormat="1" applyFont="1" applyFill="1" applyBorder="1" applyAlignment="1" applyProtection="1">
      <alignment horizontal="center" vertical="center" wrapText="1"/>
    </xf>
    <xf numFmtId="0" fontId="72" fillId="3" borderId="0" xfId="0" applyFont="1" applyFill="1" applyBorder="1" applyAlignment="1">
      <alignment vertical="center"/>
    </xf>
    <xf numFmtId="167" fontId="73" fillId="3" borderId="0" xfId="0" applyNumberFormat="1" applyFont="1" applyFill="1" applyAlignment="1">
      <alignment horizontal="center" vertical="center"/>
    </xf>
    <xf numFmtId="0" fontId="76" fillId="7" borderId="0" xfId="0" applyFont="1" applyFill="1" applyBorder="1" applyAlignment="1">
      <alignment horizontal="center" vertical="center" wrapText="1"/>
    </xf>
    <xf numFmtId="0" fontId="72" fillId="3" borderId="0" xfId="0" applyFont="1" applyFill="1" applyAlignment="1">
      <alignment vertical="center"/>
    </xf>
    <xf numFmtId="0" fontId="68" fillId="3" borderId="0" xfId="0" applyFont="1" applyFill="1" applyBorder="1" applyAlignment="1">
      <alignment horizontal="center" vertical="center" wrapText="1"/>
    </xf>
    <xf numFmtId="0" fontId="69" fillId="3" borderId="0" xfId="0" applyFont="1" applyFill="1" applyBorder="1" applyAlignment="1">
      <alignment horizontal="center" vertical="center"/>
    </xf>
    <xf numFmtId="0" fontId="72" fillId="3" borderId="0" xfId="0" applyFont="1" applyFill="1" applyBorder="1" applyAlignment="1">
      <alignment horizontal="center" vertical="center"/>
    </xf>
    <xf numFmtId="167" fontId="72" fillId="3" borderId="0" xfId="0" applyNumberFormat="1" applyFont="1" applyFill="1" applyBorder="1" applyAlignment="1">
      <alignment horizontal="center" vertical="center"/>
    </xf>
    <xf numFmtId="167" fontId="72" fillId="3" borderId="0" xfId="1" applyNumberFormat="1" applyFont="1" applyFill="1" applyBorder="1" applyAlignment="1">
      <alignment horizontal="center" vertical="center"/>
    </xf>
    <xf numFmtId="0" fontId="68" fillId="3" borderId="11" xfId="0" applyFont="1" applyFill="1" applyBorder="1" applyAlignment="1">
      <alignment horizontal="center" vertical="center" wrapText="1"/>
    </xf>
    <xf numFmtId="0" fontId="68" fillId="3" borderId="11" xfId="0" applyFont="1" applyFill="1" applyBorder="1" applyAlignment="1">
      <alignment horizontal="center" vertical="center"/>
    </xf>
    <xf numFmtId="167" fontId="73" fillId="3" borderId="1" xfId="1" applyNumberFormat="1" applyFont="1" applyFill="1" applyBorder="1" applyAlignment="1">
      <alignment horizontal="center" vertical="center"/>
    </xf>
    <xf numFmtId="0" fontId="73" fillId="3" borderId="1" xfId="2" applyNumberFormat="1" applyFont="1" applyFill="1" applyBorder="1" applyAlignment="1" applyProtection="1">
      <alignment horizontal="center" vertical="center" wrapText="1"/>
    </xf>
    <xf numFmtId="166" fontId="73" fillId="3" borderId="1" xfId="2" applyNumberFormat="1" applyFont="1" applyFill="1" applyBorder="1" applyAlignment="1" applyProtection="1">
      <alignment horizontal="center" vertical="center" wrapText="1"/>
    </xf>
    <xf numFmtId="0" fontId="73" fillId="3" borderId="1" xfId="0" applyNumberFormat="1" applyFont="1" applyFill="1" applyBorder="1" applyAlignment="1">
      <alignment horizontal="center" vertical="center" wrapText="1"/>
    </xf>
    <xf numFmtId="0" fontId="77" fillId="3" borderId="12" xfId="0" applyFont="1" applyFill="1" applyBorder="1" applyAlignment="1">
      <alignment horizontal="center" vertical="center" wrapText="1"/>
    </xf>
    <xf numFmtId="0" fontId="78" fillId="3" borderId="12" xfId="0" applyFont="1" applyFill="1" applyBorder="1" applyAlignment="1">
      <alignment horizontal="center" vertical="center"/>
    </xf>
    <xf numFmtId="0" fontId="78" fillId="3" borderId="1" xfId="0" applyFont="1" applyFill="1" applyBorder="1" applyAlignment="1">
      <alignment horizontal="center" vertical="center"/>
    </xf>
    <xf numFmtId="0" fontId="79" fillId="3" borderId="1" xfId="0" applyFont="1" applyFill="1" applyBorder="1" applyAlignment="1">
      <alignment horizontal="center" vertical="center" wrapText="1"/>
    </xf>
    <xf numFmtId="0" fontId="79" fillId="3" borderId="1" xfId="0" applyNumberFormat="1" applyFont="1" applyFill="1" applyBorder="1" applyAlignment="1">
      <alignment horizontal="center" vertical="center"/>
    </xf>
    <xf numFmtId="0" fontId="78" fillId="3" borderId="1" xfId="0" applyFont="1" applyFill="1" applyBorder="1" applyAlignment="1">
      <alignment horizontal="center" vertical="center" wrapText="1"/>
    </xf>
    <xf numFmtId="0" fontId="78" fillId="3" borderId="1" xfId="0" applyNumberFormat="1" applyFont="1" applyFill="1" applyBorder="1" applyAlignment="1">
      <alignment horizontal="center" vertical="center"/>
    </xf>
    <xf numFmtId="0" fontId="77" fillId="3" borderId="1" xfId="0" applyFont="1" applyFill="1" applyBorder="1" applyAlignment="1">
      <alignment horizontal="center" vertical="center" wrapText="1"/>
    </xf>
    <xf numFmtId="0" fontId="77" fillId="3" borderId="1" xfId="0" applyFont="1" applyFill="1" applyBorder="1" applyAlignment="1">
      <alignment horizontal="center" vertical="center"/>
    </xf>
    <xf numFmtId="0" fontId="77" fillId="2" borderId="1" xfId="0" applyFont="1" applyFill="1" applyBorder="1" applyAlignment="1">
      <alignment horizontal="center" vertical="center" wrapText="1"/>
    </xf>
    <xf numFmtId="0" fontId="77" fillId="2" borderId="1" xfId="0" applyFont="1" applyFill="1" applyBorder="1" applyAlignment="1">
      <alignment horizontal="center" vertical="center"/>
    </xf>
    <xf numFmtId="14" fontId="78" fillId="3" borderId="1" xfId="0" applyNumberFormat="1" applyFont="1" applyFill="1" applyBorder="1" applyAlignment="1">
      <alignment horizontal="center" vertical="center"/>
    </xf>
    <xf numFmtId="0" fontId="80" fillId="3" borderId="1" xfId="0" applyNumberFormat="1" applyFont="1" applyFill="1" applyBorder="1" applyAlignment="1">
      <alignment horizontal="center" vertical="center" wrapText="1"/>
    </xf>
    <xf numFmtId="168" fontId="71" fillId="3" borderId="0" xfId="0" applyNumberFormat="1" applyFont="1" applyFill="1" applyBorder="1" applyAlignment="1" applyProtection="1">
      <alignment horizontal="center" vertical="center" wrapText="1"/>
    </xf>
    <xf numFmtId="0" fontId="72" fillId="3" borderId="0" xfId="1" applyNumberFormat="1" applyFont="1" applyFill="1" applyBorder="1" applyAlignment="1">
      <alignment horizontal="center" vertical="center"/>
    </xf>
    <xf numFmtId="0" fontId="71" fillId="3" borderId="0" xfId="0" applyFont="1" applyFill="1" applyBorder="1" applyAlignment="1" applyProtection="1">
      <alignment horizontal="center" vertical="center" wrapText="1"/>
    </xf>
    <xf numFmtId="0" fontId="69" fillId="3" borderId="0" xfId="0" applyFont="1" applyFill="1" applyBorder="1" applyAlignment="1">
      <alignment horizontal="center" vertical="center" wrapText="1"/>
    </xf>
    <xf numFmtId="1" fontId="72" fillId="3" borderId="0" xfId="1" applyNumberFormat="1" applyFont="1" applyFill="1" applyBorder="1" applyAlignment="1">
      <alignment horizontal="center" vertical="center"/>
    </xf>
    <xf numFmtId="0" fontId="80" fillId="3" borderId="1" xfId="0" applyFont="1" applyFill="1" applyBorder="1" applyAlignment="1">
      <alignment horizontal="center" vertical="center" wrapText="1"/>
    </xf>
    <xf numFmtId="0" fontId="64" fillId="3" borderId="1" xfId="0" applyFont="1" applyFill="1" applyBorder="1" applyAlignment="1">
      <alignment horizontal="center" vertical="center"/>
    </xf>
    <xf numFmtId="168" fontId="82" fillId="3" borderId="1" xfId="0" applyNumberFormat="1" applyFont="1" applyFill="1" applyBorder="1" applyAlignment="1" applyProtection="1">
      <alignment horizontal="center" vertical="center" wrapText="1"/>
    </xf>
    <xf numFmtId="0" fontId="63" fillId="3" borderId="1" xfId="1" applyNumberFormat="1" applyFont="1" applyFill="1" applyBorder="1" applyAlignment="1">
      <alignment horizontal="center" vertical="center"/>
    </xf>
    <xf numFmtId="0" fontId="82" fillId="3" borderId="1" xfId="0" applyFont="1" applyFill="1" applyBorder="1" applyAlignment="1" applyProtection="1">
      <alignment horizontal="center" vertical="center" wrapText="1"/>
    </xf>
    <xf numFmtId="0" fontId="83" fillId="3" borderId="1" xfId="0" applyFont="1" applyFill="1" applyBorder="1" applyAlignment="1">
      <alignment horizontal="center" vertical="center" wrapText="1"/>
    </xf>
    <xf numFmtId="0" fontId="83" fillId="3" borderId="1" xfId="0" applyFont="1" applyFill="1" applyBorder="1" applyAlignment="1">
      <alignment horizontal="center" vertical="center"/>
    </xf>
    <xf numFmtId="0" fontId="83" fillId="3" borderId="0" xfId="0" applyFont="1" applyFill="1" applyAlignment="1">
      <alignment horizontal="center" vertical="center"/>
    </xf>
    <xf numFmtId="0" fontId="68" fillId="3" borderId="12" xfId="0" applyFont="1" applyFill="1" applyBorder="1" applyAlignment="1">
      <alignment horizontal="center" vertical="center" wrapText="1"/>
    </xf>
    <xf numFmtId="0" fontId="69" fillId="3" borderId="12" xfId="0" applyFont="1" applyFill="1" applyBorder="1" applyAlignment="1">
      <alignment horizontal="center" vertical="center"/>
    </xf>
    <xf numFmtId="0" fontId="83" fillId="3" borderId="11" xfId="0" applyFont="1" applyFill="1" applyBorder="1" applyAlignment="1">
      <alignment horizontal="center" vertical="center" wrapText="1"/>
    </xf>
    <xf numFmtId="0" fontId="69" fillId="3" borderId="3" xfId="0" applyFont="1" applyFill="1" applyBorder="1" applyAlignment="1">
      <alignment horizontal="center" vertical="center"/>
    </xf>
    <xf numFmtId="0" fontId="69" fillId="3" borderId="6" xfId="0" applyFont="1" applyFill="1" applyBorder="1" applyAlignment="1">
      <alignment horizontal="center" vertical="center" wrapText="1"/>
    </xf>
    <xf numFmtId="14" fontId="69" fillId="3" borderId="0" xfId="0" applyNumberFormat="1" applyFont="1" applyFill="1" applyBorder="1" applyAlignment="1">
      <alignment horizontal="center" vertical="center"/>
    </xf>
    <xf numFmtId="0" fontId="69" fillId="3" borderId="6" xfId="0" applyFont="1" applyFill="1" applyBorder="1" applyAlignment="1">
      <alignment horizontal="center" vertical="center"/>
    </xf>
    <xf numFmtId="0" fontId="72" fillId="3" borderId="7" xfId="0" applyFont="1" applyFill="1" applyBorder="1" applyAlignment="1">
      <alignment horizontal="center" vertical="center" wrapText="1"/>
    </xf>
    <xf numFmtId="0" fontId="72" fillId="3" borderId="8" xfId="0" applyFont="1" applyFill="1" applyBorder="1" applyAlignment="1">
      <alignment horizontal="center" vertical="center" wrapText="1"/>
    </xf>
    <xf numFmtId="0" fontId="72" fillId="3" borderId="14" xfId="0" applyNumberFormat="1" applyFont="1" applyFill="1" applyBorder="1" applyAlignment="1">
      <alignment horizontal="center" vertical="center" wrapText="1"/>
    </xf>
    <xf numFmtId="0" fontId="69" fillId="3" borderId="1" xfId="0" applyNumberFormat="1" applyFont="1" applyFill="1" applyBorder="1" applyAlignment="1">
      <alignment horizontal="center" vertical="center" wrapText="1"/>
    </xf>
    <xf numFmtId="0" fontId="68" fillId="2" borderId="11" xfId="0" applyFont="1" applyFill="1" applyBorder="1" applyAlignment="1">
      <alignment horizontal="center" vertical="center" wrapText="1"/>
    </xf>
    <xf numFmtId="0" fontId="69" fillId="3" borderId="2" xfId="0" applyFont="1" applyFill="1" applyBorder="1" applyAlignment="1">
      <alignment horizontal="center" vertical="center" wrapText="1"/>
    </xf>
    <xf numFmtId="0" fontId="69" fillId="3" borderId="11" xfId="0" applyFont="1" applyFill="1" applyBorder="1" applyAlignment="1">
      <alignment horizontal="center" vertical="center" wrapText="1"/>
    </xf>
    <xf numFmtId="0" fontId="30" fillId="3" borderId="1" xfId="0" applyFont="1" applyFill="1" applyBorder="1" applyAlignment="1">
      <alignment horizontal="center" vertical="center"/>
    </xf>
    <xf numFmtId="0" fontId="39" fillId="3" borderId="1" xfId="0" applyFont="1" applyFill="1" applyBorder="1" applyAlignment="1">
      <alignment horizontal="center" vertical="center"/>
    </xf>
    <xf numFmtId="0" fontId="39" fillId="3" borderId="5" xfId="0" applyFont="1" applyFill="1" applyBorder="1" applyAlignment="1">
      <alignment horizontal="center" vertical="center"/>
    </xf>
    <xf numFmtId="0" fontId="39" fillId="3" borderId="10" xfId="0" applyFont="1" applyFill="1" applyBorder="1" applyAlignment="1">
      <alignment horizontal="center" vertical="center"/>
    </xf>
    <xf numFmtId="0" fontId="39" fillId="3" borderId="9" xfId="0" applyFont="1" applyFill="1" applyBorder="1" applyAlignment="1">
      <alignment horizontal="center" vertical="center"/>
    </xf>
    <xf numFmtId="0" fontId="35" fillId="3" borderId="8" xfId="0" applyFont="1" applyFill="1" applyBorder="1" applyAlignment="1">
      <alignment horizontal="center" vertical="center" wrapText="1"/>
    </xf>
    <xf numFmtId="0" fontId="43" fillId="3" borderId="1" xfId="0" applyFont="1" applyFill="1" applyBorder="1" applyAlignment="1">
      <alignment horizontal="center" vertical="center"/>
    </xf>
    <xf numFmtId="0" fontId="35" fillId="3" borderId="1" xfId="0" applyFont="1" applyFill="1" applyBorder="1" applyAlignment="1">
      <alignment horizontal="center" vertical="center" wrapText="1"/>
    </xf>
    <xf numFmtId="0" fontId="74" fillId="3" borderId="1" xfId="0" applyFont="1" applyFill="1" applyBorder="1" applyAlignment="1">
      <alignment horizontal="center" vertical="center"/>
    </xf>
    <xf numFmtId="0" fontId="74" fillId="3" borderId="1" xfId="0" applyFont="1" applyFill="1" applyBorder="1" applyAlignment="1">
      <alignment horizontal="center" vertical="center" wrapText="1"/>
    </xf>
    <xf numFmtId="0" fontId="81" fillId="3" borderId="1" xfId="0" applyFont="1" applyFill="1" applyBorder="1" applyAlignment="1">
      <alignment horizontal="center" vertical="center"/>
    </xf>
    <xf numFmtId="0" fontId="64" fillId="3" borderId="1" xfId="0" applyFont="1" applyFill="1" applyBorder="1" applyAlignment="1">
      <alignment horizontal="center" vertical="center"/>
    </xf>
  </cellXfs>
  <cellStyles count="9">
    <cellStyle name="Cancel 2" xfId="3"/>
    <cellStyle name="Excel Built-in Normal 2" xfId="2"/>
    <cellStyle name="Millares" xfId="1" builtinId="3"/>
    <cellStyle name="Moneda" xfId="4" builtinId="4"/>
    <cellStyle name="Normal" xfId="0" builtinId="0"/>
    <cellStyle name="Normal 12" xfId="8"/>
    <cellStyle name="Normal 2" xfId="5"/>
    <cellStyle name="Normal 2 3 2 2" xfId="7"/>
    <cellStyle name="Porcentaje" xfId="6" builtinId="5"/>
  </cellStyles>
  <dxfs count="11048"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b/>
      </font>
    </dxf>
    <dxf>
      <font>
        <color rgb="FFFF0000"/>
      </font>
    </dxf>
    <dxf>
      <font>
        <b/>
      </font>
    </dxf>
    <dxf>
      <font>
        <i val="0"/>
      </font>
    </dxf>
    <dxf>
      <font>
        <color rgb="FFFF0000"/>
      </font>
    </dxf>
    <dxf>
      <font>
        <b/>
      </font>
    </dxf>
    <dxf>
      <font>
        <color rgb="FFFF0000"/>
      </font>
    </dxf>
    <dxf>
      <font>
        <b/>
      </font>
    </dxf>
    <dxf>
      <font>
        <color rgb="FFFF0000"/>
      </font>
    </dxf>
    <dxf>
      <font>
        <b/>
      </font>
    </dxf>
    <dxf>
      <font>
        <color rgb="FFFF00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bottom" readingOrder="0"/>
    </dxf>
    <dxf>
      <alignment vertical="bottom" readingOrder="0"/>
    </dxf>
    <dxf>
      <alignment horizontal="center" readingOrder="0"/>
    </dxf>
    <dxf>
      <alignment horizontal="center" readingOrder="0"/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bottom" readingOrder="0"/>
    </dxf>
    <dxf>
      <alignment vertical="bottom" readingOrder="0"/>
    </dxf>
    <dxf>
      <numFmt numFmtId="167" formatCode="_(* #,##0_);_(* \(#,##0\);_(* &quot;-&quot;??_);_(@_)"/>
    </dxf>
    <dxf>
      <alignment horizontal="center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theme="0"/>
        </patternFill>
      </fill>
    </dxf>
    <dxf>
      <alignment vertical="center" readingOrder="0"/>
    </dxf>
    <dxf>
      <alignment vertical="center" readingOrder="0"/>
    </dxf>
    <dxf>
      <alignment vertical="center" readingOrder="0"/>
    </dxf>
    <dxf>
      <fill>
        <patternFill>
          <bgColor theme="0"/>
        </patternFill>
      </fill>
    </dxf>
    <dxf>
      <font>
        <b/>
      </font>
    </dxf>
    <dxf>
      <fill>
        <patternFill>
          <bgColor rgb="FF002060"/>
        </patternFill>
      </fill>
    </dxf>
    <dxf>
      <font>
        <color theme="0"/>
      </font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fill>
        <patternFill>
          <bgColor theme="0"/>
        </patternFill>
      </fill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alignment horizontal="center" readingOrder="0"/>
    </dxf>
    <dxf>
      <alignment horizontal="center" readingOrder="0"/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alignment vertical="center" readingOrder="0"/>
    </dxf>
    <dxf>
      <font>
        <b val="0"/>
      </font>
    </dxf>
    <dxf>
      <font>
        <b val="0"/>
      </font>
    </dxf>
    <dxf>
      <font>
        <color auto="1"/>
      </font>
    </dxf>
    <dxf>
      <font>
        <color auto="1"/>
      </font>
    </dxf>
    <dxf>
      <font>
        <color auto="1"/>
      </font>
    </dxf>
    <dxf>
      <alignment horizontal="center" readingOrder="0"/>
    </dxf>
    <dxf>
      <alignment vertical="bottom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 val="0"/>
      </font>
    </dxf>
    <dxf>
      <font>
        <b val="0"/>
      </font>
    </dxf>
    <dxf>
      <font>
        <color auto="1"/>
      </font>
    </dxf>
    <dxf>
      <font>
        <color auto="1"/>
      </font>
    </dxf>
    <dxf>
      <font>
        <color auto="1"/>
      </font>
    </dxf>
    <dxf>
      <alignment horizontal="center" readingOrder="0"/>
    </dxf>
    <dxf>
      <alignment vertical="bottom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b/>
      </font>
    </dxf>
    <dxf>
      <fill>
        <patternFill>
          <bgColor rgb="FF002060"/>
        </patternFill>
      </fill>
    </dxf>
    <dxf>
      <font>
        <color theme="0"/>
      </font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fill>
        <patternFill>
          <bgColor theme="0"/>
        </patternFill>
      </fill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theme="0"/>
        </patternFill>
      </fill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bottom" readingOrder="0"/>
    </dxf>
    <dxf>
      <alignment vertical="bottom" readingOrder="0"/>
    </dxf>
    <dxf>
      <numFmt numFmtId="167" formatCode="_(* #,##0_);_(* \(#,##0\);_(* &quot;-&quot;??_);_(@_)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bottom" readingOrder="0"/>
    </dxf>
    <dxf>
      <alignment vertical="bottom" readingOrder="0"/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bottom" readingOrder="0"/>
    </dxf>
    <dxf>
      <alignment vertical="bottom" readingOrder="0"/>
    </dxf>
    <dxf>
      <alignment horizontal="center" readingOrder="0"/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bottom" readingOrder="0"/>
    </dxf>
    <dxf>
      <alignment vertical="bottom" readingOrder="0"/>
    </dxf>
    <dxf>
      <numFmt numFmtId="167" formatCode="_(* #,##0_);_(* \(#,##0\);_(* &quot;-&quot;??_);_(@_)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theme="0"/>
        </patternFill>
      </fill>
    </dxf>
    <dxf>
      <alignment vertical="center" readingOrder="0"/>
    </dxf>
    <dxf>
      <alignment vertical="center" readingOrder="0"/>
    </dxf>
    <dxf>
      <alignment vertical="center" readingOrder="0"/>
    </dxf>
    <dxf>
      <font>
        <b/>
      </font>
    </dxf>
    <dxf>
      <fill>
        <patternFill>
          <bgColor rgb="FF002060"/>
        </patternFill>
      </fill>
    </dxf>
    <dxf>
      <font>
        <color theme="0"/>
      </font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fill>
        <patternFill>
          <bgColor theme="0"/>
        </patternFill>
      </fill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 val="0"/>
      </font>
    </dxf>
    <dxf>
      <font>
        <b val="0"/>
      </font>
    </dxf>
    <dxf>
      <font>
        <color auto="1"/>
      </font>
    </dxf>
    <dxf>
      <font>
        <color auto="1"/>
      </font>
    </dxf>
    <dxf>
      <font>
        <color auto="1"/>
      </font>
    </dxf>
    <dxf>
      <alignment horizontal="center" readingOrder="0"/>
    </dxf>
    <dxf>
      <alignment vertical="bottom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 val="0"/>
      </font>
    </dxf>
    <dxf>
      <font>
        <b val="0"/>
      </font>
    </dxf>
    <dxf>
      <font>
        <color auto="1"/>
      </font>
    </dxf>
    <dxf>
      <font>
        <color auto="1"/>
      </font>
    </dxf>
    <dxf>
      <font>
        <color auto="1"/>
      </font>
    </dxf>
    <dxf>
      <alignment horizontal="center" readingOrder="0"/>
    </dxf>
    <dxf>
      <alignment vertical="bottom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theme="0"/>
        </patternFill>
      </fill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bottom" readingOrder="0"/>
    </dxf>
    <dxf>
      <alignment vertical="bottom" readingOrder="0"/>
    </dxf>
    <dxf>
      <numFmt numFmtId="167" formatCode="_(* #,##0_);_(* \(#,##0\);_(* &quot;-&quot;??_);_(@_)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bottom" readingOrder="0"/>
    </dxf>
    <dxf>
      <alignment vertical="bottom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bottom" readingOrder="0"/>
    </dxf>
    <dxf>
      <alignment vertical="bottom" readingOrder="0"/>
    </dxf>
    <dxf>
      <numFmt numFmtId="167" formatCode="_(* #,##0_);_(* \(#,##0\);_(* &quot;-&quot;??_);_(@_)"/>
    </dxf>
    <dxf>
      <alignment horizontal="center" readingOrder="0"/>
    </dxf>
    <dxf>
      <fill>
        <patternFill>
          <bgColor theme="0"/>
        </patternFill>
      </fill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b/>
      </font>
    </dxf>
    <dxf>
      <font>
        <color auto="1"/>
      </font>
    </dxf>
    <dxf>
      <font>
        <color auto="1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 val="0"/>
      </font>
    </dxf>
    <dxf>
      <font>
        <b val="0"/>
      </font>
    </dxf>
    <dxf>
      <font>
        <b val="0"/>
      </font>
    </dxf>
    <dxf>
      <font>
        <color auto="1"/>
      </font>
    </dxf>
    <dxf>
      <font>
        <color auto="1"/>
      </font>
    </dxf>
    <dxf>
      <font>
        <color auto="1"/>
      </font>
    </dxf>
    <dxf>
      <alignment horizontal="center" readingOrder="0"/>
    </dxf>
    <dxf>
      <alignment vertical="bottom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bottom" readingOrder="0"/>
    </dxf>
    <dxf>
      <alignment vertical="bottom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 val="0"/>
      </font>
    </dxf>
    <dxf>
      <font>
        <b val="0"/>
      </font>
    </dxf>
    <dxf>
      <font>
        <b val="0"/>
      </font>
    </dxf>
    <dxf>
      <font>
        <color auto="1"/>
      </font>
    </dxf>
    <dxf>
      <font>
        <color auto="1"/>
      </font>
    </dxf>
    <dxf>
      <font>
        <color auto="1"/>
      </font>
    </dxf>
    <dxf>
      <alignment horizontal="center" readingOrder="0"/>
    </dxf>
    <dxf>
      <alignment vertical="bottom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bottom" readingOrder="0"/>
    </dxf>
    <dxf>
      <alignment vertical="bottom" readingOrder="0"/>
    </dxf>
    <dxf>
      <numFmt numFmtId="167" formatCode="_(* #,##0_);_(* \(#,##0\);_(* &quot;-&quot;??_);_(@_)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bottom" readingOrder="0"/>
    </dxf>
    <dxf>
      <alignment vertical="bottom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b val="0"/>
      </font>
    </dxf>
    <dxf>
      <font>
        <b val="0"/>
      </font>
    </dxf>
    <dxf>
      <font>
        <b val="0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horizontal="center" readingOrder="0"/>
    </dxf>
    <dxf>
      <alignment vertical="bottom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bottom" readingOrder="0"/>
    </dxf>
    <dxf>
      <alignment vertical="bottom" readingOrder="0"/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bottom" readingOrder="0"/>
    </dxf>
    <dxf>
      <alignment vertical="bottom" readingOrder="0"/>
    </dxf>
    <dxf>
      <numFmt numFmtId="167" formatCode="_(* #,##0_);_(* \(#,##0\);_(* &quot;-&quot;??_);_(@_)"/>
    </dxf>
    <dxf>
      <alignment horizontal="center" readingOrder="0"/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vertical="center" readingOrder="0"/>
    </dxf>
    <dxf>
      <alignment vertical="center" readingOrder="0"/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bottom" readingOrder="0"/>
    </dxf>
    <dxf>
      <alignment vertical="bottom" readingOrder="0"/>
    </dxf>
    <dxf>
      <numFmt numFmtId="167" formatCode="_(* #,##0_);_(* \(#,##0\);_(* &quot;-&quot;??_);_(@_)"/>
    </dxf>
    <dxf>
      <alignment horizontal="center" readingOrder="0"/>
    </dxf>
    <dxf>
      <fill>
        <patternFill>
          <bgColor rgb="FF002060"/>
        </patternFill>
      </fill>
    </dxf>
    <dxf>
      <font>
        <color theme="0"/>
      </font>
    </dxf>
    <dxf>
      <fill>
        <patternFill>
          <bgColor theme="0"/>
        </patternFill>
      </fill>
    </dxf>
    <dxf>
      <alignment horizontal="center" readingOrder="0"/>
    </dxf>
    <dxf>
      <alignment vertical="bottom" readingOrder="0"/>
    </dxf>
    <dxf>
      <alignment vertical="bottom" readingOrder="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horizontal="center" readingOrder="0"/>
    </dxf>
    <dxf>
      <alignment vertical="bottom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bottom" readingOrder="0"/>
    </dxf>
    <dxf>
      <alignment vertical="bottom" readingOrder="0"/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bottom" readingOrder="0"/>
    </dxf>
    <dxf>
      <alignment vertical="bottom" readingOrder="0"/>
    </dxf>
    <dxf>
      <numFmt numFmtId="167" formatCode="_(* #,##0_);_(* \(#,##0\);_(* &quot;-&quot;??_);_(@_)"/>
    </dxf>
    <dxf>
      <alignment horizontal="center" readingOrder="0"/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vertical="bottom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bottom" readingOrder="0"/>
    </dxf>
    <dxf>
      <alignment vertical="bottom" readingOrder="0"/>
    </dxf>
    <dxf>
      <numFmt numFmtId="167" formatCode="_(* #,##0_);_(* \(#,##0\);_(* &quot;-&quot;??_);_(@_)"/>
    </dxf>
    <dxf>
      <alignment horizontal="center" readingOrder="0"/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bottom" readingOrder="0"/>
    </dxf>
    <dxf>
      <alignment vertical="bottom" readingOrder="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 val="0"/>
      </font>
    </dxf>
    <dxf>
      <font>
        <b val="0"/>
      </font>
    </dxf>
    <dxf>
      <font>
        <color auto="1"/>
      </font>
    </dxf>
    <dxf>
      <font>
        <color auto="1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horizontal="center" readingOrder="0"/>
    </dxf>
    <dxf>
      <alignment vertical="bottom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 readingOrder="0"/>
    </dxf>
    <dxf>
      <font>
        <color theme="0"/>
      </font>
    </dxf>
    <dxf>
      <fill>
        <patternFill>
          <bgColor rgb="FF002060"/>
        </patternFill>
      </fill>
    </dxf>
    <dxf>
      <fill>
        <patternFill patternType="solid">
          <bgColor theme="0"/>
        </patternFill>
      </fill>
    </dxf>
    <dxf>
      <alignment horizontal="center" readingOrder="0"/>
    </dxf>
    <dxf>
      <alignment horizontal="center" readingOrder="0"/>
    </dxf>
    <dxf>
      <alignment vertical="bottom" readingOrder="0"/>
    </dxf>
    <dxf>
      <alignment vertical="bottom" readingOrder="0"/>
    </dxf>
    <dxf>
      <numFmt numFmtId="167" formatCode="_(* #,##0_);_(* \(#,##0\);_(* &quot;-&quot;??_);_(@_)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 patternType="solid">
          <bgColor theme="0"/>
        </patternFill>
      </fill>
    </dxf>
    <dxf>
      <alignment horizontal="center" readingOrder="0"/>
    </dxf>
    <dxf>
      <alignment vertical="bottom" readingOrder="0"/>
    </dxf>
    <dxf>
      <alignment vertical="center" readingOrder="0"/>
    </dxf>
    <dxf>
      <alignment vertical="center" readingOrder="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ill>
        <patternFill>
          <bgColor rgb="FF002060"/>
        </patternFill>
      </fill>
    </dxf>
    <dxf>
      <fill>
        <patternFill patternType="solid">
          <bgColor theme="0"/>
        </patternFill>
      </fill>
    </dxf>
    <dxf>
      <alignment horizontal="center" readingOrder="0"/>
    </dxf>
    <dxf>
      <alignment horizontal="center" readingOrder="0"/>
    </dxf>
    <dxf>
      <alignment vertical="bottom" readingOrder="0"/>
    </dxf>
    <dxf>
      <alignment vertical="bottom" readingOrder="0"/>
    </dxf>
    <dxf>
      <alignment horizontal="center" readingOrder="0"/>
    </dxf>
    <dxf>
      <font>
        <sz val="11"/>
      </font>
    </dxf>
    <dxf>
      <font>
        <sz val="1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 val="0"/>
      </font>
    </dxf>
    <dxf>
      <font>
        <b val="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sz val="10"/>
      </font>
    </dxf>
    <dxf>
      <font>
        <sz val="9"/>
      </font>
    </dxf>
    <dxf>
      <font>
        <name val="Arial"/>
        <scheme val="none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vertic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border>
        <bottom style="thin">
          <color indexed="64"/>
        </bottom>
        <horizontal style="thin">
          <color indexed="64"/>
        </horizontal>
      </border>
    </dxf>
    <dxf>
      <border>
        <bottom style="thin">
          <color indexed="64"/>
        </bottom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font>
        <sz val="9"/>
      </font>
    </dxf>
    <dxf>
      <font>
        <name val="Arial"/>
        <scheme val="none"/>
      </font>
    </dxf>
    <dxf>
      <alignment wrapText="1" readingOrder="0"/>
    </dxf>
    <dxf>
      <alignment wrapText="1" readingOrder="0"/>
    </dxf>
    <dxf>
      <alignment wrapText="1" readingOrder="0"/>
    </dxf>
    <dxf>
      <font>
        <color theme="0"/>
      </font>
    </dxf>
    <dxf>
      <fill>
        <patternFill>
          <bgColor theme="0"/>
        </patternFill>
      </fill>
    </dxf>
    <dxf>
      <alignment vertical="center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bottom" readingOrder="0"/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font>
        <sz val="1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vertical style="thin">
          <color indexed="64"/>
        </vertical>
      </border>
    </dxf>
    <dxf>
      <font>
        <sz val="9"/>
      </font>
    </dxf>
    <dxf>
      <font>
        <name val="Arial"/>
        <scheme val="none"/>
      </font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fill>
        <patternFill>
          <bgColor theme="1" tint="0.249977111117893"/>
        </patternFill>
      </fill>
    </dxf>
    <dxf>
      <fill>
        <patternFill>
          <bgColor rgb="FFFFC000"/>
        </patternFill>
      </fill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ill>
        <patternFill>
          <bgColor rgb="FF002060"/>
        </patternFill>
      </fill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wrapText="1" readingOrder="0"/>
    </dxf>
    <dxf>
      <alignment wrapText="1" readingOrder="0"/>
    </dxf>
    <dxf>
      <alignment wrapText="1" readingOrder="0"/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alignment wrapText="1" readingOrder="0"/>
    </dxf>
    <dxf>
      <alignment wrapText="1" readingOrder="0"/>
    </dxf>
    <dxf>
      <alignment wrapText="1" readingOrder="0"/>
    </dxf>
    <dxf>
      <font>
        <color auto="1"/>
      </font>
    </dxf>
    <dxf>
      <font>
        <color auto="1"/>
      </font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9"/>
      </font>
    </dxf>
    <dxf>
      <font>
        <name val="Arial"/>
        <scheme val="none"/>
      </font>
    </dxf>
    <dxf>
      <alignment wrapText="1" readingOrder="0"/>
    </dxf>
    <dxf>
      <alignment wrapText="1" readingOrder="0"/>
    </dxf>
    <dxf>
      <font>
        <color auto="1"/>
      </font>
    </dxf>
    <dxf>
      <font>
        <color auto="1"/>
      </font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0"/>
        </patternFill>
      </fill>
    </dxf>
    <dxf>
      <alignment vertical="center" readingOrder="0"/>
    </dxf>
    <dxf>
      <font>
        <color auto="1"/>
      </font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border>
        <bottom style="thin">
          <color indexed="64"/>
        </bottom>
        <horizontal style="thin">
          <color indexed="64"/>
        </horizontal>
      </border>
    </dxf>
    <dxf>
      <border>
        <bottom style="thin">
          <color indexed="64"/>
        </bottom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font>
        <sz val="9"/>
      </font>
    </dxf>
    <dxf>
      <font>
        <name val="Arial"/>
        <scheme val="none"/>
      </font>
    </dxf>
    <dxf>
      <alignment wrapText="1" readingOrder="0"/>
    </dxf>
    <dxf>
      <alignment wrapText="1" readingOrder="0"/>
    </dxf>
    <dxf>
      <alignment wrapText="1" readingOrder="0"/>
    </dxf>
    <dxf>
      <font>
        <color theme="0"/>
      </font>
    </dxf>
    <dxf>
      <fill>
        <patternFill>
          <bgColor theme="0"/>
        </patternFill>
      </fill>
    </dxf>
    <dxf>
      <alignment vertical="center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font>
        <sz val="11"/>
      </font>
    </dxf>
    <dxf>
      <font>
        <sz val="1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 val="0"/>
      </font>
    </dxf>
    <dxf>
      <font>
        <b val="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sz val="10"/>
      </font>
    </dxf>
    <dxf>
      <font>
        <sz val="9"/>
      </font>
    </dxf>
    <dxf>
      <font>
        <name val="Arial"/>
        <scheme val="none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vertical="center" readingOrder="0"/>
    </dxf>
    <dxf>
      <alignment horizontal="center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color auto="1"/>
      </font>
    </dxf>
    <dxf>
      <font>
        <color auto="1"/>
      </font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9"/>
      </font>
    </dxf>
    <dxf>
      <font>
        <name val="Arial"/>
        <scheme val="none"/>
      </font>
    </dxf>
    <dxf>
      <alignment wrapText="1" readingOrder="0"/>
    </dxf>
    <dxf>
      <alignment wrapText="1" readingOrder="0"/>
    </dxf>
    <dxf>
      <font>
        <color auto="1"/>
      </font>
    </dxf>
    <dxf>
      <font>
        <color auto="1"/>
      </font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0"/>
        </patternFill>
      </fill>
    </dxf>
    <dxf>
      <alignment vertical="center" readingOrder="0"/>
    </dxf>
    <dxf>
      <font>
        <color auto="1"/>
      </font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vertical style="thin">
          <color indexed="64"/>
        </vertical>
      </border>
    </dxf>
    <dxf>
      <font>
        <sz val="9"/>
      </font>
    </dxf>
    <dxf>
      <font>
        <name val="Arial"/>
        <scheme val="none"/>
      </font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fill>
        <patternFill>
          <bgColor theme="1" tint="0.249977111117893"/>
        </patternFill>
      </fill>
    </dxf>
    <dxf>
      <fill>
        <patternFill>
          <bgColor rgb="FFFFC000"/>
        </patternFill>
      </fill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ill>
        <patternFill>
          <bgColor rgb="FF002060"/>
        </patternFill>
      </fill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wrapText="1" readingOrder="0"/>
    </dxf>
    <dxf>
      <alignment wrapText="1" readingOrder="0"/>
    </dxf>
    <dxf>
      <alignment wrapText="1" readingOrder="0"/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 val="0"/>
      </font>
    </dxf>
    <dxf>
      <font>
        <b val="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sz val="10"/>
      </font>
    </dxf>
    <dxf>
      <font>
        <sz val="9"/>
      </font>
    </dxf>
    <dxf>
      <font>
        <name val="Arial"/>
        <scheme val="none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vertical="center" readingOrder="0"/>
    </dxf>
    <dxf>
      <alignment horizont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color auto="1"/>
      </font>
    </dxf>
    <dxf>
      <font>
        <color auto="1"/>
      </font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9"/>
      </font>
    </dxf>
    <dxf>
      <font>
        <name val="Arial"/>
        <scheme val="none"/>
      </font>
    </dxf>
    <dxf>
      <alignment wrapText="1" readingOrder="0"/>
    </dxf>
    <dxf>
      <alignment wrapText="1" readingOrder="0"/>
    </dxf>
    <dxf>
      <font>
        <color auto="1"/>
      </font>
    </dxf>
    <dxf>
      <font>
        <color auto="1"/>
      </font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0"/>
        </patternFill>
      </fill>
    </dxf>
    <dxf>
      <alignment vertical="center" readingOrder="0"/>
    </dxf>
    <dxf>
      <font>
        <color auto="1"/>
      </font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vertical style="thin">
          <color indexed="64"/>
        </vertical>
      </border>
    </dxf>
    <dxf>
      <font>
        <sz val="9"/>
      </font>
    </dxf>
    <dxf>
      <font>
        <name val="Arial"/>
        <scheme val="none"/>
      </font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fill>
        <patternFill>
          <bgColor theme="1" tint="0.249977111117893"/>
        </patternFill>
      </fill>
    </dxf>
    <dxf>
      <fill>
        <patternFill>
          <bgColor rgb="FFFFC000"/>
        </patternFill>
      </fill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ill>
        <patternFill>
          <bgColor rgb="FF002060"/>
        </patternFill>
      </fill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wrapText="1" readingOrder="0"/>
    </dxf>
    <dxf>
      <alignment wrapText="1" readingOrder="0"/>
    </dxf>
    <dxf>
      <alignment wrapText="1" readingOrder="0"/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border>
        <top/>
        <bottom/>
      </border>
    </dxf>
    <dxf>
      <border>
        <top/>
        <bottom/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border>
        <bottom style="thin">
          <color indexed="64"/>
        </bottom>
        <horizontal style="thin">
          <color indexed="64"/>
        </horizontal>
      </border>
    </dxf>
    <dxf>
      <border>
        <bottom style="thin">
          <color indexed="64"/>
        </bottom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font>
        <sz val="9"/>
      </font>
    </dxf>
    <dxf>
      <font>
        <name val="Arial"/>
        <scheme val="none"/>
      </font>
    </dxf>
    <dxf>
      <alignment wrapText="1" readingOrder="0"/>
    </dxf>
    <dxf>
      <alignment wrapText="1" readingOrder="0"/>
    </dxf>
    <dxf>
      <alignment wrapText="1" readingOrder="0"/>
    </dxf>
    <dxf>
      <font>
        <color theme="0"/>
      </font>
    </dxf>
    <dxf>
      <fill>
        <patternFill>
          <bgColor theme="0"/>
        </patternFill>
      </fill>
    </dxf>
    <dxf>
      <alignment vertical="center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border>
        <bottom style="thin">
          <color indexed="64"/>
        </bottom>
        <horizontal style="thin">
          <color indexed="64"/>
        </horizontal>
      </border>
    </dxf>
    <dxf>
      <border>
        <bottom style="thin">
          <color indexed="64"/>
        </bottom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font>
        <sz val="9"/>
      </font>
    </dxf>
    <dxf>
      <font>
        <name val="Arial"/>
        <scheme val="none"/>
      </font>
    </dxf>
    <dxf>
      <alignment wrapText="1" readingOrder="0"/>
    </dxf>
    <dxf>
      <alignment wrapText="1" readingOrder="0"/>
    </dxf>
    <dxf>
      <alignment wrapText="1" readingOrder="0"/>
    </dxf>
    <dxf>
      <font>
        <color theme="0"/>
      </font>
    </dxf>
    <dxf>
      <fill>
        <patternFill>
          <bgColor theme="0"/>
        </patternFill>
      </fill>
    </dxf>
    <dxf>
      <alignment vertical="center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vertical style="thin">
          <color indexed="64"/>
        </vertical>
      </border>
    </dxf>
    <dxf>
      <font>
        <sz val="9"/>
      </font>
    </dxf>
    <dxf>
      <font>
        <name val="Arial"/>
        <scheme val="none"/>
      </font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fill>
        <patternFill>
          <bgColor theme="1" tint="0.249977111117893"/>
        </patternFill>
      </fill>
    </dxf>
    <dxf>
      <fill>
        <patternFill>
          <bgColor rgb="FFFFC000"/>
        </patternFill>
      </fill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ill>
        <patternFill>
          <bgColor rgb="FF002060"/>
        </patternFill>
      </fill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wrapText="1" readingOrder="0"/>
    </dxf>
    <dxf>
      <alignment wrapText="1" readingOrder="0"/>
    </dxf>
    <dxf>
      <alignment wrapText="1" readingOrder="0"/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color auto="1"/>
      </font>
    </dxf>
    <dxf>
      <font>
        <color auto="1"/>
      </font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9"/>
      </font>
    </dxf>
    <dxf>
      <font>
        <name val="Arial"/>
        <scheme val="none"/>
      </font>
    </dxf>
    <dxf>
      <alignment wrapText="1" readingOrder="0"/>
    </dxf>
    <dxf>
      <alignment wrapText="1" readingOrder="0"/>
    </dxf>
    <dxf>
      <font>
        <color auto="1"/>
      </font>
    </dxf>
    <dxf>
      <font>
        <color auto="1"/>
      </font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0"/>
        </patternFill>
      </fill>
    </dxf>
    <dxf>
      <alignment vertical="center" readingOrder="0"/>
    </dxf>
    <dxf>
      <font>
        <color auto="1"/>
      </font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 val="0"/>
      </font>
    </dxf>
    <dxf>
      <font>
        <b val="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sz val="10"/>
      </font>
    </dxf>
    <dxf>
      <font>
        <sz val="9"/>
      </font>
    </dxf>
    <dxf>
      <font>
        <name val="Arial"/>
        <scheme val="none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vertical="center" readingOrder="0"/>
    </dxf>
    <dxf>
      <alignment horizontal="center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vertical style="thin">
          <color indexed="64"/>
        </vertical>
      </border>
    </dxf>
    <dxf>
      <font>
        <sz val="9"/>
      </font>
    </dxf>
    <dxf>
      <font>
        <name val="Arial"/>
        <scheme val="none"/>
      </font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fill>
        <patternFill>
          <bgColor theme="1" tint="0.249977111117893"/>
        </patternFill>
      </fill>
    </dxf>
    <dxf>
      <fill>
        <patternFill>
          <bgColor rgb="FFFFC000"/>
        </patternFill>
      </fill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ill>
        <patternFill>
          <bgColor rgb="FF002060"/>
        </patternFill>
      </fill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wrapText="1" readingOrder="0"/>
    </dxf>
    <dxf>
      <alignment wrapText="1" readingOrder="0"/>
    </dxf>
    <dxf>
      <alignment wrapText="1" readingOrder="0"/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border>
        <bottom style="thin">
          <color indexed="64"/>
        </bottom>
        <horizontal style="thin">
          <color indexed="64"/>
        </horizontal>
      </border>
    </dxf>
    <dxf>
      <border>
        <bottom style="thin">
          <color indexed="64"/>
        </bottom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font>
        <sz val="9"/>
      </font>
    </dxf>
    <dxf>
      <font>
        <name val="Arial"/>
        <scheme val="none"/>
      </font>
    </dxf>
    <dxf>
      <alignment wrapText="1" readingOrder="0"/>
    </dxf>
    <dxf>
      <alignment wrapText="1" readingOrder="0"/>
    </dxf>
    <dxf>
      <alignment wrapText="1" readingOrder="0"/>
    </dxf>
    <dxf>
      <font>
        <color theme="0"/>
      </font>
    </dxf>
    <dxf>
      <fill>
        <patternFill>
          <bgColor theme="0"/>
        </patternFill>
      </fill>
    </dxf>
    <dxf>
      <alignment vertical="center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sz val="10"/>
      </font>
    </dxf>
    <dxf>
      <font>
        <sz val="9"/>
      </font>
    </dxf>
    <dxf>
      <font>
        <name val="Arial"/>
        <scheme val="none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vertical="center" readingOrder="0"/>
    </dxf>
    <dxf>
      <alignment horizontal="center" readingOrder="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auto="1"/>
      </font>
    </dxf>
    <dxf>
      <font>
        <color auto="1"/>
      </font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9"/>
      </font>
    </dxf>
    <dxf>
      <font>
        <name val="Arial"/>
        <scheme val="none"/>
      </font>
    </dxf>
    <dxf>
      <alignment wrapText="1" readingOrder="0"/>
    </dxf>
    <dxf>
      <alignment wrapText="1" readingOrder="0"/>
    </dxf>
    <dxf>
      <font>
        <color auto="1"/>
      </font>
    </dxf>
    <dxf>
      <font>
        <color auto="1"/>
      </font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0"/>
        </patternFill>
      </fill>
    </dxf>
    <dxf>
      <alignment vertical="center" readingOrder="0"/>
    </dxf>
    <dxf>
      <font>
        <color auto="1"/>
      </font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sz val="10"/>
      </font>
    </dxf>
    <dxf>
      <font>
        <sz val="9"/>
      </font>
    </dxf>
    <dxf>
      <font>
        <name val="Arial"/>
        <scheme val="none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vertical="center" readingOrder="0"/>
    </dxf>
    <dxf>
      <alignment horizontal="center" readingOrder="0"/>
    </dxf>
    <dxf>
      <border>
        <bottom style="thin">
          <color indexed="64"/>
        </bottom>
        <horizontal style="thin">
          <color indexed="64"/>
        </horizontal>
      </border>
    </dxf>
    <dxf>
      <border>
        <bottom style="thin">
          <color indexed="64"/>
        </bottom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font>
        <sz val="9"/>
      </font>
    </dxf>
    <dxf>
      <font>
        <name val="Arial"/>
        <scheme val="none"/>
      </font>
    </dxf>
    <dxf>
      <alignment wrapText="1" readingOrder="0"/>
    </dxf>
    <dxf>
      <alignment wrapText="1" readingOrder="0"/>
    </dxf>
    <dxf>
      <alignment wrapText="1" readingOrder="0"/>
    </dxf>
    <dxf>
      <font>
        <color theme="0"/>
      </font>
    </dxf>
    <dxf>
      <fill>
        <patternFill>
          <bgColor theme="0"/>
        </patternFill>
      </fill>
    </dxf>
    <dxf>
      <alignment vertical="center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vertical style="thin">
          <color indexed="64"/>
        </vertical>
      </border>
    </dxf>
    <dxf>
      <font>
        <sz val="9"/>
      </font>
    </dxf>
    <dxf>
      <font>
        <name val="Arial"/>
        <scheme val="none"/>
      </font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fill>
        <patternFill>
          <bgColor theme="1" tint="0.249977111117893"/>
        </patternFill>
      </fill>
    </dxf>
    <dxf>
      <fill>
        <patternFill>
          <bgColor rgb="FFFFC000"/>
        </patternFill>
      </fill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ill>
        <patternFill>
          <bgColor rgb="FF002060"/>
        </patternFill>
      </fill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wrapText="1" readingOrder="0"/>
    </dxf>
    <dxf>
      <alignment wrapText="1" readingOrder="0"/>
    </dxf>
    <dxf>
      <alignment wrapText="1" readingOrder="0"/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color auto="1"/>
      </font>
    </dxf>
    <dxf>
      <font>
        <color auto="1"/>
      </font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9"/>
      </font>
    </dxf>
    <dxf>
      <font>
        <name val="Arial"/>
        <scheme val="none"/>
      </font>
    </dxf>
    <dxf>
      <alignment wrapText="1" readingOrder="0"/>
    </dxf>
    <dxf>
      <alignment wrapText="1" readingOrder="0"/>
    </dxf>
    <dxf>
      <font>
        <color auto="1"/>
      </font>
    </dxf>
    <dxf>
      <font>
        <color auto="1"/>
      </font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0"/>
        </patternFill>
      </fill>
    </dxf>
    <dxf>
      <alignment vertical="center" readingOrder="0"/>
    </dxf>
    <dxf>
      <font>
        <color auto="1"/>
      </font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font>
        <sz val="9"/>
      </font>
    </dxf>
    <dxf>
      <font>
        <name val="Arial"/>
        <scheme val="none"/>
      </font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fill>
        <patternFill>
          <bgColor theme="1" tint="0.249977111117893"/>
        </patternFill>
      </fill>
    </dxf>
    <dxf>
      <fill>
        <patternFill>
          <bgColor rgb="FFFFC000"/>
        </patternFill>
      </fill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ill>
        <patternFill>
          <bgColor rgb="FF002060"/>
        </patternFill>
      </fill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wrapText="1" readingOrder="0"/>
    </dxf>
    <dxf>
      <alignment wrapText="1" readingOrder="0"/>
    </dxf>
    <dxf>
      <alignment wrapText="1" readingOrder="0"/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border>
        <bottom style="thin">
          <color indexed="64"/>
        </bottom>
        <horizontal style="thin">
          <color indexed="64"/>
        </horizontal>
      </border>
    </dxf>
    <dxf>
      <border>
        <bottom style="thin">
          <color indexed="64"/>
        </bottom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font>
        <sz val="9"/>
      </font>
    </dxf>
    <dxf>
      <font>
        <name val="Arial"/>
        <scheme val="none"/>
      </font>
    </dxf>
    <dxf>
      <alignment wrapText="1" readingOrder="0"/>
    </dxf>
    <dxf>
      <alignment wrapText="1" readingOrder="0"/>
    </dxf>
    <dxf>
      <alignment wrapText="1" readingOrder="0"/>
    </dxf>
    <dxf>
      <font>
        <color theme="0"/>
      </font>
    </dxf>
    <dxf>
      <fill>
        <patternFill>
          <bgColor theme="0"/>
        </patternFill>
      </fill>
    </dxf>
    <dxf>
      <alignment vertical="center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sz val="10"/>
      </font>
    </dxf>
    <dxf>
      <font>
        <sz val="9"/>
      </font>
    </dxf>
    <dxf>
      <font>
        <name val="Arial"/>
        <scheme val="none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vertic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rgb="FFFF0000"/>
      </font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font>
        <b val="0"/>
      </font>
    </dxf>
    <dxf>
      <font>
        <b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9"/>
      </font>
    </dxf>
    <dxf>
      <font>
        <name val="Arial"/>
        <scheme val="none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alignment wrapText="1" readingOrder="0"/>
    </dxf>
    <dxf>
      <alignment wrapText="1" readingOrder="0"/>
    </dxf>
    <dxf>
      <alignment wrapText="1" readingOrder="0"/>
    </dxf>
    <dxf>
      <font>
        <color auto="1"/>
      </font>
    </dxf>
    <dxf>
      <font>
        <color auto="1"/>
      </font>
    </dxf>
    <dxf>
      <font>
        <color auto="1"/>
      </font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0"/>
        </patternFill>
      </fill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font>
        <b/>
      </font>
    </dxf>
    <dxf>
      <font>
        <color rgb="FFFF0000"/>
      </font>
    </dxf>
    <dxf>
      <font>
        <b/>
      </font>
    </dxf>
    <dxf>
      <font>
        <color rgb="FFFF0000"/>
      </font>
    </dxf>
    <dxf>
      <font>
        <color auto="1"/>
      </font>
    </dxf>
    <dxf>
      <font>
        <color auto="1"/>
      </font>
    </dxf>
    <dxf>
      <font>
        <color auto="1"/>
      </font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theme="0"/>
        </patternFill>
      </fill>
    </dxf>
    <dxf>
      <alignment horizontal="center" readingOrder="0"/>
    </dxf>
    <dxf>
      <font>
        <b/>
      </font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sz val="10"/>
      </font>
    </dxf>
    <dxf>
      <font>
        <sz val="9"/>
      </font>
    </dxf>
    <dxf>
      <font>
        <name val="Arial"/>
        <scheme val="none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vertical="center" readingOrder="0"/>
    </dxf>
    <dxf>
      <alignment horizontal="center" readingOrder="0"/>
    </dxf>
    <dxf>
      <border>
        <bottom style="thin">
          <color indexed="64"/>
        </bottom>
        <horizontal style="thin">
          <color indexed="64"/>
        </horizontal>
      </border>
    </dxf>
    <dxf>
      <border>
        <bottom style="thin">
          <color indexed="64"/>
        </bottom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font>
        <sz val="9"/>
      </font>
    </dxf>
    <dxf>
      <font>
        <name val="Arial"/>
        <scheme val="none"/>
      </font>
    </dxf>
    <dxf>
      <alignment wrapText="1" readingOrder="0"/>
    </dxf>
    <dxf>
      <alignment wrapText="1" readingOrder="0"/>
    </dxf>
    <dxf>
      <alignment wrapText="1" readingOrder="0"/>
    </dxf>
    <dxf>
      <font>
        <color theme="0"/>
      </font>
    </dxf>
    <dxf>
      <fill>
        <patternFill>
          <bgColor theme="0"/>
        </patternFill>
      </fill>
    </dxf>
    <dxf>
      <alignment vertical="center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font>
        <sz val="9"/>
      </font>
    </dxf>
    <dxf>
      <font>
        <name val="Arial"/>
        <scheme val="none"/>
      </font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fill>
        <patternFill>
          <bgColor theme="1" tint="0.249977111117893"/>
        </patternFill>
      </fill>
    </dxf>
    <dxf>
      <fill>
        <patternFill>
          <bgColor rgb="FFFFC000"/>
        </patternFill>
      </fill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ill>
        <patternFill>
          <bgColor rgb="FF002060"/>
        </patternFill>
      </fill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wrapText="1" readingOrder="0"/>
    </dxf>
    <dxf>
      <alignment wrapText="1" readingOrder="0"/>
    </dxf>
    <dxf>
      <alignment wrapText="1" readingOrder="0"/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font>
        <b val="0"/>
      </font>
    </dxf>
    <dxf>
      <font>
        <b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9"/>
      </font>
    </dxf>
    <dxf>
      <font>
        <name val="Arial"/>
        <scheme val="none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0"/>
        </patternFill>
      </fill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font>
        <b/>
      </font>
    </dxf>
    <dxf>
      <font>
        <color rgb="FFFF0000"/>
      </font>
    </dxf>
    <dxf>
      <font>
        <b/>
      </font>
    </dxf>
    <dxf>
      <font>
        <color rgb="FFFF0000"/>
      </font>
    </dxf>
    <dxf>
      <font>
        <color auto="1"/>
      </font>
    </dxf>
    <dxf>
      <font>
        <color auto="1"/>
      </font>
    </dxf>
    <dxf>
      <font>
        <color auto="1"/>
      </font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theme="0"/>
        </patternFill>
      </fill>
    </dxf>
    <dxf>
      <alignment horizontal="center" readingOrder="0"/>
    </dxf>
    <dxf>
      <font>
        <b/>
      </font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9"/>
      </font>
    </dxf>
    <dxf>
      <font>
        <name val="Arial"/>
        <scheme val="none"/>
      </font>
    </dxf>
    <dxf>
      <alignment wrapText="1" readingOrder="0"/>
    </dxf>
    <dxf>
      <alignment wrapText="1" readingOrder="0"/>
    </dxf>
    <dxf>
      <alignment wrapText="1" readingOrder="0"/>
    </dxf>
    <dxf>
      <font>
        <color theme="0"/>
      </font>
    </dxf>
    <dxf>
      <fill>
        <patternFill>
          <bgColor theme="0"/>
        </patternFill>
      </fill>
    </dxf>
    <dxf>
      <alignment vertical="center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font>
        <sz val="9"/>
      </font>
    </dxf>
    <dxf>
      <font>
        <name val="Arial"/>
        <scheme val="none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vertical="center" readingOrder="0"/>
    </dxf>
    <dxf>
      <alignment horizontal="center" readingOrder="0"/>
    </dxf>
    <dxf>
      <font>
        <sz val="9"/>
      </font>
    </dxf>
    <dxf>
      <font>
        <name val="Arial"/>
        <scheme val="none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0"/>
        </patternFill>
      </fill>
    </dxf>
    <dxf>
      <alignment vertical="center" readingOrder="0"/>
    </dxf>
    <dxf>
      <font>
        <b/>
      </font>
    </dxf>
    <dxf>
      <font>
        <b/>
      </font>
    </dxf>
    <dxf>
      <font>
        <color rgb="FFFF0000"/>
      </font>
    </dxf>
    <dxf>
      <font>
        <b/>
      </font>
    </dxf>
    <dxf>
      <font>
        <color rgb="FFFF0000"/>
      </font>
    </dxf>
    <dxf>
      <font>
        <b/>
      </font>
    </dxf>
    <dxf>
      <font>
        <color rgb="FFFF0000"/>
      </font>
    </dxf>
    <dxf>
      <font>
        <color auto="1"/>
      </font>
    </dxf>
    <dxf>
      <font>
        <color auto="1"/>
      </font>
    </dxf>
    <dxf>
      <font>
        <color auto="1"/>
      </font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theme="0"/>
        </patternFill>
      </fill>
    </dxf>
    <dxf>
      <alignment horizontal="center" readingOrder="0"/>
    </dxf>
    <dxf>
      <font>
        <b/>
      </font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font>
        <sz val="9"/>
      </font>
    </dxf>
    <dxf>
      <font>
        <name val="Arial"/>
        <scheme val="none"/>
      </font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fill>
        <patternFill>
          <bgColor theme="1" tint="0.249977111117893"/>
        </patternFill>
      </fill>
    </dxf>
    <dxf>
      <fill>
        <patternFill>
          <bgColor rgb="FFFFC000"/>
        </patternFill>
      </fill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bottom style="thin">
          <color indexed="64"/>
        </bottom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ill>
        <patternFill>
          <bgColor rgb="FF002060"/>
        </patternFill>
      </fill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wrapText="1" readingOrder="0"/>
    </dxf>
    <dxf>
      <alignment wrapText="1" readingOrder="0"/>
    </dxf>
    <dxf>
      <alignment wrapText="1" readingOrder="0"/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ill>
        <patternFill>
          <bgColor rgb="FF002060"/>
        </patternFill>
      </fill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wrapText="1" readingOrder="0"/>
    </dxf>
    <dxf>
      <alignment wrapText="1" readingOrder="0"/>
    </dxf>
    <dxf>
      <alignment wrapText="1" readingOrder="0"/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0"/>
        </patternFill>
      </fill>
    </dxf>
    <dxf>
      <alignment vertic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theme="0"/>
        </patternFill>
      </fill>
    </dxf>
    <dxf>
      <alignment horizontal="center" readingOrder="0"/>
    </dxf>
    <dxf>
      <font>
        <b/>
      </font>
    </dxf>
    <dxf>
      <font>
        <b/>
      </font>
    </dxf>
    <dxf>
      <font>
        <color rgb="FFFF0000"/>
      </font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vertic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font>
        <color theme="0"/>
      </font>
    </dxf>
    <dxf>
      <fill>
        <patternFill>
          <bgColor theme="0"/>
        </patternFill>
      </fill>
    </dxf>
    <dxf>
      <alignment vertical="center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vertic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theme="0"/>
        </patternFill>
      </fill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alignment wrapText="1" readingOrder="0"/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alignment horizont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0"/>
        </patternFill>
      </fill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sz val="10"/>
      </font>
    </dxf>
    <dxf>
      <alignment horizont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ill>
        <patternFill>
          <bgColor rgb="FFFFFF00"/>
        </patternFill>
      </fill>
    </dxf>
    <dxf>
      <alignment horizontal="center" readingOrder="0"/>
    </dxf>
    <dxf>
      <fill>
        <patternFill>
          <bgColor rgb="FF002060"/>
        </patternFill>
      </fill>
    </dxf>
    <dxf>
      <font>
        <color theme="0"/>
      </font>
    </dxf>
    <dxf>
      <fill>
        <patternFill>
          <bgColor theme="0"/>
        </patternFill>
      </fill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ont>
        <sz val="10"/>
      </font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alignment vertical="center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vertical="center" readingOrder="0"/>
    </dxf>
    <dxf>
      <alignment horizontal="center" readingOrder="0"/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0"/>
        </patternFill>
      </fill>
    </dxf>
    <dxf>
      <alignment vertical="center" readingOrder="0"/>
    </dxf>
    <dxf>
      <alignment horizontal="center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general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alignment horizontal="center" readingOrder="0"/>
    </dxf>
    <dxf>
      <alignment vertical="center" readingOrder="0"/>
    </dxf>
    <dxf>
      <alignment horizontal="center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 readingOrder="0"/>
    </dxf>
    <dxf>
      <alignment horizontal="center" readingOrder="0"/>
    </dxf>
    <dxf>
      <fill>
        <patternFill>
          <bgColor theme="0"/>
        </patternFill>
      </fill>
    </dxf>
    <dxf>
      <alignment vertical="center" readingOrder="0"/>
    </dxf>
    <dxf>
      <alignment vertical="center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3.xml"/><Relationship Id="rId47" Type="http://schemas.openxmlformats.org/officeDocument/2006/relationships/pivotCacheDefinition" Target="pivotCache/pivotCacheDefinition8.xml"/><Relationship Id="rId63" Type="http://schemas.openxmlformats.org/officeDocument/2006/relationships/pivotCacheDefinition" Target="pivotCache/pivotCacheDefinition24.xml"/><Relationship Id="rId68" Type="http://schemas.openxmlformats.org/officeDocument/2006/relationships/pivotCacheDefinition" Target="pivotCache/pivotCacheDefinition29.xml"/><Relationship Id="rId84" Type="http://schemas.openxmlformats.org/officeDocument/2006/relationships/pivotCacheDefinition" Target="pivotCache/pivotCacheDefinition45.xml"/><Relationship Id="rId89" Type="http://schemas.openxmlformats.org/officeDocument/2006/relationships/pivotCacheDefinition" Target="pivotCache/pivotCacheDefinition50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14.xml"/><Relationship Id="rId58" Type="http://schemas.openxmlformats.org/officeDocument/2006/relationships/pivotCacheDefinition" Target="pivotCache/pivotCacheDefinition19.xml"/><Relationship Id="rId74" Type="http://schemas.openxmlformats.org/officeDocument/2006/relationships/pivotCacheDefinition" Target="pivotCache/pivotCacheDefinition35.xml"/><Relationship Id="rId79" Type="http://schemas.openxmlformats.org/officeDocument/2006/relationships/pivotCacheDefinition" Target="pivotCache/pivotCacheDefinition40.xml"/><Relationship Id="rId5" Type="http://schemas.openxmlformats.org/officeDocument/2006/relationships/worksheet" Target="worksheets/sheet5.xml"/><Relationship Id="rId90" Type="http://schemas.openxmlformats.org/officeDocument/2006/relationships/pivotCacheDefinition" Target="pivotCache/pivotCacheDefinition51.xml"/><Relationship Id="rId95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pivotCacheDefinition" Target="pivotCache/pivotCacheDefinition4.xml"/><Relationship Id="rId48" Type="http://schemas.openxmlformats.org/officeDocument/2006/relationships/pivotCacheDefinition" Target="pivotCache/pivotCacheDefinition9.xml"/><Relationship Id="rId64" Type="http://schemas.openxmlformats.org/officeDocument/2006/relationships/pivotCacheDefinition" Target="pivotCache/pivotCacheDefinition25.xml"/><Relationship Id="rId69" Type="http://schemas.openxmlformats.org/officeDocument/2006/relationships/pivotCacheDefinition" Target="pivotCache/pivotCacheDefinition30.xml"/><Relationship Id="rId80" Type="http://schemas.openxmlformats.org/officeDocument/2006/relationships/pivotCacheDefinition" Target="pivotCache/pivotCacheDefinition41.xml"/><Relationship Id="rId85" Type="http://schemas.openxmlformats.org/officeDocument/2006/relationships/pivotCacheDefinition" Target="pivotCache/pivotCacheDefinition4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7.xml"/><Relationship Id="rId59" Type="http://schemas.openxmlformats.org/officeDocument/2006/relationships/pivotCacheDefinition" Target="pivotCache/pivotCacheDefinition20.xml"/><Relationship Id="rId67" Type="http://schemas.openxmlformats.org/officeDocument/2006/relationships/pivotCacheDefinition" Target="pivotCache/pivotCacheDefinition28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2.xml"/><Relationship Id="rId54" Type="http://schemas.openxmlformats.org/officeDocument/2006/relationships/pivotCacheDefinition" Target="pivotCache/pivotCacheDefinition15.xml"/><Relationship Id="rId62" Type="http://schemas.openxmlformats.org/officeDocument/2006/relationships/pivotCacheDefinition" Target="pivotCache/pivotCacheDefinition23.xml"/><Relationship Id="rId70" Type="http://schemas.openxmlformats.org/officeDocument/2006/relationships/pivotCacheDefinition" Target="pivotCache/pivotCacheDefinition31.xml"/><Relationship Id="rId75" Type="http://schemas.openxmlformats.org/officeDocument/2006/relationships/pivotCacheDefinition" Target="pivotCache/pivotCacheDefinition36.xml"/><Relationship Id="rId83" Type="http://schemas.openxmlformats.org/officeDocument/2006/relationships/pivotCacheDefinition" Target="pivotCache/pivotCacheDefinition44.xml"/><Relationship Id="rId88" Type="http://schemas.openxmlformats.org/officeDocument/2006/relationships/pivotCacheDefinition" Target="pivotCache/pivotCacheDefinition49.xml"/><Relationship Id="rId91" Type="http://schemas.openxmlformats.org/officeDocument/2006/relationships/pivotCacheDefinition" Target="pivotCache/pivotCacheDefinition52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0.xml"/><Relationship Id="rId57" Type="http://schemas.openxmlformats.org/officeDocument/2006/relationships/pivotCacheDefinition" Target="pivotCache/pivotCacheDefinition18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5.xml"/><Relationship Id="rId52" Type="http://schemas.openxmlformats.org/officeDocument/2006/relationships/pivotCacheDefinition" Target="pivotCache/pivotCacheDefinition13.xml"/><Relationship Id="rId60" Type="http://schemas.openxmlformats.org/officeDocument/2006/relationships/pivotCacheDefinition" Target="pivotCache/pivotCacheDefinition21.xml"/><Relationship Id="rId65" Type="http://schemas.openxmlformats.org/officeDocument/2006/relationships/pivotCacheDefinition" Target="pivotCache/pivotCacheDefinition26.xml"/><Relationship Id="rId73" Type="http://schemas.openxmlformats.org/officeDocument/2006/relationships/pivotCacheDefinition" Target="pivotCache/pivotCacheDefinition34.xml"/><Relationship Id="rId78" Type="http://schemas.openxmlformats.org/officeDocument/2006/relationships/pivotCacheDefinition" Target="pivotCache/pivotCacheDefinition39.xml"/><Relationship Id="rId81" Type="http://schemas.openxmlformats.org/officeDocument/2006/relationships/pivotCacheDefinition" Target="pivotCache/pivotCacheDefinition42.xml"/><Relationship Id="rId86" Type="http://schemas.openxmlformats.org/officeDocument/2006/relationships/pivotCacheDefinition" Target="pivotCache/pivotCacheDefinition47.xml"/><Relationship Id="rId9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11.xml"/><Relationship Id="rId55" Type="http://schemas.openxmlformats.org/officeDocument/2006/relationships/pivotCacheDefinition" Target="pivotCache/pivotCacheDefinition16.xml"/><Relationship Id="rId76" Type="http://schemas.openxmlformats.org/officeDocument/2006/relationships/pivotCacheDefinition" Target="pivotCache/pivotCacheDefinition37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32.xml"/><Relationship Id="rId92" Type="http://schemas.openxmlformats.org/officeDocument/2006/relationships/pivotCacheDefinition" Target="pivotCache/pivotCacheDefinition5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pivotCacheDefinition" Target="pivotCache/pivotCacheDefinition1.xml"/><Relationship Id="rId45" Type="http://schemas.openxmlformats.org/officeDocument/2006/relationships/pivotCacheDefinition" Target="pivotCache/pivotCacheDefinition6.xml"/><Relationship Id="rId66" Type="http://schemas.openxmlformats.org/officeDocument/2006/relationships/pivotCacheDefinition" Target="pivotCache/pivotCacheDefinition27.xml"/><Relationship Id="rId87" Type="http://schemas.openxmlformats.org/officeDocument/2006/relationships/pivotCacheDefinition" Target="pivotCache/pivotCacheDefinition48.xml"/><Relationship Id="rId61" Type="http://schemas.openxmlformats.org/officeDocument/2006/relationships/pivotCacheDefinition" Target="pivotCache/pivotCacheDefinition22.xml"/><Relationship Id="rId82" Type="http://schemas.openxmlformats.org/officeDocument/2006/relationships/pivotCacheDefinition" Target="pivotCache/pivotCacheDefinition4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17.xml"/><Relationship Id="rId77" Type="http://schemas.openxmlformats.org/officeDocument/2006/relationships/pivotCacheDefinition" Target="pivotCache/pivotCacheDefinition38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2.xml"/><Relationship Id="rId72" Type="http://schemas.openxmlformats.org/officeDocument/2006/relationships/pivotCacheDefinition" Target="pivotCache/pivotCacheDefinition33.xml"/><Relationship Id="rId93" Type="http://schemas.openxmlformats.org/officeDocument/2006/relationships/pivotCacheDefinition" Target="pivotCache/pivotCacheDefinition5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 ACUM 2017!Tabla dinámica5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es-CO"/>
              <a:t>Total puntos sin</a:t>
            </a:r>
            <a:r>
              <a:rPr lang="es-CO" baseline="0"/>
              <a:t> reportes Acumulado 2017</a:t>
            </a:r>
            <a:endParaRPr lang="es-CO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5.042607174103237E-2"/>
              <c:y val="6.8106226305045203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6.128356975470825E-2"/>
              <c:y val="-1.4357582795458649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layout>
            <c:manualLayout>
              <c:x val="5.042607174103237E-2"/>
              <c:y val="6.8106226305045203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layout>
            <c:manualLayout>
              <c:x val="6.128356975470825E-2"/>
              <c:y val="-1.4357582795458649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layout>
            <c:manualLayout>
              <c:x val="5.042607174103237E-2"/>
              <c:y val="6.8106226305045203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layout>
            <c:manualLayout>
              <c:x val="6.128356975470825E-2"/>
              <c:y val="-1.4357582795458649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layout>
            <c:manualLayout>
              <c:x val="5.042607174103237E-2"/>
              <c:y val="6.8106226305045203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layout>
            <c:manualLayout>
              <c:x val="6.128356975470825E-2"/>
              <c:y val="-1.4357582795458649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layout>
            <c:manualLayout>
              <c:x val="0.10747134754226416"/>
              <c:y val="5.4659952707566954E-2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layout>
            <c:manualLayout>
              <c:x val="2.2621721944345183E-2"/>
              <c:y val="-3.971166871466917E-2"/>
            </c:manualLayout>
          </c:layout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2"/>
        <c:dLbl>
          <c:idx val="0"/>
          <c:layout>
            <c:manualLayout>
              <c:x val="2.0359092946772676E-2"/>
              <c:y val="-2.9834766007130055E-3"/>
            </c:manualLayout>
          </c:layout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3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4"/>
        <c:dLbl>
          <c:idx val="0"/>
          <c:layout>
            <c:manualLayout>
              <c:x val="0.10747134754226416"/>
              <c:y val="5.4659952707566954E-2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5"/>
        <c:dLbl>
          <c:idx val="0"/>
          <c:layout>
            <c:manualLayout>
              <c:x val="2.2621721944345183E-2"/>
              <c:y val="-3.971166871466917E-2"/>
            </c:manualLayout>
          </c:layout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 ACUM 2017'!$Z$4:$Z$5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6"/>
            <c:extLst xmlns:c16r2="http://schemas.microsoft.com/office/drawing/2015/06/chart">
              <c:ext xmlns:c16="http://schemas.microsoft.com/office/drawing/2014/chart" uri="{C3380CC4-5D6E-409C-BE32-E72D297353CC}">
                <c16:uniqueId val="{00000000-E06B-4970-B3E5-D4BA05290566}"/>
              </c:ext>
            </c:extLst>
          </c:dPt>
          <c:dLbls>
            <c:dLbl>
              <c:idx val="0"/>
              <c:layout>
                <c:manualLayout>
                  <c:x val="0.10747134754226416"/>
                  <c:y val="5.4659952707566954E-2"/>
                </c:manualLayout>
              </c:layout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es-CO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2.2621721944345183E-2"/>
                  <c:y val="-3.97116687146691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1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8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9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0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1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6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7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/>
            <c:txPr>
              <a:bodyPr/>
              <a:lstStyle/>
              <a:p>
                <a:pPr>
                  <a:defRPr>
                    <a:solidFill>
                      <a:srgbClr val="FF0000"/>
                    </a:solidFill>
                  </a:defRPr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 ACUM 2017'!$Y$6:$Y$34</c:f>
              <c:strCache>
                <c:ptCount val="28"/>
                <c:pt idx="0">
                  <c:v> -   </c:v>
                </c:pt>
                <c:pt idx="1">
                  <c:v> 1 </c:v>
                </c:pt>
                <c:pt idx="2">
                  <c:v> 2 </c:v>
                </c:pt>
                <c:pt idx="3">
                  <c:v> 3 </c:v>
                </c:pt>
                <c:pt idx="4">
                  <c:v> 4 </c:v>
                </c:pt>
                <c:pt idx="5">
                  <c:v> 5 </c:v>
                </c:pt>
                <c:pt idx="6">
                  <c:v> 6 </c:v>
                </c:pt>
                <c:pt idx="7">
                  <c:v> 7 </c:v>
                </c:pt>
                <c:pt idx="8">
                  <c:v> 8 </c:v>
                </c:pt>
                <c:pt idx="9">
                  <c:v> 9 </c:v>
                </c:pt>
                <c:pt idx="10">
                  <c:v> 10 </c:v>
                </c:pt>
                <c:pt idx="11">
                  <c:v> 12 </c:v>
                </c:pt>
                <c:pt idx="12">
                  <c:v> 13 </c:v>
                </c:pt>
                <c:pt idx="13">
                  <c:v> 14 </c:v>
                </c:pt>
                <c:pt idx="14">
                  <c:v> 16 </c:v>
                </c:pt>
                <c:pt idx="15">
                  <c:v> 17 </c:v>
                </c:pt>
                <c:pt idx="16">
                  <c:v> 18 </c:v>
                </c:pt>
                <c:pt idx="17">
                  <c:v> 21 </c:v>
                </c:pt>
                <c:pt idx="18">
                  <c:v> 23 </c:v>
                </c:pt>
                <c:pt idx="19">
                  <c:v> 24 </c:v>
                </c:pt>
                <c:pt idx="20">
                  <c:v> 25 </c:v>
                </c:pt>
                <c:pt idx="21">
                  <c:v> 29 </c:v>
                </c:pt>
                <c:pt idx="22">
                  <c:v> 35 </c:v>
                </c:pt>
                <c:pt idx="23">
                  <c:v> 39 </c:v>
                </c:pt>
                <c:pt idx="24">
                  <c:v> 46 </c:v>
                </c:pt>
                <c:pt idx="25">
                  <c:v> 56 </c:v>
                </c:pt>
                <c:pt idx="26">
                  <c:v> 91 </c:v>
                </c:pt>
                <c:pt idx="27">
                  <c:v> 92 </c:v>
                </c:pt>
              </c:strCache>
            </c:strRef>
          </c:cat>
          <c:val>
            <c:numRef>
              <c:f>' ACUM 2017'!$Z$6:$Z$34</c:f>
              <c:numCache>
                <c:formatCode>General</c:formatCode>
                <c:ptCount val="28"/>
                <c:pt idx="0">
                  <c:v>46</c:v>
                </c:pt>
                <c:pt idx="1">
                  <c:v>19</c:v>
                </c:pt>
                <c:pt idx="2">
                  <c:v>15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11</c:v>
                </c:pt>
                <c:pt idx="7">
                  <c:v>8</c:v>
                </c:pt>
                <c:pt idx="8">
                  <c:v>9</c:v>
                </c:pt>
                <c:pt idx="9">
                  <c:v>5</c:v>
                </c:pt>
                <c:pt idx="10">
                  <c:v>3</c:v>
                </c:pt>
                <c:pt idx="11">
                  <c:v>2</c:v>
                </c:pt>
                <c:pt idx="12">
                  <c:v>4</c:v>
                </c:pt>
                <c:pt idx="13">
                  <c:v>6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C-E06B-4970-B3E5-D4BA05290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 ACUM 2017!Tabla dinámica3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Reportes</a:t>
            </a:r>
            <a:r>
              <a:rPr lang="en-US" baseline="0"/>
              <a:t> 2017</a:t>
            </a:r>
            <a:endParaRPr lang="en-US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9.878098417816511E-2"/>
              <c:y val="3.5731695363805667E-2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 ACUM 2017'!$K$176:$K$177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9.878098417816511E-2"/>
                  <c:y val="3.5731695363805667E-2"/>
                </c:manualLayout>
              </c:layout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/>
            <c:txPr>
              <a:bodyPr/>
              <a:lstStyle/>
              <a:p>
                <a:pPr>
                  <a:defRPr/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 ACUM 2017'!$J$178:$J$180</c:f>
              <c:strCache>
                <c:ptCount val="2"/>
                <c:pt idx="0">
                  <c:v>CON EVIDENCIA</c:v>
                </c:pt>
                <c:pt idx="1">
                  <c:v>SIN EVIDENCIA</c:v>
                </c:pt>
              </c:strCache>
            </c:strRef>
          </c:cat>
          <c:val>
            <c:numRef>
              <c:f>' ACUM 2017'!$K$178:$K$180</c:f>
              <c:numCache>
                <c:formatCode>General</c:formatCode>
                <c:ptCount val="2"/>
                <c:pt idx="0">
                  <c:v>480</c:v>
                </c:pt>
                <c:pt idx="1">
                  <c:v>734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FC0-4E00-8531-261484B3F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 ACUM 2017!Tabla dinámica4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Puntos</a:t>
            </a:r>
            <a:r>
              <a:rPr lang="en-US" baseline="0"/>
              <a:t> sin </a:t>
            </a:r>
            <a:r>
              <a:rPr lang="en-US"/>
              <a:t>Reportes</a:t>
            </a:r>
            <a:r>
              <a:rPr lang="en-US" baseline="0"/>
              <a:t> Diciembre 2017</a:t>
            </a:r>
            <a:endParaRPr lang="en-US"/>
          </a:p>
        </c:rich>
      </c:tx>
      <c:layout>
        <c:manualLayout>
          <c:xMode val="edge"/>
          <c:yMode val="edge"/>
          <c:x val="0.25952077906701398"/>
          <c:y val="0.11934966462525518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0.11742650918635171"/>
              <c:y val="-0.13883347914843977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 ACUM 2017'!$U$4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0.11742650918635171"/>
                  <c:y val="-0.13883347914843977"/>
                </c:manualLayout>
              </c:layout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/>
            <c:txPr>
              <a:bodyPr/>
              <a:lstStyle/>
              <a:p>
                <a:pPr>
                  <a:defRPr/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 ACUM 2017'!$T$5:$T$13</c:f>
              <c:strCache>
                <c:ptCount val="8"/>
                <c:pt idx="0">
                  <c:v> -   </c:v>
                </c:pt>
                <c:pt idx="1">
                  <c:v> 1 </c:v>
                </c:pt>
                <c:pt idx="2">
                  <c:v> 2 </c:v>
                </c:pt>
                <c:pt idx="3">
                  <c:v> 3 </c:v>
                </c:pt>
                <c:pt idx="4">
                  <c:v> 4 </c:v>
                </c:pt>
                <c:pt idx="5">
                  <c:v> 5 </c:v>
                </c:pt>
                <c:pt idx="6">
                  <c:v> 6 </c:v>
                </c:pt>
                <c:pt idx="7">
                  <c:v> 7 </c:v>
                </c:pt>
              </c:strCache>
            </c:strRef>
          </c:cat>
          <c:val>
            <c:numRef>
              <c:f>' ACUM 2017'!$U$5:$U$13</c:f>
              <c:numCache>
                <c:formatCode>General</c:formatCode>
                <c:ptCount val="8"/>
                <c:pt idx="0">
                  <c:v>128</c:v>
                </c:pt>
                <c:pt idx="1">
                  <c:v>18</c:v>
                </c:pt>
                <c:pt idx="2">
                  <c:v>11</c:v>
                </c:pt>
                <c:pt idx="3">
                  <c:v>5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EAD-4291-A45B-156857B8E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TOTAL REPORTES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380728636857818"/>
          <c:y val="0.24884425409463629"/>
          <c:w val="0.83337270341207348"/>
          <c:h val="0.526560221638961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'ACUM 2017'!$C$3</c:f>
              <c:strCache>
                <c:ptCount val="1"/>
                <c:pt idx="0">
                  <c:v>ene-17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2017'!$B$5</c:f>
              <c:strCache>
                <c:ptCount val="1"/>
                <c:pt idx="0">
                  <c:v>TOTAL REPORTES</c:v>
                </c:pt>
              </c:strCache>
            </c:strRef>
          </c:cat>
          <c:val>
            <c:numRef>
              <c:f>'ACUM 2017'!$C$5</c:f>
              <c:numCache>
                <c:formatCode>General</c:formatCode>
                <c:ptCount val="1"/>
                <c:pt idx="0">
                  <c:v>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A77-4ABA-9635-6DBA0C7C0F9F}"/>
            </c:ext>
          </c:extLst>
        </c:ser>
        <c:ser>
          <c:idx val="1"/>
          <c:order val="1"/>
          <c:tx>
            <c:strRef>
              <c:f>'ACUM 2017'!$D$3</c:f>
              <c:strCache>
                <c:ptCount val="1"/>
                <c:pt idx="0">
                  <c:v>feb-17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0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4A77-4ABA-9635-6DBA0C7C0F9F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2017'!$B$5</c:f>
              <c:strCache>
                <c:ptCount val="1"/>
                <c:pt idx="0">
                  <c:v>TOTAL REPORTES</c:v>
                </c:pt>
              </c:strCache>
            </c:strRef>
          </c:cat>
          <c:val>
            <c:numRef>
              <c:f>'ACUM 2017'!$D$5</c:f>
              <c:numCache>
                <c:formatCode>General</c:formatCode>
                <c:ptCount val="1"/>
                <c:pt idx="0">
                  <c:v>108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A77-4ABA-9635-6DBA0C7C0F9F}"/>
            </c:ext>
          </c:extLst>
        </c:ser>
        <c:ser>
          <c:idx val="2"/>
          <c:order val="2"/>
          <c:tx>
            <c:strRef>
              <c:f>'ACUM 2017'!$E$3</c:f>
              <c:strCache>
                <c:ptCount val="1"/>
                <c:pt idx="0">
                  <c:v>mar-17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1.0185067526415994E-16"/>
                  <c:y val="-2.4875621890547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4A77-4ABA-9635-6DBA0C7C0F9F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'ACUM 2017'!$B$5</c:f>
              <c:strCache>
                <c:ptCount val="1"/>
                <c:pt idx="0">
                  <c:v>TOTAL REPORTES</c:v>
                </c:pt>
              </c:strCache>
            </c:strRef>
          </c:cat>
          <c:val>
            <c:numRef>
              <c:f>'ACUM 2017'!$E$5</c:f>
              <c:numCache>
                <c:formatCode>General</c:formatCode>
                <c:ptCount val="1"/>
                <c:pt idx="0">
                  <c:v>128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A77-4ABA-9635-6DBA0C7C0F9F}"/>
            </c:ext>
          </c:extLst>
        </c:ser>
        <c:ser>
          <c:idx val="3"/>
          <c:order val="3"/>
          <c:tx>
            <c:strRef>
              <c:f>'ACUM 2017'!$F$3</c:f>
              <c:strCache>
                <c:ptCount val="1"/>
                <c:pt idx="0">
                  <c:v>abr-17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2017'!$B$5</c:f>
              <c:strCache>
                <c:ptCount val="1"/>
                <c:pt idx="0">
                  <c:v>TOTAL REPORTES</c:v>
                </c:pt>
              </c:strCache>
            </c:strRef>
          </c:cat>
          <c:val>
            <c:numRef>
              <c:f>'ACUM 2017'!$F$5</c:f>
              <c:numCache>
                <c:formatCode>General</c:formatCode>
                <c:ptCount val="1"/>
                <c:pt idx="0">
                  <c:v>101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A77-4ABA-9635-6DBA0C7C0F9F}"/>
            </c:ext>
          </c:extLst>
        </c:ser>
        <c:ser>
          <c:idx val="4"/>
          <c:order val="4"/>
          <c:tx>
            <c:strRef>
              <c:f>'ACUM 2017'!$G$3</c:f>
              <c:strCache>
                <c:ptCount val="1"/>
                <c:pt idx="0">
                  <c:v>may-17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0"/>
                  <c:y val="-4.97512437810945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6-4A77-4ABA-9635-6DBA0C7C0F9F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2017'!$B$5</c:f>
              <c:strCache>
                <c:ptCount val="1"/>
                <c:pt idx="0">
                  <c:v>TOTAL REPORTES</c:v>
                </c:pt>
              </c:strCache>
            </c:strRef>
          </c:cat>
          <c:val>
            <c:numRef>
              <c:f>'ACUM 2017'!$G$5</c:f>
              <c:numCache>
                <c:formatCode>General</c:formatCode>
                <c:ptCount val="1"/>
                <c:pt idx="0">
                  <c:v>121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A77-4ABA-9635-6DBA0C7C0F9F}"/>
            </c:ext>
          </c:extLst>
        </c:ser>
        <c:ser>
          <c:idx val="5"/>
          <c:order val="5"/>
          <c:tx>
            <c:strRef>
              <c:f>'ACUM 2017'!$H$3</c:f>
              <c:strCache>
                <c:ptCount val="1"/>
                <c:pt idx="0">
                  <c:v>jun-17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2017'!$B$5</c:f>
              <c:strCache>
                <c:ptCount val="1"/>
                <c:pt idx="0">
                  <c:v>TOTAL REPORTES</c:v>
                </c:pt>
              </c:strCache>
            </c:strRef>
          </c:cat>
          <c:val>
            <c:numRef>
              <c:f>'ACUM 2017'!$H$5</c:f>
              <c:numCache>
                <c:formatCode>General</c:formatCode>
                <c:ptCount val="1"/>
                <c:pt idx="0">
                  <c:v>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A77-4ABA-9635-6DBA0C7C0F9F}"/>
            </c:ext>
          </c:extLst>
        </c:ser>
        <c:ser>
          <c:idx val="6"/>
          <c:order val="6"/>
          <c:tx>
            <c:strRef>
              <c:f>'ACUM 2017'!$I$3</c:f>
              <c:strCache>
                <c:ptCount val="1"/>
                <c:pt idx="0">
                  <c:v>jul-17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2017'!$B$5</c:f>
              <c:strCache>
                <c:ptCount val="1"/>
                <c:pt idx="0">
                  <c:v>TOTAL REPORTES</c:v>
                </c:pt>
              </c:strCache>
            </c:strRef>
          </c:cat>
          <c:val>
            <c:numRef>
              <c:f>'ACUM 2017'!$I$5</c:f>
              <c:numCache>
                <c:formatCode>General</c:formatCode>
                <c:ptCount val="1"/>
                <c:pt idx="0">
                  <c:v>80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A77-4ABA-9635-6DBA0C7C0F9F}"/>
            </c:ext>
          </c:extLst>
        </c:ser>
        <c:ser>
          <c:idx val="7"/>
          <c:order val="7"/>
          <c:tx>
            <c:strRef>
              <c:f>'ACUM 2017'!$J$3</c:f>
              <c:strCache>
                <c:ptCount val="1"/>
                <c:pt idx="0">
                  <c:v>ago-17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2017'!$B$5</c:f>
              <c:strCache>
                <c:ptCount val="1"/>
                <c:pt idx="0">
                  <c:v>TOTAL REPORTES</c:v>
                </c:pt>
              </c:strCache>
            </c:strRef>
          </c:cat>
          <c:val>
            <c:numRef>
              <c:f>'ACUM 2017'!$J$5</c:f>
              <c:numCache>
                <c:formatCode>General</c:formatCode>
                <c:ptCount val="1"/>
                <c:pt idx="0">
                  <c:v>100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A77-4ABA-9635-6DBA0C7C0F9F}"/>
            </c:ext>
          </c:extLst>
        </c:ser>
        <c:ser>
          <c:idx val="8"/>
          <c:order val="8"/>
          <c:tx>
            <c:strRef>
              <c:f>'ACUM 2017'!$K$3</c:f>
              <c:strCache>
                <c:ptCount val="1"/>
                <c:pt idx="0">
                  <c:v>sep-17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2017'!$B$5</c:f>
              <c:strCache>
                <c:ptCount val="1"/>
                <c:pt idx="0">
                  <c:v>TOTAL REPORTES</c:v>
                </c:pt>
              </c:strCache>
            </c:strRef>
          </c:cat>
          <c:val>
            <c:numRef>
              <c:f>'ACUM 2017'!$K$5</c:f>
              <c:numCache>
                <c:formatCode>General</c:formatCode>
                <c:ptCount val="1"/>
                <c:pt idx="0">
                  <c:v>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4A77-4ABA-9635-6DBA0C7C0F9F}"/>
            </c:ext>
          </c:extLst>
        </c:ser>
        <c:ser>
          <c:idx val="9"/>
          <c:order val="9"/>
          <c:tx>
            <c:strRef>
              <c:f>'ACUM 2017'!$L$3</c:f>
              <c:strCache>
                <c:ptCount val="1"/>
                <c:pt idx="0">
                  <c:v>oct-17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2017'!$B$5</c:f>
              <c:strCache>
                <c:ptCount val="1"/>
                <c:pt idx="0">
                  <c:v>TOTAL REPORTES</c:v>
                </c:pt>
              </c:strCache>
            </c:strRef>
          </c:cat>
          <c:val>
            <c:numRef>
              <c:f>'ACUM 2017'!$L$5</c:f>
              <c:numCache>
                <c:formatCode>General</c:formatCode>
                <c:ptCount val="1"/>
                <c:pt idx="0">
                  <c:v>117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4A77-4ABA-9635-6DBA0C7C0F9F}"/>
            </c:ext>
          </c:extLst>
        </c:ser>
        <c:ser>
          <c:idx val="10"/>
          <c:order val="10"/>
          <c:tx>
            <c:strRef>
              <c:f>'ACUM 2017'!$M$3</c:f>
              <c:strCache>
                <c:ptCount val="1"/>
                <c:pt idx="0">
                  <c:v>nov-17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2017'!$B$5</c:f>
              <c:strCache>
                <c:ptCount val="1"/>
                <c:pt idx="0">
                  <c:v>TOTAL REPORTES</c:v>
                </c:pt>
              </c:strCache>
            </c:strRef>
          </c:cat>
          <c:val>
            <c:numRef>
              <c:f>'ACUM 2017'!$M$5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D-4A77-4ABA-9635-6DBA0C7C0F9F}"/>
            </c:ext>
          </c:extLst>
        </c:ser>
        <c:ser>
          <c:idx val="11"/>
          <c:order val="11"/>
          <c:tx>
            <c:strRef>
              <c:f>'ACUM 2017'!$N$3</c:f>
              <c:strCache>
                <c:ptCount val="1"/>
                <c:pt idx="0">
                  <c:v>dic-17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2017'!$B$5</c:f>
              <c:strCache>
                <c:ptCount val="1"/>
                <c:pt idx="0">
                  <c:v>TOTAL REPORTES</c:v>
                </c:pt>
              </c:strCache>
            </c:strRef>
          </c:cat>
          <c:val>
            <c:numRef>
              <c:f>'ACUM 2017'!$N$5</c:f>
              <c:numCache>
                <c:formatCode>General</c:formatCode>
                <c:ptCount val="1"/>
                <c:pt idx="0">
                  <c:v>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4A77-4ABA-9635-6DBA0C7C0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053001008"/>
        <c:axId val="1053001552"/>
      </c:barChart>
      <c:catAx>
        <c:axId val="1053001008"/>
        <c:scaling>
          <c:orientation val="minMax"/>
        </c:scaling>
        <c:delete val="1"/>
        <c:axPos val="b"/>
        <c:numFmt formatCode="General" sourceLinked="0"/>
        <c:majorTickMark val="none"/>
        <c:minorTickMark val="none"/>
        <c:tickLblPos val="nextTo"/>
        <c:crossAx val="1053001552"/>
        <c:crosses val="autoZero"/>
        <c:auto val="1"/>
        <c:lblAlgn val="ctr"/>
        <c:lblOffset val="100"/>
        <c:noMultiLvlLbl val="0"/>
      </c:catAx>
      <c:valAx>
        <c:axId val="1053001552"/>
        <c:scaling>
          <c:orientation val="minMax"/>
          <c:max val="200"/>
          <c:min val="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crossAx val="1053001008"/>
        <c:crosses val="autoZero"/>
        <c:crossBetween val="between"/>
        <c:majorUnit val="20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HURTOS CON EVIDENCIA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'ACUM 2017'!$C$3</c:f>
              <c:strCache>
                <c:ptCount val="1"/>
                <c:pt idx="0">
                  <c:v>ene-17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5.5555555555555558E-3"/>
                  <c:y val="-3.24074074074074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30F1-446D-878E-9A054379D099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2017'!$B$8</c:f>
              <c:strCache>
                <c:ptCount val="1"/>
                <c:pt idx="0">
                  <c:v> % CON EVIDENCIA</c:v>
                </c:pt>
              </c:strCache>
            </c:strRef>
          </c:cat>
          <c:val>
            <c:numRef>
              <c:f>'ACUM 2017'!$C$8</c:f>
              <c:numCache>
                <c:formatCode>0%</c:formatCode>
                <c:ptCount val="1"/>
                <c:pt idx="0">
                  <c:v>0.34375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0F1-446D-878E-9A054379D099}"/>
            </c:ext>
          </c:extLst>
        </c:ser>
        <c:ser>
          <c:idx val="1"/>
          <c:order val="1"/>
          <c:tx>
            <c:strRef>
              <c:f>'ACUM 2017'!$D$3</c:f>
              <c:strCache>
                <c:ptCount val="1"/>
                <c:pt idx="0">
                  <c:v>feb-17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0"/>
                  <c:y val="-1.8518518518518517E-2"/>
                </c:manualLayout>
              </c:layout>
              <c:spPr/>
              <c:txPr>
                <a:bodyPr/>
                <a:lstStyle/>
                <a:p>
                  <a:pPr>
                    <a:defRPr b="1"/>
                  </a:pPr>
                  <a:endParaRPr lang="es-CO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30F1-446D-878E-9A054379D099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2017'!$B$8</c:f>
              <c:strCache>
                <c:ptCount val="1"/>
                <c:pt idx="0">
                  <c:v> % CON EVIDENCIA</c:v>
                </c:pt>
              </c:strCache>
            </c:strRef>
          </c:cat>
          <c:val>
            <c:numRef>
              <c:f>'ACUM 2017'!$D$8</c:f>
              <c:numCache>
                <c:formatCode>0%</c:formatCode>
                <c:ptCount val="1"/>
                <c:pt idx="0">
                  <c:v>0.37037037037037035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0F1-446D-878E-9A054379D099}"/>
            </c:ext>
          </c:extLst>
        </c:ser>
        <c:ser>
          <c:idx val="2"/>
          <c:order val="2"/>
          <c:tx>
            <c:strRef>
              <c:f>'ACUM 2017'!$E$3</c:f>
              <c:strCache>
                <c:ptCount val="1"/>
                <c:pt idx="0">
                  <c:v>mar-17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5.5555555555554534E-3"/>
                  <c:y val="-8.4875562720133283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4-30F1-446D-878E-9A054379D099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'ACUM 2017'!$B$8</c:f>
              <c:strCache>
                <c:ptCount val="1"/>
                <c:pt idx="0">
                  <c:v> % CON EVIDENCIA</c:v>
                </c:pt>
              </c:strCache>
            </c:strRef>
          </c:cat>
          <c:val>
            <c:numRef>
              <c:f>'ACUM 2017'!$E$8</c:f>
              <c:numCache>
                <c:formatCode>0%</c:formatCode>
                <c:ptCount val="1"/>
                <c:pt idx="0">
                  <c:v>0.296875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0F1-446D-878E-9A054379D099}"/>
            </c:ext>
          </c:extLst>
        </c:ser>
        <c:ser>
          <c:idx val="3"/>
          <c:order val="3"/>
          <c:tx>
            <c:strRef>
              <c:f>'ACUM 2017'!$F$3</c:f>
              <c:strCache>
                <c:ptCount val="1"/>
                <c:pt idx="0">
                  <c:v>abr-17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1.0185067526415994E-16"/>
                  <c:y val="-1.85185185185185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6-30F1-446D-878E-9A054379D099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2017'!$B$8</c:f>
              <c:strCache>
                <c:ptCount val="1"/>
                <c:pt idx="0">
                  <c:v> % CON EVIDENCIA</c:v>
                </c:pt>
              </c:strCache>
            </c:strRef>
          </c:cat>
          <c:val>
            <c:numRef>
              <c:f>'ACUM 2017'!$F$8</c:f>
              <c:numCache>
                <c:formatCode>0%</c:formatCode>
                <c:ptCount val="1"/>
                <c:pt idx="0">
                  <c:v>0.38613861386138615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0F1-446D-878E-9A054379D099}"/>
            </c:ext>
          </c:extLst>
        </c:ser>
        <c:ser>
          <c:idx val="4"/>
          <c:order val="4"/>
          <c:tx>
            <c:strRef>
              <c:f>'ACUM 2017'!$G$3</c:f>
              <c:strCache>
                <c:ptCount val="1"/>
                <c:pt idx="0">
                  <c:v>may-17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2017'!$B$8</c:f>
              <c:strCache>
                <c:ptCount val="1"/>
                <c:pt idx="0">
                  <c:v> % CON EVIDENCIA</c:v>
                </c:pt>
              </c:strCache>
            </c:strRef>
          </c:cat>
          <c:val>
            <c:numRef>
              <c:f>'ACUM 2017'!$G$8</c:f>
              <c:numCache>
                <c:formatCode>0%</c:formatCode>
                <c:ptCount val="1"/>
                <c:pt idx="0">
                  <c:v>0.28925619834710742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0F1-446D-878E-9A054379D099}"/>
            </c:ext>
          </c:extLst>
        </c:ser>
        <c:ser>
          <c:idx val="5"/>
          <c:order val="5"/>
          <c:tx>
            <c:strRef>
              <c:f>'ACUM 2017'!$H$3</c:f>
              <c:strCache>
                <c:ptCount val="1"/>
                <c:pt idx="0">
                  <c:v>jun-17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2017'!$B$8</c:f>
              <c:strCache>
                <c:ptCount val="1"/>
                <c:pt idx="0">
                  <c:v> % CON EVIDENCIA</c:v>
                </c:pt>
              </c:strCache>
            </c:strRef>
          </c:cat>
          <c:val>
            <c:numRef>
              <c:f>'ACUM 2017'!$H$8</c:f>
              <c:numCache>
                <c:formatCode>0%</c:formatCode>
                <c:ptCount val="1"/>
                <c:pt idx="0">
                  <c:v>0.41975308641975306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0F1-446D-878E-9A054379D099}"/>
            </c:ext>
          </c:extLst>
        </c:ser>
        <c:ser>
          <c:idx val="6"/>
          <c:order val="6"/>
          <c:tx>
            <c:strRef>
              <c:f>'ACUM 2017'!$I$3</c:f>
              <c:strCache>
                <c:ptCount val="1"/>
                <c:pt idx="0">
                  <c:v>jul-17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2017'!$B$8</c:f>
              <c:strCache>
                <c:ptCount val="1"/>
                <c:pt idx="0">
                  <c:v> % CON EVIDENCIA</c:v>
                </c:pt>
              </c:strCache>
            </c:strRef>
          </c:cat>
          <c:val>
            <c:numRef>
              <c:f>'ACUM 2017'!$I$8</c:f>
              <c:numCache>
                <c:formatCode>0%</c:formatCode>
                <c:ptCount val="1"/>
                <c:pt idx="0">
                  <c:v>0.42499999999999999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0F1-446D-878E-9A054379D099}"/>
            </c:ext>
          </c:extLst>
        </c:ser>
        <c:ser>
          <c:idx val="7"/>
          <c:order val="7"/>
          <c:tx>
            <c:strRef>
              <c:f>'ACUM 2017'!$J$3</c:f>
              <c:strCache>
                <c:ptCount val="1"/>
                <c:pt idx="0">
                  <c:v>ago-17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2017'!$B$8</c:f>
              <c:strCache>
                <c:ptCount val="1"/>
                <c:pt idx="0">
                  <c:v> % CON EVIDENCIA</c:v>
                </c:pt>
              </c:strCache>
            </c:strRef>
          </c:cat>
          <c:val>
            <c:numRef>
              <c:f>'ACUM 2017'!$J$8</c:f>
              <c:numCache>
                <c:formatCode>0%</c:formatCode>
                <c:ptCount val="1"/>
                <c:pt idx="0">
                  <c:v>0.48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30F1-446D-878E-9A054379D099}"/>
            </c:ext>
          </c:extLst>
        </c:ser>
        <c:ser>
          <c:idx val="8"/>
          <c:order val="8"/>
          <c:tx>
            <c:strRef>
              <c:f>'ACUM 2017'!$K$3</c:f>
              <c:strCache>
                <c:ptCount val="1"/>
                <c:pt idx="0">
                  <c:v>sep-17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2017'!$B$8</c:f>
              <c:strCache>
                <c:ptCount val="1"/>
                <c:pt idx="0">
                  <c:v> % CON EVIDENCIA</c:v>
                </c:pt>
              </c:strCache>
            </c:strRef>
          </c:cat>
          <c:val>
            <c:numRef>
              <c:f>'ACUM 2017'!$K$8</c:f>
              <c:numCache>
                <c:formatCode>0%</c:formatCode>
                <c:ptCount val="1"/>
                <c:pt idx="0">
                  <c:v>0.45454545454545453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30F1-446D-878E-9A054379D099}"/>
            </c:ext>
          </c:extLst>
        </c:ser>
        <c:ser>
          <c:idx val="9"/>
          <c:order val="9"/>
          <c:tx>
            <c:strRef>
              <c:f>'ACUM 2017'!$L$3</c:f>
              <c:strCache>
                <c:ptCount val="1"/>
                <c:pt idx="0">
                  <c:v>oct-17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2017'!$B$8</c:f>
              <c:strCache>
                <c:ptCount val="1"/>
                <c:pt idx="0">
                  <c:v> % CON EVIDENCIA</c:v>
                </c:pt>
              </c:strCache>
            </c:strRef>
          </c:cat>
          <c:val>
            <c:numRef>
              <c:f>'ACUM 2017'!$L$8</c:f>
              <c:numCache>
                <c:formatCode>0%</c:formatCode>
                <c:ptCount val="1"/>
                <c:pt idx="0">
                  <c:v>0.37606837606837606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D-30F1-446D-878E-9A054379D099}"/>
            </c:ext>
          </c:extLst>
        </c:ser>
        <c:ser>
          <c:idx val="10"/>
          <c:order val="10"/>
          <c:tx>
            <c:strRef>
              <c:f>'ACUM 2017'!$M$3</c:f>
              <c:strCache>
                <c:ptCount val="1"/>
                <c:pt idx="0">
                  <c:v>nov-17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2017'!$B$8</c:f>
              <c:strCache>
                <c:ptCount val="1"/>
                <c:pt idx="0">
                  <c:v> % CON EVIDENCIA</c:v>
                </c:pt>
              </c:strCache>
            </c:strRef>
          </c:cat>
          <c:val>
            <c:numRef>
              <c:f>'ACUM 2017'!$M$8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30F1-446D-878E-9A054379D099}"/>
            </c:ext>
          </c:extLst>
        </c:ser>
        <c:ser>
          <c:idx val="11"/>
          <c:order val="11"/>
          <c:tx>
            <c:strRef>
              <c:f>'ACUM 2017'!$N$3</c:f>
              <c:strCache>
                <c:ptCount val="1"/>
                <c:pt idx="0">
                  <c:v>dic-17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2017'!$B$8</c:f>
              <c:strCache>
                <c:ptCount val="1"/>
                <c:pt idx="0">
                  <c:v> % CON EVIDENCIA</c:v>
                </c:pt>
              </c:strCache>
            </c:strRef>
          </c:cat>
          <c:val>
            <c:numRef>
              <c:f>'ACUM 2017'!$N$8</c:f>
              <c:numCache>
                <c:formatCode>0%</c:formatCode>
                <c:ptCount val="1"/>
                <c:pt idx="0">
                  <c:v>0.52173913043478259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F-30F1-446D-878E-9A054379D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801772800"/>
        <c:axId val="801774976"/>
      </c:barChart>
      <c:catAx>
        <c:axId val="8017728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801774976"/>
        <c:crosses val="autoZero"/>
        <c:auto val="1"/>
        <c:lblAlgn val="ctr"/>
        <c:lblOffset val="100"/>
        <c:noMultiLvlLbl val="0"/>
      </c:catAx>
      <c:valAx>
        <c:axId val="801774976"/>
        <c:scaling>
          <c:orientation val="minMax"/>
          <c:max val="1"/>
          <c:min val="0"/>
        </c:scaling>
        <c:delete val="0"/>
        <c:axPos val="l"/>
        <c:majorGridlines/>
        <c:numFmt formatCode="0%" sourceLinked="1"/>
        <c:majorTickMark val="none"/>
        <c:minorTickMark val="none"/>
        <c:tickLblPos val="nextTo"/>
        <c:spPr>
          <a:ln w="6350">
            <a:noFill/>
          </a:ln>
        </c:spPr>
        <c:crossAx val="80177280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PUNTOS</a:t>
            </a:r>
            <a:r>
              <a:rPr lang="es-CO" baseline="0"/>
              <a:t> SIN REPORTES</a:t>
            </a:r>
            <a:endParaRPr lang="es-CO"/>
          </a:p>
        </c:rich>
      </c:tx>
      <c:layout>
        <c:manualLayout>
          <c:xMode val="edge"/>
          <c:yMode val="edge"/>
          <c:x val="0.28901672519942706"/>
          <c:y val="3.7558679275166783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'ACUM 2017'!$C$3</c:f>
              <c:strCache>
                <c:ptCount val="1"/>
                <c:pt idx="0">
                  <c:v>ene-17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0"/>
                  <c:y val="-2.777777777777777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211C-4557-9084-FF4482C4AB75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2017'!$B$11</c:f>
              <c:strCache>
                <c:ptCount val="1"/>
                <c:pt idx="0">
                  <c:v>% PUNTOS SIN REPORTES</c:v>
                </c:pt>
              </c:strCache>
            </c:strRef>
          </c:cat>
          <c:val>
            <c:numRef>
              <c:f>'ACUM 2017'!$C$11</c:f>
              <c:numCache>
                <c:formatCode>0%</c:formatCode>
                <c:ptCount val="1"/>
                <c:pt idx="0">
                  <c:v>0.70289855072463769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11C-4557-9084-FF4482C4AB75}"/>
            </c:ext>
          </c:extLst>
        </c:ser>
        <c:ser>
          <c:idx val="1"/>
          <c:order val="1"/>
          <c:tx>
            <c:strRef>
              <c:f>'ACUM 2017'!$D$3</c:f>
              <c:strCache>
                <c:ptCount val="1"/>
                <c:pt idx="0">
                  <c:v>feb-17</c:v>
                </c:pt>
              </c:strCache>
            </c:strRef>
          </c:tx>
          <c:invertIfNegative val="0"/>
          <c:dLbls>
            <c:dLbl>
              <c:idx val="0"/>
              <c:spPr/>
              <c:txPr>
                <a:bodyPr/>
                <a:lstStyle/>
                <a:p>
                  <a:pPr>
                    <a:defRPr b="1"/>
                  </a:pPr>
                  <a:endParaRPr lang="es-CO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2017'!$B$11</c:f>
              <c:strCache>
                <c:ptCount val="1"/>
                <c:pt idx="0">
                  <c:v>% PUNTOS SIN REPORTES</c:v>
                </c:pt>
              </c:strCache>
            </c:strRef>
          </c:cat>
          <c:val>
            <c:numRef>
              <c:f>'ACUM 2017'!$D$11</c:f>
              <c:numCache>
                <c:formatCode>0%</c:formatCode>
                <c:ptCount val="1"/>
                <c:pt idx="0">
                  <c:v>0.64028776978417268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11C-4557-9084-FF4482C4AB75}"/>
            </c:ext>
          </c:extLst>
        </c:ser>
        <c:ser>
          <c:idx val="2"/>
          <c:order val="2"/>
          <c:tx>
            <c:strRef>
              <c:f>'ACUM 2017'!$E$3</c:f>
              <c:strCache>
                <c:ptCount val="1"/>
                <c:pt idx="0">
                  <c:v>mar-17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'ACUM 2017'!$B$11</c:f>
              <c:strCache>
                <c:ptCount val="1"/>
                <c:pt idx="0">
                  <c:v>% PUNTOS SIN REPORTES</c:v>
                </c:pt>
              </c:strCache>
            </c:strRef>
          </c:cat>
          <c:val>
            <c:numRef>
              <c:f>'ACUM 2017'!$E$11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11C-4557-9084-FF4482C4AB75}"/>
            </c:ext>
          </c:extLst>
        </c:ser>
        <c:ser>
          <c:idx val="3"/>
          <c:order val="3"/>
          <c:tx>
            <c:strRef>
              <c:f>'ACUM 2017'!$F$3</c:f>
              <c:strCache>
                <c:ptCount val="1"/>
                <c:pt idx="0">
                  <c:v>abr-17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2017'!$B$11</c:f>
              <c:strCache>
                <c:ptCount val="1"/>
                <c:pt idx="0">
                  <c:v>% PUNTOS SIN REPORTES</c:v>
                </c:pt>
              </c:strCache>
            </c:strRef>
          </c:cat>
          <c:val>
            <c:numRef>
              <c:f>'ACUM 2017'!$F$11</c:f>
              <c:numCache>
                <c:formatCode>0%</c:formatCode>
                <c:ptCount val="1"/>
                <c:pt idx="0">
                  <c:v>0.65248226950354615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11C-4557-9084-FF4482C4AB75}"/>
            </c:ext>
          </c:extLst>
        </c:ser>
        <c:ser>
          <c:idx val="4"/>
          <c:order val="4"/>
          <c:tx>
            <c:strRef>
              <c:f>'ACUM 2017'!$G$3</c:f>
              <c:strCache>
                <c:ptCount val="1"/>
                <c:pt idx="0">
                  <c:v>may-17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2017'!$B$11</c:f>
              <c:strCache>
                <c:ptCount val="1"/>
                <c:pt idx="0">
                  <c:v>% PUNTOS SIN REPORTES</c:v>
                </c:pt>
              </c:strCache>
            </c:strRef>
          </c:cat>
          <c:val>
            <c:numRef>
              <c:f>'ACUM 2017'!$G$11</c:f>
              <c:numCache>
                <c:formatCode>0%</c:formatCode>
                <c:ptCount val="1"/>
                <c:pt idx="0">
                  <c:v>0.67832167832167833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11C-4557-9084-FF4482C4AB75}"/>
            </c:ext>
          </c:extLst>
        </c:ser>
        <c:ser>
          <c:idx val="5"/>
          <c:order val="5"/>
          <c:tx>
            <c:strRef>
              <c:f>'ACUM 2017'!$H$3</c:f>
              <c:strCache>
                <c:ptCount val="1"/>
                <c:pt idx="0">
                  <c:v>jun-17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2017'!$B$11</c:f>
              <c:strCache>
                <c:ptCount val="1"/>
                <c:pt idx="0">
                  <c:v>% PUNTOS SIN REPORTES</c:v>
                </c:pt>
              </c:strCache>
            </c:strRef>
          </c:cat>
          <c:val>
            <c:numRef>
              <c:f>'ACUM 2017'!$H$11</c:f>
              <c:numCache>
                <c:formatCode>0%</c:formatCode>
                <c:ptCount val="1"/>
                <c:pt idx="0">
                  <c:v>0.76027397260273977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11C-4557-9084-FF4482C4AB75}"/>
            </c:ext>
          </c:extLst>
        </c:ser>
        <c:ser>
          <c:idx val="6"/>
          <c:order val="6"/>
          <c:tx>
            <c:strRef>
              <c:f>'ACUM 2017'!$I$3</c:f>
              <c:strCache>
                <c:ptCount val="1"/>
                <c:pt idx="0">
                  <c:v>jul-17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2017'!$B$11</c:f>
              <c:strCache>
                <c:ptCount val="1"/>
                <c:pt idx="0">
                  <c:v>% PUNTOS SIN REPORTES</c:v>
                </c:pt>
              </c:strCache>
            </c:strRef>
          </c:cat>
          <c:val>
            <c:numRef>
              <c:f>'ACUM 2017'!$I$11</c:f>
              <c:numCache>
                <c:formatCode>0%</c:formatCode>
                <c:ptCount val="1"/>
                <c:pt idx="0">
                  <c:v>0.75496688741721851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11C-4557-9084-FF4482C4AB75}"/>
            </c:ext>
          </c:extLst>
        </c:ser>
        <c:ser>
          <c:idx val="7"/>
          <c:order val="7"/>
          <c:tx>
            <c:strRef>
              <c:f>'ACUM 2017'!$J$3</c:f>
              <c:strCache>
                <c:ptCount val="1"/>
                <c:pt idx="0">
                  <c:v>ago-17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2017'!$B$11</c:f>
              <c:strCache>
                <c:ptCount val="1"/>
                <c:pt idx="0">
                  <c:v>% PUNTOS SIN REPORTES</c:v>
                </c:pt>
              </c:strCache>
            </c:strRef>
          </c:cat>
          <c:val>
            <c:numRef>
              <c:f>'ACUM 2017'!$J$11</c:f>
              <c:numCache>
                <c:formatCode>0%</c:formatCode>
                <c:ptCount val="1"/>
                <c:pt idx="0">
                  <c:v>0.72435897435897434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11C-4557-9084-FF4482C4AB75}"/>
            </c:ext>
          </c:extLst>
        </c:ser>
        <c:ser>
          <c:idx val="8"/>
          <c:order val="8"/>
          <c:tx>
            <c:strRef>
              <c:f>'ACUM 2017'!$K$3</c:f>
              <c:strCache>
                <c:ptCount val="1"/>
                <c:pt idx="0">
                  <c:v>sep-17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2017'!$B$11</c:f>
              <c:strCache>
                <c:ptCount val="1"/>
                <c:pt idx="0">
                  <c:v>% PUNTOS SIN REPORTES</c:v>
                </c:pt>
              </c:strCache>
            </c:strRef>
          </c:cat>
          <c:val>
            <c:numRef>
              <c:f>'ACUM 2017'!$K$11</c:f>
              <c:numCache>
                <c:formatCode>0%</c:formatCode>
                <c:ptCount val="1"/>
                <c:pt idx="0">
                  <c:v>0.73124999999999996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11C-4557-9084-FF4482C4AB75}"/>
            </c:ext>
          </c:extLst>
        </c:ser>
        <c:ser>
          <c:idx val="9"/>
          <c:order val="9"/>
          <c:tx>
            <c:strRef>
              <c:f>'ACUM 2017'!$L$3</c:f>
              <c:strCache>
                <c:ptCount val="1"/>
                <c:pt idx="0">
                  <c:v>oct-17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2017'!$B$11</c:f>
              <c:strCache>
                <c:ptCount val="1"/>
                <c:pt idx="0">
                  <c:v>% PUNTOS SIN REPORTES</c:v>
                </c:pt>
              </c:strCache>
            </c:strRef>
          </c:cat>
          <c:val>
            <c:numRef>
              <c:f>'ACUM 2017'!$L$11</c:f>
              <c:numCache>
                <c:formatCode>0%</c:formatCode>
                <c:ptCount val="1"/>
                <c:pt idx="0">
                  <c:v>0.70303030303030301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211C-4557-9084-FF4482C4AB75}"/>
            </c:ext>
          </c:extLst>
        </c:ser>
        <c:ser>
          <c:idx val="10"/>
          <c:order val="10"/>
          <c:tx>
            <c:strRef>
              <c:f>'ACUM 2017'!$M$3</c:f>
              <c:strCache>
                <c:ptCount val="1"/>
                <c:pt idx="0">
                  <c:v>nov-17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2017'!$B$11</c:f>
              <c:strCache>
                <c:ptCount val="1"/>
                <c:pt idx="0">
                  <c:v>% PUNTOS SIN REPORTES</c:v>
                </c:pt>
              </c:strCache>
            </c:strRef>
          </c:cat>
          <c:val>
            <c:numRef>
              <c:f>'ACUM 2017'!$M$11</c:f>
              <c:numCache>
                <c:formatCode>0%</c:formatCode>
                <c:ptCount val="1"/>
                <c:pt idx="0">
                  <c:v>0.76190476190476186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211C-4557-9084-FF4482C4AB75}"/>
            </c:ext>
          </c:extLst>
        </c:ser>
        <c:ser>
          <c:idx val="11"/>
          <c:order val="11"/>
          <c:tx>
            <c:strRef>
              <c:f>'ACUM 2017'!$N$3</c:f>
              <c:strCache>
                <c:ptCount val="1"/>
                <c:pt idx="0">
                  <c:v>dic-17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2017'!$B$11</c:f>
              <c:strCache>
                <c:ptCount val="1"/>
                <c:pt idx="0">
                  <c:v>% PUNTOS SIN REPORTES</c:v>
                </c:pt>
              </c:strCache>
            </c:strRef>
          </c:cat>
          <c:val>
            <c:numRef>
              <c:f>'ACUM 2017'!$N$11</c:f>
              <c:numCache>
                <c:formatCode>0%</c:formatCode>
                <c:ptCount val="1"/>
                <c:pt idx="0">
                  <c:v>0.75739644970414199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D-211C-4557-9084-FF4482C4A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066560720"/>
        <c:axId val="1066563440"/>
      </c:barChart>
      <c:catAx>
        <c:axId val="10665607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66563440"/>
        <c:crosses val="autoZero"/>
        <c:auto val="1"/>
        <c:lblAlgn val="ctr"/>
        <c:lblOffset val="100"/>
        <c:noMultiLvlLbl val="0"/>
      </c:catAx>
      <c:valAx>
        <c:axId val="1066563440"/>
        <c:scaling>
          <c:orientation val="minMax"/>
          <c:max val="1"/>
          <c:min val="0"/>
        </c:scaling>
        <c:delete val="0"/>
        <c:axPos val="l"/>
        <c:majorGridlines/>
        <c:numFmt formatCode="0%" sourceLinked="1"/>
        <c:majorTickMark val="none"/>
        <c:minorTickMark val="none"/>
        <c:tickLblPos val="nextTo"/>
        <c:spPr>
          <a:ln w="6350">
            <a:noFill/>
          </a:ln>
        </c:spPr>
        <c:crossAx val="106656072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hurtos.xlsx]ACUM 2016!Tabla dinámica2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Cantidad</a:t>
            </a:r>
            <a:r>
              <a:rPr lang="en-US" baseline="0"/>
              <a:t> de Reportes </a:t>
            </a:r>
            <a:endParaRPr lang="en-US"/>
          </a:p>
        </c:rich>
      </c:tx>
      <c:layout>
        <c:manualLayout>
          <c:xMode val="edge"/>
          <c:yMode val="edge"/>
          <c:x val="0.26589594796657007"/>
          <c:y val="2.412919405346935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</c:pivotFmts>
    <c:plotArea>
      <c:layout>
        <c:manualLayout>
          <c:layoutTarget val="inner"/>
          <c:xMode val="edge"/>
          <c:yMode val="edge"/>
          <c:x val="0.30353936077004284"/>
          <c:y val="0.34613497035876178"/>
          <c:w val="0.35984219106854021"/>
          <c:h val="0.56034841285763004"/>
        </c:manualLayout>
      </c:layout>
      <c:pieChart>
        <c:varyColors val="1"/>
        <c:ser>
          <c:idx val="0"/>
          <c:order val="0"/>
          <c:tx>
            <c:strRef>
              <c:f>'ACUM 2016'!$L$7:$L$8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13"/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es-CO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/>
            <c:txPr>
              <a:bodyPr/>
              <a:lstStyle/>
              <a:p>
                <a:pPr>
                  <a:defRPr/>
                </a:pPr>
                <a:endParaRPr lang="es-CO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'ACUM 2016'!$K$9:$K$23</c:f>
              <c:strCache>
                <c:ptCount val="14"/>
                <c:pt idx="0">
                  <c:v> 21 </c:v>
                </c:pt>
                <c:pt idx="1">
                  <c:v> 16 </c:v>
                </c:pt>
                <c:pt idx="2">
                  <c:v> 14 </c:v>
                </c:pt>
                <c:pt idx="3">
                  <c:v> 10 </c:v>
                </c:pt>
                <c:pt idx="4">
                  <c:v> 9 </c:v>
                </c:pt>
                <c:pt idx="5">
                  <c:v> 8 </c:v>
                </c:pt>
                <c:pt idx="6">
                  <c:v> 7 </c:v>
                </c:pt>
                <c:pt idx="7">
                  <c:v> 6 </c:v>
                </c:pt>
                <c:pt idx="8">
                  <c:v> 5 </c:v>
                </c:pt>
                <c:pt idx="9">
                  <c:v> 4 </c:v>
                </c:pt>
                <c:pt idx="10">
                  <c:v> 3 </c:v>
                </c:pt>
                <c:pt idx="11">
                  <c:v> 2 </c:v>
                </c:pt>
                <c:pt idx="12">
                  <c:v> 1 </c:v>
                </c:pt>
                <c:pt idx="13">
                  <c:v> -   </c:v>
                </c:pt>
              </c:strCache>
            </c:strRef>
          </c:cat>
          <c:val>
            <c:numRef>
              <c:f>'ACUM 2016'!$L$9:$L$23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12</c:v>
                </c:pt>
                <c:pt idx="11">
                  <c:v>10</c:v>
                </c:pt>
                <c:pt idx="12">
                  <c:v>24</c:v>
                </c:pt>
                <c:pt idx="13">
                  <c:v>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504-4151-955F-6C3DE62F5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TOTAL REPORTES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380728636857818"/>
          <c:y val="0.24884425409463629"/>
          <c:w val="0.83337270341207348"/>
          <c:h val="0.526560221638961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'ACUM 2017'!$C$3</c:f>
              <c:strCache>
                <c:ptCount val="1"/>
                <c:pt idx="0">
                  <c:v>ene-17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2017'!$B$5</c:f>
              <c:strCache>
                <c:ptCount val="1"/>
                <c:pt idx="0">
                  <c:v>TOTAL REPORTES</c:v>
                </c:pt>
              </c:strCache>
            </c:strRef>
          </c:cat>
          <c:val>
            <c:numRef>
              <c:f>'ACUM 2017'!$C$5</c:f>
              <c:numCache>
                <c:formatCode>General</c:formatCode>
                <c:ptCount val="1"/>
                <c:pt idx="0">
                  <c:v>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09B-4F93-AF35-8F3E625404B2}"/>
            </c:ext>
          </c:extLst>
        </c:ser>
        <c:ser>
          <c:idx val="1"/>
          <c:order val="1"/>
          <c:tx>
            <c:strRef>
              <c:f>'ACUM 2017'!$D$3</c:f>
              <c:strCache>
                <c:ptCount val="1"/>
                <c:pt idx="0">
                  <c:v>feb-17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0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409B-4F93-AF35-8F3E625404B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2017'!$B$5</c:f>
              <c:strCache>
                <c:ptCount val="1"/>
                <c:pt idx="0">
                  <c:v>TOTAL REPORTES</c:v>
                </c:pt>
              </c:strCache>
            </c:strRef>
          </c:cat>
          <c:val>
            <c:numRef>
              <c:f>'ACUM 2017'!$D$5</c:f>
              <c:numCache>
                <c:formatCode>General</c:formatCode>
                <c:ptCount val="1"/>
                <c:pt idx="0">
                  <c:v>108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09B-4F93-AF35-8F3E625404B2}"/>
            </c:ext>
          </c:extLst>
        </c:ser>
        <c:ser>
          <c:idx val="2"/>
          <c:order val="2"/>
          <c:tx>
            <c:strRef>
              <c:f>'ACUM 2017'!$E$3</c:f>
              <c:strCache>
                <c:ptCount val="1"/>
                <c:pt idx="0">
                  <c:v>mar-17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1.0185067526415994E-16"/>
                  <c:y val="-2.4875621890547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409B-4F93-AF35-8F3E625404B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'ACUM 2017'!$B$5</c:f>
              <c:strCache>
                <c:ptCount val="1"/>
                <c:pt idx="0">
                  <c:v>TOTAL REPORTES</c:v>
                </c:pt>
              </c:strCache>
            </c:strRef>
          </c:cat>
          <c:val>
            <c:numRef>
              <c:f>'ACUM 2017'!$E$5</c:f>
              <c:numCache>
                <c:formatCode>General</c:formatCode>
                <c:ptCount val="1"/>
                <c:pt idx="0">
                  <c:v>128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09B-4F93-AF35-8F3E625404B2}"/>
            </c:ext>
          </c:extLst>
        </c:ser>
        <c:ser>
          <c:idx val="3"/>
          <c:order val="3"/>
          <c:tx>
            <c:strRef>
              <c:f>'ACUM 2017'!$F$3</c:f>
              <c:strCache>
                <c:ptCount val="1"/>
                <c:pt idx="0">
                  <c:v>abr-17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2017'!$B$5</c:f>
              <c:strCache>
                <c:ptCount val="1"/>
                <c:pt idx="0">
                  <c:v>TOTAL REPORTES</c:v>
                </c:pt>
              </c:strCache>
            </c:strRef>
          </c:cat>
          <c:val>
            <c:numRef>
              <c:f>'ACUM 2017'!$F$5</c:f>
              <c:numCache>
                <c:formatCode>General</c:formatCode>
                <c:ptCount val="1"/>
                <c:pt idx="0">
                  <c:v>101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09B-4F93-AF35-8F3E625404B2}"/>
            </c:ext>
          </c:extLst>
        </c:ser>
        <c:ser>
          <c:idx val="4"/>
          <c:order val="4"/>
          <c:tx>
            <c:strRef>
              <c:f>'ACUM 2017'!$G$3</c:f>
              <c:strCache>
                <c:ptCount val="1"/>
                <c:pt idx="0">
                  <c:v>may-17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0"/>
                  <c:y val="-4.97512437810945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6-409B-4F93-AF35-8F3E625404B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2017'!$B$5</c:f>
              <c:strCache>
                <c:ptCount val="1"/>
                <c:pt idx="0">
                  <c:v>TOTAL REPORTES</c:v>
                </c:pt>
              </c:strCache>
            </c:strRef>
          </c:cat>
          <c:val>
            <c:numRef>
              <c:f>'ACUM 2017'!$G$5</c:f>
              <c:numCache>
                <c:formatCode>General</c:formatCode>
                <c:ptCount val="1"/>
                <c:pt idx="0">
                  <c:v>121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09B-4F93-AF35-8F3E625404B2}"/>
            </c:ext>
          </c:extLst>
        </c:ser>
        <c:ser>
          <c:idx val="5"/>
          <c:order val="5"/>
          <c:tx>
            <c:strRef>
              <c:f>'ACUM 2017'!$H$3</c:f>
              <c:strCache>
                <c:ptCount val="1"/>
                <c:pt idx="0">
                  <c:v>jun-17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2017'!$B$5</c:f>
              <c:strCache>
                <c:ptCount val="1"/>
                <c:pt idx="0">
                  <c:v>TOTAL REPORTES</c:v>
                </c:pt>
              </c:strCache>
            </c:strRef>
          </c:cat>
          <c:val>
            <c:numRef>
              <c:f>'ACUM 2017'!$H$5</c:f>
              <c:numCache>
                <c:formatCode>General</c:formatCode>
                <c:ptCount val="1"/>
                <c:pt idx="0">
                  <c:v>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09B-4F93-AF35-8F3E625404B2}"/>
            </c:ext>
          </c:extLst>
        </c:ser>
        <c:ser>
          <c:idx val="6"/>
          <c:order val="6"/>
          <c:tx>
            <c:strRef>
              <c:f>'ACUM 2017'!$I$3</c:f>
              <c:strCache>
                <c:ptCount val="1"/>
                <c:pt idx="0">
                  <c:v>jul-17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2017'!$B$5</c:f>
              <c:strCache>
                <c:ptCount val="1"/>
                <c:pt idx="0">
                  <c:v>TOTAL REPORTES</c:v>
                </c:pt>
              </c:strCache>
            </c:strRef>
          </c:cat>
          <c:val>
            <c:numRef>
              <c:f>'ACUM 2017'!$I$5</c:f>
              <c:numCache>
                <c:formatCode>General</c:formatCode>
                <c:ptCount val="1"/>
                <c:pt idx="0">
                  <c:v>80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09B-4F93-AF35-8F3E625404B2}"/>
            </c:ext>
          </c:extLst>
        </c:ser>
        <c:ser>
          <c:idx val="7"/>
          <c:order val="7"/>
          <c:tx>
            <c:strRef>
              <c:f>'ACUM 2017'!$J$3</c:f>
              <c:strCache>
                <c:ptCount val="1"/>
                <c:pt idx="0">
                  <c:v>ago-17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2017'!$B$5</c:f>
              <c:strCache>
                <c:ptCount val="1"/>
                <c:pt idx="0">
                  <c:v>TOTAL REPORTES</c:v>
                </c:pt>
              </c:strCache>
            </c:strRef>
          </c:cat>
          <c:val>
            <c:numRef>
              <c:f>'ACUM 2017'!$J$5</c:f>
              <c:numCache>
                <c:formatCode>General</c:formatCode>
                <c:ptCount val="1"/>
                <c:pt idx="0">
                  <c:v>100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09B-4F93-AF35-8F3E625404B2}"/>
            </c:ext>
          </c:extLst>
        </c:ser>
        <c:ser>
          <c:idx val="8"/>
          <c:order val="8"/>
          <c:tx>
            <c:strRef>
              <c:f>'ACUM 2017'!$K$3</c:f>
              <c:strCache>
                <c:ptCount val="1"/>
                <c:pt idx="0">
                  <c:v>sep-17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2017'!$B$5</c:f>
              <c:strCache>
                <c:ptCount val="1"/>
                <c:pt idx="0">
                  <c:v>TOTAL REPORTES</c:v>
                </c:pt>
              </c:strCache>
            </c:strRef>
          </c:cat>
          <c:val>
            <c:numRef>
              <c:f>'ACUM 2017'!$K$5</c:f>
              <c:numCache>
                <c:formatCode>General</c:formatCode>
                <c:ptCount val="1"/>
                <c:pt idx="0">
                  <c:v>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409B-4F93-AF35-8F3E625404B2}"/>
            </c:ext>
          </c:extLst>
        </c:ser>
        <c:ser>
          <c:idx val="9"/>
          <c:order val="9"/>
          <c:tx>
            <c:strRef>
              <c:f>'ACUM 2017'!$L$3</c:f>
              <c:strCache>
                <c:ptCount val="1"/>
                <c:pt idx="0">
                  <c:v>oct-17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2017'!$B$5</c:f>
              <c:strCache>
                <c:ptCount val="1"/>
                <c:pt idx="0">
                  <c:v>TOTAL REPORTES</c:v>
                </c:pt>
              </c:strCache>
            </c:strRef>
          </c:cat>
          <c:val>
            <c:numRef>
              <c:f>'ACUM 2017'!$L$5</c:f>
              <c:numCache>
                <c:formatCode>General</c:formatCode>
                <c:ptCount val="1"/>
                <c:pt idx="0">
                  <c:v>117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409B-4F93-AF35-8F3E625404B2}"/>
            </c:ext>
          </c:extLst>
        </c:ser>
        <c:ser>
          <c:idx val="10"/>
          <c:order val="10"/>
          <c:tx>
            <c:strRef>
              <c:f>'ACUM 2017'!$M$3</c:f>
              <c:strCache>
                <c:ptCount val="1"/>
                <c:pt idx="0">
                  <c:v>nov-17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2017'!$B$5</c:f>
              <c:strCache>
                <c:ptCount val="1"/>
                <c:pt idx="0">
                  <c:v>TOTAL REPORTES</c:v>
                </c:pt>
              </c:strCache>
            </c:strRef>
          </c:cat>
          <c:val>
            <c:numRef>
              <c:f>'ACUM 2017'!$M$5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D-409B-4F93-AF35-8F3E625404B2}"/>
            </c:ext>
          </c:extLst>
        </c:ser>
        <c:ser>
          <c:idx val="11"/>
          <c:order val="11"/>
          <c:tx>
            <c:strRef>
              <c:f>'ACUM 2017'!$N$3</c:f>
              <c:strCache>
                <c:ptCount val="1"/>
                <c:pt idx="0">
                  <c:v>dic-17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2017'!$B$5</c:f>
              <c:strCache>
                <c:ptCount val="1"/>
                <c:pt idx="0">
                  <c:v>TOTAL REPORTES</c:v>
                </c:pt>
              </c:strCache>
            </c:strRef>
          </c:cat>
          <c:val>
            <c:numRef>
              <c:f>'ACUM 2017'!$N$5</c:f>
              <c:numCache>
                <c:formatCode>General</c:formatCode>
                <c:ptCount val="1"/>
                <c:pt idx="0">
                  <c:v>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409B-4F93-AF35-8F3E62540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066565616"/>
        <c:axId val="1066562352"/>
      </c:barChart>
      <c:catAx>
        <c:axId val="1066565616"/>
        <c:scaling>
          <c:orientation val="minMax"/>
        </c:scaling>
        <c:delete val="1"/>
        <c:axPos val="b"/>
        <c:numFmt formatCode="General" sourceLinked="0"/>
        <c:majorTickMark val="none"/>
        <c:minorTickMark val="none"/>
        <c:tickLblPos val="nextTo"/>
        <c:crossAx val="1066562352"/>
        <c:crosses val="autoZero"/>
        <c:auto val="1"/>
        <c:lblAlgn val="ctr"/>
        <c:lblOffset val="100"/>
        <c:noMultiLvlLbl val="0"/>
      </c:catAx>
      <c:valAx>
        <c:axId val="1066562352"/>
        <c:scaling>
          <c:orientation val="minMax"/>
          <c:max val="200"/>
          <c:min val="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crossAx val="1066565616"/>
        <c:crosses val="autoZero"/>
        <c:crossBetween val="between"/>
        <c:majorUnit val="20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HURTOS CON EVIDENCIA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'ACUM 2017'!$C$3</c:f>
              <c:strCache>
                <c:ptCount val="1"/>
                <c:pt idx="0">
                  <c:v>ene-17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5.5555555555555558E-3"/>
                  <c:y val="-3.24074074074074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35A5-4896-9F51-9325A66111F7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2017'!$B$8</c:f>
              <c:strCache>
                <c:ptCount val="1"/>
                <c:pt idx="0">
                  <c:v> % CON EVIDENCIA</c:v>
                </c:pt>
              </c:strCache>
            </c:strRef>
          </c:cat>
          <c:val>
            <c:numRef>
              <c:f>'ACUM 2017'!$C$8</c:f>
              <c:numCache>
                <c:formatCode>0%</c:formatCode>
                <c:ptCount val="1"/>
                <c:pt idx="0">
                  <c:v>0.34375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5A5-4896-9F51-9325A66111F7}"/>
            </c:ext>
          </c:extLst>
        </c:ser>
        <c:ser>
          <c:idx val="1"/>
          <c:order val="1"/>
          <c:tx>
            <c:strRef>
              <c:f>'ACUM 2017'!$D$3</c:f>
              <c:strCache>
                <c:ptCount val="1"/>
                <c:pt idx="0">
                  <c:v>feb-17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0"/>
                  <c:y val="-1.8518518518518517E-2"/>
                </c:manualLayout>
              </c:layout>
              <c:spPr/>
              <c:txPr>
                <a:bodyPr/>
                <a:lstStyle/>
                <a:p>
                  <a:pPr>
                    <a:defRPr b="1"/>
                  </a:pPr>
                  <a:endParaRPr lang="es-CO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35A5-4896-9F51-9325A66111F7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2017'!$B$8</c:f>
              <c:strCache>
                <c:ptCount val="1"/>
                <c:pt idx="0">
                  <c:v> % CON EVIDENCIA</c:v>
                </c:pt>
              </c:strCache>
            </c:strRef>
          </c:cat>
          <c:val>
            <c:numRef>
              <c:f>'ACUM 2017'!$D$8</c:f>
              <c:numCache>
                <c:formatCode>0%</c:formatCode>
                <c:ptCount val="1"/>
                <c:pt idx="0">
                  <c:v>0.37037037037037035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5A5-4896-9F51-9325A66111F7}"/>
            </c:ext>
          </c:extLst>
        </c:ser>
        <c:ser>
          <c:idx val="2"/>
          <c:order val="2"/>
          <c:tx>
            <c:strRef>
              <c:f>'ACUM 2017'!$E$3</c:f>
              <c:strCache>
                <c:ptCount val="1"/>
                <c:pt idx="0">
                  <c:v>mar-17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5.5555555555554534E-3"/>
                  <c:y val="-8.4875562720133283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4-35A5-4896-9F51-9325A66111F7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'ACUM 2017'!$B$8</c:f>
              <c:strCache>
                <c:ptCount val="1"/>
                <c:pt idx="0">
                  <c:v> % CON EVIDENCIA</c:v>
                </c:pt>
              </c:strCache>
            </c:strRef>
          </c:cat>
          <c:val>
            <c:numRef>
              <c:f>'ACUM 2017'!$E$8</c:f>
              <c:numCache>
                <c:formatCode>0%</c:formatCode>
                <c:ptCount val="1"/>
                <c:pt idx="0">
                  <c:v>0.296875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5A5-4896-9F51-9325A66111F7}"/>
            </c:ext>
          </c:extLst>
        </c:ser>
        <c:ser>
          <c:idx val="3"/>
          <c:order val="3"/>
          <c:tx>
            <c:strRef>
              <c:f>'ACUM 2017'!$F$3</c:f>
              <c:strCache>
                <c:ptCount val="1"/>
                <c:pt idx="0">
                  <c:v>abr-17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1.0185067526415994E-16"/>
                  <c:y val="-1.85185185185185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6-35A5-4896-9F51-9325A66111F7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2017'!$B$8</c:f>
              <c:strCache>
                <c:ptCount val="1"/>
                <c:pt idx="0">
                  <c:v> % CON EVIDENCIA</c:v>
                </c:pt>
              </c:strCache>
            </c:strRef>
          </c:cat>
          <c:val>
            <c:numRef>
              <c:f>'ACUM 2017'!$F$8</c:f>
              <c:numCache>
                <c:formatCode>0%</c:formatCode>
                <c:ptCount val="1"/>
                <c:pt idx="0">
                  <c:v>0.38613861386138615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5A5-4896-9F51-9325A66111F7}"/>
            </c:ext>
          </c:extLst>
        </c:ser>
        <c:ser>
          <c:idx val="4"/>
          <c:order val="4"/>
          <c:tx>
            <c:strRef>
              <c:f>'ACUM 2017'!$G$3</c:f>
              <c:strCache>
                <c:ptCount val="1"/>
                <c:pt idx="0">
                  <c:v>may-17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2017'!$B$8</c:f>
              <c:strCache>
                <c:ptCount val="1"/>
                <c:pt idx="0">
                  <c:v> % CON EVIDENCIA</c:v>
                </c:pt>
              </c:strCache>
            </c:strRef>
          </c:cat>
          <c:val>
            <c:numRef>
              <c:f>'ACUM 2017'!$G$8</c:f>
              <c:numCache>
                <c:formatCode>0%</c:formatCode>
                <c:ptCount val="1"/>
                <c:pt idx="0">
                  <c:v>0.28925619834710742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5A5-4896-9F51-9325A66111F7}"/>
            </c:ext>
          </c:extLst>
        </c:ser>
        <c:ser>
          <c:idx val="5"/>
          <c:order val="5"/>
          <c:tx>
            <c:strRef>
              <c:f>'ACUM 2017'!$H$3</c:f>
              <c:strCache>
                <c:ptCount val="1"/>
                <c:pt idx="0">
                  <c:v>jun-17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2017'!$B$8</c:f>
              <c:strCache>
                <c:ptCount val="1"/>
                <c:pt idx="0">
                  <c:v> % CON EVIDENCIA</c:v>
                </c:pt>
              </c:strCache>
            </c:strRef>
          </c:cat>
          <c:val>
            <c:numRef>
              <c:f>'ACUM 2017'!$H$8</c:f>
              <c:numCache>
                <c:formatCode>0%</c:formatCode>
                <c:ptCount val="1"/>
                <c:pt idx="0">
                  <c:v>0.41975308641975306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5A5-4896-9F51-9325A66111F7}"/>
            </c:ext>
          </c:extLst>
        </c:ser>
        <c:ser>
          <c:idx val="6"/>
          <c:order val="6"/>
          <c:tx>
            <c:strRef>
              <c:f>'ACUM 2017'!$I$3</c:f>
              <c:strCache>
                <c:ptCount val="1"/>
                <c:pt idx="0">
                  <c:v>jul-17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2017'!$B$8</c:f>
              <c:strCache>
                <c:ptCount val="1"/>
                <c:pt idx="0">
                  <c:v> % CON EVIDENCIA</c:v>
                </c:pt>
              </c:strCache>
            </c:strRef>
          </c:cat>
          <c:val>
            <c:numRef>
              <c:f>'ACUM 2017'!$I$8</c:f>
              <c:numCache>
                <c:formatCode>0%</c:formatCode>
                <c:ptCount val="1"/>
                <c:pt idx="0">
                  <c:v>0.42499999999999999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5A5-4896-9F51-9325A66111F7}"/>
            </c:ext>
          </c:extLst>
        </c:ser>
        <c:ser>
          <c:idx val="7"/>
          <c:order val="7"/>
          <c:tx>
            <c:strRef>
              <c:f>'ACUM 2017'!$J$3</c:f>
              <c:strCache>
                <c:ptCount val="1"/>
                <c:pt idx="0">
                  <c:v>ago-17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2017'!$B$8</c:f>
              <c:strCache>
                <c:ptCount val="1"/>
                <c:pt idx="0">
                  <c:v> % CON EVIDENCIA</c:v>
                </c:pt>
              </c:strCache>
            </c:strRef>
          </c:cat>
          <c:val>
            <c:numRef>
              <c:f>'ACUM 2017'!$J$8</c:f>
              <c:numCache>
                <c:formatCode>0%</c:formatCode>
                <c:ptCount val="1"/>
                <c:pt idx="0">
                  <c:v>0.48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35A5-4896-9F51-9325A66111F7}"/>
            </c:ext>
          </c:extLst>
        </c:ser>
        <c:ser>
          <c:idx val="8"/>
          <c:order val="8"/>
          <c:tx>
            <c:strRef>
              <c:f>'ACUM 2017'!$K$3</c:f>
              <c:strCache>
                <c:ptCount val="1"/>
                <c:pt idx="0">
                  <c:v>sep-17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2017'!$B$8</c:f>
              <c:strCache>
                <c:ptCount val="1"/>
                <c:pt idx="0">
                  <c:v> % CON EVIDENCIA</c:v>
                </c:pt>
              </c:strCache>
            </c:strRef>
          </c:cat>
          <c:val>
            <c:numRef>
              <c:f>'ACUM 2017'!$K$8</c:f>
              <c:numCache>
                <c:formatCode>0%</c:formatCode>
                <c:ptCount val="1"/>
                <c:pt idx="0">
                  <c:v>0.45454545454545453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35A5-4896-9F51-9325A66111F7}"/>
            </c:ext>
          </c:extLst>
        </c:ser>
        <c:ser>
          <c:idx val="9"/>
          <c:order val="9"/>
          <c:tx>
            <c:strRef>
              <c:f>'ACUM 2017'!$L$3</c:f>
              <c:strCache>
                <c:ptCount val="1"/>
                <c:pt idx="0">
                  <c:v>oct-17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2017'!$B$8</c:f>
              <c:strCache>
                <c:ptCount val="1"/>
                <c:pt idx="0">
                  <c:v> % CON EVIDENCIA</c:v>
                </c:pt>
              </c:strCache>
            </c:strRef>
          </c:cat>
          <c:val>
            <c:numRef>
              <c:f>'ACUM 2017'!$L$8</c:f>
              <c:numCache>
                <c:formatCode>0%</c:formatCode>
                <c:ptCount val="1"/>
                <c:pt idx="0">
                  <c:v>0.37606837606837606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D-35A5-4896-9F51-9325A66111F7}"/>
            </c:ext>
          </c:extLst>
        </c:ser>
        <c:ser>
          <c:idx val="10"/>
          <c:order val="10"/>
          <c:tx>
            <c:strRef>
              <c:f>'ACUM 2017'!$M$3</c:f>
              <c:strCache>
                <c:ptCount val="1"/>
                <c:pt idx="0">
                  <c:v>nov-17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2017'!$B$8</c:f>
              <c:strCache>
                <c:ptCount val="1"/>
                <c:pt idx="0">
                  <c:v> % CON EVIDENCIA</c:v>
                </c:pt>
              </c:strCache>
            </c:strRef>
          </c:cat>
          <c:val>
            <c:numRef>
              <c:f>'ACUM 2017'!$M$8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35A5-4896-9F51-9325A66111F7}"/>
            </c:ext>
          </c:extLst>
        </c:ser>
        <c:ser>
          <c:idx val="11"/>
          <c:order val="11"/>
          <c:tx>
            <c:strRef>
              <c:f>'ACUM 2017'!$N$3</c:f>
              <c:strCache>
                <c:ptCount val="1"/>
                <c:pt idx="0">
                  <c:v>dic-17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2017'!$B$8</c:f>
              <c:strCache>
                <c:ptCount val="1"/>
                <c:pt idx="0">
                  <c:v> % CON EVIDENCIA</c:v>
                </c:pt>
              </c:strCache>
            </c:strRef>
          </c:cat>
          <c:val>
            <c:numRef>
              <c:f>'ACUM 2017'!$N$8</c:f>
              <c:numCache>
                <c:formatCode>0%</c:formatCode>
                <c:ptCount val="1"/>
                <c:pt idx="0">
                  <c:v>0.52173913043478259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F-35A5-4896-9F51-9325A6611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066562896"/>
        <c:axId val="1066563984"/>
      </c:barChart>
      <c:catAx>
        <c:axId val="106656289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66563984"/>
        <c:crosses val="autoZero"/>
        <c:auto val="1"/>
        <c:lblAlgn val="ctr"/>
        <c:lblOffset val="100"/>
        <c:noMultiLvlLbl val="0"/>
      </c:catAx>
      <c:valAx>
        <c:axId val="1066563984"/>
        <c:scaling>
          <c:orientation val="minMax"/>
          <c:max val="1"/>
          <c:min val="0"/>
        </c:scaling>
        <c:delete val="0"/>
        <c:axPos val="l"/>
        <c:majorGridlines/>
        <c:numFmt formatCode="0%" sourceLinked="1"/>
        <c:majorTickMark val="none"/>
        <c:minorTickMark val="none"/>
        <c:tickLblPos val="nextTo"/>
        <c:spPr>
          <a:ln w="6350">
            <a:noFill/>
          </a:ln>
        </c:spPr>
        <c:crossAx val="106656289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PUNTOS</a:t>
            </a:r>
            <a:r>
              <a:rPr lang="es-CO" baseline="0"/>
              <a:t> SIN REPORTES</a:t>
            </a:r>
            <a:endParaRPr lang="es-CO"/>
          </a:p>
        </c:rich>
      </c:tx>
      <c:layout>
        <c:manualLayout>
          <c:xMode val="edge"/>
          <c:yMode val="edge"/>
          <c:x val="0.28901672519942706"/>
          <c:y val="3.7558679275166783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'ACUM 2017'!$C$3</c:f>
              <c:strCache>
                <c:ptCount val="1"/>
                <c:pt idx="0">
                  <c:v>ene-17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0"/>
                  <c:y val="-2.777777777777777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4990-4D2F-AD97-601E370210FD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2017'!$B$11</c:f>
              <c:strCache>
                <c:ptCount val="1"/>
                <c:pt idx="0">
                  <c:v>% PUNTOS SIN REPORTES</c:v>
                </c:pt>
              </c:strCache>
            </c:strRef>
          </c:cat>
          <c:val>
            <c:numRef>
              <c:f>'ACUM 2017'!$C$11</c:f>
              <c:numCache>
                <c:formatCode>0%</c:formatCode>
                <c:ptCount val="1"/>
                <c:pt idx="0">
                  <c:v>0.70289855072463769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990-4D2F-AD97-601E370210FD}"/>
            </c:ext>
          </c:extLst>
        </c:ser>
        <c:ser>
          <c:idx val="1"/>
          <c:order val="1"/>
          <c:tx>
            <c:strRef>
              <c:f>'ACUM 2017'!$D$3</c:f>
              <c:strCache>
                <c:ptCount val="1"/>
                <c:pt idx="0">
                  <c:v>feb-17</c:v>
                </c:pt>
              </c:strCache>
            </c:strRef>
          </c:tx>
          <c:invertIfNegative val="0"/>
          <c:dLbls>
            <c:dLbl>
              <c:idx val="0"/>
              <c:spPr/>
              <c:txPr>
                <a:bodyPr/>
                <a:lstStyle/>
                <a:p>
                  <a:pPr>
                    <a:defRPr b="1"/>
                  </a:pPr>
                  <a:endParaRPr lang="es-CO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2017'!$B$11</c:f>
              <c:strCache>
                <c:ptCount val="1"/>
                <c:pt idx="0">
                  <c:v>% PUNTOS SIN REPORTES</c:v>
                </c:pt>
              </c:strCache>
            </c:strRef>
          </c:cat>
          <c:val>
            <c:numRef>
              <c:f>'ACUM 2017'!$D$11</c:f>
              <c:numCache>
                <c:formatCode>0%</c:formatCode>
                <c:ptCount val="1"/>
                <c:pt idx="0">
                  <c:v>0.64028776978417268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990-4D2F-AD97-601E370210FD}"/>
            </c:ext>
          </c:extLst>
        </c:ser>
        <c:ser>
          <c:idx val="2"/>
          <c:order val="2"/>
          <c:tx>
            <c:strRef>
              <c:f>'ACUM 2017'!$E$3</c:f>
              <c:strCache>
                <c:ptCount val="1"/>
                <c:pt idx="0">
                  <c:v>mar-17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'ACUM 2017'!$B$11</c:f>
              <c:strCache>
                <c:ptCount val="1"/>
                <c:pt idx="0">
                  <c:v>% PUNTOS SIN REPORTES</c:v>
                </c:pt>
              </c:strCache>
            </c:strRef>
          </c:cat>
          <c:val>
            <c:numRef>
              <c:f>'ACUM 2017'!$E$11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990-4D2F-AD97-601E370210FD}"/>
            </c:ext>
          </c:extLst>
        </c:ser>
        <c:ser>
          <c:idx val="3"/>
          <c:order val="3"/>
          <c:tx>
            <c:strRef>
              <c:f>'ACUM 2017'!$F$3</c:f>
              <c:strCache>
                <c:ptCount val="1"/>
                <c:pt idx="0">
                  <c:v>abr-17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2017'!$B$11</c:f>
              <c:strCache>
                <c:ptCount val="1"/>
                <c:pt idx="0">
                  <c:v>% PUNTOS SIN REPORTES</c:v>
                </c:pt>
              </c:strCache>
            </c:strRef>
          </c:cat>
          <c:val>
            <c:numRef>
              <c:f>'ACUM 2017'!$F$11</c:f>
              <c:numCache>
                <c:formatCode>0%</c:formatCode>
                <c:ptCount val="1"/>
                <c:pt idx="0">
                  <c:v>0.65248226950354615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990-4D2F-AD97-601E370210FD}"/>
            </c:ext>
          </c:extLst>
        </c:ser>
        <c:ser>
          <c:idx val="4"/>
          <c:order val="4"/>
          <c:tx>
            <c:strRef>
              <c:f>'ACUM 2017'!$G$3</c:f>
              <c:strCache>
                <c:ptCount val="1"/>
                <c:pt idx="0">
                  <c:v>may-17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2017'!$B$11</c:f>
              <c:strCache>
                <c:ptCount val="1"/>
                <c:pt idx="0">
                  <c:v>% PUNTOS SIN REPORTES</c:v>
                </c:pt>
              </c:strCache>
            </c:strRef>
          </c:cat>
          <c:val>
            <c:numRef>
              <c:f>'ACUM 2017'!$G$11</c:f>
              <c:numCache>
                <c:formatCode>0%</c:formatCode>
                <c:ptCount val="1"/>
                <c:pt idx="0">
                  <c:v>0.67832167832167833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990-4D2F-AD97-601E370210FD}"/>
            </c:ext>
          </c:extLst>
        </c:ser>
        <c:ser>
          <c:idx val="5"/>
          <c:order val="5"/>
          <c:tx>
            <c:strRef>
              <c:f>'ACUM 2017'!$H$3</c:f>
              <c:strCache>
                <c:ptCount val="1"/>
                <c:pt idx="0">
                  <c:v>jun-17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2017'!$B$11</c:f>
              <c:strCache>
                <c:ptCount val="1"/>
                <c:pt idx="0">
                  <c:v>% PUNTOS SIN REPORTES</c:v>
                </c:pt>
              </c:strCache>
            </c:strRef>
          </c:cat>
          <c:val>
            <c:numRef>
              <c:f>'ACUM 2017'!$H$11</c:f>
              <c:numCache>
                <c:formatCode>0%</c:formatCode>
                <c:ptCount val="1"/>
                <c:pt idx="0">
                  <c:v>0.76027397260273977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990-4D2F-AD97-601E370210FD}"/>
            </c:ext>
          </c:extLst>
        </c:ser>
        <c:ser>
          <c:idx val="6"/>
          <c:order val="6"/>
          <c:tx>
            <c:strRef>
              <c:f>'ACUM 2017'!$I$3</c:f>
              <c:strCache>
                <c:ptCount val="1"/>
                <c:pt idx="0">
                  <c:v>jul-17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2017'!$B$11</c:f>
              <c:strCache>
                <c:ptCount val="1"/>
                <c:pt idx="0">
                  <c:v>% PUNTOS SIN REPORTES</c:v>
                </c:pt>
              </c:strCache>
            </c:strRef>
          </c:cat>
          <c:val>
            <c:numRef>
              <c:f>'ACUM 2017'!$I$11</c:f>
              <c:numCache>
                <c:formatCode>0%</c:formatCode>
                <c:ptCount val="1"/>
                <c:pt idx="0">
                  <c:v>0.75496688741721851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990-4D2F-AD97-601E370210FD}"/>
            </c:ext>
          </c:extLst>
        </c:ser>
        <c:ser>
          <c:idx val="7"/>
          <c:order val="7"/>
          <c:tx>
            <c:strRef>
              <c:f>'ACUM 2017'!$J$3</c:f>
              <c:strCache>
                <c:ptCount val="1"/>
                <c:pt idx="0">
                  <c:v>ago-17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2017'!$B$11</c:f>
              <c:strCache>
                <c:ptCount val="1"/>
                <c:pt idx="0">
                  <c:v>% PUNTOS SIN REPORTES</c:v>
                </c:pt>
              </c:strCache>
            </c:strRef>
          </c:cat>
          <c:val>
            <c:numRef>
              <c:f>'ACUM 2017'!$J$11</c:f>
              <c:numCache>
                <c:formatCode>0%</c:formatCode>
                <c:ptCount val="1"/>
                <c:pt idx="0">
                  <c:v>0.72435897435897434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990-4D2F-AD97-601E370210FD}"/>
            </c:ext>
          </c:extLst>
        </c:ser>
        <c:ser>
          <c:idx val="8"/>
          <c:order val="8"/>
          <c:tx>
            <c:strRef>
              <c:f>'ACUM 2017'!$K$3</c:f>
              <c:strCache>
                <c:ptCount val="1"/>
                <c:pt idx="0">
                  <c:v>sep-17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2017'!$B$11</c:f>
              <c:strCache>
                <c:ptCount val="1"/>
                <c:pt idx="0">
                  <c:v>% PUNTOS SIN REPORTES</c:v>
                </c:pt>
              </c:strCache>
            </c:strRef>
          </c:cat>
          <c:val>
            <c:numRef>
              <c:f>'ACUM 2017'!$K$11</c:f>
              <c:numCache>
                <c:formatCode>0%</c:formatCode>
                <c:ptCount val="1"/>
                <c:pt idx="0">
                  <c:v>0.73124999999999996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990-4D2F-AD97-601E370210FD}"/>
            </c:ext>
          </c:extLst>
        </c:ser>
        <c:ser>
          <c:idx val="9"/>
          <c:order val="9"/>
          <c:tx>
            <c:strRef>
              <c:f>'ACUM 2017'!$L$3</c:f>
              <c:strCache>
                <c:ptCount val="1"/>
                <c:pt idx="0">
                  <c:v>oct-17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2017'!$B$11</c:f>
              <c:strCache>
                <c:ptCount val="1"/>
                <c:pt idx="0">
                  <c:v>% PUNTOS SIN REPORTES</c:v>
                </c:pt>
              </c:strCache>
            </c:strRef>
          </c:cat>
          <c:val>
            <c:numRef>
              <c:f>'ACUM 2017'!$L$11</c:f>
              <c:numCache>
                <c:formatCode>0%</c:formatCode>
                <c:ptCount val="1"/>
                <c:pt idx="0">
                  <c:v>0.70303030303030301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4990-4D2F-AD97-601E370210FD}"/>
            </c:ext>
          </c:extLst>
        </c:ser>
        <c:ser>
          <c:idx val="10"/>
          <c:order val="10"/>
          <c:tx>
            <c:strRef>
              <c:f>'ACUM 2017'!$M$3</c:f>
              <c:strCache>
                <c:ptCount val="1"/>
                <c:pt idx="0">
                  <c:v>nov-17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2017'!$B$11</c:f>
              <c:strCache>
                <c:ptCount val="1"/>
                <c:pt idx="0">
                  <c:v>% PUNTOS SIN REPORTES</c:v>
                </c:pt>
              </c:strCache>
            </c:strRef>
          </c:cat>
          <c:val>
            <c:numRef>
              <c:f>'ACUM 2017'!$M$11</c:f>
              <c:numCache>
                <c:formatCode>0%</c:formatCode>
                <c:ptCount val="1"/>
                <c:pt idx="0">
                  <c:v>0.76190476190476186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4990-4D2F-AD97-601E370210FD}"/>
            </c:ext>
          </c:extLst>
        </c:ser>
        <c:ser>
          <c:idx val="11"/>
          <c:order val="11"/>
          <c:tx>
            <c:strRef>
              <c:f>'ACUM 2017'!$N$3</c:f>
              <c:strCache>
                <c:ptCount val="1"/>
                <c:pt idx="0">
                  <c:v>dic-17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'ACUM 2017'!$B$11</c:f>
              <c:strCache>
                <c:ptCount val="1"/>
                <c:pt idx="0">
                  <c:v>% PUNTOS SIN REPORTES</c:v>
                </c:pt>
              </c:strCache>
            </c:strRef>
          </c:cat>
          <c:val>
            <c:numRef>
              <c:f>'ACUM 2017'!$N$11</c:f>
              <c:numCache>
                <c:formatCode>0%</c:formatCode>
                <c:ptCount val="1"/>
                <c:pt idx="0">
                  <c:v>0.75739644970414199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D-4990-4D2F-AD97-601E37021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066564528"/>
        <c:axId val="1066567248"/>
      </c:barChart>
      <c:catAx>
        <c:axId val="106656452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66567248"/>
        <c:crosses val="autoZero"/>
        <c:auto val="1"/>
        <c:lblAlgn val="ctr"/>
        <c:lblOffset val="100"/>
        <c:noMultiLvlLbl val="0"/>
      </c:catAx>
      <c:valAx>
        <c:axId val="1066567248"/>
        <c:scaling>
          <c:orientation val="minMax"/>
          <c:max val="1"/>
          <c:min val="0"/>
        </c:scaling>
        <c:delete val="0"/>
        <c:axPos val="l"/>
        <c:majorGridlines/>
        <c:numFmt formatCode="0%" sourceLinked="1"/>
        <c:majorTickMark val="none"/>
        <c:minorTickMark val="none"/>
        <c:tickLblPos val="nextTo"/>
        <c:spPr>
          <a:ln w="6350">
            <a:noFill/>
          </a:ln>
        </c:spPr>
        <c:crossAx val="106656452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[informe_de hurtos.xlsx]ENE18!Tabla dinámica1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REPORTES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4.5146990405463529E-2"/>
              <c:y val="6.6125663983763155E-2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9.3087193532246593E-2"/>
              <c:y val="-0.17193086668443908"/>
            </c:manualLayout>
          </c:layout>
          <c:spPr/>
          <c:txPr>
            <a:bodyPr/>
            <a:lstStyle/>
            <a:p>
              <a:pPr>
                <a:defRPr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'ENE18'!$I$3:$I$4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4.5146990405463529E-2"/>
                  <c:y val="6.6125663983763155E-2"/>
                </c:manualLayout>
              </c:layout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9.3087193532246593E-2"/>
                  <c:y val="-0.17193086668443908"/>
                </c:manualLayout>
              </c:layout>
              <c:spPr/>
              <c:txPr>
                <a:bodyPr/>
                <a:lstStyle/>
                <a:p>
                  <a:pPr>
                    <a:defRPr>
                      <a:solidFill>
                        <a:sysClr val="windowText" lastClr="000000"/>
                      </a:solidFill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'ENE18'!$H$5:$H$7</c:f>
              <c:strCache>
                <c:ptCount val="2"/>
                <c:pt idx="0">
                  <c:v>CON EVIDENCIA</c:v>
                </c:pt>
                <c:pt idx="1">
                  <c:v>SIN EVIDENCIA</c:v>
                </c:pt>
              </c:strCache>
            </c:strRef>
          </c:cat>
          <c:val>
            <c:numRef>
              <c:f>'ENE18'!$I$5:$I$7</c:f>
              <c:numCache>
                <c:formatCode>General</c:formatCode>
                <c:ptCount val="2"/>
                <c:pt idx="0">
                  <c:v>41</c:v>
                </c:pt>
                <c:pt idx="1">
                  <c:v>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A2-45AF-BACF-CA153A13D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hurtos.xlsx]ENE18!Tabla dinámica5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Reportes/ Puntos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8.7590551181102358E-2"/>
              <c:y val="-0.15463619130941966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'ENE18'!$T$18:$T$19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8.7590551181102358E-2"/>
                  <c:y val="-0.15463619130941966"/>
                </c:manualLayout>
              </c:layout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es-CO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/>
            <c:txPr>
              <a:bodyPr/>
              <a:lstStyle/>
              <a:p>
                <a:pPr>
                  <a:defRPr>
                    <a:solidFill>
                      <a:srgbClr val="FF0000"/>
                    </a:solidFill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'ENE18'!$S$20:$S$26</c:f>
              <c:strCache>
                <c:ptCount val="6"/>
                <c:pt idx="0">
                  <c:v> -   </c:v>
                </c:pt>
                <c:pt idx="1">
                  <c:v> 1 </c:v>
                </c:pt>
                <c:pt idx="2">
                  <c:v> 2 </c:v>
                </c:pt>
                <c:pt idx="3">
                  <c:v> 3 </c:v>
                </c:pt>
                <c:pt idx="4">
                  <c:v> 4 </c:v>
                </c:pt>
                <c:pt idx="5">
                  <c:v> 6 </c:v>
                </c:pt>
              </c:strCache>
            </c:strRef>
          </c:cat>
          <c:val>
            <c:numRef>
              <c:f>'ENE18'!$T$20:$T$26</c:f>
              <c:numCache>
                <c:formatCode>General</c:formatCode>
                <c:ptCount val="6"/>
                <c:pt idx="0">
                  <c:v>114</c:v>
                </c:pt>
                <c:pt idx="1">
                  <c:v>32</c:v>
                </c:pt>
                <c:pt idx="2">
                  <c:v>12</c:v>
                </c:pt>
                <c:pt idx="3">
                  <c:v>6</c:v>
                </c:pt>
                <c:pt idx="4">
                  <c:v>3</c:v>
                </c:pt>
                <c:pt idx="5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451-4707-97CF-13ACEA32C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hurtos.xlsx]FEB18!Tabla dinámica5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Reporte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8.0684507918989845E-2"/>
              <c:y val="-0.13869484011681277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4.3686242344706909E-2"/>
              <c:y val="-0.24993146689997084"/>
            </c:manualLayout>
          </c:layout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'FEB18'!$I$3:$I$4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8.0684507918989845E-2"/>
                  <c:y val="-0.13869484011681277"/>
                </c:manualLayout>
              </c:layout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4.3686242344706909E-2"/>
                  <c:y val="-0.249931466899970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/>
            <c:txPr>
              <a:bodyPr/>
              <a:lstStyle/>
              <a:p>
                <a:pPr>
                  <a:defRPr>
                    <a:solidFill>
                      <a:srgbClr val="FF0000"/>
                    </a:solidFill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'FEB18'!$H$5:$H$7</c:f>
              <c:strCache>
                <c:ptCount val="2"/>
                <c:pt idx="0">
                  <c:v>CON EVIDENCIA</c:v>
                </c:pt>
                <c:pt idx="1">
                  <c:v>SIN EVIDENCIA</c:v>
                </c:pt>
              </c:strCache>
            </c:strRef>
          </c:cat>
          <c:val>
            <c:numRef>
              <c:f>'FEB18'!$I$5:$I$7</c:f>
              <c:numCache>
                <c:formatCode>General</c:formatCode>
                <c:ptCount val="2"/>
                <c:pt idx="0">
                  <c:v>45</c:v>
                </c:pt>
                <c:pt idx="1">
                  <c:v>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BEF-48C8-A8C5-EBF32A4D77A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5"/>
    </mc:Choice>
    <mc:Fallback>
      <c:style val="15"/>
    </mc:Fallback>
  </mc:AlternateContent>
  <c:pivotSource>
    <c:name>[informe_de hurtos.xlsx]FEB18!Tabla dinámica6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 Reportes</a:t>
            </a:r>
          </a:p>
        </c:rich>
      </c:tx>
      <c:layout>
        <c:manualLayout>
          <c:xMode val="edge"/>
          <c:yMode val="edge"/>
          <c:x val="0.32738749016317276"/>
          <c:y val="6.8585313298719752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/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-5.2613895497818579E-2"/>
              <c:y val="-0.22193996492796478"/>
            </c:manualLayout>
          </c:layout>
          <c:spPr/>
          <c:txPr>
            <a:bodyPr/>
            <a:lstStyle/>
            <a:p>
              <a:pPr>
                <a:defRPr sz="900"/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0.14740124671916011"/>
              <c:y val="0.10159084281131525"/>
            </c:manualLayout>
          </c:layout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0.25733835382977577"/>
              <c:y val="-7.9482859402398957E-3"/>
            </c:manualLayout>
          </c:layout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4.0102966034667849E-2"/>
              <c:y val="-4.5516166374399709E-2"/>
            </c:manualLayout>
          </c:layout>
          <c:spPr/>
          <c:txPr>
            <a:bodyPr/>
            <a:lstStyle/>
            <a:p>
              <a:pPr>
                <a:defRPr sz="900"/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'FEB18'!$Q$3:$Q$4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0.14740124671916011"/>
                  <c:y val="0.10159084281131525"/>
                </c:manualLayout>
              </c:layout>
              <c:spPr/>
              <c:txPr>
                <a:bodyPr/>
                <a:lstStyle/>
                <a:p>
                  <a:pPr>
                    <a:defRPr sz="900" b="1">
                      <a:solidFill>
                        <a:srgbClr val="FF0000"/>
                      </a:solidFill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4.0102966034667849E-2"/>
                  <c:y val="-4.55161663743997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0.25733835382977577"/>
                  <c:y val="-7.9482859402398957E-3"/>
                </c:manualLayout>
              </c:layout>
              <c:spPr/>
              <c:txPr>
                <a:bodyPr/>
                <a:lstStyle/>
                <a:p>
                  <a:pPr>
                    <a:defRPr sz="900" b="1">
                      <a:solidFill>
                        <a:srgbClr val="FF0000"/>
                      </a:solidFill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5.2613895497818579E-2"/>
                  <c:y val="-0.221939964927964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/>
            <c:txPr>
              <a:bodyPr/>
              <a:lstStyle/>
              <a:p>
                <a:pPr>
                  <a:defRPr sz="900"/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'FEB18'!$P$5:$P$9</c:f>
              <c:strCache>
                <c:ptCount val="4"/>
                <c:pt idx="0">
                  <c:v>AJUSTADO POR TOMA  FISICA</c:v>
                </c:pt>
                <c:pt idx="1">
                  <c:v>CON EVIDENCIA</c:v>
                </c:pt>
                <c:pt idx="2">
                  <c:v>NO SE ANEXA FORMATO</c:v>
                </c:pt>
                <c:pt idx="3">
                  <c:v>SIN EVIDENCIA</c:v>
                </c:pt>
              </c:strCache>
            </c:strRef>
          </c:cat>
          <c:val>
            <c:numRef>
              <c:f>'FEB18'!$Q$5:$Q$9</c:f>
              <c:numCache>
                <c:formatCode>General</c:formatCode>
                <c:ptCount val="4"/>
                <c:pt idx="0">
                  <c:v>9</c:v>
                </c:pt>
                <c:pt idx="1">
                  <c:v>45</c:v>
                </c:pt>
                <c:pt idx="2">
                  <c:v>5</c:v>
                </c:pt>
                <c:pt idx="3">
                  <c:v>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52A-4EB7-8DDD-0C72F03E2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hurtos.xlsx]FEB18!Tabla dinámica10</c:name>
    <c:fmtId val="0"/>
  </c:pivotSource>
  <c:chart>
    <c:title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4.982764654418198E-2"/>
              <c:y val="6.5806357538641001E-3"/>
            </c:manualLayout>
          </c:layout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6.119728783902012E-2"/>
              <c:y val="-7.2157699037620301E-2"/>
            </c:manualLayout>
          </c:layout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-1.9919728783902014E-2"/>
              <c:y val="-1.7839749198016914E-2"/>
            </c:manualLayout>
          </c:layout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'FEB18'!$X$16:$X$17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4.982764654418198E-2"/>
                  <c:y val="6.580635753864100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6.119728783902012E-2"/>
                  <c:y val="-7.2157699037620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9919728783902014E-2"/>
                  <c:y val="-1.78397491980169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/>
            <c:txPr>
              <a:bodyPr/>
              <a:lstStyle/>
              <a:p>
                <a:pPr>
                  <a:defRPr>
                    <a:solidFill>
                      <a:srgbClr val="FF0000"/>
                    </a:solidFill>
                  </a:defRPr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'FEB18'!$W$18:$W$28</c:f>
              <c:strCache>
                <c:ptCount val="10"/>
                <c:pt idx="0">
                  <c:v> -   </c:v>
                </c:pt>
                <c:pt idx="1">
                  <c:v> 1 </c:v>
                </c:pt>
                <c:pt idx="2">
                  <c:v> 2 </c:v>
                </c:pt>
                <c:pt idx="3">
                  <c:v> 3 </c:v>
                </c:pt>
                <c:pt idx="4">
                  <c:v> 4 </c:v>
                </c:pt>
                <c:pt idx="5">
                  <c:v> 5 </c:v>
                </c:pt>
                <c:pt idx="6">
                  <c:v> 6 </c:v>
                </c:pt>
                <c:pt idx="7">
                  <c:v> 9 </c:v>
                </c:pt>
                <c:pt idx="8">
                  <c:v> 10 </c:v>
                </c:pt>
                <c:pt idx="9">
                  <c:v> 14 </c:v>
                </c:pt>
              </c:strCache>
            </c:strRef>
          </c:cat>
          <c:val>
            <c:numRef>
              <c:f>'FEB18'!$X$18:$X$28</c:f>
              <c:numCache>
                <c:formatCode>General</c:formatCode>
                <c:ptCount val="10"/>
                <c:pt idx="0">
                  <c:v>88</c:v>
                </c:pt>
                <c:pt idx="1">
                  <c:v>34</c:v>
                </c:pt>
                <c:pt idx="2">
                  <c:v>18</c:v>
                </c:pt>
                <c:pt idx="3">
                  <c:v>14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89A-47A5-9E31-AB136D712E6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hurtos.xlsx]MAR18!Tabla dinámica5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Reporte</a:t>
            </a:r>
          </a:p>
        </c:rich>
      </c:tx>
      <c:layout>
        <c:manualLayout>
          <c:xMode val="edge"/>
          <c:yMode val="edge"/>
          <c:x val="0.39955216535433069"/>
          <c:y val="0.15783379147234727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8.0684507918989845E-2"/>
              <c:y val="-0.13869484011681277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4.3686242344706909E-2"/>
              <c:y val="-0.24993146689997084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8.0684507918989845E-2"/>
              <c:y val="-0.13869484011681277"/>
            </c:manualLayout>
          </c:layout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6.0635275760116313E-2"/>
              <c:y val="6.8987444137050435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-0.34416985030557862"/>
              <c:y val="9.6701000212811236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/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4.222047244094488E-2"/>
              <c:y val="7.7192968924001626E-2"/>
            </c:manualLayout>
          </c:layout>
          <c:spPr/>
          <c:txPr>
            <a:bodyPr/>
            <a:lstStyle/>
            <a:p>
              <a:pPr>
                <a:defRPr sz="900"/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7.0105643044619428E-2"/>
              <c:y val="7.6124192150348019E-2"/>
            </c:manualLayout>
          </c:layout>
          <c:spPr/>
          <c:txPr>
            <a:bodyPr/>
            <a:lstStyle/>
            <a:p>
              <a:pPr>
                <a:defRPr sz="900"/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-0.31425426509186349"/>
              <c:y val="9.1059588282311338E-2"/>
            </c:manualLayout>
          </c:layout>
          <c:spPr/>
          <c:txPr>
            <a:bodyPr/>
            <a:lstStyle/>
            <a:p>
              <a:pPr>
                <a:defRPr sz="900"/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'MAR18'!$I$3:$I$4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7.0105643044619428E-2"/>
                  <c:y val="7.612419215034801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4.222047244094488E-2"/>
                  <c:y val="7.71929689240016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0.31425426509186349"/>
                  <c:y val="9.10595882823113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/>
            <c:txPr>
              <a:bodyPr/>
              <a:lstStyle/>
              <a:p>
                <a:pPr>
                  <a:defRPr sz="900"/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'MAR18'!$H$5:$H$8</c:f>
              <c:strCache>
                <c:ptCount val="3"/>
                <c:pt idx="0">
                  <c:v>CON EVIDENCIA</c:v>
                </c:pt>
                <c:pt idx="1">
                  <c:v>SIN EVIDENCIA</c:v>
                </c:pt>
                <c:pt idx="2">
                  <c:v>AJUSTADO POR TOMA FÍSICA</c:v>
                </c:pt>
              </c:strCache>
            </c:strRef>
          </c:cat>
          <c:val>
            <c:numRef>
              <c:f>'MAR18'!$I$5:$I$8</c:f>
              <c:numCache>
                <c:formatCode>General</c:formatCode>
                <c:ptCount val="3"/>
                <c:pt idx="0">
                  <c:v>59</c:v>
                </c:pt>
                <c:pt idx="1">
                  <c:v>57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550-4554-A5B7-E41678E3BD0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hurtos.xlsx]MAR18!Tabla dinámica10</c:name>
    <c:fmtId val="1"/>
  </c:pivotSource>
  <c:chart>
    <c:title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4.982764654418198E-2"/>
              <c:y val="6.5806357538641001E-3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6.119728783902012E-2"/>
              <c:y val="-7.2157699037620301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-1.9919728783902014E-2"/>
              <c:y val="-1.783974919801691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4.982764654418198E-2"/>
              <c:y val="6.5806357538641001E-3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-6.119728783902012E-2"/>
              <c:y val="-7.2157699037620301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-1.9919728783902014E-2"/>
              <c:y val="-1.783974919801691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'MAR18'!$W$16:$W$17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showLegendKey val="0"/>
              <c:showVal val="1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1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/>
            <c:txPr>
              <a:bodyPr/>
              <a:lstStyle/>
              <a:p>
                <a:pPr>
                  <a:defRPr/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'MAR18'!$V$18:$V$31</c:f>
              <c:strCache>
                <c:ptCount val="13"/>
                <c:pt idx="0">
                  <c:v> -   </c:v>
                </c:pt>
                <c:pt idx="1">
                  <c:v> 1 </c:v>
                </c:pt>
                <c:pt idx="2">
                  <c:v> 2 </c:v>
                </c:pt>
                <c:pt idx="3">
                  <c:v> 3 </c:v>
                </c:pt>
                <c:pt idx="4">
                  <c:v> 4 </c:v>
                </c:pt>
                <c:pt idx="5">
                  <c:v> 5 </c:v>
                </c:pt>
                <c:pt idx="6">
                  <c:v> 6 </c:v>
                </c:pt>
                <c:pt idx="7">
                  <c:v> 9 </c:v>
                </c:pt>
                <c:pt idx="8">
                  <c:v> 10 </c:v>
                </c:pt>
                <c:pt idx="9">
                  <c:v> 20 </c:v>
                </c:pt>
                <c:pt idx="10">
                  <c:v> 13 </c:v>
                </c:pt>
                <c:pt idx="11">
                  <c:v> 11 </c:v>
                </c:pt>
                <c:pt idx="12">
                  <c:v> 7 </c:v>
                </c:pt>
              </c:strCache>
            </c:strRef>
          </c:cat>
          <c:val>
            <c:numRef>
              <c:f>'MAR18'!$W$18:$W$31</c:f>
              <c:numCache>
                <c:formatCode>General</c:formatCode>
                <c:ptCount val="13"/>
                <c:pt idx="0">
                  <c:v>74</c:v>
                </c:pt>
                <c:pt idx="1">
                  <c:v>29</c:v>
                </c:pt>
                <c:pt idx="2">
                  <c:v>22</c:v>
                </c:pt>
                <c:pt idx="3">
                  <c:v>14</c:v>
                </c:pt>
                <c:pt idx="4">
                  <c:v>10</c:v>
                </c:pt>
                <c:pt idx="5">
                  <c:v>5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4786-42C8-9BF2-8A9CE4A07FF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hurtos.xlsx]ABR18!Tabla dinámica5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Reporte Abril</a:t>
            </a:r>
          </a:p>
        </c:rich>
      </c:tx>
      <c:layout>
        <c:manualLayout>
          <c:xMode val="edge"/>
          <c:yMode val="edge"/>
          <c:x val="0.39955221763181437"/>
          <c:y val="0.10760128134642455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8.0684507918989845E-2"/>
              <c:y val="-0.13869484011681277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4.3686242344706909E-2"/>
              <c:y val="-0.24993146689997084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8.0684507918989845E-2"/>
              <c:y val="-0.13869484011681277"/>
            </c:manualLayout>
          </c:layout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6.0635275760116313E-2"/>
              <c:y val="6.8987444137050435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-0.34416985030557862"/>
              <c:y val="9.6701000212811236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/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4.222047244094488E-2"/>
              <c:y val="7.7192968924001626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7.0105643044619428E-2"/>
              <c:y val="7.6124192150348019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-0.31425426509186349"/>
              <c:y val="9.1059588282311338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7.0105643044619428E-2"/>
              <c:y val="7.6124192150348019E-2"/>
            </c:manualLayout>
          </c:layout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9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-0.31425426509186349"/>
              <c:y val="9.1059588282311338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layout>
            <c:manualLayout>
              <c:x val="-0.24578752731347236"/>
              <c:y val="4.9884719897423303E-2"/>
            </c:manualLayout>
          </c:layout>
          <c:spPr/>
          <c:txPr>
            <a:bodyPr/>
            <a:lstStyle/>
            <a:p>
              <a:pPr>
                <a:defRPr sz="9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'ABR18'!$I$3:$I$4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7.0105643044619428E-2"/>
                  <c:y val="7.612419215034801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6.9571015661614999E-2"/>
                  <c:y val="-0.15722554834955665"/>
                </c:manualLayout>
              </c:layout>
              <c:spPr/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/>
            <c:txPr>
              <a:bodyPr/>
              <a:lstStyle/>
              <a:p>
                <a:pPr>
                  <a:defRPr sz="900" b="1">
                    <a:solidFill>
                      <a:srgbClr val="FF0000"/>
                    </a:solidFill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'ABR18'!$H$5:$H$7</c:f>
              <c:strCache>
                <c:ptCount val="2"/>
                <c:pt idx="0">
                  <c:v>CON EVIDENCIA</c:v>
                </c:pt>
                <c:pt idx="1">
                  <c:v>SIN EVIDENCIA</c:v>
                </c:pt>
              </c:strCache>
            </c:strRef>
          </c:cat>
          <c:val>
            <c:numRef>
              <c:f>'ABR18'!$I$5:$I$7</c:f>
              <c:numCache>
                <c:formatCode>General</c:formatCode>
                <c:ptCount val="2"/>
                <c:pt idx="0">
                  <c:v>47</c:v>
                </c:pt>
                <c:pt idx="1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C92-4190-AE07-DB9103FC9C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hurtos.xlsx]ABR18!Tabla dinámica10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</a:t>
            </a:r>
            <a:r>
              <a:rPr lang="en-US" baseline="0"/>
              <a:t> 2018</a:t>
            </a:r>
            <a:endParaRPr lang="en-US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4.982764654418198E-2"/>
              <c:y val="6.5806357538641001E-3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6.119728783902012E-2"/>
              <c:y val="-7.2157699037620301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-1.9919728783902014E-2"/>
              <c:y val="-1.783974919801691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4.982764654418198E-2"/>
              <c:y val="6.5806357538641001E-3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-6.119728783902012E-2"/>
              <c:y val="-7.2157699037620301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-1.9919728783902014E-2"/>
              <c:y val="-1.783974919801691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layout>
            <c:manualLayout>
              <c:x val="3.205443087666765E-2"/>
              <c:y val="3.5391524316245536E-3"/>
            </c:manualLayout>
          </c:layout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layout>
            <c:manualLayout>
              <c:x val="7.4924967654797225E-2"/>
              <c:y val="-4.0552672861850561E-2"/>
            </c:manualLayout>
          </c:layout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'ABR18'!$AH$16:$AH$17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3.205443087666765E-2"/>
                  <c:y val="3.5391524316245536E-3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7.4924967654797225E-2"/>
                  <c:y val="-4.055267286185056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1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/>
            <c:txPr>
              <a:bodyPr/>
              <a:lstStyle/>
              <a:p>
                <a:pPr>
                  <a:defRPr/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'ABR18'!$AG$18:$AG$33</c:f>
              <c:strCache>
                <c:ptCount val="15"/>
                <c:pt idx="0">
                  <c:v> -   </c:v>
                </c:pt>
                <c:pt idx="1">
                  <c:v> 1 </c:v>
                </c:pt>
                <c:pt idx="2">
                  <c:v> 2 </c:v>
                </c:pt>
                <c:pt idx="3">
                  <c:v> 3 </c:v>
                </c:pt>
                <c:pt idx="4">
                  <c:v> 4 </c:v>
                </c:pt>
                <c:pt idx="5">
                  <c:v> 5 </c:v>
                </c:pt>
                <c:pt idx="6">
                  <c:v> 6 </c:v>
                </c:pt>
                <c:pt idx="7">
                  <c:v> 9 </c:v>
                </c:pt>
                <c:pt idx="8">
                  <c:v> 10 </c:v>
                </c:pt>
                <c:pt idx="9">
                  <c:v> 11 </c:v>
                </c:pt>
                <c:pt idx="10">
                  <c:v> 7 </c:v>
                </c:pt>
                <c:pt idx="11">
                  <c:v> 25 </c:v>
                </c:pt>
                <c:pt idx="12">
                  <c:v> 15 </c:v>
                </c:pt>
                <c:pt idx="13">
                  <c:v> 12 </c:v>
                </c:pt>
                <c:pt idx="14">
                  <c:v> 8 </c:v>
                </c:pt>
              </c:strCache>
            </c:strRef>
          </c:cat>
          <c:val>
            <c:numRef>
              <c:f>'ABR18'!$AH$18:$AH$33</c:f>
              <c:numCache>
                <c:formatCode>General</c:formatCode>
                <c:ptCount val="15"/>
                <c:pt idx="0">
                  <c:v>66</c:v>
                </c:pt>
                <c:pt idx="1">
                  <c:v>32</c:v>
                </c:pt>
                <c:pt idx="2">
                  <c:v>13</c:v>
                </c:pt>
                <c:pt idx="3">
                  <c:v>15</c:v>
                </c:pt>
                <c:pt idx="4">
                  <c:v>14</c:v>
                </c:pt>
                <c:pt idx="5">
                  <c:v>8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7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F-BE79-489F-9157-24FB34BA182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hurtos.xlsx]MAY18!Tabla dinámica5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Reporte Mayo</a:t>
            </a:r>
          </a:p>
        </c:rich>
      </c:tx>
      <c:layout>
        <c:manualLayout>
          <c:xMode val="edge"/>
          <c:yMode val="edge"/>
          <c:x val="0.39955221763181437"/>
          <c:y val="0.10760128134642455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8.0684507918989845E-2"/>
              <c:y val="-0.13869484011681277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4.3686242344706909E-2"/>
              <c:y val="-0.24993146689997084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8.0684507918989845E-2"/>
              <c:y val="-0.13869484011681277"/>
            </c:manualLayout>
          </c:layout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6.0635275760116313E-2"/>
              <c:y val="6.8987444137050435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-0.34416985030557862"/>
              <c:y val="9.6701000212811236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/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4.222047244094488E-2"/>
              <c:y val="7.7192968924001626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7.0105643044619428E-2"/>
              <c:y val="7.6124192150348019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-0.31425426509186349"/>
              <c:y val="9.1059588282311338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7.0105643044619428E-2"/>
              <c:y val="7.6124192150348019E-2"/>
            </c:manualLayout>
          </c:layout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9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-0.31425426509186349"/>
              <c:y val="9.1059588282311338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layout>
            <c:manualLayout>
              <c:x val="-0.24578752731347236"/>
              <c:y val="4.9884719897423303E-2"/>
            </c:manualLayout>
          </c:layout>
          <c:spPr/>
          <c:txPr>
            <a:bodyPr/>
            <a:lstStyle/>
            <a:p>
              <a:pPr>
                <a:defRPr sz="9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layout>
            <c:manualLayout>
              <c:x val="-0.27101666140703323"/>
              <c:y val="-1.608802598554376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'MAY18'!$I$3:$I$4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7.0105643044619428E-2"/>
                  <c:y val="7.612419215034801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6.9571015661614999E-2"/>
                  <c:y val="-0.15722554834955665"/>
                </c:manualLayout>
              </c:layout>
              <c:spPr/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>
                    <a:solidFill>
                      <a:srgbClr val="FF0000"/>
                    </a:solidFill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'MAY18'!$H$5:$H$7</c:f>
              <c:strCache>
                <c:ptCount val="2"/>
                <c:pt idx="0">
                  <c:v>CON EVIDENCIA</c:v>
                </c:pt>
                <c:pt idx="1">
                  <c:v>SIN EVIDENCIA</c:v>
                </c:pt>
              </c:strCache>
            </c:strRef>
          </c:cat>
          <c:val>
            <c:numRef>
              <c:f>'MAY18'!$I$5:$I$7</c:f>
              <c:numCache>
                <c:formatCode>General</c:formatCode>
                <c:ptCount val="2"/>
                <c:pt idx="0">
                  <c:v>50</c:v>
                </c:pt>
                <c:pt idx="1">
                  <c:v>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3F0-40BD-9D11-EB89DEEA2B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hurtos.xlsx]MAY18!Tabla dinámica10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</a:t>
            </a:r>
            <a:r>
              <a:rPr lang="en-US" baseline="0"/>
              <a:t> 2018</a:t>
            </a:r>
            <a:endParaRPr lang="en-US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4.982764654418198E-2"/>
              <c:y val="6.5806357538641001E-3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6.119728783902012E-2"/>
              <c:y val="-7.2157699037620301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-1.9919728783902014E-2"/>
              <c:y val="-1.783974919801691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4.982764654418198E-2"/>
              <c:y val="6.5806357538641001E-3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-6.119728783902012E-2"/>
              <c:y val="-7.2157699037620301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-1.9919728783902014E-2"/>
              <c:y val="-1.783974919801691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layout>
            <c:manualLayout>
              <c:x val="3.205443087666765E-2"/>
              <c:y val="3.5391524316245536E-3"/>
            </c:manualLayout>
          </c:layout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layout>
            <c:manualLayout>
              <c:x val="7.4924967654797225E-2"/>
              <c:y val="-4.0552672861850561E-2"/>
            </c:manualLayout>
          </c:layout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layout>
            <c:manualLayout>
              <c:x val="3.205443087666765E-2"/>
              <c:y val="3.5391524316245536E-3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layout>
            <c:manualLayout>
              <c:x val="7.4924967654797225E-2"/>
              <c:y val="-4.0552672861850561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marker>
          <c:symbol val="none"/>
        </c:marker>
      </c:pivotFmt>
      <c:pivotFmt>
        <c:idx val="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'MAY18'!$AL$15:$AL$16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3.0385495245431365E-2"/>
                  <c:y val="-3.4193151470443738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1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FF0000"/>
                    </a:solidFill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'MAY18'!$AK$17:$AK$35</c:f>
              <c:strCache>
                <c:ptCount val="18"/>
                <c:pt idx="0">
                  <c:v> -   </c:v>
                </c:pt>
                <c:pt idx="1">
                  <c:v> 1 </c:v>
                </c:pt>
                <c:pt idx="2">
                  <c:v> 2 </c:v>
                </c:pt>
                <c:pt idx="3">
                  <c:v> 3 </c:v>
                </c:pt>
                <c:pt idx="4">
                  <c:v> 4 </c:v>
                </c:pt>
                <c:pt idx="5">
                  <c:v> 5 </c:v>
                </c:pt>
                <c:pt idx="6">
                  <c:v> 6 </c:v>
                </c:pt>
                <c:pt idx="7">
                  <c:v> 9 </c:v>
                </c:pt>
                <c:pt idx="8">
                  <c:v> 10 </c:v>
                </c:pt>
                <c:pt idx="9">
                  <c:v> 11 </c:v>
                </c:pt>
                <c:pt idx="10">
                  <c:v> 7 </c:v>
                </c:pt>
                <c:pt idx="11">
                  <c:v> 15 </c:v>
                </c:pt>
                <c:pt idx="12">
                  <c:v> 12 </c:v>
                </c:pt>
                <c:pt idx="13">
                  <c:v> 8 </c:v>
                </c:pt>
                <c:pt idx="14">
                  <c:v> 33 </c:v>
                </c:pt>
                <c:pt idx="15">
                  <c:v> 18 </c:v>
                </c:pt>
                <c:pt idx="16">
                  <c:v> 14 </c:v>
                </c:pt>
                <c:pt idx="17">
                  <c:v> 17 </c:v>
                </c:pt>
              </c:strCache>
            </c:strRef>
          </c:cat>
          <c:val>
            <c:numRef>
              <c:f>'MAY18'!$AL$17:$AL$35</c:f>
              <c:numCache>
                <c:formatCode>General</c:formatCode>
                <c:ptCount val="18"/>
                <c:pt idx="0">
                  <c:v>96</c:v>
                </c:pt>
                <c:pt idx="1">
                  <c:v>41</c:v>
                </c:pt>
                <c:pt idx="2">
                  <c:v>13</c:v>
                </c:pt>
                <c:pt idx="3">
                  <c:v>7</c:v>
                </c:pt>
                <c:pt idx="4">
                  <c:v>17</c:v>
                </c:pt>
                <c:pt idx="5">
                  <c:v>10</c:v>
                </c:pt>
                <c:pt idx="6">
                  <c:v>5</c:v>
                </c:pt>
                <c:pt idx="7">
                  <c:v>1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3</c:v>
                </c:pt>
                <c:pt idx="17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F-E4A6-41BE-9BF4-E846DC69200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hurtos.xlsx]JUN18!Tabla dinámica5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Reporte Junio</a:t>
            </a:r>
          </a:p>
        </c:rich>
      </c:tx>
      <c:layout>
        <c:manualLayout>
          <c:xMode val="edge"/>
          <c:yMode val="edge"/>
          <c:x val="0.39955221763181437"/>
          <c:y val="0.10760128134642455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8.0684507918989845E-2"/>
              <c:y val="-0.13869484011681277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4.3686242344706909E-2"/>
              <c:y val="-0.24993146689997084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8.0684507918989845E-2"/>
              <c:y val="-0.13869484011681277"/>
            </c:manualLayout>
          </c:layout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6.0635275760116313E-2"/>
              <c:y val="6.8987444137050435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-0.34416985030557862"/>
              <c:y val="9.6701000212811236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/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4.222047244094488E-2"/>
              <c:y val="7.7192968924001626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7.0105643044619428E-2"/>
              <c:y val="7.6124192150348019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-0.31425426509186349"/>
              <c:y val="9.1059588282311338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7.0105643044619428E-2"/>
              <c:y val="7.6124192150348019E-2"/>
            </c:manualLayout>
          </c:layout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9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-0.31425426509186349"/>
              <c:y val="9.1059588282311338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layout>
            <c:manualLayout>
              <c:x val="-0.24578752731347236"/>
              <c:y val="4.9884719897423303E-2"/>
            </c:manualLayout>
          </c:layout>
          <c:spPr/>
          <c:txPr>
            <a:bodyPr/>
            <a:lstStyle/>
            <a:p>
              <a:pPr>
                <a:defRPr sz="9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layout>
            <c:manualLayout>
              <c:x val="-0.27101666140703323"/>
              <c:y val="-1.608802598554376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'JUN18'!$I$3:$I$4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7.0105643044619428E-2"/>
                  <c:y val="7.612419215034801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6.9571015661614999E-2"/>
                  <c:y val="-0.15722554834955665"/>
                </c:manualLayout>
              </c:layout>
              <c:spPr/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>
                    <a:solidFill>
                      <a:srgbClr val="FF0000"/>
                    </a:solidFill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'JUN18'!$H$5:$H$8</c:f>
              <c:strCache>
                <c:ptCount val="3"/>
                <c:pt idx="0">
                  <c:v>CON EVIDENCIA</c:v>
                </c:pt>
                <c:pt idx="1">
                  <c:v>SIN EVIDENCIA</c:v>
                </c:pt>
                <c:pt idx="2">
                  <c:v>SIN FORMATO</c:v>
                </c:pt>
              </c:strCache>
            </c:strRef>
          </c:cat>
          <c:val>
            <c:numRef>
              <c:f>'JUN18'!$I$5:$I$8</c:f>
              <c:numCache>
                <c:formatCode>General</c:formatCode>
                <c:ptCount val="3"/>
                <c:pt idx="0">
                  <c:v>45</c:v>
                </c:pt>
                <c:pt idx="1">
                  <c:v>55</c:v>
                </c:pt>
                <c:pt idx="2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9DA-4893-9263-77A488DC4D2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hurtos.xlsx]JUN18!Tabla dinámica10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</a:t>
            </a:r>
            <a:r>
              <a:rPr lang="en-US" baseline="0"/>
              <a:t> 2018</a:t>
            </a:r>
            <a:endParaRPr lang="en-US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4.982764654418198E-2"/>
              <c:y val="6.5806357538641001E-3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6.119728783902012E-2"/>
              <c:y val="-7.2157699037620301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-1.9919728783902014E-2"/>
              <c:y val="-1.783974919801691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4.982764654418198E-2"/>
              <c:y val="6.5806357538641001E-3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-6.119728783902012E-2"/>
              <c:y val="-7.2157699037620301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-1.9919728783902014E-2"/>
              <c:y val="-1.783974919801691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layout>
            <c:manualLayout>
              <c:x val="3.205443087666765E-2"/>
              <c:y val="3.5391524316245536E-3"/>
            </c:manualLayout>
          </c:layout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layout>
            <c:manualLayout>
              <c:x val="7.4924967654797225E-2"/>
              <c:y val="-4.0552672861850561E-2"/>
            </c:manualLayout>
          </c:layout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layout>
            <c:manualLayout>
              <c:x val="3.205443087666765E-2"/>
              <c:y val="3.5391524316245536E-3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layout>
            <c:manualLayout>
              <c:x val="7.4924967654797225E-2"/>
              <c:y val="-4.0552672861850561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marker>
          <c:symbol val="none"/>
        </c:marker>
      </c:pivotFmt>
      <c:pivotFmt>
        <c:idx val="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layout>
            <c:manualLayout>
              <c:x val="-0.18513184631321719"/>
              <c:y val="-8.8028659128046832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'JUN18'!$AN$15:$AN$16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3.0385495245431365E-2"/>
                  <c:y val="-3.4193151470443738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0.18513184631321719"/>
                  <c:y val="-8.8028659128046832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1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8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9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0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1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FF0000"/>
                    </a:solidFill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'JUN18'!$AM$17:$AM$39</c:f>
              <c:strCache>
                <c:ptCount val="22"/>
                <c:pt idx="0">
                  <c:v> -   </c:v>
                </c:pt>
                <c:pt idx="1">
                  <c:v> 1 </c:v>
                </c:pt>
                <c:pt idx="2">
                  <c:v> 2 </c:v>
                </c:pt>
                <c:pt idx="3">
                  <c:v> 3 </c:v>
                </c:pt>
                <c:pt idx="4">
                  <c:v> 4 </c:v>
                </c:pt>
                <c:pt idx="5">
                  <c:v> 5 </c:v>
                </c:pt>
                <c:pt idx="6">
                  <c:v> 6 </c:v>
                </c:pt>
                <c:pt idx="7">
                  <c:v> 9 </c:v>
                </c:pt>
                <c:pt idx="8">
                  <c:v> 10 </c:v>
                </c:pt>
                <c:pt idx="9">
                  <c:v> 11 </c:v>
                </c:pt>
                <c:pt idx="10">
                  <c:v> 7 </c:v>
                </c:pt>
                <c:pt idx="11">
                  <c:v> 15 </c:v>
                </c:pt>
                <c:pt idx="12">
                  <c:v> 12 </c:v>
                </c:pt>
                <c:pt idx="13">
                  <c:v> 8 </c:v>
                </c:pt>
                <c:pt idx="14">
                  <c:v> 18 </c:v>
                </c:pt>
                <c:pt idx="15">
                  <c:v> 14 </c:v>
                </c:pt>
                <c:pt idx="16">
                  <c:v> 17 </c:v>
                </c:pt>
                <c:pt idx="17">
                  <c:v> 37 </c:v>
                </c:pt>
                <c:pt idx="18">
                  <c:v> 21 </c:v>
                </c:pt>
                <c:pt idx="19">
                  <c:v> 20 </c:v>
                </c:pt>
                <c:pt idx="20">
                  <c:v> 13 </c:v>
                </c:pt>
                <c:pt idx="21">
                  <c:v> 16 </c:v>
                </c:pt>
              </c:strCache>
            </c:strRef>
          </c:cat>
          <c:val>
            <c:numRef>
              <c:f>'JUN18'!$AN$17:$AN$39</c:f>
              <c:numCache>
                <c:formatCode>General</c:formatCode>
                <c:ptCount val="22"/>
                <c:pt idx="0">
                  <c:v>95</c:v>
                </c:pt>
                <c:pt idx="1">
                  <c:v>37</c:v>
                </c:pt>
                <c:pt idx="2">
                  <c:v>13</c:v>
                </c:pt>
                <c:pt idx="3">
                  <c:v>10</c:v>
                </c:pt>
                <c:pt idx="4">
                  <c:v>11</c:v>
                </c:pt>
                <c:pt idx="5">
                  <c:v>9</c:v>
                </c:pt>
                <c:pt idx="6">
                  <c:v>7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9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77D8-4905-9C19-DA4A1852487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hurtos.xlsx]JUL18!Tabla dinámica5</c:name>
    <c:fmtId val="5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Reporte Julio </a:t>
            </a:r>
          </a:p>
        </c:rich>
      </c:tx>
      <c:layout>
        <c:manualLayout>
          <c:xMode val="edge"/>
          <c:yMode val="edge"/>
          <c:x val="0.39955221763181437"/>
          <c:y val="0.10760128134642455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8.0684507918989845E-2"/>
              <c:y val="-0.13869484011681277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4.3686242344706909E-2"/>
              <c:y val="-0.24993146689997084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8.0684507918989845E-2"/>
              <c:y val="-0.13869484011681277"/>
            </c:manualLayout>
          </c:layout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6.0635275760116313E-2"/>
              <c:y val="6.8987444137050435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-0.34416985030557862"/>
              <c:y val="9.6701000212811236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/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4.222047244094488E-2"/>
              <c:y val="7.7192968924001626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7.0105643044619428E-2"/>
              <c:y val="7.6124192150348019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-0.31425426509186349"/>
              <c:y val="9.1059588282311338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7.0105643044619428E-2"/>
              <c:y val="7.6124192150348019E-2"/>
            </c:manualLayout>
          </c:layout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9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-0.31425426509186349"/>
              <c:y val="9.1059588282311338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layout>
            <c:manualLayout>
              <c:x val="-0.24578752731347236"/>
              <c:y val="4.9884719897423303E-2"/>
            </c:manualLayout>
          </c:layout>
          <c:spPr/>
          <c:txPr>
            <a:bodyPr/>
            <a:lstStyle/>
            <a:p>
              <a:pPr>
                <a:defRPr sz="9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layout>
            <c:manualLayout>
              <c:x val="-0.27101666140703323"/>
              <c:y val="-1.608802598554376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'JUL18'!$I$3:$I$4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7.0105643044619428E-2"/>
                  <c:y val="7.612419215034801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6.9571015661614999E-2"/>
                  <c:y val="-0.15722554834955665"/>
                </c:manualLayout>
              </c:layout>
              <c:spPr/>
              <c:txPr>
                <a:bodyPr/>
                <a:lstStyle/>
                <a:p>
                  <a:pPr>
                    <a:defRPr sz="700" b="1">
                      <a:solidFill>
                        <a:sysClr val="windowText" lastClr="000000"/>
                      </a:solidFill>
                      <a:latin typeface="+mn-lt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 b="1">
                    <a:solidFill>
                      <a:sysClr val="windowText" lastClr="000000"/>
                    </a:solidFill>
                    <a:latin typeface="+mn-lt"/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'JUL18'!$H$5:$H$9</c:f>
              <c:strCache>
                <c:ptCount val="4"/>
                <c:pt idx="0">
                  <c:v>CON EVIDENCIA</c:v>
                </c:pt>
                <c:pt idx="1">
                  <c:v>SIN EVIDENCIA</c:v>
                </c:pt>
                <c:pt idx="2">
                  <c:v>SIN FORMATO</c:v>
                </c:pt>
                <c:pt idx="3">
                  <c:v>TOMA FÍSICA</c:v>
                </c:pt>
              </c:strCache>
            </c:strRef>
          </c:cat>
          <c:val>
            <c:numRef>
              <c:f>'JUL18'!$I$5:$I$9</c:f>
              <c:numCache>
                <c:formatCode>General</c:formatCode>
                <c:ptCount val="4"/>
                <c:pt idx="0">
                  <c:v>50</c:v>
                </c:pt>
                <c:pt idx="1">
                  <c:v>46</c:v>
                </c:pt>
                <c:pt idx="2">
                  <c:v>2</c:v>
                </c:pt>
                <c:pt idx="3">
                  <c:v>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9DA-4893-9263-77A488DC4D2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hurtos.xlsx]JUL18!Tabla dinámica10</c:name>
    <c:fmtId val="5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</a:t>
            </a:r>
            <a:r>
              <a:rPr lang="en-US" baseline="0"/>
              <a:t> 2018</a:t>
            </a:r>
            <a:endParaRPr lang="en-US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4.982764654418198E-2"/>
              <c:y val="6.5806357538641001E-3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6.119728783902012E-2"/>
              <c:y val="-7.2157699037620301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-1.9919728783902014E-2"/>
              <c:y val="-1.783974919801691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4.982764654418198E-2"/>
              <c:y val="6.5806357538641001E-3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-6.119728783902012E-2"/>
              <c:y val="-7.2157699037620301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-1.9919728783902014E-2"/>
              <c:y val="-1.783974919801691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layout>
            <c:manualLayout>
              <c:x val="3.205443087666765E-2"/>
              <c:y val="3.5391524316245536E-3"/>
            </c:manualLayout>
          </c:layout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layout>
            <c:manualLayout>
              <c:x val="7.4924967654797225E-2"/>
              <c:y val="-4.0552672861850561E-2"/>
            </c:manualLayout>
          </c:layout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layout>
            <c:manualLayout>
              <c:x val="3.205443087666765E-2"/>
              <c:y val="3.5391524316245536E-3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layout>
            <c:manualLayout>
              <c:x val="7.4924967654797225E-2"/>
              <c:y val="-4.0552672861850561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marker>
          <c:symbol val="none"/>
        </c:marker>
      </c:pivotFmt>
      <c:pivotFmt>
        <c:idx val="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layout>
            <c:manualLayout>
              <c:x val="-0.18513184631321719"/>
              <c:y val="-8.8028659128046832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layout>
            <c:manualLayout>
              <c:x val="-0.18513184631321719"/>
              <c:y val="-8.8028659128046832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'JUL18'!$AQ$15:$AQ$16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3.0385495245431365E-2"/>
                  <c:y val="-3.4193151470443738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0.18513184631321719"/>
                  <c:y val="-8.8028659128046832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1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FF0000"/>
                    </a:solidFill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'JUL18'!$AP$17:$AP$37</c:f>
              <c:strCache>
                <c:ptCount val="20"/>
                <c:pt idx="0">
                  <c:v> -   </c:v>
                </c:pt>
                <c:pt idx="1">
                  <c:v> 1 </c:v>
                </c:pt>
                <c:pt idx="2">
                  <c:v> 2 </c:v>
                </c:pt>
                <c:pt idx="3">
                  <c:v> 3 </c:v>
                </c:pt>
                <c:pt idx="4">
                  <c:v> 4 </c:v>
                </c:pt>
                <c:pt idx="5">
                  <c:v> 5 </c:v>
                </c:pt>
                <c:pt idx="6">
                  <c:v> 6 </c:v>
                </c:pt>
                <c:pt idx="7">
                  <c:v> 10 </c:v>
                </c:pt>
                <c:pt idx="8">
                  <c:v> 7 </c:v>
                </c:pt>
                <c:pt idx="9">
                  <c:v> 15 </c:v>
                </c:pt>
                <c:pt idx="10">
                  <c:v> 12 </c:v>
                </c:pt>
                <c:pt idx="11">
                  <c:v> 8 </c:v>
                </c:pt>
                <c:pt idx="12">
                  <c:v> 14 </c:v>
                </c:pt>
                <c:pt idx="13">
                  <c:v> 17 </c:v>
                </c:pt>
                <c:pt idx="14">
                  <c:v> 13 </c:v>
                </c:pt>
                <c:pt idx="15">
                  <c:v> 16 </c:v>
                </c:pt>
                <c:pt idx="16">
                  <c:v> 46 </c:v>
                </c:pt>
                <c:pt idx="17">
                  <c:v> 26 </c:v>
                </c:pt>
                <c:pt idx="18">
                  <c:v> 24 </c:v>
                </c:pt>
                <c:pt idx="19">
                  <c:v> 19 </c:v>
                </c:pt>
              </c:strCache>
            </c:strRef>
          </c:cat>
          <c:val>
            <c:numRef>
              <c:f>'JUL18'!$AQ$17:$AQ$37</c:f>
              <c:numCache>
                <c:formatCode>General</c:formatCode>
                <c:ptCount val="20"/>
                <c:pt idx="0">
                  <c:v>93</c:v>
                </c:pt>
                <c:pt idx="1">
                  <c:v>41</c:v>
                </c:pt>
                <c:pt idx="2">
                  <c:v>15</c:v>
                </c:pt>
                <c:pt idx="3">
                  <c:v>10</c:v>
                </c:pt>
                <c:pt idx="4">
                  <c:v>8</c:v>
                </c:pt>
                <c:pt idx="5">
                  <c:v>10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3</c:v>
                </c:pt>
                <c:pt idx="10">
                  <c:v>4</c:v>
                </c:pt>
                <c:pt idx="11">
                  <c:v>10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77D8-4905-9C19-DA4A1852487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hurtos.xlsx]AGO18!Tabla dinámica5</c:name>
    <c:fmtId val="6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Reporte</a:t>
            </a:r>
            <a:r>
              <a:rPr lang="en-US" baseline="0"/>
              <a:t> Agosto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39955221763181437"/>
          <c:y val="0.10760128134642455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8.0684507918989845E-2"/>
              <c:y val="-0.13869484011681277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4.3686242344706909E-2"/>
              <c:y val="-0.24993146689997084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8.0684507918989845E-2"/>
              <c:y val="-0.13869484011681277"/>
            </c:manualLayout>
          </c:layout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6.0635275760116313E-2"/>
              <c:y val="6.8987444137050435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-0.34416985030557862"/>
              <c:y val="9.6701000212811236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/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4.222047244094488E-2"/>
              <c:y val="7.7192968924001626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7.0105643044619428E-2"/>
              <c:y val="7.6124192150348019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-0.31425426509186349"/>
              <c:y val="9.1059588282311338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7.0105643044619428E-2"/>
              <c:y val="7.6124192150348019E-2"/>
            </c:manualLayout>
          </c:layout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9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-0.31425426509186349"/>
              <c:y val="9.1059588282311338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layout>
            <c:manualLayout>
              <c:x val="-0.24578752731347236"/>
              <c:y val="4.9884719897423303E-2"/>
            </c:manualLayout>
          </c:layout>
          <c:spPr/>
          <c:txPr>
            <a:bodyPr/>
            <a:lstStyle/>
            <a:p>
              <a:pPr>
                <a:defRPr sz="9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layout>
            <c:manualLayout>
              <c:x val="-0.27101666140703323"/>
              <c:y val="-1.608802598554376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'AGO18'!$I$3:$I$4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7.0105643044619428E-2"/>
                  <c:y val="7.612419215034801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6.9571015661614999E-2"/>
                  <c:y val="-0.15722554834955665"/>
                </c:manualLayout>
              </c:layout>
              <c:spPr/>
              <c:txPr>
                <a:bodyPr/>
                <a:lstStyle/>
                <a:p>
                  <a:pPr>
                    <a:defRPr sz="700" b="1">
                      <a:solidFill>
                        <a:sysClr val="windowText" lastClr="000000"/>
                      </a:solidFill>
                      <a:latin typeface="+mn-lt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 b="1">
                    <a:solidFill>
                      <a:sysClr val="windowText" lastClr="000000"/>
                    </a:solidFill>
                    <a:latin typeface="+mn-lt"/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'AGO18'!$H$5:$H$9</c:f>
              <c:strCache>
                <c:ptCount val="4"/>
                <c:pt idx="0">
                  <c:v>CON EVIDENCIA</c:v>
                </c:pt>
                <c:pt idx="1">
                  <c:v>SIN EVIDENCIA</c:v>
                </c:pt>
                <c:pt idx="2">
                  <c:v>SIN FORMATO</c:v>
                </c:pt>
                <c:pt idx="3">
                  <c:v>TOMA FISICA</c:v>
                </c:pt>
              </c:strCache>
            </c:strRef>
          </c:cat>
          <c:val>
            <c:numRef>
              <c:f>'AGO18'!$I$5:$I$9</c:f>
              <c:numCache>
                <c:formatCode>General</c:formatCode>
                <c:ptCount val="4"/>
                <c:pt idx="0">
                  <c:v>64</c:v>
                </c:pt>
                <c:pt idx="1">
                  <c:v>56</c:v>
                </c:pt>
                <c:pt idx="2">
                  <c:v>4</c:v>
                </c:pt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9DA-4893-9263-77A488DC4D2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hurtos.xlsx]AGO18!Tabla dinámica10</c:name>
    <c:fmtId val="6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</a:t>
            </a:r>
            <a:r>
              <a:rPr lang="en-US" baseline="0"/>
              <a:t> 2018</a:t>
            </a:r>
            <a:endParaRPr lang="en-US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4.982764654418198E-2"/>
              <c:y val="6.5806357538641001E-3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6.119728783902012E-2"/>
              <c:y val="-7.2157699037620301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-1.9919728783902014E-2"/>
              <c:y val="-1.783974919801691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4.982764654418198E-2"/>
              <c:y val="6.5806357538641001E-3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-6.119728783902012E-2"/>
              <c:y val="-7.2157699037620301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-1.9919728783902014E-2"/>
              <c:y val="-1.783974919801691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layout>
            <c:manualLayout>
              <c:x val="3.205443087666765E-2"/>
              <c:y val="3.5391524316245536E-3"/>
            </c:manualLayout>
          </c:layout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layout>
            <c:manualLayout>
              <c:x val="7.4924967654797225E-2"/>
              <c:y val="-4.0552672861850561E-2"/>
            </c:manualLayout>
          </c:layout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layout>
            <c:manualLayout>
              <c:x val="3.205443087666765E-2"/>
              <c:y val="3.5391524316245536E-3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layout>
            <c:manualLayout>
              <c:x val="7.4924967654797225E-2"/>
              <c:y val="-4.0552672861850561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marker>
          <c:symbol val="none"/>
        </c:marker>
      </c:pivotFmt>
      <c:pivotFmt>
        <c:idx val="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layout>
            <c:manualLayout>
              <c:x val="-0.18513184631321719"/>
              <c:y val="-8.8028659128046832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layout>
            <c:manualLayout>
              <c:x val="-0.18513184631321719"/>
              <c:y val="-8.8028659128046832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'AGO18'!$AT$15:$AT$16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3.0385495245431365E-2"/>
                  <c:y val="-3.4193151470443738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1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FF0000"/>
                    </a:solidFill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'AGO18'!$AS$17:$AS$41</c:f>
              <c:strCache>
                <c:ptCount val="24"/>
                <c:pt idx="0">
                  <c:v> -   </c:v>
                </c:pt>
                <c:pt idx="1">
                  <c:v> 1 </c:v>
                </c:pt>
                <c:pt idx="2">
                  <c:v> 2 </c:v>
                </c:pt>
                <c:pt idx="3">
                  <c:v> 3 </c:v>
                </c:pt>
                <c:pt idx="4">
                  <c:v> 4 </c:v>
                </c:pt>
                <c:pt idx="5">
                  <c:v> 5 </c:v>
                </c:pt>
                <c:pt idx="6">
                  <c:v> 6 </c:v>
                </c:pt>
                <c:pt idx="7">
                  <c:v> 10 </c:v>
                </c:pt>
                <c:pt idx="8">
                  <c:v> 7 </c:v>
                </c:pt>
                <c:pt idx="9">
                  <c:v> 15 </c:v>
                </c:pt>
                <c:pt idx="10">
                  <c:v> 12 </c:v>
                </c:pt>
                <c:pt idx="11">
                  <c:v> 8 </c:v>
                </c:pt>
                <c:pt idx="12">
                  <c:v> 17 </c:v>
                </c:pt>
                <c:pt idx="13">
                  <c:v> 13 </c:v>
                </c:pt>
                <c:pt idx="14">
                  <c:v> 16 </c:v>
                </c:pt>
                <c:pt idx="15">
                  <c:v> 26 </c:v>
                </c:pt>
                <c:pt idx="16">
                  <c:v> 19 </c:v>
                </c:pt>
                <c:pt idx="17">
                  <c:v> 51 </c:v>
                </c:pt>
                <c:pt idx="18">
                  <c:v> 28 </c:v>
                </c:pt>
                <c:pt idx="19">
                  <c:v> 29 </c:v>
                </c:pt>
                <c:pt idx="20">
                  <c:v> 22 </c:v>
                </c:pt>
                <c:pt idx="21">
                  <c:v> 18 </c:v>
                </c:pt>
                <c:pt idx="22">
                  <c:v> 9 </c:v>
                </c:pt>
                <c:pt idx="23">
                  <c:v> 11 </c:v>
                </c:pt>
              </c:strCache>
            </c:strRef>
          </c:cat>
          <c:val>
            <c:numRef>
              <c:f>'AGO18'!$AT$17:$AT$41</c:f>
              <c:numCache>
                <c:formatCode>General</c:formatCode>
                <c:ptCount val="24"/>
                <c:pt idx="0">
                  <c:v>84</c:v>
                </c:pt>
                <c:pt idx="1">
                  <c:v>45</c:v>
                </c:pt>
                <c:pt idx="2">
                  <c:v>15</c:v>
                </c:pt>
                <c:pt idx="3">
                  <c:v>9</c:v>
                </c:pt>
                <c:pt idx="4">
                  <c:v>7</c:v>
                </c:pt>
                <c:pt idx="5">
                  <c:v>14</c:v>
                </c:pt>
                <c:pt idx="6">
                  <c:v>5</c:v>
                </c:pt>
                <c:pt idx="7">
                  <c:v>7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7</c:v>
                </c:pt>
                <c:pt idx="12">
                  <c:v>2</c:v>
                </c:pt>
                <c:pt idx="13">
                  <c:v>1</c:v>
                </c:pt>
                <c:pt idx="14">
                  <c:v>4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5</c:v>
                </c:pt>
                <c:pt idx="23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77D8-4905-9C19-DA4A1852487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hurtos.xlsx]SEPT18!Tabla dinámica5</c:name>
    <c:fmtId val="7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Reporte Septiembre </a:t>
            </a:r>
          </a:p>
        </c:rich>
      </c:tx>
      <c:layout>
        <c:manualLayout>
          <c:xMode val="edge"/>
          <c:yMode val="edge"/>
          <c:x val="0.33639434375226207"/>
          <c:y val="7.1304861906694439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8.0684507918989845E-2"/>
              <c:y val="-0.13869484011681277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4.3686242344706909E-2"/>
              <c:y val="-0.24993146689997084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8.0684507918989845E-2"/>
              <c:y val="-0.13869484011681277"/>
            </c:manualLayout>
          </c:layout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6.0635275760116313E-2"/>
              <c:y val="6.8987444137050435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-0.34416985030557862"/>
              <c:y val="9.6701000212811236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/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4.222047244094488E-2"/>
              <c:y val="7.7192968924001626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7.0105643044619428E-2"/>
              <c:y val="7.6124192150348019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-0.31425426509186349"/>
              <c:y val="9.1059588282311338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7.0105643044619428E-2"/>
              <c:y val="7.6124192150348019E-2"/>
            </c:manualLayout>
          </c:layout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9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-0.31425426509186349"/>
              <c:y val="9.1059588282311338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layout>
            <c:manualLayout>
              <c:x val="-0.24578752731347236"/>
              <c:y val="4.9884719897423303E-2"/>
            </c:manualLayout>
          </c:layout>
          <c:spPr/>
          <c:txPr>
            <a:bodyPr/>
            <a:lstStyle/>
            <a:p>
              <a:pPr>
                <a:defRPr sz="9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layout>
            <c:manualLayout>
              <c:x val="-0.27101666140703323"/>
              <c:y val="-1.608802598554376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SEPT18!$I$3:$I$4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7.0105643044619428E-2"/>
                  <c:y val="7.612419215034801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6.9571015661614999E-2"/>
                  <c:y val="-0.15722554834955665"/>
                </c:manualLayout>
              </c:layout>
              <c:spPr/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+mn-lt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+mn-lt"/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SEPT18!$H$5:$H$9</c:f>
              <c:strCache>
                <c:ptCount val="4"/>
                <c:pt idx="0">
                  <c:v>CON EVIDENCIA</c:v>
                </c:pt>
                <c:pt idx="1">
                  <c:v>SIN EVIDENCIA</c:v>
                </c:pt>
                <c:pt idx="2">
                  <c:v>SIN FORMATO</c:v>
                </c:pt>
                <c:pt idx="3">
                  <c:v>TOMA FÍSICA</c:v>
                </c:pt>
              </c:strCache>
            </c:strRef>
          </c:cat>
          <c:val>
            <c:numRef>
              <c:f>SEPT18!$I$5:$I$9</c:f>
              <c:numCache>
                <c:formatCode>General</c:formatCode>
                <c:ptCount val="4"/>
                <c:pt idx="0">
                  <c:v>45</c:v>
                </c:pt>
                <c:pt idx="1">
                  <c:v>86</c:v>
                </c:pt>
                <c:pt idx="2">
                  <c:v>5</c:v>
                </c:pt>
                <c:pt idx="3">
                  <c:v>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9DA-4893-9263-77A488DC4D2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hurtos.xlsx]SEPT18!Tabla dinámica10</c:name>
    <c:fmtId val="7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</a:t>
            </a:r>
            <a:r>
              <a:rPr lang="en-US" baseline="0"/>
              <a:t> 2018</a:t>
            </a:r>
            <a:endParaRPr lang="en-US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4.982764654418198E-2"/>
              <c:y val="6.5806357538641001E-3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6.119728783902012E-2"/>
              <c:y val="-7.2157699037620301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-1.9919728783902014E-2"/>
              <c:y val="-1.783974919801691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4.982764654418198E-2"/>
              <c:y val="6.5806357538641001E-3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-6.119728783902012E-2"/>
              <c:y val="-7.2157699037620301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-1.9919728783902014E-2"/>
              <c:y val="-1.783974919801691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layout>
            <c:manualLayout>
              <c:x val="3.205443087666765E-2"/>
              <c:y val="3.5391524316245536E-3"/>
            </c:manualLayout>
          </c:layout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layout>
            <c:manualLayout>
              <c:x val="7.4924967654797225E-2"/>
              <c:y val="-4.0552672861850561E-2"/>
            </c:manualLayout>
          </c:layout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layout>
            <c:manualLayout>
              <c:x val="3.205443087666765E-2"/>
              <c:y val="3.5391524316245536E-3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layout>
            <c:manualLayout>
              <c:x val="7.4924967654797225E-2"/>
              <c:y val="-4.0552672861850561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marker>
          <c:symbol val="none"/>
        </c:marker>
      </c:pivotFmt>
      <c:pivotFmt>
        <c:idx val="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layout>
            <c:manualLayout>
              <c:x val="-0.18513184631321719"/>
              <c:y val="-8.8028659128046832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layout>
            <c:manualLayout>
              <c:x val="-0.18513184631321719"/>
              <c:y val="-8.8028659128046832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SEPT18!$AW$15:$AW$16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3.0385495245431365E-2"/>
                  <c:y val="-3.4193151470443738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1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FF0000"/>
                    </a:solidFill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SEPT18!$AV$17:$AV$43</c:f>
              <c:strCache>
                <c:ptCount val="26"/>
                <c:pt idx="0">
                  <c:v> -   </c:v>
                </c:pt>
                <c:pt idx="1">
                  <c:v> 1 </c:v>
                </c:pt>
                <c:pt idx="2">
                  <c:v> 2 </c:v>
                </c:pt>
                <c:pt idx="3">
                  <c:v> 3 </c:v>
                </c:pt>
                <c:pt idx="4">
                  <c:v> 4 </c:v>
                </c:pt>
                <c:pt idx="5">
                  <c:v> 5 </c:v>
                </c:pt>
                <c:pt idx="6">
                  <c:v> 6 </c:v>
                </c:pt>
                <c:pt idx="7">
                  <c:v> 10 </c:v>
                </c:pt>
                <c:pt idx="8">
                  <c:v> 7 </c:v>
                </c:pt>
                <c:pt idx="9">
                  <c:v> 15 </c:v>
                </c:pt>
                <c:pt idx="10">
                  <c:v> 12 </c:v>
                </c:pt>
                <c:pt idx="11">
                  <c:v> 8 </c:v>
                </c:pt>
                <c:pt idx="12">
                  <c:v> 17 </c:v>
                </c:pt>
                <c:pt idx="13">
                  <c:v> 13 </c:v>
                </c:pt>
                <c:pt idx="14">
                  <c:v> 16 </c:v>
                </c:pt>
                <c:pt idx="15">
                  <c:v> 26 </c:v>
                </c:pt>
                <c:pt idx="16">
                  <c:v> 28 </c:v>
                </c:pt>
                <c:pt idx="17">
                  <c:v> 18 </c:v>
                </c:pt>
                <c:pt idx="18">
                  <c:v> 9 </c:v>
                </c:pt>
                <c:pt idx="19">
                  <c:v> 11 </c:v>
                </c:pt>
                <c:pt idx="20">
                  <c:v> 64 </c:v>
                </c:pt>
                <c:pt idx="21">
                  <c:v> 34 </c:v>
                </c:pt>
                <c:pt idx="22">
                  <c:v> 27 </c:v>
                </c:pt>
                <c:pt idx="23">
                  <c:v> 24 </c:v>
                </c:pt>
                <c:pt idx="24">
                  <c:v> 21 </c:v>
                </c:pt>
                <c:pt idx="25">
                  <c:v> 14 </c:v>
                </c:pt>
              </c:strCache>
            </c:strRef>
          </c:cat>
          <c:val>
            <c:numRef>
              <c:f>SEPT18!$AW$17:$AW$43</c:f>
              <c:numCache>
                <c:formatCode>General</c:formatCode>
                <c:ptCount val="26"/>
                <c:pt idx="0">
                  <c:v>85</c:v>
                </c:pt>
                <c:pt idx="1">
                  <c:v>42</c:v>
                </c:pt>
                <c:pt idx="2">
                  <c:v>17</c:v>
                </c:pt>
                <c:pt idx="3">
                  <c:v>6</c:v>
                </c:pt>
                <c:pt idx="4">
                  <c:v>10</c:v>
                </c:pt>
                <c:pt idx="5">
                  <c:v>13</c:v>
                </c:pt>
                <c:pt idx="6">
                  <c:v>8</c:v>
                </c:pt>
                <c:pt idx="7">
                  <c:v>7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4</c:v>
                </c:pt>
                <c:pt idx="12">
                  <c:v>3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2</c:v>
                </c:pt>
                <c:pt idx="17">
                  <c:v>4</c:v>
                </c:pt>
                <c:pt idx="18">
                  <c:v>6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77D8-4905-9C19-DA4A1852487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hurtos.xlsx]NOV18!Tabla dinámica5</c:name>
    <c:fmtId val="1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Reporte Septiembre </a:t>
            </a:r>
          </a:p>
        </c:rich>
      </c:tx>
      <c:layout>
        <c:manualLayout>
          <c:xMode val="edge"/>
          <c:yMode val="edge"/>
          <c:x val="0.33639434375226207"/>
          <c:y val="7.1304861906694439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8.0684507918989845E-2"/>
              <c:y val="-0.13869484011681277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4.3686242344706909E-2"/>
              <c:y val="-0.24993146689997084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8.0684507918989845E-2"/>
              <c:y val="-0.13869484011681277"/>
            </c:manualLayout>
          </c:layout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6.0635275760116313E-2"/>
              <c:y val="6.8987444137050435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-0.34416985030557862"/>
              <c:y val="9.6701000212811236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/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4.222047244094488E-2"/>
              <c:y val="7.7192968924001626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7.0105643044619428E-2"/>
              <c:y val="7.6124192150348019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-0.31425426509186349"/>
              <c:y val="9.1059588282311338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7.0105643044619428E-2"/>
              <c:y val="7.6124192150348019E-2"/>
            </c:manualLayout>
          </c:layout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9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-0.31425426509186349"/>
              <c:y val="9.1059588282311338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layout>
            <c:manualLayout>
              <c:x val="-0.24578752731347236"/>
              <c:y val="4.9884719897423303E-2"/>
            </c:manualLayout>
          </c:layout>
          <c:spPr/>
          <c:txPr>
            <a:bodyPr/>
            <a:lstStyle/>
            <a:p>
              <a:pPr>
                <a:defRPr sz="9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layout>
            <c:manualLayout>
              <c:x val="-0.27101666140703323"/>
              <c:y val="-1.608802598554376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'NOV18'!$I$3:$I$4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7.0105643044619428E-2"/>
                  <c:y val="7.612419215034801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6.9571015661614999E-2"/>
                  <c:y val="-0.15722554834955665"/>
                </c:manualLayout>
              </c:layout>
              <c:spPr/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+mn-lt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+mn-lt"/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'NOV18'!$H$5:$H$8</c:f>
              <c:strCache>
                <c:ptCount val="3"/>
                <c:pt idx="0">
                  <c:v>CON EVIDENCIA</c:v>
                </c:pt>
                <c:pt idx="1">
                  <c:v>SIN EVIDENCIA</c:v>
                </c:pt>
                <c:pt idx="2">
                  <c:v>SIN FORMATO</c:v>
                </c:pt>
              </c:strCache>
            </c:strRef>
          </c:cat>
          <c:val>
            <c:numRef>
              <c:f>'NOV18'!$I$5:$I$8</c:f>
              <c:numCache>
                <c:formatCode>General</c:formatCode>
                <c:ptCount val="3"/>
                <c:pt idx="0">
                  <c:v>37</c:v>
                </c:pt>
                <c:pt idx="1">
                  <c:v>65</c:v>
                </c:pt>
                <c:pt idx="2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9DA-4893-9263-77A488DC4D2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hurtos.xlsx]NOV18!Tabla dinámica10</c:name>
    <c:fmtId val="1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</a:t>
            </a:r>
            <a:r>
              <a:rPr lang="en-US" baseline="0"/>
              <a:t> 2018</a:t>
            </a:r>
            <a:endParaRPr lang="en-US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4.982764654418198E-2"/>
              <c:y val="6.5806357538641001E-3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6.119728783902012E-2"/>
              <c:y val="-7.2157699037620301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-1.9919728783902014E-2"/>
              <c:y val="-1.783974919801691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4.982764654418198E-2"/>
              <c:y val="6.5806357538641001E-3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-6.119728783902012E-2"/>
              <c:y val="-7.2157699037620301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-1.9919728783902014E-2"/>
              <c:y val="-1.783974919801691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layout>
            <c:manualLayout>
              <c:x val="3.205443087666765E-2"/>
              <c:y val="3.5391524316245536E-3"/>
            </c:manualLayout>
          </c:layout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layout>
            <c:manualLayout>
              <c:x val="7.4924967654797225E-2"/>
              <c:y val="-4.0552672861850561E-2"/>
            </c:manualLayout>
          </c:layout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layout>
            <c:manualLayout>
              <c:x val="3.205443087666765E-2"/>
              <c:y val="3.5391524316245536E-3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layout>
            <c:manualLayout>
              <c:x val="7.4924967654797225E-2"/>
              <c:y val="-4.0552672861850561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marker>
          <c:symbol val="none"/>
        </c:marker>
      </c:pivotFmt>
      <c:pivotFmt>
        <c:idx val="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layout>
            <c:manualLayout>
              <c:x val="-0.18513184631321719"/>
              <c:y val="-8.8028659128046832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layout>
            <c:manualLayout>
              <c:x val="-0.18513184631321719"/>
              <c:y val="-8.8028659128046832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'NOV18'!$BC$15:$BC$16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3.0385495245431365E-2"/>
                  <c:y val="-3.4193151470443738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1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FF0000"/>
                    </a:solidFill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'NOV18'!$BB$17:$BB$47</c:f>
              <c:strCache>
                <c:ptCount val="30"/>
                <c:pt idx="0">
                  <c:v> -   </c:v>
                </c:pt>
                <c:pt idx="1">
                  <c:v> 1 </c:v>
                </c:pt>
                <c:pt idx="2">
                  <c:v> 2 </c:v>
                </c:pt>
                <c:pt idx="3">
                  <c:v> 3 </c:v>
                </c:pt>
                <c:pt idx="4">
                  <c:v> 4 </c:v>
                </c:pt>
                <c:pt idx="5">
                  <c:v> 5 </c:v>
                </c:pt>
                <c:pt idx="6">
                  <c:v> 6 </c:v>
                </c:pt>
                <c:pt idx="7">
                  <c:v> 10 </c:v>
                </c:pt>
                <c:pt idx="8">
                  <c:v> 7 </c:v>
                </c:pt>
                <c:pt idx="9">
                  <c:v> 15 </c:v>
                </c:pt>
                <c:pt idx="10">
                  <c:v> 12 </c:v>
                </c:pt>
                <c:pt idx="11">
                  <c:v> 8 </c:v>
                </c:pt>
                <c:pt idx="12">
                  <c:v> 17 </c:v>
                </c:pt>
                <c:pt idx="13">
                  <c:v> 13 </c:v>
                </c:pt>
                <c:pt idx="14">
                  <c:v> 16 </c:v>
                </c:pt>
                <c:pt idx="15">
                  <c:v> 26 </c:v>
                </c:pt>
                <c:pt idx="16">
                  <c:v> 28 </c:v>
                </c:pt>
                <c:pt idx="17">
                  <c:v> 18 </c:v>
                </c:pt>
                <c:pt idx="18">
                  <c:v> 9 </c:v>
                </c:pt>
                <c:pt idx="19">
                  <c:v> 11 </c:v>
                </c:pt>
                <c:pt idx="20">
                  <c:v> 21 </c:v>
                </c:pt>
                <c:pt idx="21">
                  <c:v> 14 </c:v>
                </c:pt>
                <c:pt idx="22">
                  <c:v> 84 </c:v>
                </c:pt>
                <c:pt idx="23">
                  <c:v> 41 </c:v>
                </c:pt>
                <c:pt idx="24">
                  <c:v> 35 </c:v>
                </c:pt>
                <c:pt idx="25">
                  <c:v> 32 </c:v>
                </c:pt>
                <c:pt idx="26">
                  <c:v> 23 </c:v>
                </c:pt>
                <c:pt idx="27">
                  <c:v> 22 </c:v>
                </c:pt>
                <c:pt idx="28">
                  <c:v> 29 </c:v>
                </c:pt>
                <c:pt idx="29">
                  <c:v> 19 </c:v>
                </c:pt>
              </c:strCache>
            </c:strRef>
          </c:cat>
          <c:val>
            <c:numRef>
              <c:f>'NOV18'!$BC$17:$BC$47</c:f>
              <c:numCache>
                <c:formatCode>General</c:formatCode>
                <c:ptCount val="30"/>
                <c:pt idx="0">
                  <c:v>72</c:v>
                </c:pt>
                <c:pt idx="1">
                  <c:v>39</c:v>
                </c:pt>
                <c:pt idx="2">
                  <c:v>25</c:v>
                </c:pt>
                <c:pt idx="3">
                  <c:v>10</c:v>
                </c:pt>
                <c:pt idx="4">
                  <c:v>8</c:v>
                </c:pt>
                <c:pt idx="5">
                  <c:v>9</c:v>
                </c:pt>
                <c:pt idx="6">
                  <c:v>8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7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4</c:v>
                </c:pt>
                <c:pt idx="19">
                  <c:v>7</c:v>
                </c:pt>
                <c:pt idx="20">
                  <c:v>2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77D8-4905-9C19-DA4A1852487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hurtos.xlsx]DIC18!Tabla dinámica5</c:name>
    <c:fmtId val="1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Reporte Diciembre </a:t>
            </a:r>
          </a:p>
        </c:rich>
      </c:tx>
      <c:layout>
        <c:manualLayout>
          <c:xMode val="edge"/>
          <c:yMode val="edge"/>
          <c:x val="0.33639434375226207"/>
          <c:y val="7.1304861906694439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8.0684507918989845E-2"/>
              <c:y val="-0.13869484011681277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4.3686242344706909E-2"/>
              <c:y val="-0.24993146689997084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8.0684507918989845E-2"/>
              <c:y val="-0.13869484011681277"/>
            </c:manualLayout>
          </c:layout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6.0635275760116313E-2"/>
              <c:y val="6.8987444137050435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-0.34416985030557862"/>
              <c:y val="9.6701000212811236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/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4.222047244094488E-2"/>
              <c:y val="7.7192968924001626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7.0105643044619428E-2"/>
              <c:y val="7.6124192150348019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-0.31425426509186349"/>
              <c:y val="9.1059588282311338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7.0105643044619428E-2"/>
              <c:y val="7.6124192150348019E-2"/>
            </c:manualLayout>
          </c:layout>
          <c:spPr/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9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-0.31425426509186349"/>
              <c:y val="9.1059588282311338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layout>
            <c:manualLayout>
              <c:x val="-0.24578752731347236"/>
              <c:y val="4.9884719897423303E-2"/>
            </c:manualLayout>
          </c:layout>
          <c:spPr/>
          <c:txPr>
            <a:bodyPr/>
            <a:lstStyle/>
            <a:p>
              <a:pPr>
                <a:defRPr sz="9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layout>
            <c:manualLayout>
              <c:x val="-0.27101666140703323"/>
              <c:y val="-1.608802598554376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9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700" b="1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3"/>
        <c:dLbl>
          <c:idx val="0"/>
          <c:layout>
            <c:manualLayout>
              <c:x val="7.0105643044619428E-2"/>
              <c:y val="7.6124192150348019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4"/>
        <c:dLbl>
          <c:idx val="0"/>
          <c:layout>
            <c:manualLayout>
              <c:x val="-6.9571015661614999E-2"/>
              <c:y val="-0.15722554834955665"/>
            </c:manualLayout>
          </c:layout>
          <c:spPr/>
          <c:txPr>
            <a:bodyPr/>
            <a:lstStyle/>
            <a:p>
              <a:pPr>
                <a:defRPr sz="1000" b="0">
                  <a:solidFill>
                    <a:sysClr val="windowText" lastClr="000000"/>
                  </a:solidFill>
                  <a:latin typeface="+mn-lt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'DIC18'!$I$3:$I$4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7.0105643044619428E-2"/>
                  <c:y val="7.612419215034801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6.9571015661614999E-2"/>
                  <c:y val="-0.15722554834955665"/>
                </c:manualLayout>
              </c:layout>
              <c:spPr/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+mn-lt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+mn-lt"/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'DIC18'!$H$5:$H$8</c:f>
              <c:strCache>
                <c:ptCount val="3"/>
                <c:pt idx="0">
                  <c:v>CON EVIDENCIA</c:v>
                </c:pt>
                <c:pt idx="1">
                  <c:v>SIN EVIDENCIA</c:v>
                </c:pt>
                <c:pt idx="2">
                  <c:v>SIN FORMATO</c:v>
                </c:pt>
              </c:strCache>
            </c:strRef>
          </c:cat>
          <c:val>
            <c:numRef>
              <c:f>'DIC18'!$I$5:$I$8</c:f>
              <c:numCache>
                <c:formatCode>General</c:formatCode>
                <c:ptCount val="3"/>
                <c:pt idx="0">
                  <c:v>68</c:v>
                </c:pt>
                <c:pt idx="1">
                  <c:v>53</c:v>
                </c:pt>
                <c:pt idx="2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9DA-4893-9263-77A488DC4D2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hurtos.xlsx]DIC18!Tabla dinámica10</c:name>
    <c:fmtId val="1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</a:t>
            </a:r>
            <a:r>
              <a:rPr lang="en-US" baseline="0"/>
              <a:t> 2018</a:t>
            </a:r>
            <a:endParaRPr lang="en-US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4.982764654418198E-2"/>
              <c:y val="6.5806357538641001E-3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6.119728783902012E-2"/>
              <c:y val="-7.2157699037620301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-1.9919728783902014E-2"/>
              <c:y val="-1.783974919801691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4.982764654418198E-2"/>
              <c:y val="6.5806357538641001E-3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-6.119728783902012E-2"/>
              <c:y val="-7.2157699037620301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-1.9919728783902014E-2"/>
              <c:y val="-1.783974919801691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layout>
            <c:manualLayout>
              <c:x val="3.205443087666765E-2"/>
              <c:y val="3.5391524316245536E-3"/>
            </c:manualLayout>
          </c:layout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layout>
            <c:manualLayout>
              <c:x val="7.4924967654797225E-2"/>
              <c:y val="-4.0552672861850561E-2"/>
            </c:manualLayout>
          </c:layout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layout>
            <c:manualLayout>
              <c:x val="3.205443087666765E-2"/>
              <c:y val="3.5391524316245536E-3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layout>
            <c:manualLayout>
              <c:x val="7.4924967654797225E-2"/>
              <c:y val="-4.0552672861850561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marker>
          <c:symbol val="none"/>
        </c:marker>
      </c:pivotFmt>
      <c:pivotFmt>
        <c:idx val="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layout>
            <c:manualLayout>
              <c:x val="-0.18513184631321719"/>
              <c:y val="-8.8028659128046832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layout>
            <c:manualLayout>
              <c:x val="-0.18513184631321719"/>
              <c:y val="-8.8028659128046832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dLbl>
          <c:idx val="0"/>
          <c:layout>
            <c:manualLayout>
              <c:x val="3.0385495245431365E-2"/>
              <c:y val="-3.4193151470443738E-2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8"/>
        <c:marker>
          <c:symbol val="none"/>
        </c:marker>
      </c:pivotFmt>
      <c:pivotFmt>
        <c:idx val="279"/>
      </c:pivotFmt>
      <c:pivotFmt>
        <c:idx val="280"/>
      </c:pivotFmt>
      <c:pivotFmt>
        <c:idx val="281"/>
      </c:pivotFmt>
      <c:pivotFmt>
        <c:idx val="282"/>
      </c:pivotFmt>
      <c:pivotFmt>
        <c:idx val="283"/>
      </c:pivotFmt>
      <c:pivotFmt>
        <c:idx val="284"/>
      </c:pivotFmt>
      <c:pivotFmt>
        <c:idx val="285"/>
      </c:pivotFmt>
      <c:pivotFmt>
        <c:idx val="286"/>
      </c:pivotFmt>
      <c:pivotFmt>
        <c:idx val="287"/>
      </c:pivotFmt>
      <c:pivotFmt>
        <c:idx val="288"/>
      </c:pivotFmt>
      <c:pivotFmt>
        <c:idx val="289"/>
      </c:pivotFmt>
      <c:pivotFmt>
        <c:idx val="290"/>
      </c:pivotFmt>
      <c:pivotFmt>
        <c:idx val="291"/>
      </c:pivotFmt>
      <c:pivotFmt>
        <c:idx val="292"/>
      </c:pivotFmt>
      <c:pivotFmt>
        <c:idx val="293"/>
      </c:pivotFmt>
      <c:pivotFmt>
        <c:idx val="29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5"/>
      </c:pivotFmt>
      <c:pivotFmt>
        <c:idx val="296"/>
      </c:pivotFmt>
      <c:pivotFmt>
        <c:idx val="297"/>
      </c:pivotFmt>
      <c:pivotFmt>
        <c:idx val="298"/>
      </c:pivotFmt>
      <c:pivotFmt>
        <c:idx val="29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0"/>
      </c:pivotFmt>
      <c:pivotFmt>
        <c:idx val="301"/>
      </c:pivotFmt>
      <c:pivotFmt>
        <c:idx val="302"/>
      </c:pivotFmt>
      <c:pivotFmt>
        <c:idx val="303"/>
      </c:pivotFmt>
      <c:pivotFmt>
        <c:idx val="304"/>
      </c:pivotFmt>
      <c:pivotFmt>
        <c:idx val="305"/>
      </c:pivotFmt>
      <c:pivotFmt>
        <c:idx val="306"/>
      </c:pivotFmt>
      <c:pivotFmt>
        <c:idx val="307"/>
      </c:pivotFmt>
      <c:pivotFmt>
        <c:idx val="308"/>
      </c:pivotFmt>
      <c:pivotFmt>
        <c:idx val="309"/>
      </c:pivotFmt>
      <c:pivotFmt>
        <c:idx val="310"/>
      </c:pivotFmt>
      <c:pivotFmt>
        <c:idx val="311"/>
      </c:pivotFmt>
      <c:pivotFmt>
        <c:idx val="312"/>
      </c:pivotFmt>
    </c:pivotFmts>
    <c:plotArea>
      <c:layout/>
      <c:pieChart>
        <c:varyColors val="1"/>
        <c:ser>
          <c:idx val="0"/>
          <c:order val="0"/>
          <c:tx>
            <c:strRef>
              <c:f>'DIC18'!$BF$15:$BF$16</c:f>
              <c:strCache>
                <c:ptCount val="1"/>
                <c:pt idx="0">
                  <c:v>Total</c:v>
                </c:pt>
              </c:strCache>
            </c:strRef>
          </c:tx>
          <c:dLbls>
            <c:delete val="1"/>
          </c:dLbls>
          <c:cat>
            <c:strRef>
              <c:f>'DIC18'!$BE$17:$BE$49</c:f>
              <c:strCache>
                <c:ptCount val="32"/>
                <c:pt idx="0">
                  <c:v> -   </c:v>
                </c:pt>
                <c:pt idx="1">
                  <c:v> 1 </c:v>
                </c:pt>
                <c:pt idx="2">
                  <c:v> 2 </c:v>
                </c:pt>
                <c:pt idx="3">
                  <c:v> 3 </c:v>
                </c:pt>
                <c:pt idx="4">
                  <c:v> 4 </c:v>
                </c:pt>
                <c:pt idx="5">
                  <c:v> 5 </c:v>
                </c:pt>
                <c:pt idx="6">
                  <c:v> 6 </c:v>
                </c:pt>
                <c:pt idx="7">
                  <c:v> 10 </c:v>
                </c:pt>
                <c:pt idx="8">
                  <c:v> 7 </c:v>
                </c:pt>
                <c:pt idx="9">
                  <c:v> 15 </c:v>
                </c:pt>
                <c:pt idx="10">
                  <c:v> 12 </c:v>
                </c:pt>
                <c:pt idx="11">
                  <c:v> 8 </c:v>
                </c:pt>
                <c:pt idx="12">
                  <c:v> 17 </c:v>
                </c:pt>
                <c:pt idx="13">
                  <c:v> 13 </c:v>
                </c:pt>
                <c:pt idx="14">
                  <c:v> 16 </c:v>
                </c:pt>
                <c:pt idx="15">
                  <c:v> 28 </c:v>
                </c:pt>
                <c:pt idx="16">
                  <c:v> 18 </c:v>
                </c:pt>
                <c:pt idx="17">
                  <c:v> 9 </c:v>
                </c:pt>
                <c:pt idx="18">
                  <c:v> 11 </c:v>
                </c:pt>
                <c:pt idx="19">
                  <c:v> 14 </c:v>
                </c:pt>
                <c:pt idx="20">
                  <c:v> 23 </c:v>
                </c:pt>
                <c:pt idx="21">
                  <c:v> 22 </c:v>
                </c:pt>
                <c:pt idx="22">
                  <c:v> 19 </c:v>
                </c:pt>
                <c:pt idx="23">
                  <c:v> 92 </c:v>
                </c:pt>
                <c:pt idx="24">
                  <c:v> 44 </c:v>
                </c:pt>
                <c:pt idx="25">
                  <c:v> 38 </c:v>
                </c:pt>
                <c:pt idx="26">
                  <c:v> 37 </c:v>
                </c:pt>
                <c:pt idx="27">
                  <c:v> 33 </c:v>
                </c:pt>
                <c:pt idx="28">
                  <c:v> 30 </c:v>
                </c:pt>
                <c:pt idx="29">
                  <c:v> 24 </c:v>
                </c:pt>
                <c:pt idx="30">
                  <c:v> 31 </c:v>
                </c:pt>
                <c:pt idx="31">
                  <c:v> 20 </c:v>
                </c:pt>
              </c:strCache>
            </c:strRef>
          </c:cat>
          <c:val>
            <c:numRef>
              <c:f>'DIC18'!$BF$17:$BF$49</c:f>
              <c:numCache>
                <c:formatCode>General</c:formatCode>
                <c:ptCount val="32"/>
                <c:pt idx="0">
                  <c:v>73</c:v>
                </c:pt>
                <c:pt idx="1">
                  <c:v>39</c:v>
                </c:pt>
                <c:pt idx="2">
                  <c:v>21</c:v>
                </c:pt>
                <c:pt idx="3">
                  <c:v>13</c:v>
                </c:pt>
                <c:pt idx="4">
                  <c:v>11</c:v>
                </c:pt>
                <c:pt idx="5">
                  <c:v>7</c:v>
                </c:pt>
                <c:pt idx="6">
                  <c:v>9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4</c:v>
                </c:pt>
                <c:pt idx="11">
                  <c:v>7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6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77D8-4905-9C19-DA4A1852487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39"/>
    </mc:Choice>
    <mc:Fallback>
      <c:style val="39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TOTAL REPORTES TRAMITADOS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ACUM 2018'!$B$4</c:f>
              <c:strCache>
                <c:ptCount val="1"/>
                <c:pt idx="0">
                  <c:v>TOTAL REPORTES TRAMITADOS</c:v>
                </c:pt>
              </c:strCache>
            </c:strRef>
          </c:tx>
          <c:invertIfNegative val="0"/>
          <c:dLbls>
            <c:dLbl>
              <c:idx val="2"/>
              <c:layout>
                <c:manualLayout>
                  <c:x val="-2.0541312658317972E-17"/>
                  <c:y val="1.2713544162380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6-71BE-4D95-BF87-CDE410361173}"/>
                </c:ex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2"/>
              <c:spPr/>
              <c:txPr>
                <a:bodyPr/>
                <a:lstStyle/>
                <a:p>
                  <a:pPr>
                    <a:defRPr b="1"/>
                  </a:pPr>
                  <a:endParaRPr lang="es-CO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3"/>
              <c:spPr/>
              <c:txPr>
                <a:bodyPr/>
                <a:lstStyle/>
                <a:p>
                  <a:pPr>
                    <a:defRPr b="1"/>
                  </a:pPr>
                  <a:endParaRPr lang="es-CO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4"/>
              <c:spPr/>
              <c:txPr>
                <a:bodyPr/>
                <a:lstStyle/>
                <a:p>
                  <a:pPr>
                    <a:defRPr b="1"/>
                  </a:pPr>
                  <a:endParaRPr lang="es-CO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spPr/>
              <c:txPr>
                <a:bodyPr/>
                <a:lstStyle/>
                <a:p>
                  <a:pPr>
                    <a:defRPr b="1"/>
                  </a:pPr>
                  <a:endParaRPr lang="es-CO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6"/>
              <c:layout>
                <c:manualLayout>
                  <c:x val="0"/>
                  <c:y val="-2.542708832476197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 ACUM 2018'!$C$2:$N$2</c:f>
              <c:numCache>
                <c:formatCode>mmm\-yy</c:formatCode>
                <c:ptCount val="12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</c:numCache>
            </c:numRef>
          </c:cat>
          <c:val>
            <c:numRef>
              <c:f>' ACUM 2018'!$C$4:$N$4</c:f>
              <c:numCache>
                <c:formatCode>General</c:formatCode>
                <c:ptCount val="12"/>
                <c:pt idx="0">
                  <c:v>98</c:v>
                </c:pt>
                <c:pt idx="1">
                  <c:v>105</c:v>
                </c:pt>
                <c:pt idx="2">
                  <c:v>116</c:v>
                </c:pt>
                <c:pt idx="3">
                  <c:v>101</c:v>
                </c:pt>
                <c:pt idx="4">
                  <c:v>132</c:v>
                </c:pt>
                <c:pt idx="5">
                  <c:v>100</c:v>
                </c:pt>
                <c:pt idx="6">
                  <c:v>96</c:v>
                </c:pt>
                <c:pt idx="7">
                  <c:v>120</c:v>
                </c:pt>
                <c:pt idx="8">
                  <c:v>131</c:v>
                </c:pt>
                <c:pt idx="9">
                  <c:v>170</c:v>
                </c:pt>
                <c:pt idx="10">
                  <c:v>102</c:v>
                </c:pt>
                <c:pt idx="11">
                  <c:v>121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1BE-4D95-BF87-CDE410361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053328064"/>
        <c:axId val="1053328608"/>
      </c:barChart>
      <c:dateAx>
        <c:axId val="105332806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crossAx val="1053328608"/>
        <c:crosses val="autoZero"/>
        <c:auto val="1"/>
        <c:lblOffset val="100"/>
        <c:baseTimeUnit val="months"/>
      </c:dateAx>
      <c:valAx>
        <c:axId val="105332860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5332806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>
          <a:latin typeface="Arial Narrow" panose="020B0606020202030204" pitchFamily="34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38"/>
    </mc:Choice>
    <mc:Fallback>
      <c:style val="38"/>
    </mc:Fallback>
  </mc:AlternateContent>
  <c:chart>
    <c:title>
      <c:layout/>
      <c:overlay val="0"/>
      <c:txPr>
        <a:bodyPr/>
        <a:lstStyle/>
        <a:p>
          <a:pPr>
            <a:defRPr sz="1600"/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ACUM 2018'!$B$7</c:f>
              <c:strCache>
                <c:ptCount val="1"/>
                <c:pt idx="0">
                  <c:v> % CON EVIDENCIA</c:v>
                </c:pt>
              </c:strCache>
            </c:strRef>
          </c:tx>
          <c:invertIfNegative val="0"/>
          <c:dLbls>
            <c:dLbl>
              <c:idx val="15"/>
              <c:spPr/>
              <c:txPr>
                <a:bodyPr/>
                <a:lstStyle/>
                <a:p>
                  <a:pPr>
                    <a:defRPr b="1"/>
                  </a:pPr>
                  <a:endParaRPr lang="es-CO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7"/>
              <c:layout>
                <c:manualLayout>
                  <c:x val="-2.3088016792078229E-3"/>
                  <c:y val="-2.542708832476197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 ACUM 2018'!$C$2:$N$2</c:f>
              <c:numCache>
                <c:formatCode>mmm\-yy</c:formatCode>
                <c:ptCount val="12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</c:numCache>
            </c:numRef>
          </c:cat>
          <c:val>
            <c:numRef>
              <c:f>' ACUM 2018'!$C$7:$N$7</c:f>
              <c:numCache>
                <c:formatCode>0%</c:formatCode>
                <c:ptCount val="12"/>
                <c:pt idx="0">
                  <c:v>0.41836734693877553</c:v>
                </c:pt>
                <c:pt idx="1">
                  <c:v>0.42857142857142855</c:v>
                </c:pt>
                <c:pt idx="2">
                  <c:v>0.50862068965517238</c:v>
                </c:pt>
                <c:pt idx="3">
                  <c:v>0.46534653465346537</c:v>
                </c:pt>
                <c:pt idx="4">
                  <c:v>0.37878787878787878</c:v>
                </c:pt>
                <c:pt idx="5">
                  <c:v>0.45</c:v>
                </c:pt>
                <c:pt idx="6">
                  <c:v>0.52083333333333337</c:v>
                </c:pt>
                <c:pt idx="7">
                  <c:v>0.53333333333333333</c:v>
                </c:pt>
                <c:pt idx="8">
                  <c:v>0.34351145038167941</c:v>
                </c:pt>
                <c:pt idx="9">
                  <c:v>0.4823529411764706</c:v>
                </c:pt>
                <c:pt idx="10">
                  <c:v>0.36274509803921567</c:v>
                </c:pt>
                <c:pt idx="11">
                  <c:v>0.56198347107438018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809-4ADF-AEBF-147C86173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053329152"/>
        <c:axId val="1053329696"/>
      </c:barChart>
      <c:dateAx>
        <c:axId val="105332915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crossAx val="1053329696"/>
        <c:crosses val="autoZero"/>
        <c:auto val="1"/>
        <c:lblOffset val="100"/>
        <c:baseTimeUnit val="months"/>
      </c:dateAx>
      <c:valAx>
        <c:axId val="1053329696"/>
        <c:scaling>
          <c:orientation val="minMax"/>
        </c:scaling>
        <c:delete val="0"/>
        <c:axPos val="l"/>
        <c:majorGridlines/>
        <c:numFmt formatCode="0%" sourceLinked="1"/>
        <c:majorTickMark val="none"/>
        <c:minorTickMark val="none"/>
        <c:tickLblPos val="nextTo"/>
        <c:crossAx val="105332915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>
          <a:latin typeface="Arial Narrow" panose="020B0606020202030204" pitchFamily="34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40"/>
    </mc:Choice>
    <mc:Fallback>
      <c:style val="40"/>
    </mc:Fallback>
  </mc:AlternateContent>
  <c:chart>
    <c:title>
      <c:overlay val="0"/>
      <c:txPr>
        <a:bodyPr/>
        <a:lstStyle/>
        <a:p>
          <a:pPr>
            <a:defRPr sz="1600"/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ACUM 2018'!$B$10</c:f>
              <c:strCache>
                <c:ptCount val="1"/>
                <c:pt idx="0">
                  <c:v>% PUNTOS SIN REPORTES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 ACUM 2018'!$C$2:$N$2</c:f>
              <c:numCache>
                <c:formatCode>mmm\-yy</c:formatCode>
                <c:ptCount val="12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</c:numCache>
            </c:numRef>
          </c:cat>
          <c:val>
            <c:numRef>
              <c:f>' ACUM 2018'!$C$10:$N$10</c:f>
              <c:numCache>
                <c:formatCode>0%</c:formatCode>
                <c:ptCount val="12"/>
                <c:pt idx="0">
                  <c:v>0.67455621301775148</c:v>
                </c:pt>
                <c:pt idx="1">
                  <c:v>0.64880952380952384</c:v>
                </c:pt>
                <c:pt idx="2">
                  <c:v>0.63690476190476186</c:v>
                </c:pt>
                <c:pt idx="3">
                  <c:v>0.70414201183431957</c:v>
                </c:pt>
                <c:pt idx="4">
                  <c:v>0.69444444444444442</c:v>
                </c:pt>
                <c:pt idx="5">
                  <c:v>0.76497695852534564</c:v>
                </c:pt>
                <c:pt idx="6">
                  <c:v>0.7847533632286996</c:v>
                </c:pt>
                <c:pt idx="7">
                  <c:v>0.7276785714285714</c:v>
                </c:pt>
                <c:pt idx="8">
                  <c:v>0.73478260869565215</c:v>
                </c:pt>
                <c:pt idx="9">
                  <c:v>0.69957081545064381</c:v>
                </c:pt>
                <c:pt idx="10">
                  <c:v>0.75641025641025639</c:v>
                </c:pt>
                <c:pt idx="11">
                  <c:v>0.76249999999999996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3AB-40A2-B191-1B5734769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3330240"/>
        <c:axId val="1053330784"/>
      </c:barChart>
      <c:dateAx>
        <c:axId val="105333024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crossAx val="1053330784"/>
        <c:crosses val="autoZero"/>
        <c:auto val="1"/>
        <c:lblOffset val="100"/>
        <c:baseTimeUnit val="months"/>
      </c:dateAx>
      <c:valAx>
        <c:axId val="1053330784"/>
        <c:scaling>
          <c:orientation val="minMax"/>
        </c:scaling>
        <c:delete val="0"/>
        <c:axPos val="l"/>
        <c:majorGridlines/>
        <c:numFmt formatCode="0%" sourceLinked="1"/>
        <c:majorTickMark val="none"/>
        <c:minorTickMark val="none"/>
        <c:tickLblPos val="nextTo"/>
        <c:crossAx val="105333024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>
          <a:latin typeface="Arial Narrow" panose="020B0606020202030204" pitchFamily="34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ENERO!Tabla dinámica2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</a:t>
            </a:r>
            <a:r>
              <a:rPr lang="en-US" b="1" baseline="0"/>
              <a:t> REPORTE DE HURTOS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 ENERO'!$C$5:$C$6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B4F-4E9B-A2E4-ED9B127E453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B4F-4E9B-A2E4-ED9B127E4530}"/>
              </c:ext>
            </c:extLst>
          </c:dPt>
          <c:dLbls>
            <c:dLbl>
              <c:idx val="0"/>
              <c:layout>
                <c:manualLayout>
                  <c:x val="0.11290980046058166"/>
                  <c:y val="-9.850910971894927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0.10307449747415548"/>
                  <c:y val="3.788761806234074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 ENERO'!$B$7:$B$9</c:f>
              <c:strCache>
                <c:ptCount val="2"/>
                <c:pt idx="0">
                  <c:v>SIN EVIDENCIA</c:v>
                </c:pt>
                <c:pt idx="1">
                  <c:v>CON EVIDENCIA</c:v>
                </c:pt>
              </c:strCache>
            </c:strRef>
          </c:cat>
          <c:val>
            <c:numRef>
              <c:f>'TABLA ENERO'!$C$7:$C$9</c:f>
              <c:numCache>
                <c:formatCode>General</c:formatCode>
                <c:ptCount val="2"/>
                <c:pt idx="0">
                  <c:v>63</c:v>
                </c:pt>
                <c:pt idx="1">
                  <c:v>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B4F-4E9B-A2E4-ED9B127E453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ENERO!Tabla dinámica8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REPORTE</a:t>
            </a:r>
            <a:r>
              <a:rPr lang="en-US" sz="1600" b="1" baseline="0"/>
              <a:t> POR CIUDADES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 ENERO'!$C$22:$C$23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 ENERO'!$B$24:$B$37</c:f>
              <c:strCache>
                <c:ptCount val="13"/>
                <c:pt idx="0">
                  <c:v>Bogotá</c:v>
                </c:pt>
                <c:pt idx="1">
                  <c:v>Bucaramanga</c:v>
                </c:pt>
                <c:pt idx="2">
                  <c:v>Villavicencio</c:v>
                </c:pt>
                <c:pt idx="3">
                  <c:v>Barranquilla</c:v>
                </c:pt>
                <c:pt idx="4">
                  <c:v>Cali</c:v>
                </c:pt>
                <c:pt idx="5">
                  <c:v>Medellín</c:v>
                </c:pt>
                <c:pt idx="6">
                  <c:v>Chía</c:v>
                </c:pt>
                <c:pt idx="7">
                  <c:v>Duitama</c:v>
                </c:pt>
                <c:pt idx="8">
                  <c:v>Armenia</c:v>
                </c:pt>
                <c:pt idx="9">
                  <c:v>Ibagué</c:v>
                </c:pt>
                <c:pt idx="10">
                  <c:v>Girardot</c:v>
                </c:pt>
                <c:pt idx="11">
                  <c:v>Manizales</c:v>
                </c:pt>
                <c:pt idx="12">
                  <c:v>Zipaquirá</c:v>
                </c:pt>
              </c:strCache>
            </c:strRef>
          </c:cat>
          <c:val>
            <c:numRef>
              <c:f>'TABLA ENERO'!$C$24:$C$37</c:f>
              <c:numCache>
                <c:formatCode>_(* #,##0_);_(* \(#,##0\);_(* "-"??_);_(@_)</c:formatCode>
                <c:ptCount val="13"/>
                <c:pt idx="0">
                  <c:v>58</c:v>
                </c:pt>
                <c:pt idx="1">
                  <c:v>8</c:v>
                </c:pt>
                <c:pt idx="2">
                  <c:v>8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74F-4F64-96EF-B433C65C1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6215712"/>
        <c:axId val="1146214624"/>
      </c:barChart>
      <c:catAx>
        <c:axId val="114621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46214624"/>
        <c:crosses val="autoZero"/>
        <c:auto val="1"/>
        <c:lblAlgn val="ctr"/>
        <c:lblOffset val="100"/>
        <c:noMultiLvlLbl val="0"/>
      </c:catAx>
      <c:valAx>
        <c:axId val="114621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4621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hurtos.xlsx]ACUM ENERO!Tabla dinámica6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REPORTES</a:t>
            </a:r>
          </a:p>
        </c:rich>
      </c:tx>
      <c:layout>
        <c:manualLayout>
          <c:xMode val="edge"/>
          <c:yMode val="edge"/>
          <c:x val="0.29313888888888889"/>
          <c:y val="0.11934966462525518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-4.1036623668794646E-2"/>
              <c:y val="-1.719783241047607E-2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-7.0721224781967185E-2"/>
              <c:y val="-5.7540740778389415E-2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874390701162354"/>
          <c:y val="0.27866689241753445"/>
          <c:w val="0.37224606664426685"/>
          <c:h val="0.60708199108453487"/>
        </c:manualLayout>
      </c:layout>
      <c:pieChart>
        <c:varyColors val="1"/>
        <c:ser>
          <c:idx val="0"/>
          <c:order val="0"/>
          <c:tx>
            <c:strRef>
              <c:f>'ACUM ENERO'!$H$4:$H$5</c:f>
              <c:strCache>
                <c:ptCount val="1"/>
                <c:pt idx="0">
                  <c:v>Total</c:v>
                </c:pt>
              </c:strCache>
            </c:strRef>
          </c:tx>
          <c:explosion val="9"/>
          <c:dLbls>
            <c:dLbl>
              <c:idx val="7"/>
              <c:layout>
                <c:manualLayout>
                  <c:x val="-7.0721224781967185E-2"/>
                  <c:y val="-5.7540740778389415E-2"/>
                </c:manualLayout>
              </c:layout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es-CO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/>
            <c:txPr>
              <a:bodyPr/>
              <a:lstStyle/>
              <a:p>
                <a:pPr>
                  <a:defRPr/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'ACUM ENERO'!$G$6:$G$14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8</c:v>
                </c:pt>
                <c:pt idx="6">
                  <c:v>14</c:v>
                </c:pt>
                <c:pt idx="7">
                  <c:v>0</c:v>
                </c:pt>
              </c:strCache>
            </c:strRef>
          </c:cat>
          <c:val>
            <c:numRef>
              <c:f>'ACUM ENERO'!$H$6:$H$14</c:f>
              <c:numCache>
                <c:formatCode>General</c:formatCode>
                <c:ptCount val="8"/>
                <c:pt idx="0">
                  <c:v>22</c:v>
                </c:pt>
                <c:pt idx="1">
                  <c:v>8</c:v>
                </c:pt>
                <c:pt idx="2">
                  <c:v>6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6AB-4848-A311-66D6C1E71DE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82499999999999996"/>
          <c:y val="0.22622120151647709"/>
          <c:w val="0.14444444444444443"/>
          <c:h val="0.703828740157480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FEBRERO!Tabla dinámica2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</a:t>
            </a:r>
            <a:r>
              <a:rPr lang="en-US" b="1" baseline="0"/>
              <a:t> REPORTE DE HURTOS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 FEBRERO'!$C$5:$C$6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D7E-4F32-95D5-1D3BF2F27E7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D7E-4F32-95D5-1D3BF2F27E77}"/>
              </c:ext>
            </c:extLst>
          </c:dPt>
          <c:dLbls>
            <c:dLbl>
              <c:idx val="0"/>
              <c:layout>
                <c:manualLayout>
                  <c:x val="0.11290980046058166"/>
                  <c:y val="-9.850910971894927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0.10307449747415548"/>
                  <c:y val="3.788761806234074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 FEBRERO'!$B$7:$B$9</c:f>
              <c:strCache>
                <c:ptCount val="2"/>
                <c:pt idx="0">
                  <c:v>SIN EVIDENCIA</c:v>
                </c:pt>
                <c:pt idx="1">
                  <c:v>CON EVIDENCIA</c:v>
                </c:pt>
              </c:strCache>
            </c:strRef>
          </c:cat>
          <c:val>
            <c:numRef>
              <c:f>'TABLA FEBRERO'!$C$7:$C$9</c:f>
              <c:numCache>
                <c:formatCode>General</c:formatCode>
                <c:ptCount val="2"/>
                <c:pt idx="0">
                  <c:v>68</c:v>
                </c:pt>
                <c:pt idx="1">
                  <c:v>40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D7E-4F32-95D5-1D3BF2F27E7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FEBRERO!Tabla dinámica8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REPORTE</a:t>
            </a:r>
            <a:r>
              <a:rPr lang="en-US" sz="1600" b="1" baseline="0"/>
              <a:t> POR CIUDADES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 FEBRERO'!$C$22:$C$23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 FEBRERO'!$B$24:$B$38</c:f>
              <c:strCache>
                <c:ptCount val="14"/>
                <c:pt idx="0">
                  <c:v>Bogotá</c:v>
                </c:pt>
                <c:pt idx="1">
                  <c:v>Bucaramanga</c:v>
                </c:pt>
                <c:pt idx="2">
                  <c:v>Medellín</c:v>
                </c:pt>
                <c:pt idx="3">
                  <c:v>Barranquilla</c:v>
                </c:pt>
                <c:pt idx="4">
                  <c:v>Cali</c:v>
                </c:pt>
                <c:pt idx="5">
                  <c:v>Duitama</c:v>
                </c:pt>
                <c:pt idx="6">
                  <c:v>Manizales</c:v>
                </c:pt>
                <c:pt idx="7">
                  <c:v>Facatativá</c:v>
                </c:pt>
                <c:pt idx="8">
                  <c:v>Ocaña</c:v>
                </c:pt>
                <c:pt idx="9">
                  <c:v>Ibagué</c:v>
                </c:pt>
                <c:pt idx="10">
                  <c:v>Villavicencio</c:v>
                </c:pt>
                <c:pt idx="11">
                  <c:v>Rionegro</c:v>
                </c:pt>
                <c:pt idx="12">
                  <c:v>Girardot</c:v>
                </c:pt>
                <c:pt idx="13">
                  <c:v>Chía</c:v>
                </c:pt>
              </c:strCache>
            </c:strRef>
          </c:cat>
          <c:val>
            <c:numRef>
              <c:f>'TABLA FEBRERO'!$C$24:$C$38</c:f>
              <c:numCache>
                <c:formatCode>_(* #,##0_);_(* \(#,##0\);_(* "-"??_);_(@_)</c:formatCode>
                <c:ptCount val="14"/>
                <c:pt idx="0">
                  <c:v>73</c:v>
                </c:pt>
                <c:pt idx="1">
                  <c:v>9</c:v>
                </c:pt>
                <c:pt idx="2">
                  <c:v>7</c:v>
                </c:pt>
                <c:pt idx="3">
                  <c:v>4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62A-416D-9BE6-423588410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6216256"/>
        <c:axId val="1146213536"/>
      </c:barChart>
      <c:catAx>
        <c:axId val="114621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46213536"/>
        <c:crosses val="autoZero"/>
        <c:auto val="1"/>
        <c:lblAlgn val="ctr"/>
        <c:lblOffset val="100"/>
        <c:noMultiLvlLbl val="0"/>
      </c:catAx>
      <c:valAx>
        <c:axId val="114621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46216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FEBRERO!Tabla dinámica3</c:name>
    <c:fmtId val="0"/>
  </c:pivotSource>
  <c:chart>
    <c:title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3.2619203849518809E-2"/>
              <c:y val="2.8681831437736949E-2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 FEBRERO'!$I$158:$I$159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3.2619203849518809E-2"/>
                  <c:y val="2.8681831437736949E-2"/>
                </c:manualLayout>
              </c:layout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es-CO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/>
            <c:txPr>
              <a:bodyPr/>
              <a:lstStyle/>
              <a:p>
                <a:pPr>
                  <a:defRPr/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'TABLA FEBRERO'!$H$160:$H$169</c:f>
              <c:strCache>
                <c:ptCount val="9"/>
                <c:pt idx="0">
                  <c:v> -   </c:v>
                </c:pt>
                <c:pt idx="1">
                  <c:v> 1 </c:v>
                </c:pt>
                <c:pt idx="2">
                  <c:v> 2 </c:v>
                </c:pt>
                <c:pt idx="3">
                  <c:v> 3 </c:v>
                </c:pt>
                <c:pt idx="4">
                  <c:v> 4 </c:v>
                </c:pt>
                <c:pt idx="5">
                  <c:v> 5 </c:v>
                </c:pt>
                <c:pt idx="6">
                  <c:v> 6 </c:v>
                </c:pt>
                <c:pt idx="7">
                  <c:v> 9 </c:v>
                </c:pt>
                <c:pt idx="8">
                  <c:v> 12 </c:v>
                </c:pt>
              </c:strCache>
            </c:strRef>
          </c:cat>
          <c:val>
            <c:numRef>
              <c:f>'TABLA FEBRERO'!$I$160:$I$169</c:f>
              <c:numCache>
                <c:formatCode>General</c:formatCode>
                <c:ptCount val="9"/>
                <c:pt idx="0">
                  <c:v>89</c:v>
                </c:pt>
                <c:pt idx="1">
                  <c:v>30</c:v>
                </c:pt>
                <c:pt idx="2">
                  <c:v>9</c:v>
                </c:pt>
                <c:pt idx="3">
                  <c:v>5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B99-4515-B693-0D16B18811F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79583333333333328"/>
          <c:y val="0.12899897929425488"/>
          <c:w val="0.12083333333333333"/>
          <c:h val="0.7593842957130357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MARZO!Tabla dinámica2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</a:t>
            </a:r>
            <a:r>
              <a:rPr lang="en-US" b="1" baseline="0"/>
              <a:t> REPORTE DE HURTOS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 MARZO'!$C$5:$C$6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4CB-4EA5-86BC-348F79A2BC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4CB-4EA5-86BC-348F79A2BCEC}"/>
              </c:ext>
            </c:extLst>
          </c:dPt>
          <c:dLbls>
            <c:dLbl>
              <c:idx val="0"/>
              <c:layout>
                <c:manualLayout>
                  <c:x val="0.11290980046058166"/>
                  <c:y val="-9.850910971894927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0.10307449747415548"/>
                  <c:y val="3.788761806234074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 MARZO'!$B$7:$B$9</c:f>
              <c:strCache>
                <c:ptCount val="2"/>
                <c:pt idx="0">
                  <c:v>SIN EVIDENCIA</c:v>
                </c:pt>
                <c:pt idx="1">
                  <c:v>CON EVIDENCIA</c:v>
                </c:pt>
              </c:strCache>
            </c:strRef>
          </c:cat>
          <c:val>
            <c:numRef>
              <c:f>'TABLA MARZO'!$C$7:$C$9</c:f>
              <c:numCache>
                <c:formatCode>General</c:formatCode>
                <c:ptCount val="2"/>
                <c:pt idx="0">
                  <c:v>90</c:v>
                </c:pt>
                <c:pt idx="1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4CB-4EA5-86BC-348F79A2BCE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MARZO!Tabla dinámica8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REPORTE</a:t>
            </a:r>
            <a:r>
              <a:rPr lang="en-US" sz="1600" b="1" baseline="0"/>
              <a:t> POR CIUDADES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 MARZO'!$C$22:$C$23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 MARZO'!$B$24:$B$37</c:f>
              <c:strCache>
                <c:ptCount val="13"/>
                <c:pt idx="0">
                  <c:v>Bogotá</c:v>
                </c:pt>
                <c:pt idx="1">
                  <c:v>Cali</c:v>
                </c:pt>
                <c:pt idx="2">
                  <c:v>Bucaramanga</c:v>
                </c:pt>
                <c:pt idx="3">
                  <c:v>Barranquilla</c:v>
                </c:pt>
                <c:pt idx="4">
                  <c:v>Villavicencio</c:v>
                </c:pt>
                <c:pt idx="5">
                  <c:v>Ibagué</c:v>
                </c:pt>
                <c:pt idx="6">
                  <c:v>Duitama</c:v>
                </c:pt>
                <c:pt idx="7">
                  <c:v>Fusagasugá</c:v>
                </c:pt>
                <c:pt idx="8">
                  <c:v>Ipiales </c:v>
                </c:pt>
                <c:pt idx="9">
                  <c:v>Valledupar</c:v>
                </c:pt>
                <c:pt idx="10">
                  <c:v>Montería</c:v>
                </c:pt>
                <c:pt idx="11">
                  <c:v>Medellín</c:v>
                </c:pt>
                <c:pt idx="12">
                  <c:v>Tunja</c:v>
                </c:pt>
              </c:strCache>
            </c:strRef>
          </c:cat>
          <c:val>
            <c:numRef>
              <c:f>'TABLA MARZO'!$C$24:$C$37</c:f>
              <c:numCache>
                <c:formatCode>_(* #,##0_);_(* \(#,##0\);_(* "-"??_);_(@_)</c:formatCode>
                <c:ptCount val="13"/>
                <c:pt idx="0">
                  <c:v>86</c:v>
                </c:pt>
                <c:pt idx="1">
                  <c:v>12</c:v>
                </c:pt>
                <c:pt idx="2">
                  <c:v>10</c:v>
                </c:pt>
                <c:pt idx="3">
                  <c:v>7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22C-43AA-88B7-9BEC7BD3C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6217888"/>
        <c:axId val="1146216800"/>
      </c:barChart>
      <c:catAx>
        <c:axId val="114621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46216800"/>
        <c:crosses val="autoZero"/>
        <c:auto val="1"/>
        <c:lblAlgn val="ctr"/>
        <c:lblOffset val="100"/>
        <c:noMultiLvlLbl val="0"/>
      </c:catAx>
      <c:valAx>
        <c:axId val="114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46217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MARZO!Tabla dinámica3</c:name>
    <c:fmtId val="1"/>
  </c:pivotSource>
  <c:chart>
    <c:title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3.2619203849518809E-2"/>
              <c:y val="2.8681831437736949E-2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3.2619203849518809E-2"/>
              <c:y val="2.8681831437736949E-2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5.7895546744600186E-2"/>
              <c:y val="-0.1212271185066394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 i="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 MARZO'!$J$178:$J$179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5.7895546744600186E-2"/>
                  <c:y val="-0.1212271185066394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b="1" i="0">
                      <a:solidFill>
                        <a:srgbClr val="FF0000"/>
                      </a:solidFill>
                    </a:defRPr>
                  </a:pPr>
                  <a:endParaRPr lang="es-CO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/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'TABLA MARZO'!$I$180:$I$189</c:f>
              <c:strCache>
                <c:ptCount val="9"/>
                <c:pt idx="0">
                  <c:v>(en blanco)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8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4</c:v>
                </c:pt>
              </c:strCache>
            </c:strRef>
          </c:cat>
          <c:val>
            <c:numRef>
              <c:f>'TABLA MARZO'!$J$180:$J$189</c:f>
              <c:numCache>
                <c:formatCode>General</c:formatCode>
                <c:ptCount val="9"/>
                <c:pt idx="0">
                  <c:v>84</c:v>
                </c:pt>
                <c:pt idx="1">
                  <c:v>24</c:v>
                </c:pt>
                <c:pt idx="2">
                  <c:v>8</c:v>
                </c:pt>
                <c:pt idx="3">
                  <c:v>15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951-421C-9672-3C2AB05A31E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79583333333333328"/>
          <c:y val="0.12899897929425488"/>
          <c:w val="0.12083333333333333"/>
          <c:h val="0.7593842957130357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ABRIL!Tabla dinámica2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</a:t>
            </a:r>
            <a:r>
              <a:rPr lang="en-US" b="1" baseline="0"/>
              <a:t> REPORTE DE HURTOS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 ABRIL'!$C$5:$C$6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A2B-482C-B97E-B5FE12AE5C2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A2B-482C-B97E-B5FE12AE5C20}"/>
              </c:ext>
            </c:extLst>
          </c:dPt>
          <c:dLbls>
            <c:dLbl>
              <c:idx val="0"/>
              <c:layout>
                <c:manualLayout>
                  <c:x val="0.11290980046058166"/>
                  <c:y val="-9.850910971894927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0.10307449747415548"/>
                  <c:y val="3.788761806234074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 ABRIL'!$B$7:$B$9</c:f>
              <c:strCache>
                <c:ptCount val="2"/>
                <c:pt idx="0">
                  <c:v>SIN EVIDENCIA</c:v>
                </c:pt>
                <c:pt idx="1">
                  <c:v>CON EVIDENCIA</c:v>
                </c:pt>
              </c:strCache>
            </c:strRef>
          </c:cat>
          <c:val>
            <c:numRef>
              <c:f>'TABLA ABRIL'!$C$7:$C$9</c:f>
              <c:numCache>
                <c:formatCode>General</c:formatCode>
                <c:ptCount val="2"/>
                <c:pt idx="0">
                  <c:v>62</c:v>
                </c:pt>
                <c:pt idx="1">
                  <c:v>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A2B-482C-B97E-B5FE12AE5C2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ABRIL!Tabla dinámica8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REPORTE</a:t>
            </a:r>
            <a:r>
              <a:rPr lang="en-US" sz="1600" b="1" baseline="0"/>
              <a:t> POR CIUDADES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 ABRIL'!$C$22:$C$23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 ABRIL'!$B$24:$B$37</c:f>
              <c:strCache>
                <c:ptCount val="13"/>
                <c:pt idx="0">
                  <c:v>Bogotá</c:v>
                </c:pt>
                <c:pt idx="1">
                  <c:v>Cali</c:v>
                </c:pt>
                <c:pt idx="2">
                  <c:v>Barranquilla</c:v>
                </c:pt>
                <c:pt idx="3">
                  <c:v>Bucaramanga</c:v>
                </c:pt>
                <c:pt idx="4">
                  <c:v>Cúcuta</c:v>
                </c:pt>
                <c:pt idx="5">
                  <c:v>Medellín</c:v>
                </c:pt>
                <c:pt idx="6">
                  <c:v>Ibagué</c:v>
                </c:pt>
                <c:pt idx="7">
                  <c:v>Duitama</c:v>
                </c:pt>
                <c:pt idx="8">
                  <c:v>Yopal</c:v>
                </c:pt>
                <c:pt idx="9">
                  <c:v>Santa Marta</c:v>
                </c:pt>
                <c:pt idx="10">
                  <c:v>Ipiales </c:v>
                </c:pt>
                <c:pt idx="11">
                  <c:v>Fusagasugá</c:v>
                </c:pt>
                <c:pt idx="12">
                  <c:v>Sogamoso</c:v>
                </c:pt>
              </c:strCache>
            </c:strRef>
          </c:cat>
          <c:val>
            <c:numRef>
              <c:f>'TABLA ABRIL'!$C$24:$C$37</c:f>
              <c:numCache>
                <c:formatCode>_(* #,##0_);_(* \(#,##0\);_(* "-"??_);_(@_)</c:formatCode>
                <c:ptCount val="13"/>
                <c:pt idx="0">
                  <c:v>51</c:v>
                </c:pt>
                <c:pt idx="1">
                  <c:v>17</c:v>
                </c:pt>
                <c:pt idx="2">
                  <c:v>8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FF3-4B8E-9A23-B1735709F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6217344"/>
        <c:axId val="1146215168"/>
      </c:barChart>
      <c:catAx>
        <c:axId val="114621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46215168"/>
        <c:crosses val="autoZero"/>
        <c:auto val="1"/>
        <c:lblAlgn val="ctr"/>
        <c:lblOffset val="100"/>
        <c:noMultiLvlLbl val="0"/>
      </c:catAx>
      <c:valAx>
        <c:axId val="114621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46217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ABRIL!Tabla dinámica3</c:name>
    <c:fmtId val="2"/>
  </c:pivotSource>
  <c:chart>
    <c:title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3.2619203849518809E-2"/>
              <c:y val="2.8681831437736949E-2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3.2619203849518809E-2"/>
              <c:y val="2.8681831437736949E-2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5.7895546744600186E-2"/>
              <c:y val="-0.1212271185066394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 i="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5.7895546744600186E-2"/>
              <c:y val="-0.1212271185066394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 i="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 ABRIL'!$K$152:$K$153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/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'TABLA ABRIL'!$J$154:$J$162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(en blanco)</c:v>
                </c:pt>
              </c:strCache>
            </c:strRef>
          </c:cat>
          <c:val>
            <c:numRef>
              <c:f>'TABLA ABRIL'!$K$154:$K$162</c:f>
              <c:numCache>
                <c:formatCode>General</c:formatCode>
                <c:ptCount val="8"/>
                <c:pt idx="0">
                  <c:v>24</c:v>
                </c:pt>
                <c:pt idx="1">
                  <c:v>12</c:v>
                </c:pt>
                <c:pt idx="2">
                  <c:v>6</c:v>
                </c:pt>
                <c:pt idx="3">
                  <c:v>4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907-4C48-A8C8-17003CB2131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79583333333333328"/>
          <c:y val="0.12899897929425488"/>
          <c:w val="0.12083333333333333"/>
          <c:h val="0.7593842957130357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MAYO!Tabla dinámica2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</a:t>
            </a:r>
            <a:r>
              <a:rPr lang="en-US" b="1" baseline="0"/>
              <a:t> REPORTE DE HURTOS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 MAYO'!$C$5:$C$6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94C-41BD-8362-745C1D65B75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94C-41BD-8362-745C1D65B75C}"/>
              </c:ext>
            </c:extLst>
          </c:dPt>
          <c:dLbls>
            <c:dLbl>
              <c:idx val="0"/>
              <c:layout>
                <c:manualLayout>
                  <c:x val="0.11290980046058166"/>
                  <c:y val="-9.850910971894927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0.10307449747415548"/>
                  <c:y val="3.788761806234074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 MAYO'!$B$7:$B$9</c:f>
              <c:strCache>
                <c:ptCount val="2"/>
                <c:pt idx="0">
                  <c:v>SIN EVIDENCIA</c:v>
                </c:pt>
                <c:pt idx="1">
                  <c:v>CON EVIDENCIA</c:v>
                </c:pt>
              </c:strCache>
            </c:strRef>
          </c:cat>
          <c:val>
            <c:numRef>
              <c:f>'TABLA MAYO'!$C$7:$C$9</c:f>
              <c:numCache>
                <c:formatCode>General</c:formatCode>
                <c:ptCount val="2"/>
                <c:pt idx="0">
                  <c:v>86</c:v>
                </c:pt>
                <c:pt idx="1">
                  <c:v>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94C-41BD-8362-745C1D65B75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MAYO!Tabla dinámica8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REPORTE</a:t>
            </a:r>
            <a:r>
              <a:rPr lang="en-US" sz="1600" b="1" baseline="0"/>
              <a:t> POR CIUDADES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 MAYO'!$C$22:$C$23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 MAYO'!$B$24:$B$38</c:f>
              <c:strCache>
                <c:ptCount val="14"/>
                <c:pt idx="0">
                  <c:v>Bogotá</c:v>
                </c:pt>
                <c:pt idx="1">
                  <c:v>Barranquilla</c:v>
                </c:pt>
                <c:pt idx="2">
                  <c:v>Cúcuta</c:v>
                </c:pt>
                <c:pt idx="3">
                  <c:v>Cali</c:v>
                </c:pt>
                <c:pt idx="4">
                  <c:v>Bucaramanga</c:v>
                </c:pt>
                <c:pt idx="5">
                  <c:v>Chía</c:v>
                </c:pt>
                <c:pt idx="6">
                  <c:v>Bogotá </c:v>
                </c:pt>
                <c:pt idx="7">
                  <c:v>Cartagena</c:v>
                </c:pt>
                <c:pt idx="8">
                  <c:v>Girardot</c:v>
                </c:pt>
                <c:pt idx="9">
                  <c:v>Chiquinquirá</c:v>
                </c:pt>
                <c:pt idx="10">
                  <c:v>Facatativá</c:v>
                </c:pt>
                <c:pt idx="11">
                  <c:v>Fusagasugá</c:v>
                </c:pt>
                <c:pt idx="12">
                  <c:v>Medellín</c:v>
                </c:pt>
                <c:pt idx="13">
                  <c:v>Pereira</c:v>
                </c:pt>
              </c:strCache>
            </c:strRef>
          </c:cat>
          <c:val>
            <c:numRef>
              <c:f>'TABLA MAYO'!$C$24:$C$38</c:f>
              <c:numCache>
                <c:formatCode>_(* #,##0_);_(* \(#,##0\);_(* "-"??_);_(@_)</c:formatCode>
                <c:ptCount val="14"/>
                <c:pt idx="0">
                  <c:v>74</c:v>
                </c:pt>
                <c:pt idx="1">
                  <c:v>16</c:v>
                </c:pt>
                <c:pt idx="2">
                  <c:v>9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7C5-4C13-B48D-A7B8976D9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6218976"/>
        <c:axId val="1146219520"/>
      </c:barChart>
      <c:catAx>
        <c:axId val="114621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46219520"/>
        <c:crosses val="autoZero"/>
        <c:auto val="1"/>
        <c:lblAlgn val="ctr"/>
        <c:lblOffset val="100"/>
        <c:noMultiLvlLbl val="0"/>
      </c:catAx>
      <c:valAx>
        <c:axId val="114621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46218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MAYO!Tabla dinámica3</c:name>
    <c:fmtId val="3"/>
  </c:pivotSource>
  <c:chart>
    <c:title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3.2619203849518809E-2"/>
              <c:y val="2.8681831437736949E-2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3.2619203849518809E-2"/>
              <c:y val="2.8681831437736949E-2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5.7895546744600186E-2"/>
              <c:y val="-0.1212271185066394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 i="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5.7895546744600186E-2"/>
              <c:y val="-0.1212271185066394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 i="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 MAYO'!$L$171:$L$172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/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'TABLA MAYO'!$K$173:$K$182</c:f>
              <c:strCache>
                <c:ptCount val="9"/>
                <c:pt idx="0">
                  <c:v> -   </c:v>
                </c:pt>
                <c:pt idx="1">
                  <c:v> 1 </c:v>
                </c:pt>
                <c:pt idx="2">
                  <c:v> 2 </c:v>
                </c:pt>
                <c:pt idx="3">
                  <c:v> 3 </c:v>
                </c:pt>
                <c:pt idx="4">
                  <c:v> 4 </c:v>
                </c:pt>
                <c:pt idx="5">
                  <c:v> 5 </c:v>
                </c:pt>
                <c:pt idx="6">
                  <c:v> 9 </c:v>
                </c:pt>
                <c:pt idx="7">
                  <c:v> 10 </c:v>
                </c:pt>
                <c:pt idx="8">
                  <c:v> 12 </c:v>
                </c:pt>
              </c:strCache>
            </c:strRef>
          </c:cat>
          <c:val>
            <c:numRef>
              <c:f>'TABLA MAYO'!$L$173:$L$182</c:f>
              <c:numCache>
                <c:formatCode>General</c:formatCode>
                <c:ptCount val="9"/>
                <c:pt idx="0">
                  <c:v>97</c:v>
                </c:pt>
                <c:pt idx="1">
                  <c:v>21</c:v>
                </c:pt>
                <c:pt idx="2">
                  <c:v>9</c:v>
                </c:pt>
                <c:pt idx="3">
                  <c:v>6</c:v>
                </c:pt>
                <c:pt idx="4">
                  <c:v>2</c:v>
                </c:pt>
                <c:pt idx="5">
                  <c:v>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A16-42DA-A2B6-59F0B140735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79583333333333328"/>
          <c:y val="0.12899897929425488"/>
          <c:w val="0.12083333333333333"/>
          <c:h val="0.7593842957130357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JUNIO!Tabla dinámica2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</a:t>
            </a:r>
            <a:r>
              <a:rPr lang="en-US" b="1" baseline="0"/>
              <a:t> REPORTE DE HURTOS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 JUNIO'!$C$5:$C$6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9FE-4D7E-BDE5-A88B3FC3DDC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9FE-4D7E-BDE5-A88B3FC3DDCF}"/>
              </c:ext>
            </c:extLst>
          </c:dPt>
          <c:dLbls>
            <c:dLbl>
              <c:idx val="0"/>
              <c:layout>
                <c:manualLayout>
                  <c:x val="0.11290980046058166"/>
                  <c:y val="-9.850910971894927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0.10307449747415548"/>
                  <c:y val="3.788761806234074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 JUNIO'!$B$7:$B$9</c:f>
              <c:strCache>
                <c:ptCount val="2"/>
                <c:pt idx="0">
                  <c:v>SIN EVIDENCIA</c:v>
                </c:pt>
                <c:pt idx="1">
                  <c:v>CON EVIDENCIA</c:v>
                </c:pt>
              </c:strCache>
            </c:strRef>
          </c:cat>
          <c:val>
            <c:numRef>
              <c:f>'TABLA JUNIO'!$C$7:$C$9</c:f>
              <c:numCache>
                <c:formatCode>General</c:formatCode>
                <c:ptCount val="2"/>
                <c:pt idx="0">
                  <c:v>47</c:v>
                </c:pt>
                <c:pt idx="1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9FE-4D7E-BDE5-A88B3FC3DDC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JUNIO!Tabla dinámica8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REPORTE</a:t>
            </a:r>
            <a:r>
              <a:rPr lang="en-US" sz="1600" b="1" baseline="0"/>
              <a:t> POR CIUDADES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 JUNIO'!$C$22:$C$23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 JUNIO'!$B$24:$B$34</c:f>
              <c:strCache>
                <c:ptCount val="10"/>
                <c:pt idx="0">
                  <c:v>Bogotá</c:v>
                </c:pt>
                <c:pt idx="1">
                  <c:v>Barranquilla</c:v>
                </c:pt>
                <c:pt idx="2">
                  <c:v>Medellín</c:v>
                </c:pt>
                <c:pt idx="3">
                  <c:v>Girardot</c:v>
                </c:pt>
                <c:pt idx="4">
                  <c:v>Bucaramanga</c:v>
                </c:pt>
                <c:pt idx="5">
                  <c:v>Bogotá </c:v>
                </c:pt>
                <c:pt idx="6">
                  <c:v>Pereira</c:v>
                </c:pt>
                <c:pt idx="7">
                  <c:v>Manizales</c:v>
                </c:pt>
                <c:pt idx="8">
                  <c:v>Cúcuta</c:v>
                </c:pt>
                <c:pt idx="9">
                  <c:v>Fusagasugá</c:v>
                </c:pt>
              </c:strCache>
            </c:strRef>
          </c:cat>
          <c:val>
            <c:numRef>
              <c:f>'TABLA JUNIO'!$C$24:$C$34</c:f>
              <c:numCache>
                <c:formatCode>_(* #,##0_);_(* \(#,##0\);_(* "-"??_);_(@_)</c:formatCode>
                <c:ptCount val="10"/>
                <c:pt idx="0">
                  <c:v>64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3BA-491C-8EBF-D97EC3246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6212448"/>
        <c:axId val="1146212992"/>
      </c:barChart>
      <c:catAx>
        <c:axId val="114621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46212992"/>
        <c:crosses val="autoZero"/>
        <c:auto val="1"/>
        <c:lblAlgn val="ctr"/>
        <c:lblOffset val="100"/>
        <c:noMultiLvlLbl val="0"/>
      </c:catAx>
      <c:valAx>
        <c:axId val="114621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46212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JUNIO!Tabla dinámica3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</a:t>
            </a:r>
            <a:r>
              <a:rPr lang="en-US" baseline="0"/>
              <a:t> puntos sin reportes</a:t>
            </a:r>
            <a:endParaRPr lang="en-US"/>
          </a:p>
        </c:rich>
      </c:tx>
      <c:layout>
        <c:manualLayout>
          <c:xMode val="edge"/>
          <c:yMode val="edge"/>
          <c:x val="0.36204523797582627"/>
          <c:y val="5.4134465425119654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3.2619203849518809E-2"/>
              <c:y val="2.8681831437736949E-2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3.2619203849518809E-2"/>
              <c:y val="2.8681831437736949E-2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5.7895546744600186E-2"/>
              <c:y val="-0.1212271185066394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 i="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5.7895546744600186E-2"/>
              <c:y val="-0.1212271185066394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 i="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6.4304183314665281E-2"/>
              <c:y val="-7.5806045977520553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 JUNIO'!$M$131:$M$132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6.4304183314665281E-2"/>
                  <c:y val="-7.580604597752055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es-CO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/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'TABLA JUNIO'!$L$133:$L$141</c:f>
              <c:strCache>
                <c:ptCount val="8"/>
                <c:pt idx="0">
                  <c:v> -   </c:v>
                </c:pt>
                <c:pt idx="1">
                  <c:v> 1 </c:v>
                </c:pt>
                <c:pt idx="2">
                  <c:v> 2 </c:v>
                </c:pt>
                <c:pt idx="3">
                  <c:v> 3 </c:v>
                </c:pt>
                <c:pt idx="4">
                  <c:v> 4 </c:v>
                </c:pt>
                <c:pt idx="5">
                  <c:v> 5 </c:v>
                </c:pt>
                <c:pt idx="6">
                  <c:v> 7 </c:v>
                </c:pt>
                <c:pt idx="7">
                  <c:v> 8 </c:v>
                </c:pt>
              </c:strCache>
            </c:strRef>
          </c:cat>
          <c:val>
            <c:numRef>
              <c:f>'TABLA JUNIO'!$M$133:$M$141</c:f>
              <c:numCache>
                <c:formatCode>General</c:formatCode>
                <c:ptCount val="8"/>
                <c:pt idx="0">
                  <c:v>111</c:v>
                </c:pt>
                <c:pt idx="1">
                  <c:v>19</c:v>
                </c:pt>
                <c:pt idx="2">
                  <c:v>7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29B-4849-9C72-63B7970EBA8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79583333333333328"/>
          <c:y val="0.12899897929425488"/>
          <c:w val="0.12083333333333333"/>
          <c:h val="0.7593842957130357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JULIO!Tabla dinámica2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</a:t>
            </a:r>
            <a:r>
              <a:rPr lang="en-US" b="1" baseline="0"/>
              <a:t> REPORTE DE HURTOS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 JULIO'!$C$5:$C$6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A44-4DD7-9878-CD9514E4606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A44-4DD7-9878-CD9514E4606E}"/>
              </c:ext>
            </c:extLst>
          </c:dPt>
          <c:dLbls>
            <c:dLbl>
              <c:idx val="0"/>
              <c:layout>
                <c:manualLayout>
                  <c:x val="0.11290980046058166"/>
                  <c:y val="-9.850910971894927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0.10307449747415548"/>
                  <c:y val="3.788761806234074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 JULIO'!$B$7:$B$9</c:f>
              <c:strCache>
                <c:ptCount val="2"/>
                <c:pt idx="0">
                  <c:v>SIN EVIDENCIA</c:v>
                </c:pt>
                <c:pt idx="1">
                  <c:v>CON EVIDENCIA</c:v>
                </c:pt>
              </c:strCache>
            </c:strRef>
          </c:cat>
          <c:val>
            <c:numRef>
              <c:f>'TABLA JULIO'!$C$7:$C$9</c:f>
              <c:numCache>
                <c:formatCode>General</c:formatCode>
                <c:ptCount val="2"/>
                <c:pt idx="0">
                  <c:v>46</c:v>
                </c:pt>
                <c:pt idx="1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A44-4DD7-9878-CD9514E4606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JULIO!Tabla dinámica8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REPORTE</a:t>
            </a:r>
            <a:r>
              <a:rPr lang="en-US" sz="1600" b="1" baseline="0"/>
              <a:t> POR CIUDADES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 JULIO'!$C$21:$C$22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 JULIO'!$B$23:$B$38</c:f>
              <c:strCache>
                <c:ptCount val="15"/>
                <c:pt idx="0">
                  <c:v>Bogotá</c:v>
                </c:pt>
                <c:pt idx="1">
                  <c:v>Cali</c:v>
                </c:pt>
                <c:pt idx="2">
                  <c:v>Barranquilla</c:v>
                </c:pt>
                <c:pt idx="3">
                  <c:v>Medellín</c:v>
                </c:pt>
                <c:pt idx="4">
                  <c:v>Bogotá </c:v>
                </c:pt>
                <c:pt idx="5">
                  <c:v>Girardot</c:v>
                </c:pt>
                <c:pt idx="6">
                  <c:v>Bucaramanga</c:v>
                </c:pt>
                <c:pt idx="7">
                  <c:v>Cúcuta</c:v>
                </c:pt>
                <c:pt idx="8">
                  <c:v>Manizales</c:v>
                </c:pt>
                <c:pt idx="9">
                  <c:v>Zipaquirá</c:v>
                </c:pt>
                <c:pt idx="10">
                  <c:v>Tunja</c:v>
                </c:pt>
                <c:pt idx="11">
                  <c:v>Pereira</c:v>
                </c:pt>
                <c:pt idx="12">
                  <c:v>Armenia</c:v>
                </c:pt>
                <c:pt idx="13">
                  <c:v>Ibagué</c:v>
                </c:pt>
                <c:pt idx="14">
                  <c:v>Yopal</c:v>
                </c:pt>
              </c:strCache>
            </c:strRef>
          </c:cat>
          <c:val>
            <c:numRef>
              <c:f>'TABLA JULIO'!$C$23:$C$38</c:f>
              <c:numCache>
                <c:formatCode>_(* #,##0_);_(* \(#,##0\);_(* "-"??_);_(@_)</c:formatCode>
                <c:ptCount val="15"/>
                <c:pt idx="0">
                  <c:v>53</c:v>
                </c:pt>
                <c:pt idx="1">
                  <c:v>5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4F-4488-BF0C-43BE0CAB7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6214080"/>
        <c:axId val="1148817536"/>
      </c:barChart>
      <c:catAx>
        <c:axId val="114621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48817536"/>
        <c:crosses val="autoZero"/>
        <c:auto val="1"/>
        <c:lblAlgn val="ctr"/>
        <c:lblOffset val="100"/>
        <c:noMultiLvlLbl val="0"/>
      </c:catAx>
      <c:valAx>
        <c:axId val="114881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4621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JULIO!Tabla dinámica3</c:name>
    <c:fmtId val="5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</a:t>
            </a:r>
            <a:r>
              <a:rPr lang="en-US" baseline="0"/>
              <a:t> puntos sin reportes</a:t>
            </a:r>
            <a:endParaRPr lang="en-US"/>
          </a:p>
        </c:rich>
      </c:tx>
      <c:layout>
        <c:manualLayout>
          <c:xMode val="edge"/>
          <c:yMode val="edge"/>
          <c:x val="0.36204523797582627"/>
          <c:y val="5.4134465425119654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3.2619203849518809E-2"/>
              <c:y val="2.8681831437736949E-2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3.2619203849518809E-2"/>
              <c:y val="2.8681831437736949E-2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5.7895546744600186E-2"/>
              <c:y val="-0.1212271185066394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 i="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5.7895546744600186E-2"/>
              <c:y val="-0.1212271185066394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 i="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6.4304183314665281E-2"/>
              <c:y val="-7.5806045977520553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6.4304183314665281E-2"/>
              <c:y val="-7.5806045977520553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 JULIO'!$N$132:$N$133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/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'TABLA JULIO'!$M$134:$M$142</c:f>
              <c:strCache>
                <c:ptCount val="8"/>
                <c:pt idx="0">
                  <c:v> -   </c:v>
                </c:pt>
                <c:pt idx="1">
                  <c:v> 1 </c:v>
                </c:pt>
                <c:pt idx="2">
                  <c:v> 2 </c:v>
                </c:pt>
                <c:pt idx="3">
                  <c:v> 3 </c:v>
                </c:pt>
                <c:pt idx="4">
                  <c:v> 4 </c:v>
                </c:pt>
                <c:pt idx="5">
                  <c:v> 5 </c:v>
                </c:pt>
                <c:pt idx="6">
                  <c:v> 6 </c:v>
                </c:pt>
                <c:pt idx="7">
                  <c:v> 7 </c:v>
                </c:pt>
              </c:strCache>
            </c:strRef>
          </c:cat>
          <c:val>
            <c:numRef>
              <c:f>'TABLA JULIO'!$N$134:$N$142</c:f>
              <c:numCache>
                <c:formatCode>General</c:formatCode>
                <c:ptCount val="8"/>
                <c:pt idx="0">
                  <c:v>114</c:v>
                </c:pt>
                <c:pt idx="1">
                  <c:v>21</c:v>
                </c:pt>
                <c:pt idx="2">
                  <c:v>6</c:v>
                </c:pt>
                <c:pt idx="3">
                  <c:v>2</c:v>
                </c:pt>
                <c:pt idx="4">
                  <c:v>4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111-49EF-B256-400FD528331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79583333333333328"/>
          <c:y val="0.12899897929425488"/>
          <c:w val="0.12083333333333333"/>
          <c:h val="0.7593842957130357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AGOSTO!Tabla dinámica2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</a:t>
            </a:r>
            <a:r>
              <a:rPr lang="en-US" b="1" baseline="0"/>
              <a:t> REPORTE DE HURTOS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 AGOSTO'!$C$5:$C$6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F2B7-4C6D-8B0A-AB2A8C44E13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F2B7-4C6D-8B0A-AB2A8C44E13D}"/>
              </c:ext>
            </c:extLst>
          </c:dPt>
          <c:dLbls>
            <c:dLbl>
              <c:idx val="0"/>
              <c:layout>
                <c:manualLayout>
                  <c:x val="0.11290980046058166"/>
                  <c:y val="-9.850910971894927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0.10307449747415548"/>
                  <c:y val="3.788761806234074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 AGOSTO'!$B$7:$B$9</c:f>
              <c:strCache>
                <c:ptCount val="2"/>
                <c:pt idx="0">
                  <c:v>SIN EVIDENCIA</c:v>
                </c:pt>
                <c:pt idx="1">
                  <c:v>CON EVIDENCIA</c:v>
                </c:pt>
              </c:strCache>
            </c:strRef>
          </c:cat>
          <c:val>
            <c:numRef>
              <c:f>'TABLA AGOSTO'!$C$7:$C$9</c:f>
              <c:numCache>
                <c:formatCode>General</c:formatCode>
                <c:ptCount val="2"/>
                <c:pt idx="0">
                  <c:v>52</c:v>
                </c:pt>
                <c:pt idx="1">
                  <c:v>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2B7-4C6D-8B0A-AB2A8C44E13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AGOSTO!Tabla dinámica8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REPORTE</a:t>
            </a:r>
            <a:r>
              <a:rPr lang="en-US" sz="1600" b="1" baseline="0"/>
              <a:t> POR CIUDADES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 AGOSTO'!$C$21:$C$22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 AGOSTO'!$B$23:$B$35</c:f>
              <c:strCache>
                <c:ptCount val="12"/>
                <c:pt idx="0">
                  <c:v>Bogotá</c:v>
                </c:pt>
                <c:pt idx="1">
                  <c:v>Bucaramanga</c:v>
                </c:pt>
                <c:pt idx="2">
                  <c:v>Medellín</c:v>
                </c:pt>
                <c:pt idx="3">
                  <c:v>Cúcuta</c:v>
                </c:pt>
                <c:pt idx="4">
                  <c:v>Barranquilla</c:v>
                </c:pt>
                <c:pt idx="5">
                  <c:v>Bogotá </c:v>
                </c:pt>
                <c:pt idx="6">
                  <c:v>Zipaquirá</c:v>
                </c:pt>
                <c:pt idx="7">
                  <c:v>Cali</c:v>
                </c:pt>
                <c:pt idx="8">
                  <c:v>Ibagué</c:v>
                </c:pt>
                <c:pt idx="9">
                  <c:v>Armenia</c:v>
                </c:pt>
                <c:pt idx="10">
                  <c:v>Chiquinquirá</c:v>
                </c:pt>
                <c:pt idx="11">
                  <c:v>Pereira</c:v>
                </c:pt>
              </c:strCache>
            </c:strRef>
          </c:cat>
          <c:val>
            <c:numRef>
              <c:f>'TABLA AGOSTO'!$C$23:$C$35</c:f>
              <c:numCache>
                <c:formatCode>_(* #,##0_);_(* \(#,##0\);_(* "-"??_);_(@_)</c:formatCode>
                <c:ptCount val="12"/>
                <c:pt idx="0">
                  <c:v>66</c:v>
                </c:pt>
                <c:pt idx="1">
                  <c:v>6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202-46C3-B16C-BABC77164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8819712"/>
        <c:axId val="1148820256"/>
      </c:barChart>
      <c:catAx>
        <c:axId val="114881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48820256"/>
        <c:crosses val="autoZero"/>
        <c:auto val="1"/>
        <c:lblAlgn val="ctr"/>
        <c:lblOffset val="100"/>
        <c:noMultiLvlLbl val="0"/>
      </c:catAx>
      <c:valAx>
        <c:axId val="114882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4881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AGOSTO!Tabla dinámica3</c:name>
    <c:fmtId val="6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</a:t>
            </a:r>
            <a:r>
              <a:rPr lang="en-US" baseline="0"/>
              <a:t> puntos sin reportes</a:t>
            </a:r>
            <a:endParaRPr lang="en-US"/>
          </a:p>
        </c:rich>
      </c:tx>
      <c:layout>
        <c:manualLayout>
          <c:xMode val="edge"/>
          <c:yMode val="edge"/>
          <c:x val="0.36204523797582627"/>
          <c:y val="5.4134465425119654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3.2619203849518809E-2"/>
              <c:y val="2.8681831437736949E-2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3.2619203849518809E-2"/>
              <c:y val="2.8681831437736949E-2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5.7895546744600186E-2"/>
              <c:y val="-0.1212271185066394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 i="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5.7895546744600186E-2"/>
              <c:y val="-0.1212271185066394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 i="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6.4304183314665281E-2"/>
              <c:y val="-7.5806045977520553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6.4304183314665281E-2"/>
              <c:y val="-7.5806045977520553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 AGOSTO'!$O$148:$O$149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/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'TABLA AGOSTO'!$N$150:$N$158</c:f>
              <c:strCache>
                <c:ptCount val="8"/>
                <c:pt idx="0">
                  <c:v> -   </c:v>
                </c:pt>
                <c:pt idx="1">
                  <c:v> 1 </c:v>
                </c:pt>
                <c:pt idx="2">
                  <c:v> 2 </c:v>
                </c:pt>
                <c:pt idx="3">
                  <c:v> 3 </c:v>
                </c:pt>
                <c:pt idx="4">
                  <c:v> 4 </c:v>
                </c:pt>
                <c:pt idx="5">
                  <c:v> 5 </c:v>
                </c:pt>
                <c:pt idx="6">
                  <c:v> 6 </c:v>
                </c:pt>
                <c:pt idx="7">
                  <c:v> 9 </c:v>
                </c:pt>
              </c:strCache>
            </c:strRef>
          </c:cat>
          <c:val>
            <c:numRef>
              <c:f>'TABLA AGOSTO'!$O$150:$O$158</c:f>
              <c:numCache>
                <c:formatCode>General</c:formatCode>
                <c:ptCount val="8"/>
                <c:pt idx="0">
                  <c:v>113</c:v>
                </c:pt>
                <c:pt idx="1">
                  <c:v>19</c:v>
                </c:pt>
                <c:pt idx="2">
                  <c:v>11</c:v>
                </c:pt>
                <c:pt idx="3">
                  <c:v>4</c:v>
                </c:pt>
                <c:pt idx="4">
                  <c:v>4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74-4411-880C-C833EF0DB3D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74876722092068182"/>
          <c:y val="0.30978991556763291"/>
          <c:w val="7.2771371958739201E-2"/>
          <c:h val="0.5270261079177883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SEPT!Tabla dinámica2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</a:t>
            </a:r>
            <a:r>
              <a:rPr lang="en-US" b="1" baseline="0"/>
              <a:t> REPORTE DE HURTOS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 SEPT'!$C$5:$C$6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F38-4B5E-AEA3-2BFD0EEFEC1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F38-4B5E-AEA3-2BFD0EEFEC1E}"/>
              </c:ext>
            </c:extLst>
          </c:dPt>
          <c:dLbls>
            <c:dLbl>
              <c:idx val="0"/>
              <c:layout>
                <c:manualLayout>
                  <c:x val="0.11290980046058166"/>
                  <c:y val="-9.850910971894927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0.10307449747415548"/>
                  <c:y val="3.788761806234074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 SEPT'!$B$7:$B$9</c:f>
              <c:strCache>
                <c:ptCount val="2"/>
                <c:pt idx="0">
                  <c:v>SIN EVIDENCIA</c:v>
                </c:pt>
                <c:pt idx="1">
                  <c:v>CON EVIDENCIA</c:v>
                </c:pt>
              </c:strCache>
            </c:strRef>
          </c:cat>
          <c:val>
            <c:numRef>
              <c:f>'TABLA SEPT'!$C$7:$C$9</c:f>
              <c:numCache>
                <c:formatCode>General</c:formatCode>
                <c:ptCount val="2"/>
                <c:pt idx="0">
                  <c:v>54</c:v>
                </c:pt>
                <c:pt idx="1">
                  <c:v>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F38-4B5E-AEA3-2BFD0EEFEC1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SEPT!Tabla dinámica8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REPORTE</a:t>
            </a:r>
            <a:r>
              <a:rPr lang="en-US" sz="1600" b="1" baseline="0"/>
              <a:t> POR CIUDADES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 SEPT'!$C$21:$C$22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 SEPT'!$B$23:$B$37</c:f>
              <c:strCache>
                <c:ptCount val="14"/>
                <c:pt idx="0">
                  <c:v>Bogotá</c:v>
                </c:pt>
                <c:pt idx="1">
                  <c:v>Bucaramanga</c:v>
                </c:pt>
                <c:pt idx="2">
                  <c:v>Cali</c:v>
                </c:pt>
                <c:pt idx="3">
                  <c:v>Bogotá </c:v>
                </c:pt>
                <c:pt idx="4">
                  <c:v>Medellín</c:v>
                </c:pt>
                <c:pt idx="5">
                  <c:v>Barranquilla</c:v>
                </c:pt>
                <c:pt idx="6">
                  <c:v>Zipaquirá</c:v>
                </c:pt>
                <c:pt idx="7">
                  <c:v>Tunja</c:v>
                </c:pt>
                <c:pt idx="8">
                  <c:v>Ipiales </c:v>
                </c:pt>
                <c:pt idx="9">
                  <c:v>Chía</c:v>
                </c:pt>
                <c:pt idx="10">
                  <c:v>Villavicencio</c:v>
                </c:pt>
                <c:pt idx="11">
                  <c:v>Duitama</c:v>
                </c:pt>
                <c:pt idx="12">
                  <c:v>Montería</c:v>
                </c:pt>
                <c:pt idx="13">
                  <c:v>Ibagué</c:v>
                </c:pt>
              </c:strCache>
            </c:strRef>
          </c:cat>
          <c:val>
            <c:numRef>
              <c:f>'TABLA SEPT'!$C$23:$C$37</c:f>
              <c:numCache>
                <c:formatCode>_(* #,##0_);_(* \(#,##0\);_(* "-"??_);_(@_)</c:formatCode>
                <c:ptCount val="14"/>
                <c:pt idx="0">
                  <c:v>69</c:v>
                </c:pt>
                <c:pt idx="1">
                  <c:v>5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951-40BE-9BDE-2E96B8EF2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8820800"/>
        <c:axId val="1148819168"/>
      </c:barChart>
      <c:catAx>
        <c:axId val="114882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48819168"/>
        <c:crosses val="autoZero"/>
        <c:auto val="1"/>
        <c:lblAlgn val="ctr"/>
        <c:lblOffset val="100"/>
        <c:noMultiLvlLbl val="0"/>
      </c:catAx>
      <c:valAx>
        <c:axId val="114881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4882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SEPT!Tabla dinámica3</c:name>
    <c:fmtId val="7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</a:t>
            </a:r>
            <a:r>
              <a:rPr lang="en-US" baseline="0"/>
              <a:t> puntos sin reportes Sept</a:t>
            </a:r>
            <a:endParaRPr lang="en-US"/>
          </a:p>
        </c:rich>
      </c:tx>
      <c:layout>
        <c:manualLayout>
          <c:xMode val="edge"/>
          <c:yMode val="edge"/>
          <c:x val="0.20273922479471421"/>
          <c:y val="0.11689078246990156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3.2619203849518809E-2"/>
              <c:y val="2.8681831437736949E-2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3.2619203849518809E-2"/>
              <c:y val="2.8681831437736949E-2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5.7895546744600186E-2"/>
              <c:y val="-0.1212271185066394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 i="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5.7895546744600186E-2"/>
              <c:y val="-0.1212271185066394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 i="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6.4304183314665281E-2"/>
              <c:y val="-7.5806045977520553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6.4304183314665281E-2"/>
              <c:y val="-7.5806045977520553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7.1398512685914267E-2"/>
              <c:y val="-2.9311302042636923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293262742367773"/>
          <c:y val="0.34229036241595856"/>
          <c:w val="0.35853430235321931"/>
          <c:h val="0.5827660117058594"/>
        </c:manualLayout>
      </c:layout>
      <c:pieChart>
        <c:varyColors val="1"/>
        <c:ser>
          <c:idx val="0"/>
          <c:order val="0"/>
          <c:tx>
            <c:strRef>
              <c:f>'TABLA SEPT'!$R$148:$R$149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7.1398512685914267E-2"/>
                  <c:y val="-2.93113020426369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es-CO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/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'TABLA SEPT'!$Q$150:$Q$158</c:f>
              <c:strCache>
                <c:ptCount val="8"/>
                <c:pt idx="0">
                  <c:v> -   </c:v>
                </c:pt>
                <c:pt idx="1">
                  <c:v> 1 </c:v>
                </c:pt>
                <c:pt idx="2">
                  <c:v> 2 </c:v>
                </c:pt>
                <c:pt idx="3">
                  <c:v> 3 </c:v>
                </c:pt>
                <c:pt idx="4">
                  <c:v> 4 </c:v>
                </c:pt>
                <c:pt idx="5">
                  <c:v> 5 </c:v>
                </c:pt>
                <c:pt idx="6">
                  <c:v> 7 </c:v>
                </c:pt>
                <c:pt idx="7">
                  <c:v> 12 </c:v>
                </c:pt>
              </c:strCache>
            </c:strRef>
          </c:cat>
          <c:val>
            <c:numRef>
              <c:f>'TABLA SEPT'!$R$150:$R$158</c:f>
              <c:numCache>
                <c:formatCode>General</c:formatCode>
                <c:ptCount val="8"/>
                <c:pt idx="0">
                  <c:v>117</c:v>
                </c:pt>
                <c:pt idx="1">
                  <c:v>23</c:v>
                </c:pt>
                <c:pt idx="2">
                  <c:v>11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373-4EDE-BA9A-FBE081FADD3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SEPT!Tabla dinámica5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s-CO"/>
              <a:t>Total puntos sin</a:t>
            </a:r>
            <a:r>
              <a:rPr lang="es-CO" baseline="0"/>
              <a:t> reporte Acumulado</a:t>
            </a:r>
            <a:endParaRPr lang="es-CO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5.042607174103237E-2"/>
              <c:y val="6.8106226305045203E-2"/>
            </c:manualLayout>
          </c:layout>
          <c:spPr/>
          <c:txPr>
            <a:bodyPr/>
            <a:lstStyle/>
            <a:p>
              <a:pPr>
                <a:defRPr sz="11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6.128356975470825E-2"/>
              <c:y val="-1.4357582795458649E-2"/>
            </c:manualLayout>
          </c:layout>
          <c:spPr/>
          <c:txPr>
            <a:bodyPr/>
            <a:lstStyle/>
            <a:p>
              <a:pPr>
                <a:defRPr sz="11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 SEPT'!$U$148:$U$149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6"/>
            <c:extLst xmlns:c16r2="http://schemas.microsoft.com/office/drawing/2015/06/chart">
              <c:ext xmlns:c16="http://schemas.microsoft.com/office/drawing/2014/chart" uri="{C3380CC4-5D6E-409C-BE32-E72D297353CC}">
                <c16:uniqueId val="{00000000-FDD8-4450-95D2-76BC52A99DB0}"/>
              </c:ext>
            </c:extLst>
          </c:dPt>
          <c:dLbls>
            <c:dLbl>
              <c:idx val="0"/>
              <c:layout>
                <c:manualLayout>
                  <c:x val="5.042607174103237E-2"/>
                  <c:y val="6.81062263050452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6.128356975470825E-2"/>
                  <c:y val="-1.435758279545864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1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8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9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0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1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/>
            <c:txPr>
              <a:bodyPr/>
              <a:lstStyle/>
              <a:p>
                <a:pPr>
                  <a:defRPr sz="1100" b="1">
                    <a:solidFill>
                      <a:srgbClr val="FF0000"/>
                    </a:solidFill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'TABLA SEPT'!$T$150:$T$174</c:f>
              <c:strCache>
                <c:ptCount val="24"/>
                <c:pt idx="0">
                  <c:v> -   </c:v>
                </c:pt>
                <c:pt idx="1">
                  <c:v> 1 </c:v>
                </c:pt>
                <c:pt idx="2">
                  <c:v> 2 </c:v>
                </c:pt>
                <c:pt idx="3">
                  <c:v> 3 </c:v>
                </c:pt>
                <c:pt idx="4">
                  <c:v> 4 </c:v>
                </c:pt>
                <c:pt idx="5">
                  <c:v> 5 </c:v>
                </c:pt>
                <c:pt idx="6">
                  <c:v> 6 </c:v>
                </c:pt>
                <c:pt idx="7">
                  <c:v> 7 </c:v>
                </c:pt>
                <c:pt idx="8">
                  <c:v> 8 </c:v>
                </c:pt>
                <c:pt idx="9">
                  <c:v> 9 </c:v>
                </c:pt>
                <c:pt idx="10">
                  <c:v> 10 </c:v>
                </c:pt>
                <c:pt idx="11">
                  <c:v> 11 </c:v>
                </c:pt>
                <c:pt idx="12">
                  <c:v> 13 </c:v>
                </c:pt>
                <c:pt idx="13">
                  <c:v> 14 </c:v>
                </c:pt>
                <c:pt idx="14">
                  <c:v> 15 </c:v>
                </c:pt>
                <c:pt idx="15">
                  <c:v> 16 </c:v>
                </c:pt>
                <c:pt idx="16">
                  <c:v> 17 </c:v>
                </c:pt>
                <c:pt idx="17">
                  <c:v> 21 </c:v>
                </c:pt>
                <c:pt idx="18">
                  <c:v> 24 </c:v>
                </c:pt>
                <c:pt idx="19">
                  <c:v> 29 </c:v>
                </c:pt>
                <c:pt idx="20">
                  <c:v> 30 </c:v>
                </c:pt>
                <c:pt idx="21">
                  <c:v> 46 </c:v>
                </c:pt>
                <c:pt idx="22">
                  <c:v> 71 </c:v>
                </c:pt>
                <c:pt idx="23">
                  <c:v> 77 </c:v>
                </c:pt>
              </c:strCache>
            </c:strRef>
          </c:cat>
          <c:val>
            <c:numRef>
              <c:f>'TABLA SEPT'!$U$150:$U$174</c:f>
              <c:numCache>
                <c:formatCode>General</c:formatCode>
                <c:ptCount val="24"/>
                <c:pt idx="0">
                  <c:v>47</c:v>
                </c:pt>
                <c:pt idx="1">
                  <c:v>16</c:v>
                </c:pt>
                <c:pt idx="2">
                  <c:v>13</c:v>
                </c:pt>
                <c:pt idx="3">
                  <c:v>13</c:v>
                </c:pt>
                <c:pt idx="4">
                  <c:v>7</c:v>
                </c:pt>
                <c:pt idx="5">
                  <c:v>15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1</c:v>
                </c:pt>
                <c:pt idx="12">
                  <c:v>5</c:v>
                </c:pt>
                <c:pt idx="13">
                  <c:v>2</c:v>
                </c:pt>
                <c:pt idx="14">
                  <c:v>2</c:v>
                </c:pt>
                <c:pt idx="15">
                  <c:v>6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FDD8-4450-95D2-76BC52A99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OCT!Tabla dinámica2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</a:t>
            </a:r>
            <a:r>
              <a:rPr lang="en-US" b="1" baseline="0"/>
              <a:t> REPORTE DE HURTOS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 OCT'!$C$5:$C$6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04A-4A84-BCE6-BF5C90C958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04A-4A84-BCE6-BF5C90C958FD}"/>
              </c:ext>
            </c:extLst>
          </c:dPt>
          <c:dLbls>
            <c:dLbl>
              <c:idx val="0"/>
              <c:layout>
                <c:manualLayout>
                  <c:x val="0.11290980046058166"/>
                  <c:y val="-9.850910971894927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0.10307449747415548"/>
                  <c:y val="3.788761806234074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 OCT'!$B$7:$B$9</c:f>
              <c:strCache>
                <c:ptCount val="2"/>
                <c:pt idx="0">
                  <c:v>SIN EVIDENCIA</c:v>
                </c:pt>
                <c:pt idx="1">
                  <c:v>CON EVIDENCIA</c:v>
                </c:pt>
              </c:strCache>
            </c:strRef>
          </c:cat>
          <c:val>
            <c:numRef>
              <c:f>'TABLA OCT'!$C$7:$C$9</c:f>
              <c:numCache>
                <c:formatCode>General</c:formatCode>
                <c:ptCount val="2"/>
                <c:pt idx="0">
                  <c:v>73</c:v>
                </c:pt>
                <c:pt idx="1">
                  <c:v>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04A-4A84-BCE6-BF5C90C958F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OCT!Tabla dinámica8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REPORTE</a:t>
            </a:r>
            <a:r>
              <a:rPr lang="en-US" sz="1600" b="1" baseline="0"/>
              <a:t> POR CIUDADES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 OCT'!$C$21:$C$22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 OCT'!$B$23:$B$37</c:f>
              <c:strCache>
                <c:ptCount val="14"/>
                <c:pt idx="0">
                  <c:v>Bogotá</c:v>
                </c:pt>
                <c:pt idx="1">
                  <c:v>Barranquilla</c:v>
                </c:pt>
                <c:pt idx="2">
                  <c:v>Bogotá </c:v>
                </c:pt>
                <c:pt idx="3">
                  <c:v>Cartagena</c:v>
                </c:pt>
                <c:pt idx="4">
                  <c:v>Fusagasugá</c:v>
                </c:pt>
                <c:pt idx="5">
                  <c:v>Cali</c:v>
                </c:pt>
                <c:pt idx="6">
                  <c:v>Armenia</c:v>
                </c:pt>
                <c:pt idx="7">
                  <c:v>Medellín</c:v>
                </c:pt>
                <c:pt idx="8">
                  <c:v>Cúcuta</c:v>
                </c:pt>
                <c:pt idx="9">
                  <c:v>Pereira</c:v>
                </c:pt>
                <c:pt idx="10">
                  <c:v>Ibagué</c:v>
                </c:pt>
                <c:pt idx="11">
                  <c:v>Honda</c:v>
                </c:pt>
                <c:pt idx="12">
                  <c:v>Girardot</c:v>
                </c:pt>
                <c:pt idx="13">
                  <c:v>Tunja</c:v>
                </c:pt>
              </c:strCache>
            </c:strRef>
          </c:cat>
          <c:val>
            <c:numRef>
              <c:f>'TABLA OCT'!$C$23:$C$37</c:f>
              <c:numCache>
                <c:formatCode>_(* #,##0_);_(* \(#,##0\);_(* "-"??_);_(@_)</c:formatCode>
                <c:ptCount val="14"/>
                <c:pt idx="0">
                  <c:v>87</c:v>
                </c:pt>
                <c:pt idx="1">
                  <c:v>10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53E-48E0-A5E7-5C2CA6131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8818080"/>
        <c:axId val="1148818624"/>
      </c:barChart>
      <c:catAx>
        <c:axId val="114881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48818624"/>
        <c:crosses val="autoZero"/>
        <c:auto val="1"/>
        <c:lblAlgn val="ctr"/>
        <c:lblOffset val="100"/>
        <c:noMultiLvlLbl val="0"/>
      </c:catAx>
      <c:valAx>
        <c:axId val="114881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48818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OCT!Tabla dinámica3</c:name>
    <c:fmtId val="8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</a:t>
            </a:r>
            <a:r>
              <a:rPr lang="en-US" baseline="0"/>
              <a:t> puntos sin reportes Octubre</a:t>
            </a:r>
            <a:endParaRPr lang="en-US"/>
          </a:p>
        </c:rich>
      </c:tx>
      <c:layout>
        <c:manualLayout>
          <c:xMode val="edge"/>
          <c:yMode val="edge"/>
          <c:x val="0.27604972407582723"/>
          <c:y val="0.11139261550290673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3.2619203849518809E-2"/>
              <c:y val="2.8681831437736949E-2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3.2619203849518809E-2"/>
              <c:y val="2.8681831437736949E-2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5.7895546744600186E-2"/>
              <c:y val="-0.1212271185066394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 i="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5.7895546744600186E-2"/>
              <c:y val="-0.1212271185066394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 i="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6.4304183314665281E-2"/>
              <c:y val="-7.5806045977520553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6.4304183314665281E-2"/>
              <c:y val="-7.5806045977520553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7.1398512685914267E-2"/>
              <c:y val="-2.9311302042636923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layout>
            <c:manualLayout>
              <c:x val="7.1398512685914267E-2"/>
              <c:y val="-2.9311302042636923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293262742367773"/>
          <c:y val="0.34229036241595856"/>
          <c:w val="0.35853430235321931"/>
          <c:h val="0.5827660117058594"/>
        </c:manualLayout>
      </c:layout>
      <c:pieChart>
        <c:varyColors val="1"/>
        <c:ser>
          <c:idx val="0"/>
          <c:order val="0"/>
          <c:tx>
            <c:strRef>
              <c:f>'TABLA OCT'!$S$166:$S$167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/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'TABLA OCT'!$R$168:$R$177</c:f>
              <c:strCache>
                <c:ptCount val="9"/>
                <c:pt idx="0">
                  <c:v> -   </c:v>
                </c:pt>
                <c:pt idx="1">
                  <c:v> 1 </c:v>
                </c:pt>
                <c:pt idx="2">
                  <c:v> 2 </c:v>
                </c:pt>
                <c:pt idx="3">
                  <c:v> 3 </c:v>
                </c:pt>
                <c:pt idx="4">
                  <c:v> 4 </c:v>
                </c:pt>
                <c:pt idx="5">
                  <c:v> 5 </c:v>
                </c:pt>
                <c:pt idx="6">
                  <c:v> 7 </c:v>
                </c:pt>
                <c:pt idx="7">
                  <c:v> 10 </c:v>
                </c:pt>
                <c:pt idx="8">
                  <c:v> 18 </c:v>
                </c:pt>
              </c:strCache>
            </c:strRef>
          </c:cat>
          <c:val>
            <c:numRef>
              <c:f>'TABLA OCT'!$S$168:$S$177</c:f>
              <c:numCache>
                <c:formatCode>General</c:formatCode>
                <c:ptCount val="9"/>
                <c:pt idx="0">
                  <c:v>116</c:v>
                </c:pt>
                <c:pt idx="1">
                  <c:v>22</c:v>
                </c:pt>
                <c:pt idx="2">
                  <c:v>16</c:v>
                </c:pt>
                <c:pt idx="3">
                  <c:v>5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7D3-4C54-B1C7-54DEB2B3E7F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OCT!Tabla dinámica5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s-CO"/>
              <a:t>Total puntos sin</a:t>
            </a:r>
            <a:r>
              <a:rPr lang="es-CO" baseline="0"/>
              <a:t> reporte Acumulado</a:t>
            </a:r>
            <a:endParaRPr lang="es-CO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5.042607174103237E-2"/>
              <c:y val="6.8106226305045203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6.128356975470825E-2"/>
              <c:y val="-1.4357582795458649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layout>
            <c:manualLayout>
              <c:x val="5.042607174103237E-2"/>
              <c:y val="6.8106226305045203E-2"/>
            </c:manualLayout>
          </c:layout>
          <c:spPr/>
          <c:txPr>
            <a:bodyPr/>
            <a:lstStyle/>
            <a:p>
              <a:pPr>
                <a:defRPr sz="11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layout>
            <c:manualLayout>
              <c:x val="6.128356975470825E-2"/>
              <c:y val="-1.4357582795458649E-2"/>
            </c:manualLayout>
          </c:layout>
          <c:spPr/>
          <c:txPr>
            <a:bodyPr/>
            <a:lstStyle/>
            <a:p>
              <a:pPr>
                <a:defRPr sz="11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 OCT'!$V$166:$V$167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6"/>
            <c:extLst xmlns:c16r2="http://schemas.microsoft.com/office/drawing/2015/06/chart">
              <c:ext xmlns:c16="http://schemas.microsoft.com/office/drawing/2014/chart" uri="{C3380CC4-5D6E-409C-BE32-E72D297353CC}">
                <c16:uniqueId val="{00000000-46F4-48BE-BA2B-FCB022D067C0}"/>
              </c:ext>
            </c:extLst>
          </c:dPt>
          <c:dLbls>
            <c:dLbl>
              <c:idx val="0"/>
              <c:layout>
                <c:manualLayout>
                  <c:x val="5.042607174103237E-2"/>
                  <c:y val="6.81062263050452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6.128356975470825E-2"/>
                  <c:y val="-1.435758279545864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1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8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9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0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1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6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/>
            <c:txPr>
              <a:bodyPr/>
              <a:lstStyle/>
              <a:p>
                <a:pPr>
                  <a:defRPr sz="1100" b="1">
                    <a:solidFill>
                      <a:srgbClr val="FF0000"/>
                    </a:solidFill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'TABLA OCT'!$U$168:$U$195</c:f>
              <c:strCache>
                <c:ptCount val="27"/>
                <c:pt idx="0">
                  <c:v> -   </c:v>
                </c:pt>
                <c:pt idx="1">
                  <c:v> 1 </c:v>
                </c:pt>
                <c:pt idx="2">
                  <c:v> 2 </c:v>
                </c:pt>
                <c:pt idx="3">
                  <c:v> 3 </c:v>
                </c:pt>
                <c:pt idx="4">
                  <c:v> 4 </c:v>
                </c:pt>
                <c:pt idx="5">
                  <c:v> 5 </c:v>
                </c:pt>
                <c:pt idx="6">
                  <c:v> 6 </c:v>
                </c:pt>
                <c:pt idx="7">
                  <c:v> 7 </c:v>
                </c:pt>
                <c:pt idx="8">
                  <c:v> 8 </c:v>
                </c:pt>
                <c:pt idx="9">
                  <c:v> 9 </c:v>
                </c:pt>
                <c:pt idx="10">
                  <c:v> 10 </c:v>
                </c:pt>
                <c:pt idx="11">
                  <c:v> 13 </c:v>
                </c:pt>
                <c:pt idx="12">
                  <c:v> 14 </c:v>
                </c:pt>
                <c:pt idx="13">
                  <c:v> 15 </c:v>
                </c:pt>
                <c:pt idx="14">
                  <c:v> 16 </c:v>
                </c:pt>
                <c:pt idx="15">
                  <c:v> 17 </c:v>
                </c:pt>
                <c:pt idx="16">
                  <c:v> 21 </c:v>
                </c:pt>
                <c:pt idx="17">
                  <c:v> 46 </c:v>
                </c:pt>
                <c:pt idx="18">
                  <c:v> 19 </c:v>
                </c:pt>
                <c:pt idx="19">
                  <c:v> 23 </c:v>
                </c:pt>
                <c:pt idx="20">
                  <c:v> 48 </c:v>
                </c:pt>
                <c:pt idx="21">
                  <c:v> 12 </c:v>
                </c:pt>
                <c:pt idx="22">
                  <c:v> 20 </c:v>
                </c:pt>
                <c:pt idx="23">
                  <c:v> 32 </c:v>
                </c:pt>
                <c:pt idx="24">
                  <c:v> 87 </c:v>
                </c:pt>
                <c:pt idx="25">
                  <c:v> 27 </c:v>
                </c:pt>
                <c:pt idx="26">
                  <c:v> 78 </c:v>
                </c:pt>
              </c:strCache>
            </c:strRef>
          </c:cat>
          <c:val>
            <c:numRef>
              <c:f>'TABLA OCT'!$V$168:$V$195</c:f>
              <c:numCache>
                <c:formatCode>General</c:formatCode>
                <c:ptCount val="27"/>
                <c:pt idx="0">
                  <c:v>42</c:v>
                </c:pt>
                <c:pt idx="1">
                  <c:v>23</c:v>
                </c:pt>
                <c:pt idx="2">
                  <c:v>12</c:v>
                </c:pt>
                <c:pt idx="3">
                  <c:v>8</c:v>
                </c:pt>
                <c:pt idx="4">
                  <c:v>10</c:v>
                </c:pt>
                <c:pt idx="5">
                  <c:v>9</c:v>
                </c:pt>
                <c:pt idx="6">
                  <c:v>13</c:v>
                </c:pt>
                <c:pt idx="7">
                  <c:v>6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3</c:v>
                </c:pt>
                <c:pt idx="13">
                  <c:v>1</c:v>
                </c:pt>
                <c:pt idx="14">
                  <c:v>4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B-46F4-48BE-BA2B-FCB022D06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NOV!Tabla dinámica2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</a:t>
            </a:r>
            <a:r>
              <a:rPr lang="en-US" b="1" baseline="0"/>
              <a:t> REPORTE DE HURTOS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527454009766552E-2"/>
              <c:y val="9.127200678976299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4628823206997E-2"/>
              <c:y val="-0.18595654610522661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90980046058166"/>
              <c:y val="-9.85091097189492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307449747415548"/>
              <c:y val="3.7887618062340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 NOV'!$C$5:$C$6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FA9-4032-AD45-29796ED8FD6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FA9-4032-AD45-29796ED8FD67}"/>
              </c:ext>
            </c:extLst>
          </c:dPt>
          <c:dLbls>
            <c:dLbl>
              <c:idx val="0"/>
              <c:layout>
                <c:manualLayout>
                  <c:x val="0.11290980046058166"/>
                  <c:y val="-9.850910971894927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0.10307449747415548"/>
                  <c:y val="3.788761806234074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 NOV'!$B$7:$B$9</c:f>
              <c:strCache>
                <c:ptCount val="2"/>
                <c:pt idx="0">
                  <c:v>SIN EVIDENCIA</c:v>
                </c:pt>
                <c:pt idx="1">
                  <c:v>CON EVIDENCIA</c:v>
                </c:pt>
              </c:strCache>
            </c:strRef>
          </c:cat>
          <c:val>
            <c:numRef>
              <c:f>'TABLA NOV'!$C$7:$C$9</c:f>
              <c:numCache>
                <c:formatCode>General</c:formatCode>
                <c:ptCount val="2"/>
                <c:pt idx="0">
                  <c:v>49</c:v>
                </c:pt>
                <c:pt idx="1">
                  <c:v>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FA9-4032-AD45-29796ED8FD6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NOV!Tabla dinámica8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REPORTE</a:t>
            </a:r>
            <a:r>
              <a:rPr lang="en-US" sz="1600" b="1" baseline="0"/>
              <a:t> POR CIUDADES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 NOV'!$C$21:$C$22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 NOV'!$B$23:$B$33</c:f>
              <c:strCache>
                <c:ptCount val="10"/>
                <c:pt idx="0">
                  <c:v>Bogotá</c:v>
                </c:pt>
                <c:pt idx="1">
                  <c:v>Cali</c:v>
                </c:pt>
                <c:pt idx="2">
                  <c:v>Medellín</c:v>
                </c:pt>
                <c:pt idx="3">
                  <c:v>Cúcuta</c:v>
                </c:pt>
                <c:pt idx="4">
                  <c:v>Barranquilla</c:v>
                </c:pt>
                <c:pt idx="5">
                  <c:v>Facatativá</c:v>
                </c:pt>
                <c:pt idx="6">
                  <c:v>Zipaquirá</c:v>
                </c:pt>
                <c:pt idx="7">
                  <c:v>Bucaramanga</c:v>
                </c:pt>
                <c:pt idx="8">
                  <c:v>Tunja</c:v>
                </c:pt>
                <c:pt idx="9">
                  <c:v>Bogotá </c:v>
                </c:pt>
              </c:strCache>
            </c:strRef>
          </c:cat>
          <c:val>
            <c:numRef>
              <c:f>'TABLA NOV'!$C$23:$C$33</c:f>
              <c:numCache>
                <c:formatCode>_(* #,##0_);_(* \(#,##0\);_(* "-"??_);_(@_)</c:formatCode>
                <c:ptCount val="10"/>
                <c:pt idx="0">
                  <c:v>55</c:v>
                </c:pt>
                <c:pt idx="1">
                  <c:v>11</c:v>
                </c:pt>
                <c:pt idx="2">
                  <c:v>7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386-446B-91AB-E6169D4FF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0214832"/>
        <c:axId val="1150215920"/>
      </c:barChart>
      <c:catAx>
        <c:axId val="115021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0215920"/>
        <c:crosses val="autoZero"/>
        <c:auto val="1"/>
        <c:lblAlgn val="ctr"/>
        <c:lblOffset val="100"/>
        <c:noMultiLvlLbl val="0"/>
      </c:catAx>
      <c:valAx>
        <c:axId val="115021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021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NOV!Tabla dinámica3</c:name>
    <c:fmtId val="9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</a:t>
            </a:r>
            <a:r>
              <a:rPr lang="en-US" baseline="0"/>
              <a:t> puntos sin reportes Octubre</a:t>
            </a:r>
            <a:endParaRPr lang="en-US"/>
          </a:p>
        </c:rich>
      </c:tx>
      <c:layout>
        <c:manualLayout>
          <c:xMode val="edge"/>
          <c:yMode val="edge"/>
          <c:x val="0.27604972407582723"/>
          <c:y val="0.11139261550290673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3.2619203849518809E-2"/>
              <c:y val="2.8681831437736949E-2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3.2619203849518809E-2"/>
              <c:y val="2.8681831437736949E-2"/>
            </c:manualLayout>
          </c:layout>
          <c:spPr/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5.7895546744600186E-2"/>
              <c:y val="-0.1212271185066394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 i="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5.7895546744600186E-2"/>
              <c:y val="-0.1212271185066394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 i="0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6.4304183314665281E-2"/>
              <c:y val="-7.5806045977520553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6.4304183314665281E-2"/>
              <c:y val="-7.5806045977520553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7.1398512685914267E-2"/>
              <c:y val="-2.9311302042636923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layout>
            <c:manualLayout>
              <c:x val="7.1398512685914267E-2"/>
              <c:y val="-2.9311302042636923E-2"/>
            </c:manualLayout>
          </c:layout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/>
              </a:pPr>
              <a:endParaRPr lang="es-CO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293262742367773"/>
          <c:y val="0.34229036241595856"/>
          <c:w val="0.35853430235321931"/>
          <c:h val="0.5827660117058594"/>
        </c:manualLayout>
      </c:layout>
      <c:pieChart>
        <c:varyColors val="1"/>
        <c:ser>
          <c:idx val="0"/>
          <c:order val="0"/>
          <c:tx>
            <c:strRef>
              <c:f>'TABLA NOV'!$T$139:$T$140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/>
                </a:pPr>
                <a:endParaRPr lang="es-C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'TABLA NOV'!$S$141:$S$149</c:f>
              <c:strCache>
                <c:ptCount val="8"/>
                <c:pt idx="0">
                  <c:v> -   </c:v>
                </c:pt>
                <c:pt idx="1">
                  <c:v> 1 </c:v>
                </c:pt>
                <c:pt idx="2">
                  <c:v> 2 </c:v>
                </c:pt>
                <c:pt idx="3">
                  <c:v> 3 </c:v>
                </c:pt>
                <c:pt idx="4">
                  <c:v> 4 </c:v>
                </c:pt>
                <c:pt idx="5">
                  <c:v> 5 </c:v>
                </c:pt>
                <c:pt idx="6">
                  <c:v> 6 </c:v>
                </c:pt>
                <c:pt idx="7">
                  <c:v> 7 </c:v>
                </c:pt>
              </c:strCache>
            </c:strRef>
          </c:cat>
          <c:val>
            <c:numRef>
              <c:f>'TABLA NOV'!$T$141:$T$149</c:f>
              <c:numCache>
                <c:formatCode>General</c:formatCode>
                <c:ptCount val="8"/>
                <c:pt idx="0">
                  <c:v>128</c:v>
                </c:pt>
                <c:pt idx="1">
                  <c:v>19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78-4F3D-9806-DE0332C6D63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[informe_de hurtos.xlsx]TABLA NOV!Tabla dinámica5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s-CO"/>
              <a:t>Total puntos sin</a:t>
            </a:r>
            <a:r>
              <a:rPr lang="es-CO" baseline="0"/>
              <a:t> reporte Acumulado</a:t>
            </a:r>
            <a:endParaRPr lang="es-CO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5.042607174103237E-2"/>
              <c:y val="6.8106226305045203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6.128356975470825E-2"/>
              <c:y val="-1.4357582795458649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layout>
            <c:manualLayout>
              <c:x val="5.042607174103237E-2"/>
              <c:y val="6.8106226305045203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layout>
            <c:manualLayout>
              <c:x val="6.128356975470825E-2"/>
              <c:y val="-1.4357582795458649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layout>
            <c:manualLayout>
              <c:x val="5.042607174103237E-2"/>
              <c:y val="6.8106226305045203E-2"/>
            </c:manualLayout>
          </c:layout>
          <c:spPr/>
          <c:txPr>
            <a:bodyPr/>
            <a:lstStyle/>
            <a:p>
              <a:pPr>
                <a:defRPr sz="11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layout>
            <c:manualLayout>
              <c:x val="6.128356975470825E-2"/>
              <c:y val="-1.4357582795458649E-2"/>
            </c:manualLayout>
          </c:layout>
          <c:spPr/>
          <c:txPr>
            <a:bodyPr/>
            <a:lstStyle/>
            <a:p>
              <a:pPr>
                <a:defRPr sz="1100" b="1">
                  <a:solidFill>
                    <a:srgbClr val="FF0000"/>
                  </a:solidFill>
                </a:defRPr>
              </a:pPr>
              <a:endParaRPr lang="es-CO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 NOV'!$W$139:$W$140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6"/>
            <c:extLst xmlns:c16r2="http://schemas.microsoft.com/office/drawing/2015/06/chart">
              <c:ext xmlns:c16="http://schemas.microsoft.com/office/drawing/2014/chart" uri="{C3380CC4-5D6E-409C-BE32-E72D297353CC}">
                <c16:uniqueId val="{00000000-AC41-4261-8508-E0006AAF26A4}"/>
              </c:ext>
            </c:extLst>
          </c:dPt>
          <c:dLbls>
            <c:dLbl>
              <c:idx val="0"/>
              <c:layout>
                <c:manualLayout>
                  <c:x val="5.042607174103237E-2"/>
                  <c:y val="6.81062263050452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6.128356975470825E-2"/>
                  <c:y val="-1.435758279545864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1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8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19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0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1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6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7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8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/>
            <c:txPr>
              <a:bodyPr/>
              <a:lstStyle/>
              <a:p>
                <a:pPr>
                  <a:defRPr sz="1100" b="1">
                    <a:solidFill>
                      <a:srgbClr val="FF0000"/>
                    </a:solidFill>
                  </a:defRPr>
                </a:pPr>
                <a:endParaRPr lang="es-C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'TABLA NOV'!$V$141:$V$170</c:f>
              <c:strCache>
                <c:ptCount val="29"/>
                <c:pt idx="0">
                  <c:v> -   </c:v>
                </c:pt>
                <c:pt idx="1">
                  <c:v> 1 </c:v>
                </c:pt>
                <c:pt idx="2">
                  <c:v> 2 </c:v>
                </c:pt>
                <c:pt idx="3">
                  <c:v> 3 </c:v>
                </c:pt>
                <c:pt idx="4">
                  <c:v> 4 </c:v>
                </c:pt>
                <c:pt idx="5">
                  <c:v> 5 </c:v>
                </c:pt>
                <c:pt idx="6">
                  <c:v> 6 </c:v>
                </c:pt>
                <c:pt idx="7">
                  <c:v> 7 </c:v>
                </c:pt>
                <c:pt idx="8">
                  <c:v> 8 </c:v>
                </c:pt>
                <c:pt idx="9">
                  <c:v> 9 </c:v>
                </c:pt>
                <c:pt idx="10">
                  <c:v> 10 </c:v>
                </c:pt>
                <c:pt idx="11">
                  <c:v> 13 </c:v>
                </c:pt>
                <c:pt idx="12">
                  <c:v> 14 </c:v>
                </c:pt>
                <c:pt idx="13">
                  <c:v> 16 </c:v>
                </c:pt>
                <c:pt idx="14">
                  <c:v> 17 </c:v>
                </c:pt>
                <c:pt idx="15">
                  <c:v> 21 </c:v>
                </c:pt>
                <c:pt idx="16">
                  <c:v> 46 </c:v>
                </c:pt>
                <c:pt idx="17">
                  <c:v> 12 </c:v>
                </c:pt>
                <c:pt idx="18">
                  <c:v> 20 </c:v>
                </c:pt>
                <c:pt idx="19">
                  <c:v> 87 </c:v>
                </c:pt>
                <c:pt idx="20">
                  <c:v> 22 </c:v>
                </c:pt>
                <c:pt idx="21">
                  <c:v> 24 </c:v>
                </c:pt>
                <c:pt idx="22">
                  <c:v> 54 </c:v>
                </c:pt>
                <c:pt idx="23">
                  <c:v> 35 </c:v>
                </c:pt>
                <c:pt idx="24">
                  <c:v> 18 </c:v>
                </c:pt>
                <c:pt idx="25">
                  <c:v> 28 </c:v>
                </c:pt>
                <c:pt idx="26">
                  <c:v> 11 </c:v>
                </c:pt>
                <c:pt idx="27">
                  <c:v> 85 </c:v>
                </c:pt>
                <c:pt idx="28">
                  <c:v> 37 </c:v>
                </c:pt>
              </c:strCache>
            </c:strRef>
          </c:cat>
          <c:val>
            <c:numRef>
              <c:f>'TABLA NOV'!$W$141:$W$170</c:f>
              <c:numCache>
                <c:formatCode>General</c:formatCode>
                <c:ptCount val="29"/>
                <c:pt idx="0">
                  <c:v>46</c:v>
                </c:pt>
                <c:pt idx="1">
                  <c:v>19</c:v>
                </c:pt>
                <c:pt idx="2">
                  <c:v>15</c:v>
                </c:pt>
                <c:pt idx="3">
                  <c:v>7</c:v>
                </c:pt>
                <c:pt idx="4">
                  <c:v>7</c:v>
                </c:pt>
                <c:pt idx="5">
                  <c:v>9</c:v>
                </c:pt>
                <c:pt idx="6">
                  <c:v>15</c:v>
                </c:pt>
                <c:pt idx="7">
                  <c:v>6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3</c:v>
                </c:pt>
                <c:pt idx="13">
                  <c:v>4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D-AC41-4261-8508-E0006AAF2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image" Target="../media/image1.png"/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1.png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image" Target="../media/image1.png"/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1.png"/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1.png"/><Relationship Id="rId1" Type="http://schemas.openxmlformats.org/officeDocument/2006/relationships/chart" Target="../charts/chart24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image" Target="../media/image1.png"/><Relationship Id="rId1" Type="http://schemas.openxmlformats.org/officeDocument/2006/relationships/chart" Target="../charts/chart26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1.png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1.png"/><Relationship Id="rId1" Type="http://schemas.openxmlformats.org/officeDocument/2006/relationships/chart" Target="../charts/chart30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image" Target="../media/image1.png"/><Relationship Id="rId1" Type="http://schemas.openxmlformats.org/officeDocument/2006/relationships/chart" Target="../charts/chart32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chart" Target="../charts/chart42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chart" Target="../charts/chart45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chart" Target="../charts/chart48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chart" Target="../charts/chart51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chart" Target="../charts/chart54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chart" Target="../charts/chart57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chart" Target="../charts/chart60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5" Type="http://schemas.openxmlformats.org/officeDocument/2006/relationships/chart" Target="../charts/chart64.xml"/><Relationship Id="rId4" Type="http://schemas.openxmlformats.org/officeDocument/2006/relationships/chart" Target="../charts/chart63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5" Type="http://schemas.openxmlformats.org/officeDocument/2006/relationships/chart" Target="../charts/chart68.xml"/><Relationship Id="rId4" Type="http://schemas.openxmlformats.org/officeDocument/2006/relationships/chart" Target="../charts/chart67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5" Type="http://schemas.openxmlformats.org/officeDocument/2006/relationships/chart" Target="../charts/chart72.xml"/><Relationship Id="rId4" Type="http://schemas.openxmlformats.org/officeDocument/2006/relationships/chart" Target="../charts/chart7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114</xdr:row>
      <xdr:rowOff>228600</xdr:rowOff>
    </xdr:from>
    <xdr:to>
      <xdr:col>2</xdr:col>
      <xdr:colOff>133350</xdr:colOff>
      <xdr:row>133</xdr:row>
      <xdr:rowOff>57150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50977800"/>
          <a:ext cx="133350" cy="459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114</xdr:row>
      <xdr:rowOff>209550</xdr:rowOff>
    </xdr:from>
    <xdr:to>
      <xdr:col>2</xdr:col>
      <xdr:colOff>133350</xdr:colOff>
      <xdr:row>133</xdr:row>
      <xdr:rowOff>57150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50958750"/>
          <a:ext cx="133350" cy="461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101</xdr:row>
      <xdr:rowOff>400050</xdr:rowOff>
    </xdr:from>
    <xdr:to>
      <xdr:col>2</xdr:col>
      <xdr:colOff>47625</xdr:colOff>
      <xdr:row>115</xdr:row>
      <xdr:rowOff>66675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47320200"/>
          <a:ext cx="47625" cy="387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114</xdr:row>
      <xdr:rowOff>228600</xdr:rowOff>
    </xdr:from>
    <xdr:to>
      <xdr:col>2</xdr:col>
      <xdr:colOff>133350</xdr:colOff>
      <xdr:row>133</xdr:row>
      <xdr:rowOff>57150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50977800"/>
          <a:ext cx="133350" cy="459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114</xdr:row>
      <xdr:rowOff>209550</xdr:rowOff>
    </xdr:from>
    <xdr:to>
      <xdr:col>2</xdr:col>
      <xdr:colOff>133350</xdr:colOff>
      <xdr:row>133</xdr:row>
      <xdr:rowOff>57150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50958750"/>
          <a:ext cx="133350" cy="461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446483</xdr:colOff>
      <xdr:row>7</xdr:row>
      <xdr:rowOff>86913</xdr:rowOff>
    </xdr:from>
    <xdr:to>
      <xdr:col>32</xdr:col>
      <xdr:colOff>690562</xdr:colOff>
      <xdr:row>24</xdr:row>
      <xdr:rowOff>59531</xdr:rowOff>
    </xdr:to>
    <xdr:graphicFrame macro="">
      <xdr:nvGraphicFramePr>
        <xdr:cNvPr id="10" name="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315515</xdr:colOff>
      <xdr:row>182</xdr:row>
      <xdr:rowOff>182164</xdr:rowOff>
    </xdr:from>
    <xdr:to>
      <xdr:col>15</xdr:col>
      <xdr:colOff>315515</xdr:colOff>
      <xdr:row>190</xdr:row>
      <xdr:rowOff>258364</xdr:rowOff>
    </xdr:to>
    <xdr:graphicFrame macro="">
      <xdr:nvGraphicFramePr>
        <xdr:cNvPr id="11" name="10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386952</xdr:colOff>
      <xdr:row>16</xdr:row>
      <xdr:rowOff>3572</xdr:rowOff>
    </xdr:from>
    <xdr:to>
      <xdr:col>22</xdr:col>
      <xdr:colOff>619125</xdr:colOff>
      <xdr:row>30</xdr:row>
      <xdr:rowOff>79772</xdr:rowOff>
    </xdr:to>
    <xdr:graphicFrame macro="">
      <xdr:nvGraphicFramePr>
        <xdr:cNvPr id="12" name="1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52</xdr:row>
      <xdr:rowOff>0</xdr:rowOff>
    </xdr:from>
    <xdr:to>
      <xdr:col>24</xdr:col>
      <xdr:colOff>833780</xdr:colOff>
      <xdr:row>69</xdr:row>
      <xdr:rowOff>130969</xdr:rowOff>
    </xdr:to>
    <xdr:graphicFrame macro="">
      <xdr:nvGraphicFramePr>
        <xdr:cNvPr id="13" name="1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0</xdr:colOff>
      <xdr:row>52</xdr:row>
      <xdr:rowOff>0</xdr:rowOff>
    </xdr:from>
    <xdr:to>
      <xdr:col>33</xdr:col>
      <xdr:colOff>114980</xdr:colOff>
      <xdr:row>66</xdr:row>
      <xdr:rowOff>76200</xdr:rowOff>
    </xdr:to>
    <xdr:graphicFrame macro="">
      <xdr:nvGraphicFramePr>
        <xdr:cNvPr id="14" name="1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0</xdr:colOff>
      <xdr:row>76</xdr:row>
      <xdr:rowOff>0</xdr:rowOff>
    </xdr:from>
    <xdr:to>
      <xdr:col>25</xdr:col>
      <xdr:colOff>31637</xdr:colOff>
      <xdr:row>90</xdr:row>
      <xdr:rowOff>185738</xdr:rowOff>
    </xdr:to>
    <xdr:graphicFrame macro="">
      <xdr:nvGraphicFramePr>
        <xdr:cNvPr id="15" name="1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103</xdr:row>
      <xdr:rowOff>400050</xdr:rowOff>
    </xdr:from>
    <xdr:to>
      <xdr:col>2</xdr:col>
      <xdr:colOff>133350</xdr:colOff>
      <xdr:row>116</xdr:row>
      <xdr:rowOff>66675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9107150"/>
          <a:ext cx="133350" cy="2352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115</xdr:row>
      <xdr:rowOff>228600</xdr:rowOff>
    </xdr:from>
    <xdr:to>
      <xdr:col>2</xdr:col>
      <xdr:colOff>133350</xdr:colOff>
      <xdr:row>134</xdr:row>
      <xdr:rowOff>57150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139315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115</xdr:row>
      <xdr:rowOff>209550</xdr:rowOff>
    </xdr:from>
    <xdr:to>
      <xdr:col>2</xdr:col>
      <xdr:colOff>133350</xdr:colOff>
      <xdr:row>134</xdr:row>
      <xdr:rowOff>57150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139315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103</xdr:row>
      <xdr:rowOff>400050</xdr:rowOff>
    </xdr:from>
    <xdr:to>
      <xdr:col>2</xdr:col>
      <xdr:colOff>133350</xdr:colOff>
      <xdr:row>116</xdr:row>
      <xdr:rowOff>66675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9107150"/>
          <a:ext cx="133350" cy="2352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115</xdr:row>
      <xdr:rowOff>228600</xdr:rowOff>
    </xdr:from>
    <xdr:to>
      <xdr:col>2</xdr:col>
      <xdr:colOff>133350</xdr:colOff>
      <xdr:row>134</xdr:row>
      <xdr:rowOff>57150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139315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115</xdr:row>
      <xdr:rowOff>209550</xdr:rowOff>
    </xdr:from>
    <xdr:to>
      <xdr:col>2</xdr:col>
      <xdr:colOff>133350</xdr:colOff>
      <xdr:row>134</xdr:row>
      <xdr:rowOff>57150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139315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38100</xdr:colOff>
      <xdr:row>25</xdr:row>
      <xdr:rowOff>33336</xdr:rowOff>
    </xdr:from>
    <xdr:to>
      <xdr:col>16</xdr:col>
      <xdr:colOff>114299</xdr:colOff>
      <xdr:row>40</xdr:row>
      <xdr:rowOff>85724</xdr:rowOff>
    </xdr:to>
    <xdr:graphicFrame macro="">
      <xdr:nvGraphicFramePr>
        <xdr:cNvPr id="8" name="7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219075</xdr:colOff>
      <xdr:row>12</xdr:row>
      <xdr:rowOff>59530</xdr:rowOff>
    </xdr:from>
    <xdr:to>
      <xdr:col>6</xdr:col>
      <xdr:colOff>428626</xdr:colOff>
      <xdr:row>29</xdr:row>
      <xdr:rowOff>190499</xdr:rowOff>
    </xdr:to>
    <xdr:graphicFrame macro="">
      <xdr:nvGraphicFramePr>
        <xdr:cNvPr id="9" name="8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466724</xdr:colOff>
      <xdr:row>0</xdr:row>
      <xdr:rowOff>171450</xdr:rowOff>
    </xdr:from>
    <xdr:to>
      <xdr:col>22</xdr:col>
      <xdr:colOff>214311</xdr:colOff>
      <xdr:row>15</xdr:row>
      <xdr:rowOff>57150</xdr:rowOff>
    </xdr:to>
    <xdr:graphicFrame macro="">
      <xdr:nvGraphicFramePr>
        <xdr:cNvPr id="11" name="10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490537</xdr:colOff>
      <xdr:row>16</xdr:row>
      <xdr:rowOff>77900</xdr:rowOff>
    </xdr:from>
    <xdr:to>
      <xdr:col>22</xdr:col>
      <xdr:colOff>214312</xdr:colOff>
      <xdr:row>32</xdr:row>
      <xdr:rowOff>73138</xdr:rowOff>
    </xdr:to>
    <xdr:graphicFrame macro="">
      <xdr:nvGraphicFramePr>
        <xdr:cNvPr id="12" name="1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142875</xdr:colOff>
      <xdr:row>1</xdr:row>
      <xdr:rowOff>80963</xdr:rowOff>
    </xdr:from>
    <xdr:to>
      <xdr:col>13</xdr:col>
      <xdr:colOff>687917</xdr:colOff>
      <xdr:row>12</xdr:row>
      <xdr:rowOff>133350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127</xdr:row>
      <xdr:rowOff>228600</xdr:rowOff>
    </xdr:from>
    <xdr:to>
      <xdr:col>14</xdr:col>
      <xdr:colOff>133350</xdr:colOff>
      <xdr:row>146</xdr:row>
      <xdr:rowOff>57150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217170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127</xdr:row>
      <xdr:rowOff>209550</xdr:rowOff>
    </xdr:from>
    <xdr:to>
      <xdr:col>14</xdr:col>
      <xdr:colOff>133350</xdr:colOff>
      <xdr:row>146</xdr:row>
      <xdr:rowOff>57150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217170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114</xdr:row>
      <xdr:rowOff>400050</xdr:rowOff>
    </xdr:from>
    <xdr:to>
      <xdr:col>14</xdr:col>
      <xdr:colOff>47625</xdr:colOff>
      <xdr:row>128</xdr:row>
      <xdr:rowOff>66675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19240500"/>
          <a:ext cx="47625" cy="2543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127</xdr:row>
      <xdr:rowOff>228600</xdr:rowOff>
    </xdr:from>
    <xdr:to>
      <xdr:col>14</xdr:col>
      <xdr:colOff>133350</xdr:colOff>
      <xdr:row>146</xdr:row>
      <xdr:rowOff>57150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217170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127</xdr:row>
      <xdr:rowOff>209550</xdr:rowOff>
    </xdr:from>
    <xdr:to>
      <xdr:col>14</xdr:col>
      <xdr:colOff>133350</xdr:colOff>
      <xdr:row>146</xdr:row>
      <xdr:rowOff>57150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217170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597959</xdr:colOff>
      <xdr:row>27</xdr:row>
      <xdr:rowOff>20107</xdr:rowOff>
    </xdr:from>
    <xdr:to>
      <xdr:col>23</xdr:col>
      <xdr:colOff>629709</xdr:colOff>
      <xdr:row>37</xdr:row>
      <xdr:rowOff>307974</xdr:rowOff>
    </xdr:to>
    <xdr:graphicFrame macro="">
      <xdr:nvGraphicFramePr>
        <xdr:cNvPr id="9" name="8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248707</xdr:colOff>
      <xdr:row>1</xdr:row>
      <xdr:rowOff>42332</xdr:rowOff>
    </xdr:from>
    <xdr:to>
      <xdr:col>12</xdr:col>
      <xdr:colOff>709084</xdr:colOff>
      <xdr:row>12</xdr:row>
      <xdr:rowOff>158750</xdr:rowOff>
    </xdr:to>
    <xdr:graphicFrame macro="">
      <xdr:nvGraphicFramePr>
        <xdr:cNvPr id="10" name="9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523874</xdr:colOff>
      <xdr:row>1</xdr:row>
      <xdr:rowOff>30692</xdr:rowOff>
    </xdr:from>
    <xdr:to>
      <xdr:col>20</xdr:col>
      <xdr:colOff>137584</xdr:colOff>
      <xdr:row>12</xdr:row>
      <xdr:rowOff>148167</xdr:rowOff>
    </xdr:to>
    <xdr:graphicFrame macro="">
      <xdr:nvGraphicFramePr>
        <xdr:cNvPr id="11" name="10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127</xdr:row>
      <xdr:rowOff>228600</xdr:rowOff>
    </xdr:from>
    <xdr:to>
      <xdr:col>16</xdr:col>
      <xdr:colOff>133350</xdr:colOff>
      <xdr:row>146</xdr:row>
      <xdr:rowOff>57150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0" y="33756600"/>
          <a:ext cx="133350" cy="468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0</xdr:colOff>
      <xdr:row>127</xdr:row>
      <xdr:rowOff>209550</xdr:rowOff>
    </xdr:from>
    <xdr:to>
      <xdr:col>16</xdr:col>
      <xdr:colOff>133350</xdr:colOff>
      <xdr:row>146</xdr:row>
      <xdr:rowOff>57150</xdr:rowOff>
    </xdr:to>
    <xdr:pic>
      <xdr:nvPicPr>
        <xdr:cNvPr id="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0" y="33756600"/>
          <a:ext cx="133350" cy="468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0</xdr:colOff>
      <xdr:row>114</xdr:row>
      <xdr:rowOff>400050</xdr:rowOff>
    </xdr:from>
    <xdr:to>
      <xdr:col>16</xdr:col>
      <xdr:colOff>47625</xdr:colOff>
      <xdr:row>128</xdr:row>
      <xdr:rowOff>66675</xdr:rowOff>
    </xdr:to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0" y="29213175"/>
          <a:ext cx="47625" cy="461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0</xdr:colOff>
      <xdr:row>127</xdr:row>
      <xdr:rowOff>228600</xdr:rowOff>
    </xdr:from>
    <xdr:to>
      <xdr:col>16</xdr:col>
      <xdr:colOff>133350</xdr:colOff>
      <xdr:row>146</xdr:row>
      <xdr:rowOff>57150</xdr:rowOff>
    </xdr:to>
    <xdr:pic>
      <xdr:nvPicPr>
        <xdr:cNvPr id="1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0" y="33756600"/>
          <a:ext cx="133350" cy="468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0</xdr:colOff>
      <xdr:row>127</xdr:row>
      <xdr:rowOff>209550</xdr:rowOff>
    </xdr:from>
    <xdr:to>
      <xdr:col>16</xdr:col>
      <xdr:colOff>133350</xdr:colOff>
      <xdr:row>146</xdr:row>
      <xdr:rowOff>57150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0" y="33756600"/>
          <a:ext cx="133350" cy="468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989541</xdr:colOff>
      <xdr:row>30</xdr:row>
      <xdr:rowOff>31750</xdr:rowOff>
    </xdr:from>
    <xdr:to>
      <xdr:col>25</xdr:col>
      <xdr:colOff>402167</xdr:colOff>
      <xdr:row>42</xdr:row>
      <xdr:rowOff>180973</xdr:rowOff>
    </xdr:to>
    <xdr:graphicFrame macro="">
      <xdr:nvGraphicFramePr>
        <xdr:cNvPr id="17" name="1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232832</xdr:colOff>
      <xdr:row>1</xdr:row>
      <xdr:rowOff>31748</xdr:rowOff>
    </xdr:from>
    <xdr:to>
      <xdr:col>12</xdr:col>
      <xdr:colOff>433915</xdr:colOff>
      <xdr:row>11</xdr:row>
      <xdr:rowOff>190499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126</xdr:row>
      <xdr:rowOff>228600</xdr:rowOff>
    </xdr:from>
    <xdr:to>
      <xdr:col>14</xdr:col>
      <xdr:colOff>133350</xdr:colOff>
      <xdr:row>145</xdr:row>
      <xdr:rowOff>57150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40300" y="30956250"/>
          <a:ext cx="133350" cy="5734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126</xdr:row>
      <xdr:rowOff>209550</xdr:rowOff>
    </xdr:from>
    <xdr:to>
      <xdr:col>14</xdr:col>
      <xdr:colOff>133350</xdr:colOff>
      <xdr:row>145</xdr:row>
      <xdr:rowOff>57150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40300" y="30937200"/>
          <a:ext cx="133350" cy="575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113</xdr:row>
      <xdr:rowOff>400050</xdr:rowOff>
    </xdr:from>
    <xdr:to>
      <xdr:col>14</xdr:col>
      <xdr:colOff>47625</xdr:colOff>
      <xdr:row>127</xdr:row>
      <xdr:rowOff>66675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40300" y="27489150"/>
          <a:ext cx="47625" cy="3686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126</xdr:row>
      <xdr:rowOff>228600</xdr:rowOff>
    </xdr:from>
    <xdr:to>
      <xdr:col>14</xdr:col>
      <xdr:colOff>133350</xdr:colOff>
      <xdr:row>145</xdr:row>
      <xdr:rowOff>57150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40300" y="30956250"/>
          <a:ext cx="133350" cy="5734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126</xdr:row>
      <xdr:rowOff>209550</xdr:rowOff>
    </xdr:from>
    <xdr:to>
      <xdr:col>14</xdr:col>
      <xdr:colOff>133350</xdr:colOff>
      <xdr:row>145</xdr:row>
      <xdr:rowOff>57150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40300" y="30937200"/>
          <a:ext cx="133350" cy="575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24</xdr:col>
      <xdr:colOff>111125</xdr:colOff>
      <xdr:row>19</xdr:row>
      <xdr:rowOff>21167</xdr:rowOff>
    </xdr:from>
    <xdr:to>
      <xdr:col>28</xdr:col>
      <xdr:colOff>275167</xdr:colOff>
      <xdr:row>27</xdr:row>
      <xdr:rowOff>96307</xdr:rowOff>
    </xdr:to>
    <xdr:graphicFrame macro="">
      <xdr:nvGraphicFramePr>
        <xdr:cNvPr id="9" name="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232832</xdr:colOff>
      <xdr:row>1</xdr:row>
      <xdr:rowOff>31748</xdr:rowOff>
    </xdr:from>
    <xdr:to>
      <xdr:col>13</xdr:col>
      <xdr:colOff>95250</xdr:colOff>
      <xdr:row>12</xdr:row>
      <xdr:rowOff>84667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126</xdr:row>
      <xdr:rowOff>228600</xdr:rowOff>
    </xdr:from>
    <xdr:to>
      <xdr:col>14</xdr:col>
      <xdr:colOff>133350</xdr:colOff>
      <xdr:row>145</xdr:row>
      <xdr:rowOff>57150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82800" y="42386250"/>
          <a:ext cx="133350" cy="5734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126</xdr:row>
      <xdr:rowOff>209550</xdr:rowOff>
    </xdr:from>
    <xdr:to>
      <xdr:col>14</xdr:col>
      <xdr:colOff>133350</xdr:colOff>
      <xdr:row>145</xdr:row>
      <xdr:rowOff>57150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82800" y="42367200"/>
          <a:ext cx="133350" cy="575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113</xdr:row>
      <xdr:rowOff>400050</xdr:rowOff>
    </xdr:from>
    <xdr:to>
      <xdr:col>14</xdr:col>
      <xdr:colOff>47625</xdr:colOff>
      <xdr:row>127</xdr:row>
      <xdr:rowOff>66675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82800" y="38157150"/>
          <a:ext cx="47625" cy="463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126</xdr:row>
      <xdr:rowOff>228600</xdr:rowOff>
    </xdr:from>
    <xdr:to>
      <xdr:col>14</xdr:col>
      <xdr:colOff>133350</xdr:colOff>
      <xdr:row>145</xdr:row>
      <xdr:rowOff>57150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82800" y="42386250"/>
          <a:ext cx="133350" cy="5734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126</xdr:row>
      <xdr:rowOff>209550</xdr:rowOff>
    </xdr:from>
    <xdr:to>
      <xdr:col>14</xdr:col>
      <xdr:colOff>133350</xdr:colOff>
      <xdr:row>145</xdr:row>
      <xdr:rowOff>57150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82800" y="42367200"/>
          <a:ext cx="133350" cy="575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280459</xdr:colOff>
      <xdr:row>16</xdr:row>
      <xdr:rowOff>31750</xdr:rowOff>
    </xdr:from>
    <xdr:to>
      <xdr:col>39</xdr:col>
      <xdr:colOff>84667</xdr:colOff>
      <xdr:row>26</xdr:row>
      <xdr:rowOff>296333</xdr:rowOff>
    </xdr:to>
    <xdr:graphicFrame macro="">
      <xdr:nvGraphicFramePr>
        <xdr:cNvPr id="8" name="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244929</xdr:colOff>
      <xdr:row>0</xdr:row>
      <xdr:rowOff>0</xdr:rowOff>
    </xdr:from>
    <xdr:to>
      <xdr:col>12</xdr:col>
      <xdr:colOff>381000</xdr:colOff>
      <xdr:row>12</xdr:row>
      <xdr:rowOff>117932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125</xdr:row>
      <xdr:rowOff>228600</xdr:rowOff>
    </xdr:from>
    <xdr:to>
      <xdr:col>15</xdr:col>
      <xdr:colOff>133350</xdr:colOff>
      <xdr:row>144</xdr:row>
      <xdr:rowOff>57150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44775" y="27936825"/>
          <a:ext cx="133350" cy="447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0</xdr:colOff>
      <xdr:row>125</xdr:row>
      <xdr:rowOff>209550</xdr:rowOff>
    </xdr:from>
    <xdr:to>
      <xdr:col>15</xdr:col>
      <xdr:colOff>133350</xdr:colOff>
      <xdr:row>144</xdr:row>
      <xdr:rowOff>57150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44775" y="27917775"/>
          <a:ext cx="133350" cy="449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0</xdr:colOff>
      <xdr:row>112</xdr:row>
      <xdr:rowOff>400050</xdr:rowOff>
    </xdr:from>
    <xdr:to>
      <xdr:col>15</xdr:col>
      <xdr:colOff>47625</xdr:colOff>
      <xdr:row>126</xdr:row>
      <xdr:rowOff>66675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44775" y="24050625"/>
          <a:ext cx="47625" cy="402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0</xdr:colOff>
      <xdr:row>125</xdr:row>
      <xdr:rowOff>228600</xdr:rowOff>
    </xdr:from>
    <xdr:to>
      <xdr:col>15</xdr:col>
      <xdr:colOff>133350</xdr:colOff>
      <xdr:row>144</xdr:row>
      <xdr:rowOff>57150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44775" y="27936825"/>
          <a:ext cx="133350" cy="447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0</xdr:colOff>
      <xdr:row>125</xdr:row>
      <xdr:rowOff>209550</xdr:rowOff>
    </xdr:from>
    <xdr:to>
      <xdr:col>15</xdr:col>
      <xdr:colOff>133350</xdr:colOff>
      <xdr:row>144</xdr:row>
      <xdr:rowOff>57150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44775" y="27917775"/>
          <a:ext cx="133350" cy="449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280459</xdr:colOff>
      <xdr:row>15</xdr:row>
      <xdr:rowOff>31750</xdr:rowOff>
    </xdr:from>
    <xdr:to>
      <xdr:col>43</xdr:col>
      <xdr:colOff>84667</xdr:colOff>
      <xdr:row>25</xdr:row>
      <xdr:rowOff>296333</xdr:rowOff>
    </xdr:to>
    <xdr:graphicFrame macro="">
      <xdr:nvGraphicFramePr>
        <xdr:cNvPr id="8" name="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217</xdr:row>
      <xdr:rowOff>0</xdr:rowOff>
    </xdr:from>
    <xdr:to>
      <xdr:col>15</xdr:col>
      <xdr:colOff>114300</xdr:colOff>
      <xdr:row>218</xdr:row>
      <xdr:rowOff>0</xdr:rowOff>
    </xdr:to>
    <xdr:pic>
      <xdr:nvPicPr>
        <xdr:cNvPr id="11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77000"/>
          <a:ext cx="1143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0</xdr:colOff>
      <xdr:row>216</xdr:row>
      <xdr:rowOff>0</xdr:rowOff>
    </xdr:from>
    <xdr:to>
      <xdr:col>15</xdr:col>
      <xdr:colOff>47625</xdr:colOff>
      <xdr:row>218</xdr:row>
      <xdr:rowOff>0</xdr:rowOff>
    </xdr:to>
    <xdr:pic>
      <xdr:nvPicPr>
        <xdr:cNvPr id="1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286500"/>
          <a:ext cx="4762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340177</xdr:colOff>
      <xdr:row>0</xdr:row>
      <xdr:rowOff>122465</xdr:rowOff>
    </xdr:from>
    <xdr:to>
      <xdr:col>12</xdr:col>
      <xdr:colOff>802823</xdr:colOff>
      <xdr:row>12</xdr:row>
      <xdr:rowOff>1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125</xdr:row>
      <xdr:rowOff>228600</xdr:rowOff>
    </xdr:from>
    <xdr:to>
      <xdr:col>14</xdr:col>
      <xdr:colOff>133350</xdr:colOff>
      <xdr:row>144</xdr:row>
      <xdr:rowOff>57150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44950" y="28203525"/>
          <a:ext cx="133350" cy="417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125</xdr:row>
      <xdr:rowOff>209550</xdr:rowOff>
    </xdr:from>
    <xdr:to>
      <xdr:col>14</xdr:col>
      <xdr:colOff>133350</xdr:colOff>
      <xdr:row>144</xdr:row>
      <xdr:rowOff>57150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44950" y="28203525"/>
          <a:ext cx="133350" cy="417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112</xdr:row>
      <xdr:rowOff>400050</xdr:rowOff>
    </xdr:from>
    <xdr:to>
      <xdr:col>14</xdr:col>
      <xdr:colOff>47625</xdr:colOff>
      <xdr:row>126</xdr:row>
      <xdr:rowOff>66675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44950" y="25041225"/>
          <a:ext cx="47625" cy="3228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125</xdr:row>
      <xdr:rowOff>228600</xdr:rowOff>
    </xdr:from>
    <xdr:to>
      <xdr:col>14</xdr:col>
      <xdr:colOff>133350</xdr:colOff>
      <xdr:row>144</xdr:row>
      <xdr:rowOff>57150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44950" y="28203525"/>
          <a:ext cx="133350" cy="417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125</xdr:row>
      <xdr:rowOff>209550</xdr:rowOff>
    </xdr:from>
    <xdr:to>
      <xdr:col>14</xdr:col>
      <xdr:colOff>133350</xdr:colOff>
      <xdr:row>144</xdr:row>
      <xdr:rowOff>57150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44950" y="28203525"/>
          <a:ext cx="133350" cy="417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40</xdr:col>
      <xdr:colOff>443745</xdr:colOff>
      <xdr:row>15</xdr:row>
      <xdr:rowOff>18143</xdr:rowOff>
    </xdr:from>
    <xdr:to>
      <xdr:col>45</xdr:col>
      <xdr:colOff>247953</xdr:colOff>
      <xdr:row>25</xdr:row>
      <xdr:rowOff>177951</xdr:rowOff>
    </xdr:to>
    <xdr:graphicFrame macro="">
      <xdr:nvGraphicFramePr>
        <xdr:cNvPr id="8" name="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217</xdr:row>
      <xdr:rowOff>0</xdr:rowOff>
    </xdr:from>
    <xdr:to>
      <xdr:col>14</xdr:col>
      <xdr:colOff>114300</xdr:colOff>
      <xdr:row>218</xdr:row>
      <xdr:rowOff>0</xdr:rowOff>
    </xdr:to>
    <xdr:pic>
      <xdr:nvPicPr>
        <xdr:cNvPr id="9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44950" y="51406425"/>
          <a:ext cx="1143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216</xdr:row>
      <xdr:rowOff>0</xdr:rowOff>
    </xdr:from>
    <xdr:to>
      <xdr:col>14</xdr:col>
      <xdr:colOff>47625</xdr:colOff>
      <xdr:row>218</xdr:row>
      <xdr:rowOff>0</xdr:rowOff>
    </xdr:to>
    <xdr:pic>
      <xdr:nvPicPr>
        <xdr:cNvPr id="10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44950" y="51101625"/>
          <a:ext cx="476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340177</xdr:colOff>
      <xdr:row>0</xdr:row>
      <xdr:rowOff>122465</xdr:rowOff>
    </xdr:from>
    <xdr:to>
      <xdr:col>12</xdr:col>
      <xdr:colOff>802823</xdr:colOff>
      <xdr:row>12</xdr:row>
      <xdr:rowOff>1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125</xdr:row>
      <xdr:rowOff>228600</xdr:rowOff>
    </xdr:from>
    <xdr:to>
      <xdr:col>14</xdr:col>
      <xdr:colOff>133350</xdr:colOff>
      <xdr:row>144</xdr:row>
      <xdr:rowOff>57150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25565100"/>
          <a:ext cx="133350" cy="413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125</xdr:row>
      <xdr:rowOff>209550</xdr:rowOff>
    </xdr:from>
    <xdr:to>
      <xdr:col>14</xdr:col>
      <xdr:colOff>133350</xdr:colOff>
      <xdr:row>144</xdr:row>
      <xdr:rowOff>57150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25546050"/>
          <a:ext cx="133350" cy="415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112</xdr:row>
      <xdr:rowOff>400050</xdr:rowOff>
    </xdr:from>
    <xdr:to>
      <xdr:col>14</xdr:col>
      <xdr:colOff>47625</xdr:colOff>
      <xdr:row>126</xdr:row>
      <xdr:rowOff>66675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22936200"/>
          <a:ext cx="47625" cy="2771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125</xdr:row>
      <xdr:rowOff>228600</xdr:rowOff>
    </xdr:from>
    <xdr:to>
      <xdr:col>14</xdr:col>
      <xdr:colOff>133350</xdr:colOff>
      <xdr:row>144</xdr:row>
      <xdr:rowOff>57150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25565100"/>
          <a:ext cx="133350" cy="413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125</xdr:row>
      <xdr:rowOff>209550</xdr:rowOff>
    </xdr:from>
    <xdr:to>
      <xdr:col>14</xdr:col>
      <xdr:colOff>133350</xdr:colOff>
      <xdr:row>144</xdr:row>
      <xdr:rowOff>57150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25546050"/>
          <a:ext cx="133350" cy="415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43</xdr:col>
      <xdr:colOff>443745</xdr:colOff>
      <xdr:row>15</xdr:row>
      <xdr:rowOff>18143</xdr:rowOff>
    </xdr:from>
    <xdr:to>
      <xdr:col>48</xdr:col>
      <xdr:colOff>247953</xdr:colOff>
      <xdr:row>25</xdr:row>
      <xdr:rowOff>177951</xdr:rowOff>
    </xdr:to>
    <xdr:graphicFrame macro="">
      <xdr:nvGraphicFramePr>
        <xdr:cNvPr id="8" name="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217</xdr:row>
      <xdr:rowOff>0</xdr:rowOff>
    </xdr:from>
    <xdr:to>
      <xdr:col>14</xdr:col>
      <xdr:colOff>114300</xdr:colOff>
      <xdr:row>218</xdr:row>
      <xdr:rowOff>0</xdr:rowOff>
    </xdr:to>
    <xdr:pic>
      <xdr:nvPicPr>
        <xdr:cNvPr id="9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45034200"/>
          <a:ext cx="1143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216</xdr:row>
      <xdr:rowOff>0</xdr:rowOff>
    </xdr:from>
    <xdr:to>
      <xdr:col>14</xdr:col>
      <xdr:colOff>47625</xdr:colOff>
      <xdr:row>218</xdr:row>
      <xdr:rowOff>0</xdr:rowOff>
    </xdr:to>
    <xdr:pic>
      <xdr:nvPicPr>
        <xdr:cNvPr id="10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44843700"/>
          <a:ext cx="4762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340177</xdr:colOff>
      <xdr:row>0</xdr:row>
      <xdr:rowOff>122465</xdr:rowOff>
    </xdr:from>
    <xdr:to>
      <xdr:col>12</xdr:col>
      <xdr:colOff>802823</xdr:colOff>
      <xdr:row>12</xdr:row>
      <xdr:rowOff>1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125</xdr:row>
      <xdr:rowOff>228600</xdr:rowOff>
    </xdr:from>
    <xdr:to>
      <xdr:col>14</xdr:col>
      <xdr:colOff>133350</xdr:colOff>
      <xdr:row>144</xdr:row>
      <xdr:rowOff>57150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44675" y="348615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125</xdr:row>
      <xdr:rowOff>209550</xdr:rowOff>
    </xdr:from>
    <xdr:to>
      <xdr:col>14</xdr:col>
      <xdr:colOff>133350</xdr:colOff>
      <xdr:row>144</xdr:row>
      <xdr:rowOff>57150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44675" y="348615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112</xdr:row>
      <xdr:rowOff>400050</xdr:rowOff>
    </xdr:from>
    <xdr:to>
      <xdr:col>14</xdr:col>
      <xdr:colOff>47625</xdr:colOff>
      <xdr:row>126</xdr:row>
      <xdr:rowOff>66675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44675" y="32385000"/>
          <a:ext cx="47625" cy="2543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125</xdr:row>
      <xdr:rowOff>228600</xdr:rowOff>
    </xdr:from>
    <xdr:to>
      <xdr:col>14</xdr:col>
      <xdr:colOff>133350</xdr:colOff>
      <xdr:row>144</xdr:row>
      <xdr:rowOff>57150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44675" y="348615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125</xdr:row>
      <xdr:rowOff>209550</xdr:rowOff>
    </xdr:from>
    <xdr:to>
      <xdr:col>14</xdr:col>
      <xdr:colOff>133350</xdr:colOff>
      <xdr:row>144</xdr:row>
      <xdr:rowOff>57150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44675" y="348615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443745</xdr:colOff>
      <xdr:row>15</xdr:row>
      <xdr:rowOff>18143</xdr:rowOff>
    </xdr:from>
    <xdr:to>
      <xdr:col>51</xdr:col>
      <xdr:colOff>247953</xdr:colOff>
      <xdr:row>25</xdr:row>
      <xdr:rowOff>177951</xdr:rowOff>
    </xdr:to>
    <xdr:graphicFrame macro="">
      <xdr:nvGraphicFramePr>
        <xdr:cNvPr id="8" name="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217</xdr:row>
      <xdr:rowOff>0</xdr:rowOff>
    </xdr:from>
    <xdr:to>
      <xdr:col>14</xdr:col>
      <xdr:colOff>114300</xdr:colOff>
      <xdr:row>218</xdr:row>
      <xdr:rowOff>0</xdr:rowOff>
    </xdr:to>
    <xdr:pic>
      <xdr:nvPicPr>
        <xdr:cNvPr id="9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44675" y="52311300"/>
          <a:ext cx="1143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216</xdr:row>
      <xdr:rowOff>0</xdr:rowOff>
    </xdr:from>
    <xdr:to>
      <xdr:col>14</xdr:col>
      <xdr:colOff>47625</xdr:colOff>
      <xdr:row>218</xdr:row>
      <xdr:rowOff>0</xdr:rowOff>
    </xdr:to>
    <xdr:pic>
      <xdr:nvPicPr>
        <xdr:cNvPr id="10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44675" y="52120800"/>
          <a:ext cx="4762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340177</xdr:colOff>
      <xdr:row>0</xdr:row>
      <xdr:rowOff>122465</xdr:rowOff>
    </xdr:from>
    <xdr:to>
      <xdr:col>13</xdr:col>
      <xdr:colOff>381000</xdr:colOff>
      <xdr:row>12</xdr:row>
      <xdr:rowOff>1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125</xdr:row>
      <xdr:rowOff>228600</xdr:rowOff>
    </xdr:from>
    <xdr:to>
      <xdr:col>14</xdr:col>
      <xdr:colOff>133350</xdr:colOff>
      <xdr:row>144</xdr:row>
      <xdr:rowOff>57150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82700" y="35156775"/>
          <a:ext cx="133350" cy="401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125</xdr:row>
      <xdr:rowOff>209550</xdr:rowOff>
    </xdr:from>
    <xdr:to>
      <xdr:col>14</xdr:col>
      <xdr:colOff>133350</xdr:colOff>
      <xdr:row>144</xdr:row>
      <xdr:rowOff>57150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82700" y="35137725"/>
          <a:ext cx="133350" cy="403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112</xdr:row>
      <xdr:rowOff>400050</xdr:rowOff>
    </xdr:from>
    <xdr:to>
      <xdr:col>14</xdr:col>
      <xdr:colOff>47625</xdr:colOff>
      <xdr:row>126</xdr:row>
      <xdr:rowOff>66675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82700" y="32184975"/>
          <a:ext cx="47625" cy="3114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125</xdr:row>
      <xdr:rowOff>228600</xdr:rowOff>
    </xdr:from>
    <xdr:to>
      <xdr:col>14</xdr:col>
      <xdr:colOff>133350</xdr:colOff>
      <xdr:row>144</xdr:row>
      <xdr:rowOff>57150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82700" y="35156775"/>
          <a:ext cx="133350" cy="401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125</xdr:row>
      <xdr:rowOff>209550</xdr:rowOff>
    </xdr:from>
    <xdr:to>
      <xdr:col>14</xdr:col>
      <xdr:colOff>133350</xdr:colOff>
      <xdr:row>144</xdr:row>
      <xdr:rowOff>57150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82700" y="35137725"/>
          <a:ext cx="133350" cy="403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49</xdr:col>
      <xdr:colOff>443745</xdr:colOff>
      <xdr:row>15</xdr:row>
      <xdr:rowOff>18143</xdr:rowOff>
    </xdr:from>
    <xdr:to>
      <xdr:col>54</xdr:col>
      <xdr:colOff>247953</xdr:colOff>
      <xdr:row>25</xdr:row>
      <xdr:rowOff>177951</xdr:rowOff>
    </xdr:to>
    <xdr:graphicFrame macro="">
      <xdr:nvGraphicFramePr>
        <xdr:cNvPr id="8" name="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217</xdr:row>
      <xdr:rowOff>0</xdr:rowOff>
    </xdr:from>
    <xdr:to>
      <xdr:col>14</xdr:col>
      <xdr:colOff>114300</xdr:colOff>
      <xdr:row>218</xdr:row>
      <xdr:rowOff>0</xdr:rowOff>
    </xdr:to>
    <xdr:pic>
      <xdr:nvPicPr>
        <xdr:cNvPr id="9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82700" y="54740175"/>
          <a:ext cx="1143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216</xdr:row>
      <xdr:rowOff>0</xdr:rowOff>
    </xdr:from>
    <xdr:to>
      <xdr:col>14</xdr:col>
      <xdr:colOff>47625</xdr:colOff>
      <xdr:row>218</xdr:row>
      <xdr:rowOff>0</xdr:rowOff>
    </xdr:to>
    <xdr:pic>
      <xdr:nvPicPr>
        <xdr:cNvPr id="10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82700" y="54549675"/>
          <a:ext cx="4762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47520</xdr:colOff>
      <xdr:row>213</xdr:row>
      <xdr:rowOff>28800</xdr:rowOff>
    </xdr:from>
    <xdr:to>
      <xdr:col>12</xdr:col>
      <xdr:colOff>180360</xdr:colOff>
      <xdr:row>213</xdr:row>
      <xdr:rowOff>47520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314325" y="1762125"/>
          <a:ext cx="132840" cy="18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47520</xdr:colOff>
      <xdr:row>197</xdr:row>
      <xdr:rowOff>28800</xdr:rowOff>
    </xdr:from>
    <xdr:to>
      <xdr:col>12</xdr:col>
      <xdr:colOff>180360</xdr:colOff>
      <xdr:row>197</xdr:row>
      <xdr:rowOff>47520</xdr:rowOff>
    </xdr:to>
    <xdr:pic>
      <xdr:nvPicPr>
        <xdr:cNvPr id="12" name="Picture 1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314325" y="1762125"/>
          <a:ext cx="132840" cy="18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340177</xdr:colOff>
      <xdr:row>0</xdr:row>
      <xdr:rowOff>122465</xdr:rowOff>
    </xdr:from>
    <xdr:to>
      <xdr:col>13</xdr:col>
      <xdr:colOff>381000</xdr:colOff>
      <xdr:row>12</xdr:row>
      <xdr:rowOff>1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125</xdr:row>
      <xdr:rowOff>228600</xdr:rowOff>
    </xdr:from>
    <xdr:to>
      <xdr:col>14</xdr:col>
      <xdr:colOff>133350</xdr:colOff>
      <xdr:row>144</xdr:row>
      <xdr:rowOff>57150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22669500"/>
          <a:ext cx="133350" cy="3295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125</xdr:row>
      <xdr:rowOff>209550</xdr:rowOff>
    </xdr:from>
    <xdr:to>
      <xdr:col>14</xdr:col>
      <xdr:colOff>133350</xdr:colOff>
      <xdr:row>144</xdr:row>
      <xdr:rowOff>57150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22669500"/>
          <a:ext cx="133350" cy="3295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112</xdr:row>
      <xdr:rowOff>400050</xdr:rowOff>
    </xdr:from>
    <xdr:to>
      <xdr:col>14</xdr:col>
      <xdr:colOff>47625</xdr:colOff>
      <xdr:row>126</xdr:row>
      <xdr:rowOff>66675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20078700"/>
          <a:ext cx="47625" cy="2657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125</xdr:row>
      <xdr:rowOff>228600</xdr:rowOff>
    </xdr:from>
    <xdr:to>
      <xdr:col>14</xdr:col>
      <xdr:colOff>133350</xdr:colOff>
      <xdr:row>144</xdr:row>
      <xdr:rowOff>57150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22669500"/>
          <a:ext cx="133350" cy="3295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125</xdr:row>
      <xdr:rowOff>209550</xdr:rowOff>
    </xdr:from>
    <xdr:to>
      <xdr:col>14</xdr:col>
      <xdr:colOff>133350</xdr:colOff>
      <xdr:row>144</xdr:row>
      <xdr:rowOff>57150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22669500"/>
          <a:ext cx="133350" cy="3295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55</xdr:col>
      <xdr:colOff>443745</xdr:colOff>
      <xdr:row>15</xdr:row>
      <xdr:rowOff>18143</xdr:rowOff>
    </xdr:from>
    <xdr:to>
      <xdr:col>60</xdr:col>
      <xdr:colOff>247953</xdr:colOff>
      <xdr:row>25</xdr:row>
      <xdr:rowOff>177951</xdr:rowOff>
    </xdr:to>
    <xdr:graphicFrame macro="">
      <xdr:nvGraphicFramePr>
        <xdr:cNvPr id="8" name="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217</xdr:row>
      <xdr:rowOff>0</xdr:rowOff>
    </xdr:from>
    <xdr:to>
      <xdr:col>14</xdr:col>
      <xdr:colOff>114300</xdr:colOff>
      <xdr:row>218</xdr:row>
      <xdr:rowOff>0</xdr:rowOff>
    </xdr:to>
    <xdr:pic>
      <xdr:nvPicPr>
        <xdr:cNvPr id="9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38214300"/>
          <a:ext cx="1143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216</xdr:row>
      <xdr:rowOff>0</xdr:rowOff>
    </xdr:from>
    <xdr:to>
      <xdr:col>14</xdr:col>
      <xdr:colOff>47625</xdr:colOff>
      <xdr:row>218</xdr:row>
      <xdr:rowOff>0</xdr:rowOff>
    </xdr:to>
    <xdr:pic>
      <xdr:nvPicPr>
        <xdr:cNvPr id="10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0800" y="38023800"/>
          <a:ext cx="4762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47520</xdr:colOff>
      <xdr:row>213</xdr:row>
      <xdr:rowOff>28800</xdr:rowOff>
    </xdr:from>
    <xdr:to>
      <xdr:col>12</xdr:col>
      <xdr:colOff>180360</xdr:colOff>
      <xdr:row>213</xdr:row>
      <xdr:rowOff>47520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039995" y="37481100"/>
          <a:ext cx="132840" cy="18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47520</xdr:colOff>
      <xdr:row>197</xdr:row>
      <xdr:rowOff>28800</xdr:rowOff>
    </xdr:from>
    <xdr:to>
      <xdr:col>12</xdr:col>
      <xdr:colOff>180360</xdr:colOff>
      <xdr:row>197</xdr:row>
      <xdr:rowOff>47520</xdr:rowOff>
    </xdr:to>
    <xdr:pic>
      <xdr:nvPicPr>
        <xdr:cNvPr id="12" name="Picture 1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039995" y="34518825"/>
          <a:ext cx="132840" cy="18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340177</xdr:colOff>
      <xdr:row>0</xdr:row>
      <xdr:rowOff>122465</xdr:rowOff>
    </xdr:from>
    <xdr:to>
      <xdr:col>13</xdr:col>
      <xdr:colOff>381000</xdr:colOff>
      <xdr:row>12</xdr:row>
      <xdr:rowOff>1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125</xdr:row>
      <xdr:rowOff>228600</xdr:rowOff>
    </xdr:from>
    <xdr:to>
      <xdr:col>14</xdr:col>
      <xdr:colOff>133350</xdr:colOff>
      <xdr:row>144</xdr:row>
      <xdr:rowOff>57150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59350" y="22479000"/>
          <a:ext cx="133350" cy="3133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125</xdr:row>
      <xdr:rowOff>209550</xdr:rowOff>
    </xdr:from>
    <xdr:to>
      <xdr:col>14</xdr:col>
      <xdr:colOff>133350</xdr:colOff>
      <xdr:row>144</xdr:row>
      <xdr:rowOff>57150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59350" y="22479000"/>
          <a:ext cx="133350" cy="3133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112</xdr:row>
      <xdr:rowOff>400050</xdr:rowOff>
    </xdr:from>
    <xdr:to>
      <xdr:col>14</xdr:col>
      <xdr:colOff>47625</xdr:colOff>
      <xdr:row>126</xdr:row>
      <xdr:rowOff>66675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59350" y="20212050"/>
          <a:ext cx="47625" cy="2333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125</xdr:row>
      <xdr:rowOff>228600</xdr:rowOff>
    </xdr:from>
    <xdr:to>
      <xdr:col>14</xdr:col>
      <xdr:colOff>133350</xdr:colOff>
      <xdr:row>144</xdr:row>
      <xdr:rowOff>57150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59350" y="22479000"/>
          <a:ext cx="133350" cy="3133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125</xdr:row>
      <xdr:rowOff>209550</xdr:rowOff>
    </xdr:from>
    <xdr:to>
      <xdr:col>14</xdr:col>
      <xdr:colOff>133350</xdr:colOff>
      <xdr:row>144</xdr:row>
      <xdr:rowOff>57150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59350" y="22479000"/>
          <a:ext cx="133350" cy="3133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58</xdr:col>
      <xdr:colOff>443745</xdr:colOff>
      <xdr:row>15</xdr:row>
      <xdr:rowOff>18143</xdr:rowOff>
    </xdr:from>
    <xdr:to>
      <xdr:col>63</xdr:col>
      <xdr:colOff>247953</xdr:colOff>
      <xdr:row>25</xdr:row>
      <xdr:rowOff>177951</xdr:rowOff>
    </xdr:to>
    <xdr:graphicFrame macro="">
      <xdr:nvGraphicFramePr>
        <xdr:cNvPr id="8" name="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217</xdr:row>
      <xdr:rowOff>0</xdr:rowOff>
    </xdr:from>
    <xdr:to>
      <xdr:col>14</xdr:col>
      <xdr:colOff>114300</xdr:colOff>
      <xdr:row>218</xdr:row>
      <xdr:rowOff>0</xdr:rowOff>
    </xdr:to>
    <xdr:pic>
      <xdr:nvPicPr>
        <xdr:cNvPr id="9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59350" y="37861875"/>
          <a:ext cx="1143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216</xdr:row>
      <xdr:rowOff>0</xdr:rowOff>
    </xdr:from>
    <xdr:to>
      <xdr:col>14</xdr:col>
      <xdr:colOff>47625</xdr:colOff>
      <xdr:row>218</xdr:row>
      <xdr:rowOff>0</xdr:rowOff>
    </xdr:to>
    <xdr:pic>
      <xdr:nvPicPr>
        <xdr:cNvPr id="10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59350" y="37671375"/>
          <a:ext cx="4762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47520</xdr:colOff>
      <xdr:row>213</xdr:row>
      <xdr:rowOff>28800</xdr:rowOff>
    </xdr:from>
    <xdr:to>
      <xdr:col>12</xdr:col>
      <xdr:colOff>180360</xdr:colOff>
      <xdr:row>213</xdr:row>
      <xdr:rowOff>47520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5868545" y="37128675"/>
          <a:ext cx="132840" cy="18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47520</xdr:colOff>
      <xdr:row>197</xdr:row>
      <xdr:rowOff>28800</xdr:rowOff>
    </xdr:from>
    <xdr:to>
      <xdr:col>12</xdr:col>
      <xdr:colOff>180360</xdr:colOff>
      <xdr:row>197</xdr:row>
      <xdr:rowOff>47520</xdr:rowOff>
    </xdr:to>
    <xdr:pic>
      <xdr:nvPicPr>
        <xdr:cNvPr id="12" name="Picture 1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5868545" y="34166400"/>
          <a:ext cx="132840" cy="18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35718</xdr:colOff>
      <xdr:row>11</xdr:row>
      <xdr:rowOff>63102</xdr:rowOff>
    </xdr:from>
    <xdr:to>
      <xdr:col>8</xdr:col>
      <xdr:colOff>452437</xdr:colOff>
      <xdr:row>27</xdr:row>
      <xdr:rowOff>119062</xdr:rowOff>
    </xdr:to>
    <xdr:graphicFrame macro="">
      <xdr:nvGraphicFramePr>
        <xdr:cNvPr id="13" name="1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71435</xdr:colOff>
      <xdr:row>12</xdr:row>
      <xdr:rowOff>11907</xdr:rowOff>
    </xdr:from>
    <xdr:to>
      <xdr:col>17</xdr:col>
      <xdr:colOff>654842</xdr:colOff>
      <xdr:row>28</xdr:row>
      <xdr:rowOff>59532</xdr:rowOff>
    </xdr:to>
    <xdr:graphicFrame macro="">
      <xdr:nvGraphicFramePr>
        <xdr:cNvPr id="14" name="1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28</xdr:row>
      <xdr:rowOff>51193</xdr:rowOff>
    </xdr:from>
    <xdr:to>
      <xdr:col>11</xdr:col>
      <xdr:colOff>321469</xdr:colOff>
      <xdr:row>44</xdr:row>
      <xdr:rowOff>166687</xdr:rowOff>
    </xdr:to>
    <xdr:graphicFrame macro="">
      <xdr:nvGraphicFramePr>
        <xdr:cNvPr id="15" name="1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866775</xdr:colOff>
      <xdr:row>1</xdr:row>
      <xdr:rowOff>190500</xdr:rowOff>
    </xdr:from>
    <xdr:to>
      <xdr:col>8</xdr:col>
      <xdr:colOff>2438400</xdr:colOff>
      <xdr:row>15</xdr:row>
      <xdr:rowOff>57150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781050</xdr:colOff>
      <xdr:row>18</xdr:row>
      <xdr:rowOff>166687</xdr:rowOff>
    </xdr:from>
    <xdr:to>
      <xdr:col>12</xdr:col>
      <xdr:colOff>438150</xdr:colOff>
      <xdr:row>35</xdr:row>
      <xdr:rowOff>47625</xdr:rowOff>
    </xdr:to>
    <xdr:graphicFrame macro="">
      <xdr:nvGraphicFramePr>
        <xdr:cNvPr id="3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100</xdr:row>
      <xdr:rowOff>400050</xdr:rowOff>
    </xdr:from>
    <xdr:to>
      <xdr:col>2</xdr:col>
      <xdr:colOff>133350</xdr:colOff>
      <xdr:row>113</xdr:row>
      <xdr:rowOff>66675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19431000"/>
          <a:ext cx="133350" cy="2352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112</xdr:row>
      <xdr:rowOff>228600</xdr:rowOff>
    </xdr:from>
    <xdr:to>
      <xdr:col>2</xdr:col>
      <xdr:colOff>133350</xdr:colOff>
      <xdr:row>131</xdr:row>
      <xdr:rowOff>57150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217170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112</xdr:row>
      <xdr:rowOff>209550</xdr:rowOff>
    </xdr:from>
    <xdr:to>
      <xdr:col>2</xdr:col>
      <xdr:colOff>133350</xdr:colOff>
      <xdr:row>131</xdr:row>
      <xdr:rowOff>57150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217170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100</xdr:row>
      <xdr:rowOff>400050</xdr:rowOff>
    </xdr:from>
    <xdr:to>
      <xdr:col>2</xdr:col>
      <xdr:colOff>47625</xdr:colOff>
      <xdr:row>113</xdr:row>
      <xdr:rowOff>66675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19431000"/>
          <a:ext cx="47625" cy="2352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112</xdr:row>
      <xdr:rowOff>228600</xdr:rowOff>
    </xdr:from>
    <xdr:to>
      <xdr:col>2</xdr:col>
      <xdr:colOff>133350</xdr:colOff>
      <xdr:row>131</xdr:row>
      <xdr:rowOff>57150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217170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112</xdr:row>
      <xdr:rowOff>209550</xdr:rowOff>
    </xdr:from>
    <xdr:to>
      <xdr:col>2</xdr:col>
      <xdr:colOff>133350</xdr:colOff>
      <xdr:row>131</xdr:row>
      <xdr:rowOff>57150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217170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676274</xdr:colOff>
      <xdr:row>2</xdr:row>
      <xdr:rowOff>14286</xdr:rowOff>
    </xdr:from>
    <xdr:to>
      <xdr:col>15</xdr:col>
      <xdr:colOff>476249</xdr:colOff>
      <xdr:row>18</xdr:row>
      <xdr:rowOff>114299</xdr:rowOff>
    </xdr:to>
    <xdr:graphicFrame macro="">
      <xdr:nvGraphicFramePr>
        <xdr:cNvPr id="8" name="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866775</xdr:colOff>
      <xdr:row>1</xdr:row>
      <xdr:rowOff>190500</xdr:rowOff>
    </xdr:from>
    <xdr:to>
      <xdr:col>8</xdr:col>
      <xdr:colOff>2438400</xdr:colOff>
      <xdr:row>15</xdr:row>
      <xdr:rowOff>57150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781050</xdr:colOff>
      <xdr:row>18</xdr:row>
      <xdr:rowOff>166687</xdr:rowOff>
    </xdr:from>
    <xdr:to>
      <xdr:col>12</xdr:col>
      <xdr:colOff>438150</xdr:colOff>
      <xdr:row>35</xdr:row>
      <xdr:rowOff>47625</xdr:rowOff>
    </xdr:to>
    <xdr:graphicFrame macro="">
      <xdr:nvGraphicFramePr>
        <xdr:cNvPr id="3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255</xdr:row>
      <xdr:rowOff>400050</xdr:rowOff>
    </xdr:from>
    <xdr:to>
      <xdr:col>2</xdr:col>
      <xdr:colOff>133350</xdr:colOff>
      <xdr:row>268</xdr:row>
      <xdr:rowOff>66675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4075" y="19431000"/>
          <a:ext cx="133350" cy="2352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267</xdr:row>
      <xdr:rowOff>228600</xdr:rowOff>
    </xdr:from>
    <xdr:to>
      <xdr:col>2</xdr:col>
      <xdr:colOff>133350</xdr:colOff>
      <xdr:row>286</xdr:row>
      <xdr:rowOff>57150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4075" y="217170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267</xdr:row>
      <xdr:rowOff>209550</xdr:rowOff>
    </xdr:from>
    <xdr:to>
      <xdr:col>2</xdr:col>
      <xdr:colOff>133350</xdr:colOff>
      <xdr:row>286</xdr:row>
      <xdr:rowOff>57150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4075" y="217170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255</xdr:row>
      <xdr:rowOff>400050</xdr:rowOff>
    </xdr:from>
    <xdr:to>
      <xdr:col>2</xdr:col>
      <xdr:colOff>47625</xdr:colOff>
      <xdr:row>268</xdr:row>
      <xdr:rowOff>66675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4075" y="19431000"/>
          <a:ext cx="47625" cy="2352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267</xdr:row>
      <xdr:rowOff>228600</xdr:rowOff>
    </xdr:from>
    <xdr:to>
      <xdr:col>2</xdr:col>
      <xdr:colOff>133350</xdr:colOff>
      <xdr:row>286</xdr:row>
      <xdr:rowOff>57150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4075" y="217170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267</xdr:row>
      <xdr:rowOff>209550</xdr:rowOff>
    </xdr:from>
    <xdr:to>
      <xdr:col>2</xdr:col>
      <xdr:colOff>133350</xdr:colOff>
      <xdr:row>286</xdr:row>
      <xdr:rowOff>57150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4075" y="217170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190500</xdr:colOff>
      <xdr:row>172</xdr:row>
      <xdr:rowOff>138112</xdr:rowOff>
    </xdr:from>
    <xdr:to>
      <xdr:col>8</xdr:col>
      <xdr:colOff>3552825</xdr:colOff>
      <xdr:row>185</xdr:row>
      <xdr:rowOff>261937</xdr:rowOff>
    </xdr:to>
    <xdr:graphicFrame macro="">
      <xdr:nvGraphicFramePr>
        <xdr:cNvPr id="10" name="9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876299</xdr:colOff>
      <xdr:row>1</xdr:row>
      <xdr:rowOff>19050</xdr:rowOff>
    </xdr:from>
    <xdr:to>
      <xdr:col>8</xdr:col>
      <xdr:colOff>466725</xdr:colOff>
      <xdr:row>15</xdr:row>
      <xdr:rowOff>9525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781050</xdr:colOff>
      <xdr:row>18</xdr:row>
      <xdr:rowOff>166687</xdr:rowOff>
    </xdr:from>
    <xdr:to>
      <xdr:col>13</xdr:col>
      <xdr:colOff>438150</xdr:colOff>
      <xdr:row>35</xdr:row>
      <xdr:rowOff>47625</xdr:rowOff>
    </xdr:to>
    <xdr:graphicFrame macro="">
      <xdr:nvGraphicFramePr>
        <xdr:cNvPr id="3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275</xdr:row>
      <xdr:rowOff>400050</xdr:rowOff>
    </xdr:from>
    <xdr:to>
      <xdr:col>2</xdr:col>
      <xdr:colOff>133350</xdr:colOff>
      <xdr:row>288</xdr:row>
      <xdr:rowOff>66675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5725" y="49796700"/>
          <a:ext cx="133350" cy="3114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287</xdr:row>
      <xdr:rowOff>228600</xdr:rowOff>
    </xdr:from>
    <xdr:to>
      <xdr:col>2</xdr:col>
      <xdr:colOff>133350</xdr:colOff>
      <xdr:row>306</xdr:row>
      <xdr:rowOff>57150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5725" y="52844700"/>
          <a:ext cx="133350" cy="443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287</xdr:row>
      <xdr:rowOff>209550</xdr:rowOff>
    </xdr:from>
    <xdr:to>
      <xdr:col>2</xdr:col>
      <xdr:colOff>133350</xdr:colOff>
      <xdr:row>306</xdr:row>
      <xdr:rowOff>57150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5725" y="52844700"/>
          <a:ext cx="133350" cy="443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275</xdr:row>
      <xdr:rowOff>400050</xdr:rowOff>
    </xdr:from>
    <xdr:to>
      <xdr:col>2</xdr:col>
      <xdr:colOff>47625</xdr:colOff>
      <xdr:row>288</xdr:row>
      <xdr:rowOff>66675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5725" y="49796700"/>
          <a:ext cx="47625" cy="3114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287</xdr:row>
      <xdr:rowOff>228600</xdr:rowOff>
    </xdr:from>
    <xdr:to>
      <xdr:col>2</xdr:col>
      <xdr:colOff>133350</xdr:colOff>
      <xdr:row>306</xdr:row>
      <xdr:rowOff>57150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5725" y="52844700"/>
          <a:ext cx="133350" cy="443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287</xdr:row>
      <xdr:rowOff>209550</xdr:rowOff>
    </xdr:from>
    <xdr:to>
      <xdr:col>2</xdr:col>
      <xdr:colOff>133350</xdr:colOff>
      <xdr:row>306</xdr:row>
      <xdr:rowOff>57150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5725" y="52844700"/>
          <a:ext cx="133350" cy="443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190500</xdr:colOff>
      <xdr:row>192</xdr:row>
      <xdr:rowOff>138112</xdr:rowOff>
    </xdr:from>
    <xdr:to>
      <xdr:col>14</xdr:col>
      <xdr:colOff>447675</xdr:colOff>
      <xdr:row>205</xdr:row>
      <xdr:rowOff>276225</xdr:rowOff>
    </xdr:to>
    <xdr:graphicFrame macro="">
      <xdr:nvGraphicFramePr>
        <xdr:cNvPr id="10" name="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761999</xdr:colOff>
      <xdr:row>0</xdr:row>
      <xdr:rowOff>171450</xdr:rowOff>
    </xdr:from>
    <xdr:to>
      <xdr:col>9</xdr:col>
      <xdr:colOff>352425</xdr:colOff>
      <xdr:row>14</xdr:row>
      <xdr:rowOff>161925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781050</xdr:colOff>
      <xdr:row>18</xdr:row>
      <xdr:rowOff>166687</xdr:rowOff>
    </xdr:from>
    <xdr:to>
      <xdr:col>14</xdr:col>
      <xdr:colOff>438150</xdr:colOff>
      <xdr:row>35</xdr:row>
      <xdr:rowOff>47625</xdr:rowOff>
    </xdr:to>
    <xdr:graphicFrame macro="">
      <xdr:nvGraphicFramePr>
        <xdr:cNvPr id="3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249</xdr:row>
      <xdr:rowOff>400050</xdr:rowOff>
    </xdr:from>
    <xdr:to>
      <xdr:col>2</xdr:col>
      <xdr:colOff>133350</xdr:colOff>
      <xdr:row>262</xdr:row>
      <xdr:rowOff>66675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54940200"/>
          <a:ext cx="133350" cy="3686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261</xdr:row>
      <xdr:rowOff>228600</xdr:rowOff>
    </xdr:from>
    <xdr:to>
      <xdr:col>2</xdr:col>
      <xdr:colOff>133350</xdr:colOff>
      <xdr:row>280</xdr:row>
      <xdr:rowOff>57150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58559700"/>
          <a:ext cx="133350" cy="462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261</xdr:row>
      <xdr:rowOff>209550</xdr:rowOff>
    </xdr:from>
    <xdr:to>
      <xdr:col>2</xdr:col>
      <xdr:colOff>133350</xdr:colOff>
      <xdr:row>280</xdr:row>
      <xdr:rowOff>57150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58559700"/>
          <a:ext cx="133350" cy="462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249</xdr:row>
      <xdr:rowOff>400050</xdr:rowOff>
    </xdr:from>
    <xdr:to>
      <xdr:col>2</xdr:col>
      <xdr:colOff>47625</xdr:colOff>
      <xdr:row>262</xdr:row>
      <xdr:rowOff>66675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54940200"/>
          <a:ext cx="47625" cy="3686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261</xdr:row>
      <xdr:rowOff>228600</xdr:rowOff>
    </xdr:from>
    <xdr:to>
      <xdr:col>2</xdr:col>
      <xdr:colOff>133350</xdr:colOff>
      <xdr:row>280</xdr:row>
      <xdr:rowOff>57150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58559700"/>
          <a:ext cx="133350" cy="462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261</xdr:row>
      <xdr:rowOff>209550</xdr:rowOff>
    </xdr:from>
    <xdr:to>
      <xdr:col>2</xdr:col>
      <xdr:colOff>133350</xdr:colOff>
      <xdr:row>280</xdr:row>
      <xdr:rowOff>57150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58559700"/>
          <a:ext cx="133350" cy="462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190500</xdr:colOff>
      <xdr:row>166</xdr:row>
      <xdr:rowOff>138112</xdr:rowOff>
    </xdr:from>
    <xdr:to>
      <xdr:col>15</xdr:col>
      <xdr:colOff>447675</xdr:colOff>
      <xdr:row>179</xdr:row>
      <xdr:rowOff>276225</xdr:rowOff>
    </xdr:to>
    <xdr:graphicFrame macro="">
      <xdr:nvGraphicFramePr>
        <xdr:cNvPr id="10" name="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773905</xdr:colOff>
      <xdr:row>1</xdr:row>
      <xdr:rowOff>64294</xdr:rowOff>
    </xdr:from>
    <xdr:to>
      <xdr:col>9</xdr:col>
      <xdr:colOff>333375</xdr:colOff>
      <xdr:row>16</xdr:row>
      <xdr:rowOff>142875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781050</xdr:colOff>
      <xdr:row>18</xdr:row>
      <xdr:rowOff>166687</xdr:rowOff>
    </xdr:from>
    <xdr:to>
      <xdr:col>15</xdr:col>
      <xdr:colOff>438150</xdr:colOff>
      <xdr:row>35</xdr:row>
      <xdr:rowOff>47625</xdr:rowOff>
    </xdr:to>
    <xdr:graphicFrame macro="">
      <xdr:nvGraphicFramePr>
        <xdr:cNvPr id="3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281</xdr:row>
      <xdr:rowOff>228600</xdr:rowOff>
    </xdr:from>
    <xdr:to>
      <xdr:col>2</xdr:col>
      <xdr:colOff>133350</xdr:colOff>
      <xdr:row>300</xdr:row>
      <xdr:rowOff>57150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56283225"/>
          <a:ext cx="133350" cy="481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281</xdr:row>
      <xdr:rowOff>209550</xdr:rowOff>
    </xdr:from>
    <xdr:to>
      <xdr:col>2</xdr:col>
      <xdr:colOff>133350</xdr:colOff>
      <xdr:row>300</xdr:row>
      <xdr:rowOff>57150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56283225"/>
          <a:ext cx="133350" cy="481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268</xdr:row>
      <xdr:rowOff>400050</xdr:rowOff>
    </xdr:from>
    <xdr:to>
      <xdr:col>2</xdr:col>
      <xdr:colOff>47625</xdr:colOff>
      <xdr:row>282</xdr:row>
      <xdr:rowOff>66675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52473225"/>
          <a:ext cx="47625" cy="387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281</xdr:row>
      <xdr:rowOff>228600</xdr:rowOff>
    </xdr:from>
    <xdr:to>
      <xdr:col>2</xdr:col>
      <xdr:colOff>133350</xdr:colOff>
      <xdr:row>300</xdr:row>
      <xdr:rowOff>57150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56283225"/>
          <a:ext cx="133350" cy="481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281</xdr:row>
      <xdr:rowOff>209550</xdr:rowOff>
    </xdr:from>
    <xdr:to>
      <xdr:col>2</xdr:col>
      <xdr:colOff>133350</xdr:colOff>
      <xdr:row>300</xdr:row>
      <xdr:rowOff>57150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56283225"/>
          <a:ext cx="133350" cy="481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190500</xdr:colOff>
      <xdr:row>185</xdr:row>
      <xdr:rowOff>138112</xdr:rowOff>
    </xdr:from>
    <xdr:to>
      <xdr:col>16</xdr:col>
      <xdr:colOff>447675</xdr:colOff>
      <xdr:row>198</xdr:row>
      <xdr:rowOff>276225</xdr:rowOff>
    </xdr:to>
    <xdr:graphicFrame macro="">
      <xdr:nvGraphicFramePr>
        <xdr:cNvPr id="10" name="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773905</xdr:colOff>
      <xdr:row>1</xdr:row>
      <xdr:rowOff>64294</xdr:rowOff>
    </xdr:from>
    <xdr:to>
      <xdr:col>9</xdr:col>
      <xdr:colOff>333375</xdr:colOff>
      <xdr:row>16</xdr:row>
      <xdr:rowOff>142875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781050</xdr:colOff>
      <xdr:row>18</xdr:row>
      <xdr:rowOff>166687</xdr:rowOff>
    </xdr:from>
    <xdr:to>
      <xdr:col>16</xdr:col>
      <xdr:colOff>438150</xdr:colOff>
      <xdr:row>35</xdr:row>
      <xdr:rowOff>47625</xdr:rowOff>
    </xdr:to>
    <xdr:graphicFrame macro="">
      <xdr:nvGraphicFramePr>
        <xdr:cNvPr id="3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241</xdr:row>
      <xdr:rowOff>228600</xdr:rowOff>
    </xdr:from>
    <xdr:to>
      <xdr:col>2</xdr:col>
      <xdr:colOff>133350</xdr:colOff>
      <xdr:row>260</xdr:row>
      <xdr:rowOff>57150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536067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241</xdr:row>
      <xdr:rowOff>209550</xdr:rowOff>
    </xdr:from>
    <xdr:to>
      <xdr:col>2</xdr:col>
      <xdr:colOff>133350</xdr:colOff>
      <xdr:row>260</xdr:row>
      <xdr:rowOff>57150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536067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228</xdr:row>
      <xdr:rowOff>400050</xdr:rowOff>
    </xdr:from>
    <xdr:to>
      <xdr:col>2</xdr:col>
      <xdr:colOff>47625</xdr:colOff>
      <xdr:row>242</xdr:row>
      <xdr:rowOff>66675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50749200"/>
          <a:ext cx="47625" cy="2924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241</xdr:row>
      <xdr:rowOff>228600</xdr:rowOff>
    </xdr:from>
    <xdr:to>
      <xdr:col>2</xdr:col>
      <xdr:colOff>133350</xdr:colOff>
      <xdr:row>260</xdr:row>
      <xdr:rowOff>57150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536067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241</xdr:row>
      <xdr:rowOff>209550</xdr:rowOff>
    </xdr:from>
    <xdr:to>
      <xdr:col>2</xdr:col>
      <xdr:colOff>133350</xdr:colOff>
      <xdr:row>260</xdr:row>
      <xdr:rowOff>57150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536067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190500</xdr:colOff>
      <xdr:row>145</xdr:row>
      <xdr:rowOff>138112</xdr:rowOff>
    </xdr:from>
    <xdr:to>
      <xdr:col>17</xdr:col>
      <xdr:colOff>447675</xdr:colOff>
      <xdr:row>158</xdr:row>
      <xdr:rowOff>276225</xdr:rowOff>
    </xdr:to>
    <xdr:graphicFrame macro="">
      <xdr:nvGraphicFramePr>
        <xdr:cNvPr id="9" name="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773905</xdr:colOff>
      <xdr:row>1</xdr:row>
      <xdr:rowOff>64294</xdr:rowOff>
    </xdr:from>
    <xdr:to>
      <xdr:col>9</xdr:col>
      <xdr:colOff>333375</xdr:colOff>
      <xdr:row>16</xdr:row>
      <xdr:rowOff>142875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781050</xdr:colOff>
      <xdr:row>18</xdr:row>
      <xdr:rowOff>0</xdr:rowOff>
    </xdr:from>
    <xdr:to>
      <xdr:col>17</xdr:col>
      <xdr:colOff>438150</xdr:colOff>
      <xdr:row>34</xdr:row>
      <xdr:rowOff>47625</xdr:rowOff>
    </xdr:to>
    <xdr:graphicFrame macro="">
      <xdr:nvGraphicFramePr>
        <xdr:cNvPr id="3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242</xdr:row>
      <xdr:rowOff>228600</xdr:rowOff>
    </xdr:from>
    <xdr:to>
      <xdr:col>2</xdr:col>
      <xdr:colOff>133350</xdr:colOff>
      <xdr:row>261</xdr:row>
      <xdr:rowOff>57150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5" y="456057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242</xdr:row>
      <xdr:rowOff>209550</xdr:rowOff>
    </xdr:from>
    <xdr:to>
      <xdr:col>2</xdr:col>
      <xdr:colOff>133350</xdr:colOff>
      <xdr:row>261</xdr:row>
      <xdr:rowOff>57150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5" y="456057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229</xdr:row>
      <xdr:rowOff>400050</xdr:rowOff>
    </xdr:from>
    <xdr:to>
      <xdr:col>2</xdr:col>
      <xdr:colOff>47625</xdr:colOff>
      <xdr:row>243</xdr:row>
      <xdr:rowOff>66675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5" y="43129200"/>
          <a:ext cx="47625" cy="2543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242</xdr:row>
      <xdr:rowOff>228600</xdr:rowOff>
    </xdr:from>
    <xdr:to>
      <xdr:col>2</xdr:col>
      <xdr:colOff>133350</xdr:colOff>
      <xdr:row>261</xdr:row>
      <xdr:rowOff>57150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5" y="456057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242</xdr:row>
      <xdr:rowOff>209550</xdr:rowOff>
    </xdr:from>
    <xdr:to>
      <xdr:col>2</xdr:col>
      <xdr:colOff>133350</xdr:colOff>
      <xdr:row>261</xdr:row>
      <xdr:rowOff>57150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5" y="456057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190500</xdr:colOff>
      <xdr:row>146</xdr:row>
      <xdr:rowOff>138112</xdr:rowOff>
    </xdr:from>
    <xdr:to>
      <xdr:col>18</xdr:col>
      <xdr:colOff>447675</xdr:colOff>
      <xdr:row>159</xdr:row>
      <xdr:rowOff>276225</xdr:rowOff>
    </xdr:to>
    <xdr:graphicFrame macro="">
      <xdr:nvGraphicFramePr>
        <xdr:cNvPr id="9" name="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773905</xdr:colOff>
      <xdr:row>1</xdr:row>
      <xdr:rowOff>64294</xdr:rowOff>
    </xdr:from>
    <xdr:to>
      <xdr:col>9</xdr:col>
      <xdr:colOff>333375</xdr:colOff>
      <xdr:row>16</xdr:row>
      <xdr:rowOff>142875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781050</xdr:colOff>
      <xdr:row>18</xdr:row>
      <xdr:rowOff>0</xdr:rowOff>
    </xdr:from>
    <xdr:to>
      <xdr:col>18</xdr:col>
      <xdr:colOff>438150</xdr:colOff>
      <xdr:row>34</xdr:row>
      <xdr:rowOff>47625</xdr:rowOff>
    </xdr:to>
    <xdr:graphicFrame macro="">
      <xdr:nvGraphicFramePr>
        <xdr:cNvPr id="3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258</xdr:row>
      <xdr:rowOff>228600</xdr:rowOff>
    </xdr:from>
    <xdr:to>
      <xdr:col>2</xdr:col>
      <xdr:colOff>133350</xdr:colOff>
      <xdr:row>277</xdr:row>
      <xdr:rowOff>57150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5" y="461772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258</xdr:row>
      <xdr:rowOff>209550</xdr:rowOff>
    </xdr:from>
    <xdr:to>
      <xdr:col>2</xdr:col>
      <xdr:colOff>133350</xdr:colOff>
      <xdr:row>277</xdr:row>
      <xdr:rowOff>57150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5" y="461772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245</xdr:row>
      <xdr:rowOff>400050</xdr:rowOff>
    </xdr:from>
    <xdr:to>
      <xdr:col>2</xdr:col>
      <xdr:colOff>47625</xdr:colOff>
      <xdr:row>259</xdr:row>
      <xdr:rowOff>66675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5" y="43319700"/>
          <a:ext cx="47625" cy="2924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258</xdr:row>
      <xdr:rowOff>228600</xdr:rowOff>
    </xdr:from>
    <xdr:to>
      <xdr:col>2</xdr:col>
      <xdr:colOff>133350</xdr:colOff>
      <xdr:row>277</xdr:row>
      <xdr:rowOff>57150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5" y="461772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258</xdr:row>
      <xdr:rowOff>209550</xdr:rowOff>
    </xdr:from>
    <xdr:to>
      <xdr:col>2</xdr:col>
      <xdr:colOff>133350</xdr:colOff>
      <xdr:row>277</xdr:row>
      <xdr:rowOff>57150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5" y="461772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190500</xdr:colOff>
      <xdr:row>162</xdr:row>
      <xdr:rowOff>138112</xdr:rowOff>
    </xdr:from>
    <xdr:to>
      <xdr:col>19</xdr:col>
      <xdr:colOff>447675</xdr:colOff>
      <xdr:row>175</xdr:row>
      <xdr:rowOff>276225</xdr:rowOff>
    </xdr:to>
    <xdr:graphicFrame macro="">
      <xdr:nvGraphicFramePr>
        <xdr:cNvPr id="9" name="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773905</xdr:colOff>
      <xdr:row>1</xdr:row>
      <xdr:rowOff>64294</xdr:rowOff>
    </xdr:from>
    <xdr:to>
      <xdr:col>9</xdr:col>
      <xdr:colOff>333375</xdr:colOff>
      <xdr:row>16</xdr:row>
      <xdr:rowOff>142875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792957</xdr:colOff>
      <xdr:row>19</xdr:row>
      <xdr:rowOff>154782</xdr:rowOff>
    </xdr:from>
    <xdr:to>
      <xdr:col>21</xdr:col>
      <xdr:colOff>450057</xdr:colOff>
      <xdr:row>36</xdr:row>
      <xdr:rowOff>11907</xdr:rowOff>
    </xdr:to>
    <xdr:graphicFrame macro="">
      <xdr:nvGraphicFramePr>
        <xdr:cNvPr id="3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258</xdr:row>
      <xdr:rowOff>228600</xdr:rowOff>
    </xdr:from>
    <xdr:to>
      <xdr:col>2</xdr:col>
      <xdr:colOff>133350</xdr:colOff>
      <xdr:row>277</xdr:row>
      <xdr:rowOff>57150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492252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258</xdr:row>
      <xdr:rowOff>209550</xdr:rowOff>
    </xdr:from>
    <xdr:to>
      <xdr:col>2</xdr:col>
      <xdr:colOff>133350</xdr:colOff>
      <xdr:row>277</xdr:row>
      <xdr:rowOff>57150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492252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245</xdr:row>
      <xdr:rowOff>400050</xdr:rowOff>
    </xdr:from>
    <xdr:to>
      <xdr:col>2</xdr:col>
      <xdr:colOff>47625</xdr:colOff>
      <xdr:row>259</xdr:row>
      <xdr:rowOff>66675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46367700"/>
          <a:ext cx="47625" cy="2924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258</xdr:row>
      <xdr:rowOff>228600</xdr:rowOff>
    </xdr:from>
    <xdr:to>
      <xdr:col>2</xdr:col>
      <xdr:colOff>133350</xdr:colOff>
      <xdr:row>277</xdr:row>
      <xdr:rowOff>57150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492252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258</xdr:row>
      <xdr:rowOff>209550</xdr:rowOff>
    </xdr:from>
    <xdr:to>
      <xdr:col>2</xdr:col>
      <xdr:colOff>133350</xdr:colOff>
      <xdr:row>277</xdr:row>
      <xdr:rowOff>57150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492252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523874</xdr:colOff>
      <xdr:row>163</xdr:row>
      <xdr:rowOff>166688</xdr:rowOff>
    </xdr:from>
    <xdr:to>
      <xdr:col>18</xdr:col>
      <xdr:colOff>1273968</xdr:colOff>
      <xdr:row>179</xdr:row>
      <xdr:rowOff>130970</xdr:rowOff>
    </xdr:to>
    <xdr:graphicFrame macro="">
      <xdr:nvGraphicFramePr>
        <xdr:cNvPr id="9" name="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732233</xdr:colOff>
      <xdr:row>151</xdr:row>
      <xdr:rowOff>75007</xdr:rowOff>
    </xdr:from>
    <xdr:to>
      <xdr:col>29</xdr:col>
      <xdr:colOff>59530</xdr:colOff>
      <xdr:row>170</xdr:row>
      <xdr:rowOff>71436</xdr:rowOff>
    </xdr:to>
    <xdr:graphicFrame macro="">
      <xdr:nvGraphicFramePr>
        <xdr:cNvPr id="10" name="9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773905</xdr:colOff>
      <xdr:row>1</xdr:row>
      <xdr:rowOff>64294</xdr:rowOff>
    </xdr:from>
    <xdr:to>
      <xdr:col>9</xdr:col>
      <xdr:colOff>333375</xdr:colOff>
      <xdr:row>16</xdr:row>
      <xdr:rowOff>142875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792957</xdr:colOff>
      <xdr:row>19</xdr:row>
      <xdr:rowOff>154782</xdr:rowOff>
    </xdr:from>
    <xdr:to>
      <xdr:col>22</xdr:col>
      <xdr:colOff>450057</xdr:colOff>
      <xdr:row>36</xdr:row>
      <xdr:rowOff>11907</xdr:rowOff>
    </xdr:to>
    <xdr:graphicFrame macro="">
      <xdr:nvGraphicFramePr>
        <xdr:cNvPr id="3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276</xdr:row>
      <xdr:rowOff>228600</xdr:rowOff>
    </xdr:from>
    <xdr:to>
      <xdr:col>2</xdr:col>
      <xdr:colOff>133350</xdr:colOff>
      <xdr:row>295</xdr:row>
      <xdr:rowOff>57150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4725" y="488442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276</xdr:row>
      <xdr:rowOff>209550</xdr:rowOff>
    </xdr:from>
    <xdr:to>
      <xdr:col>2</xdr:col>
      <xdr:colOff>133350</xdr:colOff>
      <xdr:row>295</xdr:row>
      <xdr:rowOff>57150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4725" y="488442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263</xdr:row>
      <xdr:rowOff>400050</xdr:rowOff>
    </xdr:from>
    <xdr:to>
      <xdr:col>2</xdr:col>
      <xdr:colOff>47625</xdr:colOff>
      <xdr:row>277</xdr:row>
      <xdr:rowOff>66675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4725" y="46367700"/>
          <a:ext cx="47625" cy="2543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276</xdr:row>
      <xdr:rowOff>228600</xdr:rowOff>
    </xdr:from>
    <xdr:to>
      <xdr:col>2</xdr:col>
      <xdr:colOff>133350</xdr:colOff>
      <xdr:row>295</xdr:row>
      <xdr:rowOff>57150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4725" y="488442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276</xdr:row>
      <xdr:rowOff>209550</xdr:rowOff>
    </xdr:from>
    <xdr:to>
      <xdr:col>2</xdr:col>
      <xdr:colOff>133350</xdr:colOff>
      <xdr:row>295</xdr:row>
      <xdr:rowOff>57150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4725" y="48844200"/>
          <a:ext cx="13335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523874</xdr:colOff>
      <xdr:row>181</xdr:row>
      <xdr:rowOff>166688</xdr:rowOff>
    </xdr:from>
    <xdr:to>
      <xdr:col>19</xdr:col>
      <xdr:colOff>571500</xdr:colOff>
      <xdr:row>190</xdr:row>
      <xdr:rowOff>0</xdr:rowOff>
    </xdr:to>
    <xdr:graphicFrame macro="">
      <xdr:nvGraphicFramePr>
        <xdr:cNvPr id="9" name="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732233</xdr:colOff>
      <xdr:row>169</xdr:row>
      <xdr:rowOff>75007</xdr:rowOff>
    </xdr:from>
    <xdr:to>
      <xdr:col>29</xdr:col>
      <xdr:colOff>214312</xdr:colOff>
      <xdr:row>186</xdr:row>
      <xdr:rowOff>47625</xdr:rowOff>
    </xdr:to>
    <xdr:graphicFrame macro="">
      <xdr:nvGraphicFramePr>
        <xdr:cNvPr id="10" name="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773905</xdr:colOff>
      <xdr:row>1</xdr:row>
      <xdr:rowOff>64294</xdr:rowOff>
    </xdr:from>
    <xdr:to>
      <xdr:col>9</xdr:col>
      <xdr:colOff>333375</xdr:colOff>
      <xdr:row>16</xdr:row>
      <xdr:rowOff>142875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792957</xdr:colOff>
      <xdr:row>19</xdr:row>
      <xdr:rowOff>154782</xdr:rowOff>
    </xdr:from>
    <xdr:to>
      <xdr:col>23</xdr:col>
      <xdr:colOff>450057</xdr:colOff>
      <xdr:row>36</xdr:row>
      <xdr:rowOff>11907</xdr:rowOff>
    </xdr:to>
    <xdr:graphicFrame macro="">
      <xdr:nvGraphicFramePr>
        <xdr:cNvPr id="3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249</xdr:row>
      <xdr:rowOff>228600</xdr:rowOff>
    </xdr:from>
    <xdr:to>
      <xdr:col>2</xdr:col>
      <xdr:colOff>133350</xdr:colOff>
      <xdr:row>268</xdr:row>
      <xdr:rowOff>57150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4275" y="58597800"/>
          <a:ext cx="133350" cy="478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249</xdr:row>
      <xdr:rowOff>209550</xdr:rowOff>
    </xdr:from>
    <xdr:to>
      <xdr:col>2</xdr:col>
      <xdr:colOff>133350</xdr:colOff>
      <xdr:row>268</xdr:row>
      <xdr:rowOff>57150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4275" y="58578750"/>
          <a:ext cx="133350" cy="480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236</xdr:row>
      <xdr:rowOff>400050</xdr:rowOff>
    </xdr:from>
    <xdr:to>
      <xdr:col>2</xdr:col>
      <xdr:colOff>47625</xdr:colOff>
      <xdr:row>250</xdr:row>
      <xdr:rowOff>66675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4275" y="54749700"/>
          <a:ext cx="47625" cy="406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249</xdr:row>
      <xdr:rowOff>228600</xdr:rowOff>
    </xdr:from>
    <xdr:to>
      <xdr:col>2</xdr:col>
      <xdr:colOff>133350</xdr:colOff>
      <xdr:row>268</xdr:row>
      <xdr:rowOff>57150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4275" y="58597800"/>
          <a:ext cx="133350" cy="478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249</xdr:row>
      <xdr:rowOff>209550</xdr:rowOff>
    </xdr:from>
    <xdr:to>
      <xdr:col>2</xdr:col>
      <xdr:colOff>133350</xdr:colOff>
      <xdr:row>268</xdr:row>
      <xdr:rowOff>57150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4275" y="58578750"/>
          <a:ext cx="133350" cy="480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25560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23810</xdr:colOff>
      <xdr:row>150</xdr:row>
      <xdr:rowOff>166688</xdr:rowOff>
    </xdr:from>
    <xdr:to>
      <xdr:col>20</xdr:col>
      <xdr:colOff>785812</xdr:colOff>
      <xdr:row>165</xdr:row>
      <xdr:rowOff>83344</xdr:rowOff>
    </xdr:to>
    <xdr:graphicFrame macro="">
      <xdr:nvGraphicFramePr>
        <xdr:cNvPr id="9" name="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732233</xdr:colOff>
      <xdr:row>142</xdr:row>
      <xdr:rowOff>75007</xdr:rowOff>
    </xdr:from>
    <xdr:to>
      <xdr:col>30</xdr:col>
      <xdr:colOff>214312</xdr:colOff>
      <xdr:row>159</xdr:row>
      <xdr:rowOff>47625</xdr:rowOff>
    </xdr:to>
    <xdr:graphicFrame macro="">
      <xdr:nvGraphicFramePr>
        <xdr:cNvPr id="10" name="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Farmasanitas/Documents/DIANA%20SALAZAR/REPORTE%20DE%20HURTOS/INFORME%20HURTOS/2017/INFORME%20HURTO%20ENERO%202017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Farmasanitas/Documents/DIANA%20SALAZAR/HURTOS/INFORME%20HURTOS/2018/INFORME%20HURTOS%20ENERO%202018.xlsx" TargetMode="External"/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Farmasanitas/Documents/DIANA%20SALAZAR/HURTOS/INFORME%20HURTOS/2018/INFORME%20HURTOS%20ENERO%202018.xlsx" TargetMode="External"/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ngrid Maritza Lasprilla Avila" refreshedDate="42739.569518865741" createdVersion="4" refreshedVersion="4" minRefreshableVersion="3" recordCount="135">
  <cacheSource type="worksheet">
    <worksheetSource ref="B7:I142" sheet="ACUM 2016"/>
  </cacheSource>
  <cacheFields count="8">
    <cacheField name="CIUDAD" numFmtId="0">
      <sharedItems/>
    </cacheField>
    <cacheField name="CODIGO" numFmtId="0">
      <sharedItems containsString="0" containsBlank="1" containsNumber="1" containsInteger="1" minValue="97" maxValue="471"/>
    </cacheField>
    <cacheField name="NOMBRE" numFmtId="0">
      <sharedItems/>
    </cacheField>
    <cacheField name="SEPTIEMBRE" numFmtId="167">
      <sharedItems containsSemiMixedTypes="0" containsString="0" containsNumber="1" containsInteger="1" minValue="0" maxValue="4"/>
    </cacheField>
    <cacheField name="OCTUBRE" numFmtId="167">
      <sharedItems containsSemiMixedTypes="0" containsString="0" containsNumber="1" containsInteger="1" minValue="0" maxValue="5"/>
    </cacheField>
    <cacheField name="NOVIEMBRE" numFmtId="167">
      <sharedItems containsString="0" containsBlank="1" containsNumber="1" containsInteger="1" minValue="1" maxValue="7"/>
    </cacheField>
    <cacheField name="DICIEMBRE" numFmtId="167">
      <sharedItems containsSemiMixedTypes="0" containsString="0" containsNumber="1" containsInteger="1" minValue="0" maxValue="13"/>
    </cacheField>
    <cacheField name="ACUM" numFmtId="167">
      <sharedItems containsSemiMixedTypes="0" containsString="0" containsNumber="1" containsInteger="1" minValue="0" maxValue="21" count="14">
        <n v="16"/>
        <n v="21"/>
        <n v="9"/>
        <n v="7"/>
        <n v="10"/>
        <n v="14"/>
        <n v="5"/>
        <n v="6"/>
        <n v="8"/>
        <n v="4"/>
        <n v="3"/>
        <n v="2"/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Ingrid Maritza Lasprilla Avila" refreshedDate="42739.569809722219" createdVersion="4" refreshedVersion="4" minRefreshableVersion="3" recordCount="271">
  <cacheSource type="worksheet">
    <worksheetSource ref="B3:G274" sheet="ACUM 2016"/>
  </cacheSource>
  <cacheFields count="6">
    <cacheField name="FECHA" numFmtId="15">
      <sharedItems containsSemiMixedTypes="0" containsNonDate="0" containsDate="1" containsString="0" minDate="2016-09-01T00:00:00" maxDate="2017-01-01T00:00:00" count="101">
        <d v="2016-09-01T00:00:00"/>
        <d v="2016-09-03T00:00:00"/>
        <d v="2016-09-05T00:00:00"/>
        <d v="2016-09-06T00:00:00"/>
        <d v="2016-09-07T00:00:00"/>
        <d v="2016-09-08T00:00:00"/>
        <d v="2016-09-09T00:00:00"/>
        <d v="2016-09-10T00:00:00"/>
        <d v="2016-09-12T00:00:00"/>
        <d v="2016-09-13T00:00:00"/>
        <d v="2016-09-14T00:00:00"/>
        <d v="2016-09-15T00:00:00"/>
        <d v="2016-09-16T00:00:00"/>
        <d v="2016-09-17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1T00:00:00"/>
        <d v="2016-10-04T00:00:00"/>
        <d v="2016-10-05T00:00:00"/>
        <d v="2016-10-06T00:00:00"/>
        <d v="2016-10-07T00:00:00"/>
        <d v="2016-10-08T00:00:00"/>
        <d v="2016-10-10T00:00:00"/>
        <d v="2016-10-11T00:00:00"/>
        <d v="2016-10-12T00:00:00"/>
        <d v="2016-10-13T00:00:00"/>
        <d v="2016-10-14T00:00:00"/>
        <d v="2016-10-15T00:00:00"/>
        <d v="2016-10-17T00:00:00"/>
        <d v="2016-10-18T00:00:00"/>
        <d v="2016-10-19T00:00:00"/>
        <d v="2016-10-20T00:00:00"/>
        <d v="2016-10-21T00:00:00"/>
        <d v="2016-10-23T00:00:00"/>
        <d v="2016-10-24T00:00:00"/>
        <d v="2016-10-25T00:00:00"/>
        <d v="2016-10-26T00:00:00"/>
        <d v="2016-10-27T00:00:00"/>
        <d v="2016-10-28T00:00:00"/>
        <d v="2016-10-30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9T00:00:00"/>
        <d v="2016-12-10T00:00:00"/>
        <d v="2016-12-12T00:00:00"/>
        <d v="2016-12-13T00:00:00"/>
        <d v="2016-12-15T00:00:00"/>
        <d v="2016-12-16T00:00:00"/>
        <d v="2016-12-17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6-12-31T00:00:00"/>
      </sharedItems>
      <fieldGroup base="0">
        <rangePr groupBy="months" startDate="2016-09-01T00:00:00" endDate="2017-01-01T00:00:00"/>
        <groupItems count="14">
          <s v="&lt;01/09/2016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17"/>
        </groupItems>
      </fieldGroup>
    </cacheField>
    <cacheField name="CODIGO " numFmtId="0">
      <sharedItems containsSemiMixedTypes="0" containsString="0" containsNumber="1" containsInteger="1" minValue="97" maxValue="451"/>
    </cacheField>
    <cacheField name="NOMBRE PUNTO" numFmtId="0">
      <sharedItems count="81">
        <s v="Cruz Verde Salitre"/>
        <s v="Cruz Verde Calle 72"/>
        <s v="Cruz Verde Belmira"/>
        <s v="Cruz Verde Carrera 33"/>
        <s v="Cruz Verde Toberín"/>
        <s v="Cruz Verde Metro Fontibón"/>
        <s v="Cruz Verde Avenida Las Villas"/>
        <s v="Cruz Verde Chicó"/>
        <s v="Cruz Verde Ilarco"/>
        <s v="Cruz Verde Calle 106"/>
        <s v="Cruz Verde Centro Internacional"/>
        <s v="Cruz Verde Roosevelt"/>
        <s v="Cruz Verde Jumbo Suba"/>
        <s v="Cruz Verde Campestre"/>
        <s v="Cruz Verde Jumbo Alto Prado"/>
        <s v="Cruz Verde Tunal"/>
        <s v="Cruz Verde Avenida Bolívar"/>
        <s v="Cruz Verde Jumbo Cra 30"/>
        <s v="Cruz Verde Calle 100"/>
        <s v="Cruz Verde Jumbo Cra 65"/>
        <s v="Cruz Verde Metro Bosa"/>
        <s v="Cruz Verde Cedro Bolívar"/>
        <s v="Cruz Verde Metro San Francisco"/>
        <s v="Cruz Verde Bocagrande"/>
        <s v="Cruz Verde Calle 84"/>
        <s v="Cruz Verde Metro 20 de Julio"/>
        <s v="Cruz Verde Jumbo Valledupar"/>
        <s v="Cruz Verde Santa Marta"/>
        <s v="Cruz Verde World Trade Center"/>
        <s v="Cruz Verde Santa Bárbara"/>
        <s v="Cruz Verde Zona In"/>
        <s v="Cruz Verde Pereira"/>
        <s v="Cruz Verde Metro Soacha"/>
        <s v="Cruz Verde Suba"/>
        <s v="Cruz Verde Rosetal"/>
        <s v="Cruz Verde Centenario"/>
        <s v="Cruz Verde La Macarena"/>
        <s v="Cruz Verde Zipaquirá Centro"/>
        <s v="Cruz Verde Metro Autopista Sur"/>
        <s v="                          Cruz Verde Calle 80                      "/>
        <s v="Cruz Verde Cardio Infantil"/>
        <s v="Cruz Verde Palermo"/>
        <s v="Cruz Verde Sincelejo"/>
        <s v="Cruz Verde Parque Turbay"/>
        <s v="Cruz Verde Simón Bolívar"/>
        <s v="Cruz Verde Jumbo Rionegro"/>
        <s v="Cruz Verde Calle 82"/>
        <s v="Cruz Verde Restrepo"/>
        <s v="Cruz Verde Parque Caracolí"/>
        <s v="Cruz Verde Valle de Atriz"/>
        <s v="Farmasanitas Metro Real"/>
        <s v="Cruz Verde Calle 56"/>
        <s v="Cruz Verde Jumbo Yopal"/>
        <s v=" Cruz Verde Usaquén"/>
        <s v="Cruz Verde Cabecera"/>
        <s v="Cruz Verde Imbanaco"/>
        <s v="Cruz Verde Metro Alquería"/>
        <s v="Cruz Verde Quirinal"/>
        <s v="Cruz Verde Quinta Paredes"/>
        <s v="Cruz Verde Prado 74"/>
        <s v="Cruz Verde Tequendama"/>
        <s v="Chapinero Alto"/>
        <s v="Cruz Verde Puente Aranda"/>
        <s v="Cruz Verde Calle 97"/>
        <s v="Cruz Verde Pontevedra"/>
        <s v="Cruz Verde Metro Cabecera Express"/>
        <s v="Cruz Verde Metro Banderas"/>
        <s v="Cruz Verde  Palmira"/>
        <s v="Cruz Verde Guayacanes"/>
        <s v="Cruz Verde Metro Bello"/>
        <s v="Cruz Verde Villavicencio"/>
        <s v="Tutelas Cali Roosevelt"/>
        <s v="Metro Bosa"/>
        <s v="Metro 20 de Julio"/>
        <s v="Metro San francisco"/>
        <s v="Santa Barbara"/>
        <s v="Jumbo carrera 65"/>
        <s v="Cruz Verde Yopal"/>
        <s v="Cruz Verde Ciudad Jardín"/>
        <s v="Cruz Verde Metro Prado"/>
        <s v="Cedro Bolivar"/>
      </sharedItems>
    </cacheField>
    <cacheField name="CIUDAD" numFmtId="0">
      <sharedItems/>
    </cacheField>
    <cacheField name="RESULTADO" numFmtId="0">
      <sharedItems count="2">
        <s v="SIN EVIDENCIA"/>
        <s v="CON EVIDENCIA"/>
      </sharedItems>
    </cacheField>
    <cacheField name="DETALL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Farmasanitas" refreshedDate="42780.650335416663" createdVersion="4" refreshedVersion="4" minRefreshableVersion="3" recordCount="96">
  <cacheSource type="worksheet">
    <worksheetSource ref="B3:F99" sheet="REP ENERO"/>
  </cacheSource>
  <cacheFields count="5">
    <cacheField name="FECHA REPORTE" numFmtId="22">
      <sharedItems containsSemiMixedTypes="0" containsNonDate="0" containsDate="1" containsString="0" minDate="2017-01-02T16:44:00" maxDate="2017-01-31T13:42:00" count="95">
        <d v="2017-01-02T16:44:00"/>
        <d v="2017-01-02T16:45:00"/>
        <d v="2017-01-03T13:57:00"/>
        <d v="2017-01-03T14:45:00"/>
        <d v="2017-01-03T17:51:00"/>
        <d v="2017-01-04T17:16:00"/>
        <d v="2017-01-05T10:13:00"/>
        <d v="2017-01-05T11:35:00"/>
        <d v="2017-01-06T08:23:00"/>
        <d v="2017-01-06T08:43:00"/>
        <d v="2017-01-06T14:18:00"/>
        <d v="2017-01-06T18:22:00"/>
        <d v="2017-01-08T13:31:00"/>
        <d v="2017-01-11T11:48:00"/>
        <d v="2017-01-11T11:53:00"/>
        <d v="2017-01-11T17:47:00"/>
        <d v="2017-01-11T20:16:00"/>
        <d v="2017-01-12T15:35:00"/>
        <d v="2017-01-12T17:52:00"/>
        <d v="2017-01-12T21:02:00"/>
        <d v="2017-01-13T11:41:00"/>
        <d v="2017-01-13T15:58:00"/>
        <d v="2017-01-14T12:34:00"/>
        <d v="2017-01-14T13:19:00"/>
        <d v="2017-01-14T15:30:00"/>
        <d v="2017-01-14T15:45:00"/>
        <d v="2017-01-16T08:33:00"/>
        <d v="2017-01-16T11:49:00"/>
        <d v="2017-01-16T12:50:00"/>
        <d v="2017-01-17T09:34:00"/>
        <d v="2017-01-17T15:19:00"/>
        <d v="2017-01-17T20:01:00"/>
        <d v="2017-01-18T10:34:00"/>
        <d v="2017-01-18T10:48:00"/>
        <d v="2017-01-18T15:31:00"/>
        <d v="2017-01-18T16:00:00"/>
        <d v="2017-01-18T16:14:00"/>
        <d v="2017-01-19T08:23:00"/>
        <d v="2017-01-19T08:49:00"/>
        <d v="2017-01-19T09:53:00"/>
        <d v="2017-01-19T15:03:00"/>
        <d v="2017-01-19T16:06:00"/>
        <d v="2017-01-19T17:55:00"/>
        <d v="2017-01-19T18:03:00"/>
        <d v="2017-01-19T18:19:00"/>
        <d v="2017-01-19T19:16:00"/>
        <d v="2017-01-19T19:43:00"/>
        <d v="2017-01-19T20:23:00"/>
        <d v="2017-01-20T09:37:00"/>
        <d v="2017-01-20T17:17:00"/>
        <d v="2017-01-21T09:42:00"/>
        <d v="2017-01-21T10:32:00"/>
        <d v="2017-01-21T11:35:00"/>
        <d v="2017-01-21T19:48:00"/>
        <d v="2017-01-21T20:14:00"/>
        <d v="2017-01-23T08:50:00"/>
        <d v="2017-01-23T13:01:00"/>
        <d v="2017-01-23T13:37:00"/>
        <d v="2017-01-23T13:49:00"/>
        <d v="2017-01-23T13:51:00"/>
        <d v="2017-01-23T17:21:00"/>
        <d v="2017-01-23T17:58:00"/>
        <d v="2017-01-23T19:33:00"/>
        <d v="2017-01-24T08:33:00"/>
        <d v="2017-01-24T11:32:00"/>
        <d v="2017-01-24T15:06:00"/>
        <d v="2017-01-24T15:14:00"/>
        <d v="2017-01-24T16:04:00"/>
        <d v="2017-01-24T16:23:00"/>
        <d v="2017-01-24T17:03:00"/>
        <d v="2017-01-24T18:16:00"/>
        <d v="2017-01-24T19:21:00"/>
        <d v="2017-01-25T09:40:00"/>
        <d v="2017-01-25T11:57:00"/>
        <d v="2017-01-26T11:06:00"/>
        <d v="2017-01-26T11:54:00"/>
        <d v="2017-01-26T12:29:00"/>
        <d v="2017-01-27T10:56:00"/>
        <d v="2017-01-27T12:28:00"/>
        <d v="2017-01-27T13:25:00"/>
        <d v="2017-01-27T13:52:00"/>
        <d v="2017-01-27T14:47:00"/>
        <d v="2017-01-27T16:49:00"/>
        <d v="2017-01-27T16:52:00"/>
        <d v="2017-01-27T17:36:00"/>
        <d v="2017-01-28T13:49:00"/>
        <d v="2017-01-29T14:05:00"/>
        <d v="2017-01-30T15:40:00"/>
        <d v="2017-01-30T16:29:00"/>
        <d v="2017-01-30T18:10:00"/>
        <d v="2017-01-30T19:08:00"/>
        <d v="2017-01-31T10:07:00"/>
        <d v="2017-01-31T10:19:00"/>
        <d v="2017-01-31T12:29:00"/>
        <d v="2017-01-31T13:42:00"/>
      </sharedItems>
    </cacheField>
    <cacheField name="CODIGO PUNTO" numFmtId="0">
      <sharedItems containsSemiMixedTypes="0" containsString="0" containsNumber="1" containsInteger="1" minValue="110" maxValue="444" count="41">
        <n v="297"/>
        <n v="309"/>
        <n v="162"/>
        <n v="123"/>
        <n v="166"/>
        <n v="308"/>
        <n v="134"/>
        <n v="198"/>
        <n v="268"/>
        <n v="270"/>
        <n v="378"/>
        <n v="225"/>
        <n v="172"/>
        <n v="183"/>
        <n v="155"/>
        <n v="120"/>
        <n v="160"/>
        <n v="200"/>
        <n v="188"/>
        <n v="444"/>
        <n v="158"/>
        <n v="382"/>
        <n v="367"/>
        <n v="249"/>
        <n v="110"/>
        <n v="189"/>
        <n v="164"/>
        <n v="383"/>
        <n v="388"/>
        <n v="161"/>
        <n v="263"/>
        <n v="199"/>
        <n v="157"/>
        <n v="126"/>
        <n v="147"/>
        <n v="174"/>
        <n v="163"/>
        <n v="264"/>
        <n v="133"/>
        <n v="165"/>
        <n v="115"/>
      </sharedItems>
    </cacheField>
    <cacheField name="NOMBRE PUNTO" numFmtId="0">
      <sharedItems count="41">
        <s v="297-Parque Arauco-Caracoli, farmasanitas"/>
        <s v="309_San Francisco, Cruz verde"/>
        <s v="162-Cabecera, Farmasanitas"/>
        <s v="123-Guayacanes, Cruz Verde"/>
        <s v="166-Calle 106, Cruz Verde"/>
        <s v="308-Toberin, Cruz Verde"/>
        <s v="134-Villavicencio, Cruz Verde"/>
        <s v="198 - Metro Bosa, Cruz Verde - Cencosud"/>
        <s v="268-Centro Internacional, Cruz Verde"/>
        <s v="270 - Metro Cabecera express, Cruz Verde - Cencosud"/>
        <s v="378 - Las Villas, Cruz Verde"/>
        <s v="225 - Metro Autopista Sur, Cruz Verde - Cencosud"/>
        <s v="172-Calle 100, Cruz Verde"/>
        <s v="183-Calle 84, Cruz Verde"/>
        <s v="155-Salitre"/>
        <s v="120-Tutelas Cali-Roosevelt, Cruz Verde"/>
        <s v="160-Santa Barbara, Cruz Verde"/>
        <s v="200 - Jumbo Cra 65, Cruz Verde - Cencosud"/>
        <s v="188-Tequendama, Farmasnitas"/>
        <s v="444- carrera33"/>
        <s v="158-Suba, Cruz Verde"/>
        <s v="382 - Zipaquira Centro, Cruz Verde"/>
        <s v="367-Ilarco, Cruz Verde"/>
        <s v="249 - Jumbo Girardot, Cruz Verde - Cencosud"/>
        <s v="110-Tutelas Calle 116-Pontevedra, Cruz Verde"/>
        <s v="189-Centenario, farmasanitas"/>
        <s v="164-Cedro Bolivar, Cruz Verde"/>
        <s v="383-World Trade Center, Cruz Verde"/>
        <s v="388_Unicentro Cali, Cruz Verde"/>
        <s v="161-Punto Clave, Farmsanitas"/>
        <s v="263 - Jumbo Cra 30, Cruz Verde - Cencosud"/>
        <s v="199 - Metro Bello, Cruz Verde -Cencosud"/>
        <s v="157-ZonaIN, Cruz Verde"/>
        <s v="126-Centro Chia, Cruz Verde"/>
        <s v="147-Innovo, Cruz Verde"/>
        <s v="174-Parque Turbay, Farmasanitas"/>
        <s v="163-Palermo, Cruz Verde"/>
        <s v="264 - Metro Ibague, Cruz Verde - Cencosud"/>
        <s v="133- Avenida Bolivar, Farmasanitas"/>
        <s v="165-Tunal, Cruz Verde"/>
        <s v="115-Prado 74, Cruz Verde"/>
      </sharedItems>
    </cacheField>
    <cacheField name="CIUDAD" numFmtId="0">
      <sharedItems count="13">
        <s v="Bucaramanga"/>
        <s v="Barranquilla"/>
        <s v="Manizales"/>
        <s v="Bogotá"/>
        <s v="Villavicencio"/>
        <s v="Cali"/>
        <s v="Medellín"/>
        <s v="Zipaquirá"/>
        <s v="Girardot"/>
        <s v="Chía"/>
        <s v="Duitama"/>
        <s v="Ibagué"/>
        <s v="Armenia"/>
      </sharedItems>
    </cacheField>
    <cacheField name="RESULTADO" numFmtId="0">
      <sharedItems count="2">
        <s v="SIN EVIDENCIA"/>
        <s v="CON EVIDENC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Farmasanitas" refreshedDate="42780.658718055558" createdVersion="4" refreshedVersion="4" minRefreshableVersion="3" recordCount="138">
  <cacheSource type="worksheet">
    <worksheetSource ref="C3:F141" sheet="ACUM ENERO" r:id="rId2"/>
  </cacheSource>
  <cacheFields count="4">
    <cacheField name="CIUDAD" numFmtId="0">
      <sharedItems/>
    </cacheField>
    <cacheField name="CODIGO" numFmtId="0">
      <sharedItems containsSemiMixedTypes="0" containsString="0" containsNumber="1" containsInteger="1" minValue="97" maxValue="471"/>
    </cacheField>
    <cacheField name="PUNTO" numFmtId="0">
      <sharedItems/>
    </cacheField>
    <cacheField name="ene-17" numFmtId="167">
      <sharedItems containsSemiMixedTypes="0" containsString="0" containsNumber="1" containsInteger="1" minValue="0" maxValue="14" count="8">
        <n v="0"/>
        <n v="1"/>
        <n v="6"/>
        <n v="2"/>
        <n v="14"/>
        <n v="3"/>
        <n v="8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Farmasanitas" refreshedDate="42795.4850337963" createdVersion="4" refreshedVersion="4" minRefreshableVersion="3" recordCount="108">
  <cacheSource type="worksheet">
    <worksheetSource ref="B3:F111" sheet="REP FEBRERO"/>
  </cacheSource>
  <cacheFields count="5">
    <cacheField name="FECHA REPORTE" numFmtId="14">
      <sharedItems containsSemiMixedTypes="0" containsNonDate="0" containsDate="1" containsString="0" minDate="2017-02-01T11:18:00" maxDate="2017-02-28T18:23:00" count="108">
        <d v="2017-02-01T11:18:00"/>
        <d v="2017-02-01T13:51:00"/>
        <d v="2017-02-02T09:48:00"/>
        <d v="2017-02-02T16:48:00"/>
        <d v="2017-02-02T17:46:00"/>
        <d v="2017-02-03T09:28:00"/>
        <d v="2017-02-03T15:25:00"/>
        <d v="2017-02-05T20:23:00"/>
        <d v="2017-02-06T10:34:00"/>
        <d v="2017-02-06T12:38:00"/>
        <d v="2017-02-07T10:15:00"/>
        <d v="2017-02-07T12:38:00"/>
        <d v="2017-02-07T13:25:00"/>
        <d v="2017-02-07T15:08:00"/>
        <d v="2017-02-07T15:47:00"/>
        <d v="2017-02-07T17:03:00"/>
        <d v="2017-02-07T17:05:00"/>
        <d v="2017-02-07T17:20:00"/>
        <d v="2017-02-07T17:36:00"/>
        <d v="2017-02-07T17:45:00"/>
        <d v="2017-02-07T18:28:00"/>
        <d v="2017-02-08T16:19:00"/>
        <d v="2017-02-08T17:54:00"/>
        <d v="2017-02-08T19:06:00"/>
        <d v="2017-02-09T12:10:00"/>
        <d v="2017-02-09T14:26:00"/>
        <d v="2017-02-09T16:31:00"/>
        <d v="2017-02-09T17:12:00"/>
        <d v="2017-02-10T09:05:00"/>
        <d v="2017-02-10T11:21:00"/>
        <d v="2017-02-10T15:19:00"/>
        <d v="2017-02-10T17:15:00"/>
        <d v="2017-02-11T10:57:00"/>
        <d v="2017-02-11T12:43:00"/>
        <d v="2017-02-11T15:51:00"/>
        <d v="2017-02-13T14:03:00"/>
        <d v="2017-02-13T14:15:00"/>
        <d v="2017-02-13T15:25:00"/>
        <d v="2017-02-13T15:35:00"/>
        <d v="2017-02-13T15:41:00"/>
        <d v="2017-02-13T16:39:00"/>
        <d v="2017-02-14T14:59:00"/>
        <d v="2017-02-14T16:28:00"/>
        <d v="2017-02-14T17:07:00"/>
        <d v="2017-02-14T17:53:00"/>
        <d v="2017-02-15T14:20:00"/>
        <d v="2017-02-16T14:08:00"/>
        <d v="2017-02-16T14:28:00"/>
        <d v="2017-02-16T15:30:00"/>
        <d v="2017-02-16T16:57:00"/>
        <d v="2017-02-17T09:08:00"/>
        <d v="2017-02-17T13:42:00"/>
        <d v="2017-02-17T14:24:00"/>
        <d v="2017-02-17T15:16:00"/>
        <d v="2017-02-17T18:57:00"/>
        <d v="2017-02-18T13:10:00"/>
        <d v="2017-02-18T13:18:00"/>
        <d v="2017-02-18T14:00:00"/>
        <d v="2017-02-18T14:25:00"/>
        <d v="2017-02-18T17:53:00"/>
        <d v="2017-02-18T17:59:00"/>
        <d v="2017-02-18T18:29:00"/>
        <d v="2017-02-18T18:32:00"/>
        <d v="2017-02-18T18:36:00"/>
        <d v="2017-02-19T12:10:00"/>
        <d v="2017-02-19T16:00:00"/>
        <d v="2017-02-20T09:32:00"/>
        <d v="2017-02-20T09:46:00"/>
        <d v="2017-02-20T12:34:00"/>
        <d v="2017-02-21T08:12:00"/>
        <d v="2017-02-21T09:54:00"/>
        <d v="2017-02-21T11:39:00"/>
        <d v="2017-02-21T12:12:00"/>
        <d v="2017-02-21T12:29:00"/>
        <d v="2017-02-21T13:25:00"/>
        <d v="2017-02-21T13:32:00"/>
        <d v="2017-02-22T16:44:00"/>
        <d v="2017-02-22T17:20:00"/>
        <d v="2017-02-22T19:26:00"/>
        <d v="2017-02-23T09:22:00"/>
        <d v="2017-02-23T12:18:00"/>
        <d v="2017-02-23T16:49:00"/>
        <d v="2017-02-23T17:38:00"/>
        <d v="2017-02-23T18:08:00"/>
        <d v="2017-02-23T21:18:00"/>
        <d v="2017-02-24T02:43:00"/>
        <d v="2017-02-24T10:44:00"/>
        <d v="2017-02-24T12:26:00"/>
        <d v="2017-02-24T13:22:00"/>
        <d v="2017-02-24T14:08:00"/>
        <d v="2017-02-24T14:14:00"/>
        <d v="2017-02-24T14:42:00"/>
        <d v="2017-02-24T14:44:00"/>
        <d v="2017-02-25T10:07:00"/>
        <d v="2017-02-25T11:18:00"/>
        <d v="2017-02-25T12:30:00"/>
        <d v="2017-02-27T09:27:00"/>
        <d v="2017-02-27T18:28:00"/>
        <d v="2017-02-27T19:27:00"/>
        <d v="2017-02-28T11:09:00"/>
        <d v="2017-02-28T11:31:00"/>
        <d v="2017-02-28T12:27:00"/>
        <d v="2017-02-28T14:44:00"/>
        <d v="2017-02-28T15:53:00"/>
        <d v="2017-02-28T16:32:00"/>
        <d v="2017-02-28T16:37:00"/>
        <d v="2017-02-28T17:29:00"/>
        <d v="2017-02-28T18:23:00"/>
      </sharedItems>
    </cacheField>
    <cacheField name="CODIGO PUNTO" numFmtId="0">
      <sharedItems containsSemiMixedTypes="0" containsString="0" containsNumber="1" containsInteger="1" minValue="98" maxValue="452" count="50">
        <n v="134"/>
        <n v="183"/>
        <n v="268"/>
        <n v="172"/>
        <n v="197"/>
        <n v="225"/>
        <n v="378"/>
        <n v="123"/>
        <n v="161"/>
        <n v="199"/>
        <n v="451"/>
        <n v="226"/>
        <n v="163"/>
        <n v="169"/>
        <n v="157"/>
        <n v="263"/>
        <n v="450"/>
        <n v="109"/>
        <n v="174"/>
        <n v="162"/>
        <n v="224"/>
        <n v="388"/>
        <n v="178"/>
        <n v="248"/>
        <n v="147"/>
        <n v="110"/>
        <n v="265"/>
        <n v="367"/>
        <n v="143"/>
        <n v="229"/>
        <n v="444"/>
        <n v="198"/>
        <n v="168"/>
        <n v="380"/>
        <n v="120"/>
        <n v="175"/>
        <n v="253"/>
        <n v="252"/>
        <n v="186"/>
        <n v="200"/>
        <n v="126"/>
        <n v="266"/>
        <n v="98"/>
        <n v="452"/>
        <n v="115"/>
        <n v="258"/>
        <n v="165"/>
        <n v="166"/>
        <n v="262"/>
        <n v="113"/>
      </sharedItems>
    </cacheField>
    <cacheField name="NOMBRE PUNTO" numFmtId="0">
      <sharedItems count="50">
        <s v="134-Villavicencio, Cruz Verde"/>
        <s v="183-Calle 84, Cruz Verde"/>
        <s v="268-Centro Internacional, Cruz Verde"/>
        <s v="172-Calle 100, Cruz Verde"/>
        <s v="197 - Metro Fontibon, Cruz Verde - Cencosud"/>
        <s v="225 - Metro Autopista Sur, Cruz Verde - Cencosud"/>
        <s v="378 - Las Villas, Cruz Verde"/>
        <s v="123-Guayacanes, Cruz Verde"/>
        <s v="161-Punto Clave, Farmsanitas"/>
        <s v="199 - Metro Bello, Cruz Verde -Cencosud"/>
        <s v="Chapinero Alto, 451_Cruz Verde"/>
        <s v="226 - Metro 20 de Julio, Cruz Verde - Cencosud"/>
        <s v="163-Palermo, Cruz Verde"/>
        <s v="169-Cardio Infantil, Cruz Verde"/>
        <s v="157-ZonaIN, Cruz Verde"/>
        <s v="263 - Jumbo Cra 30, Cruz Verde - Cencosud"/>
        <s v="450_Ocaña, Cruz Verde"/>
        <s v="109-Tutelas Bucaramanga-calle 56, Farmasanitas"/>
        <s v="174-Parque Turbay, Farmasanitas"/>
        <s v="162-Cabecera, Farmasanitas"/>
        <s v="224 - Jumbo Alto Prado, Cruz Verde -Cencosud"/>
        <s v="388_Unicentro Cali, Cruz Verde"/>
        <s v="178-Calle 72, Cruz Verde"/>
        <s v="248 - Jumbo Calle 80, Cruz Verde - Cencosud"/>
        <s v="147-Innovo, Cruz Verde"/>
        <s v="110-Tutelas Calle 116-Pontevedra, Cruz Verde"/>
        <s v="265 - Metro Alqueria, Cruz Verde - cencosud"/>
        <s v="367-Ilarco, Cruz Verde"/>
        <s v="143-Facatativa, Cruz Verde"/>
        <s v="229 - Jumbo Suba, Cruz Verde - Cencosud"/>
        <s v="444_ Carrera33, Cruz Verde"/>
        <s v="198 - Metro Bosa, Cruz Verde - Cencosud"/>
        <s v="168-Calle 127, Cruz Verde"/>
        <s v="380_ Macarena, Cruz Verde"/>
        <s v="120-Tutelas Cali-Roosevelt, Cruz Verde"/>
        <s v="175-Campestre, Cruz Verde"/>
        <s v="253 - Metro Banderas, Cruz Verde - Cencosud"/>
        <s v="252 - Jumbo Santa Ana, Cruz Verde - cencosud"/>
        <s v="186-Calle 97, Cruz Verde"/>
        <s v="200 - Jumbo Cra 65, Cruz Verde - Cencosud"/>
        <s v="126-Centro Chia, Cruz Verde"/>
        <s v="266 - Jumbo Rionegro, Cruz Verde - Cencosud"/>
        <s v="98-Belmira, Cruz Verde"/>
        <s v="452_Girardot, Unicentro"/>
        <s v="115-Prado 74, Cruz Verde"/>
        <s v="258 - Jumbo Limonar, Cruz Verde - Cencosud"/>
        <s v="165-Tunal, Cruz Verde"/>
        <s v="166-Calle 106, Cruz Verde"/>
        <s v="262 - Jumbo Hayuelos, Cruz Verde - Cencosud"/>
        <s v="113-San Diego, Cruz Verde"/>
      </sharedItems>
    </cacheField>
    <cacheField name="CIUDAD" numFmtId="0">
      <sharedItems count="14">
        <s v="Villavicencio"/>
        <s v="Barranquilla"/>
        <s v="Bogotá"/>
        <s v="Manizales"/>
        <s v="Medellín"/>
        <s v="Ocaña"/>
        <s v="Bucaramanga"/>
        <s v="Cali"/>
        <s v="Duitama"/>
        <s v="Facatativá"/>
        <s v="Ibagué"/>
        <s v="Chía"/>
        <s v="Rionegro"/>
        <s v="Girardot"/>
      </sharedItems>
    </cacheField>
    <cacheField name="RESULTADO" numFmtId="0">
      <sharedItems count="3">
        <s v="SIN EVIDENCIA"/>
        <s v="CON EVIDENCIA"/>
        <s v="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Farmasanitas" refreshedDate="42795.507933564812" createdVersion="4" refreshedVersion="4" minRefreshableVersion="3" recordCount="139">
  <cacheSource type="worksheet">
    <worksheetSource ref="B157:F296" sheet="TABLA FEBRERO"/>
  </cacheSource>
  <cacheFields count="5">
    <cacheField name="CIUDAD" numFmtId="0">
      <sharedItems/>
    </cacheField>
    <cacheField name="CODIGO" numFmtId="0">
      <sharedItems containsString="0" containsBlank="1" containsNumber="1" containsInteger="1" minValue="97" maxValue="471"/>
    </cacheField>
    <cacheField name="PUNTO" numFmtId="0">
      <sharedItems/>
    </cacheField>
    <cacheField name="ene-17" numFmtId="167">
      <sharedItems containsSemiMixedTypes="0" containsString="0" containsNumber="1" containsInteger="1" minValue="0" maxValue="14"/>
    </cacheField>
    <cacheField name="feb-17" numFmtId="167">
      <sharedItems containsSemiMixedTypes="0" containsString="0" containsNumber="1" containsInteger="1" minValue="0" maxValue="12" count="9">
        <n v="0"/>
        <n v="9"/>
        <n v="1"/>
        <n v="3"/>
        <n v="2"/>
        <n v="12"/>
        <n v="6"/>
        <n v="4"/>
        <n v="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Farmasanitas" refreshedDate="42845.486598842595" createdVersion="5" refreshedVersion="5" minRefreshableVersion="3" recordCount="128">
  <cacheSource type="worksheet">
    <worksheetSource ref="C3:G131" sheet="REP MARZO"/>
  </cacheSource>
  <cacheFields count="5">
    <cacheField name="FECHA REPORTE" numFmtId="14">
      <sharedItems containsSemiMixedTypes="0" containsNonDate="0" containsDate="1" containsString="0" minDate="2017-03-01T12:26:00" maxDate="2017-03-31T19:51:00" count="127">
        <d v="2017-03-01T12:26:00"/>
        <d v="2017-03-02T13:25:00"/>
        <d v="2017-03-02T13:45:00"/>
        <d v="2017-03-02T19:21:00"/>
        <d v="2017-03-03T13:21:00"/>
        <d v="2017-03-03T18:53:00"/>
        <d v="2017-03-05T18:24:00"/>
        <d v="2017-03-06T13:01:00"/>
        <d v="2017-03-06T16:59:00"/>
        <d v="2017-03-06T17:32:00"/>
        <d v="2017-03-07T08:50:00"/>
        <d v="2017-03-07T09:29:00"/>
        <d v="2017-03-07T10:00:00"/>
        <d v="2017-03-07T13:58:00"/>
        <d v="2017-03-07T15:37:00"/>
        <d v="2017-03-07T19:30:00"/>
        <d v="2017-03-08T14:18:00"/>
        <d v="2017-03-09T09:19:00"/>
        <d v="2017-03-09T09:27:00"/>
        <d v="2017-03-09T10:58:00"/>
        <d v="2017-03-09T12:11:00"/>
        <d v="2017-03-09T12:14:00"/>
        <d v="2017-03-09T12:30:00"/>
        <d v="2017-03-09T13:54:00"/>
        <d v="2017-03-09T14:21:00"/>
        <d v="2017-03-09T14:23:00"/>
        <d v="2017-03-09T16:06:00"/>
        <d v="2017-03-09T17:28:00"/>
        <d v="2017-03-09T17:41:00"/>
        <d v="2017-03-09T18:48:00"/>
        <d v="2017-03-10T08:19:00"/>
        <d v="2017-03-10T09:13:00"/>
        <d v="2017-03-13T16:29:00"/>
        <d v="2017-03-13T16:33:00"/>
        <d v="2017-03-13T17:08:00"/>
        <d v="2017-03-13T17:26:00"/>
        <d v="2017-03-14T07:19:00"/>
        <d v="2017-03-14T08:44:00"/>
        <d v="2017-03-14T08:51:00"/>
        <d v="2017-03-14T09:16:00"/>
        <d v="2017-03-14T13:46:00"/>
        <d v="2017-03-14T15:33:00"/>
        <d v="2017-03-14T17:10:00"/>
        <d v="2017-03-15T12:06:00"/>
        <d v="2017-03-15T15:47:00"/>
        <d v="2017-03-15T17:05:00"/>
        <d v="2017-03-15T17:53:00"/>
        <d v="2017-03-15T18:03:00"/>
        <d v="2017-03-16T09:08:00"/>
        <d v="2017-03-16T10:39:00"/>
        <d v="2017-03-16T17:32:00"/>
        <d v="2017-03-17T10:09:00"/>
        <d v="2017-03-17T12:52:00"/>
        <d v="2017-03-17T17:26:00"/>
        <d v="2017-03-17T17:42:00"/>
        <d v="2017-03-17T18:03:00"/>
        <d v="2017-03-18T09:24:00"/>
        <d v="2017-03-18T09:27:00"/>
        <d v="2017-03-18T10:07:00"/>
        <d v="2017-03-18T10:09:00"/>
        <d v="2017-03-18T14:22:00"/>
        <d v="2017-03-18T16:49:00"/>
        <d v="2017-03-18T17:25:00"/>
        <d v="2017-03-19T16:37:00"/>
        <d v="2017-03-20T16:54:00"/>
        <d v="2017-03-21T10:40:00"/>
        <d v="2017-03-21T12:44:00"/>
        <d v="2017-03-21T15:14:00"/>
        <d v="2017-03-22T16:58:00"/>
        <d v="2017-03-22T17:07:00"/>
        <d v="2017-03-22T17:52:00"/>
        <d v="2017-03-22T18:33:00"/>
        <d v="2017-03-22T19:09:00"/>
        <d v="2017-03-23T10:21:00"/>
        <d v="2017-03-23T11:15:00"/>
        <d v="2017-03-23T12:45:00"/>
        <d v="2017-03-23T13:13:00"/>
        <d v="2017-03-23T14:06:00"/>
        <d v="2017-03-23T16:36:00"/>
        <d v="2017-03-23T19:11:00"/>
        <d v="2017-03-24T08:47:00"/>
        <d v="2017-03-24T11:42:00"/>
        <d v="2017-03-24T12:43:00"/>
        <d v="2017-03-24T14:51:00"/>
        <d v="2017-03-24T16:05:00"/>
        <d v="2017-03-24T17:31:00"/>
        <d v="2017-03-25T10:13:00"/>
        <d v="2017-03-25T10:18:00"/>
        <d v="2017-03-25T10:39:00"/>
        <d v="2017-03-25T11:07:00"/>
        <d v="2017-03-25T12:07:00"/>
        <d v="2017-03-25T12:12:00"/>
        <d v="2017-03-25T16:42:00"/>
        <d v="2017-03-25T19:14:00"/>
        <d v="2017-03-25T19:16:00"/>
        <d v="2017-03-27T12:29:00"/>
        <d v="2017-03-27T15:41:00"/>
        <d v="2017-03-27T17:06:00"/>
        <d v="2017-03-27T17:07:00"/>
        <d v="2017-03-27T17:08:00"/>
        <d v="2017-03-27T17:11:00"/>
        <d v="2017-03-27T17:20:00"/>
        <d v="2017-03-27T19:45:00"/>
        <d v="2017-03-28T10:49:00"/>
        <d v="2017-03-28T11:55:00"/>
        <d v="2017-03-28T21:08:00"/>
        <d v="2017-03-28T21:11:00"/>
        <d v="2017-03-28T21:14:00"/>
        <d v="2017-03-29T12:31:00"/>
        <d v="2017-03-29T16:28:00"/>
        <d v="2017-03-29T18:11:00"/>
        <d v="2017-03-29T18:46:00"/>
        <d v="2017-03-29T19:20:00"/>
        <d v="2017-03-29T19:22:00"/>
        <d v="2017-03-30T11:38:00"/>
        <d v="2017-03-30T13:16:00"/>
        <d v="2017-03-30T16:35:00"/>
        <d v="2017-03-31T10:13:00"/>
        <d v="2017-03-31T11:03:00"/>
        <d v="2017-03-31T11:08:00"/>
        <d v="2017-03-31T12:21:00"/>
        <d v="2017-03-31T13:21:00"/>
        <d v="2017-03-31T15:33:00"/>
        <d v="2017-03-31T16:49:00"/>
        <d v="2017-03-31T17:17:00"/>
        <d v="2017-03-31T18:40:00"/>
        <d v="2017-03-31T19:51:00"/>
      </sharedItems>
    </cacheField>
    <cacheField name="CODIGO PUNTO" numFmtId="0">
      <sharedItems containsSemiMixedTypes="0" containsString="0" containsNumber="1" containsInteger="1" minValue="97" maxValue="454" count="56">
        <n v="451"/>
        <n v="172"/>
        <n v="98"/>
        <n v="197"/>
        <n v="155"/>
        <n v="160"/>
        <n v="226"/>
        <n v="252"/>
        <n v="188"/>
        <n v="167"/>
        <n v="454"/>
        <n v="378"/>
        <n v="110"/>
        <n v="134"/>
        <n v="248"/>
        <n v="162"/>
        <n v="189"/>
        <n v="309"/>
        <n v="388"/>
        <n v="165"/>
        <n v="121"/>
        <n v="163"/>
        <n v="166"/>
        <n v="97"/>
        <n v="265"/>
        <n v="164"/>
        <n v="178"/>
        <n v="161"/>
        <n v="297"/>
        <n v="157"/>
        <n v="385"/>
        <n v="201"/>
        <n v="389"/>
        <n v="305"/>
        <n v="171"/>
        <n v="264"/>
        <n v="137"/>
        <n v="253"/>
        <n v="196"/>
        <n v="147"/>
        <n v="225"/>
        <n v="183"/>
        <n v="179"/>
        <n v="380"/>
        <n v="116"/>
        <n v="262"/>
        <n v="169"/>
        <n v="289"/>
        <n v="384"/>
        <n v="224"/>
        <n v="186"/>
        <n v="152"/>
        <n v="444"/>
        <n v="120"/>
        <n v="148"/>
        <n v="390"/>
      </sharedItems>
    </cacheField>
    <cacheField name="NOMBRE PUNTO" numFmtId="0">
      <sharedItems count="56">
        <s v="Chapinero Alto, 451_Cruz Verde"/>
        <s v="172-Calle 100, Cruz Verde"/>
        <s v="98-Belmira, Cruz Verde"/>
        <s v="197 - Metro Fontibon, Cruz Verde - Cencosud"/>
        <s v="Salitre, Comercial"/>
        <s v="160-Santa Barbara, Cruz Verde"/>
        <s v="226 - Metro 20 de Julio, Cruz Verde - Cencosud"/>
        <s v="252 - Jumbo Santa Ana, Cruz Verde - cencosud"/>
        <s v="188-Tequendama, Farmasnitas"/>
        <s v="167-Quinta paredes, Cruz Verde"/>
        <s v="Cruz Verde, 454_Colina"/>
        <s v="378 - Las Villas, Cruz Verde"/>
        <s v="110-Tutelas Calle 116-Pontevedra, Cruz Verde"/>
        <s v="134-Villavicencio, Cruz Verde"/>
        <s v="248 - Jumbo Calle 80, Cruz Verde - Cencosud"/>
        <s v="162-Cabecera, Farmasanitas"/>
        <s v="189-Centenario, farmasanitas"/>
        <s v="309_San Francisco, Cruz verde"/>
        <s v="388_Unicentro Cali, Cruz Verde"/>
        <s v="165-Tunal, Cruz Verde"/>
        <s v="121-Monteria, Farmsanitas"/>
        <s v="163-Palermo, Cruz Verde"/>
        <s v="166-Calle 106, Cruz Verde"/>
        <s v="97-Chico, Cruz Verde"/>
        <s v="265 - Metro Alqueria, Cruz Verde - cencosud"/>
        <s v="164-Cedro Bolivar, Cruz Verde"/>
        <s v="178-Calle 72, Cruz Verde"/>
        <s v="161-Punto Clave, Farmsanitas"/>
        <s v="297-Parque Arauco-Caracoli, farmasanitas"/>
        <s v="157-ZonaIN, Cruz Verde"/>
        <s v="385_Imbanaco, Cruz Verde"/>
        <s v="201 - Jumbo Tunja, Cruz Verde - Cencosud"/>
        <s v="Cruz Verde, 389_Restrepo"/>
        <s v="305-Las velas, Cruz Verde"/>
        <s v="171-Plaza de las Americas, Cruz Verde"/>
        <s v="264 - Metro Ibague, Cruz Verde - Cencosud"/>
        <s v="137-Fusagasuga, Cruz Verde"/>
        <s v="253 - Metro Banderas, Cruz Verde - Cencosud"/>
        <s v="196 - Metro Soacha, Cruz Verde - Cencosud"/>
        <s v="147-Innovo, Cruz Verde"/>
        <s v="225 - Metro Autopista Sur, Cruz Verde - Cencosud"/>
        <s v="183-Calle 84, Cruz Verde"/>
        <s v="179-Ciudad Jardín, Cruz Verde"/>
        <s v="380_ Macarena, Cruz Verde"/>
        <s v="116 - Jumbo Valledupar, Cruz Verde - Cencosud"/>
        <s v="262 - Jumbo Hayuelos, Cruz Verde - Cencosud"/>
        <s v="169-Cardio Infantil, Cruz Verde"/>
        <s v="289 - Jumbo Mega Mall, Cruz Verde - Cencosud"/>
        <s v="Puente Aranda, Cruz Verde"/>
        <s v="224 - Jumbo Alto Prado, Cruz Verde -Cencosud"/>
        <s v="186-Calle 97, Cruz Verde"/>
        <s v="152-Norte, Farmasanitas"/>
        <s v="444_ Carrera33, Cruz Verde"/>
        <s v="120-Tutelas Cali-Roosevelt, Cruz Verde"/>
        <s v="148-Ipiales, Farmasanitas"/>
        <s v="390_Calle 82, Cruz Verde"/>
      </sharedItems>
    </cacheField>
    <cacheField name="CIUDAD" numFmtId="0">
      <sharedItems count="13">
        <s v="Bogotá"/>
        <s v="Cali"/>
        <s v="Villavicencio"/>
        <s v="Bucaramanga"/>
        <s v="Barranquilla"/>
        <s v="Montería"/>
        <s v="Medellín"/>
        <s v="Tunja"/>
        <s v="Ibagué"/>
        <s v="Fusagasugá"/>
        <s v="Duitama"/>
        <s v="Valledupar"/>
        <s v="Ipiales "/>
      </sharedItems>
    </cacheField>
    <cacheField name="RESULTADO" numFmtId="0">
      <sharedItems count="2">
        <s v="CON EVIDENCIA"/>
        <s v="SIN EVIDENC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Farmasanitas" refreshedDate="42845.512420949075" createdVersion="5" refreshedVersion="5" minRefreshableVersion="3" recordCount="140">
  <cacheSource type="worksheet">
    <worksheetSource ref="B177:G317" sheet="TABLA MARZO"/>
  </cacheSource>
  <cacheFields count="6">
    <cacheField name="CIUDAD" numFmtId="0">
      <sharedItems/>
    </cacheField>
    <cacheField name="CODIGO" numFmtId="0">
      <sharedItems containsSemiMixedTypes="0" containsString="0" containsNumber="1" containsInteger="1" minValue="97" maxValue="471"/>
    </cacheField>
    <cacheField name="PUNTO" numFmtId="0">
      <sharedItems/>
    </cacheField>
    <cacheField name="ene-17" numFmtId="167">
      <sharedItems containsSemiMixedTypes="0" containsString="0" containsNumber="1" containsInteger="1" minValue="0" maxValue="14"/>
    </cacheField>
    <cacheField name="feb-17" numFmtId="167">
      <sharedItems containsSemiMixedTypes="0" containsString="0" containsNumber="1" containsInteger="1" minValue="0" maxValue="12"/>
    </cacheField>
    <cacheField name="mar-17" numFmtId="0">
      <sharedItems containsString="0" containsBlank="1" containsNumber="1" containsInteger="1" minValue="1" maxValue="8" count="9">
        <n v="1"/>
        <n v="3"/>
        <m/>
        <n v="2"/>
        <n v="8"/>
        <n v="5"/>
        <n v="6"/>
        <n v="7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Farmasanitas" refreshedDate="42865.576753009256" createdVersion="4" refreshedVersion="4" minRefreshableVersion="3" recordCount="101">
  <cacheSource type="worksheet">
    <worksheetSource ref="C3:G104" sheet="REP ABRIL"/>
  </cacheSource>
  <cacheFields count="5">
    <cacheField name="FECHA REPORTE" numFmtId="14">
      <sharedItems containsSemiMixedTypes="0" containsNonDate="0" containsDate="1" containsString="0" minDate="2017-04-01T12:20:00" maxDate="2017-04-28T19:40:00" count="101">
        <d v="2017-04-01T12:20:00"/>
        <d v="2017-04-01T13:20:00"/>
        <d v="2017-04-01T14:19:00"/>
        <d v="2017-04-02T19:42:00"/>
        <d v="2017-04-03T11:51:00"/>
        <d v="2017-04-03T12:34:00"/>
        <d v="2017-04-03T16:16:00"/>
        <d v="2017-04-03T17:34:00"/>
        <d v="2017-04-04T18:24:00"/>
        <d v="2017-04-04T19:19:00"/>
        <d v="2017-04-05T17:02:00"/>
        <d v="2017-04-05T17:12:00"/>
        <d v="2017-04-05T18:50:00"/>
        <d v="2017-04-06T12:12:00"/>
        <d v="2017-04-07T09:38:00"/>
        <d v="2017-04-07T15:53:00"/>
        <d v="2017-04-07T16:19:00"/>
        <d v="2017-04-07T18:35:00"/>
        <d v="2017-04-08T18:13:00"/>
        <d v="2017-04-09T14:09:00"/>
        <d v="2017-04-10T04:01:00"/>
        <d v="2017-04-10T14:25:00"/>
        <d v="2017-04-10T16:33:00"/>
        <d v="2017-04-10T16:41:00"/>
        <d v="2017-04-10T16:45:00"/>
        <d v="2017-04-10T17:37:00"/>
        <d v="2017-04-10T17:42:00"/>
        <d v="2017-04-10T18:30:00"/>
        <d v="2017-04-11T12:45:00"/>
        <d v="2017-04-11T14:51:00"/>
        <d v="2017-04-11T15:14:00"/>
        <d v="2017-04-11T16:35:00"/>
        <d v="2017-04-12T11:05:00"/>
        <d v="2017-04-12T14:20:00"/>
        <d v="2017-04-12T16:20:00"/>
        <d v="2017-04-12T16:55:00"/>
        <d v="2017-04-12T18:32:00"/>
        <d v="2017-04-12T20:33:00"/>
        <d v="2017-04-14T12:35:00"/>
        <d v="2017-04-15T16:56:00"/>
        <d v="2017-04-15T17:48:00"/>
        <d v="2017-04-16T13:16:00"/>
        <d v="2017-04-16T17:56:00"/>
        <d v="2017-04-17T11:09:00"/>
        <d v="2017-04-17T11:42:00"/>
        <d v="2017-04-17T11:45:00"/>
        <d v="2017-04-17T12:19:00"/>
        <d v="2017-04-17T13:16:00"/>
        <d v="2017-04-17T15:55:00"/>
        <d v="2017-04-17T17:40:00"/>
        <d v="2017-04-17T18:42:00"/>
        <d v="2017-04-17T18:52:00"/>
        <d v="2017-04-17T19:48:00"/>
        <d v="2017-04-17T19:52:00"/>
        <d v="2017-04-18T09:29:00"/>
        <d v="2017-04-18T10:39:00"/>
        <d v="2017-04-18T12:28:00"/>
        <d v="2017-04-18T17:44:00"/>
        <d v="2017-04-18T18:04:00"/>
        <d v="2017-04-19T09:16:00"/>
        <d v="2017-04-19T14:34:00"/>
        <d v="2017-04-19T14:58:00"/>
        <d v="2017-04-19T16:35:00"/>
        <d v="2017-04-20T12:48:00"/>
        <d v="2017-04-20T16:47:00"/>
        <d v="2017-04-20T19:03:00"/>
        <d v="2017-04-20T20:17:00"/>
        <d v="2017-04-20T20:55:00"/>
        <d v="2017-04-20T20:58:00"/>
        <d v="2017-04-21T10:06:00"/>
        <d v="2017-04-21T10:21:00"/>
        <d v="2017-04-21T12:25:00"/>
        <d v="2017-04-21T12:29:00"/>
        <d v="2017-04-21T13:51:00"/>
        <d v="2017-04-21T15:16:00"/>
        <d v="2017-04-21T17:34:00"/>
        <d v="2017-04-21T18:09:00"/>
        <d v="2017-04-21T19:01:00"/>
        <d v="2017-04-22T10:39:00"/>
        <d v="2017-04-22T10:54:00"/>
        <d v="2017-04-22T13:52:00"/>
        <d v="2017-04-22T17:10:00"/>
        <d v="2017-04-23T15:01:00"/>
        <d v="2017-04-24T12:52:00"/>
        <d v="2017-04-24T14:33:00"/>
        <d v="2017-04-25T08:01:00"/>
        <d v="2017-04-25T09:37:00"/>
        <d v="2017-04-25T14:03:00"/>
        <d v="2017-04-25T15:04:00"/>
        <d v="2017-04-25T18:53:00"/>
        <d v="2017-04-26T13:14:00"/>
        <d v="2017-04-26T17:21:00"/>
        <d v="2017-04-26T18:18:00"/>
        <d v="2017-04-27T10:56:00"/>
        <d v="2017-04-27T13:23:00"/>
        <d v="2017-04-27T15:46:00"/>
        <d v="2017-04-27T16:49:00"/>
        <d v="2017-04-27T18:08:00"/>
        <d v="2017-04-27T18:50:00"/>
        <d v="2017-04-28T16:56:00"/>
        <d v="2017-04-28T19:40:00"/>
      </sharedItems>
    </cacheField>
    <cacheField name="CODIGO PUNTO" numFmtId="0">
      <sharedItems containsSemiMixedTypes="0" containsString="0" containsNumber="1" containsInteger="1" minValue="98" maxValue="451" count="49">
        <n v="268"/>
        <n v="385"/>
        <n v="152"/>
        <n v="226"/>
        <n v="367"/>
        <n v="155"/>
        <n v="179"/>
        <n v="189"/>
        <n v="378"/>
        <n v="224"/>
        <n v="177"/>
        <n v="166"/>
        <n v="444"/>
        <n v="160"/>
        <n v="98"/>
        <n v="388"/>
        <n v="120"/>
        <n v="137"/>
        <n v="167"/>
        <n v="229"/>
        <n v="161"/>
        <n v="264"/>
        <n v="188"/>
        <n v="115"/>
        <n v="297"/>
        <n v="263"/>
        <n v="198"/>
        <n v="125"/>
        <n v="142"/>
        <n v="383"/>
        <n v="258"/>
        <n v="257"/>
        <n v="187"/>
        <n v="147"/>
        <n v="172"/>
        <n v="225"/>
        <n v="164"/>
        <n v="131"/>
        <n v="119"/>
        <n v="165"/>
        <n v="148"/>
        <n v="163"/>
        <n v="200"/>
        <n v="451"/>
        <n v="309"/>
        <n v="262"/>
        <n v="312"/>
        <n v="174"/>
        <n v="183"/>
      </sharedItems>
    </cacheField>
    <cacheField name="NOMBRE PUNTO" numFmtId="0">
      <sharedItems count="49">
        <s v="268-Centro Internacional, Cruz Verde"/>
        <s v="385_Imbanaco, Cruz Verde"/>
        <s v="152-Norte, Farmasanitas"/>
        <s v="226 - Metro 20 de Julio, Cruz Verde - Cencosud"/>
        <s v="367-Ilarco, Cruz Verde"/>
        <s v="Salitre, Comercial"/>
        <s v="179-Ciudad Jardín, Cruz Verde"/>
        <s v="189-Centenario, farmasanitas"/>
        <s v="378 - Las Villas, Cruz Verde"/>
        <s v="224 - Jumbo Alto Prado, Cruz Verde -Cencosud"/>
        <s v="177-Versalles, Farmasanitas"/>
        <s v="166-Calle 106, Cruz Verde"/>
        <s v="444_ Carrera33, Cruz Verde"/>
        <s v="160-Santa Barbara, Cruz Verde"/>
        <s v="98-Belmira, Cruz Verde"/>
        <s v="388_Unicentro Cali, Cruz Verde"/>
        <s v="120-Tutelas Cali-Roosevelt, Cruz Verde"/>
        <s v="137-Fusagasuga, Cruz Verde"/>
        <s v="167-Quinta paredes, Cruz Verde"/>
        <s v="229 - Jumbo Suba, Cruz Verde - Cencosud"/>
        <s v="161-Punto Clave, Farmsanitas"/>
        <s v="264 - Metro Ibague, Cruz Verde - Cencosud"/>
        <s v="188-Tequendama, Farmasnitas"/>
        <s v="115-Prado 74, Cruz Verde"/>
        <s v="297-Parque Arauco-Caracoli, farmasanitas"/>
        <s v="263 - Jumbo Cra 30, Cruz Verde - Cencosud"/>
        <s v="198 - Metro Bosa, Cruz Verde - Cencosud"/>
        <s v="125-San Simon, Cruz Verde"/>
        <s v="142-Sogamoso, Cruz Verde"/>
        <s v="383-World Trade Center, Cruz Verde"/>
        <s v="258 - Jumbo Limonar, Cruz Verde - Cencosud"/>
        <s v="257 - Jumbo Americano, Cruz Verde - Cencosud"/>
        <s v="187-Torre Medica, Farmasanitas"/>
        <s v="147-Innovo, Cruz Verde"/>
        <s v="172-Calle 100, Cruz Verde"/>
        <s v="225 - Metro Autopista Sur, Cruz Verde - Cencosud"/>
        <s v="164-Cedro Bolivar, Cruz Verde"/>
        <s v="131-Rosetal, Cruz Verde"/>
        <s v="119-Santa Marta, Cruz Verde"/>
        <s v="165-Tunal, Cruz Verde"/>
        <s v="148-Ipiales, Farmasanitas"/>
        <s v="163-Palermo, Cruz Verde"/>
        <s v="200 - Jumbo Cra 65, Cruz Verde - Cencosud"/>
        <s v="Chapinero Alto, 451_Cruz Verde"/>
        <s v="309_San Francisco, Cruz verde"/>
        <s v="262 - Jumbo Hayuelos, Cruz Verde - Cencosud"/>
        <s v="312-Jumbo Yopal, Cruz Verde"/>
        <s v="174-Parque Turbay, Farmasanitas"/>
        <s v="183-Calle 84, Cruz Verde"/>
      </sharedItems>
    </cacheField>
    <cacheField name="CIUDAD" numFmtId="0">
      <sharedItems count="13">
        <s v="Bogotá"/>
        <s v="Cali"/>
        <s v="Barranquilla"/>
        <s v="Bucaramanga"/>
        <s v="Fusagasugá"/>
        <s v="Medellín"/>
        <s v="Ibagué"/>
        <s v="Sogamoso"/>
        <s v="Duitama"/>
        <s v="Cúcuta"/>
        <s v="Santa Marta"/>
        <s v="Ipiales "/>
        <s v="Yopal"/>
      </sharedItems>
    </cacheField>
    <cacheField name="RESULTADO" numFmtId="0">
      <sharedItems count="2">
        <s v="SIN EVIDENCIA"/>
        <s v="CON EVIDENC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Farmasanitas" refreshedDate="42865.597924074071" createdVersion="4" refreshedVersion="4" minRefreshableVersion="3" recordCount="141">
  <cacheSource type="worksheet">
    <worksheetSource ref="B151:H292" sheet="TABLA ABRIL"/>
  </cacheSource>
  <cacheFields count="7">
    <cacheField name="CIUDAD" numFmtId="0">
      <sharedItems/>
    </cacheField>
    <cacheField name="CODIGO" numFmtId="0">
      <sharedItems containsSemiMixedTypes="0" containsString="0" containsNumber="1" containsInteger="1" minValue="97" maxValue="471"/>
    </cacheField>
    <cacheField name="PUNTO" numFmtId="0">
      <sharedItems/>
    </cacheField>
    <cacheField name="ene-17" numFmtId="0">
      <sharedItems containsSemiMixedTypes="0" containsString="0" containsNumber="1" containsInteger="1" minValue="0" maxValue="14"/>
    </cacheField>
    <cacheField name="feb-17" numFmtId="167">
      <sharedItems containsSemiMixedTypes="0" containsString="0" containsNumber="1" containsInteger="1" minValue="0" maxValue="12"/>
    </cacheField>
    <cacheField name="mar-17" numFmtId="0">
      <sharedItems containsString="0" containsBlank="1" containsNumber="1" containsInteger="1" minValue="0" maxValue="8" count="10">
        <n v="1"/>
        <n v="3"/>
        <m/>
        <n v="2"/>
        <n v="8"/>
        <n v="5"/>
        <n v="6"/>
        <n v="7"/>
        <n v="4"/>
        <n v="0"/>
      </sharedItems>
    </cacheField>
    <cacheField name="abr-17" numFmtId="0">
      <sharedItems containsString="0" containsBlank="1" containsNumber="1" containsInteger="1" minValue="1" maxValue="8" count="8">
        <m/>
        <n v="2"/>
        <n v="1"/>
        <n v="4"/>
        <n v="5"/>
        <n v="3"/>
        <n v="8"/>
        <n v="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Farmasanitas" refreshedDate="42888.5000693287" createdVersion="4" refreshedVersion="4" minRefreshableVersion="3" recordCount="121">
  <cacheSource type="worksheet">
    <worksheetSource ref="B3:F124" sheet="REP MAYO"/>
  </cacheSource>
  <cacheFields count="5">
    <cacheField name="FECHA REPORTE" numFmtId="14">
      <sharedItems containsSemiMixedTypes="0" containsNonDate="0" containsDate="1" containsString="0" minDate="2017-05-02T11:09:00" maxDate="2017-05-31T17:57:00" count="120">
        <d v="2017-05-02T11:09:00"/>
        <d v="2017-05-02T11:38:00"/>
        <d v="2017-05-02T16:42:00"/>
        <d v="2017-05-02T17:04:00"/>
        <d v="2017-05-02T17:59:00"/>
        <d v="2017-05-03T13:30:00"/>
        <d v="2017-05-03T14:33:00"/>
        <d v="2017-05-03T15:19:00"/>
        <d v="2017-05-03T18:36:00"/>
        <d v="2017-05-04T08:04:00"/>
        <d v="2017-05-04T11:11:00"/>
        <d v="2017-05-04T13:43:00"/>
        <d v="2017-05-04T15:56:00"/>
        <d v="2017-05-04T16:09:00"/>
        <d v="2017-05-04T17:08:00"/>
        <d v="2017-05-05T11:32:00"/>
        <d v="2017-05-05T17:26:00"/>
        <d v="2017-05-05T17:32:00"/>
        <d v="2017-05-05T18:13:00"/>
        <d v="2017-05-06T11:30:00"/>
        <d v="2017-05-06T11:35:00"/>
        <d v="2017-05-06T16:24:00"/>
        <d v="2017-05-06T16:58:00"/>
        <d v="2017-05-07T13:15:00"/>
        <d v="2017-05-08T09:07:00"/>
        <d v="2017-05-08T15:04:00"/>
        <d v="2017-05-08T18:04:00"/>
        <d v="2017-05-08T18:35:00"/>
        <d v="2017-05-09T10:15:00"/>
        <d v="2017-05-09T10:28:00"/>
        <d v="2017-05-09T11:49:00"/>
        <d v="2017-05-09T13:31:00"/>
        <d v="2017-05-09T17:07:00"/>
        <d v="2017-05-09T17:51:00"/>
        <d v="2017-05-09T18:03:00"/>
        <d v="2017-05-10T12:51:00"/>
        <d v="2017-05-10T15:17:00"/>
        <d v="2017-05-10T18:29:00"/>
        <d v="2017-05-11T10:35:00"/>
        <d v="2017-05-11T10:55:00"/>
        <d v="2017-05-11T10:56:00"/>
        <d v="2017-05-11T11:00:00"/>
        <d v="2017-05-11T12:20:00"/>
        <d v="2017-05-11T12:30:00"/>
        <d v="2017-05-11T13:02:00"/>
        <d v="2017-05-11T13:27:00"/>
        <d v="2017-05-11T15:51:00"/>
        <d v="2017-05-11T16:56:00"/>
        <d v="2017-05-11T18:13:00"/>
        <d v="2017-05-11T18:24:00"/>
        <d v="2017-05-11T18:45:00"/>
        <d v="2017-05-11T21:41:00"/>
        <d v="2017-05-12T15:09:00"/>
        <d v="2017-05-12T16:06:00"/>
        <d v="2017-05-12T16:58:00"/>
        <d v="2017-05-12T20:49:00"/>
        <d v="2017-05-13T14:16:00"/>
        <d v="2017-05-14T14:06:00"/>
        <d v="2017-05-15T11:49:00"/>
        <d v="2017-05-15T13:19:00"/>
        <d v="2017-05-15T15:50:00"/>
        <d v="2017-05-15T16:26:00"/>
        <d v="2017-05-15T17:35:00"/>
        <d v="2017-05-15T19:18:00"/>
        <d v="2017-05-16T12:26:00"/>
        <d v="2017-05-16T12:43:00"/>
        <d v="2017-05-16T14:49:00"/>
        <d v="2017-05-17T08:16:00"/>
        <d v="2017-05-17T08:50:00"/>
        <d v="2017-05-17T11:40:00"/>
        <d v="2017-05-17T17:28:00"/>
        <d v="2017-05-17T19:14:00"/>
        <d v="2017-05-18T16:34:00"/>
        <d v="2017-05-18T16:35:00"/>
        <d v="2017-05-18T17:26:00"/>
        <d v="2017-05-18T18:28:00"/>
        <d v="2017-05-18T19:30:00"/>
        <d v="2017-05-19T10:03:00"/>
        <d v="2017-05-19T16:32:00"/>
        <d v="2017-05-19T19:31:00"/>
        <d v="2017-05-20T09:53:00"/>
        <d v="2017-05-20T10:32:00"/>
        <d v="2017-05-20T12:14:00"/>
        <d v="2017-05-20T12:19:00"/>
        <d v="2017-05-20T13:12:00"/>
        <d v="2017-05-20T13:24:00"/>
        <d v="2017-05-20T15:07:00"/>
        <d v="2017-05-22T09:17:00"/>
        <d v="2017-05-22T15:49:00"/>
        <d v="2017-05-22T16:21:00"/>
        <d v="2017-05-22T16:42:00"/>
        <d v="2017-05-23T11:15:00"/>
        <d v="2017-05-23T14:06:00"/>
        <d v="2017-05-23T16:31:00"/>
        <d v="2017-05-23T17:48:00"/>
        <d v="2017-05-24T09:08:00"/>
        <d v="2017-05-24T10:19:00"/>
        <d v="2017-05-24T17:36:00"/>
        <d v="2017-05-24T17:40:00"/>
        <d v="2017-05-24T18:44:00"/>
        <d v="2017-05-25T19:21:00"/>
        <d v="2017-05-26T10:48:00"/>
        <d v="2017-05-26T16:04:00"/>
        <d v="2017-05-26T16:36:00"/>
        <d v="2017-05-26T17:17:00"/>
        <d v="2017-05-26T17:44:00"/>
        <d v="2017-05-27T07:48:00"/>
        <d v="2017-05-27T09:49:00"/>
        <d v="2017-05-27T14:26:00"/>
        <d v="2017-05-30T10:56:00"/>
        <d v="2017-05-30T11:31:00"/>
        <d v="2017-05-30T12:56:00"/>
        <d v="2017-05-30T13:14:00"/>
        <d v="2017-05-30T14:58:00"/>
        <d v="2017-05-30T15:04:00"/>
        <d v="2017-05-30T18:08:00"/>
        <d v="2017-05-30T18:11:00"/>
        <d v="2017-05-30T21:20:00"/>
        <d v="2017-05-31T10:39:00"/>
        <d v="2017-05-31T17:57:00"/>
      </sharedItems>
    </cacheField>
    <cacheField name="CODIGO PUNTO" numFmtId="0">
      <sharedItems containsSemiMixedTypes="0" containsString="0" containsNumber="1" containsInteger="1" minValue="98" maxValue="458" count="46">
        <n v="146"/>
        <n v="131"/>
        <n v="268"/>
        <n v="263"/>
        <n v="110"/>
        <n v="167"/>
        <n v="378"/>
        <n v="172"/>
        <n v="454"/>
        <n v="183"/>
        <n v="126"/>
        <n v="447"/>
        <n v="390"/>
        <n v="189"/>
        <n v="157"/>
        <n v="188"/>
        <n v="178"/>
        <n v="174"/>
        <n v="166"/>
        <n v="165"/>
        <n v="451"/>
        <n v="253"/>
        <n v="225"/>
        <n v="163"/>
        <n v="144"/>
        <n v="309"/>
        <n v="258"/>
        <n v="262"/>
        <n v="456"/>
        <n v="388"/>
        <n v="109"/>
        <n v="226"/>
        <n v="176"/>
        <n v="444"/>
        <n v="155"/>
        <n v="98"/>
        <n v="137"/>
        <n v="198"/>
        <n v="161"/>
        <n v="162"/>
        <n v="257"/>
        <n v="143"/>
        <n v="115"/>
        <n v="458"/>
        <n v="156"/>
        <n v="224"/>
      </sharedItems>
    </cacheField>
    <cacheField name="NOMBRE PUNTO" numFmtId="0">
      <sharedItems count="46">
        <s v="146-Chiquinquira, Cruz Verde"/>
        <s v="131-Rosetal, Cruz Verde"/>
        <s v="268-Centro Internacional, Cruz Verde"/>
        <s v="263 - Jumbo Cra 30, Cruz Verde - Cencosud"/>
        <s v="110-Tutelas Calle 116-Pontevedra, Cruz Verde"/>
        <s v="167-Quinta paredes, Cruz Verde"/>
        <s v="378 - Las Villas, Cruz Verde"/>
        <s v="172-Calle 100, Cruz Verde"/>
        <s v="Cruz Verde, 454_Colina"/>
        <s v="183-Calle 84, Cruz Verde"/>
        <s v="126-Centro Chia, Cruz Verde"/>
        <s v="Cruz Verde, 447-Parque Arboleda"/>
        <s v="390_Calle 82, Cruz Verde"/>
        <s v="189-Centenario, Cruz Verde"/>
        <s v="157-ZonaIN, Cruz Verde"/>
        <s v="188-Tequendama, Farmasnitas"/>
        <s v="178-Calle 72, Cruz Verde"/>
        <s v="174-Parque Turbay, Farmasanitas"/>
        <s v="166-Calle 106, Cruz Verde"/>
        <s v="165-Tunal, Cruz Verde"/>
        <s v="Chapinero Alto, 451_Cruz Verde"/>
        <s v="253 - Metro Banderas, Cruz Verde - Cencosud"/>
        <s v="225 - Metro Autopista Sur, Cruz Verde - Cencosud"/>
        <s v="163-Palermo, Cruz Verde"/>
        <s v="144-Girardot, Cruz Verde"/>
        <s v="309_San Francisco, Cruz verde"/>
        <s v="258 - Jumbo Limonar, Cruz Verde - Cencosud"/>
        <s v="262 - Jumbo Hayuelos, Cruz Verde - Cencosud"/>
        <s v="Bocagrande Cra3, Administrador"/>
        <s v="388_Unicentro Cali, Cruz Verde"/>
        <s v="109-Tutelas Bucaramanga-calle 56, Farmasanitas"/>
        <s v="226 - Metro 20 de Julio, Cruz Verde - Cencosud"/>
        <s v="176- Murillo, Farmasanitas"/>
        <s v="444_ Carrera33, Cruz Verde"/>
        <s v="Salitre, Comercial"/>
        <s v="98-Belmira, Cruz Verde"/>
        <s v="137-Fusagasuga, Cruz Verde"/>
        <s v="198 - Metro Bosa, Cruz Verde - Cencosud"/>
        <s v="161-Punto Clave, Farmsanitas"/>
        <s v="162-Cabecera, Farmasanitas"/>
        <s v="257 - Jumbo Americano, Cruz Verde - Cencosud"/>
        <s v="143-Facatativa, Cruz Verde"/>
        <s v="115-Prado 74, Cruz Verde"/>
        <s v="Central, 458-Kennedy"/>
        <s v="156-Calle 80, Cruz Verde"/>
        <s v="224 - Jumbo Alto Prado, Cruz Verde -Cencosud"/>
      </sharedItems>
    </cacheField>
    <cacheField name="CIUDAD" numFmtId="0">
      <sharedItems count="14">
        <s v="Chiquinquirá"/>
        <s v="Cúcuta"/>
        <s v="Bogotá"/>
        <s v="Barranquilla"/>
        <s v="Chía"/>
        <s v="Pereira"/>
        <s v="Cali"/>
        <s v="Bucaramanga"/>
        <s v="Girardot"/>
        <s v="Cartagena"/>
        <s v="Fusagasugá"/>
        <s v="Medellín"/>
        <s v="Facatativá"/>
        <s v="Bogotá "/>
      </sharedItems>
    </cacheField>
    <cacheField name="RESULTADO" numFmtId="0">
      <sharedItems count="2">
        <s v="CON EVIDENCIA"/>
        <s v="SIN EVIDENC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Farmasanitas" refreshedDate="42888.631204398145" createdVersion="4" refreshedVersion="4" minRefreshableVersion="3" recordCount="143">
  <cacheSource type="worksheet">
    <worksheetSource ref="B170:I313" sheet="TABLA MAYO"/>
  </cacheSource>
  <cacheFields count="8">
    <cacheField name="CIUDAD" numFmtId="0">
      <sharedItems/>
    </cacheField>
    <cacheField name="CODIGO" numFmtId="0">
      <sharedItems containsSemiMixedTypes="0" containsString="0" containsNumber="1" containsInteger="1" minValue="97" maxValue="471"/>
    </cacheField>
    <cacheField name="PUNTO" numFmtId="0">
      <sharedItems/>
    </cacheField>
    <cacheField name="ene-17" numFmtId="167">
      <sharedItems containsString="0" containsBlank="1" containsNumber="1" containsInteger="1" minValue="0" maxValue="14"/>
    </cacheField>
    <cacheField name="feb-17" numFmtId="167">
      <sharedItems containsSemiMixedTypes="0" containsString="0" containsNumber="1" containsInteger="1" minValue="0" maxValue="12"/>
    </cacheField>
    <cacheField name="mar-17" numFmtId="167">
      <sharedItems containsString="0" containsBlank="1" containsNumber="1" containsInteger="1" minValue="0" maxValue="8"/>
    </cacheField>
    <cacheField name="abr-17" numFmtId="167">
      <sharedItems containsString="0" containsBlank="1" containsNumber="1" containsInteger="1" minValue="0" maxValue="8"/>
    </cacheField>
    <cacheField name="may-17" numFmtId="167">
      <sharedItems containsSemiMixedTypes="0" containsString="0" containsNumber="1" containsInteger="1" minValue="0" maxValue="12" count="9">
        <n v="0"/>
        <n v="2"/>
        <n v="1"/>
        <n v="5"/>
        <n v="9"/>
        <n v="3"/>
        <n v="12"/>
        <n v="4"/>
        <n v="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Farmasanitas" refreshedDate="42922.676558796295" createdVersion="4" refreshedVersion="4" minRefreshableVersion="3" recordCount="146">
  <cacheSource type="worksheet">
    <worksheetSource ref="B130:J276" sheet="TABLA JUNIO"/>
  </cacheSource>
  <cacheFields count="9">
    <cacheField name="CIUDAD" numFmtId="0">
      <sharedItems/>
    </cacheField>
    <cacheField name="CODIGO" numFmtId="0">
      <sharedItems containsSemiMixedTypes="0" containsString="0" containsNumber="1" containsInteger="1" minValue="97" maxValue="471"/>
    </cacheField>
    <cacheField name="PUNTO" numFmtId="0">
      <sharedItems/>
    </cacheField>
    <cacheField name="ene-17" numFmtId="167">
      <sharedItems containsString="0" containsBlank="1" containsNumber="1" containsInteger="1" minValue="0" maxValue="14"/>
    </cacheField>
    <cacheField name="feb-17" numFmtId="167">
      <sharedItems containsSemiMixedTypes="0" containsString="0" containsNumber="1" containsInteger="1" minValue="0" maxValue="12"/>
    </cacheField>
    <cacheField name="mar-17" numFmtId="167">
      <sharedItems containsString="0" containsBlank="1" containsNumber="1" containsInteger="1" minValue="0" maxValue="8"/>
    </cacheField>
    <cacheField name="abr-17" numFmtId="167">
      <sharedItems containsString="0" containsBlank="1" containsNumber="1" containsInteger="1" minValue="0" maxValue="8"/>
    </cacheField>
    <cacheField name="may-17" numFmtId="167">
      <sharedItems containsSemiMixedTypes="0" containsString="0" containsNumber="1" containsInteger="1" minValue="0" maxValue="12" count="9">
        <n v="0"/>
        <n v="2"/>
        <n v="1"/>
        <n v="5"/>
        <n v="9"/>
        <n v="3"/>
        <n v="12"/>
        <n v="4"/>
        <n v="10"/>
      </sharedItems>
    </cacheField>
    <cacheField name="jun-17" numFmtId="167">
      <sharedItems containsSemiMixedTypes="0" containsString="0" containsNumber="1" containsInteger="1" minValue="0" maxValue="8" count="8">
        <n v="0"/>
        <n v="1"/>
        <n v="4"/>
        <n v="3"/>
        <n v="2"/>
        <n v="5"/>
        <n v="7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Farmasanitas" refreshedDate="42922.679417476851" createdVersion="4" refreshedVersion="4" minRefreshableVersion="3" recordCount="81">
  <cacheSource type="worksheet">
    <worksheetSource ref="B2:F83" sheet="REP JUNIO"/>
  </cacheSource>
  <cacheFields count="5">
    <cacheField name="FECHA REPORTE" numFmtId="14">
      <sharedItems containsSemiMixedTypes="0" containsNonDate="0" containsDate="1" containsString="0" minDate="2017-06-02T10:43:00" maxDate="2017-06-30T12:40:00" count="82">
        <d v="2017-06-02T10:43:00"/>
        <d v="2017-06-02T13:42:00"/>
        <d v="2017-06-03T10:41:00"/>
        <d v="2017-06-03T10:47:00"/>
        <d v="2017-06-03T17:02:00"/>
        <d v="2017-06-05T10:26:00"/>
        <d v="2017-06-05T10:43:00"/>
        <d v="2017-06-05T18:56:00"/>
        <d v="2017-06-06T12:27:00"/>
        <d v="2017-06-06T12:41:00"/>
        <d v="2017-06-06T12:48:00"/>
        <d v="2017-06-06T14:38:00"/>
        <d v="2017-06-06T14:56:00"/>
        <d v="2017-06-06T15:46:00"/>
        <d v="2017-06-06T18:24:00"/>
        <d v="2017-06-07T11:28:00"/>
        <d v="2017-06-07T11:48:00"/>
        <d v="2017-06-07T12:25:00"/>
        <d v="2017-06-07T13:59:00"/>
        <d v="2017-06-07T16:49:00"/>
        <d v="2017-06-07T17:11:00"/>
        <d v="2017-06-08T11:27:00"/>
        <d v="2017-06-08T20:54:00"/>
        <d v="2017-06-09T13:49:00"/>
        <d v="2017-06-09T16:16:00"/>
        <d v="2017-06-09T16:17:00"/>
        <d v="2017-06-09T17:56:00"/>
        <d v="2017-06-10T11:54:00"/>
        <d v="2017-06-10T15:10:00"/>
        <d v="2017-06-11T17:50:00"/>
        <d v="2017-06-12T11:00:00"/>
        <d v="2017-06-12T14:17:00"/>
        <d v="2017-06-12T15:02:00"/>
        <d v="2017-06-13T11:06:00"/>
        <d v="2017-06-13T13:31:00"/>
        <d v="2017-06-13T16:52:00"/>
        <d v="2017-06-14T13:15:00"/>
        <d v="2017-06-14T15:01:00"/>
        <d v="2017-06-14T16:07:00"/>
        <d v="2017-06-14T16:20:00"/>
        <d v="2017-06-14T16:25:00"/>
        <d v="2017-06-14T16:27:00"/>
        <d v="2017-06-14T16:44:00"/>
        <d v="2017-06-14T17:00:00"/>
        <d v="2017-06-14T17:14:00"/>
        <d v="2017-06-14T18:13:00"/>
        <d v="2017-06-15T15:33:00"/>
        <d v="2017-06-15T16:51:00"/>
        <d v="2017-06-16T10:04:00"/>
        <d v="2017-06-16T10:20:00"/>
        <d v="2017-06-16T10:22:00"/>
        <d v="2017-06-16T10:53:00"/>
        <d v="2017-06-16T11:56:00"/>
        <d v="2017-06-16T19:44:00"/>
        <d v="2017-06-17T09:57:00"/>
        <d v="2017-06-20T17:20:00"/>
        <d v="2017-06-20T19:12:00"/>
        <d v="2017-06-21T11:49:00"/>
        <d v="2017-06-21T16:39:00"/>
        <d v="2017-06-21T18:48:00"/>
        <d v="2017-06-22T17:06:00"/>
        <d v="2017-06-22T19:17:00"/>
        <d v="2017-06-23T16:02:00"/>
        <d v="2017-06-23T17:31:00"/>
        <d v="2017-06-24T17:40:00"/>
        <d v="2017-06-27T13:21:00"/>
        <d v="2017-06-27T19:24:00"/>
        <d v="2017-06-28T13:49:00"/>
        <d v="2017-06-28T14:32:00"/>
        <d v="2017-06-28T15:13:00"/>
        <d v="2017-06-28T16:35:00"/>
        <d v="2017-06-28T17:17:00"/>
        <d v="2017-06-28T19:55:00"/>
        <d v="2017-06-28T20:30:00"/>
        <d v="2017-06-29T13:28:00"/>
        <d v="2017-06-29T14:23:00"/>
        <d v="2017-06-30T10:17:00"/>
        <d v="2017-06-30T10:51:00"/>
        <d v="2017-06-30T11:26:00"/>
        <d v="2017-06-30T12:40:00"/>
        <d v="2017-06-22T14:31:00" u="1"/>
        <d v="2017-06-08T13:48:00" u="1"/>
      </sharedItems>
    </cacheField>
    <cacheField name="CODIGO PUNTO" numFmtId="0">
      <sharedItems containsSemiMixedTypes="0" containsString="0" containsNumber="1" containsInteger="1" minValue="123" maxValue="460" count="37">
        <n v="176"/>
        <n v="390"/>
        <n v="451"/>
        <n v="157"/>
        <n v="270"/>
        <n v="378"/>
        <n v="178"/>
        <n v="172"/>
        <n v="160"/>
        <n v="167"/>
        <n v="307"/>
        <n v="248"/>
        <n v="452"/>
        <n v="262"/>
        <n v="171"/>
        <n v="226"/>
        <n v="123"/>
        <n v="383"/>
        <n v="225"/>
        <n v="384"/>
        <n v="263"/>
        <n v="454"/>
        <n v="268"/>
        <n v="137"/>
        <n v="163"/>
        <n v="161"/>
        <n v="199"/>
        <n v="224"/>
        <n v="127"/>
        <n v="165"/>
        <n v="162"/>
        <n v="460"/>
        <n v="200"/>
        <n v="249"/>
        <n v="459"/>
        <n v="423" u="1"/>
        <n v="410" u="1"/>
      </sharedItems>
    </cacheField>
    <cacheField name="NOMBRE PUNTO" numFmtId="0">
      <sharedItems count="37">
        <s v="176- Murillo, Farmasanitas"/>
        <s v="390_Calle 82, Cruz Verde"/>
        <s v="Chapinero Alto, 451_Cruz Verde"/>
        <s v="157-ZonaIN, Cruz Verde"/>
        <s v="270 - Metro Cabecera express, Cruz Verde - Cencosud"/>
        <s v="378 - Las Villas, Cruz Verde"/>
        <s v="178-Calle 72, Cruz Verde"/>
        <s v="172-Calle 100, Cruz Verde"/>
        <s v="160-Santa Barbara, Cruz Verde"/>
        <s v="167-Quinta paredes, Cruz Verde"/>
        <s v="307-Usaquen, Cruz Verde"/>
        <s v="248 - Jumbo Calle 80, Cruz Verde - Cencosud"/>
        <s v="452_Girardot, Unicentro"/>
        <s v="262 - Jumbo Hayuelos, Cruz Verde - Cencosud"/>
        <s v="171-Plaza de las Americas, Cruz Verde"/>
        <s v="226 - Metro 20 de Julio, Cruz Verde - Cencosud"/>
        <s v="123-Guayacanes, Cruz Verde"/>
        <s v="383-World Trade Center, Cruz Verde"/>
        <s v="225 - Metro Autopista Sur, Cruz Verde - Cencosud"/>
        <s v="Puente Aranda, Cruz Verde"/>
        <s v="263 - Jumbo Cra 30, Cruz Verde - Cencosud"/>
        <s v="Cruz Verde, 454_Colina"/>
        <s v="268-Centro Internacional, Cruz Verde"/>
        <s v="137-Fusagasuga, Cruz Verde"/>
        <s v="163-Palermo, Cruz Verde"/>
        <s v="161-Punto Clave, Farmsanitas"/>
        <s v="199 - Metro Bello, Cruz Verde -Cencosud"/>
        <s v="224 - Jumbo Alto Prado, Cruz Verde -Cencosud"/>
        <s v="127-Pereira, cruz verde"/>
        <s v="165-Tunal, Cruz Verde"/>
        <s v="162-Cabecera, Farmasanitas"/>
        <s v="Avenida 1, 460-Cruz Verde"/>
        <s v="200 - Jumbo Cra 65, Cruz Verde - Cencosud"/>
        <s v="249 - Jumbo Girardot, Cruz Verde - Cencosud"/>
        <s v="Las Ferias, 459_Cruz Verde"/>
        <s v="410_Avenida el Dorado, Acuña" u="1"/>
        <s v="423_Samaritana, Acuña" u="1"/>
      </sharedItems>
    </cacheField>
    <cacheField name="CIUDAD" numFmtId="0">
      <sharedItems count="10">
        <s v="Barranquilla"/>
        <s v="Bogotá"/>
        <s v="Bucaramanga"/>
        <s v="Girardot"/>
        <s v="Manizales"/>
        <s v="Fusagasugá"/>
        <s v="Medellín"/>
        <s v="Pereira"/>
        <s v="Cúcuta"/>
        <s v="Bogotá "/>
      </sharedItems>
    </cacheField>
    <cacheField name="RESULTADO" numFmtId="0">
      <sharedItems count="2">
        <s v="SIN EVIDENCIA"/>
        <s v="CON EVIDENC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Farmasanitas" refreshedDate="42951.500882754626" createdVersion="4" refreshedVersion="4" minRefreshableVersion="3" recordCount="80">
  <cacheSource type="worksheet">
    <worksheetSource ref="B2:F82" sheet="REP JULIO"/>
  </cacheSource>
  <cacheFields count="5">
    <cacheField name="FECHA REPORTE" numFmtId="14">
      <sharedItems containsSemiMixedTypes="0" containsNonDate="0" containsDate="1" containsString="0" minDate="2017-07-01T10:06:00" maxDate="2017-07-29T12:03:00" count="80">
        <d v="2017-07-01T10:06:00"/>
        <d v="2017-07-01T17:41:00"/>
        <d v="2017-07-03T13:14:00"/>
        <d v="2017-07-04T11:42:00"/>
        <d v="2017-07-05T12:56:00"/>
        <d v="2017-07-06T11:30:00"/>
        <d v="2017-07-06T11:34:00"/>
        <d v="2017-07-06T13:23:00"/>
        <d v="2017-07-06T14:30:00"/>
        <d v="2017-07-07T12:53:00"/>
        <d v="2017-07-07T20:40:00"/>
        <d v="2017-07-07T21:23:00"/>
        <d v="2017-07-08T11:32:00"/>
        <d v="2017-07-08T11:37:00"/>
        <d v="2017-07-08T12:46:00"/>
        <d v="2017-07-08T14:19:00"/>
        <d v="2017-07-09T17:21:00"/>
        <d v="2017-07-10T13:49:00"/>
        <d v="2017-07-10T15:54:00"/>
        <d v="2017-07-10T16:06:00"/>
        <d v="2017-07-10T16:51:00"/>
        <d v="2017-07-10T17:33:00"/>
        <d v="2017-07-10T17:55:00"/>
        <d v="2017-07-10T18:23:00"/>
        <d v="2017-07-11T15:44:00"/>
        <d v="2017-07-11T16:08:00"/>
        <d v="2017-07-11T19:57:00"/>
        <d v="2017-07-12T19:02:00"/>
        <d v="2017-07-13T14:04:00"/>
        <d v="2017-07-13T18:12:00"/>
        <d v="2017-07-13T18:29:00"/>
        <d v="2017-07-14T11:35:00"/>
        <d v="2017-07-14T16:06:00"/>
        <d v="2017-07-15T12:28:00"/>
        <d v="2017-07-16T15:06:00"/>
        <d v="2017-07-16T15:19:00"/>
        <d v="2017-07-16T19:41:00"/>
        <d v="2017-07-17T10:59:00"/>
        <d v="2017-07-17T12:02:00"/>
        <d v="2017-07-17T18:33:00"/>
        <d v="2017-07-18T12:19:00"/>
        <d v="2017-07-18T13:31:00"/>
        <d v="2017-07-18T13:42:00"/>
        <d v="2017-07-18T16:12:00"/>
        <d v="2017-07-18T17:11:00"/>
        <d v="2017-07-19T15:24:00"/>
        <d v="2017-07-19T16:03:00"/>
        <d v="2017-07-19T17:00:00"/>
        <d v="2017-07-19T18:39:00"/>
        <d v="2017-07-19T19:02:00"/>
        <d v="2017-07-19T19:03:00"/>
        <d v="2017-07-21T19:02:00"/>
        <d v="2017-07-21T20:50:00"/>
        <d v="2017-07-22T10:20:00"/>
        <d v="2017-07-22T10:33:00"/>
        <d v="2017-07-22T10:50:00"/>
        <d v="2017-07-22T20:44:00"/>
        <d v="2017-07-24T08:44:00"/>
        <d v="2017-07-24T09:34:00"/>
        <d v="2017-07-24T19:23:00"/>
        <d v="2017-07-24T22:10:00"/>
        <d v="2017-07-24T22:14:00"/>
        <d v="2017-07-24T22:17:00"/>
        <d v="2017-07-24T22:21:00"/>
        <d v="2017-07-25T12:12:00"/>
        <d v="2017-07-25T12:57:00"/>
        <d v="2017-07-25T13:08:00"/>
        <d v="2017-07-25T16:38:00"/>
        <d v="2017-07-25T16:43:00"/>
        <d v="2017-07-25T17:41:00"/>
        <d v="2017-07-25T18:23:00"/>
        <d v="2017-07-26T08:19:00"/>
        <d v="2017-07-26T12:58:00"/>
        <d v="2017-07-26T16:48:00"/>
        <d v="2017-07-26T17:15:00"/>
        <d v="2017-07-27T10:38:00"/>
        <d v="2017-07-27T15:16:00"/>
        <d v="2017-07-28T15:22:00"/>
        <d v="2017-07-28T18:58:00"/>
        <d v="2017-07-29T12:03:00"/>
      </sharedItems>
    </cacheField>
    <cacheField name="CODIGO PUNTO" numFmtId="0">
      <sharedItems containsSemiMixedTypes="0" containsString="0" containsNumber="1" containsInteger="1" minValue="98" maxValue="466" count="37">
        <n v="167"/>
        <n v="454"/>
        <n v="199"/>
        <n v="452"/>
        <n v="268"/>
        <n v="461"/>
        <n v="165"/>
        <n v="459"/>
        <n v="270"/>
        <n v="166"/>
        <n v="451"/>
        <n v="447"/>
        <n v="188"/>
        <n v="161"/>
        <n v="172"/>
        <n v="257"/>
        <n v="460"/>
        <n v="297"/>
        <n v="380"/>
        <n v="262"/>
        <n v="312"/>
        <n v="201"/>
        <n v="226"/>
        <n v="177"/>
        <n v="144"/>
        <n v="378"/>
        <n v="163"/>
        <n v="110"/>
        <n v="382"/>
        <n v="133"/>
        <n v="198"/>
        <n v="98"/>
        <n v="160"/>
        <n v="224"/>
        <n v="466"/>
        <n v="123"/>
        <n v="308"/>
      </sharedItems>
    </cacheField>
    <cacheField name="NOMBRE PUNTO" numFmtId="0">
      <sharedItems count="37">
        <s v="167-Quinta paredes, Cruz Verde"/>
        <s v="Cruz Verde, 454_Colina"/>
        <s v="199 - Metro Bello, Cruz Verde -Cencosud"/>
        <s v="452_Girardot, Unicentro"/>
        <s v="268-Centro Internacional, Cruz Verde"/>
        <s v="Santafe, 461_Cruz Verde"/>
        <s v="165-Tunal, Cruz Verde"/>
        <s v="Las Ferias, 459_Cruz Verde"/>
        <s v="270 - Metro Cabecera express, Cruz Verde - Cencosud"/>
        <s v="166-Calle 106, Cruz Verde"/>
        <s v="Chapinero Alto, 451_Cruz Verde"/>
        <s v="Cruz Verde, 447-Parque Arboleda"/>
        <s v="188-Tequendama, Farmasnitas"/>
        <s v="161-Punto Clave, Farmsanitas"/>
        <s v="172-Calle 100, Cruz Verde"/>
        <s v="257 - Jumbo Americano, Cruz Verde - Cencosud"/>
        <s v="Avenida 1, 460-Cruz Verde"/>
        <s v="297-Parque Arauco-Caracoli, farmasanitas"/>
        <s v="380_ Macarena, Cruz Verde"/>
        <s v="262 - Jumbo Hayuelos, Cruz Verde - Cencosud"/>
        <s v="312-Jumbo Yopal, Cruz Verde"/>
        <s v="201 - Jumbo Tunja, Cruz Verde - Cencosud"/>
        <s v="226 - Metro 20 de Julio, Cruz Verde - Cencosud"/>
        <s v="177-Versalles, Farmasanitas"/>
        <s v="144-Girardot, Cruz Verde"/>
        <s v="378 - Las Villas, Cruz Verde"/>
        <s v="163-Palermo, Cruz Verde"/>
        <s v="110-Tutelas Calle 116-Pontevedra, Cruz Verde"/>
        <s v="382 - Zipaquira Centro, Cruz Verde"/>
        <s v="133- Avenida Bolivar, Farmasanitas"/>
        <s v="198 - Metro Bosa, Cruz Verde - Cencosud"/>
        <s v="98-Belmira, Cruz Verde"/>
        <s v="160-Santa Barbara, Cruz Verde"/>
        <s v="224 - Jumbo Alto Prado, Cruz Verde -Cencosud"/>
        <s v="Colmedica Chapinero, 466_CruzVerde"/>
        <s v="123-Guayacanes, Cruz Verde"/>
        <s v="308-Toberin, Cruz Verde"/>
      </sharedItems>
    </cacheField>
    <cacheField name="CIUDAD" numFmtId="0">
      <sharedItems count="15">
        <s v="Bogotá"/>
        <s v="Medellín"/>
        <s v="Girardot"/>
        <s v="Bogotá "/>
        <s v="Bucaramanga"/>
        <s v="Pereira"/>
        <s v="Cali"/>
        <s v="Barranquilla"/>
        <s v="Cúcuta"/>
        <s v="Ibagué"/>
        <s v="Yopal"/>
        <s v="Tunja"/>
        <s v="Zipaquirá"/>
        <s v="Armenia"/>
        <s v="Manizales"/>
      </sharedItems>
    </cacheField>
    <cacheField name="RESULTADO" numFmtId="0">
      <sharedItems count="2">
        <s v="CON EVIDENCIA"/>
        <s v="SIN EVIDENC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Farmasanitas" refreshedDate="42951.555024768517" createdVersion="4" refreshedVersion="4" minRefreshableVersion="3" recordCount="151">
  <cacheSource type="worksheet">
    <worksheetSource ref="B131:K282" sheet="TABLA JULIO"/>
  </cacheSource>
  <cacheFields count="10">
    <cacheField name="CIUDAD" numFmtId="0">
      <sharedItems/>
    </cacheField>
    <cacheField name="CODIGO" numFmtId="0">
      <sharedItems containsSemiMixedTypes="0" containsString="0" containsNumber="1" containsInteger="1" minValue="97" maxValue="471"/>
    </cacheField>
    <cacheField name="PUNTO" numFmtId="0">
      <sharedItems/>
    </cacheField>
    <cacheField name="ene-17" numFmtId="167">
      <sharedItems containsString="0" containsBlank="1" containsNumber="1" containsInteger="1" minValue="0" maxValue="14"/>
    </cacheField>
    <cacheField name="feb-17" numFmtId="167">
      <sharedItems containsSemiMixedTypes="0" containsString="0" containsNumber="1" containsInteger="1" minValue="0" maxValue="12"/>
    </cacheField>
    <cacheField name="mar-17" numFmtId="167">
      <sharedItems containsString="0" containsBlank="1" containsNumber="1" containsInteger="1" minValue="0" maxValue="8"/>
    </cacheField>
    <cacheField name="abr-17" numFmtId="167">
      <sharedItems containsString="0" containsBlank="1" containsNumber="1" containsInteger="1" minValue="0" maxValue="8"/>
    </cacheField>
    <cacheField name="may-17" numFmtId="167">
      <sharedItems containsSemiMixedTypes="0" containsString="0" containsNumber="1" containsInteger="1" minValue="0" maxValue="12" count="9">
        <n v="0"/>
        <n v="2"/>
        <n v="1"/>
        <n v="5"/>
        <n v="9"/>
        <n v="3"/>
        <n v="12"/>
        <n v="4"/>
        <n v="10"/>
      </sharedItems>
    </cacheField>
    <cacheField name="jun-17" numFmtId="167">
      <sharedItems containsSemiMixedTypes="0" containsString="0" containsNumber="1" containsInteger="1" minValue="0" maxValue="8" count="8">
        <n v="0"/>
        <n v="1"/>
        <n v="4"/>
        <n v="3"/>
        <n v="2"/>
        <n v="5"/>
        <n v="7"/>
        <n v="8"/>
      </sharedItems>
    </cacheField>
    <cacheField name="jul-17" numFmtId="167">
      <sharedItems containsSemiMixedTypes="0" containsString="0" containsNumber="1" containsInteger="1" minValue="0" maxValue="7" count="8">
        <n v="0"/>
        <n v="1"/>
        <n v="2"/>
        <n v="5"/>
        <n v="4"/>
        <n v="7"/>
        <n v="6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Farmasanitas" refreshedDate="42984.729530208337" createdVersion="4" refreshedVersion="4" minRefreshableVersion="3" recordCount="100">
  <cacheSource type="worksheet">
    <worksheetSource ref="B2:F102" sheet="REP AGOSTO"/>
  </cacheSource>
  <cacheFields count="5">
    <cacheField name="FECHA REPORTE" numFmtId="14">
      <sharedItems containsSemiMixedTypes="0" containsNonDate="0" containsDate="1" containsString="0" minDate="2017-08-01T17:24:03" maxDate="2017-08-31T22:41:56" count="100">
        <d v="2017-08-01T17:24:03"/>
        <d v="2017-08-01T21:15:48"/>
        <d v="2017-08-01T22:28:09"/>
        <d v="2017-08-02T14:07:47"/>
        <d v="2017-08-02T15:51:53"/>
        <d v="2017-08-02T19:23:58"/>
        <d v="2017-08-02T20:14:02"/>
        <d v="2017-08-02T21:19:33"/>
        <d v="2017-08-02T23:00:54"/>
        <d v="2017-08-03T16:26:56"/>
        <d v="2017-08-04T19:14:35"/>
        <d v="2017-08-04T22:59:58"/>
        <d v="2017-08-04T23:47:43"/>
        <d v="2017-08-05T02:25:15"/>
        <d v="2017-08-05T19:44:03"/>
        <d v="2017-08-05T21:42:42"/>
        <d v="2017-08-06T19:23:52"/>
        <d v="2017-08-07T19:16:52"/>
        <d v="2017-08-08T13:30:43"/>
        <d v="2017-08-08T21:56:09"/>
        <d v="2017-08-08T23:13:44"/>
        <d v="2017-08-09T14:08:45"/>
        <d v="2017-08-09T14:20:33"/>
        <d v="2017-08-09T19:30:39"/>
        <d v="2017-08-09T19:45:56"/>
        <d v="2017-08-09T21:56:44"/>
        <d v="2017-08-09T22:39:19"/>
        <d v="2017-08-10T19:57:15"/>
        <d v="2017-08-10T19:58:51"/>
        <d v="2017-08-10T20:12:12"/>
        <d v="2017-08-10T21:17:40"/>
        <d v="2017-08-10T21:25:03"/>
        <d v="2017-08-10T23:06:07"/>
        <d v="2017-08-11T15:21:59"/>
        <d v="2017-08-11T15:31:57"/>
        <d v="2017-08-11T15:56:11"/>
        <d v="2017-08-11T18:47:02"/>
        <d v="2017-08-11T21:45:43"/>
        <d v="2017-08-11T22:21:59"/>
        <d v="2017-08-12T01:09:17"/>
        <d v="2017-08-12T23:25:30"/>
        <d v="2017-08-13T23:51:40"/>
        <d v="2017-08-14T16:38:26"/>
        <d v="2017-08-14T16:44:16"/>
        <d v="2017-08-14T17:03:48"/>
        <d v="2017-08-15T12:05:13"/>
        <d v="2017-08-15T15:51:37"/>
        <d v="2017-08-15T19:45:23"/>
        <d v="2017-08-15T21:11:53"/>
        <d v="2017-08-16T16:55:30"/>
        <d v="2017-08-16T17:07:22"/>
        <d v="2017-08-16T19:19:24"/>
        <d v="2017-08-17T15:55:07"/>
        <d v="2017-08-17T18:04:40"/>
        <d v="2017-08-18T00:24:46"/>
        <d v="2017-08-18T17:12:55"/>
        <d v="2017-08-18T18:19:29"/>
        <d v="2017-08-18T19:02:46"/>
        <d v="2017-08-18T21:36:43"/>
        <d v="2017-08-18T21:58:44"/>
        <d v="2017-08-18T22:00:05"/>
        <d v="2017-08-18T22:04:21"/>
        <d v="2017-08-18T23:33:15"/>
        <d v="2017-08-19T14:47:40"/>
        <d v="2017-08-19T15:19:04"/>
        <d v="2017-08-19T19:39:42"/>
        <d v="2017-08-21T20:07:29"/>
        <d v="2017-08-21T20:58:03"/>
        <d v="2017-08-21T21:31:32"/>
        <d v="2017-08-22T14:29:12"/>
        <d v="2017-08-22T23:13:25"/>
        <d v="2017-08-22T23:49:22"/>
        <d v="2017-08-23T15:06:59"/>
        <d v="2017-08-23T16:19:20"/>
        <d v="2017-08-23T19:45:19"/>
        <d v="2017-08-23T21:01:41"/>
        <d v="2017-08-23T21:55:05"/>
        <d v="2017-08-23T23:59:28"/>
        <d v="2017-08-24T00:02:30"/>
        <d v="2017-08-25T19:19:21"/>
        <d v="2017-08-26T21:25:29"/>
        <d v="2017-08-27T20:05:06"/>
        <d v="2017-08-28T15:15:49"/>
        <d v="2017-08-28T19:08:06"/>
        <d v="2017-08-29T13:55:55"/>
        <d v="2017-08-29T16:59:57"/>
        <d v="2017-08-29T17:30:53"/>
        <d v="2017-08-29T18:17:24"/>
        <d v="2017-08-29T19:23:46"/>
        <d v="2017-08-30T01:53:18"/>
        <d v="2017-08-30T20:35:20"/>
        <d v="2017-08-30T21:11:04"/>
        <d v="2017-08-30T21:56:09"/>
        <d v="2017-08-30T22:17:31"/>
        <d v="2017-08-30T22:27:06"/>
        <d v="2017-08-31T17:44:12"/>
        <d v="2017-08-31T18:26:03"/>
        <d v="2017-08-31T18:28:20"/>
        <d v="2017-08-31T21:20:14"/>
        <d v="2017-08-31T22:41:56"/>
      </sharedItems>
    </cacheField>
    <cacheField name="CODIGO PUNTO" numFmtId="0">
      <sharedItems containsSemiMixedTypes="0" containsString="0" containsNumber="1" containsInteger="1" minValue="98" maxValue="469" count="43">
        <n v="297"/>
        <n v="133"/>
        <n v="252"/>
        <n v="390"/>
        <n v="163"/>
        <n v="460"/>
        <n v="454"/>
        <n v="172"/>
        <n v="110"/>
        <n v="451"/>
        <n v="378"/>
        <n v="262"/>
        <n v="188"/>
        <n v="458"/>
        <n v="161"/>
        <n v="157"/>
        <n v="466"/>
        <n v="165"/>
        <n v="226"/>
        <n v="200"/>
        <n v="158"/>
        <n v="309"/>
        <n v="464"/>
        <n v="467"/>
        <n v="389"/>
        <n v="367"/>
        <n v="268"/>
        <n v="382"/>
        <n v="120"/>
        <n v="459"/>
        <n v="167"/>
        <n v="461"/>
        <n v="98"/>
        <n v="155"/>
        <n v="469"/>
        <n v="251"/>
        <n v="174"/>
        <n v="311"/>
        <n v="113"/>
        <n v="380"/>
        <n v="447"/>
        <n v="146"/>
        <n v="164"/>
      </sharedItems>
    </cacheField>
    <cacheField name="NOMBRE PUNTO" numFmtId="0">
      <sharedItems count="43">
        <s v="297-Parque Arauco-Caracoli,farmasanitas"/>
        <s v="133- Avenida Bolivar,Farmasanitas"/>
        <s v="252 - Jumbo Santa Ana,Cruz Verde - cencosud"/>
        <s v="390_Calle 82,Cruz Verde"/>
        <s v="163-Palermo,Cruz Verde"/>
        <s v="Avenida 1,460-Cruz Verde"/>
        <s v="Cruz Verde,454_Colina"/>
        <s v="172-Calle 100,Cruz Verde"/>
        <s v="110-Tutelas Calle 116-Pontevedra,Cruz Verde"/>
        <s v="Chapinero Alto,451_Cruz Verde"/>
        <s v="378 - Las Villas,Cruz Verde"/>
        <s v="262 - Jumbo Hayuelos,Cruz Verde - Cencosud"/>
        <s v="188-Tequendama,Farmasnitas"/>
        <s v="Central,458-Kennedy"/>
        <s v="161-Punto Clave,Farmsanitas"/>
        <s v="157-ZonaIN,Cruz Verde"/>
        <s v="Colmedica Chapinero,466_CruzVerde"/>
        <s v="165-Tunal,Cruz Verde"/>
        <s v="226 - Metro 20 de Julio,Cruz Verde - Cencosud"/>
        <s v="200 - Jumbo Cra 65,Cruz Verde - Cencosud"/>
        <s v="158-Suba,Cruz Verde"/>
        <s v="309_San Francisco,Cruz verde"/>
        <s v="464_Av Esperanza,Cruz Verde"/>
        <s v="467_Santa Paula,Cruz Verde"/>
        <s v="Cruz Verde,389_Restrepo"/>
        <s v="367-Ilarco,Cruz Verde"/>
        <s v="268-Centro Internacional,Cruz Verde"/>
        <s v="382 - Zipaquira Centro,Cruz Verde"/>
        <s v="120-Tutelas Cali-Roosevelt,Cruz Verde"/>
        <s v="Las Ferias,459_Cruz Verde"/>
        <s v="167-Quinta paredes,Cruz Verde"/>
        <s v="Santafe,461_Cruz Verde"/>
        <s v="98-Belmira,Cruz Verde"/>
        <s v="Salitre,Comercial"/>
        <s v="469_Calle 140,Cruz Verde"/>
        <s v="251-Calle 54,Cruz Verde"/>
        <s v="174-Parque Turbay,Farmasanitas"/>
        <s v="311-Metro Prado,Cruz verde"/>
        <s v="113-San Diego,Cruz Verde"/>
        <s v="380_ Macarena,Cruz Verde"/>
        <s v="Cruz Verde,447-Parque Arboleda"/>
        <s v="146-Chiquinquira,Cruz Verde"/>
        <s v="164-Cedro Bolivar,Cruz Verde"/>
      </sharedItems>
    </cacheField>
    <cacheField name="CIUDAD" numFmtId="0">
      <sharedItems count="12">
        <s v="Bucaramanga"/>
        <s v="Armenia"/>
        <s v="Bogotá"/>
        <s v="Barranquilla"/>
        <s v="Cúcuta"/>
        <s v="Cali"/>
        <s v="Bogotá "/>
        <s v="Medellín"/>
        <s v="Zipaquirá"/>
        <s v="Ibagué"/>
        <s v="Pereira"/>
        <s v="Chiquinquirá"/>
      </sharedItems>
    </cacheField>
    <cacheField name="RESULTADO" numFmtId="0">
      <sharedItems count="2">
        <s v="SIN EVIDENCIA"/>
        <s v="CON EVIDENC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Farmasanitas" refreshedDate="42984.737862615744" createdVersion="4" refreshedVersion="4" minRefreshableVersion="3" recordCount="156">
  <cacheSource type="worksheet">
    <worksheetSource ref="B147:L303" sheet="TABLA AGOSTO"/>
  </cacheSource>
  <cacheFields count="11">
    <cacheField name="CIUDAD" numFmtId="0">
      <sharedItems/>
    </cacheField>
    <cacheField name="CODIGO" numFmtId="0">
      <sharedItems containsSemiMixedTypes="0" containsString="0" containsNumber="1" containsInteger="1" minValue="97" maxValue="498"/>
    </cacheField>
    <cacheField name="PUNTO" numFmtId="0">
      <sharedItems/>
    </cacheField>
    <cacheField name="ene-17" numFmtId="0">
      <sharedItems containsString="0" containsBlank="1" containsNumber="1" containsInteger="1" minValue="0" maxValue="14"/>
    </cacheField>
    <cacheField name="feb-17" numFmtId="167">
      <sharedItems containsString="0" containsBlank="1" containsNumber="1" containsInteger="1" minValue="0" maxValue="12"/>
    </cacheField>
    <cacheField name="mar-17" numFmtId="167">
      <sharedItems containsString="0" containsBlank="1" containsNumber="1" containsInteger="1" minValue="0" maxValue="8"/>
    </cacheField>
    <cacheField name="abr-17" numFmtId="167">
      <sharedItems containsString="0" containsBlank="1" containsNumber="1" containsInteger="1" minValue="0" maxValue="8"/>
    </cacheField>
    <cacheField name="may-17" numFmtId="167">
      <sharedItems containsString="0" containsBlank="1" containsNumber="1" containsInteger="1" minValue="0" maxValue="12" count="10">
        <n v="0"/>
        <n v="2"/>
        <n v="1"/>
        <n v="5"/>
        <n v="9"/>
        <n v="3"/>
        <n v="12"/>
        <n v="4"/>
        <n v="10"/>
        <m/>
      </sharedItems>
    </cacheField>
    <cacheField name="jun-17" numFmtId="167">
      <sharedItems containsString="0" containsBlank="1" containsNumber="1" containsInteger="1" minValue="0" maxValue="8"/>
    </cacheField>
    <cacheField name="jul-17" numFmtId="167">
      <sharedItems containsString="0" containsBlank="1" containsNumber="1" containsInteger="1" minValue="0" maxValue="7" count="9">
        <n v="0"/>
        <n v="1"/>
        <n v="2"/>
        <n v="5"/>
        <n v="4"/>
        <n v="7"/>
        <n v="6"/>
        <n v="3"/>
        <m/>
      </sharedItems>
    </cacheField>
    <cacheField name="ago-17" numFmtId="167">
      <sharedItems containsSemiMixedTypes="0" containsString="0" containsNumber="1" containsInteger="1" minValue="0" maxValue="9" count="8">
        <n v="0"/>
        <n v="2"/>
        <n v="1"/>
        <n v="4"/>
        <n v="9"/>
        <n v="6"/>
        <n v="5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Farmasanitas" refreshedDate="43012.726824652775" createdVersion="4" refreshedVersion="4" minRefreshableVersion="3" recordCount="99">
  <cacheSource type="worksheet">
    <worksheetSource ref="B2:F101" sheet="REP SEPT"/>
  </cacheSource>
  <cacheFields count="5">
    <cacheField name="FECHA REPORTE" numFmtId="14">
      <sharedItems containsSemiMixedTypes="0" containsNonDate="0" containsDate="1" containsString="0" minDate="2017-09-01T12:13:00" maxDate="2017-09-29T14:17:00" count="99">
        <d v="2017-09-01T12:13:00"/>
        <d v="2017-09-01T16:18:00"/>
        <d v="2017-09-02T12:26:00"/>
        <d v="2017-09-02T14:02:00"/>
        <d v="2017-09-04T11:28:00"/>
        <d v="2017-09-04T15:20:00"/>
        <d v="2017-09-04T15:27:00"/>
        <d v="2017-09-04T16:23:00"/>
        <d v="2017-09-04T16:25:00"/>
        <d v="2017-09-04T17:24:00"/>
        <d v="2017-09-05T11:20:00"/>
        <d v="2017-09-05T16:58:00"/>
        <d v="2017-09-05T18:03:00"/>
        <d v="2017-09-06T11:40:00"/>
        <d v="2017-09-06T15:50:00"/>
        <d v="2017-09-06T16:04:00"/>
        <d v="2017-09-06T16:36:00"/>
        <d v="2017-09-06T17:09:00"/>
        <d v="2017-09-06T19:28:00"/>
        <d v="2017-09-07T12:13:00"/>
        <d v="2017-09-07T16:31:00"/>
        <d v="2017-09-08T07:19:00"/>
        <d v="2017-09-08T12:52:00"/>
        <d v="2017-09-08T16:24:00"/>
        <d v="2017-09-08T16:27:00"/>
        <d v="2017-09-08T16:39:00"/>
        <d v="2017-09-08T16:47:00"/>
        <d v="2017-09-08T17:02:00"/>
        <d v="2017-09-09T10:05:00"/>
        <d v="2017-09-09T11:11:00"/>
        <d v="2017-09-11T16:52:00"/>
        <d v="2017-09-11T17:13:00"/>
        <d v="2017-09-11T17:35:00"/>
        <d v="2017-09-12T09:56:00"/>
        <d v="2017-09-12T13:00:00"/>
        <d v="2017-09-12T13:20:00"/>
        <d v="2017-09-12T15:52:00"/>
        <d v="2017-09-12T16:06:00"/>
        <d v="2017-09-12T17:06:00"/>
        <d v="2017-09-12T17:25:00"/>
        <d v="2017-09-12T18:53:00"/>
        <d v="2017-09-13T08:14:00"/>
        <d v="2017-09-13T11:19:00"/>
        <d v="2017-09-13T11:46:00"/>
        <d v="2017-09-13T16:20:00"/>
        <d v="2017-09-13T16:33:00"/>
        <d v="2017-09-13T17:25:00"/>
        <d v="2017-09-13T17:33:00"/>
        <d v="2017-09-14T11:33:00"/>
        <d v="2017-09-14T14:14:00"/>
        <d v="2017-09-15T10:31:00"/>
        <d v="2017-09-15T15:59:00"/>
        <d v="2017-09-15T16:01:00"/>
        <d v="2017-09-15T16:13:00"/>
        <d v="2017-09-15T16:47:00"/>
        <d v="2017-09-15T20:24:00"/>
        <d v="2017-09-16T08:02:00"/>
        <d v="2017-09-16T10:29:00"/>
        <d v="2017-09-16T11:24:00"/>
        <d v="2017-09-16T12:18:00"/>
        <d v="2017-09-16T13:18:00"/>
        <d v="2017-09-18T11:58:00"/>
        <d v="2017-09-18T18:40:00"/>
        <d v="2017-09-19T14:48:00"/>
        <d v="2017-09-19T15:28:00"/>
        <d v="2017-09-20T09:01:00"/>
        <d v="2017-09-20T09:57:00"/>
        <d v="2017-09-20T13:17:00"/>
        <d v="2017-09-20T15:56:00"/>
        <d v="2017-09-20T16:47:00"/>
        <d v="2017-09-21T09:49:00"/>
        <d v="2017-09-21T11:29:00"/>
        <d v="2017-09-21T11:34:00"/>
        <d v="2017-09-21T15:16:00"/>
        <d v="2017-09-21T15:47:00"/>
        <d v="2017-09-21T16:23:00"/>
        <d v="2017-09-21T16:35:00"/>
        <d v="2017-09-22T14:28:00"/>
        <d v="2017-09-23T11:49:00"/>
        <d v="2017-09-24T14:44:00"/>
        <d v="2017-09-25T13:52:00"/>
        <d v="2017-09-25T14:03:00"/>
        <d v="2017-09-25T15:02:00"/>
        <d v="2017-09-25T16:38:00"/>
        <d v="2017-09-25T17:05:00"/>
        <d v="2017-09-26T15:55:00"/>
        <d v="2017-09-26T16:45:00"/>
        <d v="2017-09-26T17:25:00"/>
        <d v="2017-09-27T15:58:00"/>
        <d v="2017-09-27T16:51:00"/>
        <d v="2017-09-28T13:23:00"/>
        <d v="2017-09-28T15:20:00"/>
        <d v="2017-09-28T16:03:00"/>
        <d v="2017-09-28T17:47:00"/>
        <d v="2017-09-28T17:59:00"/>
        <d v="2017-09-29T08:33:00"/>
        <d v="2017-09-29T11:32:00"/>
        <d v="2017-09-29T11:36:00"/>
        <d v="2017-09-29T14:17:00"/>
      </sharedItems>
    </cacheField>
    <cacheField name="CODIGO PUNTO" numFmtId="0">
      <sharedItems containsSemiMixedTypes="0" containsString="0" containsNumber="1" containsInteger="1" minValue="98" maxValue="494" count="43">
        <n v="467"/>
        <n v="378"/>
        <n v="265"/>
        <n v="160"/>
        <n v="263"/>
        <n v="174"/>
        <n v="451"/>
        <n v="297"/>
        <n v="200"/>
        <n v="268"/>
        <n v="367"/>
        <n v="459"/>
        <n v="469"/>
        <n v="162"/>
        <n v="458"/>
        <n v="152"/>
        <n v="172"/>
        <n v="380"/>
        <n v="257"/>
        <n v="289"/>
        <n v="110"/>
        <n v="163"/>
        <n v="147"/>
        <n v="155"/>
        <n v="121"/>
        <n v="201"/>
        <n v="382"/>
        <n v="161"/>
        <n v="167"/>
        <n v="188"/>
        <n v="454"/>
        <n v="464"/>
        <n v="385"/>
        <n v="494"/>
        <n v="98"/>
        <n v="126"/>
        <n v="134"/>
        <n v="251"/>
        <n v="148"/>
        <n v="309"/>
        <n v="164"/>
        <n v="262"/>
        <n v="157"/>
      </sharedItems>
    </cacheField>
    <cacheField name="NOMBRE PUNTO" numFmtId="0">
      <sharedItems count="43">
        <s v="467_Santa Paula, Cruz Verde"/>
        <s v="378 - Las Villas, Cruz Verde"/>
        <s v="265 - Metro Alqueria, Cruz Verde - cencosud"/>
        <s v="160-Santa Barbara, Cruz Verde"/>
        <s v="263 - Jumbo Cra 30, Cruz Verde - Cencosud"/>
        <s v="174-Parque Turbay, Farmasanitas"/>
        <s v="Chapinero Alto, 451_Cruz Verde"/>
        <s v="297-Parque Arauco-Caracoli, farmasanitas"/>
        <s v="200 - Jumbo Cra 65, Cruz Verde - Cencosud"/>
        <s v="268-Centro Internacional, Cruz Verde"/>
        <s v="367-Ilarco, Cruz Verde"/>
        <s v="Las Ferias, 459_Cruz Verde"/>
        <s v="469_Calle 140, Cruz Verde"/>
        <s v="162-Cabecera, Farmasanitas"/>
        <s v="Central, 458-Kennedy"/>
        <s v="152-Norte, Farmasanitas"/>
        <s v="172-Calle 100, Cruz Verde"/>
        <s v="380_ Macarena, Cruz Verde"/>
        <s v="257 - Jumbo Americano, Cruz Verde - Cencosud"/>
        <s v="289 - Jumbo Mega Mall, Cruz Verde - Cencosud"/>
        <s v="110-Tutelas Calle 116-Pontevedra, Cruz Verde"/>
        <s v="163-Palermo, Cruz Verde"/>
        <s v="147-Innovo, Cruz Verde"/>
        <s v="Salitre, Comercial"/>
        <s v="121-Monteria, Farmsanitas"/>
        <s v="201 - Jumbo Tunja, Cruz Verde - Cencosud"/>
        <s v="382 - Zipaquira Centro, Cruz Verde"/>
        <s v="161-Punto Clave, Farmsanitas"/>
        <s v="167-Quinta paredes, Cruz Verde"/>
        <s v="188-Tequendama, Farmasnitas"/>
        <s v="Cruz Verde, 454_Colina"/>
        <s v="464_Av Esperanza, Cruz Verde"/>
        <s v="385_Imbanaco, Cruz Verde"/>
        <s v="Modelia Central, 494-Cruz Verde"/>
        <s v="98-Belmira, Cruz Verde"/>
        <s v="126-Centro Chia, Cruz Verde"/>
        <s v="134-Villavicencio, Cruz Verde"/>
        <s v="251-Calle 54, Cruz Verde"/>
        <s v="148-Ipiales, Farmasanitas"/>
        <s v="309_San Francisco, Cruz verde"/>
        <s v="164-Cedro Bolivar, Cruz Verde"/>
        <s v="262 - Jumbo Hayuelos, Cruz Verde - Cencosud"/>
        <s v="157-ZonaIN, Cruz Verde"/>
      </sharedItems>
    </cacheField>
    <cacheField name="CIUDAD" numFmtId="0">
      <sharedItems count="14">
        <s v="Bogotá"/>
        <s v="Bucaramanga"/>
        <s v="Medellín"/>
        <s v="Bogotá "/>
        <s v="Cali"/>
        <s v="Ibagué"/>
        <s v="Barranquilla"/>
        <s v="Duitama"/>
        <s v="Montería"/>
        <s v="Tunja"/>
        <s v="Zipaquirá"/>
        <s v="Chía"/>
        <s v="Villavicencio"/>
        <s v="Ipiales "/>
      </sharedItems>
    </cacheField>
    <cacheField name="RESULTADO" numFmtId="0">
      <sharedItems count="2">
        <s v="CON EVIDENCIA"/>
        <s v="SIN EVIDENC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Farmasanitas" refreshedDate="43012.751117939813" createdVersion="4" refreshedVersion="4" minRefreshableVersion="3" recordCount="160">
  <cacheSource type="worksheet">
    <worksheetSource ref="B147:O307" sheet="TABLA SEPT"/>
  </cacheSource>
  <cacheFields count="14">
    <cacheField name="CIUDAD" numFmtId="0">
      <sharedItems/>
    </cacheField>
    <cacheField name="CODIGO" numFmtId="0">
      <sharedItems containsSemiMixedTypes="0" containsString="0" containsNumber="1" containsInteger="1" minValue="97" maxValue="502"/>
    </cacheField>
    <cacheField name="PUNTO" numFmtId="0">
      <sharedItems/>
    </cacheField>
    <cacheField name="ene-17" numFmtId="167">
      <sharedItems containsString="0" containsBlank="1" containsNumber="1" containsInteger="1" minValue="0" maxValue="14"/>
    </cacheField>
    <cacheField name="feb-17" numFmtId="167">
      <sharedItems containsSemiMixedTypes="0" containsString="0" containsNumber="1" containsInteger="1" minValue="0" maxValue="12"/>
    </cacheField>
    <cacheField name="mar-17" numFmtId="167">
      <sharedItems containsString="0" containsBlank="1" containsNumber="1" containsInteger="1" minValue="0" maxValue="8"/>
    </cacheField>
    <cacheField name="abr-17" numFmtId="167">
      <sharedItems containsString="0" containsBlank="1" containsNumber="1" containsInteger="1" minValue="0" maxValue="8"/>
    </cacheField>
    <cacheField name="may-17" numFmtId="167">
      <sharedItems containsSemiMixedTypes="0" containsString="0" containsNumber="1" containsInteger="1" minValue="0" maxValue="12" count="9">
        <n v="0"/>
        <n v="2"/>
        <n v="1"/>
        <n v="5"/>
        <n v="9"/>
        <n v="3"/>
        <n v="12"/>
        <n v="4"/>
        <n v="10"/>
      </sharedItems>
    </cacheField>
    <cacheField name="jun-17" numFmtId="167">
      <sharedItems containsSemiMixedTypes="0" containsString="0" containsNumber="1" containsInteger="1" minValue="0" maxValue="8"/>
    </cacheField>
    <cacheField name="jul-17" numFmtId="167">
      <sharedItems containsSemiMixedTypes="0" containsString="0" containsNumber="1" containsInteger="1" minValue="0" maxValue="7"/>
    </cacheField>
    <cacheField name="ago-17" numFmtId="167">
      <sharedItems containsSemiMixedTypes="0" containsString="0" containsNumber="1" containsInteger="1" minValue="0" maxValue="9"/>
    </cacheField>
    <cacheField name="sep-17" numFmtId="167">
      <sharedItems containsSemiMixedTypes="0" containsString="0" containsNumber="1" containsInteger="1" minValue="0" maxValue="12" count="8">
        <n v="0"/>
        <n v="2"/>
        <n v="1"/>
        <n v="7"/>
        <n v="12"/>
        <n v="3"/>
        <n v="5"/>
        <n v="4"/>
      </sharedItems>
    </cacheField>
    <cacheField name="Estado" numFmtId="167">
      <sharedItems containsBlank="1" count="2">
        <m/>
        <s v="Nuevo"/>
      </sharedItems>
    </cacheField>
    <cacheField name="TOTAL" numFmtId="167">
      <sharedItems containsSemiMixedTypes="0" containsString="0" containsNumber="1" containsInteger="1" minValue="0" maxValue="77" count="24">
        <n v="1"/>
        <n v="13"/>
        <n v="2"/>
        <n v="15"/>
        <n v="5"/>
        <n v="0"/>
        <n v="6"/>
        <n v="3"/>
        <n v="4"/>
        <n v="7"/>
        <n v="9"/>
        <n v="17"/>
        <n v="21"/>
        <n v="10"/>
        <n v="30"/>
        <n v="16"/>
        <n v="14"/>
        <n v="29"/>
        <n v="77"/>
        <n v="11"/>
        <n v="24"/>
        <n v="8"/>
        <n v="46"/>
        <n v="7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Farmasanitas" refreshedDate="43054.386973842593" createdVersion="4" refreshedVersion="4" minRefreshableVersion="3" recordCount="165">
  <cacheSource type="worksheet">
    <worksheetSource ref="B165:N330" sheet="TABLA OCT"/>
  </cacheSource>
  <cacheFields count="13">
    <cacheField name="CIUDAD" numFmtId="0">
      <sharedItems/>
    </cacheField>
    <cacheField name="CODIGO" numFmtId="0">
      <sharedItems containsSemiMixedTypes="0" containsString="0" containsNumber="1" containsInteger="1" minValue="97" maxValue="511"/>
    </cacheField>
    <cacheField name="PUNTO" numFmtId="0">
      <sharedItems/>
    </cacheField>
    <cacheField name="ene-17" numFmtId="167">
      <sharedItems containsString="0" containsBlank="1" containsNumber="1" containsInteger="1" minValue="0" maxValue="14"/>
    </cacheField>
    <cacheField name="feb-17" numFmtId="167">
      <sharedItems containsSemiMixedTypes="0" containsString="0" containsNumber="1" containsInteger="1" minValue="0" maxValue="12"/>
    </cacheField>
    <cacheField name="mar-17" numFmtId="167">
      <sharedItems containsString="0" containsBlank="1" containsNumber="1" containsInteger="1" minValue="0" maxValue="8"/>
    </cacheField>
    <cacheField name="abr-17" numFmtId="167">
      <sharedItems containsString="0" containsBlank="1" containsNumber="1" containsInteger="1" minValue="0" maxValue="8"/>
    </cacheField>
    <cacheField name="may-17" numFmtId="167">
      <sharedItems containsSemiMixedTypes="0" containsString="0" containsNumber="1" containsInteger="1" minValue="0" maxValue="12" count="9">
        <n v="0"/>
        <n v="2"/>
        <n v="1"/>
        <n v="5"/>
        <n v="9"/>
        <n v="3"/>
        <n v="12"/>
        <n v="4"/>
        <n v="10"/>
      </sharedItems>
    </cacheField>
    <cacheField name="jun-17" numFmtId="167">
      <sharedItems containsSemiMixedTypes="0" containsString="0" containsNumber="1" containsInteger="1" minValue="0" maxValue="8"/>
    </cacheField>
    <cacheField name="jul-17" numFmtId="167">
      <sharedItems containsSemiMixedTypes="0" containsString="0" containsNumber="1" containsInteger="1" minValue="0" maxValue="7"/>
    </cacheField>
    <cacheField name="ago-17" numFmtId="167">
      <sharedItems containsSemiMixedTypes="0" containsString="0" containsNumber="1" containsInteger="1" minValue="0" maxValue="9"/>
    </cacheField>
    <cacheField name="sep-17" numFmtId="167">
      <sharedItems containsSemiMixedTypes="0" containsString="0" containsNumber="1" containsInteger="1" minValue="0" maxValue="12" count="8">
        <n v="0"/>
        <n v="2"/>
        <n v="1"/>
        <n v="7"/>
        <n v="12"/>
        <n v="3"/>
        <n v="5"/>
        <n v="4"/>
      </sharedItems>
    </cacheField>
    <cacheField name="oct-17" numFmtId="167">
      <sharedItems containsSemiMixedTypes="0" containsString="0" containsNumber="1" containsInteger="1" minValue="0" maxValue="18" count="9">
        <n v="0"/>
        <n v="1"/>
        <n v="2"/>
        <n v="18"/>
        <n v="4"/>
        <n v="3"/>
        <n v="10"/>
        <n v="5"/>
        <n v="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Farmasanitas" refreshedDate="43054.388345023151" createdVersion="4" refreshedVersion="4" minRefreshableVersion="3" recordCount="165">
  <cacheSource type="worksheet">
    <worksheetSource ref="B165:P330" sheet="TABLA OCT"/>
  </cacheSource>
  <cacheFields count="15">
    <cacheField name="CIUDAD" numFmtId="0">
      <sharedItems/>
    </cacheField>
    <cacheField name="CODIGO" numFmtId="0">
      <sharedItems containsSemiMixedTypes="0" containsString="0" containsNumber="1" containsInteger="1" minValue="97" maxValue="511"/>
    </cacheField>
    <cacheField name="PUNTO" numFmtId="0">
      <sharedItems/>
    </cacheField>
    <cacheField name="ene-17" numFmtId="167">
      <sharedItems containsString="0" containsBlank="1" containsNumber="1" containsInteger="1" minValue="0" maxValue="14"/>
    </cacheField>
    <cacheField name="feb-17" numFmtId="167">
      <sharedItems containsSemiMixedTypes="0" containsString="0" containsNumber="1" containsInteger="1" minValue="0" maxValue="12"/>
    </cacheField>
    <cacheField name="mar-17" numFmtId="167">
      <sharedItems containsString="0" containsBlank="1" containsNumber="1" containsInteger="1" minValue="0" maxValue="8"/>
    </cacheField>
    <cacheField name="abr-17" numFmtId="167">
      <sharedItems containsString="0" containsBlank="1" containsNumber="1" containsInteger="1" minValue="0" maxValue="8"/>
    </cacheField>
    <cacheField name="may-17" numFmtId="167">
      <sharedItems containsSemiMixedTypes="0" containsString="0" containsNumber="1" containsInteger="1" minValue="0" maxValue="12"/>
    </cacheField>
    <cacheField name="jun-17" numFmtId="167">
      <sharedItems containsSemiMixedTypes="0" containsString="0" containsNumber="1" containsInteger="1" minValue="0" maxValue="8"/>
    </cacheField>
    <cacheField name="jul-17" numFmtId="167">
      <sharedItems containsSemiMixedTypes="0" containsString="0" containsNumber="1" containsInteger="1" minValue="0" maxValue="7"/>
    </cacheField>
    <cacheField name="ago-17" numFmtId="167">
      <sharedItems containsSemiMixedTypes="0" containsString="0" containsNumber="1" containsInteger="1" minValue="0" maxValue="9"/>
    </cacheField>
    <cacheField name="sep-17" numFmtId="167">
      <sharedItems containsSemiMixedTypes="0" containsString="0" containsNumber="1" containsInteger="1" minValue="0" maxValue="12"/>
    </cacheField>
    <cacheField name="oct-17" numFmtId="167">
      <sharedItems containsSemiMixedTypes="0" containsString="0" containsNumber="1" containsInteger="1" minValue="0" maxValue="18"/>
    </cacheField>
    <cacheField name="Estado" numFmtId="167">
      <sharedItems containsBlank="1" count="2">
        <m/>
        <s v="Nuevo"/>
      </sharedItems>
    </cacheField>
    <cacheField name="TOTAL" numFmtId="167">
      <sharedItems containsSemiMixedTypes="0" containsString="0" containsNumber="1" containsInteger="1" minValue="0" maxValue="87" count="27">
        <n v="1"/>
        <n v="14"/>
        <n v="2"/>
        <n v="16"/>
        <n v="6"/>
        <n v="0"/>
        <n v="5"/>
        <n v="13"/>
        <n v="3"/>
        <n v="7"/>
        <n v="9"/>
        <n v="19"/>
        <n v="23"/>
        <n v="15"/>
        <n v="10"/>
        <n v="48"/>
        <n v="12"/>
        <n v="20"/>
        <n v="32"/>
        <n v="4"/>
        <n v="87"/>
        <n v="27"/>
        <n v="8"/>
        <n v="46"/>
        <n v="21"/>
        <n v="78"/>
        <n v="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Farmasanitas" refreshedDate="43054.408067592594" createdVersion="4" refreshedVersion="4" minRefreshableVersion="3" recordCount="117">
  <cacheSource type="worksheet">
    <worksheetSource ref="B2:F119" sheet="REP OCT"/>
  </cacheSource>
  <cacheFields count="5">
    <cacheField name="FECHA REPORTE" numFmtId="14">
      <sharedItems containsSemiMixedTypes="0" containsNonDate="0" containsDate="1" containsString="0" minDate="2017-10-01T11:17:00" maxDate="2017-10-31T17:12:00" count="115">
        <d v="2017-10-01T11:17:00"/>
        <d v="2017-10-02T14:29:00"/>
        <d v="2017-10-03T15:46:00"/>
        <d v="2017-10-03T22:48:00"/>
        <d v="2017-10-04T11:38:00"/>
        <d v="2017-10-04T17:25:00"/>
        <d v="2017-10-04T17:32:00"/>
        <d v="2017-10-05T16:42:00"/>
        <d v="2017-10-06T14:10:00"/>
        <d v="2017-10-06T18:40:00"/>
        <d v="2017-10-07T11:24:00"/>
        <d v="2017-10-07T12:09:00"/>
        <d v="2017-10-07T18:23:00"/>
        <d v="2017-10-09T09:25:00"/>
        <d v="2017-10-09T09:45:00"/>
        <d v="2017-10-09T10:13:00"/>
        <d v="2017-10-09T10:21:00"/>
        <d v="2017-10-09T10:33:00"/>
        <d v="2017-10-09T10:59:00"/>
        <d v="2017-10-09T13:07:00"/>
        <d v="2017-10-09T13:17:00"/>
        <d v="2017-10-09T15:24:00"/>
        <d v="2017-10-10T09:23:00"/>
        <d v="2017-10-10T09:30:00"/>
        <d v="2017-10-10T09:56:00"/>
        <d v="2017-10-10T10:24:00"/>
        <d v="2017-10-10T11:30:00"/>
        <d v="2017-10-10T17:37:00"/>
        <d v="2017-10-10T18:32:00"/>
        <d v="2017-10-11T09:17:00"/>
        <d v="2017-10-11T10:04:00"/>
        <d v="2017-10-11T11:06:00"/>
        <d v="2017-10-11T15:30:00"/>
        <d v="2017-10-11T15:33:00"/>
        <d v="2017-10-11T16:36:00"/>
        <d v="2017-10-12T09:05:00"/>
        <d v="2017-10-12T09:58:00"/>
        <d v="2017-10-12T10:21:00"/>
        <d v="2017-10-12T10:32:00"/>
        <d v="2017-10-12T10:45:00"/>
        <d v="2017-10-12T11:18:00"/>
        <d v="2017-10-13T10:21:00"/>
        <d v="2017-10-13T14:29:00"/>
        <d v="2017-10-13T16:15:00"/>
        <d v="2017-10-13T16:28:00"/>
        <d v="2017-10-14T08:05:00"/>
        <d v="2017-10-14T09:29:00"/>
        <d v="2017-10-14T14:46:00"/>
        <d v="2017-10-14T16:02:00"/>
        <d v="2017-10-14T16:37:00"/>
        <d v="2017-10-15T13:55:00"/>
        <d v="2017-10-16T14:35:00"/>
        <d v="2017-10-17T11:32:00"/>
        <d v="2017-10-17T15:33:00"/>
        <d v="2017-10-17T15:42:00"/>
        <d v="2017-10-17T16:31:00"/>
        <d v="2017-10-17T17:39:00"/>
        <d v="2017-10-17T17:58:00"/>
        <d v="2017-10-18T15:26:00"/>
        <d v="2017-10-18T15:28:00"/>
        <d v="2017-10-18T16:39:00"/>
        <d v="2017-10-18T16:42:00"/>
        <d v="2017-10-18T17:01:00"/>
        <d v="2017-10-18T18:03:00"/>
        <d v="2017-10-18T19:01:00"/>
        <d v="2017-10-18T19:16:00"/>
        <d v="2017-10-18T19:33:00"/>
        <d v="2017-10-19T13:51:00"/>
        <d v="2017-10-19T14:31:00"/>
        <d v="2017-10-19T17:15:00"/>
        <d v="2017-10-20T15:57:00"/>
        <d v="2017-10-20T18:04:00"/>
        <d v="2017-10-21T10:09:00"/>
        <d v="2017-10-21T13:39:00"/>
        <d v="2017-10-22T12:16:00"/>
        <d v="2017-10-23T11:56:00"/>
        <d v="2017-10-23T12:44:00"/>
        <d v="2017-10-23T16:03:00"/>
        <d v="2017-10-23T16:11:00"/>
        <d v="2017-10-23T16:16:00"/>
        <d v="2017-10-23T17:31:00"/>
        <d v="2017-10-24T09:17:00"/>
        <d v="2017-10-24T09:24:00"/>
        <d v="2017-10-24T09:49:00"/>
        <d v="2017-10-24T11:19:00"/>
        <d v="2017-10-24T11:53:00"/>
        <d v="2017-10-24T16:47:00"/>
        <d v="2017-10-24T19:17:00"/>
        <d v="2017-10-24T19:41:00"/>
        <d v="2017-10-25T07:26:00"/>
        <d v="2017-10-25T09:16:00"/>
        <d v="2017-10-25T16:43:00"/>
        <d v="2017-10-25T17:27:00"/>
        <d v="2017-10-25T17:29:00"/>
        <d v="2017-10-25T18:54:00"/>
        <d v="2017-10-26T08:18:00"/>
        <d v="2017-10-26T08:58:00"/>
        <d v="2017-10-26T11:33:00"/>
        <d v="2017-10-26T14:47:00"/>
        <d v="2017-10-26T15:18:00"/>
        <d v="2017-10-26T16:24:00"/>
        <d v="2017-10-26T20:08:00"/>
        <d v="2017-10-27T09:49:00"/>
        <d v="2017-10-27T15:44:00"/>
        <d v="2017-10-27T20:20:00"/>
        <d v="2017-10-28T08:44:00"/>
        <d v="2017-10-28T10:24:00"/>
        <d v="2017-10-28T12:31:00"/>
        <d v="2017-10-28T15:15:00"/>
        <d v="2017-10-28T16:39:00"/>
        <d v="2017-10-30T07:53:00"/>
        <d v="2017-10-30T18:27:00"/>
        <d v="2017-10-30T18:48:00"/>
        <d v="2017-10-31T14:52:00"/>
        <d v="2017-10-31T17:12:00"/>
      </sharedItems>
    </cacheField>
    <cacheField name="CODIGO PUNTO" numFmtId="0">
      <sharedItems containsSemiMixedTypes="0" containsString="0" containsNumber="1" containsInteger="1" minValue="98" maxValue="502" count="49">
        <n v="454"/>
        <n v="458"/>
        <n v="367"/>
        <n v="185"/>
        <n v="163"/>
        <n v="98"/>
        <n v="229"/>
        <n v="245"/>
        <n v="451"/>
        <n v="452"/>
        <n v="469"/>
        <n v="157"/>
        <n v="502"/>
        <n v="197"/>
        <n v="499"/>
        <n v="115"/>
        <n v="309"/>
        <n v="137"/>
        <n v="165"/>
        <n v="167"/>
        <n v="172"/>
        <n v="186"/>
        <n v="378"/>
        <n v="447"/>
        <n v="110"/>
        <n v="164"/>
        <n v="122"/>
        <n v="460"/>
        <n v="226"/>
        <n v="161"/>
        <n v="252"/>
        <n v="470"/>
        <n v="224"/>
        <n v="390"/>
        <n v="496"/>
        <n v="461"/>
        <n v="388"/>
        <n v="251"/>
        <n v="160"/>
        <n v="138"/>
        <n v="468"/>
        <n v="464"/>
        <n v="168"/>
        <n v="262"/>
        <n v="201"/>
        <n v="264"/>
        <n v="467"/>
        <n v="176"/>
        <n v="133"/>
      </sharedItems>
    </cacheField>
    <cacheField name="NOMBRE PUNTO" numFmtId="0">
      <sharedItems count="49">
        <s v="Cruz Verde, 454_Colina"/>
        <s v="Central, 458-Kennedy"/>
        <s v="367-Ilarco, Cruz Verde"/>
        <s v="185-Bocagrande, cruz Verde"/>
        <s v="163-Palermo, Cruz Verde"/>
        <s v="98-Belmira, Cruz Verde"/>
        <s v="229 - Jumbo Suba, Cruz Verde - Cencosud"/>
        <s v="245 - Jumbo Calle 170, Cruz Verde - Cencosud"/>
        <s v="Chapinero Alto, 451_Cruz Verde"/>
        <s v="452_Girardot, Unicentro"/>
        <s v="469_Calle 140, Cruz Verde"/>
        <s v="157-ZonaIN, Cruz Verde"/>
        <s v="Calle 184, 502 Cruz Verde"/>
        <s v="197 - Metro Fontibon, Cruz Verde - Cencosud"/>
        <s v="Plaza Imperial, 499- Cruz Verde"/>
        <s v="115-Prado 74, Cruz Verde"/>
        <s v="309_San Francisco, Cruz verde"/>
        <s v="137-Fusagasuga, Cruz Verde"/>
        <s v="165-Tunal, Cruz Verde"/>
        <s v="167-Quinta paredes, Cruz Verde"/>
        <s v="172-Calle 100, Cruz Verde"/>
        <s v="186-Calle 97, Cruz Verde"/>
        <s v="378 - Las Villas, Cruz Verde"/>
        <s v="Cruz Verde, 447-Parque Arboleda"/>
        <s v="110-Tutelas Calle 116-Pontevedra, Cruz Verde"/>
        <s v="164-Cedro Bolivar, Cruz Verde"/>
        <s v="122-Manga, Cruz Verde"/>
        <s v="Avenida 1, 460-Cruz Verde"/>
        <s v="226 - Metro 20 de Julio, Cruz Verde - Cencosud"/>
        <s v="161-Punto Clave, Farmsanitas"/>
        <s v="252 - Jumbo Santa Ana, Cruz Verde - cencosud"/>
        <s v="Las Murallas, 470-Cruz Verde"/>
        <s v="224 - Jumbo Alto Prado, Cruz Verde -Cencosud"/>
        <s v="390_Calle 82, Cruz Verde"/>
        <s v="Medical Center, 496- Cruz Verde"/>
        <s v="Santafe, 461_Cruz Verde"/>
        <s v="388_Unicentro Cali, Cruz Verde"/>
        <s v="251-Calle 54, Cruz Verde"/>
        <s v="160-Santa Barbara, Cruz Verde"/>
        <s v="138-Honda, Cruz Verde"/>
        <s v="468_Calle 93, Cruz Verde"/>
        <s v="464_Av Esperanza, Cruz Verde"/>
        <s v="168-Calle 127, Cruz Verde"/>
        <s v="262 - Jumbo Hayuelos, Cruz Verde - Cencosud"/>
        <s v="201 - Jumbo Tunja, Cruz Verde - Cencosud"/>
        <s v="264 - Metro Ibague, Cruz Verde - Cencosud"/>
        <s v="467_Santa Paula, Cruz Verde"/>
        <s v="176- Murillo, Farmasanitas"/>
        <s v="133- Avenida Bolivar, Farmasanitas"/>
      </sharedItems>
    </cacheField>
    <cacheField name="CIUDAD" numFmtId="0">
      <sharedItems count="14">
        <s v="Bogotá"/>
        <s v="Bogotá "/>
        <s v="Cartagena"/>
        <s v="Girardot"/>
        <s v="Barranquilla"/>
        <s v="Fusagasugá"/>
        <s v="Pereira"/>
        <s v="Cúcuta"/>
        <s v="Medellín"/>
        <s v="Cali"/>
        <s v="Honda"/>
        <s v="Tunja"/>
        <s v="Ibagué"/>
        <s v="Armenia"/>
      </sharedItems>
    </cacheField>
    <cacheField name="RESULTADO" numFmtId="0">
      <sharedItems count="2">
        <s v="SIN EVIDENCIA"/>
        <s v="CON EVIDENC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Farmasanitas" refreshedDate="43070.60321134259" createdVersion="4" refreshedVersion="4" minRefreshableVersion="3" recordCount="93">
  <cacheSource type="worksheet">
    <worksheetSource ref="B2:F95" sheet="REP NOV" r:id="rId2"/>
  </cacheSource>
  <cacheFields count="5">
    <cacheField name="FECHA REPORTE" numFmtId="14">
      <sharedItems containsSemiMixedTypes="0" containsNonDate="0" containsDate="1" containsString="0" minDate="2017-11-01T17:30:20" maxDate="2017-11-30T22:30:39" count="93">
        <d v="2017-11-01T17:30:20"/>
        <d v="2017-11-02T20:52:37"/>
        <d v="2017-11-03T18:32:46"/>
        <d v="2017-11-03T18:38:29"/>
        <d v="2017-11-03T20:47:36"/>
        <d v="2017-11-03T22:24:02"/>
        <d v="2017-11-03T22:30:36"/>
        <d v="2017-11-03T22:39:52"/>
        <d v="2017-11-04T14:45:10"/>
        <d v="2017-11-04T15:47:32"/>
        <d v="2017-11-04T16:40:31"/>
        <d v="2017-11-04T19:20:52"/>
        <d v="2017-11-04T20:14:26"/>
        <d v="2017-11-04T23:36:14"/>
        <d v="2017-11-05T00:05:29"/>
        <d v="2017-11-05T23:37:36"/>
        <d v="2017-11-06T21:44:18"/>
        <d v="2017-11-06T22:43:33"/>
        <d v="2017-11-07T22:10:22"/>
        <d v="2017-11-08T00:12:40"/>
        <d v="2017-11-08T14:59:03"/>
        <d v="2017-11-08T15:00:49"/>
        <d v="2017-11-08T17:40:33"/>
        <d v="2017-11-08T21:28:33"/>
        <d v="2017-11-09T00:20:25"/>
        <d v="2017-11-09T16:43:04"/>
        <d v="2017-11-09T18:10:17"/>
        <d v="2017-11-09T21:40:52"/>
        <d v="2017-11-09T21:47:36"/>
        <d v="2017-11-09T22:51:27"/>
        <d v="2017-11-10T14:18:46"/>
        <d v="2017-11-10T14:35:07"/>
        <d v="2017-11-10T19:52:51"/>
        <d v="2017-11-11T20:22:44"/>
        <d v="2017-11-11T20:30:23"/>
        <d v="2017-11-11T20:39:52"/>
        <d v="2017-11-12T19:31:45"/>
        <d v="2017-11-14T17:16:59"/>
        <d v="2017-11-14T19:16:37"/>
        <d v="2017-11-14T21:05:00"/>
        <d v="2017-11-15T15:59:34"/>
        <d v="2017-11-15T17:43:17"/>
        <d v="2017-11-15T17:45:10"/>
        <d v="2017-11-15T17:51:06"/>
        <d v="2017-11-15T23:52:25"/>
        <d v="2017-11-16T20:22:16"/>
        <d v="2017-11-17T01:55:19"/>
        <d v="2017-11-17T18:19:08"/>
        <d v="2017-11-17T21:36:39"/>
        <d v="2017-11-18T01:48:37"/>
        <d v="2017-11-18T14:49:30"/>
        <d v="2017-11-18T16:17:26"/>
        <d v="2017-11-18T16:33:46"/>
        <d v="2017-11-18T18:01:41"/>
        <d v="2017-11-18T18:14:39"/>
        <d v="2017-11-18T21:25:39"/>
        <d v="2017-11-18T23:29:58"/>
        <d v="2017-11-18T23:36:39"/>
        <d v="2017-11-20T01:38:07"/>
        <d v="2017-11-20T19:30:17"/>
        <d v="2017-11-20T19:52:35"/>
        <d v="2017-11-20T20:12:29"/>
        <d v="2017-11-20T21:04:22"/>
        <d v="2017-11-20T23:07:53"/>
        <d v="2017-11-20T23:14:52"/>
        <d v="2017-11-21T17:27:51"/>
        <d v="2017-11-21T17:59:37"/>
        <d v="2017-11-21T21:21:17"/>
        <d v="2017-11-22T22:07:10"/>
        <d v="2017-11-23T14:38:19"/>
        <d v="2017-11-23T21:41:22"/>
        <d v="2017-11-24T23:49:37"/>
        <d v="2017-11-25T00:20:07"/>
        <d v="2017-11-25T17:50:36"/>
        <d v="2017-11-25T19:43:20"/>
        <d v="2017-11-26T22:48:30"/>
        <d v="2017-11-27T22:14:53"/>
        <d v="2017-11-27T22:24:57"/>
        <d v="2017-11-28T01:19:02"/>
        <d v="2017-11-28T13:29:29"/>
        <d v="2017-11-28T19:27:34"/>
        <d v="2017-11-28T21:31:56"/>
        <d v="2017-11-29T03:02:51"/>
        <d v="2017-11-29T16:23:23"/>
        <d v="2017-11-29T17:41:36"/>
        <d v="2017-11-30T01:30:27"/>
        <d v="2017-11-30T15:12:12"/>
        <d v="2017-11-30T15:51:18"/>
        <d v="2017-11-30T15:57:25"/>
        <d v="2017-11-30T18:50:57"/>
        <d v="2017-11-30T19:11:17"/>
        <d v="2017-11-30T21:24:32"/>
        <d v="2017-11-30T22:30:39"/>
      </sharedItems>
    </cacheField>
    <cacheField name="CODIGO PUNTO" numFmtId="0">
      <sharedItems containsSemiMixedTypes="0" containsString="0" containsNumber="1" containsInteger="1" minValue="98" maxValue="506" count="40">
        <n v="162"/>
        <n v="389"/>
        <n v="378"/>
        <n v="451"/>
        <n v="367"/>
        <n v="257"/>
        <n v="309"/>
        <n v="502"/>
        <n v="506"/>
        <n v="460"/>
        <n v="385"/>
        <n v="382"/>
        <n v="188"/>
        <n v="161"/>
        <n v="468"/>
        <n v="189"/>
        <n v="113"/>
        <n v="163"/>
        <n v="464"/>
        <n v="175"/>
        <n v="98"/>
        <n v="390"/>
        <n v="201"/>
        <n v="143"/>
        <n v="226"/>
        <n v="461"/>
        <n v="245"/>
        <n v="156"/>
        <n v="262"/>
        <n v="157"/>
        <n v="160"/>
        <n v="388"/>
        <n v="168"/>
        <n v="252"/>
        <n v="458"/>
        <n v="167"/>
        <n v="165"/>
        <n v="469"/>
        <n v="305"/>
        <n v="494"/>
      </sharedItems>
    </cacheField>
    <cacheField name="NOMBRE PUNTO" numFmtId="0">
      <sharedItems count="40">
        <s v="162-Cabecera,Farmasanitas"/>
        <s v="Cruz Verde,389_Restrepo"/>
        <s v="378 - Las Villas,Cruz Verde"/>
        <s v="Chapinero Alto,451_Cruz Verde"/>
        <s v="367-Ilarco,Cruz Verde"/>
        <s v="257 - Jumbo Americano,Cruz Verde - Cencosud"/>
        <s v="309_San Francisco,Cruz verde"/>
        <s v="Calle 184,502 Cruz Verde"/>
        <s v="506_Cruz Verde,Santa Bibiana"/>
        <s v="Avenida 1,460-Cruz Verde"/>
        <s v="385_Imbanaco,Cruz Verde"/>
        <s v="382 - Zipaquira Centro,Cruz Verde"/>
        <s v="188-Tequendama,Farmasnitas"/>
        <s v="161-Punto Clave,Farmsanitas"/>
        <s v="468_Calle 93,Cruz Verde"/>
        <s v="189-Centenario,Cruz Verde"/>
        <s v="113-San Diego,Cruz Verde"/>
        <s v="163-Palermo,Cruz Verde"/>
        <s v="464_Av Esperanza,Cruz Verde"/>
        <s v="175-Campestre,Cruz Verde"/>
        <s v="98-Belmira,Cruz Verde"/>
        <s v="390_Calle 82,Cruz Verde"/>
        <s v="201 - Jumbo Tunja,Cruz Verde - Cencosud"/>
        <s v="143-Facatativa,Cruz Verde"/>
        <s v="226 - Metro 20 de Julio,Cruz Verde - Cencosud"/>
        <s v="Santafe,461_Cruz Verde"/>
        <s v="245 - Jumbo Calle 170,Cruz Verde - Cencosud"/>
        <s v="156-Calle 80,Cruz Verde"/>
        <s v="262 - Jumbo Hayuelos,Cruz Verde - Cencosud"/>
        <s v="157-ZonaIN,Cruz Verde"/>
        <s v="160-Santa Barbara,Cruz Verde"/>
        <s v="388_Unicentro Cali,Cruz Verde"/>
        <s v="168-Calle 127,Cruz Verde"/>
        <s v="252 - Jumbo Santa Ana,Cruz Verde - cencosud"/>
        <s v="Central,458-Kennedy"/>
        <s v="167-Quinta paredes,Cruz Verde"/>
        <s v="165-Tunal,Cruz Verde"/>
        <s v="469_Calle 140,Cruz Verde"/>
        <s v="305-Las velas,Cruz Verde"/>
        <s v="Modelia Central,494-Cruz Verde"/>
      </sharedItems>
    </cacheField>
    <cacheField name="CIUDAD" numFmtId="0">
      <sharedItems count="10">
        <s v="Bucaramanga"/>
        <s v="Bogotá"/>
        <s v="Barranquilla"/>
        <s v="Cúcuta"/>
        <s v="Cali"/>
        <s v="Zipaquirá"/>
        <s v="Medellín"/>
        <s v="Tunja"/>
        <s v="Facatativá"/>
        <s v="Bogotá "/>
      </sharedItems>
    </cacheField>
    <cacheField name="RESULTADO" numFmtId="0">
      <sharedItems count="2">
        <s v="CON EVIDENCIA"/>
        <s v="SIN EVIDENC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Farmasanitas" refreshedDate="43075.694923495372" createdVersion="4" refreshedVersion="4" minRefreshableVersion="3" recordCount="168">
  <cacheSource type="worksheet">
    <worksheetSource ref="B138:O306" sheet="TABLA NOV"/>
  </cacheSource>
  <cacheFields count="14">
    <cacheField name="CIUDAD" numFmtId="0">
      <sharedItems/>
    </cacheField>
    <cacheField name="CODIGO" numFmtId="0">
      <sharedItems containsSemiMixedTypes="0" containsString="0" containsNumber="1" containsInteger="1" minValue="97" maxValue="512"/>
    </cacheField>
    <cacheField name="PUNTO" numFmtId="0">
      <sharedItems/>
    </cacheField>
    <cacheField name="ene-17" numFmtId="167">
      <sharedItems containsString="0" containsBlank="1" containsNumber="1" containsInteger="1" minValue="0" maxValue="14"/>
    </cacheField>
    <cacheField name="feb-17" numFmtId="167">
      <sharedItems containsSemiMixedTypes="0" containsString="0" containsNumber="1" containsInteger="1" minValue="0" maxValue="12"/>
    </cacheField>
    <cacheField name="mar-17" numFmtId="167">
      <sharedItems containsString="0" containsBlank="1" containsNumber="1" containsInteger="1" minValue="0" maxValue="8"/>
    </cacheField>
    <cacheField name="abr-17" numFmtId="167">
      <sharedItems containsString="0" containsBlank="1" containsNumber="1" containsInteger="1" minValue="0" maxValue="8"/>
    </cacheField>
    <cacheField name="may-17" numFmtId="167">
      <sharedItems containsSemiMixedTypes="0" containsString="0" containsNumber="1" containsInteger="1" minValue="0" maxValue="12" count="9">
        <n v="0"/>
        <n v="2"/>
        <n v="1"/>
        <n v="5"/>
        <n v="9"/>
        <n v="3"/>
        <n v="12"/>
        <n v="4"/>
        <n v="10"/>
      </sharedItems>
    </cacheField>
    <cacheField name="jun-17" numFmtId="167">
      <sharedItems containsSemiMixedTypes="0" containsString="0" containsNumber="1" containsInteger="1" minValue="0" maxValue="8"/>
    </cacheField>
    <cacheField name="jul-17" numFmtId="167">
      <sharedItems containsSemiMixedTypes="0" containsString="0" containsNumber="1" containsInteger="1" minValue="0" maxValue="7"/>
    </cacheField>
    <cacheField name="ago-17" numFmtId="167">
      <sharedItems containsSemiMixedTypes="0" containsString="0" containsNumber="1" containsInteger="1" minValue="0" maxValue="9"/>
    </cacheField>
    <cacheField name="sep-17" numFmtId="167">
      <sharedItems containsSemiMixedTypes="0" containsString="0" containsNumber="1" containsInteger="1" minValue="0" maxValue="12" count="8">
        <n v="0"/>
        <n v="2"/>
        <n v="1"/>
        <n v="7"/>
        <n v="12"/>
        <n v="3"/>
        <n v="5"/>
        <n v="4"/>
      </sharedItems>
    </cacheField>
    <cacheField name="oct-17" numFmtId="167">
      <sharedItems containsSemiMixedTypes="0" containsString="0" containsNumber="1" containsInteger="1" minValue="0" maxValue="18"/>
    </cacheField>
    <cacheField name="nov-17" numFmtId="167">
      <sharedItems containsSemiMixedTypes="0" containsString="0" containsNumber="1" containsInteger="1" minValue="0" maxValue="7" count="8">
        <n v="0"/>
        <n v="2"/>
        <n v="1"/>
        <n v="3"/>
        <n v="5"/>
        <n v="6"/>
        <n v="7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Farmasanitas" refreshedDate="43075.697999884258" createdVersion="4" refreshedVersion="4" minRefreshableVersion="3" recordCount="168">
  <cacheSource type="worksheet">
    <worksheetSource ref="B138:Q306" sheet="TABLA NOV"/>
  </cacheSource>
  <cacheFields count="16">
    <cacheField name="CIUDAD" numFmtId="0">
      <sharedItems/>
    </cacheField>
    <cacheField name="CODIGO" numFmtId="0">
      <sharedItems containsSemiMixedTypes="0" containsString="0" containsNumber="1" containsInteger="1" minValue="97" maxValue="512"/>
    </cacheField>
    <cacheField name="PUNTO" numFmtId="0">
      <sharedItems/>
    </cacheField>
    <cacheField name="ene-17" numFmtId="167">
      <sharedItems containsString="0" containsBlank="1" containsNumber="1" containsInteger="1" minValue="0" maxValue="14"/>
    </cacheField>
    <cacheField name="feb-17" numFmtId="167">
      <sharedItems containsSemiMixedTypes="0" containsString="0" containsNumber="1" containsInteger="1" minValue="0" maxValue="12"/>
    </cacheField>
    <cacheField name="mar-17" numFmtId="167">
      <sharedItems containsString="0" containsBlank="1" containsNumber="1" containsInteger="1" minValue="0" maxValue="8"/>
    </cacheField>
    <cacheField name="abr-17" numFmtId="167">
      <sharedItems containsString="0" containsBlank="1" containsNumber="1" containsInteger="1" minValue="0" maxValue="8"/>
    </cacheField>
    <cacheField name="may-17" numFmtId="167">
      <sharedItems containsSemiMixedTypes="0" containsString="0" containsNumber="1" containsInteger="1" minValue="0" maxValue="12"/>
    </cacheField>
    <cacheField name="jun-17" numFmtId="167">
      <sharedItems containsSemiMixedTypes="0" containsString="0" containsNumber="1" containsInteger="1" minValue="0" maxValue="8"/>
    </cacheField>
    <cacheField name="jul-17" numFmtId="167">
      <sharedItems containsSemiMixedTypes="0" containsString="0" containsNumber="1" containsInteger="1" minValue="0" maxValue="7"/>
    </cacheField>
    <cacheField name="ago-17" numFmtId="167">
      <sharedItems containsSemiMixedTypes="0" containsString="0" containsNumber="1" containsInteger="1" minValue="0" maxValue="9"/>
    </cacheField>
    <cacheField name="sep-17" numFmtId="167">
      <sharedItems containsSemiMixedTypes="0" containsString="0" containsNumber="1" containsInteger="1" minValue="0" maxValue="12"/>
    </cacheField>
    <cacheField name="oct-17" numFmtId="167">
      <sharedItems containsSemiMixedTypes="0" containsString="0" containsNumber="1" containsInteger="1" minValue="0" maxValue="18"/>
    </cacheField>
    <cacheField name="nov-17" numFmtId="167">
      <sharedItems containsSemiMixedTypes="0" containsString="0" containsNumber="1" containsInteger="1" minValue="0" maxValue="7"/>
    </cacheField>
    <cacheField name="Estado" numFmtId="167">
      <sharedItems containsBlank="1" count="2">
        <m/>
        <s v="NUEVO"/>
      </sharedItems>
    </cacheField>
    <cacheField name="TOTAL" numFmtId="167">
      <sharedItems containsSemiMixedTypes="0" containsString="0" containsNumber="1" containsInteger="1" minValue="0" maxValue="87" count="36">
        <n v="1"/>
        <n v="16"/>
        <n v="2"/>
        <n v="3"/>
        <n v="6"/>
        <n v="0"/>
        <n v="5"/>
        <n v="13"/>
        <n v="7"/>
        <n v="9"/>
        <n v="22"/>
        <n v="24"/>
        <n v="20"/>
        <n v="12"/>
        <n v="54"/>
        <n v="21"/>
        <n v="14"/>
        <n v="35"/>
        <n v="87"/>
        <n v="4"/>
        <n v="18"/>
        <n v="28"/>
        <n v="11"/>
        <n v="8"/>
        <n v="46"/>
        <n v="85"/>
        <n v="10"/>
        <n v="37"/>
        <n v="17"/>
        <n v="15" u="1"/>
        <n v="78" u="1"/>
        <n v="48" u="1"/>
        <n v="19" u="1"/>
        <n v="23" u="1"/>
        <n v="27" u="1"/>
        <n v="3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Farmasanitas" refreshedDate="43111.709740162034" createdVersion="4" refreshedVersion="4" minRefreshableVersion="3" recordCount="169">
  <cacheSource type="worksheet">
    <worksheetSource ref="B137:R306" sheet="TABLA DIC" r:id="rId2"/>
  </cacheSource>
  <cacheFields count="17">
    <cacheField name="CIUDAD" numFmtId="0">
      <sharedItems/>
    </cacheField>
    <cacheField name="CODIGO" numFmtId="0">
      <sharedItems containsString="0" containsBlank="1" containsNumber="1" containsInteger="1" minValue="97" maxValue="512"/>
    </cacheField>
    <cacheField name="PUNTO" numFmtId="0">
      <sharedItems/>
    </cacheField>
    <cacheField name="ene-17" numFmtId="167">
      <sharedItems containsString="0" containsBlank="1" containsNumber="1" containsInteger="1" minValue="0" maxValue="14"/>
    </cacheField>
    <cacheField name="feb-17" numFmtId="167">
      <sharedItems containsSemiMixedTypes="0" containsString="0" containsNumber="1" containsInteger="1" minValue="0" maxValue="12"/>
    </cacheField>
    <cacheField name="mar-17" numFmtId="167">
      <sharedItems containsString="0" containsBlank="1" containsNumber="1" containsInteger="1" minValue="0" maxValue="8"/>
    </cacheField>
    <cacheField name="abr-17" numFmtId="167">
      <sharedItems containsString="0" containsBlank="1" containsNumber="1" containsInteger="1" minValue="0" maxValue="8"/>
    </cacheField>
    <cacheField name="may-17" numFmtId="167">
      <sharedItems containsSemiMixedTypes="0" containsString="0" containsNumber="1" containsInteger="1" minValue="0" maxValue="12" count="9">
        <n v="0"/>
        <n v="2"/>
        <n v="1"/>
        <n v="5"/>
        <n v="9"/>
        <n v="3"/>
        <n v="12"/>
        <n v="4"/>
        <n v="10"/>
      </sharedItems>
    </cacheField>
    <cacheField name="jun-17" numFmtId="167">
      <sharedItems containsSemiMixedTypes="0" containsString="0" containsNumber="1" containsInteger="1" minValue="0" maxValue="8"/>
    </cacheField>
    <cacheField name="jul-17" numFmtId="167">
      <sharedItems containsSemiMixedTypes="0" containsString="0" containsNumber="1" containsInteger="1" minValue="0" maxValue="7"/>
    </cacheField>
    <cacheField name="ago-17" numFmtId="167">
      <sharedItems containsSemiMixedTypes="0" containsString="0" containsNumber="1" containsInteger="1" minValue="0" maxValue="9"/>
    </cacheField>
    <cacheField name="sep-17" numFmtId="167">
      <sharedItems containsSemiMixedTypes="0" containsString="0" containsNumber="1" containsInteger="1" minValue="0" maxValue="12" count="8">
        <n v="0"/>
        <n v="2"/>
        <n v="1"/>
        <n v="7"/>
        <n v="12"/>
        <n v="3"/>
        <n v="5"/>
        <n v="4"/>
      </sharedItems>
    </cacheField>
    <cacheField name="oct-17" numFmtId="167">
      <sharedItems containsSemiMixedTypes="0" containsString="0" containsNumber="1" containsInteger="1" minValue="0" maxValue="18"/>
    </cacheField>
    <cacheField name="nov-17" numFmtId="167">
      <sharedItems containsSemiMixedTypes="0" containsString="0" containsNumber="1" containsInteger="1" minValue="0" maxValue="7"/>
    </cacheField>
    <cacheField name="dic-17" numFmtId="167">
      <sharedItems containsSemiMixedTypes="0" containsString="0" containsNumber="1" containsInteger="1" minValue="0" maxValue="7" count="8">
        <n v="0"/>
        <n v="2"/>
        <n v="1"/>
        <n v="3"/>
        <n v="5"/>
        <n v="4"/>
        <n v="7"/>
        <n v="6"/>
      </sharedItems>
    </cacheField>
    <cacheField name="Estado" numFmtId="167">
      <sharedItems containsBlank="1" count="2">
        <m/>
        <s v="NUEVO"/>
      </sharedItems>
    </cacheField>
    <cacheField name="TOTAL 2017 " numFmtId="167">
      <sharedItems containsSemiMixedTypes="0" containsString="0" containsNumber="1" containsInteger="1" minValue="0" maxValue="92" count="28">
        <n v="1"/>
        <n v="16"/>
        <n v="2"/>
        <n v="18"/>
        <n v="4"/>
        <n v="6"/>
        <n v="0"/>
        <n v="5"/>
        <n v="8"/>
        <n v="9"/>
        <n v="13"/>
        <n v="7"/>
        <n v="3"/>
        <n v="24"/>
        <n v="29"/>
        <n v="21"/>
        <n v="12"/>
        <n v="56"/>
        <n v="14"/>
        <n v="23"/>
        <n v="35"/>
        <n v="91"/>
        <n v="46"/>
        <n v="25"/>
        <n v="92"/>
        <n v="10"/>
        <n v="17"/>
        <n v="3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Farmasanitas" refreshedDate="43111.736805092594" createdVersion="4" refreshedVersion="4" minRefreshableVersion="3" recordCount="1214">
  <cacheSource type="worksheet">
    <worksheetSource ref="B176:F1390" sheet=" ACUM 2017"/>
  </cacheSource>
  <cacheFields count="5">
    <cacheField name="FECHA REPORTE" numFmtId="14">
      <sharedItems containsSemiMixedTypes="0" containsNonDate="0" containsDate="1" containsString="0" minDate="2017-01-02T16:44:00" maxDate="2017-12-31T00:33:50"/>
    </cacheField>
    <cacheField name="CODIGO PUNTO" numFmtId="0">
      <sharedItems containsSemiMixedTypes="0" containsString="0" containsNumber="1" containsInteger="1" minValue="97" maxValue="506"/>
    </cacheField>
    <cacheField name="NOMBRE PUNTO" numFmtId="0">
      <sharedItems/>
    </cacheField>
    <cacheField name="CIUDAD" numFmtId="0">
      <sharedItems/>
    </cacheField>
    <cacheField name="RESULTADO" numFmtId="0">
      <sharedItems count="2">
        <s v="SIN EVIDENCIA"/>
        <s v="CON EVIDENC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Farmasanitas" refreshedDate="43111.738229050927" createdVersion="4" refreshedVersion="4" minRefreshableVersion="3" recordCount="169">
  <cacheSource type="worksheet">
    <worksheetSource ref="B3:R172" sheet=" ACUM 2017"/>
  </cacheSource>
  <cacheFields count="17">
    <cacheField name="CIUDAD" numFmtId="0">
      <sharedItems/>
    </cacheField>
    <cacheField name="CODIGO" numFmtId="0">
      <sharedItems containsString="0" containsBlank="1" containsNumber="1" containsInteger="1" minValue="97" maxValue="512"/>
    </cacheField>
    <cacheField name="PUNTO" numFmtId="0">
      <sharedItems/>
    </cacheField>
    <cacheField name="ene-17" numFmtId="167">
      <sharedItems containsString="0" containsBlank="1" containsNumber="1" containsInteger="1" minValue="0" maxValue="14"/>
    </cacheField>
    <cacheField name="feb-17" numFmtId="167">
      <sharedItems containsSemiMixedTypes="0" containsString="0" containsNumber="1" containsInteger="1" minValue="0" maxValue="12"/>
    </cacheField>
    <cacheField name="mar-17" numFmtId="167">
      <sharedItems containsString="0" containsBlank="1" containsNumber="1" containsInteger="1" minValue="0" maxValue="8"/>
    </cacheField>
    <cacheField name="abr-17" numFmtId="167">
      <sharedItems containsString="0" containsBlank="1" containsNumber="1" containsInteger="1" minValue="0" maxValue="8"/>
    </cacheField>
    <cacheField name="may-17" numFmtId="167">
      <sharedItems containsSemiMixedTypes="0" containsString="0" containsNumber="1" containsInteger="1" minValue="0" maxValue="12"/>
    </cacheField>
    <cacheField name="jun-17" numFmtId="167">
      <sharedItems containsSemiMixedTypes="0" containsString="0" containsNumber="1" containsInteger="1" minValue="0" maxValue="8"/>
    </cacheField>
    <cacheField name="jul-17" numFmtId="167">
      <sharedItems containsSemiMixedTypes="0" containsString="0" containsNumber="1" containsInteger="1" minValue="0" maxValue="7"/>
    </cacheField>
    <cacheField name="ago-17" numFmtId="167">
      <sharedItems containsSemiMixedTypes="0" containsString="0" containsNumber="1" containsInteger="1" minValue="0" maxValue="9"/>
    </cacheField>
    <cacheField name="sep-17" numFmtId="167">
      <sharedItems containsSemiMixedTypes="0" containsString="0" containsNumber="1" containsInteger="1" minValue="0" maxValue="12"/>
    </cacheField>
    <cacheField name="oct-17" numFmtId="167">
      <sharedItems containsSemiMixedTypes="0" containsString="0" containsNumber="1" containsInteger="1" minValue="0" maxValue="18"/>
    </cacheField>
    <cacheField name="nov-17" numFmtId="167">
      <sharedItems containsSemiMixedTypes="0" containsString="0" containsNumber="1" containsInteger="1" minValue="0" maxValue="7"/>
    </cacheField>
    <cacheField name="dic-17" numFmtId="167">
      <sharedItems containsSemiMixedTypes="0" containsString="0" containsNumber="1" containsInteger="1" minValue="0" maxValue="7" count="8">
        <n v="7"/>
        <n v="4"/>
        <n v="2"/>
        <n v="0"/>
        <n v="5"/>
        <n v="1"/>
        <n v="3"/>
        <n v="6"/>
      </sharedItems>
    </cacheField>
    <cacheField name="Estado" numFmtId="167">
      <sharedItems containsBlank="1"/>
    </cacheField>
    <cacheField name="TOTAL 2017 " numFmtId="167">
      <sharedItems containsSemiMixedTypes="0" containsString="0" containsNumber="1" containsInteger="1" minValue="0" maxValue="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Farmasanitas" refreshedDate="43139.424367245367" createdVersion="4" refreshedVersion="4" minRefreshableVersion="3" recordCount="169">
  <cacheSource type="worksheet">
    <worksheetSource ref="N17:Q186" sheet="ENE18"/>
  </cacheSource>
  <cacheFields count="4">
    <cacheField name="CIUDAD" numFmtId="0">
      <sharedItems/>
    </cacheField>
    <cacheField name="CODIGO" numFmtId="0">
      <sharedItems containsSemiMixedTypes="0" containsString="0" containsNumber="1" containsInteger="1" minValue="97" maxValue="513"/>
    </cacheField>
    <cacheField name="PUNTO" numFmtId="0">
      <sharedItems/>
    </cacheField>
    <cacheField name="ene-18" numFmtId="167">
      <sharedItems containsSemiMixedTypes="0" containsString="0" containsNumber="1" containsInteger="1" minValue="0" maxValue="6" count="6">
        <n v="6"/>
        <n v="4"/>
        <n v="3"/>
        <n v="2"/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Farmasanitas" refreshedDate="43164.730982407411" createdVersion="4" refreshedVersion="4" minRefreshableVersion="3" recordCount="98">
  <cacheSource type="worksheet">
    <worksheetSource ref="B3:F101" sheet="ENE18"/>
  </cacheSource>
  <cacheFields count="5">
    <cacheField name="FECHA " numFmtId="14">
      <sharedItems containsSemiMixedTypes="0" containsNonDate="0" containsDate="1" containsString="0" minDate="2018-01-02T15:16:00" maxDate="2018-01-31T13:21:00" count="99">
        <d v="2018-01-02T15:16:00"/>
        <d v="2018-01-03T11:34:00"/>
        <d v="2018-01-03T14:04:00"/>
        <d v="2018-01-03T20:45:00"/>
        <d v="2018-01-04T14:58:00"/>
        <d v="2018-01-04T15:02:00"/>
        <d v="2018-01-04T17:00:00"/>
        <d v="2018-01-04T17:12:00"/>
        <d v="2018-01-05T10:55:00"/>
        <d v="2018-01-05T16:14:00"/>
        <d v="2018-01-06T19:17:00"/>
        <d v="2018-01-08T07:29:00"/>
        <d v="2018-01-08T15:29:00"/>
        <d v="2018-01-08T17:20:00"/>
        <d v="2018-01-09T12:25:00"/>
        <d v="2018-01-09T14:52:00"/>
        <d v="2018-01-09T15:06:00"/>
        <d v="2018-01-09T17:29:00"/>
        <d v="2018-01-09T19:37:00"/>
        <d v="2018-01-10T12:23:00"/>
        <d v="2018-01-10T13:12:00"/>
        <d v="2018-01-10T16:57:00"/>
        <d v="2018-01-10T20:23:00"/>
        <d v="2018-01-10T22:05:00"/>
        <d v="2018-01-11T12:24:00"/>
        <d v="2018-01-11T12:31:00"/>
        <d v="2018-01-11T15:51:00"/>
        <d v="2018-01-11T17:01:00"/>
        <d v="2018-01-11T17:40:00"/>
        <d v="2018-01-12T11:26:00"/>
        <d v="2018-01-12T17:41:00"/>
        <d v="2018-01-12T21:25:00"/>
        <d v="2018-01-13T09:20:00"/>
        <d v="2018-01-13T13:22:00"/>
        <d v="2018-01-13T15:04:00"/>
        <d v="2018-01-13T16:06:00"/>
        <d v="2018-01-13T16:18:00"/>
        <d v="2018-01-13T16:55:00"/>
        <d v="2018-01-14T09:38:00"/>
        <d v="2018-01-14T13:57:00"/>
        <d v="2018-01-15T10:36:00"/>
        <d v="2018-01-15T10:39:00"/>
        <d v="2018-01-15T12:36:00"/>
        <d v="2018-01-15T16:36:00"/>
        <d v="2018-01-15T16:50:00"/>
        <d v="2018-01-15T17:35:00"/>
        <d v="2018-01-16T10:49:00"/>
        <d v="2018-01-16T15:48:00"/>
        <d v="2018-01-16T16:02:00"/>
        <d v="2018-01-16T16:10:00"/>
        <d v="2018-01-16T16:21:00"/>
        <d v="2018-01-17T11:30:00"/>
        <d v="2018-01-17T12:34:00"/>
        <d v="2018-01-17T13:24:00"/>
        <d v="2018-01-17T14:27:00"/>
        <d v="2018-01-17T15:23:00"/>
        <d v="2018-01-17T18:17:00"/>
        <d v="2018-01-17T19:23:00"/>
        <d v="2018-01-18T11:58:00"/>
        <d v="2018-01-18T17:45:00"/>
        <d v="2018-01-19T15:16:00"/>
        <d v="2018-01-19T15:54:00"/>
        <d v="2018-01-19T18:57:00"/>
        <d v="2018-01-19T19:07:00"/>
        <d v="2018-01-20T14:20:00"/>
        <d v="2018-01-20T19:03:00"/>
        <d v="2018-01-21T13:13:00"/>
        <d v="2018-01-21T16:32:00"/>
        <d v="2018-01-21T16:44:00"/>
        <d v="2018-01-21T17:44:00"/>
        <d v="2018-01-21T18:05:00"/>
        <d v="2018-01-22T12:49:00"/>
        <d v="2018-01-23T08:41:00"/>
        <d v="2018-01-23T09:14:00"/>
        <d v="2018-01-23T10:33:00"/>
        <d v="2018-01-23T17:07:00"/>
        <d v="2018-01-23T18:50:00"/>
        <d v="2018-01-24T12:30:00"/>
        <d v="2018-01-24T19:17:00"/>
        <d v="2018-01-25T17:38:00"/>
        <d v="2018-01-26T16:53:00"/>
        <d v="2018-01-27T10:05:00"/>
        <d v="2018-01-27T14:16:00"/>
        <d v="2018-01-27T15:41:00"/>
        <d v="2018-01-28T15:05:00"/>
        <d v="2018-01-28T15:07:00"/>
        <d v="2018-01-29T07:16:00"/>
        <d v="2018-01-29T08:44:00"/>
        <d v="2018-01-29T12:42:00"/>
        <d v="2018-01-29T12:56:00"/>
        <d v="2018-01-29T17:15:00"/>
        <d v="2018-01-29T20:08:00"/>
        <d v="2018-01-30T08:53:00"/>
        <d v="2018-01-30T09:16:00"/>
        <d v="2018-01-30T12:20:00"/>
        <d v="2018-01-30T16:45:00"/>
        <d v="2018-01-30T19:20:00"/>
        <d v="2018-01-31T13:21:00"/>
        <d v="2018-01-03T11:15:00" u="1"/>
      </sharedItems>
    </cacheField>
    <cacheField name="CODIGO " numFmtId="0">
      <sharedItems containsSemiMixedTypes="0" containsString="0" containsNumber="1" containsInteger="1" minValue="98" maxValue="512" count="56">
        <n v="367"/>
        <n v="380"/>
        <n v="498"/>
        <n v="226"/>
        <n v="382"/>
        <n v="496"/>
        <n v="127"/>
        <n v="454"/>
        <n v="458"/>
        <n v="297"/>
        <n v="174"/>
        <n v="262"/>
        <n v="215"/>
        <n v="224"/>
        <n v="113"/>
        <n v="378"/>
        <n v="161"/>
        <n v="165"/>
        <n v="157"/>
        <n v="147"/>
        <n v="197"/>
        <n v="200"/>
        <n v="451"/>
        <n v="457"/>
        <n v="229"/>
        <n v="253"/>
        <n v="468"/>
        <n v="461"/>
        <n v="172"/>
        <n v="121"/>
        <n v="389"/>
        <n v="248"/>
        <n v="455"/>
        <n v="137"/>
        <n v="383"/>
        <n v="201"/>
        <n v="98"/>
        <n v="257"/>
        <n v="459"/>
        <n v="265"/>
        <n v="512"/>
        <n v="464"/>
        <n v="311"/>
        <n v="494"/>
        <n v="168"/>
        <n v="312"/>
        <n v="143"/>
        <n v="505"/>
        <n v="164"/>
        <n v="160"/>
        <n v="460"/>
        <n v="189"/>
        <n v="444"/>
        <n v="385"/>
        <n v="152"/>
        <n v="409" u="1"/>
      </sharedItems>
    </cacheField>
    <cacheField name="NOMBRE " numFmtId="0">
      <sharedItems count="56">
        <s v="367-Ilarco, Cruz Verde"/>
        <s v="380_ Macarena, Cruz Verde"/>
        <s v="Orbe Plaza, 498-Cruz Verde"/>
        <s v="226 - Metro 20 de Julio, Cruz Verde - Cencosud"/>
        <s v="382 - Zipaquira Centro, Cruz Verde"/>
        <s v="Medical Center, 496- Cruz Verde"/>
        <s v="127-Pereira, cruz verde"/>
        <s v="Cruz Verde, 454_Colina"/>
        <s v="Central, 458-Kennedy"/>
        <s v="297-Parque Arauco-Caracoli, farmasanitas"/>
        <s v="174-Parque Turbay, Cruz Verde"/>
        <s v="262 - Jumbo Hayuelos, Cruz Verde - Cencosud"/>
        <s v="215 - Jumbo Popayan, Cruz Verde - Cencosud"/>
        <s v="224 - Jumbo Alto Prado, Cruz Verde -Cencosud"/>
        <s v="113-San Diego, Cruz Verde"/>
        <s v="378 - Las Villas, Cruz Verde"/>
        <s v="161-Punto Clave, Farmsanitas"/>
        <s v="165-Tunal, Cruz Verde"/>
        <s v="157-ZonaIN, Cruz Verde"/>
        <s v="147-Innovo, Cruz Verde"/>
        <s v="197 - Metro Fontibon, Cruz Verde - Cencosud"/>
        <s v="200 - Jumbo Cra 65, Cruz Verde - Cencosud"/>
        <s v="Chapinero Alto, 451_Cruz Verde"/>
        <s v="Olimpica, 457-Villa"/>
        <s v="229 - Jumbo Suba, Cruz Verde - Cencosud"/>
        <s v="253 - Metro Banderas, Cruz Verde - Cencosud"/>
        <s v="468_Calle 93, Cruz Verde"/>
        <s v="Santafe, 461_Cruz Verde"/>
        <s v="172-Calle 100, Cruz Verde"/>
        <s v="121-Monteria, Farmsanitas"/>
        <s v="Cruz Verde, 389_Restrepo"/>
        <s v="248 - Jumbo Calle 80, Cruz Verde - Cencosud"/>
        <s v="Antares, 455_Cruz Verde"/>
        <s v="137-Fusagasuga, Cruz Verde"/>
        <s v="383-World Trade Center, Cruz Verde"/>
        <s v="201 - Jumbo Tunja, Cruz Verde - Cencosud"/>
        <s v="98-Belmira, Cruz Verde"/>
        <s v="257 - Jumbo Americano, Cruz Verde - Cencosud"/>
        <s v="Las Ferias, 459_Cruz Verde"/>
        <s v="265 - Metro Alqueria, Cruz Verde - cencosud"/>
        <s v="Cruz Verde, Parque Fontibon"/>
        <s v="464_Av Esperanza, Cruz Verde"/>
        <s v="311-Metro Prado, Cruz verde"/>
        <s v="Modelia Central, 494-Cruz Verde"/>
        <s v="168-Calle 127, Cruz Verde"/>
        <s v="312-Jumbo Yopal, Cruz Verde"/>
        <s v="143-Facatativa, Cruz Verde"/>
        <s v="505_Cruz Verde, Galerias"/>
        <s v="164-Cedro Bolivar, Cruz Verde"/>
        <s v="160-Santa Barbara, Cruz Verde"/>
        <s v="Avenida 1, 460-Cruz Verde"/>
        <s v="189-Centenario, Cruz Verde"/>
        <s v="444_ Carrera33, Cruz Verde"/>
        <s v="385_Imbanaco, Cruz Verde"/>
        <s v="152-Norte, Farmasanitas"/>
        <s v="409_Chapinero, Acuña" u="1"/>
      </sharedItems>
    </cacheField>
    <cacheField name="CIUDAD" numFmtId="0">
      <sharedItems/>
    </cacheField>
    <cacheField name="RESULTADO" numFmtId="0">
      <sharedItems count="2">
        <s v="CON EVIDENCIA"/>
        <s v="SIN EVIDENC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Farmasanitas" refreshedDate="43164.758219328702" createdVersion="4" refreshedVersion="4" minRefreshableVersion="3" recordCount="119">
  <cacheSource type="worksheet">
    <worksheetSource ref="B3:F122" sheet="FEB18"/>
  </cacheSource>
  <cacheFields count="5">
    <cacheField name="FECHA " numFmtId="14">
      <sharedItems containsSemiMixedTypes="0" containsNonDate="0" containsDate="1" containsString="0" minDate="2018-02-01T12:55:00" maxDate="2018-02-28T19:24:00" count="119">
        <d v="2018-02-01T12:55:00"/>
        <d v="2018-02-01T18:33:00"/>
        <d v="2018-02-02T10:04:00"/>
        <d v="2018-02-02T10:26:00"/>
        <d v="2018-02-02T10:41:00"/>
        <d v="2018-02-02T14:44:00"/>
        <d v="2018-02-02T16:46:00"/>
        <d v="2018-02-02T17:10:00"/>
        <d v="2018-02-02T17:33:00"/>
        <d v="2018-02-02T17:44:00"/>
        <d v="2018-02-02T20:04:00"/>
        <d v="2018-02-03T12:21:00"/>
        <d v="2018-02-03T15:24:00"/>
        <d v="2018-02-03T16:49:00"/>
        <d v="2018-02-03T21:26:00"/>
        <d v="2018-02-04T16:19:00"/>
        <d v="2018-02-05T13:22:00"/>
        <d v="2018-02-06T14:36:00"/>
        <d v="2018-02-06T15:18:00"/>
        <d v="2018-02-06T16:46:00"/>
        <d v="2018-02-06T19:52:00"/>
        <d v="2018-02-07T10:17:00"/>
        <d v="2018-02-07T13:32:00"/>
        <d v="2018-02-08T00:00:00"/>
        <d v="2018-02-08T10:05:00"/>
        <d v="2018-02-08T10:54:00"/>
        <d v="2018-02-08T11:26:00"/>
        <d v="2018-02-08T17:04:00"/>
        <d v="2018-02-09T13:22:00"/>
        <d v="2018-02-09T15:10:00"/>
        <d v="2018-02-09T16:09:00"/>
        <d v="2018-02-09T19:45:00"/>
        <d v="2018-02-10T11:16:00"/>
        <d v="2018-02-10T11:17:00"/>
        <d v="2018-02-10T11:43:00"/>
        <d v="2018-02-10T16:39:00"/>
        <d v="2018-02-10T19:45:00"/>
        <d v="2018-02-11T18:11:00"/>
        <d v="2018-02-12T11:55:00"/>
        <d v="2018-02-12T11:59:00"/>
        <d v="2018-02-12T12:40:00"/>
        <d v="2018-02-12T14:05:00"/>
        <d v="2018-02-12T14:16:00"/>
        <d v="2018-02-12T15:35:00"/>
        <d v="2018-02-12T16:05:00"/>
        <d v="2018-02-12T18:34:00"/>
        <d v="2018-02-13T01:14:00"/>
        <d v="2018-02-13T10:35:00"/>
        <d v="2018-02-13T13:04:00"/>
        <d v="2018-02-13T13:08:00"/>
        <d v="2018-02-13T14:10:00"/>
        <d v="2018-02-13T15:08:00"/>
        <d v="2018-02-14T00:00:00"/>
        <d v="2018-02-14T09:27:00"/>
        <d v="2018-02-14T12:29:00"/>
        <d v="2018-02-15T13:52:00"/>
        <d v="2018-02-15T14:30:00"/>
        <d v="2018-02-15T14:40:00"/>
        <d v="2018-02-15T15:02:00"/>
        <d v="2018-02-15T15:39:00"/>
        <d v="2018-02-15T15:47:00"/>
        <d v="2018-02-16T15:44:00"/>
        <d v="2018-02-16T15:47:00"/>
        <d v="2018-02-16T16:28:00"/>
        <d v="2018-02-16T16:52:00"/>
        <d v="2018-02-17T12:27:00"/>
        <d v="2018-02-17T12:43:00"/>
        <d v="2018-02-17T14:55:00"/>
        <d v="2018-02-17T14:56:00"/>
        <d v="2018-02-17T15:18:00"/>
        <d v="2018-02-17T16:21:00"/>
        <d v="2018-02-17T16:24:00"/>
        <d v="2018-02-19T08:38:00"/>
        <d v="2018-02-19T10:37:00"/>
        <d v="2018-02-19T14:20:00"/>
        <d v="2018-02-19T14:27:00"/>
        <d v="2018-02-20T08:46:00"/>
        <d v="2018-02-20T11:48:00"/>
        <d v="2018-02-20T11:53:00"/>
        <d v="2018-02-20T12:05:00"/>
        <d v="2018-02-20T12:07:00"/>
        <d v="2018-02-20T12:23:00"/>
        <d v="2018-02-20T13:18:00"/>
        <d v="2018-02-20T14:49:00"/>
        <d v="2018-02-20T16:18:00"/>
        <d v="2018-02-20T16:20:00"/>
        <d v="2018-02-20T19:16:00"/>
        <d v="2018-02-21T10:27:00"/>
        <d v="2018-02-21T19:02:00"/>
        <d v="2018-02-22T18:15:00"/>
        <d v="2018-02-23T00:00:00"/>
        <d v="2018-02-23T11:52:00"/>
        <d v="2018-02-23T15:13:00"/>
        <d v="2018-02-23T17:43:00"/>
        <d v="2018-02-23T17:53:00"/>
        <d v="2018-02-23T18:52:00"/>
        <d v="2018-02-24T15:57:00"/>
        <d v="2018-02-24T19:16:00"/>
        <d v="2018-02-25T12:08:00"/>
        <d v="2018-02-25T15:37:00"/>
        <d v="2018-02-26T11:34:00"/>
        <d v="2018-02-26T17:30:00"/>
        <d v="2018-02-26T18:04:00"/>
        <d v="2018-02-26T18:19:00"/>
        <d v="2018-02-26T19:56:00"/>
        <d v="2018-02-27T09:28:00"/>
        <d v="2018-02-27T11:57:00"/>
        <d v="2018-02-27T12:15:00"/>
        <d v="2018-02-27T17:15:00"/>
        <d v="2018-02-27T18:04:00"/>
        <d v="2018-02-27T18:28:00"/>
        <d v="2018-02-27T21:37:00"/>
        <d v="2018-02-28T11:27:00"/>
        <d v="2018-02-28T12:32:00"/>
        <d v="2018-02-28T12:48:00"/>
        <d v="2018-02-28T13:12:00"/>
        <d v="2018-02-28T13:30:00"/>
        <d v="2018-02-28T15:30:00"/>
        <d v="2018-02-28T19:24:00"/>
      </sharedItems>
    </cacheField>
    <cacheField name="CODIGO " numFmtId="0">
      <sharedItems containsSemiMixedTypes="0" containsString="0" containsNumber="1" containsInteger="1" minValue="98" maxValue="511" count="62">
        <n v="161"/>
        <n v="470"/>
        <n v="458"/>
        <n v="117"/>
        <n v="200"/>
        <n v="378"/>
        <n v="160"/>
        <n v="146"/>
        <n v="444"/>
        <n v="469"/>
        <n v="262"/>
        <n v="123"/>
        <n v="174"/>
        <n v="464"/>
        <n v="137"/>
        <n v="135"/>
        <n v="505"/>
        <n v="163"/>
        <n v="162"/>
        <n v="133"/>
        <n v="226"/>
        <n v="309"/>
        <n v="147"/>
        <n v="468"/>
        <n v="253"/>
        <n v="189"/>
        <n v="143"/>
        <n v="507"/>
        <n v="251"/>
        <n v="188"/>
        <n v="380"/>
        <n v="98"/>
        <n v="157"/>
        <n v="459"/>
        <n v="263"/>
        <n v="382"/>
        <n v="389"/>
        <n v="224"/>
        <n v="167"/>
        <n v="110"/>
        <n v="265"/>
        <n v="506"/>
        <n v="158"/>
        <n v="383"/>
        <n v="113"/>
        <n v="504"/>
        <n v="175"/>
        <n v="466"/>
        <n v="172"/>
        <n v="496"/>
        <n v="502"/>
        <n v="164"/>
        <n v="501"/>
        <n v="511"/>
        <n v="120"/>
        <n v="168"/>
        <n v="142"/>
        <n v="460"/>
        <n v="201"/>
        <n v="451"/>
        <n v="454"/>
        <n v="144"/>
      </sharedItems>
    </cacheField>
    <cacheField name="NOMBRE " numFmtId="0">
      <sharedItems count="63">
        <s v="161-Punto Clave, Farmsanitas"/>
        <s v="Las Murallas, 470-Cruz Verde"/>
        <s v="Central, 458-Kennedy"/>
        <s v="117-Popayan, Farmasanitas"/>
        <s v="200 - Jumbo Cra 65, Cruz Verde - Cencosud"/>
        <s v="378 - Las Villas, Cruz Verde"/>
        <s v="160-Santa Barbara, Cruz Verde"/>
        <s v="146-Chiquinquira, Cruz Verde"/>
        <s v="444_ Carrera33, Cruz Verde"/>
        <s v="469_Calle 140, Cruz Verde"/>
        <s v="262 - Jumbo Hayuelos, Cruz Verde - Cencosud"/>
        <s v="123-Guayacanes, Cruz Verde"/>
        <s v="174-Parque Turbay, Cruz Verde"/>
        <s v="464_Av Esperanza, Cruz Verde"/>
        <s v="137-Fusagasuga, Cruz Verde"/>
        <s v="135-Palmira, Cruz Verde"/>
        <s v="505_Cruz Verde, Galerias"/>
        <s v="163-Palermo, Cruz Verde"/>
        <s v="162-Cabecera, Farmasanitas"/>
        <s v="133- Avenida Bolivar, Farmasanitas"/>
        <s v="226 - Metro 20 de Julio, Cruz Verde - Cencosud"/>
        <s v="309_San Francisco, Cruz verde"/>
        <s v="147-Innovo, Cruz Verde"/>
        <s v="468_Calle 93, Cruz Verde"/>
        <s v="253 - Metro Banderas, Cruz Verde - Cencosud"/>
        <s v="189-Centenario, Cruz Verde"/>
        <s v="143-Facatativa, Cruz Verde"/>
        <s v="Cruz Verde, 507_Diver Plaza"/>
        <s v="251-Calle 54, Cruz Verde"/>
        <s v="188-Tequendama, Farmasnitas"/>
        <s v="380_ Macarena, Cruz Verde"/>
        <s v="98-Belmira, Cruz Verde"/>
        <s v="157-ZonaIN, Cruz Verde"/>
        <s v="Las Ferias, 459_Cruz Verde"/>
        <s v="263 - Jumbo Cra 30, Cruz Verde - Cencosud"/>
        <s v="382 - Zipaquira Centro, Cruz Verde"/>
        <s v="Cruz Verde, 389_Restrepo"/>
        <s v="224 - Jumbo Alto Prado, Cruz Verde -Cencosud"/>
        <s v="167-Quinta paredes, Cruz Verde"/>
        <s v="110-Tutelas Calle 116-Pontevedra, Cruz Verde"/>
        <s v="265 - Metro Alqueria, Cruz Verde - cencosud"/>
        <s v="506_Cruz Verde, Santa Bibiana"/>
        <s v="158-Suba, Cruz Verde"/>
        <s v="383-World Trade Center, Cruz Verde"/>
        <s v="113-San Diego, Cruz Verde"/>
        <s v="Cruz Verde, 504_ UAP 104"/>
        <s v="175-Campestre, Cruz Verde"/>
        <s v="Colmedica Chapinero, 466_CruzVerde"/>
        <s v="172-Calle 100, Cruz Verde"/>
        <s v="Medical Center, 496- Cruz Verde"/>
        <s v="Calle 184, 502 Cruz Verde"/>
        <s v="164-Cedro Bolivar, Cruz Verde"/>
        <s v="Parque Medico, 501_Cruz Verde"/>
        <s v="511_Cruz Verde, Mazuren"/>
        <s v="120-Tutelas Cali-Roosevelt, Cruz Verde"/>
        <s v="168-Calle 127, Cruz Verde"/>
        <s v="142-Sogamoso, Cruz Verde"/>
        <s v="Avenida 1, 460-Cruz Verde"/>
        <s v="201 - Jumbo Tunja, Cruz Verde - Cencosud"/>
        <s v="Chapinero Alto, 451_Cruz Verde"/>
        <s v="Cruz Verde, 454_Colina"/>
        <s v="144-Girardot, Cruz Verde"/>
        <s v="378 - Las Villas" u="1"/>
      </sharedItems>
    </cacheField>
    <cacheField name="CIUDAD" numFmtId="0">
      <sharedItems/>
    </cacheField>
    <cacheField name="RESULTADO" numFmtId="0">
      <sharedItems count="4">
        <s v="CON EVIDENCIA"/>
        <s v="SIN EVIDENCIA"/>
        <s v="AJUSTADO POR TOMA  FISICA"/>
        <s v="NO SE ANEXA FORMAT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Farmasanitas" refreshedDate="43164.760678240738" createdVersion="4" refreshedVersion="4" minRefreshableVersion="3" recordCount="169">
  <cacheSource type="worksheet">
    <worksheetSource ref="P17:U183" sheet="FEB18"/>
  </cacheSource>
  <cacheFields count="6">
    <cacheField name="CIUDAD" numFmtId="0">
      <sharedItems/>
    </cacheField>
    <cacheField name="CODIGO" numFmtId="0">
      <sharedItems containsSemiMixedTypes="0" containsString="0" containsNumber="1" containsInteger="1" minValue="97" maxValue="513"/>
    </cacheField>
    <cacheField name="PUNTO" numFmtId="0">
      <sharedItems/>
    </cacheField>
    <cacheField name="ene-18" numFmtId="167">
      <sharedItems containsSemiMixedTypes="0" containsString="0" containsNumber="1" containsInteger="1" minValue="0" maxValue="6"/>
    </cacheField>
    <cacheField name="feb-18" numFmtId="167">
      <sharedItems containsString="0" containsBlank="1" containsNumber="1" containsInteger="1" minValue="1" maxValue="10"/>
    </cacheField>
    <cacheField name="Acum 2018" numFmtId="167">
      <sharedItems containsSemiMixedTypes="0" containsString="0" containsNumber="1" containsInteger="1" minValue="0" maxValue="14" count="10">
        <n v="14"/>
        <n v="10"/>
        <n v="9"/>
        <n v="6"/>
        <n v="5"/>
        <n v="4"/>
        <n v="3"/>
        <n v="2"/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Farmasanitas" refreshedDate="43200.38449340278" createdVersion="4" refreshedVersion="4" minRefreshableVersion="3" recordCount="118">
  <cacheSource type="worksheet">
    <worksheetSource ref="B3:F121" sheet="MAR18"/>
  </cacheSource>
  <cacheFields count="5">
    <cacheField name="FECHA " numFmtId="14">
      <sharedItems containsSemiMixedTypes="0" containsNonDate="0" containsDate="1" containsString="0" minDate="2018-03-01T00:24:30" maxDate="2018-03-31T16:45:00"/>
    </cacheField>
    <cacheField name="COD" numFmtId="0">
      <sharedItems containsSemiMixedTypes="0" containsString="0" containsNumber="1" containsInteger="1" minValue="98" maxValue="512" count="62">
        <n v="133"/>
        <n v="382"/>
        <n v="444"/>
        <n v="511"/>
        <n v="120"/>
        <n v="464"/>
        <n v="110"/>
        <n v="458"/>
        <n v="378"/>
        <n v="138"/>
        <n v="297"/>
        <n v="459"/>
        <n v="506"/>
        <n v="121"/>
        <n v="468"/>
        <n v="226"/>
        <n v="157"/>
        <n v="494"/>
        <n v="466"/>
        <n v="172"/>
        <n v="178"/>
        <n v="263"/>
        <n v="504"/>
        <n v="98"/>
        <n v="451"/>
        <n v="251"/>
        <n v="224"/>
        <n v="455"/>
        <n v="505"/>
        <n v="262"/>
        <n v="390"/>
        <n v="470"/>
        <n v="168"/>
        <n v="189"/>
        <n v="512"/>
        <n v="507"/>
        <n v="383"/>
        <n v="143"/>
        <n v="385"/>
        <n v="257"/>
        <n v="162"/>
        <n v="113"/>
        <n v="128"/>
        <n v="200"/>
        <n v="456"/>
        <n v="465"/>
        <n v="367"/>
        <n v="258"/>
        <n v="457"/>
        <n v="147"/>
        <n v="253"/>
        <n v="467"/>
        <n v="309"/>
        <n v="199"/>
        <n v="152"/>
        <n v="265"/>
        <n v="496"/>
        <n v="499"/>
        <n v="122"/>
        <n v="155"/>
        <n v="184"/>
        <n v="388"/>
      </sharedItems>
    </cacheField>
    <cacheField name="NOMBRE " numFmtId="0">
      <sharedItems count="63">
        <s v="133- Avenida Bolivar,Farmasanitas"/>
        <s v="382 - Zipaquira Centro, Cruz Verde"/>
        <s v="444_ Carrera33, Cruz Verde"/>
        <s v="511_Cruz Verde, Mazuren"/>
        <s v="120-Tutelas Cali-Roosevelt, Cruz Verde"/>
        <s v="464_Av Esperanza, Cruz Verde"/>
        <s v="110-Tutelas Calle 116-Pontevedra, Cruz Verde"/>
        <s v="Central, 458-Kennedy"/>
        <s v="378 - Las Villas, Cruz Verde"/>
        <s v="138-Honda, Cruz Verde"/>
        <s v="297-Parque Arauco-Caracoli, farmasanitas"/>
        <s v="Las Ferias, 459_Cruz Verde"/>
        <s v="506_Cruz Verde, Santa Bibiana"/>
        <s v="121-Monteria, Farmsanitas"/>
        <s v="468_Calle 93, Cruz Verde"/>
        <s v="226 - Metro 20 de Julio, Cruz Verde - Cencosud"/>
        <s v="157-ZonaIN, Cruz Verde"/>
        <s v="Modelia Central, 494-Cruz Verde"/>
        <s v="Colmedica Chapinero, 466_CruzVerde"/>
        <s v="172-Calle 100, Cruz Verde"/>
        <s v="178-Calle 72, Cruz Verde"/>
        <s v="263 - Jumbo Cra 30, Cruz Verde - Cencosud"/>
        <s v="Cruz Verde, 504_ UAP 104"/>
        <s v="98-Belmira, Cruz Verde"/>
        <s v="Chapinero Alto, 451_Cruz Verde"/>
        <s v="251-Calle 54, Cruz Verde"/>
        <s v="224 - Jumbo Alto Prado, Cruz Verde -Cencosud"/>
        <s v="Antares, 455_Cruz Verde"/>
        <s v="505_Cruz Verde, Galerias"/>
        <s v="262 - Jumbo Hayuelos, Cruz Verde - Cencosud"/>
        <s v="390_Calle 82, Cruz Verde"/>
        <s v="Las Murallas, 470-Cruz Verde"/>
        <s v="168-Calle 127, Cruz Verde"/>
        <s v="189-Centenario, Cruz Verde"/>
        <s v="Cruz Verde,Parque Fontibon"/>
        <s v="Cruz Verde, 507_Diver Plaza"/>
        <s v="383-World Trade Center, Cruz Verde"/>
        <s v="143-Facatativa, Cruz Verde"/>
        <s v="385_Imbanaco, Cruz Verde"/>
        <s v="257 - Jumbo Americano, Cruz Verde - Cencosud"/>
        <s v="162-Cabecera, Farmasanitas"/>
        <s v="113-San Diego, Cruz Verde"/>
        <s v="128 - Zipaquira, Cruz Verde - Cencosud"/>
        <s v="200 - Jumbo Cra 65, Cruz Verde - Cencosud"/>
        <s v="Bocagrande Cra3, Administrador"/>
        <s v="465_ Restrepo Cra 17, Cruz Verde"/>
        <s v="367-Ilarco, Cruz Verde"/>
        <s v="258 - Jumbo Limonar, Cruz Verde - Cencosud"/>
        <s v="Olimpica, 457-Villa"/>
        <s v="147-Innovo, Cruz Verde"/>
        <s v="253 - Metro Banderas, Cruz Verde - Cencosud"/>
        <s v="467_Santa Paula, Cruz Verde"/>
        <s v="309_San Francisco, Cruz verde"/>
        <s v="199 - Metro Bello, Cruz Verde -Cencosud"/>
        <s v="152-Norte, Farmasanitas"/>
        <s v="265 - Metro Alqueria, Cruz Verde - cencosud"/>
        <s v="Medical Center, 496- Cruz Verde"/>
        <s v="Plaza Imperial, 499- Cruz Verde"/>
        <s v="178-Calle 72,Cruz Verde"/>
        <s v="122-Manga, Cruz Verde"/>
        <s v="Salitre, Comercial"/>
        <s v="184-Las Delicias, Cruz Verde"/>
        <s v="388_Unicentro Cali, Cruz Verde"/>
      </sharedItems>
    </cacheField>
    <cacheField name="CIUDAD" numFmtId="0">
      <sharedItems/>
    </cacheField>
    <cacheField name="RESULTADO" numFmtId="0">
      <sharedItems count="3">
        <s v="SIN EVIDENCIA"/>
        <s v="CON EVIDENCIA"/>
        <s v="AJUSTADO POR TOMA FÍSIC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Farmasanitas" refreshedDate="43200.384902083337" createdVersion="4" refreshedVersion="4" minRefreshableVersion="3" recordCount="123">
  <cacheSource type="worksheet">
    <worksheetSource ref="B3:F126" sheet="MAR18"/>
  </cacheSource>
  <cacheFields count="5">
    <cacheField name="FECHA " numFmtId="14">
      <sharedItems containsNonDate="0" containsDate="1" containsString="0" containsBlank="1" minDate="2018-03-01T00:24:30" maxDate="2018-03-31T16:45:00" count="124">
        <d v="2018-03-01T00:24:30"/>
        <d v="2018-03-01T11:23:00"/>
        <d v="2018-03-01T13:01:00"/>
        <d v="2018-03-01T14:34:00"/>
        <d v="2018-03-01T19:25:00"/>
        <d v="2018-03-01T19:39:00"/>
        <d v="2018-03-02T13:07:00"/>
        <d v="2018-03-02T13:17:00"/>
        <d v="2018-03-02T14:04:00"/>
        <d v="2018-03-02T17:24:00"/>
        <d v="2018-03-02T20:02:00"/>
        <d v="2018-03-03T07:28:00"/>
        <d v="2018-03-03T13:29:00"/>
        <d v="2018-03-03T14:03:00"/>
        <d v="2018-03-05T13:50:00"/>
        <d v="2018-03-05T13:52:00"/>
        <d v="2018-03-05T15:32:00"/>
        <d v="2018-03-05T17:06:00"/>
        <d v="2018-03-05T19:00:00"/>
        <d v="2018-03-06T08:58:00"/>
        <d v="2018-03-06T10:19:00"/>
        <d v="2018-03-06T10:38:00"/>
        <d v="2018-03-06T10:58:00"/>
        <d v="2018-03-06T11:32:00"/>
        <d v="2018-03-06T13:40:00"/>
        <d v="2018-03-06T14:13:00"/>
        <d v="2018-03-06T15:22:00"/>
        <d v="2018-03-06T17:24:00"/>
        <d v="2018-03-06T18:14:00"/>
        <d v="2018-03-06T20:01:00"/>
        <d v="2018-03-07T11:33:00"/>
        <d v="2018-03-07T15:10:00"/>
        <d v="2018-03-07T15:28:00"/>
        <d v="2018-03-07T15:58:00"/>
        <d v="2018-03-07T16:10:00"/>
        <d v="2018-03-07T17:38:00"/>
        <d v="2018-03-07T20:34:00"/>
        <d v="2018-03-08T09:06:00"/>
        <d v="2018-03-08T09:42:00"/>
        <d v="2018-03-08T10:05:00"/>
        <d v="2018-03-08T10:35:00"/>
        <d v="2018-03-08T15:42:00"/>
        <d v="2018-03-08T16:12:00"/>
        <d v="2018-03-08T16:33:00"/>
        <d v="2018-03-08T17:09:00"/>
        <d v="2018-03-08T17:12:00"/>
        <d v="2018-03-09T16:23:00"/>
        <d v="2018-03-09T20:15:00"/>
        <d v="2018-03-12T15:08:00"/>
        <d v="2018-03-12T15:26:00"/>
        <d v="2018-03-12T15:28:00"/>
        <d v="2018-03-12T17:09:00"/>
        <d v="2018-03-12T17:50:00"/>
        <d v="2018-03-12T18:57:00"/>
        <d v="2018-03-12T19:38:00"/>
        <d v="2018-03-12T20:11:00"/>
        <d v="2018-03-13T11:56:00"/>
        <d v="2018-03-13T16:46:00"/>
        <d v="2018-03-13T17:03:00"/>
        <d v="2018-03-13T17:16:00"/>
        <d v="2018-03-13T20:34:11"/>
        <d v="2018-03-13T20:45:00"/>
        <d v="2018-03-14T14:57:00"/>
        <d v="2018-03-14T19:03:00"/>
        <d v="2018-03-15T08:33:00"/>
        <d v="2018-03-15T10:43:00"/>
        <d v="2018-03-15T11:03:00"/>
        <d v="2018-03-15T15:33:00"/>
        <d v="2018-03-15T15:40:00"/>
        <d v="2018-03-16T10:28:00"/>
        <d v="2018-03-16T12:35:00"/>
        <d v="2018-03-16T15:10:00"/>
        <d v="2018-03-17T08:20:00"/>
        <d v="2018-03-17T10:12:00"/>
        <d v="2018-03-17T13:17:00"/>
        <d v="2018-03-18T12:37:00"/>
        <d v="2018-03-19T17:16:00"/>
        <d v="2018-03-20T08:41:00"/>
        <d v="2018-03-20T11:46:00"/>
        <d v="2018-03-20T13:25:00"/>
        <d v="2018-03-20T17:12:00"/>
        <d v="2018-03-21T13:45:00"/>
        <d v="2018-03-21T15:40:00"/>
        <d v="2018-03-21T16:01:00"/>
        <d v="2018-03-21T16:19:00"/>
        <d v="2018-03-22T08:52:00"/>
        <d v="2018-03-22T13:22:00"/>
        <d v="2018-03-22T17:26:00"/>
        <d v="2018-03-23T10:29:00"/>
        <d v="2018-03-23T12:07:00"/>
        <d v="2018-03-23T17:55:00"/>
        <d v="2018-03-24T11:35:00"/>
        <d v="2018-03-24T12:05:00"/>
        <d v="2018-03-24T12:24:00"/>
        <d v="2018-03-24T13:06:00"/>
        <d v="2018-03-24T13:53:00"/>
        <d v="2018-03-25T11:24:00"/>
        <d v="2018-03-26T08:40:00"/>
        <d v="2018-03-26T10:12:00"/>
        <d v="2018-03-26T11:26:00"/>
        <d v="2018-03-26T12:03:00"/>
        <d v="2018-03-26T12:16:00"/>
        <d v="2018-03-26T16:07:00"/>
        <d v="2018-03-26T16:18:00"/>
        <d v="2018-03-26T16:23:00"/>
        <d v="2018-03-26T17:01:00"/>
        <d v="2018-03-26T17:19:00"/>
        <d v="2018-03-26T20:10:04"/>
        <d v="2018-03-27T10:22:00"/>
        <d v="2018-03-28T13:11:00"/>
        <d v="2018-03-28T17:45:00"/>
        <d v="2018-03-28T18:12:00"/>
        <d v="2018-03-28T18:23:00"/>
        <d v="2018-03-29T15:21:00"/>
        <d v="2018-03-29T17:30:00"/>
        <d v="2018-03-30T11:46:00"/>
        <d v="2018-03-31T14:28:00"/>
        <d v="2018-03-31T16:45:00"/>
        <m/>
        <d v="2018-03-05T19:05:00" u="1"/>
        <d v="2018-03-15T13:44:00" u="1"/>
        <d v="2018-03-29T14:22:00" u="1"/>
        <d v="2018-03-17T18:03:00" u="1"/>
        <d v="2018-03-08T16:48:00" u="1"/>
      </sharedItems>
    </cacheField>
    <cacheField name="COD" numFmtId="0">
      <sharedItems containsString="0" containsBlank="1" containsNumber="1" containsInteger="1" minValue="98" maxValue="512"/>
    </cacheField>
    <cacheField name="NOMBRE " numFmtId="0">
      <sharedItems containsBlank="1" count="69">
        <s v="133- Avenida Bolivar,Farmasanitas"/>
        <s v="382 - Zipaquira Centro, Cruz Verde"/>
        <s v="444_ Carrera33, Cruz Verde"/>
        <s v="511_Cruz Verde, Mazuren"/>
        <s v="120-Tutelas Cali-Roosevelt, Cruz Verde"/>
        <s v="464_Av Esperanza, Cruz Verde"/>
        <s v="110-Tutelas Calle 116-Pontevedra, Cruz Verde"/>
        <s v="Central, 458-Kennedy"/>
        <s v="378 - Las Villas, Cruz Verde"/>
        <s v="138-Honda, Cruz Verde"/>
        <s v="297-Parque Arauco-Caracoli, farmasanitas"/>
        <s v="Las Ferias, 459_Cruz Verde"/>
        <s v="506_Cruz Verde, Santa Bibiana"/>
        <s v="121-Monteria, Farmsanitas"/>
        <s v="468_Calle 93, Cruz Verde"/>
        <s v="226 - Metro 20 de Julio, Cruz Verde - Cencosud"/>
        <s v="157-ZonaIN, Cruz Verde"/>
        <s v="Modelia Central, 494-Cruz Verde"/>
        <s v="Colmedica Chapinero, 466_CruzVerde"/>
        <s v="172-Calle 100, Cruz Verde"/>
        <s v="178-Calle 72, Cruz Verde"/>
        <s v="263 - Jumbo Cra 30, Cruz Verde - Cencosud"/>
        <s v="Cruz Verde, 504_ UAP 104"/>
        <s v="98-Belmira, Cruz Verde"/>
        <s v="Chapinero Alto, 451_Cruz Verde"/>
        <s v="251-Calle 54, Cruz Verde"/>
        <s v="224 - Jumbo Alto Prado, Cruz Verde -Cencosud"/>
        <s v="Antares, 455_Cruz Verde"/>
        <s v="505_Cruz Verde, Galerias"/>
        <s v="262 - Jumbo Hayuelos, Cruz Verde - Cencosud"/>
        <s v="390_Calle 82, Cruz Verde"/>
        <s v="Las Murallas, 470-Cruz Verde"/>
        <s v="168-Calle 127, Cruz Verde"/>
        <s v="189-Centenario, Cruz Verde"/>
        <s v="Cruz Verde,Parque Fontibon"/>
        <s v="Cruz Verde, 507_Diver Plaza"/>
        <s v="383-World Trade Center, Cruz Verde"/>
        <s v="143-Facatativa, Cruz Verde"/>
        <s v="385_Imbanaco, Cruz Verde"/>
        <s v="257 - Jumbo Americano, Cruz Verde - Cencosud"/>
        <s v="162-Cabecera, Farmasanitas"/>
        <s v="113-San Diego, Cruz Verde"/>
        <s v="128 - Zipaquira, Cruz Verde - Cencosud"/>
        <s v="200 - Jumbo Cra 65, Cruz Verde - Cencosud"/>
        <s v="Bocagrande Cra3, Administrador"/>
        <s v="465_ Restrepo Cra 17, Cruz Verde"/>
        <s v="367-Ilarco, Cruz Verde"/>
        <s v="258 - Jumbo Limonar, Cruz Verde - Cencosud"/>
        <s v="Olimpica, 457-Villa"/>
        <s v="147-Innovo, Cruz Verde"/>
        <s v="253 - Metro Banderas, Cruz Verde - Cencosud"/>
        <s v="467_Santa Paula, Cruz Verde"/>
        <s v="309_San Francisco, Cruz verde"/>
        <s v="199 - Metro Bello, Cruz Verde -Cencosud"/>
        <s v="152-Norte, Farmasanitas"/>
        <s v="265 - Metro Alqueria, Cruz Verde - cencosud"/>
        <s v="Medical Center, 496- Cruz Verde"/>
        <s v="Plaza Imperial, 499- Cruz Verde"/>
        <s v="178-Calle 72,Cruz Verde"/>
        <s v="122-Manga, Cruz Verde"/>
        <s v="Salitre, Comercial"/>
        <s v="184-Las Delicias, Cruz Verde"/>
        <s v="388_Unicentro Cali, Cruz Verde"/>
        <m/>
        <s v="133- Avenida Bolivar, Farmasanitas" u="1"/>
        <s v="411_Castilla, Acuña" u="1"/>
        <s v="410_Avenida el Dorado, Acuña" u="1"/>
        <s v="409_Chapinero, Acuña" u="1"/>
        <s v="434_Facatativa, Acuña" u="1"/>
      </sharedItems>
    </cacheField>
    <cacheField name="CIUDAD" numFmtId="0">
      <sharedItems containsBlank="1"/>
    </cacheField>
    <cacheField name="RESULTADO" numFmtId="0">
      <sharedItems containsBlank="1" count="4">
        <s v="SIN EVIDENCIA"/>
        <s v="CON EVIDENCIA"/>
        <s v="AJUSTADO POR TOMA FÍSIC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Farmasanitas" refreshedDate="43200.388284837965" createdVersion="4" refreshedVersion="4" minRefreshableVersion="3" recordCount="168">
  <cacheSource type="worksheet">
    <worksheetSource ref="N17:T185" sheet="MAR18"/>
  </cacheSource>
  <cacheFields count="7">
    <cacheField name="CIUDAD" numFmtId="0">
      <sharedItems/>
    </cacheField>
    <cacheField name="COD" numFmtId="0">
      <sharedItems containsSemiMixedTypes="0" containsString="0" containsNumber="1" containsInteger="1" minValue="97" maxValue="517"/>
    </cacheField>
    <cacheField name="PUNTO" numFmtId="0">
      <sharedItems/>
    </cacheField>
    <cacheField name="ene-18" numFmtId="167">
      <sharedItems containsString="0" containsBlank="1" containsNumber="1" containsInteger="1" minValue="0" maxValue="6"/>
    </cacheField>
    <cacheField name="feb-18" numFmtId="0">
      <sharedItems containsString="0" containsBlank="1" containsNumber="1" containsInteger="1" minValue="1" maxValue="10"/>
    </cacheField>
    <cacheField name="mar-18" numFmtId="167">
      <sharedItems containsString="0" containsBlank="1" containsNumber="1" containsInteger="1" minValue="1" maxValue="6"/>
    </cacheField>
    <cacheField name="Acum 2018" numFmtId="167">
      <sharedItems containsSemiMixedTypes="0" containsString="0" containsNumber="1" containsInteger="1" minValue="0" maxValue="20" count="13">
        <n v="20"/>
        <n v="13"/>
        <n v="11"/>
        <n v="10"/>
        <n v="9"/>
        <n v="7"/>
        <n v="6"/>
        <n v="5"/>
        <n v="4"/>
        <n v="3"/>
        <n v="2"/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Farmasanitas" refreshedDate="43223.468961921295" createdVersion="4" refreshedVersion="4" minRefreshableVersion="3" recordCount="104">
  <cacheSource type="worksheet">
    <worksheetSource ref="B3:F107" sheet="ABR18"/>
  </cacheSource>
  <cacheFields count="5">
    <cacheField name="FECHA " numFmtId="14">
      <sharedItems containsSemiMixedTypes="0" containsNonDate="0" containsDate="1" containsString="0" minDate="2018-04-01T19:17:00" maxDate="2018-04-30T18:33:00" count="104">
        <d v="2018-04-01T19:17:00"/>
        <d v="2018-04-02T08:46:00"/>
        <d v="2018-04-02T15:56:00"/>
        <d v="2018-04-02T17:10:00"/>
        <d v="2018-04-02T17:59:00"/>
        <d v="2018-04-02T18:43:00"/>
        <d v="2018-04-02T19:13:00"/>
        <d v="2018-04-02T20:38:00"/>
        <d v="2018-04-03T12:07:00"/>
        <d v="2018-04-03T12:58:00"/>
        <d v="2018-04-03T13:55:00"/>
        <d v="2018-04-04T15:48:00"/>
        <d v="2018-04-04T16:23:00"/>
        <d v="2018-04-04T17:06:00"/>
        <d v="2018-04-04T19:33:00"/>
        <d v="2018-04-05T15:42:00"/>
        <d v="2018-04-05T16:11:00"/>
        <d v="2018-04-06T11:31:00"/>
        <d v="2018-04-06T14:47:00"/>
        <d v="2018-04-06T16:05:00"/>
        <d v="2018-04-06T17:10:00"/>
        <d v="2018-04-06T19:56:00"/>
        <d v="2018-04-07T12:39:00"/>
        <d v="2018-04-08T11:57:00"/>
        <d v="2018-04-09T13:54:00"/>
        <d v="2018-04-09T16:02:00"/>
        <d v="2018-04-09T17:57:00"/>
        <d v="2018-04-09T18:10:00"/>
        <d v="2018-04-10T12:08:00"/>
        <d v="2018-04-10T12:59:00"/>
        <d v="2018-04-10T14:49:00"/>
        <d v="2018-04-10T17:04:00"/>
        <d v="2018-04-10T17:09:00"/>
        <d v="2018-04-10T17:10:00"/>
        <d v="2018-04-10T17:18:00"/>
        <d v="2018-04-10T19:52:00"/>
        <d v="2018-04-11T14:27:00"/>
        <d v="2018-04-11T19:07:00"/>
        <d v="2018-04-12T15:27:00"/>
        <d v="2018-04-12T19:02:00"/>
        <d v="2018-04-12T19:03:00"/>
        <d v="2018-04-12T19:17:00"/>
        <d v="2018-04-12T19:19:00"/>
        <d v="2018-04-12T20:20:00"/>
        <d v="2018-04-13T14:37:00"/>
        <d v="2018-04-14T11:43:00"/>
        <d v="2018-04-14T15:56:00"/>
        <d v="2018-04-14T16:06:00"/>
        <d v="2018-04-15T14:10:00"/>
        <d v="2018-04-15T21:40:00"/>
        <d v="2018-04-16T09:17:00"/>
        <d v="2018-04-16T16:39:00"/>
        <d v="2018-04-17T11:19:00"/>
        <d v="2018-04-17T16:48:00"/>
        <d v="2018-04-17T17:31:00"/>
        <d v="2018-04-18T15:29:00"/>
        <d v="2018-04-18T17:05:00"/>
        <d v="2018-04-19T17:17:00"/>
        <d v="2018-04-19T17:36:00"/>
        <d v="2018-04-20T10:39:00"/>
        <d v="2018-04-22T13:51:00"/>
        <d v="2018-04-22T16:04:00"/>
        <d v="2018-04-22T17:37:00"/>
        <d v="2018-04-22T17:39:00"/>
        <d v="2018-04-23T10:57:00"/>
        <d v="2018-04-23T11:00:00"/>
        <d v="2018-04-23T11:56:00"/>
        <d v="2018-04-23T16:27:00"/>
        <d v="2018-04-23T16:34:00"/>
        <d v="2018-04-23T16:48:00"/>
        <d v="2018-04-23T18:21:00"/>
        <d v="2018-04-23T18:30:00"/>
        <d v="2018-04-23T19:31:00"/>
        <d v="2018-04-24T09:52:00"/>
        <d v="2018-04-24T10:16:00"/>
        <d v="2018-04-24T12:04:00"/>
        <d v="2018-04-24T12:20:00"/>
        <d v="2018-04-24T13:55:00"/>
        <d v="2018-04-24T15:34:00"/>
        <d v="2018-04-24T19:25:00"/>
        <d v="2018-04-24T20:36:00"/>
        <d v="2018-04-25T15:02:00"/>
        <d v="2018-04-25T23:46:00"/>
        <d v="2018-04-26T10:59:00"/>
        <d v="2018-04-26T11:18:00"/>
        <d v="2018-04-26T14:15:00"/>
        <d v="2018-04-26T14:39:00"/>
        <d v="2018-04-26T19:43:00"/>
        <d v="2018-04-27T16:21:00"/>
        <d v="2018-04-27T16:49:00"/>
        <d v="2018-04-27T17:28:00"/>
        <d v="2018-04-27T19:16:00"/>
        <d v="2018-04-28T11:24:00"/>
        <d v="2018-04-28T12:52:00"/>
        <d v="2018-04-28T17:23:00"/>
        <d v="2018-04-29T11:24:00"/>
        <d v="2018-04-30T08:44:00"/>
        <d v="2018-04-30T10:11:00"/>
        <d v="2018-04-30T10:20:00"/>
        <d v="2018-04-30T11:30:00"/>
        <d v="2018-04-30T13:03:00"/>
        <d v="2018-04-30T14:21:00"/>
        <d v="2018-04-30T18:33:00"/>
        <d v="2018-04-27T16:35:00" u="1"/>
      </sharedItems>
    </cacheField>
    <cacheField name="COD" numFmtId="0">
      <sharedItems containsSemiMixedTypes="0" containsString="0" containsNumber="1" containsInteger="1" minValue="98" maxValue="512" count="53">
        <n v="189"/>
        <n v="460"/>
        <n v="378"/>
        <n v="160"/>
        <n v="385"/>
        <n v="168"/>
        <n v="120"/>
        <n v="270"/>
        <n v="226"/>
        <n v="188"/>
        <n v="161"/>
        <n v="458"/>
        <n v="155"/>
        <n v="143"/>
        <n v="157"/>
        <n v="262"/>
        <n v="167"/>
        <n v="289"/>
        <n v="225"/>
        <n v="469"/>
        <n v="494"/>
        <n v="468"/>
        <n v="305"/>
        <n v="172"/>
        <n v="505"/>
        <n v="456"/>
        <n v="309"/>
        <n v="511"/>
        <n v="133"/>
        <n v="455"/>
        <n v="229"/>
        <n v="470"/>
        <n v="383"/>
        <n v="163"/>
        <n v="186"/>
        <n v="252"/>
        <n v="198"/>
        <n v="147"/>
        <n v="512"/>
        <n v="257"/>
        <n v="266"/>
        <n v="201"/>
        <n v="496"/>
        <n v="507"/>
        <n v="367"/>
        <n v="175"/>
        <n v="451"/>
        <n v="253"/>
        <n v="98"/>
        <n v="139"/>
        <n v="454"/>
        <n v="506"/>
        <n v="420" u="1"/>
      </sharedItems>
    </cacheField>
    <cacheField name="NOMBRE " numFmtId="0">
      <sharedItems count="53">
        <s v="189-Centenario, Cruz Verde"/>
        <s v="Avenida 1, 460-Cruz Verde"/>
        <s v="378 - Las Villas, Cruz Verde"/>
        <s v="160-Santa Barbara, Cruz Verde"/>
        <s v="385_Imbanaco, Cruz Verde"/>
        <s v="168-Calle 127, Cruz Verde"/>
        <s v="120-Tutelas Cali-Roosevelt, Cruz Verde"/>
        <s v="270 - Metro Cabecera express, Cruz Verde - Cencosud"/>
        <s v="226 - Metro 20 de Julio, Cruz Verde - Cencosud"/>
        <s v="188-Tequendama, Farmasnitas"/>
        <s v="161-Punto Clave, Farmsanitas"/>
        <s v="Central, 458-Kennedy"/>
        <s v="155-Salitre, Cruz Verde"/>
        <s v="143-Facatativa, Cruz Verde"/>
        <s v="157-ZonaIN, Cruz Verde"/>
        <s v="262 - Jumbo Hayuelos, Cruz Verde - Cencosud"/>
        <s v="167-Quinta paredes, Cruz Verde"/>
        <s v="289 - Jumbo Mega Mall, Cruz Verde - Cencosud"/>
        <s v="225 - Metro Autopista Sur, Cruz Verde - Cencosud"/>
        <s v="469_Calle 140, Cruz Verde"/>
        <s v="Modelia Central, 494-Cruz Verde"/>
        <s v="468_Calle 93, Cruz Verde"/>
        <s v="305-Las velas, Cruz Verde"/>
        <s v="172-Calle 100, Cruz Verde"/>
        <s v="505_Cruz Verde, Galerias"/>
        <s v="Bocagrande Cra3, Administrador"/>
        <s v="309_San Francisco, Cruz verde"/>
        <s v="511_Cruz Verde, Mazuren"/>
        <s v="133- La Castellana, Farmasanitas"/>
        <s v="Antares, 455_Cruz Verde"/>
        <s v="229 - Jumbo Suba, Cruz Verde - Cencosud"/>
        <s v="Las Murallas, 470-Cruz Verde"/>
        <s v="383-World Trade Center, Cruz Verde"/>
        <s v="163-Palermo, Cruz Verde"/>
        <s v="186-Calle 97, Cruz Verde"/>
        <s v="252 - Jumbo Santa Ana, Cruz Verde - cencosud"/>
        <s v="198 - Metro Bosa, Cruz Verde - Cencosud"/>
        <s v="147-Innovo, Cruz Verde"/>
        <s v="Cruz Verde, 512_Parque Fontibon"/>
        <s v="257 - Jumbo Americano, Cruz Verde - Cencosud"/>
        <s v="266 - Jumbo Rionegro, Cruz Verde - Cencosud"/>
        <s v="201 - Jumbo Tunja, Cruz Verde - Cencosud"/>
        <s v="Medical Center, 496- Cruz Verde"/>
        <s v="Cruz Verde, 507_Diver Plaza"/>
        <s v="367-Ilarco, Cruz Verde"/>
        <s v="175-Campestre, Cruz Verde"/>
        <s v="Chapinero Alto, 451_Cruz Verde"/>
        <s v="253 - Metro Banderas, Cruz Verde - Cencosud"/>
        <s v="98-Belmira, Cruz Verde"/>
        <s v="139-Florencia, Cruz Verde"/>
        <s v="Cruz Verde, 454_Colina"/>
        <s v="506_Cruz Verde, Santa Bibiana"/>
        <s v="420_Palermo, Acuña" u="1"/>
      </sharedItems>
    </cacheField>
    <cacheField name="CIUDAD" numFmtId="0">
      <sharedItems/>
    </cacheField>
    <cacheField name="RESULTADO" numFmtId="0">
      <sharedItems count="3">
        <s v="SIN EVIDENCIA"/>
        <s v="CON EVIDENCIA"/>
        <s v="TOMA FISIC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Farmasanitas" refreshedDate="43223.481440162039" createdVersion="4" refreshedVersion="4" minRefreshableVersion="3" recordCount="169">
  <cacheSource type="worksheet">
    <worksheetSource ref="N17:AC186" sheet="ABR18"/>
  </cacheSource>
  <cacheFields count="16">
    <cacheField name="CIUDAD" numFmtId="0">
      <sharedItems/>
    </cacheField>
    <cacheField name="COD" numFmtId="0">
      <sharedItems containsSemiMixedTypes="0" containsString="0" containsNumber="1" containsInteger="1" minValue="97" maxValue="517"/>
    </cacheField>
    <cacheField name="PUNTO" numFmtId="0">
      <sharedItems/>
    </cacheField>
    <cacheField name="ene-18" numFmtId="167">
      <sharedItems containsString="0" containsBlank="1" containsNumber="1" containsInteger="1" minValue="0" maxValue="6"/>
    </cacheField>
    <cacheField name="feb-18" numFmtId="0">
      <sharedItems containsString="0" containsBlank="1" containsNumber="1" containsInteger="1" minValue="0" maxValue="10"/>
    </cacheField>
    <cacheField name="mar-18" numFmtId="167">
      <sharedItems containsString="0" containsBlank="1" containsNumber="1" containsInteger="1" minValue="0" maxValue="6"/>
    </cacheField>
    <cacheField name="abr-18" numFmtId="167">
      <sharedItems containsSemiMixedTypes="0" containsString="0" containsNumber="1" containsInteger="1" minValue="0" maxValue="7"/>
    </cacheField>
    <cacheField name="EVIDENCIA ENERO" numFmtId="167">
      <sharedItems containsSemiMixedTypes="0" containsString="0" containsNumber="1" containsInteger="1" minValue="0" maxValue="4"/>
    </cacheField>
    <cacheField name="SIN EVIDENCIA ENERO" numFmtId="167">
      <sharedItems containsSemiMixedTypes="0" containsString="0" containsNumber="1" containsInteger="1" minValue="0" maxValue="5"/>
    </cacheField>
    <cacheField name="EVIDENCIA FEB" numFmtId="167">
      <sharedItems containsSemiMixedTypes="0" containsString="0" containsNumber="1" containsInteger="1" minValue="0" maxValue="4"/>
    </cacheField>
    <cacheField name="SIN EVIDENCIA FEB" numFmtId="167">
      <sharedItems containsSemiMixedTypes="0" containsString="0" containsNumber="1" containsInteger="1" minValue="0" maxValue="6"/>
    </cacheField>
    <cacheField name="EVIDENCIA MAR" numFmtId="167">
      <sharedItems containsSemiMixedTypes="0" containsString="0" containsNumber="1" containsInteger="1" minValue="0" maxValue="5"/>
    </cacheField>
    <cacheField name="SIN EVIDENCIA MAR" numFmtId="167">
      <sharedItems containsSemiMixedTypes="0" containsString="0" containsNumber="1" containsInteger="1" minValue="0" maxValue="6"/>
    </cacheField>
    <cacheField name="EVIDENCIA ABRIL" numFmtId="167">
      <sharedItems containsSemiMixedTypes="0" containsString="0" containsNumber="1" containsInteger="1" minValue="0" maxValue="3"/>
    </cacheField>
    <cacheField name="SIN EVIDENCIA ABRIL" numFmtId="167">
      <sharedItems containsSemiMixedTypes="0" containsString="0" containsNumber="1" containsInteger="1" minValue="0" maxValue="6"/>
    </cacheField>
    <cacheField name="Acum 2018" numFmtId="167">
      <sharedItems containsSemiMixedTypes="0" containsString="0" containsNumber="1" containsInteger="1" minValue="0" maxValue="25" count="15">
        <n v="25"/>
        <n v="15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Farmasanitas" refreshedDate="43258.457469560184" createdVersion="6" refreshedVersion="6" minRefreshableVersion="3" recordCount="216">
  <cacheSource type="worksheet">
    <worksheetSource ref="O16:AG232" sheet="MAY18"/>
  </cacheSource>
  <cacheFields count="19">
    <cacheField name="CIUDAD" numFmtId="0">
      <sharedItems/>
    </cacheField>
    <cacheField name="COD" numFmtId="0">
      <sharedItems containsString="0" containsBlank="1" containsNumber="1" containsInteger="1" minValue="97" maxValue="517"/>
    </cacheField>
    <cacheField name="PUNTO" numFmtId="0">
      <sharedItems/>
    </cacheField>
    <cacheField name="ene-18" numFmtId="167">
      <sharedItems containsSemiMixedTypes="0" containsString="0" containsNumber="1" containsInteger="1" minValue="0" maxValue="6"/>
    </cacheField>
    <cacheField name="feb-18" numFmtId="0">
      <sharedItems containsString="0" containsBlank="1" containsNumber="1" containsInteger="1" minValue="0" maxValue="10"/>
    </cacheField>
    <cacheField name="mar-18" numFmtId="167">
      <sharedItems containsString="0" containsBlank="1" containsNumber="1" containsInteger="1" minValue="0" maxValue="6"/>
    </cacheField>
    <cacheField name="abr-18" numFmtId="167">
      <sharedItems containsSemiMixedTypes="0" containsString="0" containsNumber="1" containsInteger="1" minValue="0" maxValue="7"/>
    </cacheField>
    <cacheField name="may-18" numFmtId="167">
      <sharedItems containsString="0" containsBlank="1" containsNumber="1" containsInteger="1" minValue="1" maxValue="9"/>
    </cacheField>
    <cacheField name="EVIDENCIA ENERO" numFmtId="167">
      <sharedItems containsSemiMixedTypes="0" containsString="0" containsNumber="1" containsInteger="1" minValue="0" maxValue="4"/>
    </cacheField>
    <cacheField name="SIN EVIDENCIA ENERO" numFmtId="167">
      <sharedItems containsSemiMixedTypes="0" containsString="0" containsNumber="1" containsInteger="1" minValue="0" maxValue="5"/>
    </cacheField>
    <cacheField name="EVIDENCIA FEB" numFmtId="167">
      <sharedItems containsSemiMixedTypes="0" containsString="0" containsNumber="1" containsInteger="1" minValue="0" maxValue="4"/>
    </cacheField>
    <cacheField name="SIN EVIDENCIA FEB" numFmtId="167">
      <sharedItems containsSemiMixedTypes="0" containsString="0" containsNumber="1" containsInteger="1" minValue="0" maxValue="6"/>
    </cacheField>
    <cacheField name="EVIDENCIA MAR" numFmtId="167">
      <sharedItems containsSemiMixedTypes="0" containsString="0" containsNumber="1" containsInteger="1" minValue="0" maxValue="5"/>
    </cacheField>
    <cacheField name="SIN EVIDENCIA MAR" numFmtId="167">
      <sharedItems containsSemiMixedTypes="0" containsString="0" containsNumber="1" containsInteger="1" minValue="0" maxValue="6"/>
    </cacheField>
    <cacheField name="EVIDENCIA ABRIL" numFmtId="167">
      <sharedItems containsSemiMixedTypes="0" containsString="0" containsNumber="1" containsInteger="1" minValue="0" maxValue="3"/>
    </cacheField>
    <cacheField name="SIN EVIDENCIA ABRIL" numFmtId="167">
      <sharedItems containsSemiMixedTypes="0" containsString="0" containsNumber="1" containsInteger="1" minValue="0" maxValue="6"/>
    </cacheField>
    <cacheField name="EVIDENCIA MAYO" numFmtId="167">
      <sharedItems containsString="0" containsBlank="1" containsNumber="1" containsInteger="1" minValue="0" maxValue="6"/>
    </cacheField>
    <cacheField name="SIN EVIDENCIA MAYO" numFmtId="167">
      <sharedItems containsString="0" containsBlank="1" containsNumber="1" containsInteger="1" minValue="0" maxValue="9"/>
    </cacheField>
    <cacheField name="ACUM 2018" numFmtId="167">
      <sharedItems containsSemiMixedTypes="0" containsString="0" containsNumber="1" containsInteger="1" minValue="0" maxValue="33" count="18">
        <n v="33"/>
        <n v="18"/>
        <n v="14"/>
        <n v="11"/>
        <n v="15"/>
        <n v="17"/>
        <n v="12"/>
        <n v="10"/>
        <n v="7"/>
        <n v="8"/>
        <n v="5"/>
        <n v="6"/>
        <n v="4"/>
        <n v="3"/>
        <n v="2"/>
        <n v="1"/>
        <n v="0"/>
        <n v="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Farmasanitas" refreshedDate="43258.460677777781" createdVersion="6" refreshedVersion="6" minRefreshableVersion="3" recordCount="135">
  <cacheSource type="worksheet">
    <worksheetSource ref="B2:F137" sheet="MAY18"/>
  </cacheSource>
  <cacheFields count="5">
    <cacheField name="FECHA " numFmtId="14">
      <sharedItems containsSemiMixedTypes="0" containsNonDate="0" containsDate="1" containsString="0" minDate="2018-05-01T10:56:00" maxDate="2018-05-31T20:50:00" count="135">
        <d v="2018-05-01T10:56:00"/>
        <d v="2018-05-02T12:23:00"/>
        <d v="2018-05-02T15:40:00"/>
        <d v="2018-05-02T18:42:00"/>
        <d v="2018-05-02T19:00:00"/>
        <d v="2018-05-02T19:16:00"/>
        <d v="2018-05-03T12:04:00"/>
        <d v="2018-05-03T16:05:00"/>
        <d v="2018-05-03T17:56:00"/>
        <d v="2018-05-03T19:12:00"/>
        <d v="2018-05-04T13:33:00"/>
        <d v="2018-05-04T17:13:00"/>
        <d v="2018-05-05T11:03:00"/>
        <d v="2018-05-05T17:34:00"/>
        <d v="2018-05-06T14:28:00"/>
        <d v="2018-05-06T14:34:00"/>
        <d v="2018-05-07T09:10:00"/>
        <d v="2018-05-07T09:48:00"/>
        <d v="2018-05-07T16:25:00"/>
        <d v="2018-05-07T17:29:00"/>
        <d v="2018-05-07T17:39:00"/>
        <d v="2018-05-07T18:04:00"/>
        <d v="2018-05-07T19:29:00"/>
        <d v="2018-05-08T14:27:00"/>
        <d v="2018-05-08T15:27:00"/>
        <d v="2018-05-08T15:47:00"/>
        <d v="2018-05-08T17:16:00"/>
        <d v="2018-05-08T17:51:00"/>
        <d v="2018-05-09T08:48:00"/>
        <d v="2018-05-09T12:03:00"/>
        <d v="2018-05-09T12:09:00"/>
        <d v="2018-05-09T15:15:00"/>
        <d v="2018-05-10T10:37:00"/>
        <d v="2018-05-10T14:05:00"/>
        <d v="2018-05-10T15:58:00"/>
        <d v="2018-05-10T16:09:00"/>
        <d v="2018-05-10T17:11:00"/>
        <d v="2018-05-10T17:24:00"/>
        <d v="2018-05-10T17:42:00"/>
        <d v="2018-05-10T20:00:00"/>
        <d v="2018-05-11T10:47:00"/>
        <d v="2018-05-11T11:58:00"/>
        <d v="2018-05-11T13:05:00"/>
        <d v="2018-05-11T15:07:00"/>
        <d v="2018-05-11T15:39:00"/>
        <d v="2018-05-11T15:50:00"/>
        <d v="2018-05-11T16:33:00"/>
        <d v="2018-05-11T16:54:00"/>
        <d v="2018-05-11T16:58:00"/>
        <d v="2018-05-11T18:01:00"/>
        <d v="2018-05-12T11:41:00"/>
        <d v="2018-05-12T12:09:00"/>
        <d v="2018-05-12T16:38:00"/>
        <d v="2018-05-13T11:41:00"/>
        <d v="2018-05-13T16:38:00"/>
        <d v="2018-05-14T11:25:00"/>
        <d v="2018-05-14T11:58:00"/>
        <d v="2018-05-14T14:07:00"/>
        <d v="2018-05-14T16:43:00"/>
        <d v="2018-05-14T18:50:00"/>
        <d v="2018-05-15T13:08:00"/>
        <d v="2018-05-15T16:02:00"/>
        <d v="2018-05-15T16:43:00"/>
        <d v="2018-05-16T11:26:00"/>
        <d v="2018-05-16T12:10:00"/>
        <d v="2018-05-16T15:19:00"/>
        <d v="2018-05-16T15:28:00"/>
        <d v="2018-05-16T15:55:00"/>
        <d v="2018-05-16T16:20:00"/>
        <d v="2018-05-16T16:46:00"/>
        <d v="2018-05-16T16:55:00"/>
        <d v="2018-05-17T14:46:00"/>
        <d v="2018-05-17T15:21:00"/>
        <d v="2018-05-17T15:40:00"/>
        <d v="2018-05-17T15:57:00"/>
        <d v="2018-05-17T16:35:00"/>
        <d v="2018-05-18T09:27:00"/>
        <d v="2018-05-18T14:56:00"/>
        <d v="2018-05-18T17:36:00"/>
        <d v="2018-05-18T18:07:00"/>
        <d v="2018-05-18T18:18:00"/>
        <d v="2018-05-19T08:55:00"/>
        <d v="2018-05-19T12:03:00"/>
        <d v="2018-05-19T12:19:00"/>
        <d v="2018-05-19T14:22:00"/>
        <d v="2018-05-19T18:51:00"/>
        <d v="2018-05-20T12:26:00"/>
        <d v="2018-05-20T15:10:00"/>
        <d v="2018-05-20T15:36:00"/>
        <d v="2018-05-21T08:45:00"/>
        <d v="2018-05-21T11:57:00"/>
        <d v="2018-05-21T13:19:00"/>
        <d v="2018-05-21T13:33:00"/>
        <d v="2018-05-21T17:10:00"/>
        <d v="2018-05-21T18:13:00"/>
        <d v="2018-05-21T20:49:00"/>
        <d v="2018-05-22T09:24:00"/>
        <d v="2018-05-22T10:33:00"/>
        <d v="2018-05-22T11:35:00"/>
        <d v="2018-05-22T15:10:00"/>
        <d v="2018-05-22T16:39:00"/>
        <d v="2018-05-22T16:51:00"/>
        <d v="2018-05-22T17:00:00"/>
        <d v="2018-05-22T17:03:00"/>
        <d v="2018-05-22T17:36:00"/>
        <d v="2018-05-22T18:04:00"/>
        <d v="2018-05-23T12:48:00"/>
        <d v="2018-05-23T16:59:00"/>
        <d v="2018-05-23T18:20:00"/>
        <d v="2018-05-24T14:25:00"/>
        <d v="2018-05-24T16:45:00"/>
        <d v="2018-05-24T19:54:00"/>
        <d v="2018-05-25T09:22:00"/>
        <d v="2018-05-25T10:38:00"/>
        <d v="2018-05-25T11:01:00"/>
        <d v="2018-05-26T08:21:00"/>
        <d v="2018-05-26T15:10:00"/>
        <d v="2018-05-26T15:31:00"/>
        <d v="2018-05-27T12:54:00"/>
        <d v="2018-05-27T13:31:00"/>
        <d v="2018-05-27T20:02:00"/>
        <d v="2018-05-28T10:16:00"/>
        <d v="2018-05-29T09:11:00"/>
        <d v="2018-05-29T11:33:00"/>
        <d v="2018-05-29T11:54:00"/>
        <d v="2018-05-29T13:45:00"/>
        <d v="2018-05-29T14:00:00"/>
        <d v="2018-05-29T15:59:00"/>
        <d v="2018-05-29T19:54:00"/>
        <d v="2018-05-30T14:17:00"/>
        <d v="2018-05-31T08:03:00"/>
        <d v="2018-05-31T14:04:00"/>
        <d v="2018-05-31T15:26:00"/>
        <d v="2018-05-31T15:59:00"/>
        <d v="2018-05-31T20:50:00"/>
      </sharedItems>
    </cacheField>
    <cacheField name="COD" numFmtId="0">
      <sharedItems containsSemiMixedTypes="0" containsString="0" containsNumber="1" containsInteger="1" minValue="97" maxValue="516" count="67">
        <n v="201"/>
        <n v="458"/>
        <n v="309"/>
        <n v="423"/>
        <n v="507"/>
        <n v="188"/>
        <n v="502"/>
        <n v="157"/>
        <n v="394"/>
        <n v="265"/>
        <n v="461"/>
        <n v="460"/>
        <n v="385"/>
        <n v="451"/>
        <n v="161"/>
        <n v="184"/>
        <n v="511"/>
        <n v="516"/>
        <n v="187"/>
        <n v="378"/>
        <n v="455"/>
        <n v="131"/>
        <n v="508"/>
        <n v="133"/>
        <n v="383"/>
        <n v="495"/>
        <n v="120"/>
        <n v="183"/>
        <n v="167"/>
        <n v="160"/>
        <n v="248"/>
        <n v="115"/>
        <n v="178"/>
        <n v="262"/>
        <n v="155"/>
        <n v="189"/>
        <n v="470"/>
        <n v="143"/>
        <n v="229"/>
        <n v="113"/>
        <n v="396"/>
        <n v="226"/>
        <n v="512"/>
        <n v="186"/>
        <n v="415"/>
        <n v="110"/>
        <n v="505"/>
        <n v="367"/>
        <n v="382"/>
        <n v="409"/>
        <n v="469"/>
        <n v="253"/>
        <n v="261"/>
        <n v="134"/>
        <n v="390"/>
        <n v="468"/>
        <n v="97"/>
        <n v="98"/>
        <n v="168"/>
        <n v="174"/>
        <n v="257"/>
        <n v="459"/>
        <n v="123"/>
        <n v="162"/>
        <n v="509"/>
        <n v="149"/>
        <n v="454"/>
      </sharedItems>
    </cacheField>
    <cacheField name="NOMBRE " numFmtId="0">
      <sharedItems count="67">
        <s v="201 - Jumbo Tunja, Cruz Verde - Cencosud"/>
        <s v="Central, 458-Kennedy"/>
        <s v="309_San Francisco, Cruz verde"/>
        <s v="423_Samaritana, Acuña"/>
        <s v="Cruz Verde, 507_Diver Plaza"/>
        <s v="188-Tequendama, Farmasnitas"/>
        <s v="Calle 184, 502 Cruz Verde"/>
        <s v="157-ZonaIN, Cruz Verde"/>
        <s v="394_Salitre, Acuña"/>
        <s v="265 - Metro Alqueria, Cruz Verde - cencosud"/>
        <s v="Santafe, 461_Cruz Verde"/>
        <s v="Avenida 1, 460-Cruz Verde"/>
        <s v="385_Imbanaco, Cruz Verde"/>
        <s v="Chapinero Alto, 451_Cruz Verde"/>
        <s v="161-Punto Clave, Farmsanitas"/>
        <s v="184-Las Delicias, Cruz Verde"/>
        <s v="511_Cruz Verde, Mazuren"/>
        <s v="516_Uap Ibague, Cruz Verde"/>
        <s v="187-Torre Medica, Cruz Verde"/>
        <s v="378 - Las Villas, Cruz Verde"/>
        <s v="Antares, 455_Cruz Verde"/>
        <s v="131-Rosetal, Cruz Verde"/>
        <s v="508_Cruz Verde, La Aurora"/>
        <s v="133- La Castellana, Cruz Verde"/>
        <s v="383-World Trade Center, Cruz Verde"/>
        <s v="495_Cruz Verde, Clinica Mujer"/>
        <s v="120-Tutelas Cali-Roosevelt, Cruz Verde"/>
        <s v="183-Calle 84, Cruz Verde"/>
        <s v="167-Quinta paredes, Cruz Verde"/>
        <s v="160-Santa Barbara, Cruz Verde"/>
        <s v="248 - Jumbo Calle 80, Cruz Verde - Cencosud"/>
        <s v="115-Prado 74, Cruz Verde"/>
        <s v="178-Calle 72, Cruz Verde"/>
        <s v="262 - Jumbo Hayuelos, Cruz Verde - Cencosud"/>
        <s v="155-Salitre, Cruz Verde"/>
        <s v="189-Centenario, Cruz Verde"/>
        <s v="Las Murallas, 470-Cruz Verde"/>
        <s v="143-Facatativa, Cruz Verde"/>
        <s v="229 - Jumbo Suba, Cruz Verde - Cencosud"/>
        <s v="113-San Diego, Cruz Verde"/>
        <s v="396_Las Villas, Acuña"/>
        <s v="226 - Metro 20 de Julio, Cruz Verde - Cencosud"/>
        <s v="Cruz Verde, 512_Parque Fontibon"/>
        <s v="186-Calle 97, Cruz Verde"/>
        <s v="415_Salitre Plaza, Acuña"/>
        <s v="110-Tutelas Calle 116-Pontevedra, Cruz Verde"/>
        <s v="505_Cruz Verde, Galerias"/>
        <s v="367-Ilarco, Cruz Verde"/>
        <s v="382 - Zipaquira Centro, Cruz Verde"/>
        <s v="409_Chapinero, Acuña"/>
        <s v="469_Calle 140, Cruz Verde"/>
        <s v="253 - Metro Banderas, Cruz Verde - Cencosud"/>
        <s v="261 - Metro San Cayetano, Cruz Verde - Cencosud"/>
        <s v="134-Villavicencio, Cruz Verde"/>
        <s v="390_Calle 82, Cruz Verde"/>
        <s v="468_Calle 93, Cruz Verde"/>
        <s v="97_Chico, Cruz Verde"/>
        <s v="98-Belmira, Cruz Verde"/>
        <s v="168-Calle 127, Cruz Verde"/>
        <s v="174-Parque Turbay, Cruz Verde"/>
        <s v="257 - Jumbo Americano, Cruz Verde - Cencosud"/>
        <s v="459_Las Ferias, Cruz Verde"/>
        <s v="123-Guayacanes, Cruz Verde"/>
        <s v="162-Cabecera, Cruz Verde"/>
        <s v="509_Cruz Verde, Santa Cecilia"/>
        <s v="149-San Andres, Cruz Verde"/>
        <s v="Cruz Verde, 454_Colina"/>
      </sharedItems>
    </cacheField>
    <cacheField name="CIUDAD" numFmtId="0">
      <sharedItems/>
    </cacheField>
    <cacheField name="RESULTADO" numFmtId="0">
      <sharedItems count="3">
        <s v="SIN EVIDENCIA"/>
        <s v="CON EVIDENCIA"/>
        <s v="SIN FORMAT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Farmasanitas" refreshedDate="43287.653669328705" createdVersion="6" refreshedVersion="6" minRefreshableVersion="3" recordCount="217">
  <cacheSource type="worksheet">
    <worksheetSource ref="N16:AK233" sheet="JUN18"/>
  </cacheSource>
  <cacheFields count="24">
    <cacheField name="CIUDAD" numFmtId="0">
      <sharedItems/>
    </cacheField>
    <cacheField name="COD" numFmtId="0">
      <sharedItems containsSemiMixedTypes="0" containsString="0" containsNumber="1" containsInteger="1" minValue="97" maxValue="520"/>
    </cacheField>
    <cacheField name="PUNTO" numFmtId="0">
      <sharedItems/>
    </cacheField>
    <cacheField name="ene-18" numFmtId="167">
      <sharedItems containsSemiMixedTypes="0" containsString="0" containsNumber="1" containsInteger="1" minValue="0" maxValue="6"/>
    </cacheField>
    <cacheField name="feb-18" numFmtId="0">
      <sharedItems containsString="0" containsBlank="1" containsNumber="1" containsInteger="1" minValue="0" maxValue="10"/>
    </cacheField>
    <cacheField name="mar-18" numFmtId="167">
      <sharedItems containsString="0" containsBlank="1" containsNumber="1" containsInteger="1" minValue="0" maxValue="6"/>
    </cacheField>
    <cacheField name="abr-18" numFmtId="167">
      <sharedItems containsSemiMixedTypes="0" containsString="0" containsNumber="1" containsInteger="1" minValue="0" maxValue="7"/>
    </cacheField>
    <cacheField name="may-18" numFmtId="167">
      <sharedItems containsString="0" containsBlank="1" containsNumber="1" containsInteger="1" minValue="1" maxValue="9"/>
    </cacheField>
    <cacheField name="jun-18" numFmtId="167">
      <sharedItems containsString="0" containsBlank="1" containsNumber="1" containsInteger="1" minValue="1" maxValue="6"/>
    </cacheField>
    <cacheField name="EVIDENCIA ENERO" numFmtId="167">
      <sharedItems containsSemiMixedTypes="0" containsString="0" containsNumber="1" containsInteger="1" minValue="0" maxValue="4"/>
    </cacheField>
    <cacheField name="SIN EVIDENCIA ENERO" numFmtId="167">
      <sharedItems containsSemiMixedTypes="0" containsString="0" containsNumber="1" containsInteger="1" minValue="0" maxValue="5"/>
    </cacheField>
    <cacheField name="EVIDENCIA FEB" numFmtId="167">
      <sharedItems containsSemiMixedTypes="0" containsString="0" containsNumber="1" containsInteger="1" minValue="0" maxValue="4"/>
    </cacheField>
    <cacheField name="SIN EVIDENCIA FEB" numFmtId="167">
      <sharedItems containsSemiMixedTypes="0" containsString="0" containsNumber="1" containsInteger="1" minValue="0" maxValue="6"/>
    </cacheField>
    <cacheField name="EVIDENCIA MAR" numFmtId="167">
      <sharedItems containsSemiMixedTypes="0" containsString="0" containsNumber="1" containsInteger="1" minValue="0" maxValue="5"/>
    </cacheField>
    <cacheField name="SIN EVIDENCIA MAR" numFmtId="167">
      <sharedItems containsSemiMixedTypes="0" containsString="0" containsNumber="1" containsInteger="1" minValue="0" maxValue="6"/>
    </cacheField>
    <cacheField name="EVIDENCIA ABRIL" numFmtId="167">
      <sharedItems containsSemiMixedTypes="0" containsString="0" containsNumber="1" containsInteger="1" minValue="0" maxValue="3"/>
    </cacheField>
    <cacheField name="SIN EVIDENCIA ABRIL" numFmtId="167">
      <sharedItems containsSemiMixedTypes="0" containsString="0" containsNumber="1" containsInteger="1" minValue="0" maxValue="6"/>
    </cacheField>
    <cacheField name="EVIDENCIA MAYO" numFmtId="167">
      <sharedItems containsString="0" containsBlank="1" containsNumber="1" containsInteger="1" minValue="0" maxValue="6"/>
    </cacheField>
    <cacheField name="SIN EVIDENCIA MAYO" numFmtId="167">
      <sharedItems containsString="0" containsBlank="1" containsNumber="1" containsInteger="1" minValue="0" maxValue="9"/>
    </cacheField>
    <cacheField name="EVIDENCIA JUNIO" numFmtId="167">
      <sharedItems containsString="0" containsBlank="1" containsNumber="1" containsInteger="1" minValue="0" maxValue="5"/>
    </cacheField>
    <cacheField name="SIN EVIDENCIA JUNIO" numFmtId="167">
      <sharedItems containsString="0" containsBlank="1" containsNumber="1" containsInteger="1" minValue="0" maxValue="4"/>
    </cacheField>
    <cacheField name="ACUM 2018" numFmtId="167">
      <sharedItems containsSemiMixedTypes="0" containsString="0" containsNumber="1" containsInteger="1" minValue="0" maxValue="37" count="22">
        <n v="37"/>
        <n v="21"/>
        <n v="20"/>
        <n v="17"/>
        <n v="18"/>
        <n v="14"/>
        <n v="11"/>
        <n v="12"/>
        <n v="15"/>
        <n v="13"/>
        <n v="16"/>
        <n v="10"/>
        <n v="9"/>
        <n v="7"/>
        <n v="8"/>
        <n v="6"/>
        <n v="5"/>
        <n v="4"/>
        <n v="3"/>
        <n v="2"/>
        <n v="1"/>
        <n v="0"/>
      </sharedItems>
    </cacheField>
    <cacheField name="TOTAL EVIDENCIA" numFmtId="167">
      <sharedItems containsSemiMixedTypes="0" containsString="0" containsNumber="1" containsInteger="1" minValue="0" maxValue="22"/>
    </cacheField>
    <cacheField name="TOTAL SIN EVIDENCIA" numFmtId="167">
      <sharedItems containsSemiMixedTypes="0" containsString="0" containsNumber="1" containsInteger="1" minValue="0" maxValue="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Farmasanitas" refreshedDate="43334.750655555552" createdVersion="6" refreshedVersion="5" minRefreshableVersion="3" recordCount="104">
  <cacheSource type="worksheet">
    <worksheetSource ref="B2:F106" sheet="JUN18"/>
  </cacheSource>
  <cacheFields count="5">
    <cacheField name="FECHA " numFmtId="22">
      <sharedItems containsSemiMixedTypes="0" containsNonDate="0" containsDate="1" containsString="0" minDate="2018-06-01T12:22:00" maxDate="2018-06-30T14:40:00" count="104">
        <d v="2018-06-01T12:22:00"/>
        <d v="2018-06-01T15:52:00"/>
        <d v="2018-06-01T18:54:00"/>
        <d v="2018-06-02T11:46:00"/>
        <d v="2018-06-02T13:33:00"/>
        <d v="2018-06-02T13:40:00"/>
        <d v="2018-06-02T14:04:00"/>
        <d v="2018-06-04T12:08:00"/>
        <d v="2018-06-04T15:07:00"/>
        <d v="2018-06-04T17:59:00"/>
        <d v="2018-06-05T09:09:00"/>
        <d v="2018-06-05T10:25:00"/>
        <d v="2018-06-05T16:49:00"/>
        <d v="2018-06-06T11:23:00"/>
        <d v="2018-06-06T12:09:00"/>
        <d v="2018-06-06T12:33:00"/>
        <d v="2018-06-06T22:00:00"/>
        <d v="2018-06-07T08:50:00"/>
        <d v="2018-06-07T12:05:00"/>
        <d v="2018-06-07T13:11:00"/>
        <d v="2018-06-07T18:51:00"/>
        <d v="2018-06-08T12:31:00"/>
        <d v="2018-06-08T13:34:00"/>
        <d v="2018-06-08T14:39:00"/>
        <d v="2018-06-08T17:58:00"/>
        <d v="2018-06-08T20:12:00"/>
        <d v="2018-06-09T11:33:00"/>
        <d v="2018-06-09T12:57:00"/>
        <d v="2018-06-09T19:20:00"/>
        <d v="2018-06-11T13:44:00"/>
        <d v="2018-06-11T17:40:00"/>
        <d v="2018-06-12T10:54:00"/>
        <d v="2018-06-12T15:54:00"/>
        <d v="2018-06-12T16:08:00"/>
        <d v="2018-06-12T18:32:00"/>
        <d v="2018-06-13T09:36:00"/>
        <d v="2018-06-13T14:04:00"/>
        <d v="2018-06-13T16:34:00"/>
        <d v="2018-06-14T08:00:00"/>
        <d v="2018-06-14T09:26:00"/>
        <d v="2018-06-14T12:27:00"/>
        <d v="2018-06-14T12:39:00"/>
        <d v="2018-06-14T14:50:00"/>
        <d v="2018-06-14T17:18:00"/>
        <d v="2018-06-14T19:59:00"/>
        <d v="2018-06-14T20:16:00"/>
        <d v="2018-06-15T11:17:00"/>
        <d v="2018-06-15T11:32:00"/>
        <d v="2018-06-15T12:02:00"/>
        <d v="2018-06-15T12:55:00"/>
        <d v="2018-06-15T15:43:00"/>
        <d v="2018-06-15T16:04:00"/>
        <d v="2018-06-15T17:19:00"/>
        <d v="2018-06-15T18:26:00"/>
        <d v="2018-06-16T10:40:00"/>
        <d v="2018-06-16T14:56:00"/>
        <d v="2018-06-16T15:23:00"/>
        <d v="2018-06-16T15:50:00"/>
        <d v="2018-06-16T19:34:00"/>
        <d v="2018-06-18T10:52:00"/>
        <d v="2018-06-19T10:11:00"/>
        <d v="2018-06-19T14:02:00"/>
        <d v="2018-06-19T14:21:00"/>
        <d v="2018-06-19T17:08:00"/>
        <d v="2018-06-19T18:57:00"/>
        <d v="2018-06-19T19:43:00"/>
        <d v="2018-06-19T19:59:00"/>
        <d v="2018-06-20T12:39:00"/>
        <d v="2018-06-20T14:39:00"/>
        <d v="2018-06-20T17:34:00"/>
        <d v="2018-06-20T19:43:00"/>
        <d v="2018-06-21T09:36:00"/>
        <d v="2018-06-21T11:09:00"/>
        <d v="2018-06-21T13:46:00"/>
        <d v="2018-06-21T14:49:00"/>
        <d v="2018-06-21T18:32:00"/>
        <d v="2018-06-22T09:35:00"/>
        <d v="2018-06-22T10:01:00"/>
        <d v="2018-06-22T11:28:00"/>
        <d v="2018-06-22T15:12:00"/>
        <d v="2018-06-22T16:07:00"/>
        <d v="2018-06-22T17:59:00"/>
        <d v="2018-06-23T13:04:00"/>
        <d v="2018-06-23T13:47:00"/>
        <d v="2018-06-23T20:09:00"/>
        <d v="2018-06-24T16:55:00"/>
        <d v="2018-06-25T11:36:00"/>
        <d v="2018-06-25T15:58:00"/>
        <d v="2018-06-25T16:58:00"/>
        <d v="2018-06-25T18:27:00"/>
        <d v="2018-06-27T10:02:00"/>
        <d v="2018-06-28T12:27:00"/>
        <d v="2018-06-28T12:34:00"/>
        <d v="2018-06-28T15:38:00"/>
        <d v="2018-06-28T17:09:00"/>
        <d v="2018-06-28T17:34:00"/>
        <d v="2018-06-29T10:30:00"/>
        <d v="2018-06-29T10:47:00"/>
        <d v="2018-06-29T10:57:00"/>
        <d v="2018-06-29T11:12:00"/>
        <d v="2018-06-29T11:21:00"/>
        <d v="2018-06-29T11:44:00"/>
        <d v="2018-06-29T12:52:00"/>
        <d v="2018-06-30T14:40:00"/>
      </sharedItems>
    </cacheField>
    <cacheField name="COD" numFmtId="0">
      <sharedItems containsSemiMixedTypes="0" containsString="0" containsNumber="1" containsInteger="1" minValue="98" maxValue="516" count="53">
        <n v="460"/>
        <n v="512"/>
        <n v="120"/>
        <n v="201"/>
        <n v="458"/>
        <n v="161"/>
        <n v="495"/>
        <n v="188"/>
        <n v="459"/>
        <n v="162"/>
        <n v="378"/>
        <n v="382"/>
        <n v="229"/>
        <n v="455"/>
        <n v="511"/>
        <n v="160"/>
        <n v="461"/>
        <n v="405"/>
        <n v="390"/>
        <n v="504"/>
        <n v="297"/>
        <n v="163"/>
        <n v="468"/>
        <n v="133"/>
        <n v="466"/>
        <n v="258"/>
        <n v="451"/>
        <n v="157"/>
        <n v="172"/>
        <n v="131"/>
        <n v="257"/>
        <n v="501"/>
        <n v="226"/>
        <n v="467"/>
        <n v="110"/>
        <n v="263"/>
        <n v="388"/>
        <n v="507"/>
        <n v="189"/>
        <n v="183"/>
        <n v="494"/>
        <n v="394"/>
        <n v="383"/>
        <n v="513"/>
        <n v="167"/>
        <n v="506"/>
        <n v="444"/>
        <n v="469"/>
        <n v="98"/>
        <n v="411"/>
        <n v="516"/>
        <n v="505"/>
        <n v="502"/>
      </sharedItems>
    </cacheField>
    <cacheField name="NOMBRE " numFmtId="0">
      <sharedItems count="53">
        <s v="Avenida 1, 460-Cruz Verde"/>
        <s v="Cruz Verde, 512_Parque Fontibon"/>
        <s v="120-Tutelas Cali-Roosevelt, Cruz Verde"/>
        <s v="201 - Jumbo Tunja, Cruz Verde - Cencosud"/>
        <s v="Central, 458-Kennedy"/>
        <s v="161-Punto Clave, Farmsanitas"/>
        <s v="495_Cruz Verde, Clinica Mujer"/>
        <s v="188-Tequendama, Farmasnitas"/>
        <s v="459_Las Ferias, Cruz Verde"/>
        <s v="162-Cabecera, Cruz Verde"/>
        <s v="378 - Las Villas, Cruz Verde"/>
        <s v="382 - Zipaquira Centro, Cruz Verde"/>
        <s v="229 - Jumbo Suba, Cruz Verde - Cencosud"/>
        <s v="Antares, 455_Cruz Verde"/>
        <s v="511_Cruz Verde, Mazuren"/>
        <s v="160-Santa Barbara, Cruz Verde"/>
        <s v="461_Santafe, Cruz Verde"/>
        <s v="405_Tinatalito, Acuña"/>
        <s v="390_Calle 82, Cruz Verde"/>
        <s v="Cruz Verde, 504_ UAP 104"/>
        <s v="297-Parque Arauco-Caracoli, Cruz Verde"/>
        <s v="163-Palermo, Cruz Verde"/>
        <s v="468_Calle 93, Cruz Verde"/>
        <s v="133- La Castellana, Cruz Verde"/>
        <s v="Colmedica Chapinero, 466_CruzVerde"/>
        <s v="258 - Jumbo Limonar, Cruz Verde - Cencosud"/>
        <s v="Chapinero Alto, 451_Cruz Verde"/>
        <s v="157-ZonaIN, Cruz Verde"/>
        <s v="172-Calle 100, Cruz Verde"/>
        <s v="131-Rosetal, Cruz Verde"/>
        <s v="257 - Jumbo Americano, Cruz Verde - Cencosud"/>
        <s v="Parque Medico, 501_Cruz Verde"/>
        <s v="226 - Metro 20 de Julio, Cruz Verde - Cencosud"/>
        <s v="467_Santa Paula, Cruz Verde"/>
        <s v="110-Tutelas Calle 116-Pontevedra, Cruz Verde"/>
        <s v="263 - Jumbo Cra 30, Cruz Verde - Cencosud"/>
        <s v="388_Unicentro Cali, Cruz Verde"/>
        <s v="Cruz Verde, 507_Diver Plaza"/>
        <s v="189-Centenario, Cruz Verde"/>
        <s v="183-Calle 84, Cruz Verde"/>
        <s v="Modelia Central, 494-Cruz Verde"/>
        <s v="394_Salitre, Acuña"/>
        <s v="383-World Trade Center, Cruz Verde"/>
        <s v="Cruz Verde, Oviedo"/>
        <s v="167-Quinta paredes, Cruz Verde"/>
        <s v="506_Cruz Verde, Santa Bibiana"/>
        <s v="444_ Carrera33, Cruz Verde"/>
        <s v="469_Calle 140, Cruz Verde"/>
        <s v="98-Belmira, Cruz Verde"/>
        <s v="411_Castilla, Acuña"/>
        <s v="516_Uap Ibague, Cruz Verde"/>
        <s v="505_Cruz Verde, Galerias"/>
        <s v="Calle 184, 502 Cruz Verde"/>
      </sharedItems>
    </cacheField>
    <cacheField name="CIUDAD" numFmtId="0">
      <sharedItems/>
    </cacheField>
    <cacheField name="RESULTADO" numFmtId="0">
      <sharedItems count="4">
        <s v="CON EVIDENCIA"/>
        <s v="SIN EVIDENCIA"/>
        <s v="SIN FORMATO"/>
        <s v="NO SE RECIBE ARCHIVO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Farmasanitas" refreshedDate="43334.750770370367" createdVersion="5" refreshedVersion="5" minRefreshableVersion="3" recordCount="111">
  <cacheSource type="worksheet">
    <worksheetSource ref="B2:F113" sheet="JUL18"/>
  </cacheSource>
  <cacheFields count="5">
    <cacheField name="FECHA " numFmtId="14">
      <sharedItems containsSemiMixedTypes="0" containsNonDate="0" containsDate="1" containsString="0" minDate="2018-07-03T15:00:41" maxDate="2018-07-31T19:10:03" count="111">
        <d v="2018-07-03T15:00:41"/>
        <d v="2018-07-03T16:20:07"/>
        <d v="2018-07-03T16:46:04"/>
        <d v="2018-07-03T16:52:50"/>
        <d v="2018-07-03T16:57:28"/>
        <d v="2018-07-03T23:01:50"/>
        <d v="2018-07-04T20:29:43"/>
        <d v="2018-07-05T16:43:50"/>
        <d v="2018-07-05T21:15:43"/>
        <d v="2018-07-06T00:49:17"/>
        <d v="2018-07-06T17:04:22"/>
        <d v="2018-07-06T17:26:38"/>
        <d v="2018-07-06T20:08:27"/>
        <d v="2018-07-07T15:10:23"/>
        <d v="2018-07-07T22:05:39"/>
        <d v="2018-07-08T13:08:26"/>
        <d v="2018-07-08T14:51:40"/>
        <d v="2018-07-09T17:03:44"/>
        <d v="2018-07-09T19:53:08"/>
        <d v="2018-07-09T20:28:16"/>
        <d v="2018-07-09T20:37:58"/>
        <d v="2018-07-10T15:50:44"/>
        <d v="2018-07-10T20:17:39"/>
        <d v="2018-07-10T20:34:08"/>
        <d v="2018-07-10T20:43:33"/>
        <d v="2018-07-10T21:56:17"/>
        <d v="2018-07-11T16:32:24"/>
        <d v="2018-07-11T18:22:10"/>
        <d v="2018-07-12T00:37:45"/>
        <d v="2018-07-12T16:59:42"/>
        <d v="2018-07-12T18:33:07"/>
        <d v="2018-07-12T18:47:19"/>
        <d v="2018-07-12T19:51:08"/>
        <d v="2018-07-12T22:49:45"/>
        <d v="2018-07-13T12:52:32"/>
        <d v="2018-07-13T14:45:14"/>
        <d v="2018-07-13T15:38:56"/>
        <d v="2018-07-13T17:27:14"/>
        <d v="2018-07-13T18:38:14"/>
        <d v="2018-07-13T18:40:48"/>
        <d v="2018-07-13T18:43:25"/>
        <d v="2018-07-13T19:34:04"/>
        <d v="2018-07-13T19:48:05"/>
        <d v="2018-07-13T19:50:29"/>
        <d v="2018-07-13T21:51:49"/>
        <d v="2018-07-13T21:59:28"/>
        <d v="2018-07-13T23:59:24"/>
        <d v="2018-07-14T00:27:10"/>
        <d v="2018-07-14T01:10:48"/>
        <d v="2018-07-14T13:14:46"/>
        <d v="2018-07-14T16:37:03"/>
        <d v="2018-07-16T18:46:22"/>
        <d v="2018-07-16T21:35:59"/>
        <d v="2018-07-16T21:38:55"/>
        <d v="2018-07-16T22:55:24"/>
        <d v="2018-07-16T23:58:29"/>
        <d v="2018-07-17T00:24:22"/>
        <d v="2018-07-17T14:26:56"/>
        <d v="2018-07-17T15:49:38"/>
        <d v="2018-07-17T21:27:52"/>
        <d v="2018-07-18T00:03:47"/>
        <d v="2018-07-18T18:19:50"/>
        <d v="2018-07-18T21:47:24"/>
        <d v="2018-07-18T21:59:31"/>
        <d v="2018-07-18T22:09:34"/>
        <d v="2018-07-18T23:30:34"/>
        <d v="2018-07-19T14:01:45"/>
        <d v="2018-07-19T14:37:00"/>
        <d v="2018-07-19T22:41:49"/>
        <d v="2018-07-21T14:50:16"/>
        <d v="2018-07-21T16:42:55"/>
        <d v="2018-07-21T17:58:41"/>
        <d v="2018-07-22T01:53:42"/>
        <d v="2018-07-22T16:47:15"/>
        <d v="2018-07-22T17:43:16"/>
        <d v="2018-07-22T21:39:31"/>
        <d v="2018-07-23T19:35:38"/>
        <d v="2018-07-24T01:26:12"/>
        <d v="2018-07-24T16:47:40"/>
        <d v="2018-07-24T17:41:48"/>
        <d v="2018-07-24T19:18:05"/>
        <d v="2018-07-24T19:44:50"/>
        <d v="2018-07-24T21:21:49"/>
        <d v="2018-07-24T22:31:20"/>
        <d v="2018-07-25T15:33:45"/>
        <d v="2018-07-25T16:34:32"/>
        <d v="2018-07-25T22:37:03"/>
        <d v="2018-07-26T01:31:24"/>
        <d v="2018-07-26T01:42:25"/>
        <d v="2018-07-26T13:02:54"/>
        <d v="2018-07-26T16:15:46"/>
        <d v="2018-07-26T17:02:35"/>
        <d v="2018-07-26T18:44:06"/>
        <d v="2018-07-27T01:36:34"/>
        <d v="2018-07-27T22:04:18"/>
        <d v="2018-07-27T23:21:11"/>
        <d v="2018-07-28T16:48:19"/>
        <d v="2018-07-28T18:15:17"/>
        <d v="2018-07-28T18:28:49"/>
        <d v="2018-07-28T20:01:31"/>
        <d v="2018-07-28T20:14:28"/>
        <d v="2018-07-28T20:23:35"/>
        <d v="2018-07-28T23:58:31"/>
        <d v="2018-07-29T00:50:01"/>
        <d v="2018-07-29T22:18:04"/>
        <d v="2018-07-30T19:21:55"/>
        <d v="2018-07-30T21:22:41"/>
        <d v="2018-07-31T00:30:19"/>
        <d v="2018-07-31T14:50:36"/>
        <d v="2018-07-31T18:52:02"/>
        <d v="2018-07-31T19:10:03"/>
      </sharedItems>
    </cacheField>
    <cacheField name="COD" numFmtId="0">
      <sharedItems containsSemiMixedTypes="0" containsString="0" containsNumber="1" containsInteger="1" minValue="97" maxValue="554" count="53">
        <n v="495"/>
        <n v="172"/>
        <n v="251"/>
        <n v="458"/>
        <n v="262"/>
        <n v="167"/>
        <n v="162"/>
        <n v="200"/>
        <n v="157"/>
        <n v="161"/>
        <n v="131"/>
        <n v="389"/>
        <n v="183"/>
        <n v="471"/>
        <n v="554"/>
        <n v="142"/>
        <n v="265"/>
        <n v="469"/>
        <n v="160"/>
        <n v="257"/>
        <n v="382"/>
        <n v="305"/>
        <n v="308"/>
        <n v="378"/>
        <n v="126"/>
        <n v="97"/>
        <n v="176"/>
        <n v="225"/>
        <n v="248"/>
        <n v="464"/>
        <n v="196"/>
        <n v="506"/>
        <n v="460"/>
        <n v="454"/>
        <n v="455"/>
        <n v="383"/>
        <n v="123"/>
        <n v="447"/>
        <n v="418"/>
        <n v="133"/>
        <n v="499"/>
        <n v="226"/>
        <n v="229"/>
        <n v="466"/>
        <n v="409"/>
        <n v="553"/>
        <n v="189"/>
        <n v="152"/>
        <n v="461"/>
        <n v="507"/>
        <n v="110"/>
        <n v="201"/>
        <n v="297"/>
      </sharedItems>
    </cacheField>
    <cacheField name="NOMBRE " numFmtId="0">
      <sharedItems count="53">
        <s v="495_Cruz Verde,Clinica Mujer"/>
        <s v="172-Calle 100,Cruz Verde"/>
        <s v="251-Calle 54,Cruz Verde"/>
        <s v="458_Kennedy Central,Cruz Verde"/>
        <s v="262 - Jumbo Hayuelos,Cruz Verde - Cencosud"/>
        <s v="167-Quinta paredes,Cruz Verde"/>
        <s v="162-Cabecera,Cruz Verde"/>
        <s v="200 - Jumbo Cra 65,Cruz Verde - Cencosud"/>
        <s v="157_ZonaIn,Cruz Verde"/>
        <s v="161-Punto Clave,Farmsanitas"/>
        <s v="131-Rosetal,Cruz Verde"/>
        <s v="Cruz Verde,389_Restrepo"/>
        <s v="183-Calle 84,Cruz Verde"/>
        <s v="471-Iberoamerica,Cruz Verde"/>
        <s v="Las Vegas,554_Cruz Verde"/>
        <s v="142-Sogamoso,Cruz Verde"/>
        <s v="265 - Metro Alqueria,Cruz Verde - cencosud"/>
        <s v="469_Calle 140,Cruz Verde"/>
        <s v="160-Santa Barbara,Cruz Verde"/>
        <s v="257 - Jumbo Americano,Cruz Verde - Cencosud"/>
        <s v="382 - Zipaquira Centro,Cruz Verde"/>
        <s v="305-Las velas,Cruz Verde"/>
        <s v="308-Toberin,Cruz Verde"/>
        <s v="378 - Av Las Villas,Av Las Villas"/>
        <s v="126-Centro Chia,Cruz Verde"/>
        <s v="97_Chico,Cruz Verde"/>
        <s v="176- Murillo,Cruz Verde"/>
        <s v="225 - Metro Autopista Sur,Cruz Verde - Cencosud"/>
        <s v="248 - Jumbo Calle 80,Cruz Verde - Cencosud"/>
        <s v="464_Av Esperanza,Cruz Verde"/>
        <s v="196 - Metro Soacha,Cruz Verde - Cencosud"/>
        <s v="506_Cruz Verde,Santa Bibiana"/>
        <s v="460_Avenida 1,Cruz Verde"/>
        <s v="454_Colina,Cruz Verde"/>
        <s v="455_Antares,Cruz Verde"/>
        <s v="383-World Trade Center,Cruz Verde"/>
        <s v="123-Guayacanes,Cruz Verde"/>
        <s v="447-Parque Arboleda,Cruz Verde"/>
        <s v="418_Marsella,Acuña"/>
        <s v="133- La Castellana,Cruz Verde"/>
        <s v="Plaza Imperial,499- Cruz Verde"/>
        <s v="226 - Metro 20 de Julio,Cruz Verde - Cencosud"/>
        <s v="229 - Jumbo Suba,Cruz Verde - Cencosud"/>
        <s v="Colmedica Chapinero,466_CruzVerde"/>
        <s v="409_Chapinero,Acuña"/>
        <s v="Centro Empresarial Vardi,553_Cruz Verde"/>
        <s v="189-Centenario,Cruz Verde"/>
        <s v="152_Norte,Cruz Verde"/>
        <s v="461_Santafe,Cruz Verde"/>
        <s v="Cruz Verde,507_Diver Plaza"/>
        <s v="110-Tutelas Calle 116-Pontevedra,Cruz Verde"/>
        <s v="201 - Jumbo Tunja,Cruz Verde - Cencosud"/>
        <s v="297-Parque Arauco-Caracoli,Cruz Verde"/>
      </sharedItems>
    </cacheField>
    <cacheField name="CIUDAD" numFmtId="0">
      <sharedItems/>
    </cacheField>
    <cacheField name="RESULTADO" numFmtId="0">
      <sharedItems count="4">
        <s v="TOMA FÍSICA"/>
        <s v="CON EVIDENCIA"/>
        <s v="SIN EVIDENCIA"/>
        <s v="SIN FORMAT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Farmasanitas" refreshedDate="43335.381914467594" createdVersion="5" refreshedVersion="5" minRefreshableVersion="3" recordCount="223">
  <cacheSource type="worksheet">
    <worksheetSource ref="N16:AL239" sheet="JUL18"/>
  </cacheSource>
  <cacheFields count="25">
    <cacheField name="CIUDAD" numFmtId="0">
      <sharedItems/>
    </cacheField>
    <cacheField name="COD" numFmtId="0">
      <sharedItems containsSemiMixedTypes="0" containsString="0" containsNumber="1" containsInteger="1" minValue="97" maxValue="556"/>
    </cacheField>
    <cacheField name="PUNTO" numFmtId="0">
      <sharedItems/>
    </cacheField>
    <cacheField name="ene-18" numFmtId="167">
      <sharedItems containsSemiMixedTypes="0" containsString="0" containsNumber="1" containsInteger="1" minValue="0" maxValue="6"/>
    </cacheField>
    <cacheField name="feb-18" numFmtId="0">
      <sharedItems containsString="0" containsBlank="1" containsNumber="1" containsInteger="1" minValue="0" maxValue="10"/>
    </cacheField>
    <cacheField name="mar-18" numFmtId="167">
      <sharedItems containsString="0" containsBlank="1" containsNumber="1" containsInteger="1" minValue="0" maxValue="6"/>
    </cacheField>
    <cacheField name="abr-18" numFmtId="167">
      <sharedItems containsSemiMixedTypes="0" containsString="0" containsNumber="1" containsInteger="1" minValue="0" maxValue="7"/>
    </cacheField>
    <cacheField name="may-18" numFmtId="167">
      <sharedItems containsString="0" containsBlank="1" containsNumber="1" containsInteger="1" minValue="0" maxValue="9"/>
    </cacheField>
    <cacheField name="jun-18" numFmtId="167">
      <sharedItems containsString="0" containsBlank="1" containsNumber="1" containsInteger="1" minValue="0" maxValue="6"/>
    </cacheField>
    <cacheField name="jul-18" numFmtId="167">
      <sharedItems containsSemiMixedTypes="0" containsString="0" containsNumber="1" containsInteger="1" minValue="0" maxValue="9"/>
    </cacheField>
    <cacheField name="EVIDENCIA ENERO" numFmtId="167">
      <sharedItems containsSemiMixedTypes="0" containsString="0" containsNumber="1" containsInteger="1" minValue="0" maxValue="4"/>
    </cacheField>
    <cacheField name="SIN EVIDENCIA ENERO" numFmtId="167">
      <sharedItems containsSemiMixedTypes="0" containsString="0" containsNumber="1" containsInteger="1" minValue="0" maxValue="5"/>
    </cacheField>
    <cacheField name="EVIDENCIA FEB" numFmtId="167">
      <sharedItems containsSemiMixedTypes="0" containsString="0" containsNumber="1" containsInteger="1" minValue="0" maxValue="4"/>
    </cacheField>
    <cacheField name="SIN EVIDENCIA FEB" numFmtId="167">
      <sharedItems containsSemiMixedTypes="0" containsString="0" containsNumber="1" containsInteger="1" minValue="0" maxValue="6"/>
    </cacheField>
    <cacheField name="EVIDENCIA MAR" numFmtId="167">
      <sharedItems containsSemiMixedTypes="0" containsString="0" containsNumber="1" containsInteger="1" minValue="0" maxValue="5"/>
    </cacheField>
    <cacheField name="SIN EVIDENCIA MAR" numFmtId="167">
      <sharedItems containsSemiMixedTypes="0" containsString="0" containsNumber="1" containsInteger="1" minValue="0" maxValue="6"/>
    </cacheField>
    <cacheField name="EVIDENCIA ABRIL" numFmtId="167">
      <sharedItems containsSemiMixedTypes="0" containsString="0" containsNumber="1" containsInteger="1" minValue="0" maxValue="3"/>
    </cacheField>
    <cacheField name="SIN EVIDENCIA ABRIL" numFmtId="167">
      <sharedItems containsSemiMixedTypes="0" containsString="0" containsNumber="1" containsInteger="1" minValue="0" maxValue="6"/>
    </cacheField>
    <cacheField name="EVIDENCIA MAYO" numFmtId="167">
      <sharedItems containsString="0" containsBlank="1" containsNumber="1" containsInteger="1" minValue="0" maxValue="6"/>
    </cacheField>
    <cacheField name="SIN EVIDENCIA MAYO" numFmtId="167">
      <sharedItems containsString="0" containsBlank="1" containsNumber="1" containsInteger="1" minValue="0" maxValue="9"/>
    </cacheField>
    <cacheField name="EVIDENCIA JUNIO" numFmtId="167">
      <sharedItems containsString="0" containsBlank="1" containsNumber="1" containsInteger="1" minValue="0" maxValue="5"/>
    </cacheField>
    <cacheField name="SIN EVIDENCIA JUNIO" numFmtId="167">
      <sharedItems containsString="0" containsBlank="1" containsNumber="1" containsInteger="1" minValue="0" maxValue="4"/>
    </cacheField>
    <cacheField name="EVIDENCIA JULIO" numFmtId="167">
      <sharedItems containsSemiMixedTypes="0" containsString="0" containsNumber="1" containsInteger="1" minValue="0" maxValue="5"/>
    </cacheField>
    <cacheField name="SIN EVIDENCIA JULIO" numFmtId="167">
      <sharedItems containsSemiMixedTypes="0" containsString="0" containsNumber="1" containsInteger="1" minValue="0" maxValue="4"/>
    </cacheField>
    <cacheField name="ACUM 2018" numFmtId="167">
      <sharedItems containsSemiMixedTypes="0" containsString="0" containsNumber="1" containsInteger="1" minValue="0" maxValue="46" count="20">
        <n v="46"/>
        <n v="26"/>
        <n v="24"/>
        <n v="19"/>
        <n v="17"/>
        <n v="16"/>
        <n v="15"/>
        <n v="14"/>
        <n v="13"/>
        <n v="12"/>
        <n v="10"/>
        <n v="8"/>
        <n v="7"/>
        <n v="6"/>
        <n v="5"/>
        <n v="4"/>
        <n v="3"/>
        <n v="2"/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Farmasanitas" refreshedDate="43360.715719675929" createdVersion="5" refreshedVersion="5" minRefreshableVersion="3" recordCount="126">
  <cacheSource type="worksheet">
    <worksheetSource ref="B2:F128" sheet="AGO18"/>
  </cacheSource>
  <cacheFields count="5">
    <cacheField name="FECHA " numFmtId="14">
      <sharedItems containsSemiMixedTypes="0" containsNonDate="0" containsDate="1" containsString="0" minDate="2018-08-02T10:22:00" maxDate="2018-08-31T19:23:00" count="126">
        <d v="2018-08-02T10:22:00"/>
        <d v="2018-08-02T10:35:00"/>
        <d v="2018-08-02T11:28:00"/>
        <d v="2018-08-02T17:38:00"/>
        <d v="2018-08-02T20:20:00"/>
        <d v="2018-08-03T08:09:00"/>
        <d v="2018-08-03T11:48:00"/>
        <d v="2018-08-03T13:04:00"/>
        <d v="2018-08-03T16:17:00"/>
        <d v="2018-08-03T18:24:00"/>
        <d v="2018-08-03T18:54:00"/>
        <d v="2018-08-03T19:32:00"/>
        <d v="2018-08-04T12:11:00"/>
        <d v="2018-08-04T14:07:00"/>
        <d v="2018-08-06T15:29:00"/>
        <d v="2018-08-06T18:05:00"/>
        <d v="2018-08-06T20:07:00"/>
        <d v="2018-08-07T14:06:00"/>
        <d v="2018-08-08T14:15:00"/>
        <d v="2018-08-08T17:24:00"/>
        <d v="2018-08-09T13:16:00"/>
        <d v="2018-08-09T15:10:00"/>
        <d v="2018-08-10T16:51:00"/>
        <d v="2018-08-11T10:43:00"/>
        <d v="2018-08-11T10:56:00"/>
        <d v="2018-08-11T12:03:00"/>
        <d v="2018-08-11T15:17:00"/>
        <d v="2018-08-11T19:07:00"/>
        <d v="2018-08-11T19:13:00"/>
        <d v="2018-08-12T16:27:00"/>
        <d v="2018-08-13T12:35:00"/>
        <d v="2018-08-13T12:43:00"/>
        <d v="2018-08-13T14:08:00"/>
        <d v="2018-08-13T15:48:00"/>
        <d v="2018-08-13T16:54:00"/>
        <d v="2018-08-13T17:07:00"/>
        <d v="2018-08-13T17:08:00"/>
        <d v="2018-08-13T17:10:00"/>
        <d v="2018-08-13T18:48:00"/>
        <d v="2018-08-14T09:47:00"/>
        <d v="2018-08-14T10:04:00"/>
        <d v="2018-08-14T10:20:00"/>
        <d v="2018-08-14T12:50:00"/>
        <d v="2018-08-14T13:13:00"/>
        <d v="2018-08-14T15:49:00"/>
        <d v="2018-08-14T15:50:00"/>
        <d v="2018-08-15T10:29:00"/>
        <d v="2018-08-15T11:05:00"/>
        <d v="2018-08-15T13:57:00"/>
        <d v="2018-08-15T13:59:00"/>
        <d v="2018-08-15T15:21:00"/>
        <d v="2018-08-15T16:05:00"/>
        <d v="2018-08-15T16:12:00"/>
        <d v="2018-08-16T08:40:00"/>
        <d v="2018-08-16T09:14:00"/>
        <d v="2018-08-16T12:21:00"/>
        <d v="2018-08-16T15:14:00"/>
        <d v="2018-08-16T15:23:00"/>
        <d v="2018-08-16T16:26:00"/>
        <d v="2018-08-17T12:07:00"/>
        <d v="2018-08-17T13:40:00"/>
        <d v="2018-08-17T14:07:00"/>
        <d v="2018-08-17T14:13:00"/>
        <d v="2018-08-18T10:34:00"/>
        <d v="2018-08-18T12:15:00"/>
        <d v="2018-08-18T15:57:00"/>
        <d v="2018-08-20T13:00:00"/>
        <d v="2018-08-21T11:15:00"/>
        <d v="2018-08-21T14:28:00"/>
        <d v="2018-08-21T14:50:00"/>
        <d v="2018-08-21T16:35:00"/>
        <d v="2018-08-21T16:37:00"/>
        <d v="2018-08-21T16:42:00"/>
        <d v="2018-08-22T13:18:00"/>
        <d v="2018-08-22T13:55:00"/>
        <d v="2018-08-22T14:27:00"/>
        <d v="2018-08-22T14:45:00"/>
        <d v="2018-08-23T11:52:00"/>
        <d v="2018-08-23T14:45:00"/>
        <d v="2018-08-23T15:44:00"/>
        <d v="2018-08-23T15:48:00"/>
        <d v="2018-08-23T16:34:00"/>
        <d v="2018-08-23T16:59:00"/>
        <d v="2018-08-23T17:03:00"/>
        <d v="2018-08-23T17:33:00"/>
        <d v="2018-08-23T17:39:00"/>
        <d v="2018-08-24T12:04:00"/>
        <d v="2018-08-24T13:35:00"/>
        <d v="2018-08-24T14:54:00"/>
        <d v="2018-08-24T19:13:00"/>
        <d v="2018-08-25T13:37:00"/>
        <d v="2018-08-25T13:53:00"/>
        <d v="2018-08-25T14:38:00"/>
        <d v="2018-08-25T15:18:00"/>
        <d v="2018-08-25T18:40:00"/>
        <d v="2018-08-25T18:57:00"/>
        <d v="2018-08-26T15:36:00"/>
        <d v="2018-08-26T17:33:00"/>
        <d v="2018-08-27T11:18:00"/>
        <d v="2018-08-27T11:33:00"/>
        <d v="2018-08-27T12:21:00"/>
        <d v="2018-08-27T12:45:00"/>
        <d v="2018-08-27T13:24:00"/>
        <d v="2018-08-27T16:05:00"/>
        <d v="2018-08-27T17:15:00"/>
        <d v="2018-08-28T13:10:00"/>
        <d v="2018-08-28T13:18:00"/>
        <d v="2018-08-28T13:25:00"/>
        <d v="2018-08-28T13:28:00"/>
        <d v="2018-08-28T15:16:00"/>
        <d v="2018-08-28T15:35:00"/>
        <d v="2018-08-28T16:44:00"/>
        <d v="2018-08-28T17:36:00"/>
        <d v="2018-08-28T17:40:00"/>
        <d v="2018-08-29T12:21:00"/>
        <d v="2018-08-30T08:35:00"/>
        <d v="2018-08-30T17:10:00"/>
        <d v="2018-08-30T17:29:00"/>
        <d v="2018-08-30T18:32:00"/>
        <d v="2018-08-30T18:37:00"/>
        <d v="2018-08-31T12:33:00"/>
        <d v="2018-08-31T15:28:00"/>
        <d v="2018-08-31T17:24:00"/>
        <d v="2018-08-31T18:29:00"/>
        <d v="2018-08-31T19:14:00"/>
        <d v="2018-08-31T19:23:00"/>
      </sharedItems>
    </cacheField>
    <cacheField name="COD" numFmtId="0">
      <sharedItems containsSemiMixedTypes="0" containsString="0" containsNumber="1" containsInteger="1" minValue="97" maxValue="556" count="62">
        <n v="163"/>
        <n v="410"/>
        <n v="501"/>
        <n v="155"/>
        <n v="161"/>
        <n v="461"/>
        <n v="262"/>
        <n v="455"/>
        <n v="126"/>
        <n v="516"/>
        <n v="378"/>
        <n v="131"/>
        <n v="224"/>
        <n v="189"/>
        <n v="265"/>
        <n v="157"/>
        <n v="408"/>
        <n v="97"/>
        <n v="499"/>
        <n v="141"/>
        <n v="383"/>
        <n v="467"/>
        <n v="496"/>
        <n v="261"/>
        <n v="264"/>
        <n v="459"/>
        <n v="258"/>
        <n v="517"/>
        <n v="167"/>
        <n v="454"/>
        <n v="200"/>
        <n v="172"/>
        <n v="556"/>
        <n v="495"/>
        <n v="183"/>
        <n v="382"/>
        <n v="552"/>
        <n v="470"/>
        <n v="268"/>
        <n v="414"/>
        <n v="120"/>
        <n v="460"/>
        <n v="226"/>
        <n v="468"/>
        <n v="257"/>
        <n v="263"/>
        <n v="367"/>
        <n v="98"/>
        <n v="160"/>
        <n v="458"/>
        <n v="456"/>
        <n v="188"/>
        <n v="385"/>
        <n v="506"/>
        <n v="251"/>
        <n v="494"/>
        <n v="178"/>
        <n v="404"/>
        <n v="309"/>
        <n v="137"/>
        <n v="253"/>
        <n v="469"/>
      </sharedItems>
    </cacheField>
    <cacheField name="NOMBRE " numFmtId="0">
      <sharedItems count="62">
        <s v="163-Palermo, Cruz Verde"/>
        <s v="410_Avenida el Dorado, Acuña"/>
        <s v="Parque Medico, 501_Cruz Verde"/>
        <s v="155 - Salitre, Comercial"/>
        <s v="161-Punto Clave, Farmsanitas"/>
        <s v="461_Santafe, Cruz Verde"/>
        <s v="262 - Jumbo Hayuelos, Cruz Verde - Cencosud"/>
        <s v="455_Antares, Cruz Verde"/>
        <s v="126-Centro Chia, Cruz Verde"/>
        <s v="516_Uap Ibague, Cruz Verde"/>
        <s v="378 - Av Las Villas, Av Las Villas"/>
        <s v="131-Rosetal, Cruz Verde"/>
        <s v="224 - Jumbo Alto Prado, Cruz Verde -Cencosud"/>
        <s v="189-Centenario, Cruz Verde"/>
        <s v="265 - Metro Alqueria, Cruz Verde - cencosud"/>
        <s v="157_ZonaIn, Cruz Verde"/>
        <s v="408_Chico, Acuña"/>
        <s v="97_Chico, Cruz Verde"/>
        <s v="Plaza Imperial, 499- Cruz Verde"/>
        <s v="141-Quibdo, Cruz Verde"/>
        <s v="383-World Trade Center, Cruz Verde"/>
        <s v="467_Santa Paula, Cruz Verde"/>
        <s v="496_Medical Center, Cruz Verde"/>
        <s v="261 - Metro San Cayetano, Cruz Verde - Cencosud"/>
        <s v="264 - Metro Ibague, Cruz Verde - Cencosud"/>
        <s v="459_Las Ferias, Cruz Verde"/>
        <s v="258 - Jumbo Limonar, Cruz Verde - Cencosud"/>
        <s v="Cruz Verde, Santafe Medellin"/>
        <s v="167-Quinta paredes, Cruz Verde"/>
        <s v="454_Colina, Cruz Verde"/>
        <s v="200 - Jumbo Cra 65, Cruz Verde - Cencosud"/>
        <s v="172-Calle 100, Cruz Verde"/>
        <s v="556_Suramericana, Cruz Verde"/>
        <s v="495_Cruz Verde, Clinica Mujer"/>
        <s v="183-Calle 84, Cruz Verde"/>
        <s v="382 - Zipaquira Centro, Cruz Verde"/>
        <s v="552_Porto Azul, Cruz Verde"/>
        <s v="Las Murallas, 470-Cruz Verde"/>
        <s v="268-Centro Internacional, Cruz Verde"/>
        <s v="414_Puente Largo, Acuña"/>
        <s v="120-Tutelas Cali-Roosevelt, Cruz Verde"/>
        <s v="460_Avenida 1, Cruz Verde"/>
        <s v="226 - Metro 20 de Julio, Cruz Verde - Cencosud"/>
        <s v="468_Calle 93, Cruz Verde"/>
        <s v="257 - Jumbo Americano, Cruz Verde - Cencosud"/>
        <s v="263 - Jumbo Cra 30, Cruz Verde - Cencosud"/>
        <s v="367-Ilarco, Cruz Verde"/>
        <s v="98_Belmira, Cruz Verde"/>
        <s v="160-Santa Barbara, Cruz Verde"/>
        <s v="458_Kennedy Central, Cruz Verde"/>
        <s v="Bocagrande Cra3, 456_Cruz Verde"/>
        <s v="188-Tequendama, Farmasnitas"/>
        <s v="385_Imbanaco, Cruz Verde"/>
        <s v="506_Cruz Verde, Santa Bibiana"/>
        <s v="251_Calle 54, Cruz Verde"/>
        <s v="Modelia Central, 494-Cruz Verde"/>
        <s v="178_Calle 72, Cruz Verde"/>
        <s v="404_La Colina, Acuña"/>
        <s v="309_San Francisco, Cruz verde"/>
        <s v="137-Fusagasuga, Cruz Verde"/>
        <s v="253 - Metro Banderas, Cruz Verde - Cencosud"/>
        <s v="469_Calle 140, Cruz Verde"/>
      </sharedItems>
    </cacheField>
    <cacheField name="CIUDAD" numFmtId="0">
      <sharedItems/>
    </cacheField>
    <cacheField name="RESULTADO" numFmtId="0">
      <sharedItems count="4">
        <s v="CON EVIDENCIA"/>
        <s v="TOMA FISICA"/>
        <s v="SIN EVIDENCIA"/>
        <s v="SIN FORMAT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Farmasanitas" refreshedDate="43360.751578935182" createdVersion="5" refreshedVersion="5" minRefreshableVersion="3" recordCount="224">
  <cacheSource type="worksheet">
    <worksheetSource ref="N16:AO240" sheet="AGO18"/>
  </cacheSource>
  <cacheFields count="28">
    <cacheField name="CIUDAD" numFmtId="0">
      <sharedItems/>
    </cacheField>
    <cacheField name="COD" numFmtId="0">
      <sharedItems containsSemiMixedTypes="0" containsString="0" containsNumber="1" containsInteger="1" minValue="97" maxValue="561"/>
    </cacheField>
    <cacheField name="PUNTO" numFmtId="0">
      <sharedItems/>
    </cacheField>
    <cacheField name="ene-18" numFmtId="167">
      <sharedItems containsSemiMixedTypes="0" containsString="0" containsNumber="1" containsInteger="1" minValue="0" maxValue="6"/>
    </cacheField>
    <cacheField name="feb-18" numFmtId="0">
      <sharedItems containsString="0" containsBlank="1" containsNumber="1" containsInteger="1" minValue="0" maxValue="10"/>
    </cacheField>
    <cacheField name="mar-18" numFmtId="167">
      <sharedItems containsString="0" containsBlank="1" containsNumber="1" containsInteger="1" minValue="0" maxValue="6"/>
    </cacheField>
    <cacheField name="abr-18" numFmtId="167">
      <sharedItems containsSemiMixedTypes="0" containsString="0" containsNumber="1" containsInteger="1" minValue="0" maxValue="7"/>
    </cacheField>
    <cacheField name="may-18" numFmtId="167">
      <sharedItems containsString="0" containsBlank="1" containsNumber="1" containsInteger="1" minValue="0" maxValue="9"/>
    </cacheField>
    <cacheField name="jun-18" numFmtId="167">
      <sharedItems containsString="0" containsBlank="1" containsNumber="1" containsInteger="1" minValue="0" maxValue="6"/>
    </cacheField>
    <cacheField name="jul-18" numFmtId="167">
      <sharedItems containsSemiMixedTypes="0" containsString="0" containsNumber="1" containsInteger="1" minValue="0" maxValue="9"/>
    </cacheField>
    <cacheField name="ago-18" numFmtId="167">
      <sharedItems containsSemiMixedTypes="0" containsString="0" containsNumber="1" containsInteger="1" minValue="0" maxValue="9"/>
    </cacheField>
    <cacheField name="EVIDENCIA ENERO" numFmtId="167">
      <sharedItems containsSemiMixedTypes="0" containsString="0" containsNumber="1" containsInteger="1" minValue="0" maxValue="4"/>
    </cacheField>
    <cacheField name="SIN EVIDENCIA ENERO" numFmtId="167">
      <sharedItems containsSemiMixedTypes="0" containsString="0" containsNumber="1" containsInteger="1" minValue="0" maxValue="5"/>
    </cacheField>
    <cacheField name="EVIDENCIA FEB" numFmtId="167">
      <sharedItems containsSemiMixedTypes="0" containsString="0" containsNumber="1" containsInteger="1" minValue="0" maxValue="4"/>
    </cacheField>
    <cacheField name="SIN EVIDENCIA FEB" numFmtId="167">
      <sharedItems containsSemiMixedTypes="0" containsString="0" containsNumber="1" containsInteger="1" minValue="0" maxValue="6"/>
    </cacheField>
    <cacheField name="EVIDENCIA MAR" numFmtId="167">
      <sharedItems containsSemiMixedTypes="0" containsString="0" containsNumber="1" containsInteger="1" minValue="0" maxValue="5"/>
    </cacheField>
    <cacheField name="SIN EVIDENCIA MAR" numFmtId="167">
      <sharedItems containsSemiMixedTypes="0" containsString="0" containsNumber="1" containsInteger="1" minValue="0" maxValue="6"/>
    </cacheField>
    <cacheField name="EVIDENCIA ABRIL" numFmtId="167">
      <sharedItems containsSemiMixedTypes="0" containsString="0" containsNumber="1" containsInteger="1" minValue="0" maxValue="3"/>
    </cacheField>
    <cacheField name="SIN EVIDENCIA ABRIL" numFmtId="167">
      <sharedItems containsSemiMixedTypes="0" containsString="0" containsNumber="1" containsInteger="1" minValue="0" maxValue="6"/>
    </cacheField>
    <cacheField name="EVIDENCIA MAYO" numFmtId="167">
      <sharedItems containsString="0" containsBlank="1" containsNumber="1" containsInteger="1" minValue="0" maxValue="6"/>
    </cacheField>
    <cacheField name="SIN EVIDENCIA MAYO" numFmtId="167">
      <sharedItems containsString="0" containsBlank="1" containsNumber="1" containsInteger="1" minValue="0" maxValue="9"/>
    </cacheField>
    <cacheField name="EVIDENCIA JUNIO" numFmtId="167">
      <sharedItems containsString="0" containsBlank="1" containsNumber="1" containsInteger="1" minValue="0" maxValue="5"/>
    </cacheField>
    <cacheField name="SIN EVIDENCIA JUNIO" numFmtId="167">
      <sharedItems containsString="0" containsBlank="1" containsNumber="1" containsInteger="1" minValue="0" maxValue="4"/>
    </cacheField>
    <cacheField name="EVIDENCIA JULIO" numFmtId="167">
      <sharedItems containsSemiMixedTypes="0" containsString="0" containsNumber="1" containsInteger="1" minValue="0" maxValue="5"/>
    </cacheField>
    <cacheField name="SIN EVIDENCIA JULIO" numFmtId="167">
      <sharedItems containsSemiMixedTypes="0" containsString="0" containsNumber="1" containsInteger="1" minValue="0" maxValue="4"/>
    </cacheField>
    <cacheField name="EVIDENCIA AGOSTO" numFmtId="167">
      <sharedItems containsSemiMixedTypes="0" containsString="0" containsNumber="1" containsInteger="1" minValue="0" maxValue="5"/>
    </cacheField>
    <cacheField name="SIN EVIDENCIA AGOSTO" numFmtId="167">
      <sharedItems containsSemiMixedTypes="0" containsString="0" containsNumber="1" containsInteger="1" minValue="0" maxValue="5"/>
    </cacheField>
    <cacheField name="ACUM 2018" numFmtId="167">
      <sharedItems containsSemiMixedTypes="0" containsString="0" containsNumber="1" containsInteger="1" minValue="0" maxValue="51" count="24">
        <n v="51"/>
        <n v="29"/>
        <n v="28"/>
        <n v="26"/>
        <n v="22"/>
        <n v="19"/>
        <n v="18"/>
        <n v="17"/>
        <n v="16"/>
        <n v="15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Farmasanitas" refreshedDate="43385.630972685183" createdVersion="5" refreshedVersion="5" minRefreshableVersion="3" recordCount="142">
  <cacheSource type="worksheet">
    <worksheetSource ref="B2:F144" sheet="SEPT18"/>
  </cacheSource>
  <cacheFields count="5">
    <cacheField name="FECHA " numFmtId="14">
      <sharedItems containsSemiMixedTypes="0" containsNonDate="0" containsDate="1" containsString="0" minDate="2018-09-01T00:14:25" maxDate="2018-09-30T20:11:46" count="142">
        <d v="2018-09-01T00:14:25"/>
        <d v="2018-09-01T00:23:05"/>
        <d v="2018-09-01T17:43:46"/>
        <d v="2018-09-01T20:26:49"/>
        <d v="2018-09-03T20:51:50"/>
        <d v="2018-09-03T22:54:12"/>
        <d v="2018-09-04T00:25:56"/>
        <d v="2018-09-04T00:54:56"/>
        <d v="2018-09-04T13:29:00"/>
        <d v="2018-09-04T20:03:53"/>
        <d v="2018-09-04T20:13:23"/>
        <d v="2018-09-04T23:52:04"/>
        <d v="2018-09-05T17:06:26"/>
        <d v="2018-09-05T17:08:38"/>
        <d v="2018-09-05T17:10:48"/>
        <d v="2018-09-05T18:14:35"/>
        <d v="2018-09-05T18:24:14"/>
        <d v="2018-09-05T21:03:38"/>
        <d v="2018-09-06T00:19:49"/>
        <d v="2018-09-06T14:41:50"/>
        <d v="2018-09-06T15:57:27"/>
        <d v="2018-09-06T17:01:19"/>
        <d v="2018-09-06T17:10:27"/>
        <d v="2018-09-06T22:24:43"/>
        <d v="2018-09-07T00:08:01"/>
        <d v="2018-09-07T00:38:38"/>
        <d v="2018-09-07T16:18:52"/>
        <d v="2018-09-07T17:34:34"/>
        <d v="2018-09-07T17:52:40"/>
        <d v="2018-09-07T19:44:38"/>
        <d v="2018-09-07T21:15:36"/>
        <d v="2018-09-07T22:04:18"/>
        <d v="2018-09-08T00:03:29"/>
        <d v="2018-09-08T13:14:11"/>
        <d v="2018-09-08T14:46:37"/>
        <d v="2018-09-08T15:14:37"/>
        <d v="2018-09-08T16:54:10"/>
        <d v="2018-09-08T17:45:26"/>
        <d v="2018-09-08T18:15:39"/>
        <d v="2018-09-08T19:07:11"/>
        <d v="2018-09-08T20:17:14"/>
        <d v="2018-09-08T21:50:28"/>
        <d v="2018-09-09T00:31:53"/>
        <d v="2018-09-09T21:09:31"/>
        <d v="2018-09-09T21:44:33"/>
        <d v="2018-09-10T21:30:55"/>
        <d v="2018-09-10T21:54:40"/>
        <d v="2018-09-11T18:26:11"/>
        <d v="2018-09-11T19:03:20"/>
        <d v="2018-09-11T19:59:25"/>
        <d v="2018-09-11T20:36:32"/>
        <d v="2018-09-11T20:41:09"/>
        <d v="2018-09-11T20:59:37"/>
        <d v="2018-09-11T21:05:32"/>
        <d v="2018-09-13T18:46:19"/>
        <d v="2018-09-13T21:41:55"/>
        <d v="2018-09-13T22:09:39"/>
        <d v="2018-09-14T00:36:12"/>
        <d v="2018-09-14T15:41:50"/>
        <d v="2018-09-14T16:50:41"/>
        <d v="2018-09-14T16:54:30"/>
        <d v="2018-09-14T20:41:33"/>
        <d v="2018-09-14T20:43:35"/>
        <d v="2018-09-14T20:56:08"/>
        <d v="2018-09-14T20:58:48"/>
        <d v="2018-09-14T21:33:28"/>
        <d v="2018-09-14T21:44:32"/>
        <d v="2018-09-14T21:54:56"/>
        <d v="2018-09-14T22:06:37"/>
        <d v="2018-09-15T15:54:15"/>
        <d v="2018-09-15T16:36:49"/>
        <d v="2018-09-15T17:10:22"/>
        <d v="2018-09-15T23:37:14"/>
        <d v="2018-09-16T21:53:49"/>
        <d v="2018-09-17T13:57:43"/>
        <d v="2018-09-17T16:52:17"/>
        <d v="2018-09-17T18:58:02"/>
        <d v="2018-09-17T20:41:08"/>
        <d v="2018-09-17T21:20:51"/>
        <d v="2018-09-17T21:51:55"/>
        <d v="2018-09-17T23:28:31"/>
        <d v="2018-09-18T13:39:52"/>
        <d v="2018-09-18T17:48:41"/>
        <d v="2018-09-18T19:03:07"/>
        <d v="2018-09-18T19:07:19"/>
        <d v="2018-09-18T20:39:41"/>
        <d v="2018-09-19T00:14:46"/>
        <d v="2018-09-19T15:13:12"/>
        <d v="2018-09-19T17:59:49"/>
        <d v="2018-09-19T21:07:55"/>
        <d v="2018-09-20T20:11:13"/>
        <d v="2018-09-20T21:20:51"/>
        <d v="2018-09-20T21:38:07"/>
        <d v="2018-09-21T00:55:38"/>
        <d v="2018-09-21T01:15:54"/>
        <d v="2018-09-21T13:30:40"/>
        <d v="2018-09-21T15:55:04"/>
        <d v="2018-09-21T16:06:37"/>
        <d v="2018-09-21T16:48:33"/>
        <d v="2018-09-21T18:59:44"/>
        <d v="2018-09-21T19:08:52"/>
        <d v="2018-09-21T19:32:09"/>
        <d v="2018-09-21T21:21:08"/>
        <d v="2018-09-21T21:32:57"/>
        <d v="2018-09-21T22:36:16"/>
        <d v="2018-09-21T22:42:32"/>
        <d v="2018-09-21T23:35:03"/>
        <d v="2018-09-21T23:56:25"/>
        <d v="2018-09-22T00:18:12"/>
        <d v="2018-09-22T16:51:43"/>
        <d v="2018-09-22T17:15:43"/>
        <d v="2018-09-22T17:26:53"/>
        <d v="2018-09-22T22:13:05"/>
        <d v="2018-09-22T23:53:16"/>
        <d v="2018-09-23T19:42:18"/>
        <d v="2018-09-24T13:29:53"/>
        <d v="2018-09-24T15:42:35"/>
        <d v="2018-09-24T16:09:15"/>
        <d v="2018-09-24T22:59:47"/>
        <d v="2018-09-24T23:11:47"/>
        <d v="2018-09-24T23:12:27"/>
        <d v="2018-09-25T17:04:36"/>
        <d v="2018-09-25T19:40:12"/>
        <d v="2018-09-25T20:01:33"/>
        <d v="2018-09-25T21:53:11"/>
        <d v="2018-09-26T19:47:27"/>
        <d v="2018-09-26T23:33:46"/>
        <d v="2018-09-27T00:23:29"/>
        <d v="2018-09-27T00:35:54"/>
        <d v="2018-09-27T16:50:25"/>
        <d v="2018-09-27T20:39:38"/>
        <d v="2018-09-27T22:27:55"/>
        <d v="2018-09-27T22:32:13"/>
        <d v="2018-09-27T22:50:53"/>
        <d v="2018-09-27T23:11:50"/>
        <d v="2018-09-27T23:12:20"/>
        <d v="2018-09-28T15:08:44"/>
        <d v="2018-09-28T22:37:51"/>
        <d v="2018-09-29T13:29:17"/>
        <d v="2018-09-29T15:31:59"/>
        <d v="2018-09-29T19:03:06"/>
        <d v="2018-09-30T20:11:46"/>
      </sharedItems>
    </cacheField>
    <cacheField name="COD" numFmtId="0">
      <sharedItems containsSemiMixedTypes="0" containsString="0" containsNumber="1" containsInteger="1" minValue="97" maxValue="562" count="61">
        <n v="458"/>
        <n v="469"/>
        <n v="168"/>
        <n v="461"/>
        <n v="367"/>
        <n v="183"/>
        <n v="97"/>
        <n v="297"/>
        <n v="163"/>
        <n v="98"/>
        <n v="561"/>
        <n v="455"/>
        <n v="382"/>
        <n v="226"/>
        <n v="261"/>
        <n v="459"/>
        <n v="120"/>
        <n v="160"/>
        <n v="157"/>
        <n v="457"/>
        <n v="188"/>
        <n v="507"/>
        <n v="395"/>
        <n v="258"/>
        <n v="176"/>
        <n v="161"/>
        <n v="451"/>
        <n v="184"/>
        <n v="496"/>
        <n v="253"/>
        <n v="556"/>
        <n v="252"/>
        <n v="189"/>
        <n v="516"/>
        <n v="152"/>
        <n v="385"/>
        <n v="262"/>
        <n v="460"/>
        <n v="495"/>
        <n v="143"/>
        <n v="502"/>
        <n v="175"/>
        <n v="266"/>
        <n v="454"/>
        <n v="309"/>
        <n v="390"/>
        <n v="162"/>
        <n v="562"/>
        <n v="509"/>
        <n v="200"/>
        <n v="115"/>
        <n v="164"/>
        <n v="251"/>
        <n v="126"/>
        <n v="172"/>
        <n v="110"/>
        <n v="445"/>
        <n v="186"/>
        <n v="156"/>
        <n v="383"/>
        <n v="494"/>
      </sharedItems>
    </cacheField>
    <cacheField name="NOMBRE " numFmtId="0">
      <sharedItems count="61">
        <s v="458_Kennedy Central,Cruz Verde"/>
        <s v="469_Calle 140,Cruz Verde"/>
        <s v="168-Calle 127,Cruz Verde"/>
        <s v="461_Santafe,Cruz Verde"/>
        <s v="367-Ilarco,Cruz Verde"/>
        <s v="183-Calle 84,Cruz Verde"/>
        <s v="97_Chico,Cruz Verde"/>
        <s v="297-Parque Arauco-Caracoli,Cruz Verde"/>
        <s v="163-Palermo,Cruz Verde"/>
        <s v="98_Belmira,Cruz Verde"/>
        <s v="561_Titan Plaza,Cruz Verde"/>
        <s v="455_Antares,Cruz Verde"/>
        <s v="382 - Zipaquira Centro,Cruz Verde"/>
        <s v="226 - Metro 20 de Julio,Cruz Verde - Cencosud"/>
        <s v="261 - Metro San Cayetano,Cruz Verde - Cencosud"/>
        <s v="459_Las Ferias,Cruz Verde"/>
        <s v="120-Tutelas Cali-Roosevelt,Cruz Verde"/>
        <s v="160-Santa Barbara,Cruz Verde"/>
        <s v="157_ZonaIn,Cruz Verde"/>
        <s v="Olimpica,457-Villa"/>
        <s v="188-Tequendama,Farmasnitas"/>
        <s v="Cruz Verde,507_Diver Plaza"/>
        <s v="395_Calle 140,Acuña"/>
        <s v="258 - Jumbo Limonar,Cruz Verde - Cencosud"/>
        <s v="176- Murillo,Cruz Verde"/>
        <s v="161-Punto Clave,Farmsanitas"/>
        <s v="Chapinero Alto,451_Cruz Verde"/>
        <s v="184_Chia,Cruz Verde"/>
        <s v="496_Medical Center,Cruz Verde"/>
        <s v="253 - Metro Banderas,Cruz Verde - Cencosud"/>
        <s v="556_Suramericana,Cruz Verde"/>
        <s v="252 - Jumbo Santa Ana,Cruz Verde - cencosud"/>
        <s v="189-Centenario,Cruz Verde"/>
        <s v="516_Uap Ibague,Cruz Verde"/>
        <s v="152_Norte,Cruz Verde"/>
        <s v="385_Imbanaco,Cruz Verde"/>
        <s v="262 - Jumbo Hayuelos,Cruz Verde - Cencosud"/>
        <s v="460_Avenida 1,Cruz Verde"/>
        <s v="495_Cruz Verde,Clinica Mujer"/>
        <s v="143_Facatativa,Cruz Verde"/>
        <s v="502_Calle 184,Cruz Verde"/>
        <s v="175-Campestre,Cruz Verde"/>
        <s v="266 - Jumbo Rionegro,Cruz Verde - Cencosud"/>
        <s v="454_Colina,Cruz Verde"/>
        <s v="309_San Francisco,Cruz verde"/>
        <s v="390_Calle 82,Cruz Verde"/>
        <s v="162-Cabecera,Cruz Verde"/>
        <s v="562_Prado 72,Cruz Verde"/>
        <s v="509_Cruz Verde,Santa Cecilia"/>
        <s v="200 - Jumbo Cra 65,Cruz Verde - Cencosud"/>
        <s v="115-Prado 74,Cruz Verde"/>
        <s v="164-Cedro Bolivar,Cruz Verde"/>
        <s v="251_Calle 54,Cruz Verde"/>
        <s v="126-Centro Chia,Cruz Verde"/>
        <s v="172-Calle 100,Cruz Verde"/>
        <s v="110-Tutelas Calle 116-Pontevedra,Cruz Verde"/>
        <s v="Clinica de cafe,445_Cruz Verde"/>
        <s v="186-Calle 97,Cruz Verde"/>
        <s v="156-Calle 80,Cruz Verde"/>
        <s v="383-World Trade Center,Cruz Verde"/>
        <s v="Modelia Central,494-Cruz Verde"/>
      </sharedItems>
    </cacheField>
    <cacheField name="CIUDAD" numFmtId="0">
      <sharedItems/>
    </cacheField>
    <cacheField name="RESULTADO" numFmtId="0">
      <sharedItems count="4">
        <s v="CON EVIDENCIA"/>
        <s v="SIN EVIDENCIA"/>
        <s v="TOMA FÍSICA"/>
        <s v="SIN FORMAT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Farmasanitas" refreshedDate="43385.656859259259" createdVersion="5" refreshedVersion="5" minRefreshableVersion="3" recordCount="230">
  <cacheSource type="worksheet">
    <worksheetSource ref="N16:AR246" sheet="SEPT18"/>
  </cacheSource>
  <cacheFields count="31">
    <cacheField name="CIUDAD" numFmtId="0">
      <sharedItems/>
    </cacheField>
    <cacheField name="COD" numFmtId="0">
      <sharedItems containsSemiMixedTypes="0" containsString="0" containsNumber="1" containsInteger="1" minValue="97" maxValue="564"/>
    </cacheField>
    <cacheField name="PUNTO" numFmtId="0">
      <sharedItems/>
    </cacheField>
    <cacheField name="ene-18" numFmtId="167">
      <sharedItems containsString="0" containsBlank="1" containsNumber="1" containsInteger="1" minValue="0" maxValue="6"/>
    </cacheField>
    <cacheField name="feb-18" numFmtId="0">
      <sharedItems containsString="0" containsBlank="1" containsNumber="1" containsInteger="1" minValue="0" maxValue="10"/>
    </cacheField>
    <cacheField name="mar-18" numFmtId="167">
      <sharedItems containsString="0" containsBlank="1" containsNumber="1" containsInteger="1" minValue="0" maxValue="6"/>
    </cacheField>
    <cacheField name="abr-18" numFmtId="167">
      <sharedItems containsString="0" containsBlank="1" containsNumber="1" containsInteger="1" minValue="0" maxValue="7"/>
    </cacheField>
    <cacheField name="may-18" numFmtId="167">
      <sharedItems containsString="0" containsBlank="1" containsNumber="1" containsInteger="1" minValue="0" maxValue="9"/>
    </cacheField>
    <cacheField name="jun-18" numFmtId="167">
      <sharedItems containsString="0" containsBlank="1" containsNumber="1" containsInteger="1" minValue="0" maxValue="6"/>
    </cacheField>
    <cacheField name="jul-18" numFmtId="167">
      <sharedItems containsString="0" containsBlank="1" containsNumber="1" containsInteger="1" minValue="0" maxValue="9"/>
    </cacheField>
    <cacheField name="ago-18" numFmtId="167">
      <sharedItems containsString="0" containsBlank="1" containsNumber="1" containsInteger="1" minValue="0" maxValue="9"/>
    </cacheField>
    <cacheField name="sep-18" numFmtId="167">
      <sharedItems containsSemiMixedTypes="0" containsString="0" containsNumber="1" containsInteger="1" minValue="0" maxValue="13"/>
    </cacheField>
    <cacheField name="EVIDENCIA ENERO" numFmtId="167">
      <sharedItems containsSemiMixedTypes="0" containsString="0" containsNumber="1" containsInteger="1" minValue="0" maxValue="4"/>
    </cacheField>
    <cacheField name="SIN EVIDENCIA ENERO" numFmtId="167">
      <sharedItems containsSemiMixedTypes="0" containsString="0" containsNumber="1" containsInteger="1" minValue="0" maxValue="5"/>
    </cacheField>
    <cacheField name="EVIDENCIA FEB" numFmtId="167">
      <sharedItems containsSemiMixedTypes="0" containsString="0" containsNumber="1" containsInteger="1" minValue="0" maxValue="4"/>
    </cacheField>
    <cacheField name="SIN EVIDENCIA FEB" numFmtId="167">
      <sharedItems containsSemiMixedTypes="0" containsString="0" containsNumber="1" containsInteger="1" minValue="0" maxValue="6"/>
    </cacheField>
    <cacheField name="EVIDENCIA MAR" numFmtId="167">
      <sharedItems containsSemiMixedTypes="0" containsString="0" containsNumber="1" containsInteger="1" minValue="0" maxValue="5"/>
    </cacheField>
    <cacheField name="SIN EVIDENCIA MAR" numFmtId="167">
      <sharedItems containsSemiMixedTypes="0" containsString="0" containsNumber="1" containsInteger="1" minValue="0" maxValue="6"/>
    </cacheField>
    <cacheField name="EVIDENCIA ABRIL" numFmtId="167">
      <sharedItems containsSemiMixedTypes="0" containsString="0" containsNumber="1" containsInteger="1" minValue="0" maxValue="3"/>
    </cacheField>
    <cacheField name="SIN EVIDENCIA ABRIL" numFmtId="167">
      <sharedItems containsSemiMixedTypes="0" containsString="0" containsNumber="1" containsInteger="1" minValue="0" maxValue="6"/>
    </cacheField>
    <cacheField name="EVIDENCIA MAYO" numFmtId="167">
      <sharedItems containsString="0" containsBlank="1" containsNumber="1" containsInteger="1" minValue="0" maxValue="6"/>
    </cacheField>
    <cacheField name="SIN EVIDENCIA MAYO" numFmtId="167">
      <sharedItems containsString="0" containsBlank="1" containsNumber="1" containsInteger="1" minValue="0" maxValue="9"/>
    </cacheField>
    <cacheField name="EVIDENCIA JUNIO" numFmtId="167">
      <sharedItems containsString="0" containsBlank="1" containsNumber="1" containsInteger="1" minValue="0" maxValue="5"/>
    </cacheField>
    <cacheField name="SIN EVIDENCIA JUNIO" numFmtId="167">
      <sharedItems containsString="0" containsBlank="1" containsNumber="1" containsInteger="1" minValue="0" maxValue="4"/>
    </cacheField>
    <cacheField name="EVIDENCIA JULIO" numFmtId="167">
      <sharedItems containsSemiMixedTypes="0" containsString="0" containsNumber="1" containsInteger="1" minValue="0" maxValue="5"/>
    </cacheField>
    <cacheField name="SIN EVIDENCIA JULIO" numFmtId="167">
      <sharedItems containsSemiMixedTypes="0" containsString="0" containsNumber="1" containsInteger="1" minValue="0" maxValue="4"/>
    </cacheField>
    <cacheField name="EVIDENCIA AGOSTO" numFmtId="167">
      <sharedItems containsSemiMixedTypes="0" containsString="0" containsNumber="1" containsInteger="1" minValue="0" maxValue="5"/>
    </cacheField>
    <cacheField name="SIN EVIDENCIA AGOSTO" numFmtId="167">
      <sharedItems containsSemiMixedTypes="0" containsString="0" containsNumber="1" containsInteger="1" minValue="0" maxValue="5"/>
    </cacheField>
    <cacheField name="EVIDENCIA SEPT" numFmtId="167">
      <sharedItems containsSemiMixedTypes="0" containsString="0" containsNumber="1" containsInteger="1" minValue="0" maxValue="6"/>
    </cacheField>
    <cacheField name="SIN EVIDENCIA SEPT" numFmtId="167">
      <sharedItems containsSemiMixedTypes="0" containsString="0" containsNumber="1" containsInteger="1" minValue="0" maxValue="9"/>
    </cacheField>
    <cacheField name="ACUM 2018" numFmtId="167">
      <sharedItems containsSemiMixedTypes="0" containsString="0" containsNumber="1" containsInteger="1" minValue="0" maxValue="64" count="26">
        <n v="64"/>
        <n v="34"/>
        <n v="28"/>
        <n v="27"/>
        <n v="24"/>
        <n v="26"/>
        <n v="18"/>
        <n v="21"/>
        <n v="16"/>
        <n v="15"/>
        <n v="17"/>
        <n v="12"/>
        <n v="14"/>
        <n v="10"/>
        <n v="11"/>
        <n v="13"/>
        <n v="9"/>
        <n v="8"/>
        <n v="7"/>
        <n v="6"/>
        <n v="5"/>
        <n v="4"/>
        <n v="3"/>
        <n v="2"/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Farmasanitas" refreshedDate="43423.615998842593" createdVersion="5" refreshedVersion="5" minRefreshableVersion="3" recordCount="233">
  <cacheSource type="worksheet">
    <worksheetSource ref="N16:AU249" sheet="OCT18"/>
  </cacheSource>
  <cacheFields count="34">
    <cacheField name="CIUDAD" numFmtId="0">
      <sharedItems/>
    </cacheField>
    <cacheField name="COD" numFmtId="0">
      <sharedItems containsSemiMixedTypes="0" containsString="0" containsNumber="1" containsInteger="1" minValue="97" maxValue="574"/>
    </cacheField>
    <cacheField name="PUNTO" numFmtId="0">
      <sharedItems/>
    </cacheField>
    <cacheField name="ene-18" numFmtId="167">
      <sharedItems containsSemiMixedTypes="0" containsString="0" containsNumber="1" containsInteger="1" minValue="0" maxValue="6"/>
    </cacheField>
    <cacheField name="feb-18" numFmtId="0">
      <sharedItems containsString="0" containsBlank="1" containsNumber="1" containsInteger="1" minValue="0" maxValue="10"/>
    </cacheField>
    <cacheField name="mar-18" numFmtId="167">
      <sharedItems containsString="0" containsBlank="1" containsNumber="1" containsInteger="1" minValue="0" maxValue="6"/>
    </cacheField>
    <cacheField name="abr-18" numFmtId="167">
      <sharedItems containsSemiMixedTypes="0" containsString="0" containsNumber="1" containsInteger="1" minValue="0" maxValue="7"/>
    </cacheField>
    <cacheField name="may-18" numFmtId="167">
      <sharedItems containsString="0" containsBlank="1" containsNumber="1" containsInteger="1" minValue="0" maxValue="9"/>
    </cacheField>
    <cacheField name="jun-18" numFmtId="167">
      <sharedItems containsString="0" containsBlank="1" containsNumber="1" containsInteger="1" minValue="0" maxValue="6"/>
    </cacheField>
    <cacheField name="jul-18" numFmtId="167">
      <sharedItems containsSemiMixedTypes="0" containsString="0" containsNumber="1" containsInteger="1" minValue="0" maxValue="9"/>
    </cacheField>
    <cacheField name="ago-18" numFmtId="167">
      <sharedItems containsSemiMixedTypes="0" containsString="0" containsNumber="1" containsInteger="1" minValue="0" maxValue="9"/>
    </cacheField>
    <cacheField name="sep-18" numFmtId="167">
      <sharedItems containsSemiMixedTypes="0" containsString="0" containsNumber="1" containsInteger="1" minValue="0" maxValue="13"/>
    </cacheField>
    <cacheField name="oct-18" numFmtId="167">
      <sharedItems containsSemiMixedTypes="0" containsString="0" containsNumber="1" containsInteger="1" minValue="0" maxValue="16"/>
    </cacheField>
    <cacheField name="EVIDENCIA ENERO" numFmtId="167">
      <sharedItems containsSemiMixedTypes="0" containsString="0" containsNumber="1" containsInteger="1" minValue="0" maxValue="4"/>
    </cacheField>
    <cacheField name="SIN EVIDENCIA ENERO" numFmtId="167">
      <sharedItems containsSemiMixedTypes="0" containsString="0" containsNumber="1" containsInteger="1" minValue="0" maxValue="5"/>
    </cacheField>
    <cacheField name="EVIDENCIA FEB" numFmtId="167">
      <sharedItems containsSemiMixedTypes="0" containsString="0" containsNumber="1" containsInteger="1" minValue="0" maxValue="4"/>
    </cacheField>
    <cacheField name="SIN EVIDENCIA FEB" numFmtId="167">
      <sharedItems containsSemiMixedTypes="0" containsString="0" containsNumber="1" containsInteger="1" minValue="0" maxValue="6"/>
    </cacheField>
    <cacheField name="EVIDENCIA MAR" numFmtId="167">
      <sharedItems containsSemiMixedTypes="0" containsString="0" containsNumber="1" containsInteger="1" minValue="0" maxValue="5"/>
    </cacheField>
    <cacheField name="SIN EVIDENCIA MAR" numFmtId="167">
      <sharedItems containsSemiMixedTypes="0" containsString="0" containsNumber="1" containsInteger="1" minValue="0" maxValue="6"/>
    </cacheField>
    <cacheField name="EVIDENCIA ABRIL" numFmtId="167">
      <sharedItems containsSemiMixedTypes="0" containsString="0" containsNumber="1" containsInteger="1" minValue="0" maxValue="3"/>
    </cacheField>
    <cacheField name="SIN EVIDENCIA ABRIL" numFmtId="167">
      <sharedItems containsSemiMixedTypes="0" containsString="0" containsNumber="1" containsInteger="1" minValue="0" maxValue="6"/>
    </cacheField>
    <cacheField name="EVIDENCIA MAYO" numFmtId="167">
      <sharedItems containsString="0" containsBlank="1" containsNumber="1" containsInteger="1" minValue="0" maxValue="6"/>
    </cacheField>
    <cacheField name="SIN EVIDENCIA MAYO" numFmtId="167">
      <sharedItems containsString="0" containsBlank="1" containsNumber="1" containsInteger="1" minValue="0" maxValue="9"/>
    </cacheField>
    <cacheField name="EVIDENCIA JUNIO" numFmtId="167">
      <sharedItems containsString="0" containsBlank="1" containsNumber="1" containsInteger="1" minValue="0" maxValue="5"/>
    </cacheField>
    <cacheField name="SIN EVIDENCIA JUNIO" numFmtId="167">
      <sharedItems containsString="0" containsBlank="1" containsNumber="1" containsInteger="1" minValue="0" maxValue="4"/>
    </cacheField>
    <cacheField name="EVIDENCIA JULIO" numFmtId="167">
      <sharedItems containsSemiMixedTypes="0" containsString="0" containsNumber="1" containsInteger="1" minValue="0" maxValue="5"/>
    </cacheField>
    <cacheField name="SIN EVIDENCIA JULIO" numFmtId="167">
      <sharedItems containsSemiMixedTypes="0" containsString="0" containsNumber="1" containsInteger="1" minValue="0" maxValue="4"/>
    </cacheField>
    <cacheField name="EVIDENCIA AGOSTO" numFmtId="167">
      <sharedItems containsSemiMixedTypes="0" containsString="0" containsNumber="1" containsInteger="1" minValue="0" maxValue="5"/>
    </cacheField>
    <cacheField name="SIN EVIDENCIA AGOSTO" numFmtId="167">
      <sharedItems containsSemiMixedTypes="0" containsString="0" containsNumber="1" containsInteger="1" minValue="0" maxValue="5"/>
    </cacheField>
    <cacheField name="EVIDENCIA SEPT" numFmtId="167">
      <sharedItems containsSemiMixedTypes="0" containsString="0" containsNumber="1" containsInteger="1" minValue="0" maxValue="6"/>
    </cacheField>
    <cacheField name="SIN EVIDENCIA SEPT" numFmtId="167">
      <sharedItems containsSemiMixedTypes="0" containsString="0" containsNumber="1" containsInteger="1" minValue="0" maxValue="9"/>
    </cacheField>
    <cacheField name="EVIDENCIA OCT" numFmtId="167">
      <sharedItems containsSemiMixedTypes="0" containsString="0" containsNumber="1" containsInteger="1" minValue="0" maxValue="8"/>
    </cacheField>
    <cacheField name="SIN EVIDENCIA OCT" numFmtId="167">
      <sharedItems containsSemiMixedTypes="0" containsString="0" containsNumber="1" containsInteger="1" minValue="0" maxValue="8"/>
    </cacheField>
    <cacheField name="ACUM 2018" numFmtId="167">
      <sharedItems containsSemiMixedTypes="0" containsString="0" containsNumber="1" containsInteger="1" minValue="0" maxValue="80" count="28">
        <n v="80"/>
        <n v="41"/>
        <n v="32"/>
        <n v="34"/>
        <n v="28"/>
        <n v="31"/>
        <n v="27"/>
        <n v="23"/>
        <n v="21"/>
        <n v="26"/>
        <n v="18"/>
        <n v="16"/>
        <n v="15"/>
        <n v="14"/>
        <n v="12"/>
        <n v="13"/>
        <n v="11"/>
        <n v="10"/>
        <n v="9"/>
        <n v="8"/>
        <n v="7"/>
        <n v="6"/>
        <n v="5"/>
        <n v="4"/>
        <n v="3"/>
        <n v="2"/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Farmasanitas" refreshedDate="43423.616231134256" createdVersion="5" refreshedVersion="5" minRefreshableVersion="3" recordCount="174">
  <cacheSource type="worksheet">
    <worksheetSource ref="B2:F176" sheet="OCT18"/>
  </cacheSource>
  <cacheFields count="5">
    <cacheField name="FECHA " numFmtId="168">
      <sharedItems containsSemiMixedTypes="0" containsNonDate="0" containsDate="1" containsString="0" minDate="2018-10-01T19:42:17" maxDate="2018-10-31T23:40:48" count="174">
        <d v="2018-10-01T19:42:17"/>
        <d v="2018-10-01T20:51:56"/>
        <d v="2018-10-02T16:22:31"/>
        <d v="2018-10-02T18:19:25"/>
        <d v="2018-10-02T20:57:38"/>
        <d v="2018-10-02T23:03:30"/>
        <d v="2018-10-02T23:47:49"/>
        <d v="2018-10-03T00:15:46"/>
        <d v="2018-10-03T15:06:20"/>
        <d v="2018-10-03T22:14:32"/>
        <d v="2018-10-03T22:18:15"/>
        <d v="2018-10-03T23:02:50"/>
        <d v="2018-10-04T00:03:56"/>
        <d v="2018-10-04T18:27:04"/>
        <d v="2018-10-05T00:47:48"/>
        <d v="2018-10-05T20:25:38"/>
        <d v="2018-10-05T20:38:50"/>
        <d v="2018-10-05T23:06:50"/>
        <d v="2018-10-05T23:48:04"/>
        <d v="2018-10-06T01:33:31"/>
        <d v="2018-10-06T14:48:52"/>
        <d v="2018-10-06T17:58:44"/>
        <d v="2018-10-06T18:25:21"/>
        <d v="2018-10-06T18:39:54"/>
        <d v="2018-10-06T19:49:26"/>
        <d v="2018-10-06T23:05:23"/>
        <d v="2018-10-06T23:43:28"/>
        <d v="2018-10-06T23:58:20"/>
        <d v="2018-10-07T00:20:33"/>
        <d v="2018-10-08T13:41:39"/>
        <d v="2018-10-08T13:42:30"/>
        <d v="2018-10-08T16:17:38"/>
        <d v="2018-10-08T16:31:51"/>
        <d v="2018-10-08T16:34:18"/>
        <d v="2018-10-08T19:21:56"/>
        <d v="2018-10-08T20:59:16"/>
        <d v="2018-10-08T22:19:24"/>
        <d v="2018-10-08T22:53:13"/>
        <d v="2018-10-09T01:50:31"/>
        <d v="2018-10-09T15:38:39"/>
        <d v="2018-10-09T21:29:44"/>
        <d v="2018-10-09T21:36:49"/>
        <d v="2018-10-09T22:07:40"/>
        <d v="2018-10-09T22:33:56"/>
        <d v="2018-10-10T18:58:03"/>
        <d v="2018-10-10T19:02:23"/>
        <d v="2018-10-10T19:43:19"/>
        <d v="2018-10-11T17:29:52"/>
        <d v="2018-10-11T17:32:36"/>
        <d v="2018-10-11T17:38:27"/>
        <d v="2018-10-11T21:25:59"/>
        <d v="2018-10-11T22:28:38"/>
        <d v="2018-10-12T14:19:44"/>
        <d v="2018-10-12T17:35:36"/>
        <d v="2018-10-12T18:12:49"/>
        <d v="2018-10-12T18:49:42"/>
        <d v="2018-10-12T20:15:31"/>
        <d v="2018-10-12T20:23:28"/>
        <d v="2018-10-13T20:34:32"/>
        <d v="2018-10-15T22:58:23"/>
        <d v="2018-10-15T23:44:30"/>
        <d v="2018-10-16T16:09:16"/>
        <d v="2018-10-16T17:10:26"/>
        <d v="2018-10-17T00:27:56"/>
        <d v="2018-10-17T13:22:59"/>
        <d v="2018-10-17T13:55:23"/>
        <d v="2018-10-17T14:18:26"/>
        <d v="2018-10-17T15:15:27"/>
        <d v="2018-10-17T15:57:26"/>
        <d v="2018-10-17T15:59:09"/>
        <d v="2018-10-17T18:55:44"/>
        <d v="2018-10-17T19:33:27"/>
        <d v="2018-10-17T19:58:38"/>
        <d v="2018-10-17T21:10:58"/>
        <d v="2018-10-17T21:49:38"/>
        <d v="2018-10-17T22:51:06"/>
        <d v="2018-10-17T23:51:28"/>
        <d v="2018-10-18T00:24:46"/>
        <d v="2018-10-18T01:56:28"/>
        <d v="2018-10-18T02:01:08"/>
        <d v="2018-10-18T18:38:40"/>
        <d v="2018-10-18T21:19:15"/>
        <d v="2018-10-18T21:43:39"/>
        <d v="2018-10-18T21:56:31"/>
        <d v="2018-10-18T22:10:04"/>
        <d v="2018-10-18T22:36:31"/>
        <d v="2018-10-19T00:11:21"/>
        <d v="2018-10-19T00:53:14"/>
        <d v="2018-10-19T20:22:26"/>
        <d v="2018-10-19T22:32:27"/>
        <d v="2018-10-19T22:59:42"/>
        <d v="2018-10-19T23:47:53"/>
        <d v="2018-10-20T15:01:36"/>
        <d v="2018-10-20T20:11:39"/>
        <d v="2018-10-20T22:10:18"/>
        <d v="2018-10-21T18:41:37"/>
        <d v="2018-10-21T19:42:54"/>
        <d v="2018-10-21T20:42:04"/>
        <d v="2018-10-22T02:33:54"/>
        <d v="2018-10-22T12:48:09"/>
        <d v="2018-10-22T15:19:36"/>
        <d v="2018-10-22T15:56:39"/>
        <d v="2018-10-22T16:45:28"/>
        <d v="2018-10-22T16:49:33"/>
        <d v="2018-10-22T19:40:47"/>
        <d v="2018-10-22T20:18:44"/>
        <d v="2018-10-22T21:13:20"/>
        <d v="2018-10-22T21:42:51"/>
        <d v="2018-10-22T23:24:07"/>
        <d v="2018-10-22T23:40:29"/>
        <d v="2018-10-23T00:21:56"/>
        <d v="2018-10-23T14:11:14"/>
        <d v="2018-10-23T17:29:53"/>
        <d v="2018-10-23T17:51:55"/>
        <d v="2018-10-23T20:01:01"/>
        <d v="2018-10-23T20:57:50"/>
        <d v="2018-10-23T21:39:32"/>
        <d v="2018-10-23T22:20:03"/>
        <d v="2018-10-24T00:54:59"/>
        <d v="2018-10-24T00:57:16"/>
        <d v="2018-10-24T15:05:41"/>
        <d v="2018-10-24T16:52:51"/>
        <d v="2018-10-24T19:06:11"/>
        <d v="2018-10-24T21:30:12"/>
        <d v="2018-10-24T22:22:35"/>
        <d v="2018-10-24T22:55:33"/>
        <d v="2018-10-25T14:48:03"/>
        <d v="2018-10-25T15:39:11"/>
        <d v="2018-10-25T15:49:25"/>
        <d v="2018-10-25T20:43:31"/>
        <d v="2018-10-25T21:06:47"/>
        <d v="2018-10-25T22:06:29"/>
        <d v="2018-10-25T23:23:15"/>
        <d v="2018-10-26T01:07:55"/>
        <d v="2018-10-26T02:11:41"/>
        <d v="2018-10-26T13:22:16"/>
        <d v="2018-10-26T15:12:51"/>
        <d v="2018-10-26T15:58:24"/>
        <d v="2018-10-26T16:15:08"/>
        <d v="2018-10-26T16:54:31"/>
        <d v="2018-10-26T19:50:19"/>
        <d v="2018-10-26T20:26:34"/>
        <d v="2018-10-26T20:58:45"/>
        <d v="2018-10-26T21:48:21"/>
        <d v="2018-10-27T00:18:50"/>
        <d v="2018-10-27T17:08:37"/>
        <d v="2018-10-27T18:19:30"/>
        <d v="2018-10-27T18:29:33"/>
        <d v="2018-10-27T18:54:40"/>
        <d v="2018-10-27T19:38:33"/>
        <d v="2018-10-27T19:43:28"/>
        <d v="2018-10-28T18:08:30"/>
        <d v="2018-10-29T18:44:12"/>
        <d v="2018-10-29T19:49:41"/>
        <d v="2018-10-29T20:24:07"/>
        <d v="2018-10-29T20:39:30"/>
        <d v="2018-10-29T20:49:36"/>
        <d v="2018-10-29T21:02:24"/>
        <d v="2018-10-29T21:14:31"/>
        <d v="2018-10-29T21:16:33"/>
        <d v="2018-10-29T21:29:32"/>
        <d v="2018-10-29T22:07:00"/>
        <d v="2018-10-30T14:22:27"/>
        <d v="2018-10-30T15:01:01"/>
        <d v="2018-10-30T19:14:06"/>
        <d v="2018-10-30T19:24:24"/>
        <d v="2018-10-30T20:43:13"/>
        <d v="2018-10-30T20:44:24"/>
        <d v="2018-10-30T22:07:20"/>
        <d v="2018-10-30T23:49:28"/>
        <d v="2018-10-31T21:20:10"/>
        <d v="2018-10-31T22:25:52"/>
        <d v="2018-10-31T22:27:07"/>
        <d v="2018-10-31T23:40:48"/>
      </sharedItems>
    </cacheField>
    <cacheField name="COD" numFmtId="0">
      <sharedItems containsSemiMixedTypes="0" containsString="0" containsNumber="1" containsInteger="1" minValue="97" maxValue="564" count="71">
        <n v="370"/>
        <n v="171"/>
        <n v="157"/>
        <n v="560"/>
        <n v="459"/>
        <n v="558"/>
        <n v="297"/>
        <n v="184"/>
        <n v="458"/>
        <n v="502"/>
        <n v="467"/>
        <n v="166"/>
        <n v="415"/>
        <n v="97"/>
        <n v="305"/>
        <n v="161"/>
        <n v="561"/>
        <n v="555"/>
        <n v="226"/>
        <n v="506"/>
        <n v="289"/>
        <n v="451"/>
        <n v="495"/>
        <n v="251"/>
        <n v="469"/>
        <n v="385"/>
        <n v="397"/>
        <n v="402"/>
        <n v="378"/>
        <n v="564"/>
        <n v="261"/>
        <n v="382"/>
        <n v="383"/>
        <n v="98"/>
        <n v="312"/>
        <n v="468"/>
        <n v="516"/>
        <n v="265"/>
        <n v="461"/>
        <n v="110"/>
        <n v="556"/>
        <n v="374"/>
        <n v="257"/>
        <n v="455"/>
        <n v="185"/>
        <n v="200"/>
        <n v="460"/>
        <n v="308"/>
        <n v="133"/>
        <n v="494"/>
        <n v="262"/>
        <n v="175"/>
        <n v="517"/>
        <n v="454"/>
        <n v="172"/>
        <n v="554"/>
        <n v="513"/>
        <n v="521"/>
        <n v="253"/>
        <n v="470"/>
        <n v="389"/>
        <n v="229"/>
        <n v="164"/>
        <n v="168"/>
        <n v="409"/>
        <n v="562"/>
        <n v="120"/>
        <n v="224"/>
        <n v="520"/>
        <n v="501"/>
        <n v="146"/>
      </sharedItems>
    </cacheField>
    <cacheField name="NOMBRE " numFmtId="0">
      <sharedItems count="71">
        <s v="370-Torre Premium,Cruz Verde"/>
        <s v="171-Plaza de las Americas,Cruz Verde"/>
        <s v="157_ZonaIn,Cruz Verde"/>
        <s v="560_San Jose,Cruz Verde"/>
        <s v="459_Las Ferias,Cruz Verde"/>
        <s v="558_Unicentro Medellin,Cruz Verde"/>
        <s v="297-Parque Arauco-Caracoli,Cruz Verde"/>
        <s v="184_Chia,Cruz Verde"/>
        <s v="458_Kennedy Central,Cruz Verde"/>
        <s v="502_Calle 184,Cruz Verde"/>
        <s v="467_Santa Paula,Cruz Verde"/>
        <s v="166-Calle 106,Cruz Verde"/>
        <s v="415_Salitre Plaza,Acuña"/>
        <s v="97_Chico,Cruz Verde"/>
        <s v="305-Las velas,Cruz Verde"/>
        <s v="161-Punto Clave,Farmsanitas"/>
        <s v="561_Titan Plaza,Cruz Verde"/>
        <s v="555_San Lucas,Cruz Verde"/>
        <s v="226 - Metro 20 de Julio,Cruz Verde - Cencosud"/>
        <s v="506_Cruz Verde,Santa Bibiana"/>
        <s v="289 - Jumbo Mega Mall,Cruz Verde - Cencosud"/>
        <s v="Chapinero Alto,451_Cruz Verde"/>
        <s v="495_Cruz Verde,Clinica Mujer"/>
        <s v="251_Calle 54,Cruz Verde"/>
        <s v="469_Calle 140,Cruz Verde"/>
        <s v="385_Imbanaco,Cruz Verde"/>
        <s v="397_Calle 72,Acuña"/>
        <s v="402_Pablo VI,Acuña"/>
        <s v="378 - Av Las Villas,Av Las Villas"/>
        <s v="564_La Merced,Cruz Verde"/>
        <s v="261 - Metro San Cayetano,Cruz Verde - Cencosud"/>
        <s v="382 - Zipaquira Centro,Cruz Verde"/>
        <s v="383-World Trade Center,Cruz Verde"/>
        <s v="98_Belmira,Cruz Verde"/>
        <s v="312_Jumbo Yopal,Cruz Verde"/>
        <s v="468_Calle 93,Cruz Verde"/>
        <s v="516_Uap Ibague,Cruz Verde"/>
        <s v="265 - Metro Alqueria,Cruz Verde - cencosud"/>
        <s v="461_Santafe,Cruz Verde"/>
        <s v="110-Tutelas Calle 116-Pontevedra,Cruz Verde"/>
        <s v="556_Suramericana,Cruz Verde"/>
        <s v="374_Calle 90,Cruz Verde"/>
        <s v="257 - Jumbo Americano,Cruz Verde - Cencosud"/>
        <s v="455_Antares,Cruz Verde"/>
        <s v="185-Bocagrande,cruz Verde"/>
        <s v="200 - Jumbo Cra 65,Cruz Verde - Cencosud"/>
        <s v="460_Avenida 1,Cruz Verde"/>
        <s v="308-Toberin,Cruz Verde"/>
        <s v="133_La Castellana,Cruz Verde"/>
        <s v="Modelia Central,494-Cruz Verde"/>
        <s v="262 - Jumbo Hayuelos,Cruz Verde - Cencosud"/>
        <s v="175-Campestre,Cruz Verde"/>
        <s v="Cruz Verde,Santafe Medellin"/>
        <s v="454_Colina,Cruz Verde"/>
        <s v="172-Calle 100,Cruz Verde"/>
        <s v="Las Vegas,554_Cruz Verde"/>
        <s v="Cruz Verde,Oviedo"/>
        <s v="521_Palo Grande,Cruz Verde"/>
        <s v="253 - Metro Banderas,Cruz Verde - Cencosud"/>
        <s v="Las Murallas,470-Cruz Verde"/>
        <s v="389_Restrepo,Cruz Verde"/>
        <s v="229 - Jumbo Suba,Cruz Verde - Cencosud"/>
        <s v="164-Cedro Bolivar,Cruz Verde"/>
        <s v="168-Calle 127,Cruz Verde"/>
        <s v="409_Chapinero,Acuña"/>
        <s v="562_Prado 72,Cruz Verde"/>
        <s v="120-Tutelas Cali-Roosevelt,Cruz Verde"/>
        <s v="224 - Jumbo Alto Prado,Cruz Verde -Cencosud"/>
        <s v="520_El tesoro,Cruz Verde"/>
        <s v="Parque Medico,501_Cruz Verde"/>
        <s v="146-Chiquinquira,Cruz Verde"/>
      </sharedItems>
    </cacheField>
    <cacheField name="CIUDAD" numFmtId="0">
      <sharedItems/>
    </cacheField>
    <cacheField name="RESULTADO" numFmtId="0">
      <sharedItems count="4">
        <s v="CON EVIDENCIA"/>
        <s v="SIN FORMATO"/>
        <s v="SIN EVIDENCIA"/>
        <s v="TOMA FISIC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Farmasanitas" refreshedDate="43445.46502546296" createdVersion="5" refreshedVersion="5" minRefreshableVersion="3" recordCount="105">
  <cacheSource type="worksheet">
    <worksheetSource ref="B2:F107" sheet="NOV18"/>
  </cacheSource>
  <cacheFields count="5">
    <cacheField name="FECHA " numFmtId="168">
      <sharedItems containsSemiMixedTypes="0" containsNonDate="0" containsDate="1" containsString="0" minDate="2018-11-01T17:43:56" maxDate="2018-11-30T23:11:13" count="105">
        <d v="2018-11-01T17:43:56"/>
        <d v="2018-11-01T18:56:48"/>
        <d v="2018-11-02T00:14:07"/>
        <d v="2018-11-02T13:22:06"/>
        <d v="2018-11-02T21:25:10"/>
        <d v="2018-11-03T21:56:36"/>
        <d v="2018-11-03T23:05:40"/>
        <d v="2018-11-04T18:54:37"/>
        <d v="2018-11-06T15:13:09"/>
        <d v="2018-11-06T20:21:04"/>
        <d v="2018-11-06T20:29:43"/>
        <d v="2018-11-06T22:07:25"/>
        <d v="2018-11-06T23:18:38"/>
        <d v="2018-11-07T01:36:49"/>
        <d v="2018-11-07T14:29:36"/>
        <d v="2018-11-07T15:08:29"/>
        <d v="2018-11-07T20:03:39"/>
        <d v="2018-11-08T17:01:48"/>
        <d v="2018-11-08T18:43:43"/>
        <d v="2018-11-08T19:06:53"/>
        <d v="2018-11-08T21:37:08"/>
        <d v="2018-11-08T21:53:32"/>
        <d v="2018-11-09T00:27:27"/>
        <d v="2018-11-09T14:40:14"/>
        <d v="2018-11-09T18:58:04"/>
        <d v="2018-11-09T19:21:33"/>
        <d v="2018-11-09T21:13:38"/>
        <d v="2018-11-09T23:08:20"/>
        <d v="2018-11-10T00:03:45"/>
        <d v="2018-11-10T00:47:50"/>
        <d v="2018-11-10T15:05:20"/>
        <d v="2018-11-10T17:09:42"/>
        <d v="2018-11-10T17:55:19"/>
        <d v="2018-11-12T21:44:50"/>
        <d v="2018-11-13T12:54:51"/>
        <d v="2018-11-14T17:14:41"/>
        <d v="2018-11-14T17:16:28"/>
        <d v="2018-11-15T16:27:08"/>
        <d v="2018-11-15T17:02:19"/>
        <d v="2018-11-15T21:00:47"/>
        <d v="2018-11-15T22:44:34"/>
        <d v="2018-11-16T17:59:26"/>
        <d v="2018-11-16T22:42:59"/>
        <d v="2018-11-16T23:10:47"/>
        <d v="2018-11-17T00:09:31"/>
        <d v="2018-11-17T01:15:49"/>
        <d v="2018-11-17T01:34:50"/>
        <d v="2018-11-17T12:52:24"/>
        <d v="2018-11-17T13:02:05"/>
        <d v="2018-11-17T22:09:35"/>
        <d v="2018-11-18T00:38:36"/>
        <d v="2018-11-19T15:42:26"/>
        <d v="2018-11-19T16:02:40"/>
        <d v="2018-11-19T16:11:54"/>
        <d v="2018-11-19T21:05:12"/>
        <d v="2018-11-19T21:19:44"/>
        <d v="2018-11-19T22:02:15"/>
        <d v="2018-11-19T23:11:14"/>
        <d v="2018-11-20T18:51:29"/>
        <d v="2018-11-21T17:31:56"/>
        <d v="2018-11-21T20:12:05"/>
        <d v="2018-11-22T00:39:42"/>
        <d v="2018-11-22T14:29:00"/>
        <d v="2018-11-22T19:15:42"/>
        <d v="2018-11-22T19:16:36"/>
        <d v="2018-11-22T19:42:22"/>
        <d v="2018-11-22T19:43:46"/>
        <d v="2018-11-22T19:53:46"/>
        <d v="2018-11-22T19:54:58"/>
        <d v="2018-11-22T22:12:08"/>
        <d v="2018-11-22T23:36:18"/>
        <d v="2018-11-22T23:54:36"/>
        <d v="2018-11-23T02:14:49"/>
        <d v="2018-11-23T02:17:58"/>
        <d v="2018-11-23T02:21:00"/>
        <d v="2018-11-23T02:25:22"/>
        <d v="2018-11-23T17:50:47"/>
        <d v="2018-11-23T20:19:39"/>
        <d v="2018-11-23T20:33:14"/>
        <d v="2018-11-24T00:07:02"/>
        <d v="2018-11-24T00:27:15"/>
        <d v="2018-11-24T17:33:37"/>
        <d v="2018-11-25T20:24:03"/>
        <d v="2018-11-25T22:20:19"/>
        <d v="2018-11-26T15:59:58"/>
        <d v="2018-11-26T16:04:53"/>
        <d v="2018-11-26T16:12:41"/>
        <d v="2018-11-26T18:09:24"/>
        <d v="2018-11-26T20:14:08"/>
        <d v="2018-11-26T20:29:24"/>
        <d v="2018-11-27T00:52:20"/>
        <d v="2018-11-27T14:31:12"/>
        <d v="2018-11-27T15:15:05"/>
        <d v="2018-11-27T16:33:53"/>
        <d v="2018-11-27T17:31:48"/>
        <d v="2018-11-27T20:53:47"/>
        <d v="2018-11-28T15:16:46"/>
        <d v="2018-11-28T19:21:28"/>
        <d v="2018-11-29T17:23:08"/>
        <d v="2018-11-29T18:01:34"/>
        <d v="2018-11-29T22:52:14"/>
        <d v="2018-11-30T18:11:16"/>
        <d v="2018-11-30T18:30:57"/>
        <d v="2018-11-30T20:28:18"/>
        <d v="2018-11-30T23:11:13"/>
      </sharedItems>
    </cacheField>
    <cacheField name="COD" numFmtId="0">
      <sharedItems containsSemiMixedTypes="0" containsString="0" containsNumber="1" containsInteger="1" minValue="98" maxValue="570" count="59">
        <n v="297"/>
        <n v="251"/>
        <n v="189"/>
        <n v="515"/>
        <n v="454"/>
        <n v="468"/>
        <n v="144"/>
        <n v="561"/>
        <n v="168"/>
        <n v="166"/>
        <n v="507"/>
        <n v="184"/>
        <n v="458"/>
        <n v="98"/>
        <n v="378"/>
        <n v="566"/>
        <n v="495"/>
        <n v="444"/>
        <n v="126"/>
        <n v="261"/>
        <n v="383"/>
        <n v="262"/>
        <n v="134"/>
        <n v="516"/>
        <n v="253"/>
        <n v="570"/>
        <n v="560"/>
        <n v="162"/>
        <n v="257"/>
        <n v="229"/>
        <n v="308"/>
        <n v="188"/>
        <n v="201"/>
        <n v="186"/>
        <n v="127"/>
        <n v="521"/>
        <n v="224"/>
        <n v="501"/>
        <n v="564"/>
        <n v="562"/>
        <n v="157"/>
        <n v="163"/>
        <n v="517"/>
        <n v="466"/>
        <n v="158"/>
        <n v="519"/>
        <n v="120"/>
        <n v="143"/>
        <n v="115"/>
        <n v="451"/>
        <n v="459"/>
        <n v="226"/>
        <n v="390"/>
        <n v="248"/>
        <n v="563"/>
        <n v="113"/>
        <n v="504"/>
        <n v="455"/>
        <n v="174"/>
      </sharedItems>
    </cacheField>
    <cacheField name="NOMBRE " numFmtId="0">
      <sharedItems count="59">
        <s v="297-Parque Arauco-Caracoli,Cruz Verde"/>
        <s v="251_Calle 54,Cruz Verde"/>
        <s v="189-Centenario,Cruz Verde"/>
        <s v="515_Parque Versalles,Cruz Verde"/>
        <s v="454_Colina,Cruz Verde"/>
        <s v="468_Calle 93,Cruz Verde"/>
        <s v="144_Girardot,Cruz Verde"/>
        <s v="561_Titan Plaza,Cruz Verde"/>
        <s v="168-Calle 127,Cruz Verde"/>
        <s v="166-Calle 106,Cruz Verde"/>
        <s v="Cruz Verde,507_Diver Plaza"/>
        <s v="184_Chia,Cruz Verde"/>
        <s v="458_Kennedy Central,Cruz Verde"/>
        <s v="98_Belmira,Cruz Verde"/>
        <s v="378 - Av Las Villas,Av Las Villas"/>
        <s v="566_Cruz Verde Centro Medico La Sabana,Cruz Verde"/>
        <s v="495_Cruz Verde,Clinica Mujer"/>
        <s v="444_ Carrera33,Cruz Verde"/>
        <s v="126-Centro Chia,Cruz Verde"/>
        <s v="261 - Metro San Cayetano,Cruz Verde - Cencosud"/>
        <s v="383-World Trade Center,Cruz Verde"/>
        <s v="262 - Jumbo Hayuelos,Cruz Verde - Cencosud"/>
        <s v="134_Villavicencio,Cruz Verde"/>
        <s v="516_Uap Ibague,Cruz Verde"/>
        <s v="253 - Metro Banderas,Cruz Verde - Cencosud"/>
        <s v="570_Cruz Verde Portal 80,Cruz Verde"/>
        <s v="560_San Jose,Cruz Verde"/>
        <s v="162-Cabecera,Cruz Verde"/>
        <s v="257 - Jumbo Americano,Cruz Verde - Cencosud"/>
        <s v="229 - Jumbo Suba,Cruz Verde - Cencosud"/>
        <s v="308-Toberin,Cruz Verde"/>
        <s v="188-Tequendama,Farmasnitas"/>
        <s v="201_Jumbo Tunja,Cruz Verde - Cencosud"/>
        <s v="186-Calle 97,Cruz Verde"/>
        <s v="127-Pereira,cruz verde"/>
        <s v="521_Palo Grande,Cruz Verde"/>
        <s v="224 - Jumbo Alto Prado,Cruz Verde -Cencosud"/>
        <s v="Parque Medico,501_Cruz Verde"/>
        <s v="564_La Merced,Cruz Verde"/>
        <s v="562_Prado 72,Cruz Verde"/>
        <s v="157_ZonaIn,Cruz Verde"/>
        <s v="163-Palermo,Cruz Verde"/>
        <s v="Cruz Verde,Santafe Medellin"/>
        <s v="Colmedica Chapinero,466_CruzVerde"/>
        <s v="158-Suba,Cruz Verde"/>
        <s v="Cruz Verde,519_Country Urgencias"/>
        <s v="120-Tutelas Cali-Roosevelt,Cruz Verde"/>
        <s v="143_Facatativa,Cruz Verde"/>
        <s v="115-Prado 74,Cruz Verde"/>
        <s v="Chapinero Alto,451_Cruz Verde"/>
        <s v="459_Las Ferias,Cruz Verde"/>
        <s v="226 - Metro 20 de Julio,Cruz Verde - Cencosud"/>
        <s v="390_Calle 82,Cruz Verde"/>
        <s v="248 - Jumbo Calle 80,Cruz Verde - Cencosud"/>
        <s v="563_Plaza Central,Cruz Verde"/>
        <s v="113-San Diego,Cruz Verde"/>
        <s v="Cruz Verde,504_ UAP 104"/>
        <s v="455_Antares,Cruz Verde"/>
        <s v="174-Parque Turbay,Cruz Verde"/>
      </sharedItems>
    </cacheField>
    <cacheField name="CIUDAD" numFmtId="0">
      <sharedItems/>
    </cacheField>
    <cacheField name="RESULTADO" numFmtId="0">
      <sharedItems count="3">
        <s v="SIN EVIDENCIA"/>
        <s v="CON EVIDENCIA"/>
        <s v="SIN FORMAT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Farmasanitas" refreshedDate="43445.485601504632" createdVersion="5" refreshedVersion="5" minRefreshableVersion="3" recordCount="234">
  <cacheSource type="worksheet">
    <worksheetSource ref="N16:AX250" sheet="NOV18"/>
  </cacheSource>
  <cacheFields count="37">
    <cacheField name="CIUDAD" numFmtId="0">
      <sharedItems/>
    </cacheField>
    <cacheField name="COD" numFmtId="0">
      <sharedItems containsSemiMixedTypes="0" containsString="0" containsNumber="1" containsInteger="1" minValue="97" maxValue="574"/>
    </cacheField>
    <cacheField name="PUNTO" numFmtId="0">
      <sharedItems/>
    </cacheField>
    <cacheField name="ene-18" numFmtId="167">
      <sharedItems containsSemiMixedTypes="0" containsString="0" containsNumber="1" containsInteger="1" minValue="0" maxValue="6"/>
    </cacheField>
    <cacheField name="feb-18" numFmtId="0">
      <sharedItems containsString="0" containsBlank="1" containsNumber="1" containsInteger="1" minValue="0" maxValue="10"/>
    </cacheField>
    <cacheField name="mar-18" numFmtId="167">
      <sharedItems containsString="0" containsBlank="1" containsNumber="1" containsInteger="1" minValue="0" maxValue="6"/>
    </cacheField>
    <cacheField name="abr-18" numFmtId="167">
      <sharedItems containsSemiMixedTypes="0" containsString="0" containsNumber="1" containsInteger="1" minValue="0" maxValue="7"/>
    </cacheField>
    <cacheField name="may-18" numFmtId="167">
      <sharedItems containsString="0" containsBlank="1" containsNumber="1" containsInteger="1" minValue="0" maxValue="9"/>
    </cacheField>
    <cacheField name="jun-18" numFmtId="167">
      <sharedItems containsString="0" containsBlank="1" containsNumber="1" containsInteger="1" minValue="0" maxValue="6"/>
    </cacheField>
    <cacheField name="jul-18" numFmtId="167">
      <sharedItems containsSemiMixedTypes="0" containsString="0" containsNumber="1" containsInteger="1" minValue="0" maxValue="9"/>
    </cacheField>
    <cacheField name="ago-18" numFmtId="167">
      <sharedItems containsSemiMixedTypes="0" containsString="0" containsNumber="1" containsInteger="1" minValue="0" maxValue="9"/>
    </cacheField>
    <cacheField name="sep-18" numFmtId="167">
      <sharedItems containsSemiMixedTypes="0" containsString="0" containsNumber="1" containsInteger="1" minValue="0" maxValue="13"/>
    </cacheField>
    <cacheField name="oct-18" numFmtId="167">
      <sharedItems containsSemiMixedTypes="0" containsString="0" containsNumber="1" containsInteger="1" minValue="0" maxValue="16"/>
    </cacheField>
    <cacheField name="nov-18" numFmtId="167">
      <sharedItems containsSemiMixedTypes="0" containsString="0" containsNumber="1" containsInteger="1" minValue="0" maxValue="6"/>
    </cacheField>
    <cacheField name="EVIDENCIA ENERO" numFmtId="167">
      <sharedItems containsSemiMixedTypes="0" containsString="0" containsNumber="1" containsInteger="1" minValue="0" maxValue="4"/>
    </cacheField>
    <cacheField name="SIN EVIDENCIA ENERO" numFmtId="167">
      <sharedItems containsSemiMixedTypes="0" containsString="0" containsNumber="1" containsInteger="1" minValue="0" maxValue="5"/>
    </cacheField>
    <cacheField name="EVIDENCIA FEB" numFmtId="167">
      <sharedItems containsSemiMixedTypes="0" containsString="0" containsNumber="1" containsInteger="1" minValue="0" maxValue="4"/>
    </cacheField>
    <cacheField name="SIN EVIDENCIA FEB" numFmtId="167">
      <sharedItems containsSemiMixedTypes="0" containsString="0" containsNumber="1" containsInteger="1" minValue="0" maxValue="6"/>
    </cacheField>
    <cacheField name="EVIDENCIA MAR" numFmtId="167">
      <sharedItems containsSemiMixedTypes="0" containsString="0" containsNumber="1" containsInteger="1" minValue="0" maxValue="5"/>
    </cacheField>
    <cacheField name="SIN EVIDENCIA MAR" numFmtId="167">
      <sharedItems containsSemiMixedTypes="0" containsString="0" containsNumber="1" containsInteger="1" minValue="0" maxValue="6"/>
    </cacheField>
    <cacheField name="EVIDENCIA ABRIL" numFmtId="167">
      <sharedItems containsSemiMixedTypes="0" containsString="0" containsNumber="1" containsInteger="1" minValue="0" maxValue="3"/>
    </cacheField>
    <cacheField name="SIN EVIDENCIA ABRIL" numFmtId="167">
      <sharedItems containsSemiMixedTypes="0" containsString="0" containsNumber="1" containsInteger="1" minValue="0" maxValue="6"/>
    </cacheField>
    <cacheField name="EVIDENCIA MAYO" numFmtId="167">
      <sharedItems containsString="0" containsBlank="1" containsNumber="1" containsInteger="1" minValue="0" maxValue="6"/>
    </cacheField>
    <cacheField name="SIN EVIDENCIA MAYO" numFmtId="167">
      <sharedItems containsString="0" containsBlank="1" containsNumber="1" containsInteger="1" minValue="0" maxValue="9"/>
    </cacheField>
    <cacheField name="EVIDENCIA JUNIO" numFmtId="167">
      <sharedItems containsString="0" containsBlank="1" containsNumber="1" containsInteger="1" minValue="0" maxValue="5"/>
    </cacheField>
    <cacheField name="SIN EVIDENCIA JUNIO" numFmtId="167">
      <sharedItems containsString="0" containsBlank="1" containsNumber="1" containsInteger="1" minValue="0" maxValue="4"/>
    </cacheField>
    <cacheField name="EVIDENCIA JULIO" numFmtId="167">
      <sharedItems containsSemiMixedTypes="0" containsString="0" containsNumber="1" containsInteger="1" minValue="0" maxValue="5"/>
    </cacheField>
    <cacheField name="SIN EVIDENCIA JULIO" numFmtId="167">
      <sharedItems containsSemiMixedTypes="0" containsString="0" containsNumber="1" containsInteger="1" minValue="0" maxValue="4"/>
    </cacheField>
    <cacheField name="EVIDENCIA AGOSTO" numFmtId="167">
      <sharedItems containsSemiMixedTypes="0" containsString="0" containsNumber="1" containsInteger="1" minValue="0" maxValue="5"/>
    </cacheField>
    <cacheField name="SIN EVIDENCIA AGOSTO" numFmtId="167">
      <sharedItems containsSemiMixedTypes="0" containsString="0" containsNumber="1" containsInteger="1" minValue="0" maxValue="5"/>
    </cacheField>
    <cacheField name="EVIDENCIA SEPT" numFmtId="167">
      <sharedItems containsSemiMixedTypes="0" containsString="0" containsNumber="1" containsInteger="1" minValue="0" maxValue="6"/>
    </cacheField>
    <cacheField name="SIN EVIDENCIA SEPT" numFmtId="167">
      <sharedItems containsSemiMixedTypes="0" containsString="0" containsNumber="1" containsInteger="1" minValue="0" maxValue="9"/>
    </cacheField>
    <cacheField name="EVIDENCIA OCT" numFmtId="167">
      <sharedItems containsSemiMixedTypes="0" containsString="0" containsNumber="1" containsInteger="1" minValue="0" maxValue="8"/>
    </cacheField>
    <cacheField name="SIN EVIDENCIA OCT" numFmtId="167">
      <sharedItems containsSemiMixedTypes="0" containsString="0" containsNumber="1" containsInteger="1" minValue="0" maxValue="8"/>
    </cacheField>
    <cacheField name="EVIDENCIA NOV" numFmtId="167">
      <sharedItems containsSemiMixedTypes="0" containsString="0" containsNumber="1" containsInteger="1" minValue="0" maxValue="4"/>
    </cacheField>
    <cacheField name="SIN EVIDENCIA NOV" numFmtId="167">
      <sharedItems containsSemiMixedTypes="0" containsString="0" containsNumber="1" containsInteger="1" minValue="0" maxValue="5"/>
    </cacheField>
    <cacheField name="ACUM 2018" numFmtId="167">
      <sharedItems containsSemiMixedTypes="0" containsString="0" containsNumber="1" containsInteger="1" minValue="0" maxValue="84" count="30">
        <n v="84"/>
        <n v="41"/>
        <n v="35"/>
        <n v="28"/>
        <n v="32"/>
        <n v="23"/>
        <n v="21"/>
        <n v="22"/>
        <n v="29"/>
        <n v="19"/>
        <n v="18"/>
        <n v="26"/>
        <n v="16"/>
        <n v="15"/>
        <n v="14"/>
        <n v="17"/>
        <n v="12"/>
        <n v="13"/>
        <n v="11"/>
        <n v="10"/>
        <n v="8"/>
        <n v="9"/>
        <n v="7"/>
        <n v="6"/>
        <n v="5"/>
        <n v="4"/>
        <n v="3"/>
        <n v="2"/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Farmasanitas" refreshedDate="43468.608306134258" createdVersion="5" refreshedVersion="5" minRefreshableVersion="3" recordCount="240">
  <cacheSource type="worksheet">
    <worksheetSource ref="N16:BA256" sheet="DIC18"/>
  </cacheSource>
  <cacheFields count="40">
    <cacheField name="CIUDAD" numFmtId="0">
      <sharedItems/>
    </cacheField>
    <cacheField name="COD" numFmtId="0">
      <sharedItems containsSemiMixedTypes="0" containsString="0" containsNumber="1" containsInteger="1" minValue="97" maxValue="580"/>
    </cacheField>
    <cacheField name="PUNTO" numFmtId="0">
      <sharedItems/>
    </cacheField>
    <cacheField name="ene-18" numFmtId="167">
      <sharedItems containsSemiMixedTypes="0" containsString="0" containsNumber="1" containsInteger="1" minValue="0" maxValue="6"/>
    </cacheField>
    <cacheField name="feb-18" numFmtId="0">
      <sharedItems containsString="0" containsBlank="1" containsNumber="1" containsInteger="1" minValue="0" maxValue="10"/>
    </cacheField>
    <cacheField name="mar-18" numFmtId="167">
      <sharedItems containsString="0" containsBlank="1" containsNumber="1" containsInteger="1" minValue="0" maxValue="6"/>
    </cacheField>
    <cacheField name="abr-18" numFmtId="167">
      <sharedItems containsSemiMixedTypes="0" containsString="0" containsNumber="1" containsInteger="1" minValue="0" maxValue="7"/>
    </cacheField>
    <cacheField name="may-18" numFmtId="167">
      <sharedItems containsString="0" containsBlank="1" containsNumber="1" containsInteger="1" minValue="0" maxValue="9"/>
    </cacheField>
    <cacheField name="jun-18" numFmtId="167">
      <sharedItems containsString="0" containsBlank="1" containsNumber="1" containsInteger="1" minValue="0" maxValue="6"/>
    </cacheField>
    <cacheField name="jul-18" numFmtId="167">
      <sharedItems containsSemiMixedTypes="0" containsString="0" containsNumber="1" containsInteger="1" minValue="0" maxValue="9"/>
    </cacheField>
    <cacheField name="ago-18" numFmtId="167">
      <sharedItems containsSemiMixedTypes="0" containsString="0" containsNumber="1" containsInteger="1" minValue="0" maxValue="9"/>
    </cacheField>
    <cacheField name="sep-18" numFmtId="167">
      <sharedItems containsSemiMixedTypes="0" containsString="0" containsNumber="1" containsInteger="1" minValue="0" maxValue="13"/>
    </cacheField>
    <cacheField name="oct-18" numFmtId="167">
      <sharedItems containsSemiMixedTypes="0" containsString="0" containsNumber="1" containsInteger="1" minValue="0" maxValue="16"/>
    </cacheField>
    <cacheField name="nov-18" numFmtId="167">
      <sharedItems containsSemiMixedTypes="0" containsString="0" containsNumber="1" containsInteger="1" minValue="0" maxValue="6"/>
    </cacheField>
    <cacheField name="dic-18" numFmtId="167">
      <sharedItems containsSemiMixedTypes="0" containsString="0" containsNumber="1" containsInteger="1" minValue="0" maxValue="12"/>
    </cacheField>
    <cacheField name="EVIDENCIA ENERO" numFmtId="167">
      <sharedItems containsSemiMixedTypes="0" containsString="0" containsNumber="1" containsInteger="1" minValue="0" maxValue="4"/>
    </cacheField>
    <cacheField name="SIN EVIDENCIA ENERO" numFmtId="167">
      <sharedItems containsSemiMixedTypes="0" containsString="0" containsNumber="1" containsInteger="1" minValue="0" maxValue="5"/>
    </cacheField>
    <cacheField name="EVIDENCIA FEB" numFmtId="167">
      <sharedItems containsSemiMixedTypes="0" containsString="0" containsNumber="1" containsInteger="1" minValue="0" maxValue="4"/>
    </cacheField>
    <cacheField name="SIN EVIDENCIA FEB" numFmtId="167">
      <sharedItems containsSemiMixedTypes="0" containsString="0" containsNumber="1" containsInteger="1" minValue="0" maxValue="6"/>
    </cacheField>
    <cacheField name="EVIDENCIA MAR" numFmtId="167">
      <sharedItems containsSemiMixedTypes="0" containsString="0" containsNumber="1" containsInteger="1" minValue="0" maxValue="5"/>
    </cacheField>
    <cacheField name="SIN EVIDENCIA MAR" numFmtId="167">
      <sharedItems containsSemiMixedTypes="0" containsString="0" containsNumber="1" containsInteger="1" minValue="0" maxValue="6"/>
    </cacheField>
    <cacheField name="EVIDENCIA ABRIL" numFmtId="167">
      <sharedItems containsSemiMixedTypes="0" containsString="0" containsNumber="1" containsInteger="1" minValue="0" maxValue="3"/>
    </cacheField>
    <cacheField name="SIN EVIDENCIA ABRIL" numFmtId="167">
      <sharedItems containsSemiMixedTypes="0" containsString="0" containsNumber="1" containsInteger="1" minValue="0" maxValue="6"/>
    </cacheField>
    <cacheField name="EVIDENCIA MAYO" numFmtId="167">
      <sharedItems containsString="0" containsBlank="1" containsNumber="1" containsInteger="1" minValue="0" maxValue="6"/>
    </cacheField>
    <cacheField name="SIN EVIDENCIA MAYO" numFmtId="167">
      <sharedItems containsString="0" containsBlank="1" containsNumber="1" containsInteger="1" minValue="0" maxValue="9"/>
    </cacheField>
    <cacheField name="EVIDENCIA JUNIO" numFmtId="167">
      <sharedItems containsString="0" containsBlank="1" containsNumber="1" containsInteger="1" minValue="0" maxValue="5"/>
    </cacheField>
    <cacheField name="SIN EVIDENCIA JUNIO" numFmtId="167">
      <sharedItems containsString="0" containsBlank="1" containsNumber="1" containsInteger="1" minValue="0" maxValue="4"/>
    </cacheField>
    <cacheField name="EVIDENCIA JULIO" numFmtId="167">
      <sharedItems containsSemiMixedTypes="0" containsString="0" containsNumber="1" containsInteger="1" minValue="0" maxValue="5"/>
    </cacheField>
    <cacheField name="SIN EVIDENCIA JULIO" numFmtId="167">
      <sharedItems containsSemiMixedTypes="0" containsString="0" containsNumber="1" containsInteger="1" minValue="0" maxValue="4"/>
    </cacheField>
    <cacheField name="EVIDENCIA AGOSTO" numFmtId="167">
      <sharedItems containsSemiMixedTypes="0" containsString="0" containsNumber="1" containsInteger="1" minValue="0" maxValue="5"/>
    </cacheField>
    <cacheField name="SIN EVIDENCIA AGOSTO" numFmtId="167">
      <sharedItems containsSemiMixedTypes="0" containsString="0" containsNumber="1" containsInteger="1" minValue="0" maxValue="5"/>
    </cacheField>
    <cacheField name="EVIDENCIA SEPT" numFmtId="167">
      <sharedItems containsSemiMixedTypes="0" containsString="0" containsNumber="1" containsInteger="1" minValue="0" maxValue="6"/>
    </cacheField>
    <cacheField name="SIN EVIDENCIA SEPT" numFmtId="167">
      <sharedItems containsSemiMixedTypes="0" containsString="0" containsNumber="1" containsInteger="1" minValue="0" maxValue="9"/>
    </cacheField>
    <cacheField name="EVIDENCIA OCT" numFmtId="167">
      <sharedItems containsSemiMixedTypes="0" containsString="0" containsNumber="1" containsInteger="1" minValue="0" maxValue="8"/>
    </cacheField>
    <cacheField name="SIN EVIDENCIA OCT" numFmtId="167">
      <sharedItems containsSemiMixedTypes="0" containsString="0" containsNumber="1" containsInteger="1" minValue="0" maxValue="8"/>
    </cacheField>
    <cacheField name="EVIDENCIA NOV" numFmtId="167">
      <sharedItems containsSemiMixedTypes="0" containsString="0" containsNumber="1" containsInteger="1" minValue="0" maxValue="4"/>
    </cacheField>
    <cacheField name="SIN EVIDENCIA NOV" numFmtId="167">
      <sharedItems containsSemiMixedTypes="0" containsString="0" containsNumber="1" containsInteger="1" minValue="0" maxValue="5"/>
    </cacheField>
    <cacheField name="EVIDENCIA DIC" numFmtId="167">
      <sharedItems containsSemiMixedTypes="0" containsString="0" containsNumber="1" containsInteger="1" minValue="0" maxValue="11"/>
    </cacheField>
    <cacheField name="SIN EVIDENCIA DIC" numFmtId="167">
      <sharedItems containsSemiMixedTypes="0" containsString="0" containsNumber="1" containsInteger="1" minValue="0" maxValue="3"/>
    </cacheField>
    <cacheField name="ACUM 2018" numFmtId="167">
      <sharedItems containsSemiMixedTypes="0" containsString="0" containsNumber="1" containsInteger="1" minValue="0" maxValue="92" count="32">
        <n v="92"/>
        <n v="44"/>
        <n v="38"/>
        <n v="37"/>
        <n v="33"/>
        <n v="31"/>
        <n v="30"/>
        <n v="28"/>
        <n v="24"/>
        <n v="23"/>
        <n v="22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Farmasanitas" refreshedDate="43508.453047337964" createdVersion="5" refreshedVersion="5" minRefreshableVersion="3" recordCount="125">
  <cacheSource type="worksheet">
    <worksheetSource ref="B2:F127" sheet="DIC18"/>
  </cacheSource>
  <cacheFields count="5">
    <cacheField name="FECHA " numFmtId="168">
      <sharedItems containsSemiMixedTypes="0" containsNonDate="0" containsDate="1" containsString="0" minDate="2018-12-01T14:36:33" maxDate="2018-12-31T23:00:43" count="125">
        <d v="2018-12-01T14:36:33"/>
        <d v="2018-12-03T19:19:37"/>
        <d v="2018-12-03T22:39:32"/>
        <d v="2018-12-04T19:48:37"/>
        <d v="2018-12-04T20:25:47"/>
        <d v="2018-12-04T20:49:24"/>
        <d v="2018-12-04T20:49:50"/>
        <d v="2018-12-04T21:30:22"/>
        <d v="2018-12-04T22:26:20"/>
        <d v="2018-12-05T00:00:40"/>
        <d v="2018-12-05T21:29:07"/>
        <d v="2018-12-05T22:44:11"/>
        <d v="2018-12-05T23:08:22"/>
        <d v="2018-12-06T14:46:21"/>
        <d v="2018-12-06T14:49:28"/>
        <d v="2018-12-06T19:45:03"/>
        <d v="2018-12-06T21:05:57"/>
        <d v="2018-12-07T23:39:12"/>
        <d v="2018-12-08T00:20:24"/>
        <d v="2018-12-08T22:22:08"/>
        <d v="2018-12-09T01:03:16"/>
        <d v="2018-12-09T01:48:07"/>
        <d v="2018-12-09T22:11:35"/>
        <d v="2018-12-10T13:17:52"/>
        <d v="2018-12-10T17:50:40"/>
        <d v="2018-12-10T18:50:42"/>
        <d v="2018-12-10T20:11:39"/>
        <d v="2018-12-10T21:08:34"/>
        <d v="2018-12-10T22:28:51"/>
        <d v="2018-12-10T22:52:02"/>
        <d v="2018-12-10T23:00:58"/>
        <d v="2018-12-11T19:49:49"/>
        <d v="2018-12-11T20:06:23"/>
        <d v="2018-12-11T20:57:06"/>
        <d v="2018-12-11T23:04:37"/>
        <d v="2018-12-12T14:53:01"/>
        <d v="2018-12-12T17:17:07"/>
        <d v="2018-12-12T22:02:08"/>
        <d v="2018-12-13T17:48:01"/>
        <d v="2018-12-13T20:48:09"/>
        <d v="2018-12-13T21:29:18"/>
        <d v="2018-12-13T22:12:11"/>
        <d v="2018-12-14T00:41:18"/>
        <d v="2018-12-14T16:17:23"/>
        <d v="2018-12-14T16:39:58"/>
        <d v="2018-12-14T21:07:37"/>
        <d v="2018-12-14T21:23:54"/>
        <d v="2018-12-14T23:00:31"/>
        <d v="2018-12-14T23:36:09"/>
        <d v="2018-12-15T00:36:32"/>
        <d v="2018-12-15T16:14:17"/>
        <d v="2018-12-15T16:35:53"/>
        <d v="2018-12-15T20:58:05"/>
        <d v="2018-12-16T15:29:07"/>
        <d v="2018-12-16T15:31:28"/>
        <d v="2018-12-16T17:51:23"/>
        <d v="2018-12-17T18:19:58"/>
        <d v="2018-12-17T18:40:27"/>
        <d v="2018-12-17T18:51:01"/>
        <d v="2018-12-17T20:01:43"/>
        <d v="2018-12-17T21:14:13"/>
        <d v="2018-12-17T22:16:58"/>
        <d v="2018-12-17T22:17:29"/>
        <d v="2018-12-17T23:34:44"/>
        <d v="2018-12-17T23:44:53"/>
        <d v="2018-12-18T00:25:28"/>
        <d v="2018-12-18T16:19:27"/>
        <d v="2018-12-18T17:26:19"/>
        <d v="2018-12-18T17:29:27"/>
        <d v="2018-12-19T13:47:59"/>
        <d v="2018-12-19T21:24:29"/>
        <d v="2018-12-19T22:27:03"/>
        <d v="2018-12-19T22:49:59"/>
        <d v="2018-12-19T22:56:01"/>
        <d v="2018-12-19T23:09:17"/>
        <d v="2018-12-20T16:52:10"/>
        <d v="2018-12-20T17:13:58"/>
        <d v="2018-12-20T18:03:43"/>
        <d v="2018-12-20T20:46:28"/>
        <d v="2018-12-20T21:44:21"/>
        <d v="2018-12-21T00:15:43"/>
        <d v="2018-12-21T13:12:25"/>
        <d v="2018-12-21T17:11:02"/>
        <d v="2018-12-21T20:21:55"/>
        <d v="2018-12-21T20:29:35"/>
        <d v="2018-12-21T20:52:42"/>
        <d v="2018-12-21T21:14:09"/>
        <d v="2018-12-22T01:01:36"/>
        <d v="2018-12-22T18:58:16"/>
        <d v="2018-12-22T21:31:47"/>
        <d v="2018-12-24T18:23:34"/>
        <d v="2018-12-24T20:04:27"/>
        <d v="2018-12-24T20:16:13"/>
        <d v="2018-12-24T20:59:50"/>
        <d v="2018-12-24T21:01:11"/>
        <d v="2018-12-24T21:02:27"/>
        <d v="2018-12-24T23:44:08"/>
        <d v="2018-12-25T16:53:52"/>
        <d v="2018-12-25T17:55:05"/>
        <d v="2018-12-26T17:29:17"/>
        <d v="2018-12-26T17:59:27"/>
        <d v="2018-12-26T20:05:37"/>
        <d v="2018-12-26T22:40:05"/>
        <d v="2018-12-26T22:48:08"/>
        <d v="2018-12-26T23:02:46"/>
        <d v="2018-12-26T23:45:14"/>
        <d v="2018-12-27T17:37:29"/>
        <d v="2018-12-27T19:39:26"/>
        <d v="2018-12-27T19:47:03"/>
        <d v="2018-12-27T22:18:56"/>
        <d v="2018-12-27T22:24:22"/>
        <d v="2018-12-28T20:00:43"/>
        <d v="2018-12-28T22:16:22"/>
        <d v="2018-12-29T01:02:06"/>
        <d v="2018-12-29T16:06:08"/>
        <d v="2018-12-29T16:59:05"/>
        <d v="2018-12-29T18:08:37"/>
        <d v="2018-12-29T21:29:34"/>
        <d v="2018-12-29T21:51:03"/>
        <d v="2018-12-30T01:27:03"/>
        <d v="2018-12-31T15:42:11"/>
        <d v="2018-12-31T16:50:14"/>
        <d v="2018-12-31T17:07:37"/>
        <d v="2018-12-31T22:02:56"/>
        <d v="2018-12-31T23:00:43"/>
      </sharedItems>
    </cacheField>
    <cacheField name="COD" numFmtId="0">
      <sharedItems containsSemiMixedTypes="0" containsString="0" containsNumber="1" containsInteger="1" minValue="97" maxValue="576" count="59">
        <n v="161"/>
        <n v="451"/>
        <n v="561"/>
        <n v="562"/>
        <n v="566"/>
        <n v="507"/>
        <n v="572"/>
        <n v="248"/>
        <n v="167"/>
        <n v="133"/>
        <n v="558"/>
        <n v="444"/>
        <n v="570"/>
        <n v="468"/>
        <n v="563"/>
        <n v="160"/>
        <n v="378"/>
        <n v="521"/>
        <n v="162"/>
        <n v="455"/>
        <n v="459"/>
        <n v="312"/>
        <n v="469"/>
        <n v="98"/>
        <n v="163"/>
        <n v="158"/>
        <n v="157"/>
        <n v="502"/>
        <n v="262"/>
        <n v="495"/>
        <n v="184"/>
        <n v="385"/>
        <n v="226"/>
        <n v="494"/>
        <n v="499"/>
        <n v="268"/>
        <n v="151"/>
        <n v="412"/>
        <n v="394"/>
        <n v="567"/>
        <n v="120"/>
        <n v="458"/>
        <n v="297"/>
        <n v="197"/>
        <n v="187"/>
        <n v="179"/>
        <n v="245"/>
        <n v="506"/>
        <n v="576"/>
        <n v="519"/>
        <n v="229"/>
        <n v="186"/>
        <n v="516"/>
        <n v="456"/>
        <n v="389"/>
        <n v="258"/>
        <n v="97"/>
        <n v="461"/>
        <n v="146"/>
      </sharedItems>
    </cacheField>
    <cacheField name="NOMBRE " numFmtId="0">
      <sharedItems count="59">
        <s v="161-Punto Clave,Farmsanitas"/>
        <s v="Chapinero Alto,451_Cruz Verde"/>
        <s v="561_Titan Plaza,Cruz Verde"/>
        <s v="562_Prado 72,Cruz Verde"/>
        <s v="566_Cruz Verde Centro Medico La Sabana,Cruz Verde"/>
        <s v="Cruz Verde,507_Diver Plaza"/>
        <s v="572 Cruz Verde Pepe Sierra,Cruz Verde"/>
        <s v="248 - Jumbo Calle 80,Cruz Verde - Cencosud"/>
        <s v="167-Quinta paredes,Cruz Verde"/>
        <s v="133_La Castellana,Cruz Verde"/>
        <s v="558_Unicentro Medellin,Cruz Verde"/>
        <s v="444_ Carrera33,Cruz Verde"/>
        <s v="570_Cruz Verde Portal 80,Cruz Verde"/>
        <s v="468_Calle 93,Cruz Verde"/>
        <s v="563_Plaza Central,Cruz Verde"/>
        <s v="160-Santa Barbara,Cruz Verde"/>
        <s v="378 - Av Las Villas,Av Las Villas"/>
        <s v="521_Palo Grande,Cruz Verde"/>
        <s v="162-Cabecera,Cruz Verde"/>
        <s v="455_Antares,Cruz Verde"/>
        <s v="459_Las Ferias,Cruz Verde"/>
        <s v="312_Jumbo Yopal,Cruz Verde"/>
        <s v="469_Calle 140,Cruz Verde"/>
        <s v="98_Belmira,Cruz Verde"/>
        <s v="163-Palermo,Cruz Verde"/>
        <s v="158-Suba,Cruz Verde"/>
        <s v="157_ZonaIn,Cruz Verde"/>
        <s v="502_Calle 184,Cruz Verde"/>
        <s v="262 - Jumbo Hayuelos,Cruz Verde - Cencosud"/>
        <s v="495_Cruz Verde,Clinica Mujer"/>
        <s v="184_Chia,Cruz Verde"/>
        <s v="385_Imbanaco,Cruz Verde"/>
        <s v="226 - Metro 20 de Julio,Cruz Verde - Cencosud"/>
        <s v="Modelia Central,494-Cruz Verde"/>
        <s v="Plaza Imperial,499- Cruz Verde"/>
        <s v="268-Centro Internacional,Cruz Verde"/>
        <s v="151- Antiguo Country,Cruz Verde"/>
        <s v="412_Ibiza,Acuña"/>
        <s v="394_Salitre,Acuña"/>
        <s v="567 Cruz Verde Chipichape,Cruz Verde Chipichape"/>
        <s v="120-Tutelas Cali-Roosevelt,Cruz Verde"/>
        <s v="458_Kennedy Central,Cruz Verde"/>
        <s v="297-Parque Arauco-Caracoli,Cruz Verde"/>
        <s v="197_Metro Fontibon,Cruz Verde - Cencosud"/>
        <s v="187-Torre Medica,Cruz Verde"/>
        <s v="179-Ciudad Jardín,Cruz Verde"/>
        <s v="245 - Jumbo Calle 170,Cruz Verde - Cencosud"/>
        <s v="506_Cruz Verde,Santa Bibiana"/>
        <s v="576 Cruz Verde Normandia,Cruz Verde"/>
        <s v="Cruz Verde,519_Country Urgencias"/>
        <s v="229 - Jumbo Suba,Cruz Verde - Cencosud"/>
        <s v="186-Calle 97,Cruz Verde"/>
        <s v="516_Uap Ibague,Cruz Verde"/>
        <s v="Bocagrande Cra3,456_Cruz Verde"/>
        <s v="389_Restrepo,Cruz Verde"/>
        <s v="258 - Jumbo Limonar,Cruz Verde - Cencosud"/>
        <s v="97_Chico,Cruz Verde"/>
        <s v="461_Santafe,Cruz Verde"/>
        <s v="146-Chiquinquira,Cruz Verde"/>
      </sharedItems>
    </cacheField>
    <cacheField name="CIUDAD" numFmtId="0">
      <sharedItems/>
    </cacheField>
    <cacheField name="RESULTADO" numFmtId="0">
      <sharedItems count="4">
        <s v="SIN EVIDENCIA"/>
        <s v="CON EVIDENCIA"/>
        <s v="SIN FORMATO"/>
        <s v="AUDITORI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5">
  <r>
    <s v="Bogotá"/>
    <n v="378"/>
    <s v="Cruz Verde Avenida Las Villas"/>
    <n v="1"/>
    <n v="5"/>
    <n v="2"/>
    <n v="8"/>
    <x v="0"/>
  </r>
  <r>
    <s v="Bogotá"/>
    <n v="268"/>
    <s v="Cruz Verde Centro Internacional"/>
    <n v="2"/>
    <n v="1"/>
    <n v="5"/>
    <n v="13"/>
    <x v="1"/>
  </r>
  <r>
    <s v="Bogotá"/>
    <n v="167"/>
    <s v="Cruz Verde Quinta Paredes"/>
    <n v="0"/>
    <n v="1"/>
    <n v="7"/>
    <n v="1"/>
    <x v="2"/>
  </r>
  <r>
    <s v="Bogotá"/>
    <n v="383"/>
    <s v="Cruz Verde World Trade Center"/>
    <n v="1"/>
    <n v="2"/>
    <n v="4"/>
    <n v="0"/>
    <x v="3"/>
  </r>
  <r>
    <s v="Bogotá"/>
    <n v="197"/>
    <s v="Cruz Verde Metro Fontibón"/>
    <n v="3"/>
    <n v="4"/>
    <m/>
    <n v="3"/>
    <x v="4"/>
  </r>
  <r>
    <s v="Cali"/>
    <n v="120"/>
    <s v="Cruz Verde Roosevelt"/>
    <n v="4"/>
    <n v="0"/>
    <n v="2"/>
    <n v="1"/>
    <x v="3"/>
  </r>
  <r>
    <s v="Bogota"/>
    <n v="451"/>
    <s v="Chapinero Alto"/>
    <n v="0"/>
    <n v="0"/>
    <n v="6"/>
    <n v="8"/>
    <x v="5"/>
  </r>
  <r>
    <s v="Cartagena"/>
    <n v="185"/>
    <s v="Cruz Verde Bocagrande"/>
    <n v="2"/>
    <n v="1"/>
    <n v="2"/>
    <n v="0"/>
    <x v="6"/>
  </r>
  <r>
    <s v="Barranquilla"/>
    <n v="183"/>
    <s v="Cruz Verde Calle 84"/>
    <n v="3"/>
    <n v="2"/>
    <m/>
    <n v="2"/>
    <x v="3"/>
  </r>
  <r>
    <s v="Bogotá"/>
    <n v="164"/>
    <s v="Cruz Verde Cedro Bolívar"/>
    <n v="1"/>
    <n v="2"/>
    <n v="2"/>
    <n v="1"/>
    <x v="7"/>
  </r>
  <r>
    <s v="Bogotá"/>
    <n v="97"/>
    <s v="Cruz Verde Chicó"/>
    <n v="2"/>
    <n v="2"/>
    <n v="1"/>
    <n v="1"/>
    <x v="7"/>
  </r>
  <r>
    <s v="Bogotá"/>
    <n v="367"/>
    <s v="Cruz Verde Ilarco"/>
    <n v="2"/>
    <n v="3"/>
    <m/>
    <n v="0"/>
    <x v="6"/>
  </r>
  <r>
    <s v="Barranquilla"/>
    <n v="309"/>
    <s v="Cruz Verde Metro San Francisco"/>
    <n v="3"/>
    <n v="1"/>
    <n v="1"/>
    <n v="1"/>
    <x v="7"/>
  </r>
  <r>
    <s v="Pereira"/>
    <n v="127"/>
    <s v="Cruz Verde Pereira"/>
    <n v="2"/>
    <n v="2"/>
    <n v="1"/>
    <n v="0"/>
    <x v="6"/>
  </r>
  <r>
    <s v="Bogotá"/>
    <n v="263"/>
    <s v="Cruz Verde Jumbo Cra 30"/>
    <n v="1"/>
    <n v="2"/>
    <n v="2"/>
    <n v="3"/>
    <x v="8"/>
  </r>
  <r>
    <s v="Bogotá"/>
    <n v="98"/>
    <s v="Cruz Verde Belmira"/>
    <n v="1"/>
    <n v="1"/>
    <n v="2"/>
    <n v="0"/>
    <x v="9"/>
  </r>
  <r>
    <s v="Bogotá"/>
    <n v="172"/>
    <s v="Cruz Verde Calle 100"/>
    <n v="4"/>
    <n v="0"/>
    <m/>
    <n v="0"/>
    <x v="9"/>
  </r>
  <r>
    <s v="Bogotá"/>
    <n v="155"/>
    <s v="Cruz Verde Salitre"/>
    <n v="1"/>
    <n v="2"/>
    <n v="1"/>
    <n v="4"/>
    <x v="8"/>
  </r>
  <r>
    <s v="Bogotá"/>
    <n v="160"/>
    <s v="Cruz Verde Santa Bárbara"/>
    <n v="1"/>
    <n v="2"/>
    <n v="1"/>
    <n v="2"/>
    <x v="7"/>
  </r>
  <r>
    <s v="Bogotá"/>
    <n v="157"/>
    <s v="Cruz Verde Zona In"/>
    <n v="1"/>
    <n v="0"/>
    <n v="3"/>
    <n v="0"/>
    <x v="9"/>
  </r>
  <r>
    <s v="Bogotá"/>
    <n v="198"/>
    <s v="Cruz Verde Metro Bosa"/>
    <n v="2"/>
    <n v="0"/>
    <n v="2"/>
    <n v="1"/>
    <x v="6"/>
  </r>
  <r>
    <s v="Bogotá"/>
    <n v="225"/>
    <s v="Cruz Verde Metro Autopista Sur"/>
    <n v="1"/>
    <n v="0"/>
    <n v="3"/>
    <n v="0"/>
    <x v="9"/>
  </r>
  <r>
    <s v="Bogotá"/>
    <n v="178"/>
    <s v="Cruz Verde Calle 72"/>
    <n v="2"/>
    <n v="1"/>
    <m/>
    <n v="0"/>
    <x v="10"/>
  </r>
  <r>
    <s v="Cali"/>
    <n v="189"/>
    <s v="Cruz Verde Centenario"/>
    <n v="1"/>
    <n v="1"/>
    <n v="1"/>
    <n v="0"/>
    <x v="10"/>
  </r>
  <r>
    <s v="Barranquilla"/>
    <n v="115"/>
    <s v="Cruz Verde Prado 74"/>
    <n v="0"/>
    <n v="0"/>
    <n v="3"/>
    <n v="0"/>
    <x v="10"/>
  </r>
  <r>
    <s v="Zipaquirá"/>
    <n v="382"/>
    <s v="Cruz Verde Zipaquirá Centro"/>
    <n v="1"/>
    <n v="1"/>
    <n v="1"/>
    <n v="0"/>
    <x v="10"/>
  </r>
  <r>
    <s v="Bogotá"/>
    <n v="226"/>
    <s v="Cruz Verde Metro 20 de Julio"/>
    <n v="2"/>
    <n v="1"/>
    <m/>
    <n v="2"/>
    <x v="6"/>
  </r>
  <r>
    <s v="Soacha"/>
    <n v="196"/>
    <s v="Cruz Verde Metro Soacha"/>
    <n v="1"/>
    <n v="1"/>
    <n v="1"/>
    <n v="0"/>
    <x v="10"/>
  </r>
  <r>
    <s v="Bogotá"/>
    <n v="166"/>
    <s v="Cruz Verde Calle 106"/>
    <n v="1"/>
    <n v="1"/>
    <m/>
    <n v="3"/>
    <x v="6"/>
  </r>
  <r>
    <s v="Bucaramanga"/>
    <n v="109"/>
    <s v="Cruz Verde Calle 56"/>
    <n v="0"/>
    <n v="1"/>
    <n v="1"/>
    <n v="0"/>
    <x v="11"/>
  </r>
  <r>
    <s v="Bogotá"/>
    <n v="156"/>
    <s v="Cruz Verde Calle 80                      "/>
    <n v="1"/>
    <n v="0"/>
    <n v="1"/>
    <n v="0"/>
    <x v="11"/>
  </r>
  <r>
    <s v="Bucaramanga"/>
    <n v="444"/>
    <s v="Cruz Verde Carrera 33"/>
    <n v="1"/>
    <n v="1"/>
    <m/>
    <n v="0"/>
    <x v="11"/>
  </r>
  <r>
    <s v="Cali"/>
    <n v="385"/>
    <s v="Cruz Verde Imbanaco"/>
    <n v="0"/>
    <n v="1"/>
    <n v="1"/>
    <n v="0"/>
    <x v="11"/>
  </r>
  <r>
    <s v="Yopal"/>
    <n v="312"/>
    <s v="Cruz Verde Jumbo Yopal"/>
    <n v="0"/>
    <n v="1"/>
    <n v="1"/>
    <n v="1"/>
    <x v="10"/>
  </r>
  <r>
    <s v="Ibagué"/>
    <n v="380"/>
    <s v="Cruz Verde La Macarena"/>
    <n v="1"/>
    <n v="1"/>
    <m/>
    <n v="2"/>
    <x v="9"/>
  </r>
  <r>
    <s v="Bogotá"/>
    <n v="163"/>
    <s v="Cruz Verde Palermo"/>
    <n v="1"/>
    <n v="1"/>
    <m/>
    <n v="0"/>
    <x v="11"/>
  </r>
  <r>
    <s v="Bucaramanga"/>
    <n v="174"/>
    <s v="Cruz Verde Parque Turbay"/>
    <n v="0"/>
    <n v="1"/>
    <n v="1"/>
    <n v="0"/>
    <x v="11"/>
  </r>
  <r>
    <s v="Bogotá"/>
    <n v="389"/>
    <s v="Cruz Verde Restrepo"/>
    <n v="0"/>
    <n v="2"/>
    <m/>
    <n v="1"/>
    <x v="10"/>
  </r>
  <r>
    <s v="Sincelejo"/>
    <n v="118"/>
    <s v="Cruz Verde Sincelejo"/>
    <n v="0"/>
    <n v="2"/>
    <m/>
    <n v="0"/>
    <x v="11"/>
  </r>
  <r>
    <s v="Cali"/>
    <n v="188"/>
    <s v="Cruz Verde Tequendama"/>
    <n v="0"/>
    <n v="0"/>
    <n v="2"/>
    <n v="1"/>
    <x v="10"/>
  </r>
  <r>
    <s v="Pasto"/>
    <n v="136"/>
    <s v="Cruz Verde Valle de Atriz"/>
    <n v="0"/>
    <n v="2"/>
    <m/>
    <n v="2"/>
    <x v="9"/>
  </r>
  <r>
    <s v="Barranquilla"/>
    <n v="224"/>
    <s v="Cruz Verde Jumbo Alto Prado"/>
    <n v="1"/>
    <n v="0"/>
    <n v="1"/>
    <n v="1"/>
    <x v="10"/>
  </r>
  <r>
    <s v="Bogotá"/>
    <n v="229"/>
    <s v="Cruz Verde Jumbo Suba"/>
    <n v="2"/>
    <n v="0"/>
    <m/>
    <n v="0"/>
    <x v="11"/>
  </r>
  <r>
    <s v="Medellín"/>
    <n v="200"/>
    <s v="Cruz Verde Jumbo Cra 65"/>
    <n v="1"/>
    <n v="1"/>
    <m/>
    <n v="1"/>
    <x v="10"/>
  </r>
  <r>
    <s v="Bogotá"/>
    <n v="307"/>
    <s v=" Cruz Verde Usaquén"/>
    <n v="0"/>
    <n v="1"/>
    <m/>
    <n v="0"/>
    <x v="12"/>
  </r>
  <r>
    <s v="Armenia"/>
    <n v="133"/>
    <s v="Cruz Verde Avenida Bolívar"/>
    <n v="1"/>
    <n v="0"/>
    <m/>
    <n v="0"/>
    <x v="12"/>
  </r>
  <r>
    <s v="Bucaramanga"/>
    <n v="162"/>
    <s v="Cruz Verde Cabecera"/>
    <n v="0"/>
    <n v="1"/>
    <m/>
    <n v="0"/>
    <x v="12"/>
  </r>
  <r>
    <s v="Barranquilla"/>
    <n v="390"/>
    <s v="Cruz Verde Calle 82"/>
    <n v="0"/>
    <n v="1"/>
    <m/>
    <n v="0"/>
    <x v="12"/>
  </r>
  <r>
    <s v="Bogotá"/>
    <n v="186"/>
    <s v="Cruz Verde Calle 97"/>
    <n v="0"/>
    <n v="0"/>
    <n v="1"/>
    <n v="2"/>
    <x v="10"/>
  </r>
  <r>
    <s v="Medellín"/>
    <n v="175"/>
    <s v="Cruz Verde Campestre"/>
    <n v="1"/>
    <n v="0"/>
    <m/>
    <n v="0"/>
    <x v="12"/>
  </r>
  <r>
    <s v="Bogotá"/>
    <n v="169"/>
    <s v="Cruz Verde Cardio Infantil"/>
    <n v="1"/>
    <n v="0"/>
    <m/>
    <n v="0"/>
    <x v="12"/>
  </r>
  <r>
    <s v="Bucaramanga"/>
    <n v="297"/>
    <s v="Cruz Verde Parque Caracolí"/>
    <n v="0"/>
    <n v="1"/>
    <m/>
    <n v="0"/>
    <x v="12"/>
  </r>
  <r>
    <s v="Bogotá"/>
    <n v="110"/>
    <s v="Cruz Verde Pontevedra"/>
    <n v="0"/>
    <n v="0"/>
    <n v="1"/>
    <n v="0"/>
    <x v="12"/>
  </r>
  <r>
    <s v="Bogotá"/>
    <n v="384"/>
    <s v="Cruz Verde Puente Aranda"/>
    <n v="0"/>
    <n v="0"/>
    <n v="1"/>
    <n v="0"/>
    <x v="12"/>
  </r>
  <r>
    <s v="Neiva"/>
    <n v="130"/>
    <s v="Cruz Verde Quirinal"/>
    <n v="0"/>
    <n v="1"/>
    <m/>
    <n v="0"/>
    <x v="12"/>
  </r>
  <r>
    <s v="Cúcuta"/>
    <n v="131"/>
    <s v="Cruz Verde Rosetal"/>
    <n v="1"/>
    <n v="0"/>
    <m/>
    <n v="0"/>
    <x v="12"/>
  </r>
  <r>
    <s v="Santa Marta"/>
    <n v="119"/>
    <s v="Cruz Verde Santa Marta"/>
    <n v="1"/>
    <n v="0"/>
    <m/>
    <n v="0"/>
    <x v="12"/>
  </r>
  <r>
    <s v="Cali"/>
    <n v="387"/>
    <s v="Cruz Verde Simón Bolívar"/>
    <n v="0"/>
    <n v="1"/>
    <m/>
    <n v="0"/>
    <x v="12"/>
  </r>
  <r>
    <s v="Bogotá"/>
    <n v="158"/>
    <s v="Cruz Verde Suba"/>
    <n v="1"/>
    <n v="0"/>
    <m/>
    <n v="2"/>
    <x v="10"/>
  </r>
  <r>
    <s v="Bogotá"/>
    <n v="308"/>
    <s v="Cruz Verde Toberín"/>
    <n v="1"/>
    <n v="0"/>
    <m/>
    <n v="0"/>
    <x v="12"/>
  </r>
  <r>
    <s v="Bogotá"/>
    <n v="165"/>
    <s v="Cruz Verde Tunal"/>
    <n v="1"/>
    <n v="0"/>
    <m/>
    <n v="1"/>
    <x v="11"/>
  </r>
  <r>
    <s v="Bogotá"/>
    <n v="265"/>
    <s v="Cruz Verde Metro Alquería"/>
    <n v="0"/>
    <n v="1"/>
    <m/>
    <n v="0"/>
    <x v="12"/>
  </r>
  <r>
    <s v="Bucaramanga"/>
    <n v="272"/>
    <s v="Farmasanitas Metro Real"/>
    <n v="0"/>
    <n v="1"/>
    <m/>
    <n v="0"/>
    <x v="12"/>
  </r>
  <r>
    <s v="Rionegro"/>
    <n v="266"/>
    <s v="Cruz Verde Jumbo Rionegro"/>
    <n v="0"/>
    <n v="1"/>
    <m/>
    <n v="0"/>
    <x v="12"/>
  </r>
  <r>
    <s v="Valledupar"/>
    <n v="116"/>
    <s v="Cruz Verde Jumbo Valledupar"/>
    <n v="1"/>
    <n v="0"/>
    <m/>
    <n v="0"/>
    <x v="12"/>
  </r>
  <r>
    <s v="Armenia"/>
    <m/>
    <s v="Clinica del Café"/>
    <n v="0"/>
    <n v="0"/>
    <m/>
    <n v="0"/>
    <x v="13"/>
  </r>
  <r>
    <s v="Palmira"/>
    <n v="135"/>
    <s v="Cruz Verde  Palmira"/>
    <n v="0"/>
    <n v="0"/>
    <m/>
    <n v="1"/>
    <x v="12"/>
  </r>
  <r>
    <s v="Bogotá"/>
    <n v="151"/>
    <s v="Cruz Verde Antiguo Country "/>
    <n v="0"/>
    <n v="0"/>
    <m/>
    <n v="0"/>
    <x v="13"/>
  </r>
  <r>
    <s v="Bogotá"/>
    <n v="193"/>
    <s v="Cruz Verde Avianca"/>
    <n v="0"/>
    <n v="0"/>
    <m/>
    <n v="0"/>
    <x v="13"/>
  </r>
  <r>
    <s v="Bogotá"/>
    <n v="154"/>
    <s v="Cruz Verde CAE "/>
    <n v="0"/>
    <n v="0"/>
    <m/>
    <n v="0"/>
    <x v="13"/>
  </r>
  <r>
    <s v="Bogotá"/>
    <n v="168"/>
    <s v="Cruz Verde Calle 127"/>
    <n v="0"/>
    <n v="0"/>
    <m/>
    <n v="0"/>
    <x v="13"/>
  </r>
  <r>
    <s v="Bogotá"/>
    <n v="251"/>
    <s v="Cruz Verde Calle 54"/>
    <n v="0"/>
    <n v="0"/>
    <m/>
    <n v="0"/>
    <x v="13"/>
  </r>
  <r>
    <s v="Bogotá"/>
    <n v="374"/>
    <s v="Cruz Verde Calle 90"/>
    <n v="0"/>
    <n v="0"/>
    <m/>
    <n v="0"/>
    <x v="13"/>
  </r>
  <r>
    <s v="Chía"/>
    <n v="126"/>
    <s v="Cruz Verde Centro Chía"/>
    <n v="0"/>
    <n v="0"/>
    <m/>
    <n v="0"/>
    <x v="13"/>
  </r>
  <r>
    <s v="Chiquinquirá"/>
    <n v="146"/>
    <s v="Cruz Verde Chiquinquirá"/>
    <n v="0"/>
    <n v="0"/>
    <m/>
    <n v="0"/>
    <x v="13"/>
  </r>
  <r>
    <s v="Cali"/>
    <n v="179"/>
    <s v="Cruz Verde Ciudad Jardín"/>
    <n v="0"/>
    <n v="0"/>
    <m/>
    <n v="1"/>
    <x v="12"/>
  </r>
  <r>
    <s v="Facatativá"/>
    <n v="143"/>
    <s v="Cruz Verde Facatativá"/>
    <n v="0"/>
    <n v="0"/>
    <m/>
    <n v="0"/>
    <x v="13"/>
  </r>
  <r>
    <s v="Florencia"/>
    <n v="139"/>
    <s v="Cruz Verde Florencia"/>
    <n v="0"/>
    <n v="0"/>
    <m/>
    <n v="0"/>
    <x v="13"/>
  </r>
  <r>
    <s v="Fusagasugá"/>
    <n v="137"/>
    <s v="Cruz Verde Fusagasugá"/>
    <n v="0"/>
    <n v="0"/>
    <m/>
    <n v="0"/>
    <x v="13"/>
  </r>
  <r>
    <s v="Girardot"/>
    <n v="144"/>
    <s v="Cruz Verde Girardot"/>
    <n v="0"/>
    <n v="0"/>
    <m/>
    <n v="0"/>
    <x v="13"/>
  </r>
  <r>
    <s v="Manizales"/>
    <n v="123"/>
    <s v="Cruz Verde Guayacanes"/>
    <n v="0"/>
    <n v="0"/>
    <m/>
    <n v="2"/>
    <x v="11"/>
  </r>
  <r>
    <s v="Honda"/>
    <n v="138"/>
    <s v="Cruz Verde Honda"/>
    <n v="0"/>
    <n v="0"/>
    <m/>
    <n v="0"/>
    <x v="13"/>
  </r>
  <r>
    <s v="Barranquilla"/>
    <n v="471"/>
    <s v="Cruz Verde Iberoamérica"/>
    <n v="0"/>
    <n v="0"/>
    <m/>
    <n v="0"/>
    <x v="13"/>
  </r>
  <r>
    <s v="Duitama"/>
    <n v="147"/>
    <s v="Cruz Verde Innovo"/>
    <n v="0"/>
    <n v="0"/>
    <m/>
    <n v="0"/>
    <x v="13"/>
  </r>
  <r>
    <s v="Ipiales "/>
    <n v="148"/>
    <s v="Cruz Verde Ipiales"/>
    <n v="0"/>
    <n v="0"/>
    <m/>
    <n v="0"/>
    <x v="13"/>
  </r>
  <r>
    <s v="Bogotá"/>
    <n v="299"/>
    <s v="Cruz Verde Kennedy"/>
    <n v="0"/>
    <n v="0"/>
    <m/>
    <n v="0"/>
    <x v="13"/>
  </r>
  <r>
    <s v="Cali"/>
    <n v="386"/>
    <s v="Cruz Verde La Flora Industrial"/>
    <n v="0"/>
    <n v="0"/>
    <m/>
    <n v="0"/>
    <x v="13"/>
  </r>
  <r>
    <s v="Chía"/>
    <n v="184"/>
    <s v="Cruz Verde Las Delicias "/>
    <n v="0"/>
    <n v="0"/>
    <m/>
    <n v="0"/>
    <x v="13"/>
  </r>
  <r>
    <s v="Cali"/>
    <n v="305"/>
    <s v="Cruz Verde Las Velas"/>
    <n v="0"/>
    <n v="0"/>
    <m/>
    <n v="0"/>
    <x v="13"/>
  </r>
  <r>
    <s v="Tunja"/>
    <n v="129"/>
    <s v="Cruz Verde Los Cristales"/>
    <n v="0"/>
    <n v="0"/>
    <m/>
    <n v="0"/>
    <x v="13"/>
  </r>
  <r>
    <s v="Cartagena"/>
    <n v="122"/>
    <s v="Cruz Verde Manga"/>
    <n v="0"/>
    <n v="0"/>
    <m/>
    <n v="0"/>
    <x v="13"/>
  </r>
  <r>
    <s v="Medellín"/>
    <n v="311"/>
    <s v="Cruz Verde Metro Prado"/>
    <n v="0"/>
    <n v="0"/>
    <m/>
    <n v="1"/>
    <x v="12"/>
  </r>
  <r>
    <s v="Montería"/>
    <n v="121"/>
    <s v="Cruz Verde Montería"/>
    <n v="0"/>
    <n v="0"/>
    <m/>
    <n v="0"/>
    <x v="13"/>
  </r>
  <r>
    <s v="Bogotá"/>
    <n v="369"/>
    <s v="Cruz Verde Morato"/>
    <n v="0"/>
    <n v="0"/>
    <m/>
    <n v="0"/>
    <x v="13"/>
  </r>
  <r>
    <s v="Cali"/>
    <n v="152"/>
    <s v="Cruz Verde Norte"/>
    <n v="0"/>
    <n v="0"/>
    <m/>
    <n v="0"/>
    <x v="13"/>
  </r>
  <r>
    <s v="Bogotá"/>
    <n v="171"/>
    <s v="Cruz Verde Plaza de las Américas"/>
    <n v="0"/>
    <n v="0"/>
    <m/>
    <n v="0"/>
    <x v="13"/>
  </r>
  <r>
    <s v="Popayán"/>
    <n v="117"/>
    <s v="Cruz Verde Popayán"/>
    <n v="0"/>
    <n v="0"/>
    <m/>
    <n v="0"/>
    <x v="13"/>
  </r>
  <r>
    <s v="Medellín"/>
    <n v="161"/>
    <s v="Cruz Verde Punto Clave"/>
    <n v="0"/>
    <n v="0"/>
    <m/>
    <n v="0"/>
    <x v="13"/>
  </r>
  <r>
    <s v="Quibdó"/>
    <n v="141"/>
    <s v="Cruz Verde Quibdó"/>
    <n v="0"/>
    <n v="0"/>
    <m/>
    <n v="0"/>
    <x v="13"/>
  </r>
  <r>
    <s v="San Andrés"/>
    <n v="149"/>
    <s v="Cruz Verde San Andrés"/>
    <n v="0"/>
    <n v="0"/>
    <m/>
    <n v="0"/>
    <x v="13"/>
  </r>
  <r>
    <s v="Medellín"/>
    <n v="113"/>
    <s v="Cruz Verde San Diego"/>
    <n v="0"/>
    <n v="0"/>
    <m/>
    <n v="0"/>
    <x v="13"/>
  </r>
  <r>
    <s v="Valledupar"/>
    <n v="370"/>
    <s v="Cruz Verde San Miguel"/>
    <n v="0"/>
    <n v="0"/>
    <m/>
    <n v="0"/>
    <x v="13"/>
  </r>
  <r>
    <s v="Ibagué"/>
    <n v="125"/>
    <s v="Cruz Verde San Simón "/>
    <n v="0"/>
    <n v="0"/>
    <m/>
    <n v="0"/>
    <x v="13"/>
  </r>
  <r>
    <s v="Sogamoso"/>
    <n v="142"/>
    <s v="Cruz Verde Sogamoso"/>
    <n v="0"/>
    <n v="0"/>
    <m/>
    <n v="0"/>
    <x v="13"/>
  </r>
  <r>
    <s v="Medellín"/>
    <n v="187"/>
    <s v="Cruz Verde Torre Médica"/>
    <n v="0"/>
    <n v="0"/>
    <m/>
    <n v="0"/>
    <x v="13"/>
  </r>
  <r>
    <s v="Tuluá"/>
    <n v="124"/>
    <s v="Cruz Verde Tuluá"/>
    <n v="0"/>
    <n v="0"/>
    <m/>
    <n v="0"/>
    <x v="13"/>
  </r>
  <r>
    <s v="Cali"/>
    <n v="388"/>
    <s v="Cruz Verde Unicentro"/>
    <n v="0"/>
    <n v="0"/>
    <m/>
    <n v="0"/>
    <x v="13"/>
  </r>
  <r>
    <s v="Cali"/>
    <n v="177"/>
    <s v="Cruz Verde Versalles"/>
    <n v="0"/>
    <n v="0"/>
    <m/>
    <n v="0"/>
    <x v="13"/>
  </r>
  <r>
    <s v="Villavicencio"/>
    <n v="134"/>
    <s v="Cruz Verde Villavicencio"/>
    <n v="0"/>
    <n v="0"/>
    <m/>
    <n v="6"/>
    <x v="7"/>
  </r>
  <r>
    <s v="Villeta"/>
    <n v="145"/>
    <s v="Cruz Verde Villeta"/>
    <n v="0"/>
    <n v="0"/>
    <m/>
    <n v="0"/>
    <x v="13"/>
  </r>
  <r>
    <s v="Mingueo/Guajira"/>
    <n v="379"/>
    <s v="Farmasanitas Mingueo "/>
    <n v="0"/>
    <n v="0"/>
    <m/>
    <n v="0"/>
    <x v="13"/>
  </r>
  <r>
    <s v="Barranquilla"/>
    <n v="176"/>
    <s v="Farmasanitas Soledad"/>
    <n v="0"/>
    <n v="0"/>
    <m/>
    <n v="0"/>
    <x v="13"/>
  </r>
  <r>
    <s v="Barranquilla"/>
    <n v="257"/>
    <s v="Cruz Verde Jumbo Americano"/>
    <n v="0"/>
    <n v="0"/>
    <m/>
    <n v="0"/>
    <x v="13"/>
  </r>
  <r>
    <s v="Bogotá"/>
    <n v="248"/>
    <s v="Cruz Verde Jumbo Calle 80"/>
    <n v="0"/>
    <n v="0"/>
    <m/>
    <n v="0"/>
    <x v="13"/>
  </r>
  <r>
    <s v="Bogotá"/>
    <n v="252"/>
    <s v="Cruz Verde Jumbo Santa Ana"/>
    <n v="0"/>
    <n v="0"/>
    <m/>
    <n v="0"/>
    <x v="13"/>
  </r>
  <r>
    <s v="Bogotá"/>
    <n v="245"/>
    <s v="Cruz Verde Jumbo Calle 170"/>
    <n v="0"/>
    <n v="0"/>
    <m/>
    <n v="0"/>
    <x v="13"/>
  </r>
  <r>
    <s v="Bogotá"/>
    <n v="261"/>
    <s v="Cruz Verde Metro San Cayetano"/>
    <n v="0"/>
    <n v="0"/>
    <m/>
    <n v="0"/>
    <x v="13"/>
  </r>
  <r>
    <s v="Bogotá"/>
    <n v="253"/>
    <s v="Cruz Verde Metro Banderas"/>
    <n v="0"/>
    <n v="0"/>
    <m/>
    <n v="1"/>
    <x v="12"/>
  </r>
  <r>
    <s v="Bogotá"/>
    <n v="262"/>
    <s v="Cruz Verde Jumbo Hayuelos"/>
    <n v="0"/>
    <n v="0"/>
    <m/>
    <n v="0"/>
    <x v="13"/>
  </r>
  <r>
    <s v="Bucaramanga"/>
    <n v="270"/>
    <s v="Cruz Verde Metro Cabecera Express"/>
    <n v="0"/>
    <n v="0"/>
    <m/>
    <n v="1"/>
    <x v="12"/>
  </r>
  <r>
    <s v="Bucaramanga"/>
    <n v="274"/>
    <s v="Cruz Verde Metro Colseguros"/>
    <n v="0"/>
    <n v="0"/>
    <m/>
    <n v="0"/>
    <x v="13"/>
  </r>
  <r>
    <s v="Bucaramanga"/>
    <n v="289"/>
    <s v="Cruz Verde Jumbo Mega Mall"/>
    <n v="0"/>
    <n v="0"/>
    <m/>
    <n v="0"/>
    <x v="13"/>
  </r>
  <r>
    <s v="Bucaramanga"/>
    <n v="294"/>
    <s v="Farmasanitas Jumbo Cabecera Tienda"/>
    <n v="0"/>
    <n v="0"/>
    <m/>
    <n v="0"/>
    <x v="13"/>
  </r>
  <r>
    <s v="Cali"/>
    <n v="202"/>
    <s v="Cruz Verde Jumbo Valle de Lili"/>
    <n v="0"/>
    <n v="0"/>
    <m/>
    <n v="0"/>
    <x v="13"/>
  </r>
  <r>
    <s v="Cali"/>
    <n v="258"/>
    <s v="Cruz Verde Jumbo Limonar"/>
    <n v="0"/>
    <n v="0"/>
    <m/>
    <n v="0"/>
    <x v="13"/>
  </r>
  <r>
    <s v="Floridablanca"/>
    <n v="293"/>
    <s v="Cruz verde Metro Floridablanca"/>
    <n v="0"/>
    <n v="0"/>
    <m/>
    <n v="0"/>
    <x v="13"/>
  </r>
  <r>
    <s v="Girardot"/>
    <n v="249"/>
    <s v="Cruz Verde Jumbo Girardot"/>
    <n v="0"/>
    <n v="0"/>
    <m/>
    <n v="0"/>
    <x v="13"/>
  </r>
  <r>
    <s v="Ibagué"/>
    <n v="264"/>
    <s v="Cruz Verde Metro Ibagué"/>
    <n v="0"/>
    <n v="0"/>
    <m/>
    <n v="0"/>
    <x v="13"/>
  </r>
  <r>
    <s v="Medellín"/>
    <n v="199"/>
    <s v="Cruz Verde Metro Bello"/>
    <n v="0"/>
    <n v="0"/>
    <m/>
    <n v="1"/>
    <x v="12"/>
  </r>
  <r>
    <s v="Neiva"/>
    <n v="250"/>
    <s v="Cruz Verde Metro Neiva"/>
    <n v="0"/>
    <n v="0"/>
    <m/>
    <n v="0"/>
    <x v="13"/>
  </r>
  <r>
    <s v="Pasto"/>
    <n v="260"/>
    <s v="Cruz Verde Metro Pasto"/>
    <n v="0"/>
    <n v="0"/>
    <m/>
    <n v="0"/>
    <x v="13"/>
  </r>
  <r>
    <s v="Popayán"/>
    <n v="215"/>
    <s v="Cruz Verde Jumbo Popayán"/>
    <n v="0"/>
    <n v="0"/>
    <m/>
    <n v="0"/>
    <x v="13"/>
  </r>
  <r>
    <s v="Riohacha"/>
    <n v="132"/>
    <s v="Cruz Verde Metro Riohacha"/>
    <n v="0"/>
    <n v="0"/>
    <m/>
    <n v="0"/>
    <x v="13"/>
  </r>
  <r>
    <s v="Tunja"/>
    <n v="201"/>
    <s v="Cruz Verde Jumbo Tunja"/>
    <n v="0"/>
    <n v="0"/>
    <m/>
    <n v="0"/>
    <x v="13"/>
  </r>
  <r>
    <s v="Zipaquirá"/>
    <n v="128"/>
    <s v="Cruz Verde Metro Zipaquirá"/>
    <n v="0"/>
    <n v="0"/>
    <m/>
    <n v="0"/>
    <x v="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71">
  <r>
    <x v="0"/>
    <n v="155"/>
    <x v="0"/>
    <s v="Bogotá"/>
    <x v="0"/>
    <s v="SIN EVIDENCIA"/>
  </r>
  <r>
    <x v="1"/>
    <n v="178"/>
    <x v="1"/>
    <s v="Bogotá"/>
    <x v="1"/>
    <s v="CON EVIDENCIA VIDEO"/>
  </r>
  <r>
    <x v="2"/>
    <n v="98"/>
    <x v="2"/>
    <s v="Bogotá"/>
    <x v="1"/>
    <s v="CON EVIDENCIA VIDEO / SIN EVIDENCIA"/>
  </r>
  <r>
    <x v="2"/>
    <n v="444"/>
    <x v="3"/>
    <s v="Bucaramanga"/>
    <x v="1"/>
    <s v="CON EVIDENCIA BAJO VALOR"/>
  </r>
  <r>
    <x v="3"/>
    <n v="308"/>
    <x v="4"/>
    <s v="Bogotá"/>
    <x v="1"/>
    <s v="CON EVIDENCIA VIDEO"/>
  </r>
  <r>
    <x v="3"/>
    <n v="197"/>
    <x v="5"/>
    <s v="Bogotá"/>
    <x v="1"/>
    <s v="CON EVIDENCIA BAJO VALOR"/>
  </r>
  <r>
    <x v="3"/>
    <n v="378"/>
    <x v="6"/>
    <s v="Bogotá"/>
    <x v="0"/>
    <s v="SIN EVIDENCIA"/>
  </r>
  <r>
    <x v="4"/>
    <n v="97"/>
    <x v="7"/>
    <s v="Bogotá"/>
    <x v="1"/>
    <s v="CON EVIDENCIA VIDEO / SIN EVIDENCIA"/>
  </r>
  <r>
    <x v="4"/>
    <n v="367"/>
    <x v="8"/>
    <s v="Bogotá"/>
    <x v="1"/>
    <s v="CON EVIDENCIA VIDEO"/>
  </r>
  <r>
    <x v="4"/>
    <n v="166"/>
    <x v="9"/>
    <s v="Bogotá"/>
    <x v="1"/>
    <s v="CON EVIDENCIA BAJO VALOR"/>
  </r>
  <r>
    <x v="4"/>
    <n v="268"/>
    <x v="10"/>
    <s v="Bogotá"/>
    <x v="0"/>
    <s v="SIN EVIDENCIA"/>
  </r>
  <r>
    <x v="4"/>
    <n v="120"/>
    <x v="11"/>
    <s v="Cali"/>
    <x v="0"/>
    <s v="SIN EVIDENCIA"/>
  </r>
  <r>
    <x v="5"/>
    <n v="229"/>
    <x v="12"/>
    <s v="Bogotá"/>
    <x v="1"/>
    <s v="CON EVIDENCIA VIDEO"/>
  </r>
  <r>
    <x v="5"/>
    <n v="178"/>
    <x v="1"/>
    <s v="Bogotá"/>
    <x v="1"/>
    <s v="CON EVIDENCIA BAJO VALOR"/>
  </r>
  <r>
    <x v="5"/>
    <n v="175"/>
    <x v="13"/>
    <s v="Medellín"/>
    <x v="1"/>
    <s v="CON EVIDENCIA BAJO VALOR"/>
  </r>
  <r>
    <x v="6"/>
    <n v="224"/>
    <x v="14"/>
    <s v="Barranquilla"/>
    <x v="1"/>
    <s v="CON EVIDENCIA BAJO VALOR"/>
  </r>
  <r>
    <x v="7"/>
    <n v="165"/>
    <x v="15"/>
    <s v="Bogotá"/>
    <x v="0"/>
    <s v="SIN EVIDENCIA"/>
  </r>
  <r>
    <x v="8"/>
    <n v="133"/>
    <x v="16"/>
    <s v="Armenia"/>
    <x v="1"/>
    <s v="CON EVIDENCIA BAJO VALOR"/>
  </r>
  <r>
    <x v="8"/>
    <n v="263"/>
    <x v="17"/>
    <s v="Bogotá"/>
    <x v="1"/>
    <s v="CON EVIDENCIA BAJO VALOR"/>
  </r>
  <r>
    <x v="9"/>
    <n v="172"/>
    <x v="18"/>
    <s v="Bogotá"/>
    <x v="1"/>
    <s v="CON EVIDENCIA VIDEO"/>
  </r>
  <r>
    <x v="9"/>
    <n v="172"/>
    <x v="18"/>
    <s v="Bogotá"/>
    <x v="1"/>
    <s v="CON EVIDENCIA VIDEO"/>
  </r>
  <r>
    <x v="9"/>
    <n v="367"/>
    <x v="8"/>
    <s v="Bogotá"/>
    <x v="1"/>
    <s v="CON EVIDENCIA BAJO VALOR"/>
  </r>
  <r>
    <x v="10"/>
    <n v="172"/>
    <x v="18"/>
    <s v="Bogotá"/>
    <x v="1"/>
    <s v="CON EVIDENCIA VIDEO"/>
  </r>
  <r>
    <x v="10"/>
    <n v="200"/>
    <x v="19"/>
    <s v="Medellín"/>
    <x v="1"/>
    <s v="CON EVIDENCIA VIDEO"/>
  </r>
  <r>
    <x v="10"/>
    <n v="229"/>
    <x v="12"/>
    <s v="Bogotá"/>
    <x v="1"/>
    <s v="CON EVIDENCIA VIDEO"/>
  </r>
  <r>
    <x v="10"/>
    <n v="198"/>
    <x v="20"/>
    <s v="Bogotá"/>
    <x v="1"/>
    <s v="CON EVIDENCIA BAJO VALOR"/>
  </r>
  <r>
    <x v="11"/>
    <n v="268"/>
    <x v="10"/>
    <s v="Bogotá"/>
    <x v="1"/>
    <s v="CON EVIDENCIA BAJO VALOR"/>
  </r>
  <r>
    <x v="12"/>
    <n v="164"/>
    <x v="21"/>
    <s v="Bogotá"/>
    <x v="1"/>
    <s v="CON EVIDENCIA VIDEO"/>
  </r>
  <r>
    <x v="12"/>
    <n v="309"/>
    <x v="22"/>
    <s v="Barranquilla"/>
    <x v="1"/>
    <s v="CON EVIDENCIA BAJO VALOR"/>
  </r>
  <r>
    <x v="13"/>
    <n v="185"/>
    <x v="23"/>
    <s v="Cartagena"/>
    <x v="0"/>
    <s v="SIN EVIDENCIA"/>
  </r>
  <r>
    <x v="14"/>
    <n v="183"/>
    <x v="24"/>
    <s v="Barranquilla"/>
    <x v="0"/>
    <s v="SIN EVIDENCIA"/>
  </r>
  <r>
    <x v="14"/>
    <n v="309"/>
    <x v="22"/>
    <s v="Barranquilla"/>
    <x v="1"/>
    <s v="CON EVIDENCIA FALLA CAMARAS"/>
  </r>
  <r>
    <x v="15"/>
    <n v="226"/>
    <x v="25"/>
    <s v="Bogotá"/>
    <x v="1"/>
    <s v="CON EVIDENCIA VIDEO"/>
  </r>
  <r>
    <x v="15"/>
    <n v="120"/>
    <x v="11"/>
    <s v="Cali"/>
    <x v="1"/>
    <s v="CON EVIDENCIA BAJO VALOR"/>
  </r>
  <r>
    <x v="15"/>
    <n v="116"/>
    <x v="26"/>
    <s v="Valledupar"/>
    <x v="0"/>
    <s v="SIN EVIDENCIA"/>
  </r>
  <r>
    <x v="15"/>
    <n v="183"/>
    <x v="24"/>
    <s v="Barranquilla"/>
    <x v="0"/>
    <s v="SIN EVIDENCIA"/>
  </r>
  <r>
    <x v="16"/>
    <n v="226"/>
    <x v="25"/>
    <s v="Bogotá"/>
    <x v="1"/>
    <s v="CON EVIDENCIA VIDEO"/>
  </r>
  <r>
    <x v="16"/>
    <n v="119"/>
    <x v="27"/>
    <s v="Santa Marta"/>
    <x v="0"/>
    <s v="SIN EVIDENCIA"/>
  </r>
  <r>
    <x v="16"/>
    <n v="185"/>
    <x v="23"/>
    <s v="Cartagena"/>
    <x v="1"/>
    <s v="CON EVIDENCIA BAJO VALOR"/>
  </r>
  <r>
    <x v="16"/>
    <n v="183"/>
    <x v="24"/>
    <s v="Barranquilla"/>
    <x v="0"/>
    <s v="SIN EVIDENCIA"/>
  </r>
  <r>
    <x v="16"/>
    <n v="383"/>
    <x v="28"/>
    <s v="Bogotá"/>
    <x v="1"/>
    <s v="CON EVIDENCIA BAJO VALOR"/>
  </r>
  <r>
    <x v="17"/>
    <n v="160"/>
    <x v="29"/>
    <s v="Bogotá"/>
    <x v="0"/>
    <s v="SIN EVIDENCIA"/>
  </r>
  <r>
    <x v="17"/>
    <n v="157"/>
    <x v="30"/>
    <s v="Bogotá"/>
    <x v="1"/>
    <s v="CON EVIDENCIA BAJO VALOR"/>
  </r>
  <r>
    <x v="17"/>
    <n v="127"/>
    <x v="31"/>
    <s v="Pereira"/>
    <x v="1"/>
    <s v="CON EVIDENCIA BAJO VALOR"/>
  </r>
  <r>
    <x v="17"/>
    <n v="196"/>
    <x v="32"/>
    <s v="Soacha"/>
    <x v="1"/>
    <s v="CON EVIDENCIA BAJO VALOR"/>
  </r>
  <r>
    <x v="18"/>
    <n v="158"/>
    <x v="33"/>
    <s v="Bogotá"/>
    <x v="1"/>
    <s v="CON EVIDENCIA VIDEO"/>
  </r>
  <r>
    <x v="19"/>
    <n v="120"/>
    <x v="11"/>
    <s v="Cali"/>
    <x v="1"/>
    <s v="CON EVIDENCIA BAJO VALOR"/>
  </r>
  <r>
    <x v="19"/>
    <n v="197"/>
    <x v="5"/>
    <s v="Bogotá"/>
    <x v="0"/>
    <s v="SIN EVIDENCIA"/>
  </r>
  <r>
    <x v="19"/>
    <n v="120"/>
    <x v="11"/>
    <s v="Cali"/>
    <x v="0"/>
    <s v="SIN EVIDENCIA"/>
  </r>
  <r>
    <x v="19"/>
    <n v="131"/>
    <x v="34"/>
    <s v="Cúcuta"/>
    <x v="0"/>
    <s v="SIN EVIDENCIA"/>
  </r>
  <r>
    <x v="19"/>
    <n v="97"/>
    <x v="7"/>
    <s v="Bogotá"/>
    <x v="0"/>
    <s v="SIN EVIDENCIA"/>
  </r>
  <r>
    <x v="19"/>
    <n v="189"/>
    <x v="35"/>
    <s v="Cali"/>
    <x v="0"/>
    <s v="SIN EVIDENCIA"/>
  </r>
  <r>
    <x v="19"/>
    <n v="309"/>
    <x v="22"/>
    <s v="Barranquilla"/>
    <x v="1"/>
    <s v="CON EVIDENCIA FALLA CAMARAS"/>
  </r>
  <r>
    <x v="19"/>
    <n v="172"/>
    <x v="18"/>
    <s v="Bogotá"/>
    <x v="1"/>
    <s v="CON EVIDENCIA VIDEO / SIN EVIDENCIA"/>
  </r>
  <r>
    <x v="20"/>
    <n v="197"/>
    <x v="5"/>
    <s v="Bogotá"/>
    <x v="1"/>
    <s v="CON EVIDENCIA BAJO VALOR"/>
  </r>
  <r>
    <x v="20"/>
    <n v="380"/>
    <x v="36"/>
    <s v="Ibagué"/>
    <x v="0"/>
    <s v="SIN EVIDENCIA"/>
  </r>
  <r>
    <x v="21"/>
    <n v="382"/>
    <x v="37"/>
    <s v="Zipaquirá"/>
    <x v="1"/>
    <s v="CON EVIDENCIA VIDEO"/>
  </r>
  <r>
    <x v="21"/>
    <n v="225"/>
    <x v="38"/>
    <s v="Bogotá"/>
    <x v="1"/>
    <s v="CON EVIDENCIA BAJO VALOR"/>
  </r>
  <r>
    <x v="21"/>
    <n v="156"/>
    <x v="39"/>
    <s v="Bogotá"/>
    <x v="1"/>
    <s v="CON EVIDENCIA VIDEO / SIN EVIDENCIA"/>
  </r>
  <r>
    <x v="21"/>
    <n v="169"/>
    <x v="40"/>
    <s v="Bogotá"/>
    <x v="1"/>
    <s v="CON EVIDENCIA VIDEO / SIN EVIDENCIA"/>
  </r>
  <r>
    <x v="22"/>
    <n v="163"/>
    <x v="41"/>
    <s v="Bogotá"/>
    <x v="1"/>
    <s v="CON EVIDENCIA VIDEO / SIN EVIDENCIA"/>
  </r>
  <r>
    <x v="23"/>
    <n v="127"/>
    <x v="31"/>
    <s v="Pereira"/>
    <x v="1"/>
    <s v="CON EVIDENCIA BAJO VALOR"/>
  </r>
  <r>
    <x v="23"/>
    <n v="198"/>
    <x v="20"/>
    <s v="Bogotá"/>
    <x v="1"/>
    <s v="CON EVIDENCIA FALLA CAMARAS"/>
  </r>
  <r>
    <x v="24"/>
    <n v="118"/>
    <x v="42"/>
    <s v="Sincelejo"/>
    <x v="0"/>
    <s v="SIN EVIDENCIA"/>
  </r>
  <r>
    <x v="24"/>
    <n v="309"/>
    <x v="22"/>
    <s v="Barranquilla"/>
    <x v="1"/>
    <s v="CON EVIDENCIA FALLA CAMARAS"/>
  </r>
  <r>
    <x v="24"/>
    <n v="174"/>
    <x v="43"/>
    <s v="Bucaramanga"/>
    <x v="1"/>
    <s v="CON EVIDENCIA VIDEO"/>
  </r>
  <r>
    <x v="25"/>
    <n v="189"/>
    <x v="35"/>
    <s v="Cali"/>
    <x v="0"/>
    <s v="SIN EVIDENCIA"/>
  </r>
  <r>
    <x v="26"/>
    <n v="367"/>
    <x v="8"/>
    <s v="Bogotá"/>
    <x v="0"/>
    <s v="SIN EVIDENCIA"/>
  </r>
  <r>
    <x v="26"/>
    <n v="367"/>
    <x v="8"/>
    <s v="Bogotá"/>
    <x v="1"/>
    <s v="CON EVIDENCIA VIDEO"/>
  </r>
  <r>
    <x v="26"/>
    <n v="127"/>
    <x v="31"/>
    <s v="Pereira"/>
    <x v="1"/>
    <s v="CON EVIDENCIA VIDEO"/>
  </r>
  <r>
    <x v="27"/>
    <n v="387"/>
    <x v="44"/>
    <s v="Cali"/>
    <x v="1"/>
    <s v="CON EVIDENCIA VIDEO"/>
  </r>
  <r>
    <x v="27"/>
    <n v="266"/>
    <x v="45"/>
    <s v="Rionegro"/>
    <x v="1"/>
    <s v="CON EVIDENCIA BAJO VALOR"/>
  </r>
  <r>
    <x v="28"/>
    <n v="378"/>
    <x v="6"/>
    <s v="Bogotá"/>
    <x v="1"/>
    <s v="CON EVIDENCIA BAJO VALOR"/>
  </r>
  <r>
    <x v="28"/>
    <n v="196"/>
    <x v="32"/>
    <s v="Bogotá"/>
    <x v="1"/>
    <s v="CON EVIDENCIA BAJO VALOR"/>
  </r>
  <r>
    <x v="28"/>
    <n v="390"/>
    <x v="46"/>
    <s v="Barranquilla"/>
    <x v="1"/>
    <s v="CON EVIDENCIA VIDEO"/>
  </r>
  <r>
    <x v="28"/>
    <n v="160"/>
    <x v="29"/>
    <s v="Bogotá"/>
    <x v="0"/>
    <s v="SIN EVIDENCIA"/>
  </r>
  <r>
    <x v="29"/>
    <n v="389"/>
    <x v="47"/>
    <s v="Bogotá"/>
    <x v="0"/>
    <s v="SIN EVIDENCIA"/>
  </r>
  <r>
    <x v="29"/>
    <n v="263"/>
    <x v="17"/>
    <s v="Bogotá"/>
    <x v="1"/>
    <s v="CON EVIDENCIA BAJO VALOR"/>
  </r>
  <r>
    <x v="29"/>
    <n v="200"/>
    <x v="19"/>
    <s v="Medellín"/>
    <x v="1"/>
    <s v="CON EVIDENCIA VIDEO"/>
  </r>
  <r>
    <x v="30"/>
    <n v="367"/>
    <x v="8"/>
    <s v="Bogotá"/>
    <x v="1"/>
    <s v="CON EVIDENCIA BAJO VALOR"/>
  </r>
  <r>
    <x v="30"/>
    <n v="197"/>
    <x v="5"/>
    <s v="Bogotá"/>
    <x v="1"/>
    <s v="CON EVIDENCIA BAJO VALOR"/>
  </r>
  <r>
    <x v="31"/>
    <n v="444"/>
    <x v="3"/>
    <s v="Bucaramanga"/>
    <x v="1"/>
    <s v="CON EVIDENCIA VIDEO"/>
  </r>
  <r>
    <x v="32"/>
    <n v="297"/>
    <x v="48"/>
    <s v="Bucaramanga"/>
    <x v="1"/>
    <s v="CON EVIDENCIA BAJO VALOR"/>
  </r>
  <r>
    <x v="32"/>
    <n v="136"/>
    <x v="49"/>
    <s v="Pasto"/>
    <x v="1"/>
    <s v="CON EVIDENCIA FALLA CAMARAS"/>
  </r>
  <r>
    <x v="32"/>
    <n v="183"/>
    <x v="24"/>
    <s v="Barranquilla"/>
    <x v="1"/>
    <s v="CON EVIDENCIA VIDEO"/>
  </r>
  <r>
    <x v="33"/>
    <n v="178"/>
    <x v="1"/>
    <s v="Bogotá"/>
    <x v="1"/>
    <s v="CON EVIDENCIA VIDEO"/>
  </r>
  <r>
    <x v="34"/>
    <n v="136"/>
    <x v="49"/>
    <s v="Pasto"/>
    <x v="1"/>
    <s v="CON EVIDENCIA BAJO VALOR"/>
  </r>
  <r>
    <x v="34"/>
    <n v="268"/>
    <x v="10"/>
    <s v="Bogotá"/>
    <x v="0"/>
    <s v="SIN EVIDENCIA"/>
  </r>
  <r>
    <x v="35"/>
    <n v="272"/>
    <x v="50"/>
    <s v="Bucaramanga"/>
    <x v="1"/>
    <s v="CON EVIDENCIA BAJO VALOR"/>
  </r>
  <r>
    <x v="35"/>
    <n v="109"/>
    <x v="51"/>
    <s v="Bucaramanga"/>
    <x v="1"/>
    <s v="CON EVIDENCIA BAJO VALOR"/>
  </r>
  <r>
    <x v="35"/>
    <n v="382"/>
    <x v="37"/>
    <s v="Zipaquirá"/>
    <x v="1"/>
    <s v="CON EVIDENCIA VIDEO"/>
  </r>
  <r>
    <x v="36"/>
    <n v="98"/>
    <x v="2"/>
    <s v="Bogotá"/>
    <x v="0"/>
    <s v="SIN EVIDENCIA"/>
  </r>
  <r>
    <x v="37"/>
    <n v="378"/>
    <x v="6"/>
    <s v="Bogotá"/>
    <x v="0"/>
    <s v="SIN EVIDENCIA"/>
  </r>
  <r>
    <x v="38"/>
    <n v="383"/>
    <x v="28"/>
    <s v="Bogotá"/>
    <x v="0"/>
    <s v="SIN EVIDENCIA"/>
  </r>
  <r>
    <x v="39"/>
    <n v="118"/>
    <x v="42"/>
    <s v="Sincelejo"/>
    <x v="0"/>
    <s v="SIN EVIDENCIA"/>
  </r>
  <r>
    <x v="39"/>
    <n v="226"/>
    <x v="25"/>
    <s v="Bogotá"/>
    <x v="1"/>
    <s v="CON EVIDENCIA VIDEO"/>
  </r>
  <r>
    <x v="39"/>
    <n v="163"/>
    <x v="41"/>
    <s v="Bogotá"/>
    <x v="1"/>
    <s v="CON EVIDENCIA VIDEO"/>
  </r>
  <r>
    <x v="40"/>
    <n v="197"/>
    <x v="5"/>
    <s v="Bogotá"/>
    <x v="1"/>
    <s v="CON EVIDENCIA BAJO VALOR"/>
  </r>
  <r>
    <x v="40"/>
    <n v="155"/>
    <x v="0"/>
    <s v="Bogotá"/>
    <x v="0"/>
    <s v="SIN EVIDENCIA"/>
  </r>
  <r>
    <x v="41"/>
    <n v="263"/>
    <x v="17"/>
    <s v="Bogotá"/>
    <x v="1"/>
    <s v="CON EVIDENCIA BAJO VALOR"/>
  </r>
  <r>
    <x v="42"/>
    <n v="312"/>
    <x v="52"/>
    <s v="Yopal"/>
    <x v="0"/>
    <s v="SIN EVIDENCIA"/>
  </r>
  <r>
    <x v="42"/>
    <n v="307"/>
    <x v="53"/>
    <s v="Bogotá"/>
    <x v="1"/>
    <s v="CON EVIDENCIA VIDEO"/>
  </r>
  <r>
    <x v="42"/>
    <n v="162"/>
    <x v="54"/>
    <s v="Bucaramanga"/>
    <x v="1"/>
    <s v="CON EVIDENCIA VIDEO / SIN EVIDENCIA"/>
  </r>
  <r>
    <x v="42"/>
    <n v="389"/>
    <x v="47"/>
    <s v="Bogotá"/>
    <x v="1"/>
    <s v="CON EVIDENCIA VIDEO"/>
  </r>
  <r>
    <x v="42"/>
    <n v="378"/>
    <x v="6"/>
    <s v="Bogotá"/>
    <x v="1"/>
    <s v="CON EVIDENCIA BAJO VALOR"/>
  </r>
  <r>
    <x v="43"/>
    <n v="385"/>
    <x v="55"/>
    <s v="Cali"/>
    <x v="0"/>
    <s v="SIN EVIDENCIA"/>
  </r>
  <r>
    <x v="43"/>
    <n v="183"/>
    <x v="24"/>
    <s v="Barranquilla"/>
    <x v="0"/>
    <s v="SIN EVIDENCIA"/>
  </r>
  <r>
    <x v="44"/>
    <n v="185"/>
    <x v="23"/>
    <s v="Cartagena"/>
    <x v="1"/>
    <s v="CON EVIDENCIA BAJO VALOR"/>
  </r>
  <r>
    <x v="44"/>
    <n v="164"/>
    <x v="21"/>
    <s v="Bogotá"/>
    <x v="0"/>
    <s v="SIN EVIDENCIA"/>
  </r>
  <r>
    <x v="44"/>
    <n v="164"/>
    <x v="21"/>
    <s v="Bogotá"/>
    <x v="1"/>
    <s v="CON EVIDENCIA VIDEO"/>
  </r>
  <r>
    <x v="44"/>
    <n v="265"/>
    <x v="56"/>
    <s v="Bogotá"/>
    <x v="0"/>
    <s v="SIN EVIDENCIA"/>
  </r>
  <r>
    <x v="44"/>
    <n v="380"/>
    <x v="36"/>
    <s v="Ibagué"/>
    <x v="0"/>
    <s v="SIN EVIDENCIA"/>
  </r>
  <r>
    <x v="44"/>
    <n v="97"/>
    <x v="7"/>
    <s v="Bogotá"/>
    <x v="1"/>
    <s v="CON EVIDENCIA VIDEO"/>
  </r>
  <r>
    <x v="44"/>
    <n v="378"/>
    <x v="6"/>
    <s v="Bogotá"/>
    <x v="1"/>
    <s v="CON EVIDENCIA VIDEO"/>
  </r>
  <r>
    <x v="44"/>
    <n v="166"/>
    <x v="9"/>
    <s v="Bogotá"/>
    <x v="0"/>
    <s v="SIN EVIDENCIA"/>
  </r>
  <r>
    <x v="44"/>
    <n v="97"/>
    <x v="7"/>
    <s v="Bogotá"/>
    <x v="1"/>
    <s v="CON EVIDENCIA VIDEO / SIN EVIDENCIA"/>
  </r>
  <r>
    <x v="45"/>
    <n v="197"/>
    <x v="5"/>
    <s v="Bogotá"/>
    <x v="1"/>
    <s v="CON EVIDENCIA BAJO VALOR"/>
  </r>
  <r>
    <x v="45"/>
    <n v="127"/>
    <x v="31"/>
    <s v="Pereira"/>
    <x v="1"/>
    <s v="CON EVIDENCIA FALLA CAMARAS"/>
  </r>
  <r>
    <x v="46"/>
    <n v="378"/>
    <x v="6"/>
    <s v="Bogotá"/>
    <x v="1"/>
    <s v="CON EVIDENCIA BAJO VALOR"/>
  </r>
  <r>
    <x v="46"/>
    <n v="155"/>
    <x v="0"/>
    <s v="Bogotá"/>
    <x v="0"/>
    <s v="SIN EVIDENCIA"/>
  </r>
  <r>
    <x v="47"/>
    <n v="197"/>
    <x v="5"/>
    <s v="Bogotá"/>
    <x v="0"/>
    <s v="SIN EVIDENCIA"/>
  </r>
  <r>
    <x v="48"/>
    <n v="130"/>
    <x v="57"/>
    <s v="Neiva"/>
    <x v="1"/>
    <s v="CON EVIDENCIA BAJO VALOR"/>
  </r>
  <r>
    <x v="48"/>
    <n v="167"/>
    <x v="58"/>
    <s v="Bogotá"/>
    <x v="1"/>
    <s v="CON EVIDENCIA BAJO VALOR"/>
  </r>
  <r>
    <x v="48"/>
    <n v="383"/>
    <x v="28"/>
    <s v="Bogotá"/>
    <x v="1"/>
    <s v="CON EVIDENCIA BAJO VALOR"/>
  </r>
  <r>
    <x v="48"/>
    <n v="160"/>
    <x v="29"/>
    <s v="Bogotá"/>
    <x v="0"/>
    <s v="SIN EVIDENCIA"/>
  </r>
  <r>
    <x v="49"/>
    <n v="312"/>
    <x v="52"/>
    <s v="Yopal"/>
    <x v="1"/>
    <s v="CON EVIDENCIA BAJO VALOR"/>
  </r>
  <r>
    <x v="50"/>
    <n v="167"/>
    <x v="58"/>
    <s v="Bogotá"/>
    <x v="1"/>
    <s v="CON EVIDENCIA BAJO VALOR"/>
  </r>
  <r>
    <x v="50"/>
    <n v="167"/>
    <x v="58"/>
    <s v="Bogotá"/>
    <x v="1"/>
    <s v="CON EVIDENCIA VIDEO"/>
  </r>
  <r>
    <x v="50"/>
    <n v="127"/>
    <x v="31"/>
    <s v="Pereira"/>
    <x v="1"/>
    <s v="CON EVIDENCIA FALLA CAMARAS"/>
  </r>
  <r>
    <x v="51"/>
    <n v="115"/>
    <x v="59"/>
    <s v="Barranquilla"/>
    <x v="1"/>
    <s v="CON EVIDENCIA BAJO VALOR"/>
  </r>
  <r>
    <x v="51"/>
    <n v="188"/>
    <x v="60"/>
    <s v=" Cali"/>
    <x v="0"/>
    <s v="SIN EVIDENCIA"/>
  </r>
  <r>
    <x v="52"/>
    <n v="167"/>
    <x v="58"/>
    <s v="Bogotá"/>
    <x v="0"/>
    <s v="SIN EVIDENCIA"/>
  </r>
  <r>
    <x v="52"/>
    <n v="109"/>
    <x v="51"/>
    <s v="Bucaramanga"/>
    <x v="0"/>
    <s v="SIN EVIDENCIA"/>
  </r>
  <r>
    <x v="53"/>
    <n v="189"/>
    <x v="35"/>
    <s v=" Cali"/>
    <x v="1"/>
    <s v="CON EVIDENCIA BAJO VALOR"/>
  </r>
  <r>
    <x v="54"/>
    <n v="268"/>
    <x v="10"/>
    <s v="Bogotá"/>
    <x v="0"/>
    <s v="SIN EVIDENCIA"/>
  </r>
  <r>
    <x v="54"/>
    <n v="167"/>
    <x v="58"/>
    <s v="Bogotá"/>
    <x v="1"/>
    <s v="CON EVIDENCIA VIDEO"/>
  </r>
  <r>
    <x v="54"/>
    <n v="167"/>
    <x v="58"/>
    <s v="Bogotá"/>
    <x v="1"/>
    <s v="CON EVIDENCIA VIDEO"/>
  </r>
  <r>
    <x v="54"/>
    <n v="167"/>
    <x v="58"/>
    <s v="Bogotá"/>
    <x v="1"/>
    <s v="CON EVIDENCIA VIDEO"/>
  </r>
  <r>
    <x v="54"/>
    <n v="451"/>
    <x v="61"/>
    <s v="Bogotá"/>
    <x v="1"/>
    <s v="CON EVIDENCIA VIDEO"/>
  </r>
  <r>
    <x v="55"/>
    <n v="120"/>
    <x v="11"/>
    <s v="Cali"/>
    <x v="0"/>
    <s v="SIN EVIDENCIA"/>
  </r>
  <r>
    <x v="55"/>
    <n v="268"/>
    <x v="10"/>
    <s v="Bogotá"/>
    <x v="0"/>
    <s v="SIN EVIDENCIA"/>
  </r>
  <r>
    <x v="56"/>
    <n v="451"/>
    <x v="61"/>
    <s v="Bogotá"/>
    <x v="1"/>
    <s v="CON EVIDENCIA VIDEO"/>
  </r>
  <r>
    <x v="56"/>
    <n v="155"/>
    <x v="0"/>
    <s v="Bogotá"/>
    <x v="0"/>
    <s v="SIN EVIDENCIA"/>
  </r>
  <r>
    <x v="57"/>
    <n v="268"/>
    <x v="10"/>
    <s v="Bogotá"/>
    <x v="0"/>
    <s v="SIN EVIDENCIA"/>
  </r>
  <r>
    <x v="57"/>
    <n v="157"/>
    <x v="30"/>
    <s v="Bogotá"/>
    <x v="1"/>
    <s v="CON EVIDENCIA VIDEO"/>
  </r>
  <r>
    <x v="58"/>
    <n v="97"/>
    <x v="7"/>
    <s v="Bogotá"/>
    <x v="1"/>
    <s v="CON EVIDENCIA BAJO VALOR"/>
  </r>
  <r>
    <x v="59"/>
    <n v="198"/>
    <x v="20"/>
    <s v="Bogotá"/>
    <x v="1"/>
    <s v="CON EVIDENCIA BAJO VALOR"/>
  </r>
  <r>
    <x v="60"/>
    <n v="263"/>
    <x v="17"/>
    <s v="Bogotá"/>
    <x v="1"/>
    <s v="CON EVIDENCIA BAJO VALOR"/>
  </r>
  <r>
    <x v="60"/>
    <n v="188"/>
    <x v="60"/>
    <s v=" Cali"/>
    <x v="0"/>
    <s v="SIN EVIDENCIA"/>
  </r>
  <r>
    <x v="60"/>
    <n v="383"/>
    <x v="28"/>
    <s v="Bogotá"/>
    <x v="0"/>
    <s v="SIN EVIDENCIA"/>
  </r>
  <r>
    <x v="60"/>
    <n v="98"/>
    <x v="2"/>
    <s v="Bogotá"/>
    <x v="0"/>
    <s v="SIN EVIDENCIA"/>
  </r>
  <r>
    <x v="61"/>
    <n v="164"/>
    <x v="21"/>
    <s v="Bogotá"/>
    <x v="0"/>
    <s v="SIN EVIDENCIA"/>
  </r>
  <r>
    <x v="61"/>
    <n v="384"/>
    <x v="62"/>
    <s v="Bogotá"/>
    <x v="1"/>
    <s v="CON EVIDENCIA VIDEO"/>
  </r>
  <r>
    <x v="61"/>
    <n v="167"/>
    <x v="58"/>
    <s v="Bogotá"/>
    <x v="1"/>
    <s v="CON EVIDENCIA VIDEO"/>
  </r>
  <r>
    <x v="62"/>
    <n v="225"/>
    <x v="38"/>
    <s v="Bogotá"/>
    <x v="0"/>
    <s v="SIN EVIDENCIA"/>
  </r>
  <r>
    <x v="62"/>
    <n v="156"/>
    <x v="39"/>
    <s v="Bogotá"/>
    <x v="1"/>
    <s v="CON EVIDENCIA VIDEO"/>
  </r>
  <r>
    <x v="62"/>
    <n v="268"/>
    <x v="10"/>
    <s v="Bogotá"/>
    <x v="0"/>
    <s v="SIN EVIDENCIA"/>
  </r>
  <r>
    <x v="63"/>
    <n v="385"/>
    <x v="55"/>
    <s v="Cali"/>
    <x v="0"/>
    <s v="SIN EVIDENCIA"/>
  </r>
  <r>
    <x v="63"/>
    <n v="160"/>
    <x v="29"/>
    <s v="Bogotá"/>
    <x v="0"/>
    <s v="SIN EVIDENCIA"/>
  </r>
  <r>
    <x v="64"/>
    <n v="174"/>
    <x v="43"/>
    <s v="Bucaramanga"/>
    <x v="1"/>
    <s v="CON EVIDENCIA VIDEO"/>
  </r>
  <r>
    <x v="65"/>
    <n v="198"/>
    <x v="20"/>
    <s v="Bogotá"/>
    <x v="1"/>
    <s v="CON EVIDENCIA BAJO VALOR"/>
  </r>
  <r>
    <x v="66"/>
    <n v="196"/>
    <x v="32"/>
    <s v="Bogotá"/>
    <x v="1"/>
    <s v="CON EVIDENCIA BAJO VALOR"/>
  </r>
  <r>
    <x v="66"/>
    <n v="164"/>
    <x v="21"/>
    <s v="Bogotá"/>
    <x v="1"/>
    <s v="CON EVIDENCIA VIDEO"/>
  </r>
  <r>
    <x v="66"/>
    <n v="98"/>
    <x v="2"/>
    <s v="Bogotá"/>
    <x v="0"/>
    <s v="SIN EVIDENCIA"/>
  </r>
  <r>
    <x v="66"/>
    <n v="451"/>
    <x v="61"/>
    <s v="Bogotá"/>
    <x v="1"/>
    <s v="CON EVIDENCIA VIDEO"/>
  </r>
  <r>
    <x v="67"/>
    <n v="225"/>
    <x v="38"/>
    <s v="Bogotá"/>
    <x v="0"/>
    <s v="SIN EVIDENCIA"/>
  </r>
  <r>
    <x v="67"/>
    <n v="451"/>
    <x v="61"/>
    <s v="Bogotá"/>
    <x v="1"/>
    <s v="CON EVIDENCIA VIDEO"/>
  </r>
  <r>
    <x v="67"/>
    <n v="186"/>
    <x v="63"/>
    <s v="Bogotá"/>
    <x v="0"/>
    <s v="SIN EVIDENCIA"/>
  </r>
  <r>
    <x v="68"/>
    <n v="157"/>
    <x v="30"/>
    <s v="Bogotá"/>
    <x v="1"/>
    <s v="CON EVIDENCIA VIDEO / SIN EVIDENCIA"/>
  </r>
  <r>
    <x v="69"/>
    <n v="185"/>
    <x v="23"/>
    <s v="Cartagena"/>
    <x v="1"/>
    <s v="CON EVIDENCIA VIDEO"/>
  </r>
  <r>
    <x v="69"/>
    <n v="268"/>
    <x v="10"/>
    <s v="Bogotá"/>
    <x v="0"/>
    <s v="SIN EVIDENCIA"/>
  </r>
  <r>
    <x v="69"/>
    <n v="383"/>
    <x v="28"/>
    <s v="Bogotá"/>
    <x v="1"/>
    <s v="CON EVIDENCIA BAJO VALOR"/>
  </r>
  <r>
    <x v="69"/>
    <n v="451"/>
    <x v="61"/>
    <s v="Bogotá"/>
    <x v="1"/>
    <s v="CON EVIDENCIA VIDEO"/>
  </r>
  <r>
    <x v="69"/>
    <n v="451"/>
    <x v="61"/>
    <s v="Bogotá"/>
    <x v="1"/>
    <s v="CON EVIDENCIA BAJO VALOR"/>
  </r>
  <r>
    <x v="70"/>
    <n v="383"/>
    <x v="28"/>
    <s v="Bogotá"/>
    <x v="0"/>
    <s v="SIN EVIDENCIA"/>
  </r>
  <r>
    <x v="70"/>
    <n v="115"/>
    <x v="59"/>
    <s v="Barranquilla"/>
    <x v="1"/>
    <s v="CON EVIDENCIA BAJO VALOR"/>
  </r>
  <r>
    <x v="70"/>
    <n v="110"/>
    <x v="64"/>
    <s v="Bogotá"/>
    <x v="1"/>
    <s v="CON EVIDENCIA BAJO VALOR"/>
  </r>
  <r>
    <x v="70"/>
    <n v="157"/>
    <x v="30"/>
    <s v="Bogotá"/>
    <x v="0"/>
    <s v="SIN EVIDENCIA"/>
  </r>
  <r>
    <x v="71"/>
    <n v="225"/>
    <x v="38"/>
    <s v="Bogotá"/>
    <x v="0"/>
    <s v="SIN EVIDENCIA"/>
  </r>
  <r>
    <x v="71"/>
    <n v="309"/>
    <x v="22"/>
    <s v="Barranquilla"/>
    <x v="1"/>
    <s v="CON EVIDENCIA BAJO VALOR"/>
  </r>
  <r>
    <x v="71"/>
    <n v="382"/>
    <x v="37"/>
    <s v="Zipaquirá"/>
    <x v="1"/>
    <s v="CON EVIDENCIA VIDEO"/>
  </r>
  <r>
    <x v="72"/>
    <n v="263"/>
    <x v="17"/>
    <s v="Bogotá"/>
    <x v="1"/>
    <s v="CON EVIDENCIA BAJO VALOR"/>
  </r>
  <r>
    <x v="72"/>
    <n v="120"/>
    <x v="11"/>
    <s v="Cali"/>
    <x v="0"/>
    <s v="SIN EVIDENCIA"/>
  </r>
  <r>
    <x v="73"/>
    <n v="383"/>
    <x v="28"/>
    <s v="Bogotá"/>
    <x v="1"/>
    <s v="CON EVIDENCIA BAJO VALOR"/>
  </r>
  <r>
    <x v="73"/>
    <n v="378"/>
    <x v="6"/>
    <s v="Bogotá"/>
    <x v="0"/>
    <s v="SIN EVIDENCIA"/>
  </r>
  <r>
    <x v="74"/>
    <n v="224"/>
    <x v="14"/>
    <s v="Barranquilla"/>
    <x v="1"/>
    <s v="CON EVIDENCIA BAJO VALOR"/>
  </r>
  <r>
    <x v="74"/>
    <n v="378"/>
    <x v="6"/>
    <s v="Bogotá"/>
    <x v="1"/>
    <s v="CON EVIDENCIA VIDEO"/>
  </r>
  <r>
    <x v="75"/>
    <n v="115"/>
    <x v="59"/>
    <s v="Barranquilla"/>
    <x v="1"/>
    <s v="CON EVIDENCIA BAJO VALOR"/>
  </r>
  <r>
    <x v="75"/>
    <n v="185"/>
    <x v="23"/>
    <s v="Cartagena"/>
    <x v="1"/>
    <s v="CON EVIDENCIA VIDEO"/>
  </r>
  <r>
    <x v="76"/>
    <n v="378"/>
    <x v="6"/>
    <s v="Bogotá"/>
    <x v="1"/>
    <s v="CON EVIDENCIA BAJO VALOR"/>
  </r>
  <r>
    <x v="76"/>
    <n v="451"/>
    <x v="61"/>
    <s v="Bogotá"/>
    <x v="0"/>
    <s v="SIN EVIDENCIA"/>
  </r>
  <r>
    <x v="76"/>
    <n v="197"/>
    <x v="5"/>
    <s v="Bogotá"/>
    <x v="0"/>
    <s v="SIN EVIDENCIA"/>
  </r>
  <r>
    <x v="76"/>
    <n v="451"/>
    <x v="61"/>
    <s v="Bogotá"/>
    <x v="1"/>
    <s v="CON EVIDENCIA BAJO VALOR"/>
  </r>
  <r>
    <x v="77"/>
    <n v="378"/>
    <x v="6"/>
    <s v="Bogotá"/>
    <x v="1"/>
    <s v="CON EVIDENCIA BAJO VALOR"/>
  </r>
  <r>
    <x v="77"/>
    <n v="136"/>
    <x v="49"/>
    <s v="Pasto"/>
    <x v="1"/>
    <s v="CON EVIDENCIA VIDEO"/>
  </r>
  <r>
    <x v="78"/>
    <n v="155"/>
    <x v="0"/>
    <s v="Bogotá"/>
    <x v="0"/>
    <s v="SIN EVIDENCIA"/>
  </r>
  <r>
    <x v="78"/>
    <n v="97"/>
    <x v="7"/>
    <s v="Bogotá"/>
    <x v="1"/>
    <s v="CON EVIDENCIA VIDEO"/>
  </r>
  <r>
    <x v="79"/>
    <n v="183"/>
    <x v="24"/>
    <s v="Barranquilla"/>
    <x v="1"/>
    <s v="CON EVIDENCIA FALLA CAMARAS"/>
  </r>
  <r>
    <x v="79"/>
    <n v="165"/>
    <x v="15"/>
    <s v="Bogotá"/>
    <x v="1"/>
    <s v="CON EVIDENCIA VIDEO"/>
  </r>
  <r>
    <x v="80"/>
    <n v="270"/>
    <x v="65"/>
    <s v="Bucaramanga"/>
    <x v="1"/>
    <s v="CON EVIDENCIA BAJO VALOR"/>
  </r>
  <r>
    <x v="80"/>
    <n v="136"/>
    <x v="49"/>
    <s v="Pasto"/>
    <x v="1"/>
    <s v="CON EVIDENCIA VIDEO"/>
  </r>
  <r>
    <x v="80"/>
    <n v="167"/>
    <x v="58"/>
    <s v="Bogotá"/>
    <x v="1"/>
    <s v="CON EVIDENCIA VIDEO"/>
  </r>
  <r>
    <x v="81"/>
    <n v="155"/>
    <x v="0"/>
    <s v="Bogotá"/>
    <x v="0"/>
    <s v="SIN EVIDENCIA"/>
  </r>
  <r>
    <x v="81"/>
    <n v="451"/>
    <x v="61"/>
    <s v="Bogotá"/>
    <x v="1"/>
    <s v="CON EVIDENCIA BAJO VALOR"/>
  </r>
  <r>
    <x v="81"/>
    <n v="253"/>
    <x v="66"/>
    <s v="Bogotá"/>
    <x v="1"/>
    <s v="CON EVIDENCIA VIDEO"/>
  </r>
  <r>
    <x v="82"/>
    <n v="263"/>
    <x v="17"/>
    <s v="Bogotá"/>
    <x v="1"/>
    <s v="CON EVIDENCIA BAJO VALOR"/>
  </r>
  <r>
    <x v="82"/>
    <n v="378"/>
    <x v="6"/>
    <s v="Bogotá"/>
    <x v="1"/>
    <s v="CON EVIDENCIA VIDEO"/>
  </r>
  <r>
    <x v="82"/>
    <n v="268"/>
    <x v="10"/>
    <s v="Bogotá"/>
    <x v="1"/>
    <s v="CON EVIDENCIA VIDEO"/>
  </r>
  <r>
    <x v="82"/>
    <n v="268"/>
    <x v="10"/>
    <s v="Bogotá"/>
    <x v="0"/>
    <s v="SIN EVIDENCIA"/>
  </r>
  <r>
    <x v="83"/>
    <n v="135"/>
    <x v="67"/>
    <s v="Palmira"/>
    <x v="1"/>
    <s v="CON EVIDENCIA BAJO VALOR"/>
  </r>
  <r>
    <x v="83"/>
    <n v="451"/>
    <x v="61"/>
    <s v="Bogotá"/>
    <x v="1"/>
    <s v="CON EVIDENCIA VIDEO"/>
  </r>
  <r>
    <x v="83"/>
    <n v="268"/>
    <x v="10"/>
    <s v="Bogotá"/>
    <x v="1"/>
    <s v="CON EVIDENCIA FALLA CAMARAS"/>
  </r>
  <r>
    <x v="84"/>
    <n v="197"/>
    <x v="5"/>
    <s v="Bogotá"/>
    <x v="1"/>
    <s v="CON EVIDENCIA BAJO VALOR"/>
  </r>
  <r>
    <x v="84"/>
    <n v="186"/>
    <x v="63"/>
    <s v="Bogotá"/>
    <x v="0"/>
    <s v="SIN EVIDENCIA"/>
  </r>
  <r>
    <x v="84"/>
    <n v="123"/>
    <x v="68"/>
    <s v="Manizales"/>
    <x v="0"/>
    <s v="SIN EVIDENCIA"/>
  </r>
  <r>
    <x v="85"/>
    <n v="199"/>
    <x v="69"/>
    <s v="Medellín"/>
    <x v="0"/>
    <s v="SIN EVIDENCIA"/>
  </r>
  <r>
    <x v="85"/>
    <n v="378"/>
    <x v="6"/>
    <s v="Bogotá"/>
    <x v="0"/>
    <s v="SIN EVIDENCIA"/>
  </r>
  <r>
    <x v="86"/>
    <n v="268"/>
    <x v="10"/>
    <s v="Bogotá"/>
    <x v="0"/>
    <s v="SIN EVIDENCIA"/>
  </r>
  <r>
    <x v="86"/>
    <n v="268"/>
    <x v="10"/>
    <s v="Bogotá"/>
    <x v="0"/>
    <s v="SIN EVIDENCIA"/>
  </r>
  <r>
    <x v="86"/>
    <n v="155"/>
    <x v="0"/>
    <s v="Bogotá"/>
    <x v="0"/>
    <s v="SIN EVIDENCIA"/>
  </r>
  <r>
    <x v="86"/>
    <n v="155"/>
    <x v="0"/>
    <s v="Bogotá"/>
    <x v="0"/>
    <s v="SIN EVIDENCIA"/>
  </r>
  <r>
    <x v="87"/>
    <n v="451"/>
    <x v="61"/>
    <s v="Bogotá"/>
    <x v="0"/>
    <s v="SIN EVIDENCIA"/>
  </r>
  <r>
    <x v="87"/>
    <n v="378"/>
    <x v="6"/>
    <s v="Bogotá"/>
    <x v="0"/>
    <s v="SIN EVIDENCIA"/>
  </r>
  <r>
    <x v="87"/>
    <n v="389"/>
    <x v="47"/>
    <s v="Bogotá"/>
    <x v="1"/>
    <s v="CON EVIDENCIA VIDEO"/>
  </r>
  <r>
    <x v="87"/>
    <n v="224"/>
    <x v="14"/>
    <s v="Barranquilla"/>
    <x v="0"/>
    <s v="SIN EVIDENCIA"/>
  </r>
  <r>
    <x v="87"/>
    <n v="268"/>
    <x v="10"/>
    <s v="Bogotá"/>
    <x v="0"/>
    <s v="SIN EVIDENCIA"/>
  </r>
  <r>
    <x v="88"/>
    <n v="134"/>
    <x v="70"/>
    <s v="Villavicencio"/>
    <x v="0"/>
    <s v="SIN EVIDENCIA"/>
  </r>
  <r>
    <x v="88"/>
    <n v="134"/>
    <x v="70"/>
    <s v="Villavicencio"/>
    <x v="0"/>
    <s v="SIN EVIDENCIA"/>
  </r>
  <r>
    <x v="88"/>
    <n v="268"/>
    <x v="10"/>
    <s v="Bogotá"/>
    <x v="0"/>
    <s v="SIN EVIDENCIA"/>
  </r>
  <r>
    <x v="88"/>
    <n v="378"/>
    <x v="6"/>
    <s v="Bogotá"/>
    <x v="1"/>
    <s v="CON EVIDENCIA VIDEO"/>
  </r>
  <r>
    <x v="88"/>
    <n v="380"/>
    <x v="36"/>
    <s v="Ibagué"/>
    <x v="0"/>
    <s v="SIN EVIDENCIA"/>
  </r>
  <r>
    <x v="88"/>
    <n v="268"/>
    <x v="10"/>
    <s v="Bogotá"/>
    <x v="1"/>
    <s v="CON EVIDENCIA VIDEO"/>
  </r>
  <r>
    <x v="88"/>
    <n v="158"/>
    <x v="33"/>
    <s v="Bogotá"/>
    <x v="1"/>
    <s v="CON EVIDENCIA VIDEO"/>
  </r>
  <r>
    <x v="89"/>
    <n v="451"/>
    <x v="61"/>
    <s v="Bogotá"/>
    <x v="1"/>
    <s v="CON EVIDENCIA BAJO VALOR"/>
  </r>
  <r>
    <x v="90"/>
    <n v="120"/>
    <x v="71"/>
    <s v="Cali"/>
    <x v="0"/>
    <s v="SIN EVIDENCIA"/>
  </r>
  <r>
    <x v="90"/>
    <n v="158"/>
    <x v="33"/>
    <s v="Bogotá"/>
    <x v="0"/>
    <s v="SIN EVIDENCIA"/>
  </r>
  <r>
    <x v="90"/>
    <n v="166"/>
    <x v="9"/>
    <s v="Bogotá"/>
    <x v="1"/>
    <s v="CON EVIDENCIA VIDEO/SIN EVIDENCIA"/>
  </r>
  <r>
    <x v="91"/>
    <n v="198"/>
    <x v="72"/>
    <s v="Bogotá"/>
    <x v="1"/>
    <s v="CON EVIDENCIA BAJO VALOR"/>
  </r>
  <r>
    <x v="91"/>
    <n v="263"/>
    <x v="17"/>
    <s v="Bogotá"/>
    <x v="0"/>
    <s v="SIN EVIDENCIA"/>
  </r>
  <r>
    <x v="91"/>
    <n v="226"/>
    <x v="73"/>
    <s v="Bogota"/>
    <x v="1"/>
    <s v="CON EVIDENCIA BAJO VALOR"/>
  </r>
  <r>
    <x v="91"/>
    <n v="309"/>
    <x v="74"/>
    <s v="Barranquilla"/>
    <x v="0"/>
    <s v="CON EVIDENCIA FALLA CAMARAS"/>
  </r>
  <r>
    <x v="91"/>
    <n v="451"/>
    <x v="61"/>
    <s v="Bogotá"/>
    <x v="1"/>
    <s v="CON EVIDENCIA BAJO VALOR"/>
  </r>
  <r>
    <x v="91"/>
    <n v="268"/>
    <x v="10"/>
    <s v="Bogotá"/>
    <x v="1"/>
    <s v="CON EVIDENCIA BAJO VALOR"/>
  </r>
  <r>
    <x v="91"/>
    <n v="378"/>
    <x v="6"/>
    <s v="Bogotá"/>
    <x v="0"/>
    <s v="SIN EVIDENCIA"/>
  </r>
  <r>
    <x v="92"/>
    <n v="268"/>
    <x v="10"/>
    <s v="Bogotá"/>
    <x v="0"/>
    <s v="SIN EVIDENCIA"/>
  </r>
  <r>
    <x v="92"/>
    <n v="380"/>
    <x v="36"/>
    <s v="Ibagué"/>
    <x v="1"/>
    <s v="CON EVIDENCIA BAJO VALOR"/>
  </r>
  <r>
    <x v="92"/>
    <n v="134"/>
    <x v="70"/>
    <s v="Villavicencio"/>
    <x v="0"/>
    <s v="SIN EVIDENCIA"/>
  </r>
  <r>
    <x v="92"/>
    <n v="160"/>
    <x v="75"/>
    <s v="Bogotá"/>
    <x v="1"/>
    <s v="CON EVIDENCIA VIDEO"/>
  </r>
  <r>
    <x v="93"/>
    <n v="200"/>
    <x v="76"/>
    <s v="Medellín"/>
    <x v="0"/>
    <s v="SIN EVIDENCIA"/>
  </r>
  <r>
    <x v="93"/>
    <n v="268"/>
    <x v="10"/>
    <s v="Bogotá"/>
    <x v="0"/>
    <s v="SIN EVIDENCIA"/>
  </r>
  <r>
    <x v="93"/>
    <n v="312"/>
    <x v="77"/>
    <s v="Yopal"/>
    <x v="0"/>
    <s v="SIN EVIDENCIA"/>
  </r>
  <r>
    <x v="93"/>
    <n v="179"/>
    <x v="78"/>
    <s v="Cali"/>
    <x v="1"/>
    <s v="CON EVIDENCIA BAJO VALOR"/>
  </r>
  <r>
    <x v="93"/>
    <n v="188"/>
    <x v="60"/>
    <s v="Cali"/>
    <x v="1"/>
    <s v="CON EVIDENCIA VIDEO"/>
  </r>
  <r>
    <x v="93"/>
    <n v="451"/>
    <x v="61"/>
    <s v="Bogotá"/>
    <x v="1"/>
    <s v="CON EVIDENCIA BAJO VALOR"/>
  </r>
  <r>
    <x v="94"/>
    <n v="134"/>
    <x v="70"/>
    <s v="Villavicencio"/>
    <x v="0"/>
    <s v="SIN EVIDENCIA"/>
  </r>
  <r>
    <x v="94"/>
    <n v="134"/>
    <x v="70"/>
    <s v="Villavicencio"/>
    <x v="0"/>
    <s v="SIN EVIDENCIA"/>
  </r>
  <r>
    <x v="94"/>
    <n v="311"/>
    <x v="79"/>
    <s v="Barranquilla"/>
    <x v="1"/>
    <s v="CON EVIDENCIA BAJO VALOR"/>
  </r>
  <r>
    <x v="94"/>
    <n v="186"/>
    <x v="63"/>
    <s v="Bogotá"/>
    <x v="1"/>
    <s v="CON EVIDENCIA VIDEO"/>
  </r>
  <r>
    <x v="94"/>
    <n v="226"/>
    <x v="73"/>
    <s v="Bogotá"/>
    <x v="1"/>
    <s v="CON EVIDENCIA VIDEO"/>
  </r>
  <r>
    <x v="95"/>
    <n v="134"/>
    <x v="70"/>
    <s v="Villavicencio"/>
    <x v="0"/>
    <s v="SIN EVIDENCIA"/>
  </r>
  <r>
    <x v="96"/>
    <n v="268"/>
    <x v="10"/>
    <s v="Bogotá"/>
    <x v="0"/>
    <s v="SIN EVIDENCIA"/>
  </r>
  <r>
    <x v="96"/>
    <n v="166"/>
    <x v="9"/>
    <s v="Bogotá"/>
    <x v="0"/>
    <s v="SIN EVIDENCIA"/>
  </r>
  <r>
    <x v="96"/>
    <n v="160"/>
    <x v="75"/>
    <s v="Bogotá"/>
    <x v="1"/>
    <s v="CON EVIDENCIA VIDEO"/>
  </r>
  <r>
    <x v="96"/>
    <n v="164"/>
    <x v="80"/>
    <s v="Bogotá"/>
    <x v="1"/>
    <s v="CON EVIDENCIA VIDEO"/>
  </r>
  <r>
    <x v="96"/>
    <n v="263"/>
    <x v="17"/>
    <s v="Bogota"/>
    <x v="1"/>
    <s v="CON EVIDENCIA BAJO VALOR"/>
  </r>
  <r>
    <x v="97"/>
    <n v="197"/>
    <x v="5"/>
    <s v="Bogotá"/>
    <x v="0"/>
    <s v="SIN EVIDENCIA"/>
  </r>
  <r>
    <x v="98"/>
    <n v="183"/>
    <x v="24"/>
    <s v="Barranquilla"/>
    <x v="0"/>
    <s v="SIN EVIDENCIA"/>
  </r>
  <r>
    <x v="99"/>
    <n v="268"/>
    <x v="10"/>
    <s v="Bogotá"/>
    <x v="0"/>
    <s v="SIN EVIDENCIA"/>
  </r>
  <r>
    <x v="99"/>
    <n v="378"/>
    <x v="6"/>
    <s v="Bogotá"/>
    <x v="0"/>
    <s v="SIN EVIDENCIA"/>
  </r>
  <r>
    <x v="100"/>
    <n v="166"/>
    <x v="9"/>
    <s v="Bogotá"/>
    <x v="1"/>
    <s v="CON EVIDENCIA BAJO VALOR"/>
  </r>
  <r>
    <x v="100"/>
    <n v="123"/>
    <x v="68"/>
    <s v="Manizalez"/>
    <x v="1"/>
    <s v="CON EVIDENCIA BAJO VALOR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</r>
  <r>
    <x v="1"/>
    <x v="1"/>
    <x v="1"/>
    <x v="1"/>
    <x v="0"/>
  </r>
  <r>
    <x v="2"/>
    <x v="2"/>
    <x v="2"/>
    <x v="0"/>
    <x v="0"/>
  </r>
  <r>
    <x v="3"/>
    <x v="3"/>
    <x v="3"/>
    <x v="2"/>
    <x v="0"/>
  </r>
  <r>
    <x v="4"/>
    <x v="4"/>
    <x v="4"/>
    <x v="3"/>
    <x v="0"/>
  </r>
  <r>
    <x v="5"/>
    <x v="5"/>
    <x v="5"/>
    <x v="3"/>
    <x v="0"/>
  </r>
  <r>
    <x v="6"/>
    <x v="6"/>
    <x v="6"/>
    <x v="4"/>
    <x v="0"/>
  </r>
  <r>
    <x v="7"/>
    <x v="7"/>
    <x v="7"/>
    <x v="3"/>
    <x v="0"/>
  </r>
  <r>
    <x v="8"/>
    <x v="6"/>
    <x v="6"/>
    <x v="4"/>
    <x v="0"/>
  </r>
  <r>
    <x v="9"/>
    <x v="8"/>
    <x v="8"/>
    <x v="3"/>
    <x v="0"/>
  </r>
  <r>
    <x v="10"/>
    <x v="9"/>
    <x v="9"/>
    <x v="0"/>
    <x v="0"/>
  </r>
  <r>
    <x v="11"/>
    <x v="10"/>
    <x v="10"/>
    <x v="3"/>
    <x v="1"/>
  </r>
  <r>
    <x v="12"/>
    <x v="11"/>
    <x v="11"/>
    <x v="3"/>
    <x v="0"/>
  </r>
  <r>
    <x v="13"/>
    <x v="12"/>
    <x v="12"/>
    <x v="3"/>
    <x v="1"/>
  </r>
  <r>
    <x v="14"/>
    <x v="13"/>
    <x v="13"/>
    <x v="1"/>
    <x v="0"/>
  </r>
  <r>
    <x v="15"/>
    <x v="14"/>
    <x v="14"/>
    <x v="3"/>
    <x v="1"/>
  </r>
  <r>
    <x v="16"/>
    <x v="15"/>
    <x v="15"/>
    <x v="5"/>
    <x v="0"/>
  </r>
  <r>
    <x v="17"/>
    <x v="10"/>
    <x v="10"/>
    <x v="3"/>
    <x v="1"/>
  </r>
  <r>
    <x v="18"/>
    <x v="5"/>
    <x v="5"/>
    <x v="3"/>
    <x v="0"/>
  </r>
  <r>
    <x v="19"/>
    <x v="16"/>
    <x v="16"/>
    <x v="3"/>
    <x v="0"/>
  </r>
  <r>
    <x v="20"/>
    <x v="17"/>
    <x v="17"/>
    <x v="6"/>
    <x v="0"/>
  </r>
  <r>
    <x v="21"/>
    <x v="18"/>
    <x v="18"/>
    <x v="5"/>
    <x v="0"/>
  </r>
  <r>
    <x v="22"/>
    <x v="19"/>
    <x v="19"/>
    <x v="0"/>
    <x v="0"/>
  </r>
  <r>
    <x v="23"/>
    <x v="20"/>
    <x v="20"/>
    <x v="3"/>
    <x v="0"/>
  </r>
  <r>
    <x v="24"/>
    <x v="12"/>
    <x v="12"/>
    <x v="3"/>
    <x v="0"/>
  </r>
  <r>
    <x v="25"/>
    <x v="12"/>
    <x v="12"/>
    <x v="3"/>
    <x v="1"/>
  </r>
  <r>
    <x v="26"/>
    <x v="6"/>
    <x v="6"/>
    <x v="4"/>
    <x v="0"/>
  </r>
  <r>
    <x v="27"/>
    <x v="12"/>
    <x v="12"/>
    <x v="3"/>
    <x v="1"/>
  </r>
  <r>
    <x v="28"/>
    <x v="21"/>
    <x v="21"/>
    <x v="7"/>
    <x v="1"/>
  </r>
  <r>
    <x v="29"/>
    <x v="6"/>
    <x v="6"/>
    <x v="4"/>
    <x v="0"/>
  </r>
  <r>
    <x v="30"/>
    <x v="22"/>
    <x v="22"/>
    <x v="3"/>
    <x v="1"/>
  </r>
  <r>
    <x v="31"/>
    <x v="8"/>
    <x v="8"/>
    <x v="3"/>
    <x v="0"/>
  </r>
  <r>
    <x v="32"/>
    <x v="12"/>
    <x v="12"/>
    <x v="3"/>
    <x v="1"/>
  </r>
  <r>
    <x v="33"/>
    <x v="23"/>
    <x v="23"/>
    <x v="8"/>
    <x v="1"/>
  </r>
  <r>
    <x v="34"/>
    <x v="24"/>
    <x v="24"/>
    <x v="3"/>
    <x v="0"/>
  </r>
  <r>
    <x v="35"/>
    <x v="12"/>
    <x v="12"/>
    <x v="3"/>
    <x v="1"/>
  </r>
  <r>
    <x v="36"/>
    <x v="12"/>
    <x v="12"/>
    <x v="3"/>
    <x v="1"/>
  </r>
  <r>
    <x v="37"/>
    <x v="6"/>
    <x v="6"/>
    <x v="4"/>
    <x v="0"/>
  </r>
  <r>
    <x v="38"/>
    <x v="6"/>
    <x v="6"/>
    <x v="4"/>
    <x v="0"/>
  </r>
  <r>
    <x v="39"/>
    <x v="5"/>
    <x v="5"/>
    <x v="3"/>
    <x v="0"/>
  </r>
  <r>
    <x v="40"/>
    <x v="25"/>
    <x v="25"/>
    <x v="5"/>
    <x v="0"/>
  </r>
  <r>
    <x v="41"/>
    <x v="26"/>
    <x v="26"/>
    <x v="3"/>
    <x v="1"/>
  </r>
  <r>
    <x v="42"/>
    <x v="27"/>
    <x v="27"/>
    <x v="3"/>
    <x v="1"/>
  </r>
  <r>
    <x v="43"/>
    <x v="12"/>
    <x v="12"/>
    <x v="3"/>
    <x v="1"/>
  </r>
  <r>
    <x v="44"/>
    <x v="12"/>
    <x v="12"/>
    <x v="3"/>
    <x v="1"/>
  </r>
  <r>
    <x v="45"/>
    <x v="8"/>
    <x v="8"/>
    <x v="3"/>
    <x v="0"/>
  </r>
  <r>
    <x v="46"/>
    <x v="25"/>
    <x v="25"/>
    <x v="5"/>
    <x v="0"/>
  </r>
  <r>
    <x v="47"/>
    <x v="28"/>
    <x v="28"/>
    <x v="5"/>
    <x v="1"/>
  </r>
  <r>
    <x v="48"/>
    <x v="29"/>
    <x v="29"/>
    <x v="6"/>
    <x v="0"/>
  </r>
  <r>
    <x v="49"/>
    <x v="10"/>
    <x v="10"/>
    <x v="3"/>
    <x v="0"/>
  </r>
  <r>
    <x v="50"/>
    <x v="12"/>
    <x v="12"/>
    <x v="3"/>
    <x v="1"/>
  </r>
  <r>
    <x v="51"/>
    <x v="12"/>
    <x v="12"/>
    <x v="3"/>
    <x v="1"/>
  </r>
  <r>
    <x v="52"/>
    <x v="11"/>
    <x v="11"/>
    <x v="3"/>
    <x v="0"/>
  </r>
  <r>
    <x v="53"/>
    <x v="19"/>
    <x v="19"/>
    <x v="0"/>
    <x v="0"/>
  </r>
  <r>
    <x v="54"/>
    <x v="19"/>
    <x v="19"/>
    <x v="0"/>
    <x v="1"/>
  </r>
  <r>
    <x v="55"/>
    <x v="6"/>
    <x v="6"/>
    <x v="4"/>
    <x v="0"/>
  </r>
  <r>
    <x v="56"/>
    <x v="30"/>
    <x v="30"/>
    <x v="3"/>
    <x v="0"/>
  </r>
  <r>
    <x v="57"/>
    <x v="27"/>
    <x v="27"/>
    <x v="3"/>
    <x v="1"/>
  </r>
  <r>
    <x v="58"/>
    <x v="22"/>
    <x v="22"/>
    <x v="3"/>
    <x v="1"/>
  </r>
  <r>
    <x v="59"/>
    <x v="31"/>
    <x v="31"/>
    <x v="6"/>
    <x v="0"/>
  </r>
  <r>
    <x v="60"/>
    <x v="8"/>
    <x v="8"/>
    <x v="3"/>
    <x v="0"/>
  </r>
  <r>
    <x v="61"/>
    <x v="32"/>
    <x v="32"/>
    <x v="3"/>
    <x v="0"/>
  </r>
  <r>
    <x v="62"/>
    <x v="4"/>
    <x v="4"/>
    <x v="3"/>
    <x v="1"/>
  </r>
  <r>
    <x v="63"/>
    <x v="4"/>
    <x v="4"/>
    <x v="3"/>
    <x v="0"/>
  </r>
  <r>
    <x v="64"/>
    <x v="32"/>
    <x v="32"/>
    <x v="3"/>
    <x v="0"/>
  </r>
  <r>
    <x v="65"/>
    <x v="10"/>
    <x v="10"/>
    <x v="3"/>
    <x v="0"/>
  </r>
  <r>
    <x v="66"/>
    <x v="33"/>
    <x v="33"/>
    <x v="9"/>
    <x v="0"/>
  </r>
  <r>
    <x v="67"/>
    <x v="8"/>
    <x v="8"/>
    <x v="3"/>
    <x v="0"/>
  </r>
  <r>
    <x v="67"/>
    <x v="29"/>
    <x v="29"/>
    <x v="6"/>
    <x v="0"/>
  </r>
  <r>
    <x v="68"/>
    <x v="34"/>
    <x v="34"/>
    <x v="10"/>
    <x v="0"/>
  </r>
  <r>
    <x v="69"/>
    <x v="35"/>
    <x v="35"/>
    <x v="0"/>
    <x v="1"/>
  </r>
  <r>
    <x v="70"/>
    <x v="12"/>
    <x v="12"/>
    <x v="3"/>
    <x v="1"/>
  </r>
  <r>
    <x v="71"/>
    <x v="1"/>
    <x v="1"/>
    <x v="1"/>
    <x v="0"/>
  </r>
  <r>
    <x v="72"/>
    <x v="6"/>
    <x v="6"/>
    <x v="4"/>
    <x v="0"/>
  </r>
  <r>
    <x v="73"/>
    <x v="36"/>
    <x v="36"/>
    <x v="3"/>
    <x v="1"/>
  </r>
  <r>
    <x v="74"/>
    <x v="37"/>
    <x v="37"/>
    <x v="11"/>
    <x v="0"/>
  </r>
  <r>
    <x v="75"/>
    <x v="8"/>
    <x v="8"/>
    <x v="3"/>
    <x v="0"/>
  </r>
  <r>
    <x v="76"/>
    <x v="11"/>
    <x v="11"/>
    <x v="3"/>
    <x v="0"/>
  </r>
  <r>
    <x v="77"/>
    <x v="33"/>
    <x v="33"/>
    <x v="9"/>
    <x v="0"/>
  </r>
  <r>
    <x v="78"/>
    <x v="10"/>
    <x v="10"/>
    <x v="3"/>
    <x v="0"/>
  </r>
  <r>
    <x v="79"/>
    <x v="2"/>
    <x v="2"/>
    <x v="0"/>
    <x v="1"/>
  </r>
  <r>
    <x v="80"/>
    <x v="26"/>
    <x v="26"/>
    <x v="3"/>
    <x v="1"/>
  </r>
  <r>
    <x v="81"/>
    <x v="8"/>
    <x v="8"/>
    <x v="3"/>
    <x v="1"/>
  </r>
  <r>
    <x v="82"/>
    <x v="38"/>
    <x v="38"/>
    <x v="12"/>
    <x v="1"/>
  </r>
  <r>
    <x v="83"/>
    <x v="39"/>
    <x v="39"/>
    <x v="3"/>
    <x v="0"/>
  </r>
  <r>
    <x v="84"/>
    <x v="14"/>
    <x v="14"/>
    <x v="3"/>
    <x v="0"/>
  </r>
  <r>
    <x v="85"/>
    <x v="24"/>
    <x v="24"/>
    <x v="3"/>
    <x v="0"/>
  </r>
  <r>
    <x v="86"/>
    <x v="11"/>
    <x v="11"/>
    <x v="3"/>
    <x v="0"/>
  </r>
  <r>
    <x v="87"/>
    <x v="22"/>
    <x v="22"/>
    <x v="3"/>
    <x v="1"/>
  </r>
  <r>
    <x v="88"/>
    <x v="40"/>
    <x v="40"/>
    <x v="1"/>
    <x v="0"/>
  </r>
  <r>
    <x v="89"/>
    <x v="10"/>
    <x v="10"/>
    <x v="3"/>
    <x v="0"/>
  </r>
  <r>
    <x v="90"/>
    <x v="1"/>
    <x v="1"/>
    <x v="1"/>
    <x v="0"/>
  </r>
  <r>
    <x v="91"/>
    <x v="12"/>
    <x v="12"/>
    <x v="3"/>
    <x v="1"/>
  </r>
  <r>
    <x v="92"/>
    <x v="26"/>
    <x v="26"/>
    <x v="3"/>
    <x v="1"/>
  </r>
  <r>
    <x v="93"/>
    <x v="12"/>
    <x v="12"/>
    <x v="3"/>
    <x v="0"/>
  </r>
  <r>
    <x v="94"/>
    <x v="8"/>
    <x v="8"/>
    <x v="3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38">
  <r>
    <s v="Bogotá"/>
    <n v="156"/>
    <s v="                          Cruz Verde Calle 80                      "/>
    <x v="0"/>
  </r>
  <r>
    <s v="Bogotá"/>
    <n v="307"/>
    <s v=" Cruz Verde Usaquén"/>
    <x v="0"/>
  </r>
  <r>
    <s v="Palmira"/>
    <n v="135"/>
    <s v="Cruz Verde  Palmira"/>
    <x v="0"/>
  </r>
  <r>
    <s v="Bogotá"/>
    <n v="151"/>
    <s v="Cruz Verde Antiguo Country "/>
    <x v="0"/>
  </r>
  <r>
    <s v="Armenia"/>
    <n v="133"/>
    <s v="Cruz Verde Avenida Bolívar"/>
    <x v="1"/>
  </r>
  <r>
    <s v="Bogotá"/>
    <n v="378"/>
    <s v="Cruz Verde Avenida Las Villas"/>
    <x v="2"/>
  </r>
  <r>
    <s v="Bogotá"/>
    <n v="193"/>
    <s v="Cruz Verde Avianca"/>
    <x v="0"/>
  </r>
  <r>
    <s v="Bogotá"/>
    <n v="98"/>
    <s v="Cruz Verde Belmira"/>
    <x v="0"/>
  </r>
  <r>
    <s v="Cartagena"/>
    <n v="185"/>
    <s v="Cruz Verde Bocagrande"/>
    <x v="0"/>
  </r>
  <r>
    <s v="Cartagena"/>
    <n v="456"/>
    <s v="Cruz Verde Bocagrande Carrera 3"/>
    <x v="0"/>
  </r>
  <r>
    <s v="Bucaramanga"/>
    <n v="162"/>
    <s v="Cruz Verde Cabecera"/>
    <x v="3"/>
  </r>
  <r>
    <s v="Bogotá"/>
    <n v="154"/>
    <s v="Cruz Verde CAE "/>
    <x v="0"/>
  </r>
  <r>
    <s v="Bogotá"/>
    <n v="172"/>
    <s v="Cruz Verde Calle 100"/>
    <x v="4"/>
  </r>
  <r>
    <s v="Bogotá"/>
    <n v="166"/>
    <s v="Cruz Verde Calle 106"/>
    <x v="5"/>
  </r>
  <r>
    <s v="Bogotá"/>
    <n v="168"/>
    <s v="Cruz Verde Calle 127"/>
    <x v="0"/>
  </r>
  <r>
    <s v="Bogotá"/>
    <n v="251"/>
    <s v="Cruz Verde Calle 54"/>
    <x v="0"/>
  </r>
  <r>
    <s v="Bucaramanga"/>
    <n v="109"/>
    <s v="Cruz Verde Calle 56"/>
    <x v="0"/>
  </r>
  <r>
    <s v="Bogotá"/>
    <n v="178"/>
    <s v="Cruz Verde Calle 72"/>
    <x v="0"/>
  </r>
  <r>
    <s v="Barranquilla"/>
    <n v="390"/>
    <s v="Cruz Verde Calle 82"/>
    <x v="0"/>
  </r>
  <r>
    <s v="Barranquilla"/>
    <n v="183"/>
    <s v="Cruz Verde Calle 84"/>
    <x v="1"/>
  </r>
  <r>
    <s v="Bogotá"/>
    <n v="374"/>
    <s v="Cruz Verde Calle 90"/>
    <x v="0"/>
  </r>
  <r>
    <s v="Bogotá"/>
    <n v="186"/>
    <s v="Cruz Verde Calle 97"/>
    <x v="0"/>
  </r>
  <r>
    <s v="Medellín"/>
    <n v="175"/>
    <s v="Cruz Verde Campestre"/>
    <x v="0"/>
  </r>
  <r>
    <s v="Bogotá"/>
    <n v="169"/>
    <s v="Cruz Verde Cardio Infantil"/>
    <x v="0"/>
  </r>
  <r>
    <s v="Bucaramanga"/>
    <n v="444"/>
    <s v="Cruz Verde Carrera 33"/>
    <x v="5"/>
  </r>
  <r>
    <s v="Bogotá"/>
    <n v="164"/>
    <s v="Cruz Verde Cedro Bolívar"/>
    <x v="5"/>
  </r>
  <r>
    <s v="Cali"/>
    <n v="189"/>
    <s v="Cruz Verde Centenario"/>
    <x v="3"/>
  </r>
  <r>
    <s v="Chía"/>
    <n v="126"/>
    <s v="Cruz Verde Centro Chía"/>
    <x v="3"/>
  </r>
  <r>
    <s v="Bogotá"/>
    <n v="268"/>
    <s v="Cruz Verde Centro Internacional"/>
    <x v="6"/>
  </r>
  <r>
    <s v="Bogotá"/>
    <n v="451"/>
    <s v="Cruz Verde Chapinero Alto"/>
    <x v="0"/>
  </r>
  <r>
    <s v="Bogotá"/>
    <n v="97"/>
    <s v="Cruz Verde Chicó"/>
    <x v="0"/>
  </r>
  <r>
    <s v="Chiquinquirá"/>
    <n v="146"/>
    <s v="Cruz Verde Chiquinquirá"/>
    <x v="0"/>
  </r>
  <r>
    <s v="Cali"/>
    <n v="179"/>
    <s v="Cruz Verde Ciudad Jardín"/>
    <x v="0"/>
  </r>
  <r>
    <s v="Armenia"/>
    <n v="445"/>
    <s v="Cruz Verde Clínica Del Café "/>
    <x v="0"/>
  </r>
  <r>
    <s v="Facatativá"/>
    <n v="143"/>
    <s v="Cruz Verde Facatativá"/>
    <x v="0"/>
  </r>
  <r>
    <s v="Florencia"/>
    <n v="139"/>
    <s v="Cruz Verde Florencia"/>
    <x v="0"/>
  </r>
  <r>
    <s v="Fusagasugá"/>
    <n v="137"/>
    <s v="Cruz Verde Fusagasugá"/>
    <x v="0"/>
  </r>
  <r>
    <s v="Girardot"/>
    <n v="144"/>
    <s v="Cruz Verde Girardot"/>
    <x v="0"/>
  </r>
  <r>
    <s v="Manizales"/>
    <n v="123"/>
    <s v="Cruz Verde Guayacanes"/>
    <x v="1"/>
  </r>
  <r>
    <s v="Honda"/>
    <n v="138"/>
    <s v="Cruz Verde Honda"/>
    <x v="0"/>
  </r>
  <r>
    <s v="Barranquilla"/>
    <n v="471"/>
    <s v="Cruz Verde Iberoamérica"/>
    <x v="0"/>
  </r>
  <r>
    <s v="Bogotá"/>
    <n v="367"/>
    <s v="Cruz Verde Ilarco"/>
    <x v="5"/>
  </r>
  <r>
    <s v="Cali"/>
    <n v="385"/>
    <s v="Cruz Verde Imbanaco"/>
    <x v="0"/>
  </r>
  <r>
    <s v="Duitama"/>
    <n v="147"/>
    <s v="Cruz Verde Innovo"/>
    <x v="1"/>
  </r>
  <r>
    <s v="Ipiales "/>
    <n v="148"/>
    <s v="Cruz Verde Ipiales"/>
    <x v="0"/>
  </r>
  <r>
    <s v="Bogotá"/>
    <n v="299"/>
    <s v="Cruz Verde Kennedy"/>
    <x v="0"/>
  </r>
  <r>
    <s v="Cali"/>
    <n v="386"/>
    <s v="Cruz Verde La Flora Industrial"/>
    <x v="0"/>
  </r>
  <r>
    <s v="Ibagué"/>
    <n v="380"/>
    <s v="Cruz Verde La Macarena"/>
    <x v="0"/>
  </r>
  <r>
    <s v="Chía"/>
    <n v="184"/>
    <s v="Cruz Verde Las Delicias "/>
    <x v="0"/>
  </r>
  <r>
    <s v="Cali"/>
    <n v="305"/>
    <s v="Cruz Verde Las Velas"/>
    <x v="0"/>
  </r>
  <r>
    <s v="Tunja"/>
    <n v="129"/>
    <s v="Cruz Verde Los Cristales"/>
    <x v="0"/>
  </r>
  <r>
    <s v="Cartagena"/>
    <n v="122"/>
    <s v="Cruz Verde Manga"/>
    <x v="0"/>
  </r>
  <r>
    <s v="Mingueo/Guajira"/>
    <n v="379"/>
    <s v="Cruz Verde Mingueo"/>
    <x v="0"/>
  </r>
  <r>
    <s v="Montería"/>
    <n v="121"/>
    <s v="Cruz Verde Montería"/>
    <x v="0"/>
  </r>
  <r>
    <s v="Bogotá"/>
    <n v="369"/>
    <s v="Cruz Verde Morato"/>
    <x v="0"/>
  </r>
  <r>
    <s v="Cali"/>
    <n v="152"/>
    <s v="Cruz Verde Norte"/>
    <x v="0"/>
  </r>
  <r>
    <s v="Ocaña"/>
    <n v="450"/>
    <s v="Cruz Verde Ocaña"/>
    <x v="0"/>
  </r>
  <r>
    <s v="Bogotá"/>
    <n v="163"/>
    <s v="Cruz Verde Palermo"/>
    <x v="1"/>
  </r>
  <r>
    <s v="Bucaramanga"/>
    <n v="297"/>
    <s v="Cruz Verde Parque Caracolí"/>
    <x v="1"/>
  </r>
  <r>
    <s v="Bucaramanga"/>
    <n v="174"/>
    <s v="Cruz Verde Parque Turbay"/>
    <x v="1"/>
  </r>
  <r>
    <s v="Pereira"/>
    <n v="127"/>
    <s v="Cruz Verde Pereira"/>
    <x v="0"/>
  </r>
  <r>
    <s v="Bogotá"/>
    <n v="171"/>
    <s v="Cruz Verde Plaza de las Américas"/>
    <x v="0"/>
  </r>
  <r>
    <s v="Bogotá"/>
    <n v="110"/>
    <s v="Cruz Verde Pontevedra"/>
    <x v="3"/>
  </r>
  <r>
    <s v="Popayán"/>
    <n v="117"/>
    <s v="Cruz Verde Popayán"/>
    <x v="0"/>
  </r>
  <r>
    <s v="Barranquilla"/>
    <n v="115"/>
    <s v="Cruz Verde Prado 74"/>
    <x v="1"/>
  </r>
  <r>
    <s v="Bogotá"/>
    <n v="384"/>
    <s v="Cruz Verde Puente Aranda"/>
    <x v="0"/>
  </r>
  <r>
    <s v="Medellín"/>
    <n v="161"/>
    <s v="Cruz Verde Punto Clave"/>
    <x v="3"/>
  </r>
  <r>
    <s v="Quibdó"/>
    <n v="141"/>
    <s v="Cruz Verde Quibdó"/>
    <x v="0"/>
  </r>
  <r>
    <s v="Bogotá"/>
    <n v="167"/>
    <s v="Cruz Verde Quinta Paredes"/>
    <x v="0"/>
  </r>
  <r>
    <s v="Neiva"/>
    <n v="130"/>
    <s v="Cruz Verde Quirinal"/>
    <x v="0"/>
  </r>
  <r>
    <s v="Bogotá"/>
    <n v="389"/>
    <s v="Cruz Verde Restrepo"/>
    <x v="0"/>
  </r>
  <r>
    <s v="Cali"/>
    <n v="120"/>
    <s v="Cruz Verde Roosevelt"/>
    <x v="1"/>
  </r>
  <r>
    <s v="Cúcuta"/>
    <n v="131"/>
    <s v="Cruz Verde Rosetal"/>
    <x v="0"/>
  </r>
  <r>
    <s v="Bogotá"/>
    <n v="155"/>
    <s v="Cruz Verde Salitre"/>
    <x v="3"/>
  </r>
  <r>
    <s v="San Andrés"/>
    <n v="149"/>
    <s v="Cruz Verde San Andrés"/>
    <x v="0"/>
  </r>
  <r>
    <s v="Medellín"/>
    <n v="113"/>
    <s v="Cruz Verde San Diego"/>
    <x v="0"/>
  </r>
  <r>
    <s v="Valledupar"/>
    <n v="370"/>
    <s v="Cruz Verde San Miguel"/>
    <x v="0"/>
  </r>
  <r>
    <s v="Ibagué"/>
    <n v="125"/>
    <s v="Cruz Verde San Simón "/>
    <x v="0"/>
  </r>
  <r>
    <s v="Bogotá"/>
    <n v="160"/>
    <s v="Cruz Verde Santa Bárbara"/>
    <x v="1"/>
  </r>
  <r>
    <s v="Santa Marta"/>
    <n v="119"/>
    <s v="Cruz Verde Santa Marta"/>
    <x v="0"/>
  </r>
  <r>
    <s v="Sincelejo"/>
    <n v="118"/>
    <s v="Cruz Verde Sincelejo"/>
    <x v="0"/>
  </r>
  <r>
    <s v="Sogamoso"/>
    <n v="142"/>
    <s v="Cruz Verde Sogamoso"/>
    <x v="0"/>
  </r>
  <r>
    <s v="Barranquilla"/>
    <n v="176"/>
    <s v="Cruz Verde Soledad"/>
    <x v="0"/>
  </r>
  <r>
    <s v="Bogotá"/>
    <n v="158"/>
    <s v="Cruz Verde Suba"/>
    <x v="1"/>
  </r>
  <r>
    <s v="Cali"/>
    <n v="188"/>
    <s v="Cruz Verde Tequendama"/>
    <x v="1"/>
  </r>
  <r>
    <s v="Bogotá"/>
    <n v="308"/>
    <s v="Cruz Verde Toberín"/>
    <x v="5"/>
  </r>
  <r>
    <s v="Medellín"/>
    <n v="187"/>
    <s v="Cruz Verde Torre Médica"/>
    <x v="0"/>
  </r>
  <r>
    <s v="Tuluá"/>
    <n v="124"/>
    <s v="Cruz Verde Tuluá"/>
    <x v="0"/>
  </r>
  <r>
    <s v="Bogotá"/>
    <n v="165"/>
    <s v="Cruz Verde Tunal"/>
    <x v="1"/>
  </r>
  <r>
    <s v="Cali"/>
    <n v="388"/>
    <s v="Cruz Verde Unicentro"/>
    <x v="1"/>
  </r>
  <r>
    <s v="Girardot"/>
    <n v="452"/>
    <s v="Cruz Verde Unicentro Girardot"/>
    <x v="0"/>
  </r>
  <r>
    <s v="Pasto"/>
    <n v="136"/>
    <s v="Cruz Verde Valle de Atriz"/>
    <x v="0"/>
  </r>
  <r>
    <s v="Cali"/>
    <n v="177"/>
    <s v="Cruz Verde Versalles"/>
    <x v="0"/>
  </r>
  <r>
    <s v="Villavicencio"/>
    <n v="134"/>
    <s v="Cruz Verde Villavicencio"/>
    <x v="6"/>
  </r>
  <r>
    <s v="Villeta"/>
    <n v="145"/>
    <s v="Cruz Verde Villeta"/>
    <x v="0"/>
  </r>
  <r>
    <s v="Bogotá"/>
    <n v="383"/>
    <s v="Cruz Verde World Trade Center"/>
    <x v="3"/>
  </r>
  <r>
    <s v="Zipaquirá"/>
    <n v="382"/>
    <s v="Cruz Verde Zipaquirá Centro"/>
    <x v="1"/>
  </r>
  <r>
    <s v="Bogotá"/>
    <n v="157"/>
    <s v="Cruz Verde Zona In"/>
    <x v="3"/>
  </r>
  <r>
    <s v="Barranquilla"/>
    <n v="257"/>
    <s v="Cruz Verde Jumbo Americano"/>
    <x v="0"/>
  </r>
  <r>
    <s v="Barranquilla"/>
    <n v="224"/>
    <s v="Cruz Verde Jumbo Alto Prado"/>
    <x v="0"/>
  </r>
  <r>
    <s v="Barranquilla"/>
    <n v="309"/>
    <s v="Cruz Verde Metro San Francisco"/>
    <x v="5"/>
  </r>
  <r>
    <s v="Bogotá"/>
    <n v="248"/>
    <s v="Cruz Verde Jumbo Calle 80"/>
    <x v="0"/>
  </r>
  <r>
    <s v="Bogotá"/>
    <n v="252"/>
    <s v="Cruz Verde Jumbo Santa Ana"/>
    <x v="0"/>
  </r>
  <r>
    <s v="Bogotá"/>
    <n v="245"/>
    <s v="Cruz Verde Jumbo Calle 170"/>
    <x v="0"/>
  </r>
  <r>
    <s v="Bogotá"/>
    <n v="261"/>
    <s v="Cruz Verde Metro San Cayetano"/>
    <x v="0"/>
  </r>
  <r>
    <s v="Bogotá"/>
    <n v="197"/>
    <s v="Cruz Verde Metro Fontibón"/>
    <x v="0"/>
  </r>
  <r>
    <s v="Bogotá"/>
    <n v="198"/>
    <s v="Cruz Verde Metro Bosa"/>
    <x v="1"/>
  </r>
  <r>
    <s v="Bogotá"/>
    <n v="253"/>
    <s v="Cruz Verde Metro Banderas"/>
    <x v="0"/>
  </r>
  <r>
    <s v="Bogotá"/>
    <n v="225"/>
    <s v="Cruz Verde Metro Autopista Sur"/>
    <x v="7"/>
  </r>
  <r>
    <s v="Bogotá"/>
    <n v="265"/>
    <s v="Cruz Verde Metro Alquería"/>
    <x v="0"/>
  </r>
  <r>
    <s v="Bogotá"/>
    <n v="226"/>
    <s v="Cruz Verde Metro 20 de Julio"/>
    <x v="0"/>
  </r>
  <r>
    <s v="Bogotá"/>
    <n v="229"/>
    <s v="Cruz Verde Jumbo Suba"/>
    <x v="0"/>
  </r>
  <r>
    <s v="Bogotá"/>
    <n v="262"/>
    <s v="Cruz Verde Jumbo Hayuelos"/>
    <x v="0"/>
  </r>
  <r>
    <s v="Bogotá"/>
    <n v="263"/>
    <s v="Cruz Verde Jumbo Cra 30"/>
    <x v="1"/>
  </r>
  <r>
    <s v="Bucaramanga"/>
    <n v="270"/>
    <s v="Cruz Verde Metro Cabecera Express"/>
    <x v="1"/>
  </r>
  <r>
    <s v="Bucaramanga"/>
    <n v="272"/>
    <s v="Farmasanitas Metro Real"/>
    <x v="0"/>
  </r>
  <r>
    <s v="Bucaramanga"/>
    <n v="274"/>
    <s v="Cruz Verde Metro Colseguros"/>
    <x v="0"/>
  </r>
  <r>
    <s v="Bucaramanga"/>
    <n v="289"/>
    <s v="Cruz Verde Jumbo Mega Mall"/>
    <x v="0"/>
  </r>
  <r>
    <s v="Bucaramanga"/>
    <n v="294"/>
    <s v="Farmasanitas Jumbo Cabecera Tienda"/>
    <x v="0"/>
  </r>
  <r>
    <s v="Cali"/>
    <n v="202"/>
    <s v="Cruz Verde Jumbo Valle de Lili"/>
    <x v="0"/>
  </r>
  <r>
    <s v="Cali"/>
    <n v="258"/>
    <s v="Cruz Verde Jumbo Limonar"/>
    <x v="0"/>
  </r>
  <r>
    <s v="Cali"/>
    <n v="387"/>
    <s v="Cruz Verde Metro Simón Bolívar"/>
    <x v="0"/>
  </r>
  <r>
    <s v="Floridablanca"/>
    <n v="293"/>
    <s v="Cruz verde Metro Floridablanca"/>
    <x v="0"/>
  </r>
  <r>
    <s v="Girardot"/>
    <n v="249"/>
    <s v="Cruz Verde Jumbo Girardot"/>
    <x v="1"/>
  </r>
  <r>
    <s v="Ibagué"/>
    <n v="264"/>
    <s v="Cruz Verde Metro Ibagué"/>
    <x v="1"/>
  </r>
  <r>
    <s v="Medellín"/>
    <n v="199"/>
    <s v="Cruz Verde Metro Bello"/>
    <x v="1"/>
  </r>
  <r>
    <s v="Medellín"/>
    <n v="200"/>
    <s v="Cruz Verde Jumbo Cra 65"/>
    <x v="1"/>
  </r>
  <r>
    <s v="Medellín"/>
    <n v="311"/>
    <s v="Cruz Verde Metro Prado"/>
    <x v="0"/>
  </r>
  <r>
    <s v="Neiva"/>
    <n v="250"/>
    <s v="Cruz Verde Metro Neiva"/>
    <x v="0"/>
  </r>
  <r>
    <s v="Pasto"/>
    <n v="260"/>
    <s v="Cruz Verde Metro Pasto"/>
    <x v="0"/>
  </r>
  <r>
    <s v="Popayán"/>
    <n v="215"/>
    <s v="Cruz Verde Jumbo Popayán"/>
    <x v="0"/>
  </r>
  <r>
    <s v="Riohacha"/>
    <n v="132"/>
    <s v="Cruz Verde Metro Riohacha"/>
    <x v="0"/>
  </r>
  <r>
    <s v="Rionegro"/>
    <n v="266"/>
    <s v="Cruz Verde Jumbo Rionegro"/>
    <x v="0"/>
  </r>
  <r>
    <s v="Soacha"/>
    <n v="196"/>
    <s v="Cruz Verde Metro Soacha"/>
    <x v="0"/>
  </r>
  <r>
    <s v="Tunja"/>
    <n v="201"/>
    <s v="Cruz Verde Jumbo Tunja"/>
    <x v="0"/>
  </r>
  <r>
    <s v="Valledupar"/>
    <n v="116"/>
    <s v="Cruz Verde Jumbo Valledupar"/>
    <x v="0"/>
  </r>
  <r>
    <s v="Yopal"/>
    <n v="312"/>
    <s v="Cruz Verde Jumbo Yopal"/>
    <x v="0"/>
  </r>
  <r>
    <s v="Zipaquirá"/>
    <n v="128"/>
    <s v="Cruz Verde Metro Zipaquirá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</r>
  <r>
    <x v="1"/>
    <x v="1"/>
    <x v="1"/>
    <x v="1"/>
    <x v="0"/>
  </r>
  <r>
    <x v="2"/>
    <x v="2"/>
    <x v="2"/>
    <x v="2"/>
    <x v="0"/>
  </r>
  <r>
    <x v="3"/>
    <x v="3"/>
    <x v="3"/>
    <x v="2"/>
    <x v="0"/>
  </r>
  <r>
    <x v="4"/>
    <x v="3"/>
    <x v="3"/>
    <x v="2"/>
    <x v="1"/>
  </r>
  <r>
    <x v="5"/>
    <x v="2"/>
    <x v="2"/>
    <x v="2"/>
    <x v="0"/>
  </r>
  <r>
    <x v="6"/>
    <x v="4"/>
    <x v="4"/>
    <x v="2"/>
    <x v="0"/>
  </r>
  <r>
    <x v="7"/>
    <x v="5"/>
    <x v="5"/>
    <x v="2"/>
    <x v="0"/>
  </r>
  <r>
    <x v="8"/>
    <x v="5"/>
    <x v="5"/>
    <x v="2"/>
    <x v="0"/>
  </r>
  <r>
    <x v="9"/>
    <x v="6"/>
    <x v="6"/>
    <x v="2"/>
    <x v="0"/>
  </r>
  <r>
    <x v="10"/>
    <x v="7"/>
    <x v="7"/>
    <x v="3"/>
    <x v="0"/>
  </r>
  <r>
    <x v="11"/>
    <x v="8"/>
    <x v="8"/>
    <x v="4"/>
    <x v="0"/>
  </r>
  <r>
    <x v="12"/>
    <x v="9"/>
    <x v="9"/>
    <x v="4"/>
    <x v="0"/>
  </r>
  <r>
    <x v="13"/>
    <x v="10"/>
    <x v="10"/>
    <x v="2"/>
    <x v="0"/>
  </r>
  <r>
    <x v="14"/>
    <x v="3"/>
    <x v="3"/>
    <x v="2"/>
    <x v="1"/>
  </r>
  <r>
    <x v="15"/>
    <x v="11"/>
    <x v="11"/>
    <x v="2"/>
    <x v="1"/>
  </r>
  <r>
    <x v="16"/>
    <x v="2"/>
    <x v="2"/>
    <x v="2"/>
    <x v="0"/>
  </r>
  <r>
    <x v="17"/>
    <x v="11"/>
    <x v="11"/>
    <x v="2"/>
    <x v="0"/>
  </r>
  <r>
    <x v="18"/>
    <x v="3"/>
    <x v="3"/>
    <x v="2"/>
    <x v="1"/>
  </r>
  <r>
    <x v="19"/>
    <x v="3"/>
    <x v="3"/>
    <x v="2"/>
    <x v="1"/>
  </r>
  <r>
    <x v="20"/>
    <x v="12"/>
    <x v="12"/>
    <x v="2"/>
    <x v="1"/>
  </r>
  <r>
    <x v="21"/>
    <x v="13"/>
    <x v="13"/>
    <x v="2"/>
    <x v="1"/>
  </r>
  <r>
    <x v="22"/>
    <x v="2"/>
    <x v="2"/>
    <x v="2"/>
    <x v="0"/>
  </r>
  <r>
    <x v="23"/>
    <x v="14"/>
    <x v="14"/>
    <x v="2"/>
    <x v="0"/>
  </r>
  <r>
    <x v="24"/>
    <x v="2"/>
    <x v="2"/>
    <x v="2"/>
    <x v="0"/>
  </r>
  <r>
    <x v="25"/>
    <x v="6"/>
    <x v="6"/>
    <x v="2"/>
    <x v="1"/>
  </r>
  <r>
    <x v="26"/>
    <x v="15"/>
    <x v="15"/>
    <x v="2"/>
    <x v="0"/>
  </r>
  <r>
    <x v="27"/>
    <x v="16"/>
    <x v="16"/>
    <x v="5"/>
    <x v="0"/>
  </r>
  <r>
    <x v="28"/>
    <x v="3"/>
    <x v="3"/>
    <x v="2"/>
    <x v="1"/>
  </r>
  <r>
    <x v="29"/>
    <x v="2"/>
    <x v="2"/>
    <x v="2"/>
    <x v="0"/>
  </r>
  <r>
    <x v="30"/>
    <x v="3"/>
    <x v="3"/>
    <x v="2"/>
    <x v="1"/>
  </r>
  <r>
    <x v="31"/>
    <x v="17"/>
    <x v="17"/>
    <x v="6"/>
    <x v="0"/>
  </r>
  <r>
    <x v="32"/>
    <x v="2"/>
    <x v="2"/>
    <x v="2"/>
    <x v="0"/>
  </r>
  <r>
    <x v="33"/>
    <x v="6"/>
    <x v="6"/>
    <x v="2"/>
    <x v="0"/>
  </r>
  <r>
    <x v="34"/>
    <x v="18"/>
    <x v="18"/>
    <x v="6"/>
    <x v="1"/>
  </r>
  <r>
    <x v="35"/>
    <x v="19"/>
    <x v="19"/>
    <x v="6"/>
    <x v="1"/>
  </r>
  <r>
    <x v="36"/>
    <x v="19"/>
    <x v="19"/>
    <x v="6"/>
    <x v="0"/>
  </r>
  <r>
    <x v="37"/>
    <x v="20"/>
    <x v="20"/>
    <x v="1"/>
    <x v="0"/>
  </r>
  <r>
    <x v="38"/>
    <x v="11"/>
    <x v="11"/>
    <x v="2"/>
    <x v="1"/>
  </r>
  <r>
    <x v="39"/>
    <x v="3"/>
    <x v="3"/>
    <x v="2"/>
    <x v="0"/>
  </r>
  <r>
    <x v="40"/>
    <x v="6"/>
    <x v="6"/>
    <x v="2"/>
    <x v="1"/>
  </r>
  <r>
    <x v="41"/>
    <x v="21"/>
    <x v="21"/>
    <x v="7"/>
    <x v="0"/>
  </r>
  <r>
    <x v="42"/>
    <x v="22"/>
    <x v="22"/>
    <x v="2"/>
    <x v="1"/>
  </r>
  <r>
    <x v="43"/>
    <x v="22"/>
    <x v="22"/>
    <x v="2"/>
    <x v="1"/>
  </r>
  <r>
    <x v="44"/>
    <x v="6"/>
    <x v="6"/>
    <x v="2"/>
    <x v="0"/>
  </r>
  <r>
    <x v="45"/>
    <x v="23"/>
    <x v="23"/>
    <x v="2"/>
    <x v="1"/>
  </r>
  <r>
    <x v="46"/>
    <x v="2"/>
    <x v="2"/>
    <x v="2"/>
    <x v="0"/>
  </r>
  <r>
    <x v="47"/>
    <x v="24"/>
    <x v="24"/>
    <x v="8"/>
    <x v="0"/>
  </r>
  <r>
    <x v="48"/>
    <x v="25"/>
    <x v="25"/>
    <x v="2"/>
    <x v="1"/>
  </r>
  <r>
    <x v="49"/>
    <x v="26"/>
    <x v="26"/>
    <x v="2"/>
    <x v="0"/>
  </r>
  <r>
    <x v="50"/>
    <x v="19"/>
    <x v="19"/>
    <x v="6"/>
    <x v="0"/>
  </r>
  <r>
    <x v="51"/>
    <x v="27"/>
    <x v="27"/>
    <x v="2"/>
    <x v="1"/>
  </r>
  <r>
    <x v="52"/>
    <x v="18"/>
    <x v="18"/>
    <x v="6"/>
    <x v="1"/>
  </r>
  <r>
    <x v="53"/>
    <x v="27"/>
    <x v="27"/>
    <x v="2"/>
    <x v="1"/>
  </r>
  <r>
    <x v="54"/>
    <x v="6"/>
    <x v="6"/>
    <x v="2"/>
    <x v="0"/>
  </r>
  <r>
    <x v="55"/>
    <x v="6"/>
    <x v="6"/>
    <x v="2"/>
    <x v="0"/>
  </r>
  <r>
    <x v="56"/>
    <x v="28"/>
    <x v="28"/>
    <x v="9"/>
    <x v="1"/>
  </r>
  <r>
    <x v="57"/>
    <x v="29"/>
    <x v="29"/>
    <x v="2"/>
    <x v="0"/>
  </r>
  <r>
    <x v="58"/>
    <x v="28"/>
    <x v="28"/>
    <x v="9"/>
    <x v="1"/>
  </r>
  <r>
    <x v="59"/>
    <x v="11"/>
    <x v="11"/>
    <x v="2"/>
    <x v="0"/>
  </r>
  <r>
    <x v="60"/>
    <x v="30"/>
    <x v="30"/>
    <x v="6"/>
    <x v="0"/>
  </r>
  <r>
    <x v="61"/>
    <x v="30"/>
    <x v="30"/>
    <x v="6"/>
    <x v="1"/>
  </r>
  <r>
    <x v="62"/>
    <x v="11"/>
    <x v="11"/>
    <x v="2"/>
    <x v="0"/>
  </r>
  <r>
    <x v="63"/>
    <x v="30"/>
    <x v="30"/>
    <x v="6"/>
    <x v="1"/>
  </r>
  <r>
    <x v="64"/>
    <x v="31"/>
    <x v="31"/>
    <x v="2"/>
    <x v="1"/>
  </r>
  <r>
    <x v="65"/>
    <x v="4"/>
    <x v="4"/>
    <x v="2"/>
    <x v="1"/>
  </r>
  <r>
    <x v="66"/>
    <x v="12"/>
    <x v="12"/>
    <x v="2"/>
    <x v="1"/>
  </r>
  <r>
    <x v="67"/>
    <x v="12"/>
    <x v="12"/>
    <x v="2"/>
    <x v="0"/>
  </r>
  <r>
    <x v="68"/>
    <x v="32"/>
    <x v="32"/>
    <x v="2"/>
    <x v="0"/>
  </r>
  <r>
    <x v="69"/>
    <x v="9"/>
    <x v="9"/>
    <x v="4"/>
    <x v="1"/>
  </r>
  <r>
    <x v="70"/>
    <x v="33"/>
    <x v="33"/>
    <x v="10"/>
    <x v="0"/>
  </r>
  <r>
    <x v="71"/>
    <x v="34"/>
    <x v="34"/>
    <x v="7"/>
    <x v="0"/>
  </r>
  <r>
    <x v="72"/>
    <x v="14"/>
    <x v="14"/>
    <x v="2"/>
    <x v="1"/>
  </r>
  <r>
    <x v="73"/>
    <x v="32"/>
    <x v="32"/>
    <x v="2"/>
    <x v="1"/>
  </r>
  <r>
    <x v="74"/>
    <x v="35"/>
    <x v="35"/>
    <x v="4"/>
    <x v="0"/>
  </r>
  <r>
    <x v="75"/>
    <x v="7"/>
    <x v="7"/>
    <x v="3"/>
    <x v="1"/>
  </r>
  <r>
    <x v="76"/>
    <x v="14"/>
    <x v="14"/>
    <x v="2"/>
    <x v="1"/>
  </r>
  <r>
    <x v="77"/>
    <x v="2"/>
    <x v="2"/>
    <x v="2"/>
    <x v="0"/>
  </r>
  <r>
    <x v="78"/>
    <x v="36"/>
    <x v="36"/>
    <x v="2"/>
    <x v="1"/>
  </r>
  <r>
    <x v="79"/>
    <x v="9"/>
    <x v="9"/>
    <x v="4"/>
    <x v="0"/>
  </r>
  <r>
    <x v="80"/>
    <x v="20"/>
    <x v="20"/>
    <x v="1"/>
    <x v="0"/>
  </r>
  <r>
    <x v="81"/>
    <x v="6"/>
    <x v="6"/>
    <x v="2"/>
    <x v="0"/>
  </r>
  <r>
    <x v="82"/>
    <x v="37"/>
    <x v="37"/>
    <x v="2"/>
    <x v="0"/>
  </r>
  <r>
    <x v="83"/>
    <x v="38"/>
    <x v="38"/>
    <x v="2"/>
    <x v="0"/>
  </r>
  <r>
    <x v="84"/>
    <x v="39"/>
    <x v="39"/>
    <x v="4"/>
    <x v="0"/>
  </r>
  <r>
    <x v="85"/>
    <x v="14"/>
    <x v="14"/>
    <x v="2"/>
    <x v="1"/>
  </r>
  <r>
    <x v="86"/>
    <x v="40"/>
    <x v="40"/>
    <x v="11"/>
    <x v="0"/>
  </r>
  <r>
    <x v="87"/>
    <x v="41"/>
    <x v="41"/>
    <x v="12"/>
    <x v="0"/>
  </r>
  <r>
    <x v="88"/>
    <x v="38"/>
    <x v="38"/>
    <x v="2"/>
    <x v="0"/>
  </r>
  <r>
    <x v="89"/>
    <x v="12"/>
    <x v="12"/>
    <x v="2"/>
    <x v="0"/>
  </r>
  <r>
    <x v="90"/>
    <x v="12"/>
    <x v="12"/>
    <x v="2"/>
    <x v="1"/>
  </r>
  <r>
    <x v="91"/>
    <x v="2"/>
    <x v="2"/>
    <x v="2"/>
    <x v="0"/>
  </r>
  <r>
    <x v="92"/>
    <x v="42"/>
    <x v="42"/>
    <x v="2"/>
    <x v="0"/>
  </r>
  <r>
    <x v="93"/>
    <x v="43"/>
    <x v="43"/>
    <x v="13"/>
    <x v="1"/>
  </r>
  <r>
    <x v="94"/>
    <x v="5"/>
    <x v="5"/>
    <x v="2"/>
    <x v="0"/>
  </r>
  <r>
    <x v="95"/>
    <x v="2"/>
    <x v="2"/>
    <x v="2"/>
    <x v="0"/>
  </r>
  <r>
    <x v="96"/>
    <x v="44"/>
    <x v="44"/>
    <x v="1"/>
    <x v="0"/>
  </r>
  <r>
    <x v="97"/>
    <x v="45"/>
    <x v="45"/>
    <x v="7"/>
    <x v="0"/>
  </r>
  <r>
    <x v="98"/>
    <x v="46"/>
    <x v="46"/>
    <x v="2"/>
    <x v="0"/>
  </r>
  <r>
    <x v="99"/>
    <x v="47"/>
    <x v="47"/>
    <x v="2"/>
    <x v="1"/>
  </r>
  <r>
    <x v="100"/>
    <x v="3"/>
    <x v="3"/>
    <x v="2"/>
    <x v="0"/>
  </r>
  <r>
    <x v="101"/>
    <x v="6"/>
    <x v="6"/>
    <x v="2"/>
    <x v="0"/>
  </r>
  <r>
    <x v="102"/>
    <x v="2"/>
    <x v="2"/>
    <x v="2"/>
    <x v="0"/>
  </r>
  <r>
    <x v="103"/>
    <x v="24"/>
    <x v="24"/>
    <x v="8"/>
    <x v="0"/>
  </r>
  <r>
    <x v="104"/>
    <x v="48"/>
    <x v="48"/>
    <x v="2"/>
    <x v="1"/>
  </r>
  <r>
    <x v="105"/>
    <x v="38"/>
    <x v="38"/>
    <x v="2"/>
    <x v="0"/>
  </r>
  <r>
    <x v="106"/>
    <x v="49"/>
    <x v="49"/>
    <x v="4"/>
    <x v="0"/>
  </r>
  <r>
    <x v="107"/>
    <x v="12"/>
    <x v="12"/>
    <x v="2"/>
    <x v="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9">
  <r>
    <s v="Bogotá"/>
    <n v="156"/>
    <s v="                          Cruz Verde Calle 80                      "/>
    <n v="0"/>
    <x v="0"/>
  </r>
  <r>
    <s v="Bogotá"/>
    <n v="307"/>
    <s v=" Cruz Verde Usaquén"/>
    <n v="0"/>
    <x v="0"/>
  </r>
  <r>
    <s v="Palmira"/>
    <n v="135"/>
    <s v="Cruz Verde  Palmira"/>
    <n v="0"/>
    <x v="0"/>
  </r>
  <r>
    <s v="Bogotá"/>
    <n v="151"/>
    <s v="Cruz Verde Antiguo Country "/>
    <n v="0"/>
    <x v="0"/>
  </r>
  <r>
    <s v="Armenia"/>
    <n v="133"/>
    <s v="Cruz Verde Avenida Bolívar"/>
    <n v="1"/>
    <x v="0"/>
  </r>
  <r>
    <s v="Bogotá"/>
    <n v="378"/>
    <s v="Cruz Verde Avenida Las Villas"/>
    <n v="6"/>
    <x v="1"/>
  </r>
  <r>
    <s v="Bogotá"/>
    <n v="193"/>
    <s v="Cruz Verde Avianca"/>
    <n v="0"/>
    <x v="0"/>
  </r>
  <r>
    <s v="Bogotá"/>
    <n v="98"/>
    <s v="Cruz Verde Belmira"/>
    <n v="0"/>
    <x v="2"/>
  </r>
  <r>
    <s v="Cartagena"/>
    <n v="185"/>
    <s v="Cruz Verde Bocagrande"/>
    <n v="0"/>
    <x v="0"/>
  </r>
  <r>
    <s v="Cartagena"/>
    <n v="456"/>
    <s v="Cruz Verde Bocagrande Carrera 3"/>
    <n v="0"/>
    <x v="0"/>
  </r>
  <r>
    <s v="Bucaramanga"/>
    <n v="162"/>
    <s v="Cruz Verde Cabecera"/>
    <n v="2"/>
    <x v="3"/>
  </r>
  <r>
    <s v="Bogotá"/>
    <n v="154"/>
    <s v="Cruz Verde CAE "/>
    <n v="0"/>
    <x v="0"/>
  </r>
  <r>
    <s v="Bogotá"/>
    <n v="172"/>
    <s v="Cruz Verde Calle 100"/>
    <n v="14"/>
    <x v="1"/>
  </r>
  <r>
    <s v="Bogotá"/>
    <n v="166"/>
    <s v="Cruz Verde Calle 106"/>
    <n v="3"/>
    <x v="2"/>
  </r>
  <r>
    <s v="Bogotá"/>
    <n v="168"/>
    <s v="Cruz Verde Calle 127"/>
    <n v="0"/>
    <x v="4"/>
  </r>
  <r>
    <s v="Bogotá"/>
    <n v="251"/>
    <s v="Cruz Verde Calle 54"/>
    <n v="0"/>
    <x v="0"/>
  </r>
  <r>
    <s v="Bucaramanga"/>
    <n v="109"/>
    <s v="Cruz Verde Calle 56"/>
    <n v="0"/>
    <x v="2"/>
  </r>
  <r>
    <s v="Bogotá"/>
    <n v="178"/>
    <s v="Cruz Verde Calle 72"/>
    <n v="0"/>
    <x v="4"/>
  </r>
  <r>
    <s v="Barranquilla"/>
    <n v="390"/>
    <s v="Cruz Verde Calle 82"/>
    <n v="0"/>
    <x v="0"/>
  </r>
  <r>
    <s v="Barranquilla"/>
    <n v="183"/>
    <s v="Cruz Verde Calle 84"/>
    <n v="1"/>
    <x v="2"/>
  </r>
  <r>
    <s v="Bogotá"/>
    <n v="374"/>
    <s v="Cruz Verde Calle 90"/>
    <n v="0"/>
    <x v="0"/>
  </r>
  <r>
    <s v="Bogotá"/>
    <n v="186"/>
    <s v="Cruz Verde Calle 97"/>
    <n v="0"/>
    <x v="3"/>
  </r>
  <r>
    <s v="Medellín"/>
    <n v="175"/>
    <s v="Cruz Verde Campestre"/>
    <n v="0"/>
    <x v="2"/>
  </r>
  <r>
    <s v="Bogotá"/>
    <n v="169"/>
    <s v="Cruz Verde Cardio Infantil"/>
    <n v="0"/>
    <x v="2"/>
  </r>
  <r>
    <s v="Bucaramanga"/>
    <n v="444"/>
    <s v="Cruz Verde Carrera 33"/>
    <n v="3"/>
    <x v="3"/>
  </r>
  <r>
    <s v="Bogotá"/>
    <n v="164"/>
    <s v="Cruz Verde Cedro Bolívar"/>
    <n v="3"/>
    <x v="0"/>
  </r>
  <r>
    <s v="Cali"/>
    <n v="189"/>
    <s v="Cruz Verde Centenario"/>
    <n v="2"/>
    <x v="0"/>
  </r>
  <r>
    <s v="Chía"/>
    <n v="126"/>
    <s v="Cruz Verde Centro Chía"/>
    <n v="2"/>
    <x v="2"/>
  </r>
  <r>
    <s v="Bogotá"/>
    <n v="268"/>
    <s v="Cruz Verde Centro Internacional"/>
    <n v="8"/>
    <x v="5"/>
  </r>
  <r>
    <s v="Bogotá"/>
    <n v="451"/>
    <s v="Cruz Verde Chapinero Alto"/>
    <n v="0"/>
    <x v="2"/>
  </r>
  <r>
    <s v="Bogotá"/>
    <n v="97"/>
    <s v="Cruz Verde Chicó"/>
    <n v="0"/>
    <x v="0"/>
  </r>
  <r>
    <s v="Chiquinquirá"/>
    <n v="146"/>
    <s v="Cruz Verde Chiquinquirá"/>
    <n v="0"/>
    <x v="0"/>
  </r>
  <r>
    <s v="Cali"/>
    <n v="179"/>
    <s v="Cruz Verde Ciudad Jardín"/>
    <n v="0"/>
    <x v="0"/>
  </r>
  <r>
    <s v="Armenia"/>
    <n v="445"/>
    <s v="Cruz Verde Clínica Del Café "/>
    <n v="0"/>
    <x v="0"/>
  </r>
  <r>
    <s v="Facatativá"/>
    <n v="143"/>
    <s v="Cruz Verde Facatativá"/>
    <n v="0"/>
    <x v="4"/>
  </r>
  <r>
    <s v="Florencia"/>
    <n v="139"/>
    <s v="Cruz Verde Florencia"/>
    <n v="0"/>
    <x v="0"/>
  </r>
  <r>
    <s v="Fusagasugá"/>
    <n v="137"/>
    <s v="Cruz Verde Fusagasugá"/>
    <n v="0"/>
    <x v="0"/>
  </r>
  <r>
    <s v="Girardot"/>
    <n v="144"/>
    <s v="Cruz Verde Girardot"/>
    <n v="0"/>
    <x v="0"/>
  </r>
  <r>
    <s v="Manizales"/>
    <n v="123"/>
    <s v="Cruz Verde Guayacanes"/>
    <n v="1"/>
    <x v="4"/>
  </r>
  <r>
    <s v="Honda"/>
    <n v="138"/>
    <s v="Cruz Verde Honda"/>
    <n v="0"/>
    <x v="0"/>
  </r>
  <r>
    <s v="Barranquilla"/>
    <n v="471"/>
    <s v="Cruz Verde Iberoamérica"/>
    <n v="0"/>
    <x v="0"/>
  </r>
  <r>
    <s v="Bogotá"/>
    <n v="367"/>
    <s v="Cruz Verde Ilarco"/>
    <n v="3"/>
    <x v="4"/>
  </r>
  <r>
    <s v="Cali"/>
    <n v="385"/>
    <s v="Cruz Verde Imbanaco"/>
    <n v="0"/>
    <x v="0"/>
  </r>
  <r>
    <s v="Duitama"/>
    <n v="147"/>
    <s v="Cruz Verde Innovo"/>
    <n v="1"/>
    <x v="4"/>
  </r>
  <r>
    <s v="Ipiales "/>
    <n v="148"/>
    <s v="Cruz Verde Ipiales"/>
    <n v="0"/>
    <x v="0"/>
  </r>
  <r>
    <s v="Bogotá"/>
    <n v="299"/>
    <s v="Cruz Verde Kennedy"/>
    <n v="0"/>
    <x v="0"/>
  </r>
  <r>
    <s v="Cali"/>
    <n v="386"/>
    <s v="Cruz Verde La Flora Industrial"/>
    <n v="0"/>
    <x v="0"/>
  </r>
  <r>
    <s v="Ibagué"/>
    <n v="380"/>
    <s v="Cruz Verde La Macarena"/>
    <n v="0"/>
    <x v="2"/>
  </r>
  <r>
    <s v="Chía"/>
    <n v="184"/>
    <s v="Cruz Verde Las Delicias "/>
    <n v="0"/>
    <x v="0"/>
  </r>
  <r>
    <s v="Cali"/>
    <n v="305"/>
    <s v="Cruz Verde Las Velas"/>
    <n v="0"/>
    <x v="0"/>
  </r>
  <r>
    <s v="Tunja"/>
    <n v="129"/>
    <s v="Cruz Verde Los Cristales"/>
    <n v="0"/>
    <x v="0"/>
  </r>
  <r>
    <s v="Cartagena"/>
    <n v="122"/>
    <s v="Cruz Verde Manga"/>
    <n v="0"/>
    <x v="0"/>
  </r>
  <r>
    <s v="Mingueo/Guajira"/>
    <n v="379"/>
    <s v="Cruz Verde Mingueo"/>
    <n v="0"/>
    <x v="0"/>
  </r>
  <r>
    <s v="Montería"/>
    <n v="121"/>
    <s v="Cruz Verde Montería"/>
    <n v="0"/>
    <x v="0"/>
  </r>
  <r>
    <s v="Bogotá"/>
    <n v="369"/>
    <s v="Cruz Verde Morato"/>
    <n v="0"/>
    <x v="0"/>
  </r>
  <r>
    <s v="Cali"/>
    <n v="152"/>
    <s v="Cruz Verde Norte"/>
    <n v="0"/>
    <x v="0"/>
  </r>
  <r>
    <s v="Ocaña"/>
    <n v="450"/>
    <s v="Cruz Verde Ocaña"/>
    <n v="0"/>
    <x v="2"/>
  </r>
  <r>
    <s v="Bogotá"/>
    <n v="163"/>
    <s v="Cruz Verde Palermo"/>
    <n v="1"/>
    <x v="6"/>
  </r>
  <r>
    <s v="Bucaramanga"/>
    <n v="297"/>
    <s v="Cruz Verde Parque Caracolí"/>
    <n v="1"/>
    <x v="0"/>
  </r>
  <r>
    <s v="Bucaramanga"/>
    <n v="174"/>
    <s v="Cruz Verde Parque Turbay"/>
    <n v="1"/>
    <x v="4"/>
  </r>
  <r>
    <s v="Pereira"/>
    <n v="127"/>
    <s v="Cruz Verde Pereira"/>
    <n v="0"/>
    <x v="0"/>
  </r>
  <r>
    <s v="Pereira"/>
    <m/>
    <s v="Arboleda"/>
    <n v="0"/>
    <x v="0"/>
  </r>
  <r>
    <s v="Bogotá"/>
    <n v="171"/>
    <s v="Cruz Verde Plaza de las Américas"/>
    <n v="0"/>
    <x v="0"/>
  </r>
  <r>
    <s v="Bogotá"/>
    <n v="110"/>
    <s v="Cruz Verde Pontevedra"/>
    <n v="2"/>
    <x v="2"/>
  </r>
  <r>
    <s v="Popayán"/>
    <n v="117"/>
    <s v="Cruz Verde Popayán"/>
    <n v="0"/>
    <x v="0"/>
  </r>
  <r>
    <s v="Barranquilla"/>
    <n v="115"/>
    <s v="Cruz Verde Prado 74"/>
    <n v="1"/>
    <x v="2"/>
  </r>
  <r>
    <s v="Bogotá"/>
    <n v="384"/>
    <s v="Cruz Verde Puente Aranda"/>
    <n v="0"/>
    <x v="0"/>
  </r>
  <r>
    <s v="Medellín"/>
    <n v="161"/>
    <s v="Cruz Verde Punto Clave"/>
    <n v="2"/>
    <x v="2"/>
  </r>
  <r>
    <s v="Quibdó"/>
    <n v="141"/>
    <s v="Cruz Verde Quibdó"/>
    <n v="0"/>
    <x v="0"/>
  </r>
  <r>
    <s v="Bogotá"/>
    <n v="167"/>
    <s v="Cruz Verde Quinta Paredes"/>
    <n v="0"/>
    <x v="0"/>
  </r>
  <r>
    <s v="Neiva"/>
    <n v="130"/>
    <s v="Cruz Verde Quirinal"/>
    <n v="0"/>
    <x v="0"/>
  </r>
  <r>
    <s v="Bogotá"/>
    <n v="389"/>
    <s v="Cruz Verde Restrepo"/>
    <n v="0"/>
    <x v="0"/>
  </r>
  <r>
    <s v="Cali"/>
    <n v="120"/>
    <s v="Cruz Verde Roosevelt"/>
    <n v="1"/>
    <x v="2"/>
  </r>
  <r>
    <s v="Cúcuta"/>
    <n v="131"/>
    <s v="Cruz Verde Rosetal"/>
    <n v="0"/>
    <x v="0"/>
  </r>
  <r>
    <s v="Bogotá"/>
    <n v="155"/>
    <s v="Cruz Verde Salitre"/>
    <n v="2"/>
    <x v="0"/>
  </r>
  <r>
    <s v="San Andrés"/>
    <n v="149"/>
    <s v="Cruz Verde San Andrés"/>
    <n v="0"/>
    <x v="0"/>
  </r>
  <r>
    <s v="Medellín"/>
    <n v="113"/>
    <s v="Cruz Verde San Diego"/>
    <n v="0"/>
    <x v="2"/>
  </r>
  <r>
    <s v="Valledupar"/>
    <n v="370"/>
    <s v="Cruz Verde San Miguel"/>
    <n v="0"/>
    <x v="0"/>
  </r>
  <r>
    <s v="Ibagué"/>
    <n v="125"/>
    <s v="Cruz Verde San Simón "/>
    <n v="0"/>
    <x v="0"/>
  </r>
  <r>
    <s v="Bogotá"/>
    <n v="160"/>
    <s v="Cruz Verde Santa Bárbara"/>
    <n v="1"/>
    <x v="0"/>
  </r>
  <r>
    <s v="Santa Marta"/>
    <n v="119"/>
    <s v="Cruz Verde Santa Marta"/>
    <n v="0"/>
    <x v="0"/>
  </r>
  <r>
    <s v="Sincelejo"/>
    <n v="118"/>
    <s v="Cruz Verde Sincelejo"/>
    <n v="0"/>
    <x v="0"/>
  </r>
  <r>
    <s v="Sogamoso"/>
    <n v="142"/>
    <s v="Cruz Verde Sogamoso"/>
    <n v="0"/>
    <x v="0"/>
  </r>
  <r>
    <s v="Barranquilla"/>
    <n v="176"/>
    <s v="Cruz Verde Soledad"/>
    <n v="0"/>
    <x v="0"/>
  </r>
  <r>
    <s v="Bogotá"/>
    <n v="158"/>
    <s v="Cruz Verde Suba"/>
    <n v="1"/>
    <x v="0"/>
  </r>
  <r>
    <s v="Cali"/>
    <n v="188"/>
    <s v="Cruz Verde Tequendama"/>
    <n v="1"/>
    <x v="0"/>
  </r>
  <r>
    <s v="Bogotá"/>
    <n v="308"/>
    <s v="Cruz Verde Toberín"/>
    <n v="3"/>
    <x v="0"/>
  </r>
  <r>
    <s v="Medellín"/>
    <n v="187"/>
    <s v="Cruz Verde Torre Médica"/>
    <n v="0"/>
    <x v="0"/>
  </r>
  <r>
    <s v="Tuluá"/>
    <n v="124"/>
    <s v="Cruz Verde Tuluá"/>
    <n v="0"/>
    <x v="0"/>
  </r>
  <r>
    <s v="Bogotá"/>
    <n v="165"/>
    <s v="Cruz Verde Tunal"/>
    <n v="1"/>
    <x v="2"/>
  </r>
  <r>
    <s v="Cali"/>
    <n v="388"/>
    <s v="Cruz Verde Unicentro"/>
    <n v="1"/>
    <x v="2"/>
  </r>
  <r>
    <s v="Girardot"/>
    <n v="452"/>
    <s v="Cruz Verde Unicentro Girardot"/>
    <n v="0"/>
    <x v="2"/>
  </r>
  <r>
    <s v="Pasto"/>
    <n v="136"/>
    <s v="Cruz Verde Valle de Atriz"/>
    <n v="0"/>
    <x v="0"/>
  </r>
  <r>
    <s v="Cali"/>
    <n v="177"/>
    <s v="Cruz Verde Versalles"/>
    <n v="0"/>
    <x v="0"/>
  </r>
  <r>
    <s v="Villavicencio"/>
    <n v="134"/>
    <s v="Cruz Verde Villavicencio"/>
    <n v="8"/>
    <x v="2"/>
  </r>
  <r>
    <s v="Villeta"/>
    <n v="145"/>
    <s v="Cruz Verde Villeta"/>
    <n v="0"/>
    <x v="0"/>
  </r>
  <r>
    <s v="Bogotá"/>
    <n v="383"/>
    <s v="Cruz Verde World Trade Center"/>
    <n v="2"/>
    <x v="0"/>
  </r>
  <r>
    <s v="Zipaquirá"/>
    <n v="382"/>
    <s v="Cruz Verde Zipaquirá Centro"/>
    <n v="1"/>
    <x v="0"/>
  </r>
  <r>
    <s v="Bogotá"/>
    <n v="157"/>
    <s v="Cruz Verde Zona In"/>
    <n v="2"/>
    <x v="7"/>
  </r>
  <r>
    <s v="Barranquilla"/>
    <n v="257"/>
    <s v="Cruz Verde Jumbo Americano"/>
    <n v="0"/>
    <x v="0"/>
  </r>
  <r>
    <s v="Barranquilla"/>
    <n v="224"/>
    <s v="Cruz Verde Jumbo Alto Prado"/>
    <n v="0"/>
    <x v="4"/>
  </r>
  <r>
    <s v="Barranquilla"/>
    <n v="309"/>
    <s v="Cruz Verde Metro San Francisco"/>
    <n v="3"/>
    <x v="0"/>
  </r>
  <r>
    <s v="Bogotá"/>
    <n v="248"/>
    <s v="Cruz Verde Jumbo Calle 80"/>
    <n v="0"/>
    <x v="2"/>
  </r>
  <r>
    <s v="Bogotá"/>
    <n v="252"/>
    <s v="Cruz Verde Jumbo Santa Ana"/>
    <n v="0"/>
    <x v="2"/>
  </r>
  <r>
    <s v="Bogotá"/>
    <n v="245"/>
    <s v="Cruz Verde Jumbo Calle 170"/>
    <n v="0"/>
    <x v="0"/>
  </r>
  <r>
    <s v="Bogotá"/>
    <n v="261"/>
    <s v="Cruz Verde Metro San Cayetano"/>
    <n v="0"/>
    <x v="0"/>
  </r>
  <r>
    <s v="Bogotá"/>
    <n v="197"/>
    <s v="Cruz Verde Metro Fontibón"/>
    <n v="0"/>
    <x v="4"/>
  </r>
  <r>
    <s v="Bogotá"/>
    <n v="198"/>
    <s v="Cruz Verde Metro Bosa"/>
    <n v="1"/>
    <x v="2"/>
  </r>
  <r>
    <s v="Bogotá"/>
    <n v="253"/>
    <s v="Cruz Verde Metro Banderas"/>
    <n v="0"/>
    <x v="2"/>
  </r>
  <r>
    <s v="Bogotá"/>
    <n v="225"/>
    <s v="Cruz Verde Metro Autopista Sur"/>
    <n v="4"/>
    <x v="3"/>
  </r>
  <r>
    <s v="Bogotá"/>
    <n v="265"/>
    <s v="Cruz Verde Metro Alquería"/>
    <n v="0"/>
    <x v="2"/>
  </r>
  <r>
    <s v="Bogotá"/>
    <n v="226"/>
    <s v="Cruz Verde Metro 20 de Julio"/>
    <n v="0"/>
    <x v="8"/>
  </r>
  <r>
    <s v="Bogotá"/>
    <n v="229"/>
    <s v="Cruz Verde Jumbo Suba"/>
    <n v="0"/>
    <x v="2"/>
  </r>
  <r>
    <s v="Bogotá"/>
    <n v="262"/>
    <s v="Cruz Verde Jumbo Hayuelos"/>
    <n v="0"/>
    <x v="2"/>
  </r>
  <r>
    <s v="Bogotá"/>
    <n v="263"/>
    <s v="Cruz Verde Jumbo Cra 30"/>
    <n v="1"/>
    <x v="2"/>
  </r>
  <r>
    <s v="Bucaramanga"/>
    <n v="270"/>
    <s v="Cruz Verde Metro Cabecera Express"/>
    <n v="1"/>
    <x v="0"/>
  </r>
  <r>
    <s v="Bucaramanga"/>
    <n v="272"/>
    <s v="Farmasanitas Metro Real"/>
    <n v="0"/>
    <x v="0"/>
  </r>
  <r>
    <s v="Bucaramanga"/>
    <n v="274"/>
    <s v="Cruz Verde Metro Colseguros"/>
    <n v="0"/>
    <x v="0"/>
  </r>
  <r>
    <s v="Bucaramanga"/>
    <n v="289"/>
    <s v="Cruz Verde Jumbo Mega Mall"/>
    <n v="0"/>
    <x v="0"/>
  </r>
  <r>
    <s v="Bucaramanga"/>
    <n v="294"/>
    <s v="Farmasanitas Jumbo Cabecera Tienda"/>
    <n v="0"/>
    <x v="0"/>
  </r>
  <r>
    <s v="Cali"/>
    <n v="202"/>
    <s v="Cruz Verde Jumbo Valle de Lili"/>
    <n v="0"/>
    <x v="0"/>
  </r>
  <r>
    <s v="Cali"/>
    <n v="258"/>
    <s v="Cruz Verde Jumbo Limonar"/>
    <n v="0"/>
    <x v="2"/>
  </r>
  <r>
    <s v="Cali"/>
    <n v="387"/>
    <s v="Cruz Verde Metro Simón Bolívar"/>
    <n v="0"/>
    <x v="0"/>
  </r>
  <r>
    <s v="Floridablanca"/>
    <n v="293"/>
    <s v="Cruz verde Metro Floridablanca"/>
    <n v="0"/>
    <x v="0"/>
  </r>
  <r>
    <s v="Girardot"/>
    <n v="249"/>
    <s v="Cruz Verde Jumbo Girardot"/>
    <n v="1"/>
    <x v="0"/>
  </r>
  <r>
    <s v="Ibagué"/>
    <n v="264"/>
    <s v="Cruz Verde Metro Ibagué"/>
    <n v="1"/>
    <x v="0"/>
  </r>
  <r>
    <s v="Medellín"/>
    <n v="199"/>
    <s v="Cruz Verde Metro Bello"/>
    <n v="1"/>
    <x v="3"/>
  </r>
  <r>
    <s v="Medellín"/>
    <n v="200"/>
    <s v="Cruz Verde Jumbo Cra 65"/>
    <n v="1"/>
    <x v="2"/>
  </r>
  <r>
    <s v="Medellín"/>
    <n v="311"/>
    <s v="Cruz Verde Metro Prado"/>
    <n v="0"/>
    <x v="0"/>
  </r>
  <r>
    <s v="Neiva"/>
    <n v="250"/>
    <s v="Cruz Verde Metro Neiva"/>
    <n v="0"/>
    <x v="0"/>
  </r>
  <r>
    <s v="Pasto"/>
    <n v="260"/>
    <s v="Cruz Verde Metro Pasto"/>
    <n v="0"/>
    <x v="0"/>
  </r>
  <r>
    <s v="Popayán"/>
    <n v="215"/>
    <s v="Cruz Verde Jumbo Popayán"/>
    <n v="0"/>
    <x v="0"/>
  </r>
  <r>
    <s v="Riohacha"/>
    <n v="132"/>
    <s v="Cruz Verde Metro Riohacha"/>
    <n v="0"/>
    <x v="0"/>
  </r>
  <r>
    <s v="Rionegro"/>
    <n v="266"/>
    <s v="Cruz Verde Jumbo Rionegro"/>
    <n v="0"/>
    <x v="2"/>
  </r>
  <r>
    <s v="Soacha"/>
    <n v="196"/>
    <s v="Cruz Verde Metro Soacha"/>
    <n v="0"/>
    <x v="0"/>
  </r>
  <r>
    <s v="Tunja"/>
    <n v="201"/>
    <s v="Cruz Verde Jumbo Tunja"/>
    <n v="0"/>
    <x v="0"/>
  </r>
  <r>
    <s v="Valledupar"/>
    <n v="116"/>
    <s v="Cruz Verde Jumbo Valledupar"/>
    <n v="0"/>
    <x v="0"/>
  </r>
  <r>
    <s v="Yopal"/>
    <n v="312"/>
    <s v="Cruz Verde Jumbo Yopal"/>
    <n v="0"/>
    <x v="0"/>
  </r>
  <r>
    <s v="Zipaquirá"/>
    <n v="128"/>
    <s v="Cruz Verde Metro Zipaquirá"/>
    <n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</r>
  <r>
    <x v="1"/>
    <x v="1"/>
    <x v="1"/>
    <x v="0"/>
    <x v="1"/>
  </r>
  <r>
    <x v="2"/>
    <x v="2"/>
    <x v="2"/>
    <x v="0"/>
    <x v="1"/>
  </r>
  <r>
    <x v="3"/>
    <x v="3"/>
    <x v="3"/>
    <x v="0"/>
    <x v="1"/>
  </r>
  <r>
    <x v="4"/>
    <x v="4"/>
    <x v="4"/>
    <x v="0"/>
    <x v="0"/>
  </r>
  <r>
    <x v="5"/>
    <x v="5"/>
    <x v="5"/>
    <x v="0"/>
    <x v="1"/>
  </r>
  <r>
    <x v="6"/>
    <x v="6"/>
    <x v="6"/>
    <x v="0"/>
    <x v="1"/>
  </r>
  <r>
    <x v="7"/>
    <x v="7"/>
    <x v="7"/>
    <x v="0"/>
    <x v="1"/>
  </r>
  <r>
    <x v="8"/>
    <x v="4"/>
    <x v="4"/>
    <x v="0"/>
    <x v="1"/>
  </r>
  <r>
    <x v="8"/>
    <x v="8"/>
    <x v="8"/>
    <x v="1"/>
    <x v="1"/>
  </r>
  <r>
    <x v="9"/>
    <x v="7"/>
    <x v="7"/>
    <x v="0"/>
    <x v="1"/>
  </r>
  <r>
    <x v="10"/>
    <x v="9"/>
    <x v="9"/>
    <x v="0"/>
    <x v="0"/>
  </r>
  <r>
    <x v="11"/>
    <x v="9"/>
    <x v="9"/>
    <x v="0"/>
    <x v="0"/>
  </r>
  <r>
    <x v="12"/>
    <x v="5"/>
    <x v="5"/>
    <x v="0"/>
    <x v="1"/>
  </r>
  <r>
    <x v="13"/>
    <x v="10"/>
    <x v="10"/>
    <x v="0"/>
    <x v="0"/>
  </r>
  <r>
    <x v="14"/>
    <x v="11"/>
    <x v="11"/>
    <x v="0"/>
    <x v="1"/>
  </r>
  <r>
    <x v="15"/>
    <x v="12"/>
    <x v="12"/>
    <x v="0"/>
    <x v="0"/>
  </r>
  <r>
    <x v="16"/>
    <x v="1"/>
    <x v="1"/>
    <x v="0"/>
    <x v="1"/>
  </r>
  <r>
    <x v="17"/>
    <x v="11"/>
    <x v="11"/>
    <x v="0"/>
    <x v="1"/>
  </r>
  <r>
    <x v="18"/>
    <x v="13"/>
    <x v="13"/>
    <x v="2"/>
    <x v="1"/>
  </r>
  <r>
    <x v="19"/>
    <x v="14"/>
    <x v="14"/>
    <x v="0"/>
    <x v="1"/>
  </r>
  <r>
    <x v="20"/>
    <x v="15"/>
    <x v="15"/>
    <x v="3"/>
    <x v="0"/>
  </r>
  <r>
    <x v="21"/>
    <x v="0"/>
    <x v="0"/>
    <x v="0"/>
    <x v="1"/>
  </r>
  <r>
    <x v="22"/>
    <x v="15"/>
    <x v="15"/>
    <x v="3"/>
    <x v="1"/>
  </r>
  <r>
    <x v="23"/>
    <x v="16"/>
    <x v="16"/>
    <x v="1"/>
    <x v="1"/>
  </r>
  <r>
    <x v="24"/>
    <x v="17"/>
    <x v="17"/>
    <x v="4"/>
    <x v="1"/>
  </r>
  <r>
    <x v="25"/>
    <x v="18"/>
    <x v="18"/>
    <x v="1"/>
    <x v="1"/>
  </r>
  <r>
    <x v="26"/>
    <x v="19"/>
    <x v="19"/>
    <x v="0"/>
    <x v="1"/>
  </r>
  <r>
    <x v="27"/>
    <x v="20"/>
    <x v="20"/>
    <x v="5"/>
    <x v="1"/>
  </r>
  <r>
    <x v="28"/>
    <x v="21"/>
    <x v="21"/>
    <x v="0"/>
    <x v="1"/>
  </r>
  <r>
    <x v="29"/>
    <x v="22"/>
    <x v="22"/>
    <x v="0"/>
    <x v="1"/>
  </r>
  <r>
    <x v="30"/>
    <x v="13"/>
    <x v="13"/>
    <x v="2"/>
    <x v="1"/>
  </r>
  <r>
    <x v="31"/>
    <x v="23"/>
    <x v="23"/>
    <x v="0"/>
    <x v="0"/>
  </r>
  <r>
    <x v="32"/>
    <x v="10"/>
    <x v="10"/>
    <x v="0"/>
    <x v="0"/>
  </r>
  <r>
    <x v="33"/>
    <x v="24"/>
    <x v="24"/>
    <x v="0"/>
    <x v="0"/>
  </r>
  <r>
    <x v="34"/>
    <x v="25"/>
    <x v="25"/>
    <x v="0"/>
    <x v="0"/>
  </r>
  <r>
    <x v="35"/>
    <x v="26"/>
    <x v="26"/>
    <x v="0"/>
    <x v="1"/>
  </r>
  <r>
    <x v="36"/>
    <x v="27"/>
    <x v="27"/>
    <x v="6"/>
    <x v="1"/>
  </r>
  <r>
    <x v="37"/>
    <x v="9"/>
    <x v="9"/>
    <x v="0"/>
    <x v="0"/>
  </r>
  <r>
    <x v="38"/>
    <x v="9"/>
    <x v="9"/>
    <x v="0"/>
    <x v="0"/>
  </r>
  <r>
    <x v="39"/>
    <x v="28"/>
    <x v="28"/>
    <x v="3"/>
    <x v="1"/>
  </r>
  <r>
    <x v="40"/>
    <x v="29"/>
    <x v="29"/>
    <x v="0"/>
    <x v="1"/>
  </r>
  <r>
    <x v="41"/>
    <x v="30"/>
    <x v="30"/>
    <x v="1"/>
    <x v="1"/>
  </r>
  <r>
    <x v="42"/>
    <x v="31"/>
    <x v="31"/>
    <x v="7"/>
    <x v="1"/>
  </r>
  <r>
    <x v="43"/>
    <x v="19"/>
    <x v="19"/>
    <x v="0"/>
    <x v="1"/>
  </r>
  <r>
    <x v="44"/>
    <x v="12"/>
    <x v="12"/>
    <x v="0"/>
    <x v="1"/>
  </r>
  <r>
    <x v="45"/>
    <x v="32"/>
    <x v="32"/>
    <x v="0"/>
    <x v="1"/>
  </r>
  <r>
    <x v="46"/>
    <x v="5"/>
    <x v="5"/>
    <x v="0"/>
    <x v="1"/>
  </r>
  <r>
    <x v="47"/>
    <x v="22"/>
    <x v="22"/>
    <x v="0"/>
    <x v="1"/>
  </r>
  <r>
    <x v="48"/>
    <x v="13"/>
    <x v="13"/>
    <x v="2"/>
    <x v="0"/>
  </r>
  <r>
    <x v="49"/>
    <x v="25"/>
    <x v="25"/>
    <x v="0"/>
    <x v="0"/>
  </r>
  <r>
    <x v="50"/>
    <x v="33"/>
    <x v="33"/>
    <x v="1"/>
    <x v="0"/>
  </r>
  <r>
    <x v="51"/>
    <x v="11"/>
    <x v="11"/>
    <x v="0"/>
    <x v="1"/>
  </r>
  <r>
    <x v="52"/>
    <x v="34"/>
    <x v="34"/>
    <x v="0"/>
    <x v="1"/>
  </r>
  <r>
    <x v="53"/>
    <x v="5"/>
    <x v="5"/>
    <x v="0"/>
    <x v="1"/>
  </r>
  <r>
    <x v="54"/>
    <x v="35"/>
    <x v="35"/>
    <x v="8"/>
    <x v="1"/>
  </r>
  <r>
    <x v="55"/>
    <x v="36"/>
    <x v="36"/>
    <x v="9"/>
    <x v="0"/>
  </r>
  <r>
    <x v="56"/>
    <x v="9"/>
    <x v="9"/>
    <x v="0"/>
    <x v="0"/>
  </r>
  <r>
    <x v="57"/>
    <x v="37"/>
    <x v="37"/>
    <x v="0"/>
    <x v="1"/>
  </r>
  <r>
    <x v="58"/>
    <x v="38"/>
    <x v="38"/>
    <x v="0"/>
    <x v="1"/>
  </r>
  <r>
    <x v="59"/>
    <x v="39"/>
    <x v="39"/>
    <x v="10"/>
    <x v="1"/>
  </r>
  <r>
    <x v="60"/>
    <x v="11"/>
    <x v="11"/>
    <x v="0"/>
    <x v="1"/>
  </r>
  <r>
    <x v="61"/>
    <x v="28"/>
    <x v="28"/>
    <x v="3"/>
    <x v="1"/>
  </r>
  <r>
    <x v="62"/>
    <x v="19"/>
    <x v="19"/>
    <x v="0"/>
    <x v="1"/>
  </r>
  <r>
    <x v="63"/>
    <x v="6"/>
    <x v="6"/>
    <x v="0"/>
    <x v="1"/>
  </r>
  <r>
    <x v="64"/>
    <x v="10"/>
    <x v="10"/>
    <x v="0"/>
    <x v="0"/>
  </r>
  <r>
    <x v="65"/>
    <x v="34"/>
    <x v="34"/>
    <x v="0"/>
    <x v="1"/>
  </r>
  <r>
    <x v="66"/>
    <x v="40"/>
    <x v="40"/>
    <x v="0"/>
    <x v="1"/>
  </r>
  <r>
    <x v="67"/>
    <x v="6"/>
    <x v="6"/>
    <x v="0"/>
    <x v="1"/>
  </r>
  <r>
    <x v="68"/>
    <x v="14"/>
    <x v="14"/>
    <x v="0"/>
    <x v="1"/>
  </r>
  <r>
    <x v="69"/>
    <x v="16"/>
    <x v="16"/>
    <x v="1"/>
    <x v="0"/>
  </r>
  <r>
    <x v="70"/>
    <x v="41"/>
    <x v="41"/>
    <x v="4"/>
    <x v="1"/>
  </r>
  <r>
    <x v="71"/>
    <x v="5"/>
    <x v="5"/>
    <x v="0"/>
    <x v="1"/>
  </r>
  <r>
    <x v="72"/>
    <x v="42"/>
    <x v="42"/>
    <x v="1"/>
    <x v="1"/>
  </r>
  <r>
    <x v="73"/>
    <x v="14"/>
    <x v="14"/>
    <x v="0"/>
    <x v="1"/>
  </r>
  <r>
    <x v="74"/>
    <x v="9"/>
    <x v="9"/>
    <x v="0"/>
    <x v="0"/>
  </r>
  <r>
    <x v="75"/>
    <x v="1"/>
    <x v="1"/>
    <x v="0"/>
    <x v="1"/>
  </r>
  <r>
    <x v="76"/>
    <x v="21"/>
    <x v="21"/>
    <x v="0"/>
    <x v="0"/>
  </r>
  <r>
    <x v="77"/>
    <x v="22"/>
    <x v="22"/>
    <x v="0"/>
    <x v="0"/>
  </r>
  <r>
    <x v="78"/>
    <x v="43"/>
    <x v="43"/>
    <x v="8"/>
    <x v="1"/>
  </r>
  <r>
    <x v="79"/>
    <x v="32"/>
    <x v="32"/>
    <x v="0"/>
    <x v="1"/>
  </r>
  <r>
    <x v="80"/>
    <x v="24"/>
    <x v="24"/>
    <x v="0"/>
    <x v="0"/>
  </r>
  <r>
    <x v="81"/>
    <x v="2"/>
    <x v="2"/>
    <x v="0"/>
    <x v="1"/>
  </r>
  <r>
    <x v="82"/>
    <x v="0"/>
    <x v="0"/>
    <x v="0"/>
    <x v="0"/>
  </r>
  <r>
    <x v="83"/>
    <x v="44"/>
    <x v="44"/>
    <x v="11"/>
    <x v="1"/>
  </r>
  <r>
    <x v="84"/>
    <x v="45"/>
    <x v="45"/>
    <x v="0"/>
    <x v="1"/>
  </r>
  <r>
    <x v="85"/>
    <x v="46"/>
    <x v="46"/>
    <x v="0"/>
    <x v="0"/>
  </r>
  <r>
    <x v="86"/>
    <x v="1"/>
    <x v="1"/>
    <x v="0"/>
    <x v="0"/>
  </r>
  <r>
    <x v="87"/>
    <x v="40"/>
    <x v="40"/>
    <x v="0"/>
    <x v="1"/>
  </r>
  <r>
    <x v="88"/>
    <x v="11"/>
    <x v="11"/>
    <x v="0"/>
    <x v="1"/>
  </r>
  <r>
    <x v="89"/>
    <x v="1"/>
    <x v="1"/>
    <x v="0"/>
    <x v="0"/>
  </r>
  <r>
    <x v="90"/>
    <x v="47"/>
    <x v="47"/>
    <x v="3"/>
    <x v="1"/>
  </r>
  <r>
    <x v="91"/>
    <x v="48"/>
    <x v="48"/>
    <x v="0"/>
    <x v="0"/>
  </r>
  <r>
    <x v="92"/>
    <x v="10"/>
    <x v="10"/>
    <x v="0"/>
    <x v="1"/>
  </r>
  <r>
    <x v="93"/>
    <x v="19"/>
    <x v="19"/>
    <x v="0"/>
    <x v="1"/>
  </r>
  <r>
    <x v="94"/>
    <x v="19"/>
    <x v="19"/>
    <x v="0"/>
    <x v="1"/>
  </r>
  <r>
    <x v="95"/>
    <x v="49"/>
    <x v="49"/>
    <x v="4"/>
    <x v="1"/>
  </r>
  <r>
    <x v="96"/>
    <x v="50"/>
    <x v="50"/>
    <x v="0"/>
    <x v="1"/>
  </r>
  <r>
    <x v="97"/>
    <x v="5"/>
    <x v="5"/>
    <x v="0"/>
    <x v="1"/>
  </r>
  <r>
    <x v="98"/>
    <x v="3"/>
    <x v="3"/>
    <x v="0"/>
    <x v="1"/>
  </r>
  <r>
    <x v="99"/>
    <x v="11"/>
    <x v="11"/>
    <x v="0"/>
    <x v="0"/>
  </r>
  <r>
    <x v="100"/>
    <x v="3"/>
    <x v="3"/>
    <x v="0"/>
    <x v="1"/>
  </r>
  <r>
    <x v="101"/>
    <x v="49"/>
    <x v="49"/>
    <x v="4"/>
    <x v="0"/>
  </r>
  <r>
    <x v="102"/>
    <x v="0"/>
    <x v="0"/>
    <x v="0"/>
    <x v="1"/>
  </r>
  <r>
    <x v="103"/>
    <x v="50"/>
    <x v="50"/>
    <x v="0"/>
    <x v="1"/>
  </r>
  <r>
    <x v="104"/>
    <x v="51"/>
    <x v="51"/>
    <x v="1"/>
    <x v="1"/>
  </r>
  <r>
    <x v="105"/>
    <x v="52"/>
    <x v="52"/>
    <x v="3"/>
    <x v="1"/>
  </r>
  <r>
    <x v="106"/>
    <x v="52"/>
    <x v="52"/>
    <x v="3"/>
    <x v="0"/>
  </r>
  <r>
    <x v="107"/>
    <x v="52"/>
    <x v="52"/>
    <x v="3"/>
    <x v="0"/>
  </r>
  <r>
    <x v="108"/>
    <x v="53"/>
    <x v="53"/>
    <x v="1"/>
    <x v="1"/>
  </r>
  <r>
    <x v="109"/>
    <x v="5"/>
    <x v="5"/>
    <x v="0"/>
    <x v="1"/>
  </r>
  <r>
    <x v="110"/>
    <x v="49"/>
    <x v="49"/>
    <x v="4"/>
    <x v="0"/>
  </r>
  <r>
    <x v="111"/>
    <x v="11"/>
    <x v="11"/>
    <x v="0"/>
    <x v="1"/>
  </r>
  <r>
    <x v="112"/>
    <x v="52"/>
    <x v="52"/>
    <x v="3"/>
    <x v="0"/>
  </r>
  <r>
    <x v="113"/>
    <x v="6"/>
    <x v="6"/>
    <x v="0"/>
    <x v="0"/>
  </r>
  <r>
    <x v="114"/>
    <x v="18"/>
    <x v="18"/>
    <x v="1"/>
    <x v="1"/>
  </r>
  <r>
    <x v="115"/>
    <x v="16"/>
    <x v="16"/>
    <x v="1"/>
    <x v="1"/>
  </r>
  <r>
    <x v="116"/>
    <x v="52"/>
    <x v="52"/>
    <x v="3"/>
    <x v="0"/>
  </r>
  <r>
    <x v="117"/>
    <x v="54"/>
    <x v="54"/>
    <x v="12"/>
    <x v="1"/>
  </r>
  <r>
    <x v="118"/>
    <x v="1"/>
    <x v="1"/>
    <x v="0"/>
    <x v="0"/>
  </r>
  <r>
    <x v="119"/>
    <x v="1"/>
    <x v="1"/>
    <x v="0"/>
    <x v="1"/>
  </r>
  <r>
    <x v="120"/>
    <x v="55"/>
    <x v="55"/>
    <x v="4"/>
    <x v="1"/>
  </r>
  <r>
    <x v="121"/>
    <x v="12"/>
    <x v="12"/>
    <x v="0"/>
    <x v="1"/>
  </r>
  <r>
    <x v="122"/>
    <x v="8"/>
    <x v="8"/>
    <x v="1"/>
    <x v="1"/>
  </r>
  <r>
    <x v="123"/>
    <x v="39"/>
    <x v="39"/>
    <x v="10"/>
    <x v="1"/>
  </r>
  <r>
    <x v="124"/>
    <x v="5"/>
    <x v="5"/>
    <x v="0"/>
    <x v="1"/>
  </r>
  <r>
    <x v="125"/>
    <x v="17"/>
    <x v="17"/>
    <x v="4"/>
    <x v="1"/>
  </r>
  <r>
    <x v="126"/>
    <x v="2"/>
    <x v="2"/>
    <x v="0"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40">
  <r>
    <s v="Bogotá"/>
    <n v="97"/>
    <s v="Cruz Verde Chicó"/>
    <n v="0"/>
    <n v="0"/>
    <x v="0"/>
  </r>
  <r>
    <s v="Bogotá"/>
    <n v="98"/>
    <s v="Cruz Verde Belmira"/>
    <n v="0"/>
    <n v="1"/>
    <x v="1"/>
  </r>
  <r>
    <s v="Bucaramanga"/>
    <n v="109"/>
    <s v="Cruz Verde Calle 56"/>
    <n v="0"/>
    <n v="1"/>
    <x v="2"/>
  </r>
  <r>
    <s v="Bogotá"/>
    <n v="110"/>
    <s v="Cruz Verde Pontevedra"/>
    <n v="2"/>
    <n v="1"/>
    <x v="1"/>
  </r>
  <r>
    <s v="Medellín"/>
    <n v="113"/>
    <s v="Cruz Verde San Diego"/>
    <n v="0"/>
    <n v="1"/>
    <x v="2"/>
  </r>
  <r>
    <s v="Barranquilla"/>
    <n v="115"/>
    <s v="Cruz Verde Prado 74"/>
    <n v="1"/>
    <n v="1"/>
    <x v="2"/>
  </r>
  <r>
    <s v="Valledupar"/>
    <n v="116"/>
    <s v="Cruz Verde Jumbo Valledupar"/>
    <n v="0"/>
    <n v="0"/>
    <x v="0"/>
  </r>
  <r>
    <s v="Popayán"/>
    <n v="117"/>
    <s v="Cruz Verde Popayán"/>
    <n v="0"/>
    <n v="0"/>
    <x v="2"/>
  </r>
  <r>
    <s v="Sincelejo"/>
    <n v="118"/>
    <s v="Cruz Verde Sincelejo"/>
    <n v="0"/>
    <n v="0"/>
    <x v="2"/>
  </r>
  <r>
    <s v="Santa Marta"/>
    <n v="119"/>
    <s v="Cruz Verde Santa Marta"/>
    <n v="0"/>
    <n v="0"/>
    <x v="2"/>
  </r>
  <r>
    <s v="Cali"/>
    <n v="120"/>
    <s v="Cruz Verde Roosevelt"/>
    <n v="1"/>
    <n v="1"/>
    <x v="0"/>
  </r>
  <r>
    <s v="Montería"/>
    <n v="121"/>
    <s v="Cruz Verde Montería"/>
    <n v="0"/>
    <n v="0"/>
    <x v="0"/>
  </r>
  <r>
    <s v="Cartagena"/>
    <n v="122"/>
    <s v="Cruz Verde Manga"/>
    <n v="0"/>
    <n v="0"/>
    <x v="2"/>
  </r>
  <r>
    <s v="Manizales"/>
    <n v="123"/>
    <s v="Cruz Verde Guayacanes"/>
    <n v="1"/>
    <n v="2"/>
    <x v="2"/>
  </r>
  <r>
    <s v="Tuluá"/>
    <n v="124"/>
    <s v="Cruz Verde Tuluá"/>
    <n v="0"/>
    <n v="0"/>
    <x v="2"/>
  </r>
  <r>
    <s v="Ibagué"/>
    <n v="125"/>
    <s v="Cruz Verde San Simón "/>
    <n v="0"/>
    <n v="0"/>
    <x v="2"/>
  </r>
  <r>
    <s v="Chía"/>
    <n v="126"/>
    <s v="Cruz Verde Centro Chía"/>
    <n v="2"/>
    <n v="1"/>
    <x v="2"/>
  </r>
  <r>
    <s v="Pereira"/>
    <n v="127"/>
    <s v="Cruz Verde Pereira"/>
    <n v="0"/>
    <n v="0"/>
    <x v="2"/>
  </r>
  <r>
    <s v="Zipaquirá"/>
    <n v="128"/>
    <s v="Cruz Verde Metro Zipaquirá"/>
    <n v="0"/>
    <n v="0"/>
    <x v="2"/>
  </r>
  <r>
    <s v="Tunja"/>
    <n v="129"/>
    <s v="Cruz Verde Los Cristales"/>
    <n v="0"/>
    <n v="0"/>
    <x v="2"/>
  </r>
  <r>
    <s v="Neiva"/>
    <n v="130"/>
    <s v="Cruz Verde Quirinal"/>
    <n v="0"/>
    <n v="0"/>
    <x v="2"/>
  </r>
  <r>
    <s v="Cúcuta"/>
    <n v="131"/>
    <s v="Cruz Verde Rosetal"/>
    <n v="0"/>
    <n v="0"/>
    <x v="2"/>
  </r>
  <r>
    <s v="Riohacha"/>
    <n v="132"/>
    <s v="Cruz Verde Metro Riohacha"/>
    <n v="0"/>
    <n v="0"/>
    <x v="2"/>
  </r>
  <r>
    <s v="Armenia"/>
    <n v="133"/>
    <s v="Cruz Verde Avenida Bolívar"/>
    <n v="1"/>
    <n v="0"/>
    <x v="2"/>
  </r>
  <r>
    <s v="Villavicencio"/>
    <n v="134"/>
    <s v="Cruz Verde Villavicencio"/>
    <n v="8"/>
    <n v="1"/>
    <x v="1"/>
  </r>
  <r>
    <s v="Palmira"/>
    <n v="135"/>
    <s v="Cruz Verde  Palmira"/>
    <n v="0"/>
    <n v="0"/>
    <x v="2"/>
  </r>
  <r>
    <s v="Pasto"/>
    <n v="136"/>
    <s v="Cruz Verde Valle de Atriz"/>
    <n v="0"/>
    <n v="0"/>
    <x v="2"/>
  </r>
  <r>
    <s v="Fusagasugá"/>
    <n v="137"/>
    <s v="Cruz Verde Fusagasugá"/>
    <n v="0"/>
    <n v="0"/>
    <x v="0"/>
  </r>
  <r>
    <s v="Honda"/>
    <n v="138"/>
    <s v="Cruz Verde Honda"/>
    <n v="0"/>
    <n v="0"/>
    <x v="2"/>
  </r>
  <r>
    <s v="Florencia"/>
    <n v="139"/>
    <s v="Cruz Verde Florencia"/>
    <n v="0"/>
    <n v="0"/>
    <x v="2"/>
  </r>
  <r>
    <s v="Quibdó"/>
    <n v="141"/>
    <s v="Cruz Verde Quibdó"/>
    <n v="0"/>
    <n v="0"/>
    <x v="2"/>
  </r>
  <r>
    <s v="Sogamoso"/>
    <n v="142"/>
    <s v="Cruz Verde Sogamoso"/>
    <n v="0"/>
    <n v="0"/>
    <x v="2"/>
  </r>
  <r>
    <s v="Facatativá"/>
    <n v="143"/>
    <s v="Cruz Verde Facatativá"/>
    <n v="0"/>
    <n v="2"/>
    <x v="2"/>
  </r>
  <r>
    <s v="Girardot"/>
    <n v="144"/>
    <s v="Cruz Verde Girardot"/>
    <n v="0"/>
    <n v="0"/>
    <x v="2"/>
  </r>
  <r>
    <s v="Villeta"/>
    <n v="145"/>
    <s v="Cruz Verde Villeta"/>
    <n v="0"/>
    <n v="0"/>
    <x v="2"/>
  </r>
  <r>
    <s v="Chiquinquirá"/>
    <n v="146"/>
    <s v="Cruz Verde Chiquinquirá"/>
    <n v="0"/>
    <n v="0"/>
    <x v="2"/>
  </r>
  <r>
    <s v="Duitama"/>
    <n v="147"/>
    <s v="Cruz Verde Innovo"/>
    <n v="1"/>
    <n v="2"/>
    <x v="3"/>
  </r>
  <r>
    <s v="Ipiales "/>
    <n v="148"/>
    <s v="Cruz Verde Ipiales"/>
    <n v="0"/>
    <n v="0"/>
    <x v="0"/>
  </r>
  <r>
    <s v="San Andrés"/>
    <n v="149"/>
    <s v="Cruz Verde San Andrés"/>
    <n v="0"/>
    <n v="0"/>
    <x v="2"/>
  </r>
  <r>
    <s v="Bogotá"/>
    <n v="151"/>
    <s v="Cruz Verde Antiguo Country "/>
    <n v="0"/>
    <n v="0"/>
    <x v="2"/>
  </r>
  <r>
    <s v="Cali"/>
    <n v="152"/>
    <s v="Cruz Verde Norte"/>
    <n v="0"/>
    <n v="0"/>
    <x v="0"/>
  </r>
  <r>
    <s v="Bogotá"/>
    <n v="154"/>
    <s v="Cruz Verde CAE "/>
    <n v="0"/>
    <n v="0"/>
    <x v="2"/>
  </r>
  <r>
    <s v="Bogotá"/>
    <n v="155"/>
    <s v="Cruz Verde Salitre"/>
    <n v="2"/>
    <n v="0"/>
    <x v="3"/>
  </r>
  <r>
    <s v="Bogotá"/>
    <n v="156"/>
    <s v=" Cruz Verde Calle 80                      "/>
    <n v="0"/>
    <n v="0"/>
    <x v="2"/>
  </r>
  <r>
    <s v="Bogotá"/>
    <n v="157"/>
    <s v="Cruz Verde Zona In"/>
    <n v="2"/>
    <n v="4"/>
    <x v="0"/>
  </r>
  <r>
    <s v="Bogotá"/>
    <n v="158"/>
    <s v="Cruz Verde Suba"/>
    <n v="1"/>
    <n v="0"/>
    <x v="2"/>
  </r>
  <r>
    <s v="Bogotá"/>
    <n v="160"/>
    <s v="Cruz Verde Santa Bárbara"/>
    <n v="1"/>
    <n v="0"/>
    <x v="4"/>
  </r>
  <r>
    <s v="Medellín"/>
    <n v="161"/>
    <s v="Cruz Verde Punto Clave"/>
    <n v="2"/>
    <n v="1"/>
    <x v="0"/>
  </r>
  <r>
    <s v="Bucaramanga"/>
    <n v="162"/>
    <s v="Cruz Verde Cabecera"/>
    <n v="2"/>
    <n v="3"/>
    <x v="3"/>
  </r>
  <r>
    <s v="Bogotá"/>
    <n v="163"/>
    <s v="Cruz Verde Palermo"/>
    <n v="1"/>
    <n v="6"/>
    <x v="3"/>
  </r>
  <r>
    <s v="Bogotá"/>
    <n v="164"/>
    <s v="Cruz Verde Cedro Bolívar"/>
    <n v="3"/>
    <n v="0"/>
    <x v="3"/>
  </r>
  <r>
    <s v="Bogotá"/>
    <n v="165"/>
    <s v="Cruz Verde Tunal"/>
    <n v="1"/>
    <n v="1"/>
    <x v="5"/>
  </r>
  <r>
    <s v="Bogotá"/>
    <n v="166"/>
    <s v="Cruz Verde Calle 106"/>
    <n v="3"/>
    <n v="1"/>
    <x v="1"/>
  </r>
  <r>
    <s v="Bogotá"/>
    <n v="167"/>
    <s v="Cruz Verde Quinta Paredes"/>
    <n v="0"/>
    <n v="0"/>
    <x v="6"/>
  </r>
  <r>
    <s v="Bogotá"/>
    <n v="168"/>
    <s v="Cruz Verde Calle 127"/>
    <n v="0"/>
    <n v="2"/>
    <x v="2"/>
  </r>
  <r>
    <s v="Bogotá"/>
    <n v="169"/>
    <s v="Cruz Verde Cardio Infantil"/>
    <n v="0"/>
    <n v="1"/>
    <x v="0"/>
  </r>
  <r>
    <s v="Bogotá"/>
    <n v="171"/>
    <s v="Cruz Verde Plaza de las Américas"/>
    <n v="0"/>
    <n v="0"/>
    <x v="3"/>
  </r>
  <r>
    <s v="Bogotá"/>
    <n v="172"/>
    <s v="Cruz Verde Calle 100"/>
    <n v="14"/>
    <n v="9"/>
    <x v="7"/>
  </r>
  <r>
    <s v="Bucaramanga"/>
    <n v="174"/>
    <s v="Cruz Verde Parque Turbay"/>
    <n v="1"/>
    <n v="2"/>
    <x v="2"/>
  </r>
  <r>
    <s v="Medellín"/>
    <n v="175"/>
    <s v="Cruz Verde Campestre"/>
    <n v="0"/>
    <n v="1"/>
    <x v="2"/>
  </r>
  <r>
    <s v="Barranquilla"/>
    <n v="176"/>
    <s v="Cruz Verde Soledad"/>
    <n v="0"/>
    <n v="0"/>
    <x v="2"/>
  </r>
  <r>
    <s v="Cali"/>
    <n v="177"/>
    <s v="Cruz Verde Versalles"/>
    <n v="0"/>
    <n v="0"/>
    <x v="2"/>
  </r>
  <r>
    <s v="Bogotá"/>
    <n v="178"/>
    <s v="Cruz Verde Calle 72"/>
    <n v="0"/>
    <n v="2"/>
    <x v="0"/>
  </r>
  <r>
    <s v="Cali"/>
    <n v="179"/>
    <s v="Cruz Verde Ciudad Jardín"/>
    <n v="0"/>
    <n v="0"/>
    <x v="0"/>
  </r>
  <r>
    <s v="Barranquilla"/>
    <n v="183"/>
    <s v="Cruz Verde Calle 84"/>
    <n v="1"/>
    <n v="1"/>
    <x v="0"/>
  </r>
  <r>
    <s v="Chía"/>
    <n v="184"/>
    <s v="Cruz Verde Las Delicias "/>
    <n v="0"/>
    <n v="0"/>
    <x v="2"/>
  </r>
  <r>
    <s v="Cartagena"/>
    <n v="185"/>
    <s v="Cruz Verde Bocagrande"/>
    <n v="0"/>
    <n v="0"/>
    <x v="2"/>
  </r>
  <r>
    <s v="Bogotá"/>
    <n v="186"/>
    <s v="Cruz Verde Calle 97"/>
    <n v="0"/>
    <n v="3"/>
    <x v="3"/>
  </r>
  <r>
    <s v="Medellín"/>
    <n v="187"/>
    <s v="Cruz Verde Torre Médica"/>
    <n v="0"/>
    <n v="0"/>
    <x v="2"/>
  </r>
  <r>
    <s v="Cali"/>
    <n v="188"/>
    <s v="Cruz Verde Tequendama"/>
    <n v="1"/>
    <n v="0"/>
    <x v="3"/>
  </r>
  <r>
    <s v="Cali"/>
    <n v="189"/>
    <s v="Cruz Verde Centenario"/>
    <n v="2"/>
    <n v="0"/>
    <x v="1"/>
  </r>
  <r>
    <s v="Bogotá"/>
    <n v="193"/>
    <s v="Cruz Verde Avianca"/>
    <n v="0"/>
    <n v="0"/>
    <x v="2"/>
  </r>
  <r>
    <s v="Soacha"/>
    <n v="196"/>
    <s v="Cruz Verde Metro Soacha"/>
    <n v="0"/>
    <n v="0"/>
    <x v="0"/>
  </r>
  <r>
    <s v="Bogotá"/>
    <n v="197"/>
    <s v="Cruz Verde Metro Fontibón"/>
    <n v="0"/>
    <n v="2"/>
    <x v="1"/>
  </r>
  <r>
    <s v="Bogotá"/>
    <n v="198"/>
    <s v="Cruz Verde Metro Bosa"/>
    <n v="1"/>
    <n v="1"/>
    <x v="2"/>
  </r>
  <r>
    <s v="Medellín"/>
    <n v="199"/>
    <s v="Cruz Verde Metro Bello"/>
    <n v="1"/>
    <n v="3"/>
    <x v="2"/>
  </r>
  <r>
    <s v="Medellín"/>
    <n v="200"/>
    <s v="Cruz Verde Jumbo Cra 65"/>
    <n v="1"/>
    <n v="1"/>
    <x v="2"/>
  </r>
  <r>
    <s v="Tunja"/>
    <n v="201"/>
    <s v="Cruz Verde Jumbo Tunja"/>
    <n v="0"/>
    <n v="0"/>
    <x v="0"/>
  </r>
  <r>
    <s v="Cali"/>
    <n v="202"/>
    <s v="Cruz Verde Jumbo Valle de Lili"/>
    <n v="0"/>
    <n v="0"/>
    <x v="2"/>
  </r>
  <r>
    <s v="Popayán"/>
    <n v="215"/>
    <s v="Cruz Verde Jumbo Popayán"/>
    <n v="0"/>
    <n v="0"/>
    <x v="2"/>
  </r>
  <r>
    <s v="Barranquilla"/>
    <n v="224"/>
    <s v="Cruz Verde Jumbo Alto Prado"/>
    <n v="0"/>
    <n v="2"/>
    <x v="1"/>
  </r>
  <r>
    <s v="Bogotá"/>
    <n v="225"/>
    <s v="Cruz Verde Metro Autopista Sur"/>
    <n v="4"/>
    <n v="3"/>
    <x v="3"/>
  </r>
  <r>
    <s v="Bogotá"/>
    <n v="226"/>
    <s v="Cruz Verde Metro 20 de Julio"/>
    <n v="0"/>
    <n v="5"/>
    <x v="8"/>
  </r>
  <r>
    <s v="Bogotá"/>
    <n v="229"/>
    <s v="Cruz Verde Jumbo Suba"/>
    <n v="0"/>
    <n v="1"/>
    <x v="2"/>
  </r>
  <r>
    <s v="Bogotá"/>
    <n v="245"/>
    <s v="Cruz Verde Jumbo Calle 170"/>
    <n v="0"/>
    <n v="0"/>
    <x v="2"/>
  </r>
  <r>
    <s v="Bogotá"/>
    <n v="248"/>
    <s v="Cruz Verde Jumbo Calle 80"/>
    <n v="0"/>
    <n v="1"/>
    <x v="1"/>
  </r>
  <r>
    <s v="Girardot"/>
    <n v="249"/>
    <s v="Cruz Verde Jumbo Girardot"/>
    <n v="1"/>
    <n v="0"/>
    <x v="2"/>
  </r>
  <r>
    <s v="Neiva"/>
    <n v="250"/>
    <s v="Cruz Verde Metro Neiva"/>
    <n v="0"/>
    <n v="0"/>
    <x v="2"/>
  </r>
  <r>
    <s v="Bogotá"/>
    <n v="251"/>
    <s v="Cruz Verde Calle 54"/>
    <n v="0"/>
    <n v="0"/>
    <x v="2"/>
  </r>
  <r>
    <s v="Bogotá"/>
    <n v="252"/>
    <s v="Cruz Verde Jumbo Santa Ana"/>
    <n v="0"/>
    <n v="1"/>
    <x v="3"/>
  </r>
  <r>
    <s v="Bogotá"/>
    <n v="253"/>
    <s v="Cruz Verde Metro Banderas"/>
    <n v="0"/>
    <n v="1"/>
    <x v="0"/>
  </r>
  <r>
    <s v="Barranquilla"/>
    <n v="257"/>
    <s v="Cruz Verde Jumbo Americano"/>
    <n v="0"/>
    <n v="0"/>
    <x v="2"/>
  </r>
  <r>
    <s v="Cali"/>
    <n v="258"/>
    <s v="Cruz Verde Jumbo Limonar"/>
    <n v="0"/>
    <n v="1"/>
    <x v="2"/>
  </r>
  <r>
    <s v="Pasto"/>
    <n v="260"/>
    <s v="Cruz Verde Metro Pasto"/>
    <n v="0"/>
    <n v="0"/>
    <x v="2"/>
  </r>
  <r>
    <s v="Bogotá"/>
    <n v="261"/>
    <s v="Cruz Verde Metro San Cayetano"/>
    <n v="0"/>
    <n v="0"/>
    <x v="2"/>
  </r>
  <r>
    <s v="Bogotá"/>
    <n v="262"/>
    <s v="Cruz Verde Jumbo Hayuelos"/>
    <n v="0"/>
    <n v="1"/>
    <x v="0"/>
  </r>
  <r>
    <s v="Bogotá"/>
    <n v="263"/>
    <s v="Cruz Verde Jumbo Cra 30"/>
    <n v="1"/>
    <n v="1"/>
    <x v="2"/>
  </r>
  <r>
    <s v="Ibagué"/>
    <n v="264"/>
    <s v="Cruz Verde Metro Ibagué"/>
    <n v="1"/>
    <n v="0"/>
    <x v="0"/>
  </r>
  <r>
    <s v="Bogotá"/>
    <n v="265"/>
    <s v="Cruz Verde Metro Alquería"/>
    <n v="0"/>
    <n v="1"/>
    <x v="3"/>
  </r>
  <r>
    <s v="Rionegro"/>
    <n v="266"/>
    <s v="Cruz Verde Jumbo Rionegro"/>
    <n v="0"/>
    <n v="1"/>
    <x v="2"/>
  </r>
  <r>
    <s v="Bogotá"/>
    <n v="268"/>
    <s v="Cruz Verde Centro Internacional"/>
    <n v="8"/>
    <n v="12"/>
    <x v="2"/>
  </r>
  <r>
    <s v="Bucaramanga"/>
    <n v="270"/>
    <s v="Cruz Verde Metro Cabecera Express"/>
    <n v="1"/>
    <n v="0"/>
    <x v="2"/>
  </r>
  <r>
    <s v="Bucaramanga"/>
    <n v="272"/>
    <s v="Farmasanitas Metro Real"/>
    <n v="0"/>
    <n v="0"/>
    <x v="2"/>
  </r>
  <r>
    <s v="Bucaramanga"/>
    <n v="274"/>
    <s v="Cruz Verde Metro Colseguros"/>
    <n v="0"/>
    <n v="0"/>
    <x v="2"/>
  </r>
  <r>
    <s v="Bucaramanga"/>
    <n v="289"/>
    <s v="Cruz Verde Jumbo Mega Mall"/>
    <n v="0"/>
    <n v="0"/>
    <x v="0"/>
  </r>
  <r>
    <s v="Floridablanca"/>
    <n v="293"/>
    <s v="Cruz verde Metro Floridablanca"/>
    <n v="0"/>
    <n v="0"/>
    <x v="2"/>
  </r>
  <r>
    <s v="Bucaramanga"/>
    <n v="294"/>
    <s v="Farmasanitas Jumbo Cabecera Tienda"/>
    <n v="0"/>
    <n v="0"/>
    <x v="2"/>
  </r>
  <r>
    <s v="Bucaramanga"/>
    <n v="297"/>
    <s v="Cruz Verde Parque Caracolí"/>
    <n v="1"/>
    <n v="0"/>
    <x v="3"/>
  </r>
  <r>
    <s v="Bogotá"/>
    <n v="299"/>
    <s v="Cruz Verde Kennedy"/>
    <n v="0"/>
    <n v="0"/>
    <x v="2"/>
  </r>
  <r>
    <s v="Cali"/>
    <n v="305"/>
    <s v="Cruz Verde Las Velas"/>
    <n v="0"/>
    <n v="0"/>
    <x v="0"/>
  </r>
  <r>
    <s v="Bogotá"/>
    <n v="307"/>
    <s v=" Cruz Verde Usaquén"/>
    <n v="0"/>
    <n v="0"/>
    <x v="2"/>
  </r>
  <r>
    <s v="Bogotá"/>
    <n v="308"/>
    <s v="Cruz Verde Toberín"/>
    <n v="3"/>
    <n v="0"/>
    <x v="2"/>
  </r>
  <r>
    <s v="Barranquilla"/>
    <n v="309"/>
    <s v="Cruz Verde Metro San Francisco"/>
    <n v="3"/>
    <n v="0"/>
    <x v="3"/>
  </r>
  <r>
    <s v="Medellín"/>
    <n v="311"/>
    <s v="Cruz Verde Metro Prado"/>
    <n v="0"/>
    <n v="0"/>
    <x v="2"/>
  </r>
  <r>
    <s v="Yopal"/>
    <n v="312"/>
    <s v="Cruz Verde Jumbo Yopal"/>
    <n v="0"/>
    <n v="0"/>
    <x v="2"/>
  </r>
  <r>
    <s v="Bogotá"/>
    <n v="367"/>
    <s v="Cruz Verde Ilarco"/>
    <n v="3"/>
    <n v="2"/>
    <x v="2"/>
  </r>
  <r>
    <s v="Bogotá"/>
    <n v="369"/>
    <s v="Cruz Verde Morato"/>
    <n v="0"/>
    <n v="0"/>
    <x v="2"/>
  </r>
  <r>
    <s v="Valledupar"/>
    <n v="370"/>
    <s v="Cruz Verde San Miguel"/>
    <n v="0"/>
    <n v="0"/>
    <x v="2"/>
  </r>
  <r>
    <s v="Bogotá"/>
    <n v="374"/>
    <s v="Cruz Verde Calle 90"/>
    <n v="0"/>
    <n v="0"/>
    <x v="2"/>
  </r>
  <r>
    <s v="Bogotá"/>
    <n v="378"/>
    <s v="Cruz Verde Avenida Las Villas"/>
    <n v="6"/>
    <n v="9"/>
    <x v="7"/>
  </r>
  <r>
    <s v="Mingueo/Guajira"/>
    <n v="379"/>
    <s v="Cruz Verde Mingueo"/>
    <n v="0"/>
    <n v="0"/>
    <x v="2"/>
  </r>
  <r>
    <s v="Ibagué"/>
    <n v="380"/>
    <s v="Cruz Verde La Macarena"/>
    <n v="0"/>
    <n v="1"/>
    <x v="0"/>
  </r>
  <r>
    <s v="Zipaquirá"/>
    <n v="382"/>
    <s v="Cruz Verde Zipaquirá Centro"/>
    <n v="1"/>
    <n v="0"/>
    <x v="2"/>
  </r>
  <r>
    <s v="Bogotá"/>
    <n v="383"/>
    <s v="Cruz Verde World Trade Center"/>
    <n v="2"/>
    <n v="0"/>
    <x v="2"/>
  </r>
  <r>
    <s v="Bogotá"/>
    <n v="384"/>
    <s v="Cruz Verde Puente Aranda"/>
    <n v="0"/>
    <n v="0"/>
    <x v="0"/>
  </r>
  <r>
    <s v="Cali"/>
    <n v="385"/>
    <s v="Cruz Verde Imbanaco"/>
    <n v="0"/>
    <n v="0"/>
    <x v="0"/>
  </r>
  <r>
    <s v="Cali"/>
    <n v="386"/>
    <s v="Cruz Verde La Flora Industrial"/>
    <n v="0"/>
    <n v="0"/>
    <x v="2"/>
  </r>
  <r>
    <s v="Cali"/>
    <n v="387"/>
    <s v="Cruz Verde Metro Simón Bolívar"/>
    <n v="0"/>
    <n v="0"/>
    <x v="2"/>
  </r>
  <r>
    <s v="Cali"/>
    <n v="388"/>
    <s v="Cruz Verde Unicentro"/>
    <n v="1"/>
    <n v="1"/>
    <x v="3"/>
  </r>
  <r>
    <s v="Bogotá"/>
    <n v="389"/>
    <s v="Cruz Verde Restrepo"/>
    <n v="0"/>
    <n v="0"/>
    <x v="3"/>
  </r>
  <r>
    <s v="Barranquilla"/>
    <n v="390"/>
    <s v="Cruz Verde Calle 82"/>
    <n v="0"/>
    <n v="0"/>
    <x v="0"/>
  </r>
  <r>
    <s v="Bucaramanga"/>
    <n v="444"/>
    <s v="Cruz Verde Carrera 33"/>
    <n v="3"/>
    <n v="3"/>
    <x v="5"/>
  </r>
  <r>
    <s v="Armenia"/>
    <n v="445"/>
    <s v="Cruz Verde Clínica Del Café "/>
    <n v="0"/>
    <n v="0"/>
    <x v="2"/>
  </r>
  <r>
    <s v="Pereira"/>
    <n v="447"/>
    <s v="Parque Arboleda"/>
    <n v="0"/>
    <n v="0"/>
    <x v="2"/>
  </r>
  <r>
    <s v="Ocaña"/>
    <n v="450"/>
    <s v="Cruz Verde Ocaña"/>
    <n v="0"/>
    <n v="1"/>
    <x v="2"/>
  </r>
  <r>
    <s v="Bogotá"/>
    <n v="451"/>
    <s v="Cruz Verde Chapinero Alto"/>
    <n v="0"/>
    <n v="1"/>
    <x v="8"/>
  </r>
  <r>
    <s v="Girardot"/>
    <n v="452"/>
    <s v="Cruz Verde Unicentro Girardot"/>
    <n v="0"/>
    <n v="1"/>
    <x v="2"/>
  </r>
  <r>
    <s v="Bogotá"/>
    <n v="454"/>
    <s v="Cruz Verde Colina"/>
    <n v="0"/>
    <n v="0"/>
    <x v="8"/>
  </r>
  <r>
    <s v="Cartagena"/>
    <n v="456"/>
    <s v="Cruz Verde Bocagrande Carrera 3"/>
    <n v="0"/>
    <n v="0"/>
    <x v="2"/>
  </r>
  <r>
    <s v="Barranquilla"/>
    <n v="471"/>
    <s v="Cruz Verde Iberoamérica"/>
    <n v="0"/>
    <n v="0"/>
    <x v="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</r>
  <r>
    <x v="1"/>
    <x v="1"/>
    <x v="1"/>
    <x v="1"/>
    <x v="0"/>
  </r>
  <r>
    <x v="2"/>
    <x v="2"/>
    <x v="2"/>
    <x v="1"/>
    <x v="0"/>
  </r>
  <r>
    <x v="3"/>
    <x v="3"/>
    <x v="3"/>
    <x v="0"/>
    <x v="0"/>
  </r>
  <r>
    <x v="4"/>
    <x v="4"/>
    <x v="4"/>
    <x v="0"/>
    <x v="1"/>
  </r>
  <r>
    <x v="5"/>
    <x v="4"/>
    <x v="4"/>
    <x v="0"/>
    <x v="0"/>
  </r>
  <r>
    <x v="6"/>
    <x v="5"/>
    <x v="5"/>
    <x v="0"/>
    <x v="0"/>
  </r>
  <r>
    <x v="7"/>
    <x v="6"/>
    <x v="6"/>
    <x v="1"/>
    <x v="0"/>
  </r>
  <r>
    <x v="8"/>
    <x v="7"/>
    <x v="7"/>
    <x v="1"/>
    <x v="1"/>
  </r>
  <r>
    <x v="9"/>
    <x v="8"/>
    <x v="8"/>
    <x v="0"/>
    <x v="0"/>
  </r>
  <r>
    <x v="10"/>
    <x v="9"/>
    <x v="9"/>
    <x v="2"/>
    <x v="0"/>
  </r>
  <r>
    <x v="11"/>
    <x v="10"/>
    <x v="10"/>
    <x v="1"/>
    <x v="0"/>
  </r>
  <r>
    <x v="12"/>
    <x v="11"/>
    <x v="11"/>
    <x v="0"/>
    <x v="0"/>
  </r>
  <r>
    <x v="13"/>
    <x v="12"/>
    <x v="12"/>
    <x v="3"/>
    <x v="1"/>
  </r>
  <r>
    <x v="14"/>
    <x v="11"/>
    <x v="11"/>
    <x v="0"/>
    <x v="0"/>
  </r>
  <r>
    <x v="15"/>
    <x v="13"/>
    <x v="13"/>
    <x v="0"/>
    <x v="0"/>
  </r>
  <r>
    <x v="16"/>
    <x v="11"/>
    <x v="11"/>
    <x v="0"/>
    <x v="0"/>
  </r>
  <r>
    <x v="17"/>
    <x v="14"/>
    <x v="14"/>
    <x v="0"/>
    <x v="0"/>
  </r>
  <r>
    <x v="18"/>
    <x v="1"/>
    <x v="1"/>
    <x v="1"/>
    <x v="0"/>
  </r>
  <r>
    <x v="19"/>
    <x v="15"/>
    <x v="15"/>
    <x v="1"/>
    <x v="0"/>
  </r>
  <r>
    <x v="20"/>
    <x v="16"/>
    <x v="16"/>
    <x v="1"/>
    <x v="0"/>
  </r>
  <r>
    <x v="21"/>
    <x v="17"/>
    <x v="17"/>
    <x v="4"/>
    <x v="1"/>
  </r>
  <r>
    <x v="22"/>
    <x v="18"/>
    <x v="18"/>
    <x v="0"/>
    <x v="1"/>
  </r>
  <r>
    <x v="23"/>
    <x v="18"/>
    <x v="18"/>
    <x v="0"/>
    <x v="1"/>
  </r>
  <r>
    <x v="24"/>
    <x v="18"/>
    <x v="18"/>
    <x v="0"/>
    <x v="1"/>
  </r>
  <r>
    <x v="25"/>
    <x v="18"/>
    <x v="18"/>
    <x v="0"/>
    <x v="1"/>
  </r>
  <r>
    <x v="26"/>
    <x v="18"/>
    <x v="18"/>
    <x v="0"/>
    <x v="0"/>
  </r>
  <r>
    <x v="27"/>
    <x v="19"/>
    <x v="19"/>
    <x v="0"/>
    <x v="0"/>
  </r>
  <r>
    <x v="28"/>
    <x v="20"/>
    <x v="20"/>
    <x v="5"/>
    <x v="0"/>
  </r>
  <r>
    <x v="29"/>
    <x v="13"/>
    <x v="13"/>
    <x v="0"/>
    <x v="0"/>
  </r>
  <r>
    <x v="30"/>
    <x v="13"/>
    <x v="13"/>
    <x v="0"/>
    <x v="0"/>
  </r>
  <r>
    <x v="31"/>
    <x v="21"/>
    <x v="21"/>
    <x v="6"/>
    <x v="1"/>
  </r>
  <r>
    <x v="32"/>
    <x v="22"/>
    <x v="22"/>
    <x v="1"/>
    <x v="0"/>
  </r>
  <r>
    <x v="33"/>
    <x v="13"/>
    <x v="13"/>
    <x v="0"/>
    <x v="0"/>
  </r>
  <r>
    <x v="34"/>
    <x v="21"/>
    <x v="21"/>
    <x v="6"/>
    <x v="1"/>
  </r>
  <r>
    <x v="35"/>
    <x v="23"/>
    <x v="23"/>
    <x v="2"/>
    <x v="0"/>
  </r>
  <r>
    <x v="36"/>
    <x v="1"/>
    <x v="1"/>
    <x v="1"/>
    <x v="1"/>
  </r>
  <r>
    <x v="37"/>
    <x v="24"/>
    <x v="24"/>
    <x v="3"/>
    <x v="1"/>
  </r>
  <r>
    <x v="38"/>
    <x v="25"/>
    <x v="25"/>
    <x v="0"/>
    <x v="0"/>
  </r>
  <r>
    <x v="39"/>
    <x v="26"/>
    <x v="26"/>
    <x v="0"/>
    <x v="1"/>
  </r>
  <r>
    <x v="40"/>
    <x v="8"/>
    <x v="8"/>
    <x v="0"/>
    <x v="0"/>
  </r>
  <r>
    <x v="41"/>
    <x v="21"/>
    <x v="21"/>
    <x v="6"/>
    <x v="0"/>
  </r>
  <r>
    <x v="42"/>
    <x v="27"/>
    <x v="27"/>
    <x v="6"/>
    <x v="0"/>
  </r>
  <r>
    <x v="43"/>
    <x v="0"/>
    <x v="0"/>
    <x v="0"/>
    <x v="0"/>
  </r>
  <r>
    <x v="44"/>
    <x v="28"/>
    <x v="28"/>
    <x v="7"/>
    <x v="1"/>
  </r>
  <r>
    <x v="45"/>
    <x v="29"/>
    <x v="29"/>
    <x v="0"/>
    <x v="1"/>
  </r>
  <r>
    <x v="46"/>
    <x v="8"/>
    <x v="8"/>
    <x v="0"/>
    <x v="0"/>
  </r>
  <r>
    <x v="47"/>
    <x v="30"/>
    <x v="30"/>
    <x v="1"/>
    <x v="0"/>
  </r>
  <r>
    <x v="48"/>
    <x v="10"/>
    <x v="10"/>
    <x v="1"/>
    <x v="0"/>
  </r>
  <r>
    <x v="49"/>
    <x v="31"/>
    <x v="31"/>
    <x v="2"/>
    <x v="0"/>
  </r>
  <r>
    <x v="50"/>
    <x v="7"/>
    <x v="7"/>
    <x v="1"/>
    <x v="0"/>
  </r>
  <r>
    <x v="51"/>
    <x v="15"/>
    <x v="15"/>
    <x v="1"/>
    <x v="0"/>
  </r>
  <r>
    <x v="52"/>
    <x v="32"/>
    <x v="32"/>
    <x v="5"/>
    <x v="1"/>
  </r>
  <r>
    <x v="53"/>
    <x v="32"/>
    <x v="32"/>
    <x v="5"/>
    <x v="1"/>
  </r>
  <r>
    <x v="54"/>
    <x v="33"/>
    <x v="33"/>
    <x v="8"/>
    <x v="1"/>
  </r>
  <r>
    <x v="55"/>
    <x v="34"/>
    <x v="34"/>
    <x v="0"/>
    <x v="1"/>
  </r>
  <r>
    <x v="56"/>
    <x v="35"/>
    <x v="35"/>
    <x v="0"/>
    <x v="0"/>
  </r>
  <r>
    <x v="57"/>
    <x v="36"/>
    <x v="36"/>
    <x v="0"/>
    <x v="1"/>
  </r>
  <r>
    <x v="58"/>
    <x v="36"/>
    <x v="36"/>
    <x v="0"/>
    <x v="1"/>
  </r>
  <r>
    <x v="59"/>
    <x v="37"/>
    <x v="37"/>
    <x v="9"/>
    <x v="0"/>
  </r>
  <r>
    <x v="60"/>
    <x v="38"/>
    <x v="38"/>
    <x v="10"/>
    <x v="1"/>
  </r>
  <r>
    <x v="61"/>
    <x v="13"/>
    <x v="13"/>
    <x v="0"/>
    <x v="0"/>
  </r>
  <r>
    <x v="62"/>
    <x v="0"/>
    <x v="0"/>
    <x v="0"/>
    <x v="0"/>
  </r>
  <r>
    <x v="63"/>
    <x v="12"/>
    <x v="12"/>
    <x v="3"/>
    <x v="0"/>
  </r>
  <r>
    <x v="64"/>
    <x v="31"/>
    <x v="31"/>
    <x v="2"/>
    <x v="0"/>
  </r>
  <r>
    <x v="65"/>
    <x v="39"/>
    <x v="39"/>
    <x v="0"/>
    <x v="0"/>
  </r>
  <r>
    <x v="66"/>
    <x v="1"/>
    <x v="1"/>
    <x v="1"/>
    <x v="0"/>
  </r>
  <r>
    <x v="67"/>
    <x v="12"/>
    <x v="12"/>
    <x v="3"/>
    <x v="1"/>
  </r>
  <r>
    <x v="68"/>
    <x v="12"/>
    <x v="12"/>
    <x v="3"/>
    <x v="0"/>
  </r>
  <r>
    <x v="69"/>
    <x v="18"/>
    <x v="18"/>
    <x v="0"/>
    <x v="1"/>
  </r>
  <r>
    <x v="70"/>
    <x v="18"/>
    <x v="18"/>
    <x v="0"/>
    <x v="1"/>
  </r>
  <r>
    <x v="71"/>
    <x v="18"/>
    <x v="18"/>
    <x v="0"/>
    <x v="1"/>
  </r>
  <r>
    <x v="72"/>
    <x v="40"/>
    <x v="40"/>
    <x v="11"/>
    <x v="1"/>
  </r>
  <r>
    <x v="73"/>
    <x v="8"/>
    <x v="8"/>
    <x v="0"/>
    <x v="0"/>
  </r>
  <r>
    <x v="74"/>
    <x v="37"/>
    <x v="37"/>
    <x v="9"/>
    <x v="0"/>
  </r>
  <r>
    <x v="75"/>
    <x v="0"/>
    <x v="0"/>
    <x v="0"/>
    <x v="0"/>
  </r>
  <r>
    <x v="76"/>
    <x v="41"/>
    <x v="41"/>
    <x v="0"/>
    <x v="1"/>
  </r>
  <r>
    <x v="77"/>
    <x v="41"/>
    <x v="41"/>
    <x v="0"/>
    <x v="1"/>
  </r>
  <r>
    <x v="78"/>
    <x v="34"/>
    <x v="34"/>
    <x v="0"/>
    <x v="1"/>
  </r>
  <r>
    <x v="79"/>
    <x v="34"/>
    <x v="34"/>
    <x v="0"/>
    <x v="0"/>
  </r>
  <r>
    <x v="80"/>
    <x v="37"/>
    <x v="37"/>
    <x v="9"/>
    <x v="0"/>
  </r>
  <r>
    <x v="81"/>
    <x v="10"/>
    <x v="10"/>
    <x v="1"/>
    <x v="0"/>
  </r>
  <r>
    <x v="82"/>
    <x v="42"/>
    <x v="42"/>
    <x v="5"/>
    <x v="1"/>
  </r>
  <r>
    <x v="83"/>
    <x v="43"/>
    <x v="43"/>
    <x v="0"/>
    <x v="1"/>
  </r>
  <r>
    <x v="84"/>
    <x v="3"/>
    <x v="3"/>
    <x v="0"/>
    <x v="1"/>
  </r>
  <r>
    <x v="85"/>
    <x v="37"/>
    <x v="37"/>
    <x v="9"/>
    <x v="0"/>
  </r>
  <r>
    <x v="86"/>
    <x v="44"/>
    <x v="44"/>
    <x v="2"/>
    <x v="0"/>
  </r>
  <r>
    <x v="87"/>
    <x v="36"/>
    <x v="36"/>
    <x v="0"/>
    <x v="1"/>
  </r>
  <r>
    <x v="88"/>
    <x v="9"/>
    <x v="9"/>
    <x v="2"/>
    <x v="0"/>
  </r>
  <r>
    <x v="89"/>
    <x v="8"/>
    <x v="8"/>
    <x v="0"/>
    <x v="0"/>
  </r>
  <r>
    <x v="90"/>
    <x v="43"/>
    <x v="43"/>
    <x v="0"/>
    <x v="1"/>
  </r>
  <r>
    <x v="91"/>
    <x v="14"/>
    <x v="14"/>
    <x v="0"/>
    <x v="0"/>
  </r>
  <r>
    <x v="92"/>
    <x v="45"/>
    <x v="45"/>
    <x v="0"/>
    <x v="0"/>
  </r>
  <r>
    <x v="93"/>
    <x v="46"/>
    <x v="46"/>
    <x v="12"/>
    <x v="0"/>
  </r>
  <r>
    <x v="94"/>
    <x v="47"/>
    <x v="47"/>
    <x v="3"/>
    <x v="1"/>
  </r>
  <r>
    <x v="95"/>
    <x v="4"/>
    <x v="4"/>
    <x v="0"/>
    <x v="1"/>
  </r>
  <r>
    <x v="96"/>
    <x v="8"/>
    <x v="8"/>
    <x v="0"/>
    <x v="0"/>
  </r>
  <r>
    <x v="97"/>
    <x v="24"/>
    <x v="24"/>
    <x v="3"/>
    <x v="1"/>
  </r>
  <r>
    <x v="98"/>
    <x v="30"/>
    <x v="30"/>
    <x v="1"/>
    <x v="0"/>
  </r>
  <r>
    <x v="99"/>
    <x v="48"/>
    <x v="48"/>
    <x v="2"/>
    <x v="1"/>
  </r>
  <r>
    <x v="100"/>
    <x v="44"/>
    <x v="44"/>
    <x v="2"/>
    <x v="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41">
  <r>
    <s v="Bogotá"/>
    <n v="97"/>
    <s v="Cruz Verde Chicó"/>
    <n v="0"/>
    <n v="0"/>
    <x v="0"/>
    <x v="0"/>
  </r>
  <r>
    <s v="Bogotá"/>
    <n v="98"/>
    <s v="Cruz Verde Belmira"/>
    <n v="0"/>
    <n v="1"/>
    <x v="1"/>
    <x v="1"/>
  </r>
  <r>
    <s v="Bucaramanga"/>
    <n v="109"/>
    <s v="Cruz Verde Calle 56"/>
    <n v="0"/>
    <n v="1"/>
    <x v="2"/>
    <x v="0"/>
  </r>
  <r>
    <s v="Bogotá"/>
    <n v="110"/>
    <s v="Cruz Verde Pontevedra"/>
    <n v="2"/>
    <n v="1"/>
    <x v="1"/>
    <x v="0"/>
  </r>
  <r>
    <s v="Medellín"/>
    <n v="113"/>
    <s v="Cruz Verde San Diego"/>
    <n v="0"/>
    <n v="1"/>
    <x v="2"/>
    <x v="0"/>
  </r>
  <r>
    <s v="Barranquilla"/>
    <n v="115"/>
    <s v="Cruz Verde Prado 74"/>
    <n v="1"/>
    <n v="1"/>
    <x v="2"/>
    <x v="2"/>
  </r>
  <r>
    <s v="Valledupar"/>
    <n v="116"/>
    <s v="Cruz Verde Jumbo Valledupar"/>
    <n v="0"/>
    <n v="0"/>
    <x v="0"/>
    <x v="0"/>
  </r>
  <r>
    <s v="Popayán"/>
    <n v="117"/>
    <s v="Cruz Verde Popayán"/>
    <n v="0"/>
    <n v="0"/>
    <x v="2"/>
    <x v="0"/>
  </r>
  <r>
    <s v="Sincelejo"/>
    <n v="118"/>
    <s v="Cruz Verde Sincelejo"/>
    <n v="0"/>
    <n v="0"/>
    <x v="2"/>
    <x v="0"/>
  </r>
  <r>
    <s v="Santa Marta"/>
    <n v="119"/>
    <s v="Cruz Verde Santa Marta"/>
    <n v="0"/>
    <n v="0"/>
    <x v="2"/>
    <x v="2"/>
  </r>
  <r>
    <s v="Cali"/>
    <n v="120"/>
    <s v="Cruz Verde Roosevelt"/>
    <n v="1"/>
    <n v="1"/>
    <x v="0"/>
    <x v="2"/>
  </r>
  <r>
    <s v="Montería"/>
    <n v="121"/>
    <s v="Cruz Verde Montería"/>
    <n v="0"/>
    <n v="0"/>
    <x v="0"/>
    <x v="0"/>
  </r>
  <r>
    <s v="Cartagena"/>
    <n v="122"/>
    <s v="Cruz Verde Manga"/>
    <n v="0"/>
    <n v="0"/>
    <x v="2"/>
    <x v="0"/>
  </r>
  <r>
    <s v="Manizales"/>
    <n v="123"/>
    <s v="Cruz Verde Guayacanes"/>
    <n v="1"/>
    <n v="2"/>
    <x v="2"/>
    <x v="0"/>
  </r>
  <r>
    <s v="Tuluá"/>
    <n v="124"/>
    <s v="Cruz Verde Tuluá"/>
    <n v="0"/>
    <n v="0"/>
    <x v="2"/>
    <x v="0"/>
  </r>
  <r>
    <s v="Ibagué"/>
    <n v="125"/>
    <s v="Cruz Verde San Simón "/>
    <n v="0"/>
    <n v="0"/>
    <x v="2"/>
    <x v="2"/>
  </r>
  <r>
    <s v="Chía"/>
    <n v="126"/>
    <s v="Cruz Verde Centro Chía"/>
    <n v="2"/>
    <n v="1"/>
    <x v="2"/>
    <x v="0"/>
  </r>
  <r>
    <s v="Pereira"/>
    <n v="127"/>
    <s v="Cruz Verde Pereira"/>
    <n v="0"/>
    <n v="0"/>
    <x v="2"/>
    <x v="0"/>
  </r>
  <r>
    <s v="Zipaquirá"/>
    <n v="128"/>
    <s v="Cruz Verde Metro Zipaquirá"/>
    <n v="0"/>
    <n v="0"/>
    <x v="2"/>
    <x v="0"/>
  </r>
  <r>
    <s v="Tunja"/>
    <n v="129"/>
    <s v="Cruz Verde Los Cristales"/>
    <n v="0"/>
    <n v="0"/>
    <x v="2"/>
    <x v="0"/>
  </r>
  <r>
    <s v="Neiva"/>
    <n v="130"/>
    <s v="Cruz Verde Quirinal"/>
    <n v="0"/>
    <n v="0"/>
    <x v="2"/>
    <x v="0"/>
  </r>
  <r>
    <s v="Cúcuta"/>
    <n v="131"/>
    <s v="Cruz Verde Rosetal"/>
    <n v="0"/>
    <n v="0"/>
    <x v="2"/>
    <x v="3"/>
  </r>
  <r>
    <s v="Riohacha"/>
    <n v="132"/>
    <s v="Cruz Verde Metro Riohacha"/>
    <n v="0"/>
    <n v="0"/>
    <x v="2"/>
    <x v="0"/>
  </r>
  <r>
    <s v="Armenia"/>
    <n v="133"/>
    <s v="Cruz Verde Avenida Bolívar"/>
    <n v="1"/>
    <n v="0"/>
    <x v="2"/>
    <x v="0"/>
  </r>
  <r>
    <s v="Villavicencio"/>
    <n v="134"/>
    <s v="Cruz Verde Villavicencio"/>
    <n v="8"/>
    <n v="1"/>
    <x v="1"/>
    <x v="0"/>
  </r>
  <r>
    <s v="Palmira"/>
    <n v="135"/>
    <s v="Cruz Verde  Palmira"/>
    <n v="0"/>
    <n v="0"/>
    <x v="2"/>
    <x v="0"/>
  </r>
  <r>
    <s v="Pasto"/>
    <n v="136"/>
    <s v="Cruz Verde Valle de Atriz"/>
    <n v="0"/>
    <n v="0"/>
    <x v="2"/>
    <x v="0"/>
  </r>
  <r>
    <s v="Fusagasugá"/>
    <n v="137"/>
    <s v="Cruz Verde Fusagasugá"/>
    <n v="0"/>
    <n v="0"/>
    <x v="0"/>
    <x v="2"/>
  </r>
  <r>
    <s v="Honda"/>
    <n v="138"/>
    <s v="Cruz Verde Honda"/>
    <n v="0"/>
    <n v="0"/>
    <x v="2"/>
    <x v="0"/>
  </r>
  <r>
    <s v="Florencia"/>
    <n v="139"/>
    <s v="Cruz Verde Florencia"/>
    <n v="0"/>
    <n v="0"/>
    <x v="2"/>
    <x v="0"/>
  </r>
  <r>
    <s v="Quibdó"/>
    <n v="141"/>
    <s v="Cruz Verde Quibdó"/>
    <n v="0"/>
    <n v="0"/>
    <x v="2"/>
    <x v="0"/>
  </r>
  <r>
    <s v="Sogamoso"/>
    <n v="142"/>
    <s v="Cruz Verde Sogamoso"/>
    <n v="0"/>
    <n v="0"/>
    <x v="2"/>
    <x v="2"/>
  </r>
  <r>
    <s v="Facatativá"/>
    <n v="143"/>
    <s v="Cruz Verde Facatativá"/>
    <n v="0"/>
    <n v="2"/>
    <x v="2"/>
    <x v="0"/>
  </r>
  <r>
    <s v="Girardot"/>
    <n v="144"/>
    <s v="Cruz Verde Girardot"/>
    <n v="0"/>
    <n v="0"/>
    <x v="2"/>
    <x v="0"/>
  </r>
  <r>
    <s v="Villeta"/>
    <n v="145"/>
    <s v="Cruz Verde Villeta"/>
    <n v="0"/>
    <n v="0"/>
    <x v="2"/>
    <x v="0"/>
  </r>
  <r>
    <s v="Chiquinquirá"/>
    <n v="146"/>
    <s v="Cruz Verde Chiquinquirá"/>
    <n v="0"/>
    <n v="0"/>
    <x v="2"/>
    <x v="0"/>
  </r>
  <r>
    <s v="Duitama"/>
    <n v="147"/>
    <s v="Cruz Verde Innovo"/>
    <n v="1"/>
    <n v="2"/>
    <x v="3"/>
    <x v="2"/>
  </r>
  <r>
    <s v="Ipiales "/>
    <n v="148"/>
    <s v="Cruz Verde Ipiales"/>
    <n v="0"/>
    <n v="0"/>
    <x v="0"/>
    <x v="2"/>
  </r>
  <r>
    <s v="San Andrés"/>
    <n v="149"/>
    <s v="Cruz Verde San Andrés"/>
    <n v="0"/>
    <n v="0"/>
    <x v="2"/>
    <x v="0"/>
  </r>
  <r>
    <s v="Bogotá"/>
    <n v="151"/>
    <s v="Cruz Verde Antiguo Country "/>
    <n v="0"/>
    <n v="0"/>
    <x v="2"/>
    <x v="0"/>
  </r>
  <r>
    <s v="Cali"/>
    <n v="152"/>
    <s v="Cruz Verde Norte"/>
    <n v="0"/>
    <n v="0"/>
    <x v="0"/>
    <x v="2"/>
  </r>
  <r>
    <s v="Bogotá"/>
    <n v="154"/>
    <s v="Cruz Verde CAE "/>
    <n v="0"/>
    <n v="0"/>
    <x v="2"/>
    <x v="0"/>
  </r>
  <r>
    <s v="Bogotá"/>
    <n v="155"/>
    <s v="Cruz Verde Salitre"/>
    <n v="2"/>
    <n v="0"/>
    <x v="3"/>
    <x v="2"/>
  </r>
  <r>
    <s v="Bogotá"/>
    <n v="156"/>
    <s v=" Cruz Verde Calle 80                      "/>
    <n v="0"/>
    <n v="0"/>
    <x v="2"/>
    <x v="0"/>
  </r>
  <r>
    <s v="Bogotá"/>
    <n v="157"/>
    <s v="Cruz Verde Zona In"/>
    <n v="2"/>
    <n v="4"/>
    <x v="0"/>
    <x v="0"/>
  </r>
  <r>
    <s v="Bogotá"/>
    <n v="158"/>
    <s v="Cruz Verde Suba"/>
    <n v="1"/>
    <n v="0"/>
    <x v="2"/>
    <x v="0"/>
  </r>
  <r>
    <s v="Bogotá"/>
    <n v="160"/>
    <s v="Cruz Verde Santa Bárbara"/>
    <n v="1"/>
    <n v="0"/>
    <x v="4"/>
    <x v="4"/>
  </r>
  <r>
    <s v="Medellín"/>
    <n v="161"/>
    <s v="Cruz Verde Punto Clave"/>
    <n v="2"/>
    <n v="1"/>
    <x v="0"/>
    <x v="2"/>
  </r>
  <r>
    <s v="Bucaramanga"/>
    <n v="162"/>
    <s v="Cruz Verde Cabecera"/>
    <n v="2"/>
    <n v="3"/>
    <x v="3"/>
    <x v="0"/>
  </r>
  <r>
    <s v="Bogotá"/>
    <n v="163"/>
    <s v="Cruz Verde Palermo"/>
    <n v="1"/>
    <n v="6"/>
    <x v="3"/>
    <x v="1"/>
  </r>
  <r>
    <s v="Bogotá"/>
    <n v="164"/>
    <s v="Cruz Verde Cedro Bolívar"/>
    <n v="3"/>
    <n v="0"/>
    <x v="3"/>
    <x v="5"/>
  </r>
  <r>
    <s v="Bogotá"/>
    <n v="165"/>
    <s v="Cruz Verde Tunal"/>
    <n v="1"/>
    <n v="1"/>
    <x v="5"/>
    <x v="2"/>
  </r>
  <r>
    <s v="Bogotá"/>
    <n v="166"/>
    <s v="Cruz Verde Calle 106"/>
    <n v="3"/>
    <n v="1"/>
    <x v="1"/>
    <x v="5"/>
  </r>
  <r>
    <s v="Bogotá"/>
    <n v="167"/>
    <s v="Cruz Verde Quinta Paredes"/>
    <n v="0"/>
    <n v="0"/>
    <x v="6"/>
    <x v="6"/>
  </r>
  <r>
    <s v="Bogotá"/>
    <n v="168"/>
    <s v="Cruz Verde Calle 127"/>
    <n v="0"/>
    <n v="2"/>
    <x v="2"/>
    <x v="0"/>
  </r>
  <r>
    <s v="Bogotá"/>
    <n v="169"/>
    <s v="Cruz Verde Cardio Infantil"/>
    <n v="0"/>
    <n v="1"/>
    <x v="0"/>
    <x v="0"/>
  </r>
  <r>
    <s v="Bogotá"/>
    <n v="171"/>
    <s v="Cruz Verde Plaza de las Américas"/>
    <n v="0"/>
    <n v="0"/>
    <x v="3"/>
    <x v="0"/>
  </r>
  <r>
    <s v="Bogotá"/>
    <n v="172"/>
    <s v="Cruz Verde Calle 100"/>
    <n v="14"/>
    <n v="9"/>
    <x v="7"/>
    <x v="5"/>
  </r>
  <r>
    <s v="Bucaramanga"/>
    <n v="174"/>
    <s v="Cruz Verde Parque Turbay"/>
    <n v="1"/>
    <n v="2"/>
    <x v="2"/>
    <x v="2"/>
  </r>
  <r>
    <s v="Medellín"/>
    <n v="175"/>
    <s v="Cruz Verde Campestre"/>
    <n v="0"/>
    <n v="1"/>
    <x v="2"/>
    <x v="0"/>
  </r>
  <r>
    <s v="Barranquilla"/>
    <n v="176"/>
    <s v="Cruz Verde Soledad"/>
    <n v="0"/>
    <n v="0"/>
    <x v="2"/>
    <x v="0"/>
  </r>
  <r>
    <s v="Cali"/>
    <n v="177"/>
    <s v="Cruz Verde Versalles"/>
    <n v="0"/>
    <n v="0"/>
    <x v="2"/>
    <x v="5"/>
  </r>
  <r>
    <s v="Bogotá"/>
    <n v="178"/>
    <s v="Cruz Verde Calle 72"/>
    <n v="0"/>
    <n v="2"/>
    <x v="0"/>
    <x v="0"/>
  </r>
  <r>
    <s v="Cali"/>
    <n v="179"/>
    <s v="Cruz Verde Ciudad Jardín"/>
    <n v="0"/>
    <n v="0"/>
    <x v="0"/>
    <x v="2"/>
  </r>
  <r>
    <s v="Barranquilla"/>
    <n v="183"/>
    <s v="Cruz Verde Calle 84"/>
    <n v="1"/>
    <n v="1"/>
    <x v="0"/>
    <x v="2"/>
  </r>
  <r>
    <s v="Chía"/>
    <n v="184"/>
    <s v="Cruz Verde Las Delicias "/>
    <n v="0"/>
    <n v="0"/>
    <x v="2"/>
    <x v="0"/>
  </r>
  <r>
    <s v="Cartagena"/>
    <n v="185"/>
    <s v="Cruz Verde Bocagrande"/>
    <n v="0"/>
    <n v="0"/>
    <x v="2"/>
    <x v="0"/>
  </r>
  <r>
    <s v="Bogotá"/>
    <n v="186"/>
    <s v="Cruz Verde Calle 97"/>
    <n v="0"/>
    <n v="3"/>
    <x v="3"/>
    <x v="0"/>
  </r>
  <r>
    <s v="Medellín"/>
    <n v="187"/>
    <s v="Cruz Verde Torre Médica"/>
    <n v="0"/>
    <n v="0"/>
    <x v="2"/>
    <x v="1"/>
  </r>
  <r>
    <s v="Cali"/>
    <n v="188"/>
    <s v="Cruz Verde Tequendama"/>
    <n v="1"/>
    <n v="0"/>
    <x v="3"/>
    <x v="2"/>
  </r>
  <r>
    <s v="Cali"/>
    <n v="189"/>
    <s v="Cruz Verde Centenario"/>
    <n v="2"/>
    <n v="0"/>
    <x v="1"/>
    <x v="1"/>
  </r>
  <r>
    <s v="Bogotá"/>
    <n v="193"/>
    <s v="Cruz Verde Avianca"/>
    <n v="0"/>
    <n v="0"/>
    <x v="2"/>
    <x v="0"/>
  </r>
  <r>
    <s v="Soacha"/>
    <n v="196"/>
    <s v="Cruz Verde Metro Soacha"/>
    <n v="0"/>
    <n v="0"/>
    <x v="0"/>
    <x v="0"/>
  </r>
  <r>
    <s v="Bogotá"/>
    <n v="197"/>
    <s v="Cruz Verde Metro Fontibón"/>
    <n v="0"/>
    <n v="2"/>
    <x v="1"/>
    <x v="0"/>
  </r>
  <r>
    <s v="Bogotá"/>
    <n v="198"/>
    <s v="Cruz Verde Metro Bosa"/>
    <n v="1"/>
    <n v="1"/>
    <x v="2"/>
    <x v="2"/>
  </r>
  <r>
    <s v="Medellín"/>
    <n v="199"/>
    <s v="Cruz Verde Metro Bello"/>
    <n v="1"/>
    <n v="3"/>
    <x v="2"/>
    <x v="0"/>
  </r>
  <r>
    <s v="Medellín"/>
    <n v="200"/>
    <s v="Cruz Verde Jumbo Cra 65"/>
    <n v="1"/>
    <n v="1"/>
    <x v="2"/>
    <x v="2"/>
  </r>
  <r>
    <s v="Tunja"/>
    <n v="201"/>
    <s v="Cruz Verde Jumbo Tunja"/>
    <n v="0"/>
    <n v="0"/>
    <x v="0"/>
    <x v="0"/>
  </r>
  <r>
    <s v="Cali"/>
    <n v="202"/>
    <s v="Cruz Verde Jumbo Valle de Lili"/>
    <n v="0"/>
    <n v="0"/>
    <x v="2"/>
    <x v="0"/>
  </r>
  <r>
    <s v="Popayán"/>
    <n v="215"/>
    <s v="Cruz Verde Jumbo Popayán"/>
    <n v="0"/>
    <n v="0"/>
    <x v="2"/>
    <x v="0"/>
  </r>
  <r>
    <s v="Barranquilla"/>
    <n v="224"/>
    <s v="Cruz Verde Jumbo Alto Prado"/>
    <n v="0"/>
    <n v="2"/>
    <x v="1"/>
    <x v="1"/>
  </r>
  <r>
    <s v="Bogotá"/>
    <n v="225"/>
    <s v="Cruz Verde Metro Autopista Sur"/>
    <n v="4"/>
    <n v="3"/>
    <x v="3"/>
    <x v="2"/>
  </r>
  <r>
    <s v="Bogotá"/>
    <n v="226"/>
    <s v="Cruz Verde Metro 20 de Julio"/>
    <n v="0"/>
    <n v="5"/>
    <x v="8"/>
    <x v="1"/>
  </r>
  <r>
    <s v="Bogotá"/>
    <n v="229"/>
    <s v="Cruz Verde Jumbo Suba"/>
    <n v="0"/>
    <n v="1"/>
    <x v="2"/>
    <x v="2"/>
  </r>
  <r>
    <s v="Bogotá"/>
    <n v="245"/>
    <s v="Cruz Verde Jumbo Calle 170"/>
    <n v="0"/>
    <n v="0"/>
    <x v="2"/>
    <x v="0"/>
  </r>
  <r>
    <s v="Bogotá"/>
    <n v="248"/>
    <s v="Cruz Verde Jumbo Calle 80"/>
    <n v="0"/>
    <n v="1"/>
    <x v="1"/>
    <x v="0"/>
  </r>
  <r>
    <s v="Girardot"/>
    <n v="249"/>
    <s v="Cruz Verde Jumbo Girardot"/>
    <n v="1"/>
    <n v="0"/>
    <x v="2"/>
    <x v="0"/>
  </r>
  <r>
    <s v="Neiva"/>
    <n v="250"/>
    <s v="Cruz Verde Metro Neiva"/>
    <n v="0"/>
    <n v="0"/>
    <x v="2"/>
    <x v="0"/>
  </r>
  <r>
    <s v="Bogotá"/>
    <n v="251"/>
    <s v="Cruz Verde Calle 54"/>
    <n v="0"/>
    <n v="0"/>
    <x v="2"/>
    <x v="0"/>
  </r>
  <r>
    <s v="Bogotá"/>
    <n v="252"/>
    <s v="Cruz Verde Jumbo Santa Ana"/>
    <n v="0"/>
    <n v="1"/>
    <x v="3"/>
    <x v="0"/>
  </r>
  <r>
    <s v="Bogotá"/>
    <n v="253"/>
    <s v="Cruz Verde Metro Banderas"/>
    <n v="0"/>
    <n v="1"/>
    <x v="0"/>
    <x v="0"/>
  </r>
  <r>
    <s v="Barranquilla"/>
    <n v="257"/>
    <s v="Cruz Verde Jumbo Americano"/>
    <n v="0"/>
    <n v="0"/>
    <x v="2"/>
    <x v="1"/>
  </r>
  <r>
    <s v="Cali"/>
    <n v="258"/>
    <s v="Cruz Verde Jumbo Limonar"/>
    <n v="0"/>
    <n v="1"/>
    <x v="2"/>
    <x v="1"/>
  </r>
  <r>
    <s v="Pasto"/>
    <n v="260"/>
    <s v="Cruz Verde Metro Pasto"/>
    <n v="0"/>
    <n v="0"/>
    <x v="2"/>
    <x v="0"/>
  </r>
  <r>
    <s v="Bogotá"/>
    <n v="261"/>
    <s v="Cruz Verde Metro San Cayetano"/>
    <n v="0"/>
    <n v="0"/>
    <x v="2"/>
    <x v="0"/>
  </r>
  <r>
    <s v="Bogotá"/>
    <n v="262"/>
    <s v="Cruz Verde Jumbo Hayuelos"/>
    <n v="0"/>
    <n v="1"/>
    <x v="0"/>
    <x v="2"/>
  </r>
  <r>
    <s v="Bogotá"/>
    <n v="263"/>
    <s v="Cruz Verde Jumbo Cra 30"/>
    <n v="1"/>
    <n v="1"/>
    <x v="2"/>
    <x v="2"/>
  </r>
  <r>
    <s v="Ibagué"/>
    <n v="264"/>
    <s v="Cruz Verde Metro Ibagué"/>
    <n v="1"/>
    <n v="0"/>
    <x v="0"/>
    <x v="5"/>
  </r>
  <r>
    <s v="Bogotá"/>
    <n v="265"/>
    <s v="Cruz Verde Metro Alquería"/>
    <n v="0"/>
    <n v="1"/>
    <x v="3"/>
    <x v="0"/>
  </r>
  <r>
    <s v="Rionegro"/>
    <n v="266"/>
    <s v="Cruz Verde Jumbo Rionegro"/>
    <n v="0"/>
    <n v="1"/>
    <x v="2"/>
    <x v="0"/>
  </r>
  <r>
    <s v="Bogotá"/>
    <n v="268"/>
    <s v="Cruz Verde Centro Internacional"/>
    <n v="8"/>
    <n v="12"/>
    <x v="2"/>
    <x v="3"/>
  </r>
  <r>
    <s v="Bucaramanga"/>
    <n v="270"/>
    <s v="Cruz Verde Metro Cabecera Express"/>
    <n v="1"/>
    <n v="0"/>
    <x v="2"/>
    <x v="0"/>
  </r>
  <r>
    <s v="Bucaramanga"/>
    <n v="272"/>
    <s v="Farmasanitas Metro Real"/>
    <n v="0"/>
    <n v="0"/>
    <x v="2"/>
    <x v="0"/>
  </r>
  <r>
    <s v="Bucaramanga"/>
    <n v="274"/>
    <s v="Cruz Verde Metro Colseguros"/>
    <n v="0"/>
    <n v="0"/>
    <x v="2"/>
    <x v="0"/>
  </r>
  <r>
    <s v="Bucaramanga"/>
    <n v="289"/>
    <s v="Cruz Verde Jumbo Mega Mall"/>
    <n v="0"/>
    <n v="0"/>
    <x v="0"/>
    <x v="0"/>
  </r>
  <r>
    <s v="Floridablanca"/>
    <n v="293"/>
    <s v="Cruz verde Metro Floridablanca"/>
    <n v="0"/>
    <n v="0"/>
    <x v="2"/>
    <x v="0"/>
  </r>
  <r>
    <s v="Bucaramanga"/>
    <n v="294"/>
    <s v="Farmasanitas Jumbo Cabecera Tienda"/>
    <n v="0"/>
    <n v="0"/>
    <x v="2"/>
    <x v="0"/>
  </r>
  <r>
    <s v="Bucaramanga"/>
    <n v="297"/>
    <s v="Cruz Verde Parque Caracolí"/>
    <n v="1"/>
    <n v="0"/>
    <x v="3"/>
    <x v="1"/>
  </r>
  <r>
    <s v="Bogotá"/>
    <n v="299"/>
    <s v="Cruz Verde Kennedy"/>
    <n v="0"/>
    <n v="0"/>
    <x v="2"/>
    <x v="0"/>
  </r>
  <r>
    <s v="Cali"/>
    <n v="305"/>
    <s v="Cruz Verde Las Velas"/>
    <n v="0"/>
    <n v="0"/>
    <x v="0"/>
    <x v="0"/>
  </r>
  <r>
    <s v="Bogotá"/>
    <n v="307"/>
    <s v=" Cruz Verde Usaquén"/>
    <n v="0"/>
    <n v="0"/>
    <x v="2"/>
    <x v="0"/>
  </r>
  <r>
    <s v="Bogotá"/>
    <n v="308"/>
    <s v="Cruz Verde Toberín"/>
    <n v="3"/>
    <n v="0"/>
    <x v="2"/>
    <x v="0"/>
  </r>
  <r>
    <s v="Barranquilla"/>
    <n v="309"/>
    <s v="Cruz Verde Metro San Francisco"/>
    <n v="3"/>
    <n v="0"/>
    <x v="3"/>
    <x v="1"/>
  </r>
  <r>
    <s v="Medellín"/>
    <n v="311"/>
    <s v="Cruz Verde Metro Prado"/>
    <n v="0"/>
    <n v="0"/>
    <x v="2"/>
    <x v="0"/>
  </r>
  <r>
    <s v="Yopal"/>
    <n v="312"/>
    <s v="Cruz Verde Jumbo Yopal"/>
    <n v="0"/>
    <n v="0"/>
    <x v="2"/>
    <x v="2"/>
  </r>
  <r>
    <s v="Bogotá"/>
    <n v="367"/>
    <s v="Cruz Verde Ilarco"/>
    <n v="3"/>
    <n v="2"/>
    <x v="2"/>
    <x v="5"/>
  </r>
  <r>
    <s v="Bogotá"/>
    <n v="369"/>
    <s v="Cruz Verde Morato"/>
    <n v="0"/>
    <n v="0"/>
    <x v="2"/>
    <x v="0"/>
  </r>
  <r>
    <s v="Valledupar"/>
    <n v="370"/>
    <s v="Cruz Verde San Miguel"/>
    <n v="0"/>
    <n v="0"/>
    <x v="2"/>
    <x v="0"/>
  </r>
  <r>
    <s v="Bogotá"/>
    <n v="374"/>
    <s v="Cruz Verde Calle 90"/>
    <n v="0"/>
    <n v="0"/>
    <x v="2"/>
    <x v="0"/>
  </r>
  <r>
    <s v="Bogotá"/>
    <n v="378"/>
    <s v="Cruz Verde Avenida Las Villas"/>
    <n v="6"/>
    <n v="9"/>
    <x v="7"/>
    <x v="7"/>
  </r>
  <r>
    <s v="Mingueo/Guajira"/>
    <n v="379"/>
    <s v="Cruz Verde Mingueo"/>
    <n v="0"/>
    <n v="0"/>
    <x v="2"/>
    <x v="0"/>
  </r>
  <r>
    <s v="Ibagué"/>
    <n v="380"/>
    <s v="Cruz Verde La Macarena"/>
    <n v="0"/>
    <n v="1"/>
    <x v="0"/>
    <x v="0"/>
  </r>
  <r>
    <s v="Zipaquirá"/>
    <n v="382"/>
    <s v="Cruz Verde Zipaquirá Centro"/>
    <n v="1"/>
    <n v="0"/>
    <x v="2"/>
    <x v="0"/>
  </r>
  <r>
    <s v="Bogotá"/>
    <n v="383"/>
    <s v="Cruz Verde World Trade Center"/>
    <n v="2"/>
    <n v="0"/>
    <x v="2"/>
    <x v="2"/>
  </r>
  <r>
    <s v="Bogotá"/>
    <n v="384"/>
    <s v="Cruz Verde Puente Aranda"/>
    <n v="0"/>
    <n v="0"/>
    <x v="0"/>
    <x v="0"/>
  </r>
  <r>
    <s v="Cali"/>
    <n v="385"/>
    <s v="Cruz Verde Imbanaco"/>
    <n v="0"/>
    <n v="0"/>
    <x v="0"/>
    <x v="3"/>
  </r>
  <r>
    <s v="Cali"/>
    <n v="386"/>
    <s v="Cruz Verde La Flora Industrial"/>
    <n v="0"/>
    <n v="0"/>
    <x v="2"/>
    <x v="0"/>
  </r>
  <r>
    <s v="Cali"/>
    <n v="387"/>
    <s v="Cruz Verde Metro Simón Bolívar"/>
    <n v="0"/>
    <n v="0"/>
    <x v="2"/>
    <x v="0"/>
  </r>
  <r>
    <s v="Cali"/>
    <n v="388"/>
    <s v="Cruz Verde Unicentro"/>
    <n v="1"/>
    <n v="1"/>
    <x v="3"/>
    <x v="1"/>
  </r>
  <r>
    <s v="Bogotá"/>
    <n v="389"/>
    <s v="Cruz Verde Restrepo"/>
    <n v="0"/>
    <n v="0"/>
    <x v="3"/>
    <x v="0"/>
  </r>
  <r>
    <s v="Barranquilla"/>
    <n v="390"/>
    <s v="Cruz Verde Calle 82"/>
    <n v="0"/>
    <n v="0"/>
    <x v="0"/>
    <x v="0"/>
  </r>
  <r>
    <s v="Bucaramanga"/>
    <n v="444"/>
    <s v="Cruz Verde Carrera 33"/>
    <n v="3"/>
    <n v="3"/>
    <x v="5"/>
    <x v="3"/>
  </r>
  <r>
    <s v="Armenia"/>
    <n v="445"/>
    <s v="Cruz Verde Clínica Del Café "/>
    <n v="0"/>
    <n v="0"/>
    <x v="2"/>
    <x v="0"/>
  </r>
  <r>
    <s v="Pereira"/>
    <n v="447"/>
    <s v="Parque Arboleda"/>
    <n v="0"/>
    <n v="0"/>
    <x v="2"/>
    <x v="0"/>
  </r>
  <r>
    <s v="Ocaña"/>
    <n v="450"/>
    <s v="Cruz Verde Ocaña"/>
    <n v="0"/>
    <n v="1"/>
    <x v="2"/>
    <x v="0"/>
  </r>
  <r>
    <s v="Bogotá"/>
    <n v="451"/>
    <s v="Cruz Verde Chapinero Alto"/>
    <n v="0"/>
    <n v="1"/>
    <x v="8"/>
    <x v="1"/>
  </r>
  <r>
    <s v="Girardot"/>
    <n v="452"/>
    <s v="Cruz Verde Unicentro Girardot"/>
    <n v="0"/>
    <n v="1"/>
    <x v="2"/>
    <x v="0"/>
  </r>
  <r>
    <s v="Bogotá"/>
    <n v="454"/>
    <s v="Cruz Verde Colina"/>
    <n v="0"/>
    <n v="0"/>
    <x v="8"/>
    <x v="0"/>
  </r>
  <r>
    <s v="Cartagena"/>
    <n v="456"/>
    <s v="Cruz Verde Bocagrande Carrera 3"/>
    <n v="0"/>
    <n v="0"/>
    <x v="2"/>
    <x v="0"/>
  </r>
  <r>
    <s v="Barranquilla"/>
    <n v="471"/>
    <s v="Cruz Verde Iberoamérica"/>
    <n v="0"/>
    <n v="0"/>
    <x v="2"/>
    <x v="0"/>
  </r>
  <r>
    <s v="Popayán"/>
    <n v="453"/>
    <s v="Cruz Verde Campanario"/>
    <n v="0"/>
    <n v="0"/>
    <x v="9"/>
    <x v="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</r>
  <r>
    <x v="1"/>
    <x v="1"/>
    <x v="1"/>
    <x v="1"/>
    <x v="1"/>
  </r>
  <r>
    <x v="2"/>
    <x v="2"/>
    <x v="2"/>
    <x v="2"/>
    <x v="1"/>
  </r>
  <r>
    <x v="3"/>
    <x v="3"/>
    <x v="3"/>
    <x v="2"/>
    <x v="0"/>
  </r>
  <r>
    <x v="4"/>
    <x v="4"/>
    <x v="4"/>
    <x v="2"/>
    <x v="1"/>
  </r>
  <r>
    <x v="5"/>
    <x v="5"/>
    <x v="5"/>
    <x v="2"/>
    <x v="1"/>
  </r>
  <r>
    <x v="6"/>
    <x v="6"/>
    <x v="6"/>
    <x v="2"/>
    <x v="1"/>
  </r>
  <r>
    <x v="7"/>
    <x v="7"/>
    <x v="7"/>
    <x v="2"/>
    <x v="1"/>
  </r>
  <r>
    <x v="8"/>
    <x v="8"/>
    <x v="8"/>
    <x v="2"/>
    <x v="1"/>
  </r>
  <r>
    <x v="9"/>
    <x v="1"/>
    <x v="1"/>
    <x v="1"/>
    <x v="1"/>
  </r>
  <r>
    <x v="10"/>
    <x v="9"/>
    <x v="9"/>
    <x v="3"/>
    <x v="1"/>
  </r>
  <r>
    <x v="11"/>
    <x v="4"/>
    <x v="4"/>
    <x v="2"/>
    <x v="1"/>
  </r>
  <r>
    <x v="12"/>
    <x v="10"/>
    <x v="10"/>
    <x v="4"/>
    <x v="0"/>
  </r>
  <r>
    <x v="13"/>
    <x v="10"/>
    <x v="10"/>
    <x v="4"/>
    <x v="1"/>
  </r>
  <r>
    <x v="14"/>
    <x v="5"/>
    <x v="5"/>
    <x v="2"/>
    <x v="0"/>
  </r>
  <r>
    <x v="15"/>
    <x v="11"/>
    <x v="11"/>
    <x v="5"/>
    <x v="1"/>
  </r>
  <r>
    <x v="16"/>
    <x v="7"/>
    <x v="7"/>
    <x v="2"/>
    <x v="0"/>
  </r>
  <r>
    <x v="17"/>
    <x v="7"/>
    <x v="7"/>
    <x v="2"/>
    <x v="0"/>
  </r>
  <r>
    <x v="18"/>
    <x v="1"/>
    <x v="1"/>
    <x v="1"/>
    <x v="1"/>
  </r>
  <r>
    <x v="19"/>
    <x v="6"/>
    <x v="6"/>
    <x v="2"/>
    <x v="0"/>
  </r>
  <r>
    <x v="20"/>
    <x v="6"/>
    <x v="6"/>
    <x v="2"/>
    <x v="1"/>
  </r>
  <r>
    <x v="21"/>
    <x v="12"/>
    <x v="12"/>
    <x v="3"/>
    <x v="1"/>
  </r>
  <r>
    <x v="22"/>
    <x v="4"/>
    <x v="4"/>
    <x v="2"/>
    <x v="1"/>
  </r>
  <r>
    <x v="23"/>
    <x v="13"/>
    <x v="13"/>
    <x v="6"/>
    <x v="1"/>
  </r>
  <r>
    <x v="24"/>
    <x v="6"/>
    <x v="6"/>
    <x v="2"/>
    <x v="1"/>
  </r>
  <r>
    <x v="25"/>
    <x v="1"/>
    <x v="1"/>
    <x v="1"/>
    <x v="1"/>
  </r>
  <r>
    <x v="26"/>
    <x v="14"/>
    <x v="14"/>
    <x v="2"/>
    <x v="1"/>
  </r>
  <r>
    <x v="27"/>
    <x v="15"/>
    <x v="15"/>
    <x v="6"/>
    <x v="1"/>
  </r>
  <r>
    <x v="28"/>
    <x v="16"/>
    <x v="16"/>
    <x v="2"/>
    <x v="1"/>
  </r>
  <r>
    <x v="29"/>
    <x v="8"/>
    <x v="8"/>
    <x v="2"/>
    <x v="1"/>
  </r>
  <r>
    <x v="30"/>
    <x v="6"/>
    <x v="6"/>
    <x v="2"/>
    <x v="1"/>
  </r>
  <r>
    <x v="31"/>
    <x v="17"/>
    <x v="17"/>
    <x v="7"/>
    <x v="0"/>
  </r>
  <r>
    <x v="32"/>
    <x v="7"/>
    <x v="7"/>
    <x v="2"/>
    <x v="0"/>
  </r>
  <r>
    <x v="33"/>
    <x v="7"/>
    <x v="7"/>
    <x v="2"/>
    <x v="0"/>
  </r>
  <r>
    <x v="34"/>
    <x v="7"/>
    <x v="7"/>
    <x v="2"/>
    <x v="0"/>
  </r>
  <r>
    <x v="35"/>
    <x v="18"/>
    <x v="18"/>
    <x v="2"/>
    <x v="1"/>
  </r>
  <r>
    <x v="36"/>
    <x v="1"/>
    <x v="1"/>
    <x v="1"/>
    <x v="1"/>
  </r>
  <r>
    <x v="37"/>
    <x v="19"/>
    <x v="19"/>
    <x v="2"/>
    <x v="1"/>
  </r>
  <r>
    <x v="38"/>
    <x v="20"/>
    <x v="20"/>
    <x v="2"/>
    <x v="1"/>
  </r>
  <r>
    <x v="39"/>
    <x v="7"/>
    <x v="7"/>
    <x v="2"/>
    <x v="0"/>
  </r>
  <r>
    <x v="40"/>
    <x v="21"/>
    <x v="21"/>
    <x v="2"/>
    <x v="0"/>
  </r>
  <r>
    <x v="41"/>
    <x v="21"/>
    <x v="21"/>
    <x v="2"/>
    <x v="0"/>
  </r>
  <r>
    <x v="41"/>
    <x v="7"/>
    <x v="7"/>
    <x v="2"/>
    <x v="0"/>
  </r>
  <r>
    <x v="42"/>
    <x v="22"/>
    <x v="22"/>
    <x v="2"/>
    <x v="1"/>
  </r>
  <r>
    <x v="43"/>
    <x v="23"/>
    <x v="23"/>
    <x v="2"/>
    <x v="1"/>
  </r>
  <r>
    <x v="44"/>
    <x v="20"/>
    <x v="20"/>
    <x v="2"/>
    <x v="0"/>
  </r>
  <r>
    <x v="45"/>
    <x v="20"/>
    <x v="20"/>
    <x v="2"/>
    <x v="0"/>
  </r>
  <r>
    <x v="46"/>
    <x v="24"/>
    <x v="24"/>
    <x v="8"/>
    <x v="0"/>
  </r>
  <r>
    <x v="47"/>
    <x v="13"/>
    <x v="13"/>
    <x v="6"/>
    <x v="1"/>
  </r>
  <r>
    <x v="48"/>
    <x v="25"/>
    <x v="25"/>
    <x v="3"/>
    <x v="1"/>
  </r>
  <r>
    <x v="49"/>
    <x v="18"/>
    <x v="18"/>
    <x v="2"/>
    <x v="1"/>
  </r>
  <r>
    <x v="50"/>
    <x v="16"/>
    <x v="16"/>
    <x v="2"/>
    <x v="1"/>
  </r>
  <r>
    <x v="51"/>
    <x v="26"/>
    <x v="26"/>
    <x v="6"/>
    <x v="1"/>
  </r>
  <r>
    <x v="52"/>
    <x v="27"/>
    <x v="27"/>
    <x v="2"/>
    <x v="1"/>
  </r>
  <r>
    <x v="53"/>
    <x v="5"/>
    <x v="5"/>
    <x v="2"/>
    <x v="0"/>
  </r>
  <r>
    <x v="54"/>
    <x v="5"/>
    <x v="5"/>
    <x v="2"/>
    <x v="1"/>
  </r>
  <r>
    <x v="55"/>
    <x v="18"/>
    <x v="18"/>
    <x v="2"/>
    <x v="1"/>
  </r>
  <r>
    <x v="56"/>
    <x v="28"/>
    <x v="28"/>
    <x v="9"/>
    <x v="1"/>
  </r>
  <r>
    <x v="57"/>
    <x v="29"/>
    <x v="29"/>
    <x v="6"/>
    <x v="1"/>
  </r>
  <r>
    <x v="58"/>
    <x v="23"/>
    <x v="23"/>
    <x v="2"/>
    <x v="1"/>
  </r>
  <r>
    <x v="59"/>
    <x v="15"/>
    <x v="15"/>
    <x v="6"/>
    <x v="1"/>
  </r>
  <r>
    <x v="60"/>
    <x v="30"/>
    <x v="30"/>
    <x v="7"/>
    <x v="1"/>
  </r>
  <r>
    <x v="61"/>
    <x v="22"/>
    <x v="22"/>
    <x v="2"/>
    <x v="1"/>
  </r>
  <r>
    <x v="62"/>
    <x v="2"/>
    <x v="2"/>
    <x v="2"/>
    <x v="1"/>
  </r>
  <r>
    <x v="63"/>
    <x v="6"/>
    <x v="6"/>
    <x v="2"/>
    <x v="1"/>
  </r>
  <r>
    <x v="64"/>
    <x v="31"/>
    <x v="31"/>
    <x v="2"/>
    <x v="1"/>
  </r>
  <r>
    <x v="65"/>
    <x v="19"/>
    <x v="19"/>
    <x v="2"/>
    <x v="1"/>
  </r>
  <r>
    <x v="66"/>
    <x v="16"/>
    <x v="16"/>
    <x v="2"/>
    <x v="1"/>
  </r>
  <r>
    <x v="67"/>
    <x v="1"/>
    <x v="1"/>
    <x v="1"/>
    <x v="1"/>
  </r>
  <r>
    <x v="68"/>
    <x v="1"/>
    <x v="1"/>
    <x v="1"/>
    <x v="1"/>
  </r>
  <r>
    <x v="69"/>
    <x v="7"/>
    <x v="7"/>
    <x v="2"/>
    <x v="1"/>
  </r>
  <r>
    <x v="70"/>
    <x v="7"/>
    <x v="7"/>
    <x v="2"/>
    <x v="0"/>
  </r>
  <r>
    <x v="71"/>
    <x v="15"/>
    <x v="15"/>
    <x v="6"/>
    <x v="1"/>
  </r>
  <r>
    <x v="72"/>
    <x v="32"/>
    <x v="32"/>
    <x v="3"/>
    <x v="1"/>
  </r>
  <r>
    <x v="73"/>
    <x v="16"/>
    <x v="16"/>
    <x v="2"/>
    <x v="1"/>
  </r>
  <r>
    <x v="74"/>
    <x v="5"/>
    <x v="5"/>
    <x v="2"/>
    <x v="0"/>
  </r>
  <r>
    <x v="75"/>
    <x v="31"/>
    <x v="31"/>
    <x v="2"/>
    <x v="0"/>
  </r>
  <r>
    <x v="76"/>
    <x v="33"/>
    <x v="33"/>
    <x v="7"/>
    <x v="1"/>
  </r>
  <r>
    <x v="77"/>
    <x v="6"/>
    <x v="6"/>
    <x v="2"/>
    <x v="1"/>
  </r>
  <r>
    <x v="78"/>
    <x v="34"/>
    <x v="34"/>
    <x v="2"/>
    <x v="1"/>
  </r>
  <r>
    <x v="79"/>
    <x v="35"/>
    <x v="35"/>
    <x v="2"/>
    <x v="1"/>
  </r>
  <r>
    <x v="80"/>
    <x v="36"/>
    <x v="36"/>
    <x v="10"/>
    <x v="0"/>
  </r>
  <r>
    <x v="81"/>
    <x v="37"/>
    <x v="37"/>
    <x v="2"/>
    <x v="1"/>
  </r>
  <r>
    <x v="82"/>
    <x v="12"/>
    <x v="12"/>
    <x v="3"/>
    <x v="1"/>
  </r>
  <r>
    <x v="83"/>
    <x v="12"/>
    <x v="12"/>
    <x v="3"/>
    <x v="1"/>
  </r>
  <r>
    <x v="84"/>
    <x v="4"/>
    <x v="4"/>
    <x v="2"/>
    <x v="0"/>
  </r>
  <r>
    <x v="85"/>
    <x v="4"/>
    <x v="4"/>
    <x v="2"/>
    <x v="0"/>
  </r>
  <r>
    <x v="86"/>
    <x v="25"/>
    <x v="25"/>
    <x v="3"/>
    <x v="1"/>
  </r>
  <r>
    <x v="87"/>
    <x v="38"/>
    <x v="38"/>
    <x v="11"/>
    <x v="0"/>
  </r>
  <r>
    <x v="88"/>
    <x v="6"/>
    <x v="6"/>
    <x v="2"/>
    <x v="0"/>
  </r>
  <r>
    <x v="89"/>
    <x v="25"/>
    <x v="25"/>
    <x v="3"/>
    <x v="1"/>
  </r>
  <r>
    <x v="90"/>
    <x v="1"/>
    <x v="1"/>
    <x v="1"/>
    <x v="1"/>
  </r>
  <r>
    <x v="91"/>
    <x v="39"/>
    <x v="39"/>
    <x v="7"/>
    <x v="0"/>
  </r>
  <r>
    <x v="92"/>
    <x v="19"/>
    <x v="19"/>
    <x v="2"/>
    <x v="1"/>
  </r>
  <r>
    <x v="93"/>
    <x v="15"/>
    <x v="15"/>
    <x v="6"/>
    <x v="1"/>
  </r>
  <r>
    <x v="94"/>
    <x v="16"/>
    <x v="16"/>
    <x v="2"/>
    <x v="1"/>
  </r>
  <r>
    <x v="95"/>
    <x v="2"/>
    <x v="2"/>
    <x v="2"/>
    <x v="1"/>
  </r>
  <r>
    <x v="96"/>
    <x v="7"/>
    <x v="7"/>
    <x v="2"/>
    <x v="0"/>
  </r>
  <r>
    <x v="97"/>
    <x v="40"/>
    <x v="40"/>
    <x v="3"/>
    <x v="1"/>
  </r>
  <r>
    <x v="98"/>
    <x v="40"/>
    <x v="40"/>
    <x v="3"/>
    <x v="1"/>
  </r>
  <r>
    <x v="99"/>
    <x v="41"/>
    <x v="41"/>
    <x v="12"/>
    <x v="0"/>
  </r>
  <r>
    <x v="100"/>
    <x v="31"/>
    <x v="31"/>
    <x v="2"/>
    <x v="0"/>
  </r>
  <r>
    <x v="101"/>
    <x v="42"/>
    <x v="42"/>
    <x v="3"/>
    <x v="1"/>
  </r>
  <r>
    <x v="102"/>
    <x v="35"/>
    <x v="35"/>
    <x v="2"/>
    <x v="1"/>
  </r>
  <r>
    <x v="103"/>
    <x v="6"/>
    <x v="6"/>
    <x v="2"/>
    <x v="1"/>
  </r>
  <r>
    <x v="104"/>
    <x v="31"/>
    <x v="31"/>
    <x v="2"/>
    <x v="1"/>
  </r>
  <r>
    <x v="105"/>
    <x v="31"/>
    <x v="31"/>
    <x v="2"/>
    <x v="1"/>
  </r>
  <r>
    <x v="106"/>
    <x v="32"/>
    <x v="32"/>
    <x v="3"/>
    <x v="1"/>
  </r>
  <r>
    <x v="107"/>
    <x v="43"/>
    <x v="43"/>
    <x v="13"/>
    <x v="1"/>
  </r>
  <r>
    <x v="108"/>
    <x v="25"/>
    <x v="25"/>
    <x v="3"/>
    <x v="1"/>
  </r>
  <r>
    <x v="109"/>
    <x v="44"/>
    <x v="44"/>
    <x v="2"/>
    <x v="0"/>
  </r>
  <r>
    <x v="110"/>
    <x v="23"/>
    <x v="23"/>
    <x v="2"/>
    <x v="0"/>
  </r>
  <r>
    <x v="111"/>
    <x v="3"/>
    <x v="3"/>
    <x v="2"/>
    <x v="1"/>
  </r>
  <r>
    <x v="112"/>
    <x v="7"/>
    <x v="7"/>
    <x v="2"/>
    <x v="1"/>
  </r>
  <r>
    <x v="113"/>
    <x v="6"/>
    <x v="6"/>
    <x v="2"/>
    <x v="1"/>
  </r>
  <r>
    <x v="114"/>
    <x v="32"/>
    <x v="32"/>
    <x v="3"/>
    <x v="1"/>
  </r>
  <r>
    <x v="115"/>
    <x v="20"/>
    <x v="20"/>
    <x v="2"/>
    <x v="0"/>
  </r>
  <r>
    <x v="116"/>
    <x v="20"/>
    <x v="20"/>
    <x v="2"/>
    <x v="1"/>
  </r>
  <r>
    <x v="117"/>
    <x v="1"/>
    <x v="1"/>
    <x v="1"/>
    <x v="0"/>
  </r>
  <r>
    <x v="118"/>
    <x v="42"/>
    <x v="42"/>
    <x v="3"/>
    <x v="1"/>
  </r>
  <r>
    <x v="119"/>
    <x v="45"/>
    <x v="45"/>
    <x v="3"/>
    <x v="1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3">
  <r>
    <s v="Bogotá"/>
    <n v="97"/>
    <s v="Cruz Verde Chicó"/>
    <n v="0"/>
    <n v="0"/>
    <n v="1"/>
    <n v="0"/>
    <x v="0"/>
  </r>
  <r>
    <s v="Bogotá"/>
    <n v="98"/>
    <s v="Cruz Verde Belmira"/>
    <n v="0"/>
    <n v="1"/>
    <n v="3"/>
    <n v="2"/>
    <x v="1"/>
  </r>
  <r>
    <s v="Bucaramanga"/>
    <n v="109"/>
    <s v="Cruz Verde Calle 56"/>
    <n v="0"/>
    <n v="1"/>
    <n v="0"/>
    <n v="0"/>
    <x v="2"/>
  </r>
  <r>
    <s v="Bogotá"/>
    <n v="110"/>
    <s v="Cruz Verde Pontevedra"/>
    <n v="2"/>
    <n v="1"/>
    <n v="3"/>
    <n v="0"/>
    <x v="3"/>
  </r>
  <r>
    <s v="Medellín"/>
    <n v="113"/>
    <s v="Cruz Verde San Diego"/>
    <n v="0"/>
    <n v="1"/>
    <n v="0"/>
    <n v="0"/>
    <x v="0"/>
  </r>
  <r>
    <s v="Barranquilla"/>
    <n v="115"/>
    <s v="Cruz Verde Prado 74"/>
    <n v="1"/>
    <n v="1"/>
    <n v="0"/>
    <n v="1"/>
    <x v="1"/>
  </r>
  <r>
    <s v="Valledupar"/>
    <n v="116"/>
    <s v="Cruz Verde Jumbo Valledupar"/>
    <n v="0"/>
    <n v="0"/>
    <n v="1"/>
    <n v="0"/>
    <x v="0"/>
  </r>
  <r>
    <s v="Popayán"/>
    <n v="117"/>
    <s v="Cruz Verde Popayán"/>
    <n v="0"/>
    <n v="0"/>
    <n v="0"/>
    <n v="0"/>
    <x v="0"/>
  </r>
  <r>
    <s v="Sincelejo"/>
    <n v="118"/>
    <s v="Cruz Verde Sincelejo"/>
    <n v="0"/>
    <n v="0"/>
    <n v="0"/>
    <n v="0"/>
    <x v="0"/>
  </r>
  <r>
    <s v="Santa Marta"/>
    <n v="119"/>
    <s v="Cruz Verde Santa Marta"/>
    <n v="0"/>
    <n v="0"/>
    <n v="0"/>
    <n v="1"/>
    <x v="0"/>
  </r>
  <r>
    <s v="Cali"/>
    <n v="120"/>
    <s v="Cruz Verde Roosevelt"/>
    <n v="1"/>
    <n v="1"/>
    <n v="1"/>
    <n v="1"/>
    <x v="0"/>
  </r>
  <r>
    <s v="Montería"/>
    <n v="121"/>
    <s v="Cruz Verde Montería"/>
    <n v="0"/>
    <n v="0"/>
    <n v="1"/>
    <n v="0"/>
    <x v="0"/>
  </r>
  <r>
    <s v="Cartagena"/>
    <n v="122"/>
    <s v="Cruz Verde Manga"/>
    <n v="0"/>
    <n v="0"/>
    <n v="0"/>
    <n v="0"/>
    <x v="0"/>
  </r>
  <r>
    <s v="Manizales"/>
    <n v="123"/>
    <s v="Cruz Verde Guayacanes"/>
    <n v="1"/>
    <n v="2"/>
    <n v="0"/>
    <n v="0"/>
    <x v="0"/>
  </r>
  <r>
    <s v="Tuluá"/>
    <n v="124"/>
    <s v="Cruz Verde Tuluá"/>
    <n v="0"/>
    <n v="0"/>
    <n v="0"/>
    <n v="0"/>
    <x v="0"/>
  </r>
  <r>
    <s v="Ibagué"/>
    <n v="125"/>
    <s v="Cruz Verde San Simón "/>
    <n v="0"/>
    <n v="0"/>
    <n v="0"/>
    <n v="1"/>
    <x v="0"/>
  </r>
  <r>
    <s v="Chía"/>
    <n v="126"/>
    <s v="Cruz Verde Centro Chía"/>
    <n v="2"/>
    <n v="1"/>
    <n v="0"/>
    <n v="0"/>
    <x v="1"/>
  </r>
  <r>
    <s v="Pereira"/>
    <n v="127"/>
    <s v="Cruz Verde Pereira"/>
    <n v="0"/>
    <n v="0"/>
    <n v="0"/>
    <n v="0"/>
    <x v="0"/>
  </r>
  <r>
    <s v="Zipaquirá"/>
    <n v="128"/>
    <s v="Cruz Verde Metro Zipaquirá"/>
    <n v="0"/>
    <n v="0"/>
    <n v="0"/>
    <n v="0"/>
    <x v="0"/>
  </r>
  <r>
    <s v="Tunja"/>
    <n v="129"/>
    <s v="Cruz Verde Los Cristales"/>
    <n v="0"/>
    <n v="0"/>
    <n v="0"/>
    <n v="0"/>
    <x v="0"/>
  </r>
  <r>
    <s v="Neiva"/>
    <n v="130"/>
    <s v="Cruz Verde Quirinal"/>
    <n v="0"/>
    <n v="0"/>
    <n v="0"/>
    <n v="0"/>
    <x v="0"/>
  </r>
  <r>
    <s v="Cúcuta"/>
    <n v="131"/>
    <s v="Cruz Verde Rosetal"/>
    <n v="0"/>
    <n v="0"/>
    <n v="0"/>
    <n v="4"/>
    <x v="4"/>
  </r>
  <r>
    <s v="Riohacha"/>
    <n v="132"/>
    <s v="Cruz Verde Metro Riohacha"/>
    <n v="0"/>
    <n v="0"/>
    <n v="0"/>
    <n v="0"/>
    <x v="0"/>
  </r>
  <r>
    <s v="Armenia"/>
    <n v="133"/>
    <s v="Cruz Verde Avenida Bolívar"/>
    <n v="1"/>
    <n v="0"/>
    <n v="0"/>
    <n v="0"/>
    <x v="0"/>
  </r>
  <r>
    <s v="Villavicencio"/>
    <n v="134"/>
    <s v="Cruz Verde Villavicencio"/>
    <n v="8"/>
    <n v="1"/>
    <n v="3"/>
    <n v="0"/>
    <x v="0"/>
  </r>
  <r>
    <s v="Palmira"/>
    <n v="135"/>
    <s v="Cruz Verde  Palmira"/>
    <n v="0"/>
    <n v="0"/>
    <n v="0"/>
    <n v="0"/>
    <x v="0"/>
  </r>
  <r>
    <s v="Pasto"/>
    <n v="136"/>
    <s v="Cruz Verde Valle de Atriz"/>
    <n v="0"/>
    <n v="0"/>
    <n v="0"/>
    <n v="0"/>
    <x v="0"/>
  </r>
  <r>
    <s v="Fusagasugá"/>
    <n v="137"/>
    <s v="Cruz Verde Fusagasugá"/>
    <n v="0"/>
    <n v="0"/>
    <n v="1"/>
    <n v="1"/>
    <x v="2"/>
  </r>
  <r>
    <s v="Honda"/>
    <n v="138"/>
    <s v="Cruz Verde Honda"/>
    <n v="0"/>
    <n v="0"/>
    <n v="0"/>
    <n v="0"/>
    <x v="0"/>
  </r>
  <r>
    <s v="Florencia"/>
    <n v="139"/>
    <s v="Cruz Verde Florencia"/>
    <n v="0"/>
    <n v="0"/>
    <n v="0"/>
    <n v="0"/>
    <x v="0"/>
  </r>
  <r>
    <s v="Quibdó"/>
    <n v="141"/>
    <s v="Cruz Verde Quibdó"/>
    <n v="0"/>
    <n v="0"/>
    <n v="0"/>
    <n v="0"/>
    <x v="0"/>
  </r>
  <r>
    <s v="Sogamoso"/>
    <n v="142"/>
    <s v="Cruz Verde Sogamoso"/>
    <n v="0"/>
    <n v="0"/>
    <n v="0"/>
    <n v="1"/>
    <x v="0"/>
  </r>
  <r>
    <s v="Facatativá"/>
    <n v="143"/>
    <s v="Cruz Verde Facatativá"/>
    <n v="0"/>
    <n v="2"/>
    <n v="0"/>
    <n v="0"/>
    <x v="2"/>
  </r>
  <r>
    <s v="Girardot"/>
    <n v="144"/>
    <s v="Cruz Verde Girardot"/>
    <n v="0"/>
    <n v="0"/>
    <n v="0"/>
    <n v="0"/>
    <x v="2"/>
  </r>
  <r>
    <s v="Villeta"/>
    <n v="145"/>
    <s v="Cruz Verde Villeta"/>
    <n v="0"/>
    <n v="0"/>
    <n v="0"/>
    <n v="0"/>
    <x v="0"/>
  </r>
  <r>
    <s v="Chiquinquirá"/>
    <n v="146"/>
    <s v="Cruz Verde Chiquinquirá"/>
    <n v="0"/>
    <n v="0"/>
    <n v="0"/>
    <n v="0"/>
    <x v="2"/>
  </r>
  <r>
    <s v="Duitama"/>
    <n v="147"/>
    <s v="Cruz Verde Innovo"/>
    <n v="1"/>
    <n v="2"/>
    <n v="2"/>
    <n v="1"/>
    <x v="0"/>
  </r>
  <r>
    <s v="Ipiales "/>
    <n v="148"/>
    <s v="Cruz Verde Ipiales"/>
    <n v="0"/>
    <n v="0"/>
    <n v="1"/>
    <n v="1"/>
    <x v="0"/>
  </r>
  <r>
    <s v="San Andrés"/>
    <n v="149"/>
    <s v="Cruz Verde San Andrés"/>
    <n v="0"/>
    <n v="0"/>
    <n v="0"/>
    <n v="0"/>
    <x v="0"/>
  </r>
  <r>
    <s v="Bogotá"/>
    <n v="151"/>
    <s v="Cruz Verde Antiguo Country "/>
    <n v="0"/>
    <n v="0"/>
    <n v="0"/>
    <n v="0"/>
    <x v="0"/>
  </r>
  <r>
    <s v="Cali"/>
    <n v="152"/>
    <s v="Cruz Verde Norte"/>
    <n v="0"/>
    <n v="0"/>
    <n v="1"/>
    <n v="1"/>
    <x v="0"/>
  </r>
  <r>
    <s v="Bogotá"/>
    <n v="154"/>
    <s v="Cruz Verde CAE "/>
    <n v="0"/>
    <n v="0"/>
    <n v="0"/>
    <n v="0"/>
    <x v="0"/>
  </r>
  <r>
    <s v="Bogotá"/>
    <n v="155"/>
    <s v="Cruz Verde Salitre"/>
    <n v="2"/>
    <n v="0"/>
    <n v="2"/>
    <n v="1"/>
    <x v="2"/>
  </r>
  <r>
    <s v="Bogotá"/>
    <n v="156"/>
    <s v=" Cruz Verde Calle 80                      "/>
    <n v="0"/>
    <n v="0"/>
    <n v="0"/>
    <n v="0"/>
    <x v="2"/>
  </r>
  <r>
    <s v="Bogotá"/>
    <n v="157"/>
    <s v="Cruz Verde Zona In"/>
    <n v="2"/>
    <n v="4"/>
    <n v="1"/>
    <n v="0"/>
    <x v="2"/>
  </r>
  <r>
    <s v="Bogotá"/>
    <n v="158"/>
    <s v="Cruz Verde Suba"/>
    <n v="1"/>
    <n v="0"/>
    <n v="0"/>
    <n v="0"/>
    <x v="0"/>
  </r>
  <r>
    <s v="Bogotá"/>
    <n v="160"/>
    <s v="Cruz Verde Santa Bárbara"/>
    <n v="1"/>
    <n v="0"/>
    <n v="8"/>
    <n v="5"/>
    <x v="0"/>
  </r>
  <r>
    <s v="Medellín"/>
    <n v="161"/>
    <s v="Cruz Verde Punto Clave"/>
    <n v="2"/>
    <n v="1"/>
    <n v="1"/>
    <n v="1"/>
    <x v="2"/>
  </r>
  <r>
    <s v="Bucaramanga"/>
    <n v="162"/>
    <s v="Cruz Verde Cabecera"/>
    <n v="2"/>
    <n v="3"/>
    <n v="2"/>
    <n v="0"/>
    <x v="2"/>
  </r>
  <r>
    <s v="Bogotá"/>
    <n v="163"/>
    <s v="Cruz Verde Palermo"/>
    <n v="1"/>
    <n v="6"/>
    <n v="2"/>
    <n v="2"/>
    <x v="5"/>
  </r>
  <r>
    <s v="Bogotá"/>
    <n v="164"/>
    <s v="Cruz Verde Cedro Bolívar"/>
    <n v="3"/>
    <n v="0"/>
    <n v="2"/>
    <n v="3"/>
    <x v="0"/>
  </r>
  <r>
    <s v="Bogotá"/>
    <n v="165"/>
    <s v="Cruz Verde Tunal"/>
    <n v="1"/>
    <n v="1"/>
    <n v="5"/>
    <n v="1"/>
    <x v="5"/>
  </r>
  <r>
    <s v="Bogotá"/>
    <n v="166"/>
    <s v="Cruz Verde Calle 106"/>
    <n v="3"/>
    <n v="1"/>
    <n v="3"/>
    <n v="3"/>
    <x v="5"/>
  </r>
  <r>
    <s v="Bogotá"/>
    <n v="167"/>
    <s v="Cruz Verde Quinta Paredes"/>
    <n v="0"/>
    <n v="0"/>
    <n v="6"/>
    <n v="8"/>
    <x v="3"/>
  </r>
  <r>
    <s v="Bogotá"/>
    <n v="168"/>
    <s v="Cruz Verde Calle 127"/>
    <n v="0"/>
    <n v="2"/>
    <n v="0"/>
    <n v="0"/>
    <x v="0"/>
  </r>
  <r>
    <s v="Bogotá"/>
    <n v="171"/>
    <s v="Cruz Verde Plaza de las Américas"/>
    <n v="0"/>
    <n v="0"/>
    <n v="2"/>
    <n v="0"/>
    <x v="0"/>
  </r>
  <r>
    <s v="Bogotá"/>
    <n v="172"/>
    <s v="Cruz Verde Calle 100"/>
    <n v="14"/>
    <n v="9"/>
    <n v="7"/>
    <n v="3"/>
    <x v="6"/>
  </r>
  <r>
    <s v="Bucaramanga"/>
    <n v="174"/>
    <s v="Cruz Verde Parque Turbay"/>
    <n v="1"/>
    <n v="2"/>
    <n v="0"/>
    <n v="1"/>
    <x v="2"/>
  </r>
  <r>
    <s v="Medellín"/>
    <n v="175"/>
    <s v="Cruz Verde Campestre"/>
    <n v="0"/>
    <n v="1"/>
    <n v="0"/>
    <n v="0"/>
    <x v="0"/>
  </r>
  <r>
    <s v="Barranquilla"/>
    <n v="176"/>
    <s v="Cruz Verde Soledad"/>
    <n v="0"/>
    <n v="0"/>
    <n v="0"/>
    <n v="0"/>
    <x v="5"/>
  </r>
  <r>
    <s v="Cali"/>
    <n v="177"/>
    <s v="Cruz Verde Versalles"/>
    <n v="0"/>
    <n v="0"/>
    <n v="0"/>
    <n v="3"/>
    <x v="0"/>
  </r>
  <r>
    <s v="Bogotá"/>
    <n v="178"/>
    <s v="Cruz Verde Calle 72"/>
    <n v="0"/>
    <n v="2"/>
    <n v="1"/>
    <n v="0"/>
    <x v="3"/>
  </r>
  <r>
    <s v="Cali"/>
    <n v="179"/>
    <s v="Cruz Verde Ciudad Jardín"/>
    <n v="0"/>
    <n v="0"/>
    <n v="1"/>
    <n v="1"/>
    <x v="0"/>
  </r>
  <r>
    <s v="Barranquilla"/>
    <n v="183"/>
    <s v="Cruz Verde Calle 84"/>
    <n v="1"/>
    <n v="1"/>
    <n v="1"/>
    <n v="1"/>
    <x v="2"/>
  </r>
  <r>
    <s v="Chía"/>
    <n v="184"/>
    <s v="Cruz Verde Las Delicias "/>
    <n v="0"/>
    <n v="0"/>
    <n v="0"/>
    <n v="0"/>
    <x v="0"/>
  </r>
  <r>
    <s v="Cartagena"/>
    <n v="185"/>
    <s v="Cruz Verde Bocagrande"/>
    <n v="0"/>
    <n v="0"/>
    <n v="0"/>
    <n v="0"/>
    <x v="0"/>
  </r>
  <r>
    <s v="Bogotá"/>
    <n v="186"/>
    <s v="Cruz Verde Calle 97"/>
    <n v="0"/>
    <n v="3"/>
    <n v="2"/>
    <n v="0"/>
    <x v="0"/>
  </r>
  <r>
    <s v="Medellín"/>
    <n v="187"/>
    <s v="Cruz Verde Torre Médica"/>
    <n v="0"/>
    <n v="0"/>
    <n v="0"/>
    <n v="2"/>
    <x v="0"/>
  </r>
  <r>
    <s v="Cali"/>
    <n v="188"/>
    <s v="Cruz Verde Tequendama"/>
    <n v="1"/>
    <n v="0"/>
    <n v="2"/>
    <n v="1"/>
    <x v="7"/>
  </r>
  <r>
    <s v="Cali"/>
    <n v="189"/>
    <s v="Cruz Verde Centenario"/>
    <n v="2"/>
    <n v="0"/>
    <n v="3"/>
    <n v="2"/>
    <x v="1"/>
  </r>
  <r>
    <s v="Bogotá"/>
    <n v="193"/>
    <s v="Cruz Verde Avianca"/>
    <n v="0"/>
    <n v="0"/>
    <m/>
    <n v="0"/>
    <x v="0"/>
  </r>
  <r>
    <s v="Soacha"/>
    <n v="196"/>
    <s v="Cruz Verde Metro Soacha"/>
    <n v="0"/>
    <n v="0"/>
    <n v="1"/>
    <n v="0"/>
    <x v="0"/>
  </r>
  <r>
    <s v="Bogotá"/>
    <n v="197"/>
    <s v="Cruz Verde Metro Fontibón"/>
    <n v="0"/>
    <n v="2"/>
    <n v="3"/>
    <n v="0"/>
    <x v="0"/>
  </r>
  <r>
    <s v="Bogotá"/>
    <n v="198"/>
    <s v="Cruz Verde Metro Bosa"/>
    <n v="1"/>
    <n v="1"/>
    <n v="0"/>
    <n v="1"/>
    <x v="2"/>
  </r>
  <r>
    <s v="Medellín"/>
    <n v="199"/>
    <s v="Cruz Verde Metro Bello"/>
    <n v="1"/>
    <n v="3"/>
    <n v="0"/>
    <n v="0"/>
    <x v="0"/>
  </r>
  <r>
    <s v="Medellín"/>
    <n v="200"/>
    <s v="Cruz Verde Jumbo Cra 65"/>
    <n v="1"/>
    <n v="1"/>
    <n v="0"/>
    <n v="1"/>
    <x v="0"/>
  </r>
  <r>
    <s v="Tunja"/>
    <n v="201"/>
    <s v="Cruz Verde Jumbo Tunja"/>
    <n v="0"/>
    <n v="0"/>
    <n v="1"/>
    <n v="0"/>
    <x v="0"/>
  </r>
  <r>
    <s v="Cali"/>
    <n v="202"/>
    <s v="Cruz Verde Jumbo Valle de Lili"/>
    <n v="0"/>
    <n v="0"/>
    <n v="0"/>
    <n v="0"/>
    <x v="0"/>
  </r>
  <r>
    <s v="Popayán"/>
    <n v="215"/>
    <s v="Cruz Verde Jumbo Popayán"/>
    <n v="0"/>
    <n v="0"/>
    <n v="0"/>
    <n v="0"/>
    <x v="0"/>
  </r>
  <r>
    <s v="Barranquilla"/>
    <n v="224"/>
    <s v="Cruz Verde Jumbo Alto Prado"/>
    <n v="0"/>
    <n v="2"/>
    <n v="3"/>
    <n v="2"/>
    <x v="2"/>
  </r>
  <r>
    <s v="Bogotá"/>
    <n v="225"/>
    <s v="Cruz Verde Metro Autopista Sur"/>
    <n v="4"/>
    <n v="3"/>
    <n v="2"/>
    <n v="1"/>
    <x v="1"/>
  </r>
  <r>
    <s v="Bogotá"/>
    <n v="226"/>
    <s v="Cruz Verde Metro 20 de Julio"/>
    <n v="0"/>
    <n v="5"/>
    <n v="4"/>
    <n v="2"/>
    <x v="3"/>
  </r>
  <r>
    <s v="Bogotá"/>
    <n v="229"/>
    <s v="Cruz Verde Jumbo Suba"/>
    <n v="0"/>
    <n v="1"/>
    <n v="0"/>
    <n v="1"/>
    <x v="0"/>
  </r>
  <r>
    <s v="Bogotá"/>
    <n v="245"/>
    <s v="Cruz Verde Jumbo Calle 170"/>
    <n v="0"/>
    <n v="0"/>
    <n v="0"/>
    <n v="0"/>
    <x v="0"/>
  </r>
  <r>
    <s v="Bogotá"/>
    <n v="248"/>
    <s v="Cruz Verde Jumbo Calle 80"/>
    <n v="0"/>
    <n v="1"/>
    <n v="3"/>
    <n v="0"/>
    <x v="0"/>
  </r>
  <r>
    <s v="Girardot"/>
    <n v="249"/>
    <s v="Cruz Verde Jumbo Girardot"/>
    <n v="1"/>
    <n v="0"/>
    <n v="0"/>
    <n v="0"/>
    <x v="0"/>
  </r>
  <r>
    <s v="Neiva"/>
    <n v="250"/>
    <s v="Cruz Verde Metro Neiva"/>
    <n v="0"/>
    <n v="0"/>
    <n v="0"/>
    <n v="0"/>
    <x v="0"/>
  </r>
  <r>
    <s v="Bogotá"/>
    <n v="251"/>
    <s v="Cruz Verde Calle 54"/>
    <n v="0"/>
    <n v="0"/>
    <n v="0"/>
    <n v="0"/>
    <x v="0"/>
  </r>
  <r>
    <s v="Bogotá"/>
    <n v="252"/>
    <s v="Cruz Verde Jumbo Santa Ana"/>
    <n v="0"/>
    <n v="1"/>
    <n v="2"/>
    <n v="0"/>
    <x v="0"/>
  </r>
  <r>
    <s v="Bogotá"/>
    <n v="253"/>
    <s v="Cruz Verde Metro Banderas"/>
    <n v="0"/>
    <n v="1"/>
    <n v="1"/>
    <n v="0"/>
    <x v="1"/>
  </r>
  <r>
    <s v="Barranquilla"/>
    <n v="257"/>
    <s v="Cruz Verde Jumbo Americano"/>
    <n v="0"/>
    <n v="0"/>
    <n v="0"/>
    <n v="2"/>
    <x v="1"/>
  </r>
  <r>
    <s v="Cali"/>
    <n v="258"/>
    <s v="Cruz Verde Jumbo Limonar"/>
    <n v="0"/>
    <n v="1"/>
    <n v="0"/>
    <n v="2"/>
    <x v="2"/>
  </r>
  <r>
    <s v="Pasto"/>
    <n v="260"/>
    <s v="Cruz Verde Metro Pasto"/>
    <n v="0"/>
    <n v="0"/>
    <n v="0"/>
    <n v="0"/>
    <x v="0"/>
  </r>
  <r>
    <s v="Bogotá"/>
    <n v="261"/>
    <s v="Cruz Verde Metro San Cayetano"/>
    <n v="0"/>
    <n v="0"/>
    <n v="0"/>
    <n v="0"/>
    <x v="0"/>
  </r>
  <r>
    <s v="Bogotá"/>
    <n v="262"/>
    <s v="Cruz Verde Jumbo Hayuelos"/>
    <n v="0"/>
    <n v="1"/>
    <n v="1"/>
    <n v="1"/>
    <x v="2"/>
  </r>
  <r>
    <s v="Bogotá"/>
    <n v="263"/>
    <s v="Cruz Verde Jumbo Cra 30"/>
    <n v="1"/>
    <n v="1"/>
    <n v="0"/>
    <n v="1"/>
    <x v="1"/>
  </r>
  <r>
    <s v="Ibagué"/>
    <n v="264"/>
    <s v="Cruz Verde Metro Ibagué"/>
    <n v="1"/>
    <n v="0"/>
    <n v="1"/>
    <n v="3"/>
    <x v="0"/>
  </r>
  <r>
    <s v="Bogotá"/>
    <n v="265"/>
    <s v="Cruz Verde Metro Alquería"/>
    <n v="0"/>
    <n v="1"/>
    <n v="2"/>
    <n v="0"/>
    <x v="0"/>
  </r>
  <r>
    <s v="Rionegro"/>
    <n v="266"/>
    <s v="Cruz Verde Jumbo Rionegro"/>
    <n v="0"/>
    <n v="1"/>
    <n v="0"/>
    <n v="0"/>
    <x v="0"/>
  </r>
  <r>
    <s v="Bogotá"/>
    <n v="268"/>
    <s v="Cruz Verde Centro Internacional"/>
    <n v="8"/>
    <n v="12"/>
    <n v="0"/>
    <n v="4"/>
    <x v="5"/>
  </r>
  <r>
    <s v="Bucaramanga"/>
    <n v="270"/>
    <s v="Cruz Verde Metro Cabecera Express"/>
    <n v="1"/>
    <n v="0"/>
    <n v="0"/>
    <n v="0"/>
    <x v="0"/>
  </r>
  <r>
    <s v="Bucaramanga"/>
    <n v="272"/>
    <s v="Farmasanitas Metro Real"/>
    <n v="0"/>
    <n v="0"/>
    <n v="0"/>
    <n v="0"/>
    <x v="0"/>
  </r>
  <r>
    <s v="Bucaramanga"/>
    <n v="274"/>
    <s v="Cruz Verde Metro Colseguros"/>
    <n v="0"/>
    <n v="0"/>
    <n v="0"/>
    <n v="0"/>
    <x v="0"/>
  </r>
  <r>
    <s v="Bucaramanga"/>
    <n v="289"/>
    <s v="Cruz Verde Jumbo Mega Mall"/>
    <n v="0"/>
    <n v="0"/>
    <n v="1"/>
    <n v="0"/>
    <x v="0"/>
  </r>
  <r>
    <s v="Floridablanca"/>
    <n v="293"/>
    <s v="Cruz verde Metro Floridablanca"/>
    <n v="0"/>
    <n v="0"/>
    <n v="0"/>
    <n v="0"/>
    <x v="0"/>
  </r>
  <r>
    <s v="Bucaramanga"/>
    <n v="294"/>
    <s v="Farmasanitas Jumbo Cabecera Tienda"/>
    <n v="0"/>
    <n v="0"/>
    <n v="0"/>
    <n v="0"/>
    <x v="0"/>
  </r>
  <r>
    <s v="Bucaramanga"/>
    <n v="297"/>
    <s v="Cruz Verde Parque Caracolí"/>
    <n v="1"/>
    <n v="0"/>
    <n v="2"/>
    <n v="2"/>
    <x v="0"/>
  </r>
  <r>
    <s v="Bogotá"/>
    <n v="299"/>
    <s v="Cruz Verde Kennedy"/>
    <n v="0"/>
    <n v="0"/>
    <n v="0"/>
    <n v="0"/>
    <x v="0"/>
  </r>
  <r>
    <s v="Cali"/>
    <n v="305"/>
    <s v="Cruz Verde Las Velas"/>
    <n v="0"/>
    <n v="0"/>
    <n v="1"/>
    <n v="0"/>
    <x v="0"/>
  </r>
  <r>
    <s v="Bogotá"/>
    <n v="307"/>
    <s v=" Cruz Verde Usaquén"/>
    <n v="0"/>
    <n v="0"/>
    <n v="0"/>
    <n v="0"/>
    <x v="0"/>
  </r>
  <r>
    <s v="Bogotá"/>
    <n v="308"/>
    <s v="Cruz Verde Toberín"/>
    <n v="3"/>
    <n v="0"/>
    <n v="0"/>
    <n v="0"/>
    <x v="0"/>
  </r>
  <r>
    <s v="Barranquilla"/>
    <n v="309"/>
    <s v="Cruz Verde Metro San Francisco"/>
    <n v="3"/>
    <n v="0"/>
    <n v="2"/>
    <n v="2"/>
    <x v="7"/>
  </r>
  <r>
    <s v="Medellín"/>
    <n v="311"/>
    <s v="Cruz Verde Metro Prado"/>
    <n v="0"/>
    <n v="0"/>
    <n v="0"/>
    <n v="0"/>
    <x v="0"/>
  </r>
  <r>
    <s v="Yopal"/>
    <n v="312"/>
    <s v="Cruz Verde Jumbo Yopal"/>
    <n v="0"/>
    <n v="0"/>
    <n v="0"/>
    <n v="1"/>
    <x v="0"/>
  </r>
  <r>
    <s v="Bogotá"/>
    <n v="367"/>
    <s v="Cruz Verde Ilarco"/>
    <n v="3"/>
    <n v="2"/>
    <n v="0"/>
    <n v="3"/>
    <x v="0"/>
  </r>
  <r>
    <s v="Bogotá"/>
    <n v="369"/>
    <s v="Cruz Verde Morato"/>
    <n v="0"/>
    <n v="0"/>
    <n v="0"/>
    <n v="0"/>
    <x v="0"/>
  </r>
  <r>
    <s v="Valledupar"/>
    <n v="370"/>
    <s v="Cruz Verde San Miguel"/>
    <n v="0"/>
    <n v="0"/>
    <n v="0"/>
    <n v="0"/>
    <x v="0"/>
  </r>
  <r>
    <s v="Bogotá"/>
    <n v="374"/>
    <s v="Cruz Verde Calle 90"/>
    <n v="0"/>
    <n v="0"/>
    <n v="0"/>
    <n v="0"/>
    <x v="0"/>
  </r>
  <r>
    <s v="Bogotá"/>
    <n v="378"/>
    <s v="Cruz Verde Avenida Las Villas"/>
    <n v="6"/>
    <n v="9"/>
    <n v="7"/>
    <n v="6"/>
    <x v="8"/>
  </r>
  <r>
    <s v="Mingueo/Guajira"/>
    <n v="379"/>
    <s v="Cruz Verde Mingueo"/>
    <n v="0"/>
    <n v="0"/>
    <n v="0"/>
    <n v="0"/>
    <x v="0"/>
  </r>
  <r>
    <s v="Ibagué"/>
    <n v="380"/>
    <s v="Cruz Verde La Macarena"/>
    <n v="0"/>
    <n v="1"/>
    <n v="1"/>
    <n v="0"/>
    <x v="0"/>
  </r>
  <r>
    <s v="Zipaquirá"/>
    <n v="382"/>
    <s v="Cruz Verde Zipaquirá Centro"/>
    <n v="1"/>
    <n v="0"/>
    <n v="0"/>
    <n v="0"/>
    <x v="0"/>
  </r>
  <r>
    <s v="Bogotá"/>
    <n v="383"/>
    <s v="Cruz Verde World Trade Center"/>
    <n v="2"/>
    <n v="0"/>
    <m/>
    <n v="1"/>
    <x v="0"/>
  </r>
  <r>
    <s v="Bogotá"/>
    <n v="384"/>
    <s v="Cruz Verde Puente Aranda"/>
    <n v="0"/>
    <n v="0"/>
    <n v="1"/>
    <n v="0"/>
    <x v="0"/>
  </r>
  <r>
    <s v="Cali"/>
    <n v="385"/>
    <s v="Cruz Verde Imbanaco"/>
    <n v="0"/>
    <n v="0"/>
    <n v="1"/>
    <n v="4"/>
    <x v="0"/>
  </r>
  <r>
    <s v="Cali"/>
    <n v="386"/>
    <s v="Cruz Verde La Flora Industrial"/>
    <n v="0"/>
    <n v="0"/>
    <n v="0"/>
    <n v="0"/>
    <x v="0"/>
  </r>
  <r>
    <s v="Cali"/>
    <n v="387"/>
    <s v="Cruz Verde Metro Simón Bolívar"/>
    <n v="0"/>
    <n v="0"/>
    <n v="0"/>
    <n v="0"/>
    <x v="0"/>
  </r>
  <r>
    <s v="Cali"/>
    <n v="388"/>
    <s v="Cruz Verde Unicentro"/>
    <n v="1"/>
    <n v="1"/>
    <n v="2"/>
    <n v="2"/>
    <x v="2"/>
  </r>
  <r>
    <s v="Bogotá"/>
    <n v="389"/>
    <s v="Cruz Verde Restrepo"/>
    <n v="0"/>
    <n v="0"/>
    <n v="2"/>
    <n v="0"/>
    <x v="0"/>
  </r>
  <r>
    <s v="Barranquilla"/>
    <n v="390"/>
    <s v="Cruz Verde Calle 82"/>
    <n v="0"/>
    <n v="0"/>
    <n v="1"/>
    <n v="0"/>
    <x v="5"/>
  </r>
  <r>
    <s v="Bucaramanga"/>
    <n v="444"/>
    <s v="Cruz Verde Carrera 33"/>
    <n v="3"/>
    <n v="3"/>
    <n v="5"/>
    <n v="4"/>
    <x v="2"/>
  </r>
  <r>
    <s v="Armenia"/>
    <n v="445"/>
    <s v="Cruz Verde Clínica Del Café "/>
    <n v="0"/>
    <n v="0"/>
    <n v="0"/>
    <n v="0"/>
    <x v="0"/>
  </r>
  <r>
    <s v="Pereira"/>
    <n v="447"/>
    <s v="Parque Arboleda"/>
    <n v="0"/>
    <n v="0"/>
    <n v="0"/>
    <n v="0"/>
    <x v="2"/>
  </r>
  <r>
    <s v="Ocaña"/>
    <n v="450"/>
    <s v="Cruz Verde Ocaña"/>
    <n v="0"/>
    <n v="1"/>
    <n v="0"/>
    <n v="0"/>
    <x v="0"/>
  </r>
  <r>
    <s v="Bogotá"/>
    <n v="451"/>
    <s v="Cruz Verde Chapinero Alto"/>
    <n v="0"/>
    <n v="1"/>
    <n v="4"/>
    <n v="2"/>
    <x v="3"/>
  </r>
  <r>
    <s v="Girardot"/>
    <n v="452"/>
    <s v="Cruz Verde Unicentro Girardot"/>
    <n v="0"/>
    <n v="1"/>
    <n v="0"/>
    <n v="0"/>
    <x v="0"/>
  </r>
  <r>
    <s v="Popayán"/>
    <n v="453"/>
    <s v="Cruz Verde Campanario"/>
    <n v="0"/>
    <n v="0"/>
    <n v="0"/>
    <n v="0"/>
    <x v="0"/>
  </r>
  <r>
    <s v="Bogotá"/>
    <n v="454"/>
    <s v="Cruz Verde Colina"/>
    <n v="0"/>
    <n v="0"/>
    <n v="4"/>
    <n v="0"/>
    <x v="1"/>
  </r>
  <r>
    <s v="Cartagena"/>
    <n v="456"/>
    <s v="Cruz Verde Bocagrande Carrera 3"/>
    <n v="0"/>
    <n v="0"/>
    <n v="0"/>
    <n v="0"/>
    <x v="2"/>
  </r>
  <r>
    <s v="Santa Marta"/>
    <n v="457"/>
    <s v="Villa Olimpica"/>
    <n v="0"/>
    <n v="0"/>
    <n v="0"/>
    <n v="0"/>
    <x v="0"/>
  </r>
  <r>
    <s v="Bogotá"/>
    <n v="458"/>
    <s v="Cruz Verde Kennedy Central"/>
    <n v="0"/>
    <n v="0"/>
    <n v="0"/>
    <n v="0"/>
    <x v="2"/>
  </r>
  <r>
    <s v="Bogotá"/>
    <n v="459"/>
    <s v="Ferias"/>
    <m/>
    <n v="0"/>
    <n v="0"/>
    <m/>
    <x v="0"/>
  </r>
  <r>
    <s v="Barranquilla"/>
    <n v="471"/>
    <s v="Cruz Verde Iberoamérica"/>
    <n v="0"/>
    <n v="0"/>
    <n v="0"/>
    <n v="0"/>
    <x v="0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46">
  <r>
    <s v="Bogotá"/>
    <n v="97"/>
    <s v="Cruz Verde Chicó"/>
    <n v="0"/>
    <n v="0"/>
    <n v="1"/>
    <n v="0"/>
    <x v="0"/>
    <x v="0"/>
  </r>
  <r>
    <s v="Bogotá"/>
    <n v="98"/>
    <s v="Cruz Verde Belmira"/>
    <n v="0"/>
    <n v="1"/>
    <n v="3"/>
    <n v="2"/>
    <x v="1"/>
    <x v="0"/>
  </r>
  <r>
    <s v="Bucaramanga"/>
    <n v="109"/>
    <s v="Cruz Verde Calle 56"/>
    <n v="0"/>
    <n v="1"/>
    <n v="0"/>
    <n v="0"/>
    <x v="2"/>
    <x v="0"/>
  </r>
  <r>
    <s v="Bogotá"/>
    <n v="110"/>
    <s v="Cruz Verde Pontevedra"/>
    <n v="2"/>
    <n v="1"/>
    <n v="3"/>
    <n v="0"/>
    <x v="3"/>
    <x v="0"/>
  </r>
  <r>
    <s v="Medellín"/>
    <n v="113"/>
    <s v="Cruz Verde San Diego"/>
    <n v="0"/>
    <n v="1"/>
    <n v="0"/>
    <n v="0"/>
    <x v="0"/>
    <x v="0"/>
  </r>
  <r>
    <s v="Barranquilla"/>
    <n v="115"/>
    <s v="Cruz Verde Prado 74"/>
    <n v="1"/>
    <n v="1"/>
    <n v="0"/>
    <n v="1"/>
    <x v="1"/>
    <x v="0"/>
  </r>
  <r>
    <s v="Valledupar"/>
    <n v="116"/>
    <s v="Cruz Verde Jumbo Valledupar"/>
    <n v="0"/>
    <n v="0"/>
    <n v="1"/>
    <n v="0"/>
    <x v="0"/>
    <x v="0"/>
  </r>
  <r>
    <s v="Popayán"/>
    <n v="117"/>
    <s v="Cruz Verde Popayán"/>
    <n v="0"/>
    <n v="0"/>
    <n v="0"/>
    <n v="0"/>
    <x v="0"/>
    <x v="0"/>
  </r>
  <r>
    <s v="Sincelejo"/>
    <n v="118"/>
    <s v="Cruz Verde Sincelejo"/>
    <n v="0"/>
    <n v="0"/>
    <n v="0"/>
    <n v="0"/>
    <x v="0"/>
    <x v="0"/>
  </r>
  <r>
    <s v="Santa Marta"/>
    <n v="119"/>
    <s v="Cruz Verde Santa Marta"/>
    <n v="0"/>
    <n v="0"/>
    <n v="0"/>
    <n v="1"/>
    <x v="0"/>
    <x v="0"/>
  </r>
  <r>
    <s v="Cali"/>
    <n v="120"/>
    <s v="Cruz Verde Roosevelt"/>
    <n v="1"/>
    <n v="1"/>
    <n v="1"/>
    <n v="1"/>
    <x v="0"/>
    <x v="0"/>
  </r>
  <r>
    <s v="Montería"/>
    <n v="121"/>
    <s v="Cruz Verde Montería"/>
    <n v="0"/>
    <n v="0"/>
    <n v="1"/>
    <n v="0"/>
    <x v="0"/>
    <x v="0"/>
  </r>
  <r>
    <s v="Cartagena"/>
    <n v="122"/>
    <s v="Cruz Verde Manga"/>
    <n v="0"/>
    <n v="0"/>
    <n v="0"/>
    <n v="0"/>
    <x v="0"/>
    <x v="0"/>
  </r>
  <r>
    <s v="Manizales"/>
    <n v="123"/>
    <s v="Cruz Verde Guayacanes"/>
    <n v="1"/>
    <n v="2"/>
    <n v="0"/>
    <n v="0"/>
    <x v="0"/>
    <x v="1"/>
  </r>
  <r>
    <s v="Tuluá"/>
    <n v="124"/>
    <s v="Cruz Verde Tuluá"/>
    <n v="0"/>
    <n v="0"/>
    <n v="0"/>
    <n v="0"/>
    <x v="0"/>
    <x v="0"/>
  </r>
  <r>
    <s v="Ibagué"/>
    <n v="125"/>
    <s v="Cruz Verde San Simón "/>
    <n v="0"/>
    <n v="0"/>
    <n v="0"/>
    <n v="1"/>
    <x v="0"/>
    <x v="0"/>
  </r>
  <r>
    <s v="Chía"/>
    <n v="126"/>
    <s v="Cruz Verde Centro Chía"/>
    <n v="2"/>
    <n v="1"/>
    <n v="0"/>
    <n v="0"/>
    <x v="1"/>
    <x v="0"/>
  </r>
  <r>
    <s v="Pereira"/>
    <n v="127"/>
    <s v="Cruz Verde Pereira"/>
    <n v="0"/>
    <n v="0"/>
    <n v="0"/>
    <n v="0"/>
    <x v="0"/>
    <x v="1"/>
  </r>
  <r>
    <s v="Zipaquirá"/>
    <n v="128"/>
    <s v="Cruz Verde Metro Zipaquirá"/>
    <n v="0"/>
    <n v="0"/>
    <n v="0"/>
    <n v="0"/>
    <x v="0"/>
    <x v="0"/>
  </r>
  <r>
    <s v="Tunja"/>
    <n v="129"/>
    <s v="Cruz Verde Los Cristales"/>
    <n v="0"/>
    <n v="0"/>
    <n v="0"/>
    <n v="0"/>
    <x v="0"/>
    <x v="0"/>
  </r>
  <r>
    <s v="Neiva"/>
    <n v="130"/>
    <s v="Cruz Verde Quirinal"/>
    <n v="0"/>
    <n v="0"/>
    <n v="0"/>
    <n v="0"/>
    <x v="0"/>
    <x v="0"/>
  </r>
  <r>
    <s v="Cúcuta"/>
    <n v="131"/>
    <s v="Cruz Verde Rosetal"/>
    <n v="0"/>
    <n v="0"/>
    <n v="0"/>
    <n v="4"/>
    <x v="4"/>
    <x v="0"/>
  </r>
  <r>
    <s v="Riohacha"/>
    <n v="132"/>
    <s v="Cruz Verde Metro Riohacha"/>
    <n v="0"/>
    <n v="0"/>
    <n v="0"/>
    <n v="0"/>
    <x v="0"/>
    <x v="0"/>
  </r>
  <r>
    <s v="Armenia"/>
    <n v="133"/>
    <s v="Cruz Verde Avenida Bolívar"/>
    <n v="1"/>
    <n v="0"/>
    <n v="0"/>
    <n v="0"/>
    <x v="0"/>
    <x v="0"/>
  </r>
  <r>
    <s v="Villavicencio"/>
    <n v="134"/>
    <s v="Cruz Verde Villavicencio"/>
    <n v="8"/>
    <n v="1"/>
    <n v="3"/>
    <n v="0"/>
    <x v="0"/>
    <x v="0"/>
  </r>
  <r>
    <s v="Palmira"/>
    <n v="135"/>
    <s v="Cruz Verde  Palmira"/>
    <n v="0"/>
    <n v="0"/>
    <n v="0"/>
    <n v="0"/>
    <x v="0"/>
    <x v="0"/>
  </r>
  <r>
    <s v="Pasto"/>
    <n v="136"/>
    <s v="Cruz Verde Valle de Atriz"/>
    <n v="0"/>
    <n v="0"/>
    <n v="0"/>
    <n v="0"/>
    <x v="0"/>
    <x v="0"/>
  </r>
  <r>
    <s v="Fusagasugá"/>
    <n v="137"/>
    <s v="Cruz Verde Fusagasugá"/>
    <n v="0"/>
    <n v="0"/>
    <n v="1"/>
    <n v="1"/>
    <x v="2"/>
    <x v="1"/>
  </r>
  <r>
    <s v="Honda"/>
    <n v="138"/>
    <s v="Cruz Verde Honda"/>
    <n v="0"/>
    <n v="0"/>
    <n v="0"/>
    <n v="0"/>
    <x v="0"/>
    <x v="0"/>
  </r>
  <r>
    <s v="Florencia"/>
    <n v="139"/>
    <s v="Cruz Verde Florencia"/>
    <n v="0"/>
    <n v="0"/>
    <n v="0"/>
    <n v="0"/>
    <x v="0"/>
    <x v="0"/>
  </r>
  <r>
    <s v="Quibdó"/>
    <n v="141"/>
    <s v="Cruz Verde Quibdó"/>
    <n v="0"/>
    <n v="0"/>
    <n v="0"/>
    <n v="0"/>
    <x v="0"/>
    <x v="0"/>
  </r>
  <r>
    <s v="Sogamoso"/>
    <n v="142"/>
    <s v="Cruz Verde Sogamoso"/>
    <n v="0"/>
    <n v="0"/>
    <n v="0"/>
    <n v="1"/>
    <x v="0"/>
    <x v="0"/>
  </r>
  <r>
    <s v="Facatativá"/>
    <n v="143"/>
    <s v="Cruz Verde Facatativá"/>
    <n v="0"/>
    <n v="2"/>
    <n v="0"/>
    <n v="0"/>
    <x v="2"/>
    <x v="0"/>
  </r>
  <r>
    <s v="Girardot"/>
    <n v="144"/>
    <s v="Cruz Verde Girardot"/>
    <n v="0"/>
    <n v="0"/>
    <n v="0"/>
    <n v="0"/>
    <x v="2"/>
    <x v="0"/>
  </r>
  <r>
    <s v="Villeta"/>
    <n v="145"/>
    <s v="Cruz Verde Villeta"/>
    <n v="0"/>
    <n v="0"/>
    <n v="0"/>
    <n v="0"/>
    <x v="0"/>
    <x v="0"/>
  </r>
  <r>
    <s v="Chiquinquirá"/>
    <n v="146"/>
    <s v="Cruz Verde Chiquinquirá"/>
    <n v="0"/>
    <n v="0"/>
    <n v="0"/>
    <n v="0"/>
    <x v="2"/>
    <x v="0"/>
  </r>
  <r>
    <s v="Duitama"/>
    <n v="147"/>
    <s v="Cruz Verde Innovo"/>
    <n v="1"/>
    <n v="2"/>
    <n v="2"/>
    <n v="1"/>
    <x v="0"/>
    <x v="0"/>
  </r>
  <r>
    <s v="Ipiales "/>
    <n v="148"/>
    <s v="Cruz Verde Ipiales"/>
    <n v="0"/>
    <n v="0"/>
    <n v="1"/>
    <n v="1"/>
    <x v="0"/>
    <x v="0"/>
  </r>
  <r>
    <s v="San Andrés"/>
    <n v="149"/>
    <s v="Cruz Verde San Andrés"/>
    <n v="0"/>
    <n v="0"/>
    <n v="0"/>
    <n v="0"/>
    <x v="0"/>
    <x v="0"/>
  </r>
  <r>
    <s v="Bogotá"/>
    <n v="151"/>
    <s v="Cruz Verde Antiguo Country "/>
    <n v="0"/>
    <n v="0"/>
    <n v="0"/>
    <n v="0"/>
    <x v="0"/>
    <x v="0"/>
  </r>
  <r>
    <s v="Cali"/>
    <n v="152"/>
    <s v="Cruz Verde Norte"/>
    <n v="0"/>
    <n v="0"/>
    <n v="1"/>
    <n v="1"/>
    <x v="0"/>
    <x v="0"/>
  </r>
  <r>
    <s v="Bogotá"/>
    <n v="154"/>
    <s v="Cruz Verde CAE "/>
    <n v="0"/>
    <n v="0"/>
    <n v="0"/>
    <n v="0"/>
    <x v="0"/>
    <x v="0"/>
  </r>
  <r>
    <s v="Bogotá"/>
    <n v="155"/>
    <s v="Cruz Verde Salitre"/>
    <n v="2"/>
    <n v="0"/>
    <n v="2"/>
    <n v="1"/>
    <x v="2"/>
    <x v="0"/>
  </r>
  <r>
    <s v="Bogotá"/>
    <n v="156"/>
    <s v=" Cruz Verde Calle 80                      "/>
    <n v="0"/>
    <n v="0"/>
    <n v="0"/>
    <n v="0"/>
    <x v="2"/>
    <x v="0"/>
  </r>
  <r>
    <s v="Bogotá"/>
    <n v="157"/>
    <s v="Cruz Verde Zona In"/>
    <n v="2"/>
    <n v="4"/>
    <n v="1"/>
    <n v="0"/>
    <x v="2"/>
    <x v="2"/>
  </r>
  <r>
    <s v="Bogotá"/>
    <n v="158"/>
    <s v="Cruz Verde Suba"/>
    <n v="1"/>
    <n v="0"/>
    <n v="0"/>
    <n v="0"/>
    <x v="0"/>
    <x v="0"/>
  </r>
  <r>
    <s v="Bogotá"/>
    <n v="160"/>
    <s v="Cruz Verde Santa Bárbara"/>
    <n v="1"/>
    <n v="0"/>
    <n v="8"/>
    <n v="5"/>
    <x v="0"/>
    <x v="2"/>
  </r>
  <r>
    <s v="Medellín"/>
    <n v="161"/>
    <s v="Cruz Verde Punto Clave"/>
    <n v="2"/>
    <n v="1"/>
    <n v="1"/>
    <n v="1"/>
    <x v="2"/>
    <x v="1"/>
  </r>
  <r>
    <s v="Bucaramanga"/>
    <n v="162"/>
    <s v="Cruz Verde Cabecera"/>
    <n v="2"/>
    <n v="3"/>
    <n v="2"/>
    <n v="0"/>
    <x v="2"/>
    <x v="1"/>
  </r>
  <r>
    <s v="Bogotá"/>
    <n v="163"/>
    <s v="Cruz Verde Palermo"/>
    <n v="1"/>
    <n v="6"/>
    <n v="2"/>
    <n v="2"/>
    <x v="5"/>
    <x v="3"/>
  </r>
  <r>
    <s v="Bogotá"/>
    <n v="164"/>
    <s v="Cruz Verde Cedro Bolívar"/>
    <n v="3"/>
    <n v="0"/>
    <n v="2"/>
    <n v="3"/>
    <x v="0"/>
    <x v="0"/>
  </r>
  <r>
    <s v="Bogotá"/>
    <n v="165"/>
    <s v="Cruz Verde Tunal"/>
    <n v="1"/>
    <n v="1"/>
    <n v="5"/>
    <n v="1"/>
    <x v="5"/>
    <x v="4"/>
  </r>
  <r>
    <s v="Bogotá"/>
    <n v="166"/>
    <s v="Cruz Verde Calle 106"/>
    <n v="3"/>
    <n v="1"/>
    <n v="3"/>
    <n v="3"/>
    <x v="5"/>
    <x v="0"/>
  </r>
  <r>
    <s v="Bogotá"/>
    <n v="167"/>
    <s v="Cruz Verde Quinta Paredes"/>
    <n v="0"/>
    <n v="0"/>
    <n v="6"/>
    <n v="8"/>
    <x v="3"/>
    <x v="5"/>
  </r>
  <r>
    <s v="Bogotá"/>
    <n v="168"/>
    <s v="Cruz Verde Calle 127"/>
    <n v="0"/>
    <n v="2"/>
    <n v="0"/>
    <n v="0"/>
    <x v="0"/>
    <x v="0"/>
  </r>
  <r>
    <s v="Bogotá"/>
    <n v="171"/>
    <s v="Cruz Verde Plaza de las Américas"/>
    <n v="0"/>
    <n v="0"/>
    <n v="2"/>
    <n v="0"/>
    <x v="0"/>
    <x v="1"/>
  </r>
  <r>
    <s v="Bogotá"/>
    <n v="172"/>
    <s v="Cruz Verde Calle 100"/>
    <n v="14"/>
    <n v="9"/>
    <n v="7"/>
    <n v="3"/>
    <x v="6"/>
    <x v="6"/>
  </r>
  <r>
    <s v="Bucaramanga"/>
    <n v="174"/>
    <s v="Cruz Verde Parque Turbay"/>
    <n v="1"/>
    <n v="2"/>
    <n v="0"/>
    <n v="1"/>
    <x v="2"/>
    <x v="0"/>
  </r>
  <r>
    <s v="Medellín"/>
    <n v="175"/>
    <s v="Cruz Verde Campestre"/>
    <n v="0"/>
    <n v="1"/>
    <n v="0"/>
    <n v="0"/>
    <x v="0"/>
    <x v="0"/>
  </r>
  <r>
    <s v="Barranquilla"/>
    <n v="176"/>
    <s v="Cruz Verde Soledad"/>
    <n v="0"/>
    <n v="0"/>
    <n v="0"/>
    <n v="0"/>
    <x v="5"/>
    <x v="4"/>
  </r>
  <r>
    <s v="Cali"/>
    <n v="177"/>
    <s v="Cruz Verde Versalles"/>
    <n v="0"/>
    <n v="0"/>
    <n v="0"/>
    <n v="3"/>
    <x v="0"/>
    <x v="0"/>
  </r>
  <r>
    <s v="Bogotá"/>
    <n v="178"/>
    <s v="Cruz Verde Calle 72"/>
    <n v="0"/>
    <n v="2"/>
    <n v="1"/>
    <n v="0"/>
    <x v="3"/>
    <x v="7"/>
  </r>
  <r>
    <s v="Cali"/>
    <n v="179"/>
    <s v="Cruz Verde Ciudad Jardín"/>
    <n v="0"/>
    <n v="0"/>
    <n v="1"/>
    <n v="1"/>
    <x v="0"/>
    <x v="0"/>
  </r>
  <r>
    <s v="Barranquilla"/>
    <n v="183"/>
    <s v="Cruz Verde Calle 84"/>
    <n v="1"/>
    <n v="1"/>
    <n v="1"/>
    <n v="1"/>
    <x v="2"/>
    <x v="0"/>
  </r>
  <r>
    <s v="Chía"/>
    <n v="184"/>
    <s v="Cruz Verde Las Delicias "/>
    <n v="0"/>
    <n v="0"/>
    <n v="0"/>
    <n v="0"/>
    <x v="0"/>
    <x v="0"/>
  </r>
  <r>
    <s v="Cartagena"/>
    <n v="185"/>
    <s v="Cruz Verde Bocagrande"/>
    <n v="0"/>
    <n v="0"/>
    <n v="0"/>
    <n v="0"/>
    <x v="0"/>
    <x v="0"/>
  </r>
  <r>
    <s v="Bogotá"/>
    <n v="186"/>
    <s v="Cruz Verde Calle 97"/>
    <n v="0"/>
    <n v="3"/>
    <n v="2"/>
    <n v="0"/>
    <x v="0"/>
    <x v="0"/>
  </r>
  <r>
    <s v="Medellín"/>
    <n v="187"/>
    <s v="Cruz Verde Torre Médica"/>
    <n v="0"/>
    <n v="0"/>
    <n v="0"/>
    <n v="2"/>
    <x v="0"/>
    <x v="0"/>
  </r>
  <r>
    <s v="Cali"/>
    <n v="188"/>
    <s v="Cruz Verde Tequendama"/>
    <n v="1"/>
    <n v="0"/>
    <n v="2"/>
    <n v="1"/>
    <x v="7"/>
    <x v="0"/>
  </r>
  <r>
    <s v="Cali"/>
    <n v="189"/>
    <s v="Cruz Verde Centenario"/>
    <n v="2"/>
    <n v="0"/>
    <n v="3"/>
    <n v="2"/>
    <x v="1"/>
    <x v="0"/>
  </r>
  <r>
    <s v="Bogotá"/>
    <n v="193"/>
    <s v="Cruz Verde Avianca"/>
    <n v="0"/>
    <n v="0"/>
    <m/>
    <n v="0"/>
    <x v="0"/>
    <x v="0"/>
  </r>
  <r>
    <s v="Soacha"/>
    <n v="196"/>
    <s v="Cruz Verde Metro Soacha"/>
    <n v="0"/>
    <n v="0"/>
    <n v="1"/>
    <n v="0"/>
    <x v="0"/>
    <x v="0"/>
  </r>
  <r>
    <s v="Bogotá"/>
    <n v="197"/>
    <s v="Cruz Verde Metro Fontibón"/>
    <n v="0"/>
    <n v="2"/>
    <n v="3"/>
    <n v="0"/>
    <x v="0"/>
    <x v="0"/>
  </r>
  <r>
    <s v="Bogotá"/>
    <n v="198"/>
    <s v="Cruz Verde Metro Bosa"/>
    <n v="1"/>
    <n v="1"/>
    <n v="0"/>
    <n v="1"/>
    <x v="2"/>
    <x v="0"/>
  </r>
  <r>
    <s v="Medellín"/>
    <n v="199"/>
    <s v="Cruz Verde Metro Bello"/>
    <n v="1"/>
    <n v="3"/>
    <n v="0"/>
    <n v="0"/>
    <x v="0"/>
    <x v="1"/>
  </r>
  <r>
    <s v="Medellín"/>
    <n v="200"/>
    <s v="Cruz Verde Jumbo Cra 65"/>
    <n v="1"/>
    <n v="1"/>
    <n v="0"/>
    <n v="1"/>
    <x v="0"/>
    <x v="1"/>
  </r>
  <r>
    <s v="Tunja"/>
    <n v="201"/>
    <s v="Cruz Verde Jumbo Tunja"/>
    <n v="0"/>
    <n v="0"/>
    <n v="1"/>
    <n v="0"/>
    <x v="0"/>
    <x v="0"/>
  </r>
  <r>
    <s v="Cali"/>
    <n v="202"/>
    <s v="Cruz Verde Jumbo Valle de Lili"/>
    <n v="0"/>
    <n v="0"/>
    <n v="0"/>
    <n v="0"/>
    <x v="0"/>
    <x v="0"/>
  </r>
  <r>
    <s v="Popayán"/>
    <n v="215"/>
    <s v="Cruz Verde Jumbo Popayán"/>
    <n v="0"/>
    <n v="0"/>
    <n v="0"/>
    <n v="0"/>
    <x v="0"/>
    <x v="0"/>
  </r>
  <r>
    <s v="Barranquilla"/>
    <n v="224"/>
    <s v="Cruz Verde Jumbo Alto Prado"/>
    <n v="0"/>
    <n v="2"/>
    <n v="3"/>
    <n v="2"/>
    <x v="2"/>
    <x v="1"/>
  </r>
  <r>
    <s v="Bogotá"/>
    <n v="225"/>
    <s v="Cruz Verde Metro Autopista Sur"/>
    <n v="4"/>
    <n v="3"/>
    <n v="2"/>
    <n v="1"/>
    <x v="1"/>
    <x v="4"/>
  </r>
  <r>
    <s v="Bogotá"/>
    <n v="226"/>
    <s v="Cruz Verde Metro 20 de Julio"/>
    <n v="0"/>
    <n v="5"/>
    <n v="4"/>
    <n v="2"/>
    <x v="3"/>
    <x v="4"/>
  </r>
  <r>
    <s v="Bogotá"/>
    <n v="229"/>
    <s v="Cruz Verde Jumbo Suba"/>
    <n v="0"/>
    <n v="1"/>
    <n v="0"/>
    <n v="1"/>
    <x v="0"/>
    <x v="0"/>
  </r>
  <r>
    <s v="Bogotá"/>
    <n v="245"/>
    <s v="Cruz Verde Jumbo Calle 170"/>
    <n v="0"/>
    <n v="0"/>
    <n v="0"/>
    <n v="0"/>
    <x v="0"/>
    <x v="0"/>
  </r>
  <r>
    <s v="Bogotá"/>
    <n v="248"/>
    <s v="Cruz Verde Jumbo Calle 80"/>
    <n v="0"/>
    <n v="1"/>
    <n v="3"/>
    <n v="0"/>
    <x v="0"/>
    <x v="4"/>
  </r>
  <r>
    <s v="Girardot"/>
    <n v="249"/>
    <s v="Cruz Verde Jumbo Girardot"/>
    <n v="1"/>
    <n v="0"/>
    <n v="0"/>
    <n v="0"/>
    <x v="0"/>
    <x v="1"/>
  </r>
  <r>
    <s v="Neiva"/>
    <n v="250"/>
    <s v="Cruz Verde Metro Neiva"/>
    <n v="0"/>
    <n v="0"/>
    <n v="0"/>
    <n v="0"/>
    <x v="0"/>
    <x v="0"/>
  </r>
  <r>
    <s v="Bogotá"/>
    <n v="251"/>
    <s v="Cruz Verde Calle 54"/>
    <n v="0"/>
    <n v="0"/>
    <n v="0"/>
    <n v="0"/>
    <x v="0"/>
    <x v="0"/>
  </r>
  <r>
    <s v="Bogotá"/>
    <n v="252"/>
    <s v="Cruz Verde Jumbo Santa Ana"/>
    <n v="0"/>
    <n v="1"/>
    <n v="2"/>
    <n v="0"/>
    <x v="0"/>
    <x v="0"/>
  </r>
  <r>
    <s v="Bogotá"/>
    <n v="253"/>
    <s v="Cruz Verde Metro Banderas"/>
    <n v="0"/>
    <n v="1"/>
    <n v="1"/>
    <n v="0"/>
    <x v="1"/>
    <x v="0"/>
  </r>
  <r>
    <s v="Barranquilla"/>
    <n v="257"/>
    <s v="Cruz Verde Jumbo Americano"/>
    <n v="0"/>
    <n v="0"/>
    <n v="0"/>
    <n v="2"/>
    <x v="1"/>
    <x v="0"/>
  </r>
  <r>
    <s v="Cali"/>
    <n v="258"/>
    <s v="Cruz Verde Jumbo Limonar"/>
    <n v="0"/>
    <n v="1"/>
    <n v="0"/>
    <n v="2"/>
    <x v="2"/>
    <x v="0"/>
  </r>
  <r>
    <s v="Pasto"/>
    <n v="260"/>
    <s v="Cruz Verde Metro Pasto"/>
    <n v="0"/>
    <n v="0"/>
    <n v="0"/>
    <n v="0"/>
    <x v="0"/>
    <x v="0"/>
  </r>
  <r>
    <s v="Bogotá"/>
    <n v="261"/>
    <s v="Cruz Verde Metro San Cayetano"/>
    <n v="0"/>
    <n v="0"/>
    <n v="0"/>
    <n v="0"/>
    <x v="0"/>
    <x v="0"/>
  </r>
  <r>
    <s v="Bogotá"/>
    <n v="262"/>
    <s v="Cruz Verde Jumbo Hayuelos"/>
    <n v="0"/>
    <n v="1"/>
    <n v="1"/>
    <n v="1"/>
    <x v="2"/>
    <x v="1"/>
  </r>
  <r>
    <s v="Bogotá"/>
    <n v="263"/>
    <s v="Cruz Verde Jumbo Cra 30"/>
    <n v="1"/>
    <n v="1"/>
    <n v="0"/>
    <n v="1"/>
    <x v="1"/>
    <x v="1"/>
  </r>
  <r>
    <s v="Ibagué"/>
    <n v="264"/>
    <s v="Cruz Verde Metro Ibagué"/>
    <n v="1"/>
    <n v="0"/>
    <n v="1"/>
    <n v="3"/>
    <x v="0"/>
    <x v="0"/>
  </r>
  <r>
    <s v="Bogotá"/>
    <n v="265"/>
    <s v="Cruz Verde Metro Alquería"/>
    <n v="0"/>
    <n v="1"/>
    <n v="2"/>
    <n v="0"/>
    <x v="0"/>
    <x v="0"/>
  </r>
  <r>
    <s v="Rionegro"/>
    <n v="266"/>
    <s v="Cruz Verde Jumbo Rionegro"/>
    <n v="0"/>
    <n v="1"/>
    <n v="0"/>
    <n v="0"/>
    <x v="0"/>
    <x v="0"/>
  </r>
  <r>
    <s v="Bogotá"/>
    <n v="268"/>
    <s v="Cruz Verde Centro Internacional"/>
    <n v="8"/>
    <n v="12"/>
    <n v="0"/>
    <n v="4"/>
    <x v="5"/>
    <x v="1"/>
  </r>
  <r>
    <s v="Bucaramanga"/>
    <n v="270"/>
    <s v="Cruz Verde Metro Cabecera Express"/>
    <n v="1"/>
    <n v="0"/>
    <n v="0"/>
    <n v="0"/>
    <x v="0"/>
    <x v="1"/>
  </r>
  <r>
    <s v="Bucaramanga"/>
    <n v="272"/>
    <s v="Farmasanitas Metro Real"/>
    <n v="0"/>
    <n v="0"/>
    <n v="0"/>
    <n v="0"/>
    <x v="0"/>
    <x v="0"/>
  </r>
  <r>
    <s v="Bucaramanga"/>
    <n v="274"/>
    <s v="Cruz Verde Metro Colseguros"/>
    <n v="0"/>
    <n v="0"/>
    <n v="0"/>
    <n v="0"/>
    <x v="0"/>
    <x v="0"/>
  </r>
  <r>
    <s v="Bucaramanga"/>
    <n v="289"/>
    <s v="Cruz Verde Jumbo Mega Mall"/>
    <n v="0"/>
    <n v="0"/>
    <n v="1"/>
    <n v="0"/>
    <x v="0"/>
    <x v="0"/>
  </r>
  <r>
    <s v="Floridablanca"/>
    <n v="293"/>
    <s v="Cruz verde Metro Floridablanca"/>
    <n v="0"/>
    <n v="0"/>
    <n v="0"/>
    <n v="0"/>
    <x v="0"/>
    <x v="0"/>
  </r>
  <r>
    <s v="Bucaramanga"/>
    <n v="294"/>
    <s v="Farmasanitas Jumbo Cabecera Tienda"/>
    <n v="0"/>
    <n v="0"/>
    <n v="0"/>
    <n v="0"/>
    <x v="0"/>
    <x v="0"/>
  </r>
  <r>
    <s v="Bucaramanga"/>
    <n v="297"/>
    <s v="Cruz Verde Parque Caracolí"/>
    <n v="1"/>
    <n v="0"/>
    <n v="2"/>
    <n v="2"/>
    <x v="0"/>
    <x v="0"/>
  </r>
  <r>
    <s v="Bogotá"/>
    <n v="299"/>
    <s v="Cruz Verde Kennedy"/>
    <n v="0"/>
    <n v="0"/>
    <n v="0"/>
    <n v="0"/>
    <x v="0"/>
    <x v="0"/>
  </r>
  <r>
    <s v="Cali"/>
    <n v="305"/>
    <s v="Cruz Verde Las Velas"/>
    <n v="0"/>
    <n v="0"/>
    <n v="1"/>
    <n v="0"/>
    <x v="0"/>
    <x v="0"/>
  </r>
  <r>
    <s v="Bogotá"/>
    <n v="307"/>
    <s v=" Cruz Verde Usaquén"/>
    <n v="0"/>
    <n v="0"/>
    <n v="0"/>
    <n v="0"/>
    <x v="0"/>
    <x v="1"/>
  </r>
  <r>
    <s v="Bogotá"/>
    <n v="308"/>
    <s v="Cruz Verde Toberín"/>
    <n v="3"/>
    <n v="0"/>
    <n v="0"/>
    <n v="0"/>
    <x v="0"/>
    <x v="0"/>
  </r>
  <r>
    <s v="Barranquilla"/>
    <n v="309"/>
    <s v="Cruz Verde Metro San Francisco"/>
    <n v="3"/>
    <n v="0"/>
    <n v="2"/>
    <n v="2"/>
    <x v="7"/>
    <x v="0"/>
  </r>
  <r>
    <s v="Medellín"/>
    <n v="311"/>
    <s v="Cruz Verde Metro Prado"/>
    <n v="0"/>
    <n v="0"/>
    <n v="0"/>
    <n v="0"/>
    <x v="0"/>
    <x v="0"/>
  </r>
  <r>
    <s v="Yopal"/>
    <n v="312"/>
    <s v="Cruz Verde Jumbo Yopal"/>
    <n v="0"/>
    <n v="0"/>
    <n v="0"/>
    <n v="1"/>
    <x v="0"/>
    <x v="0"/>
  </r>
  <r>
    <s v="Bogotá"/>
    <n v="367"/>
    <s v="Cruz Verde Ilarco"/>
    <n v="3"/>
    <n v="2"/>
    <n v="0"/>
    <n v="3"/>
    <x v="0"/>
    <x v="0"/>
  </r>
  <r>
    <s v="Bogotá"/>
    <n v="369"/>
    <s v="Cruz Verde Morato"/>
    <n v="0"/>
    <n v="0"/>
    <n v="0"/>
    <n v="0"/>
    <x v="0"/>
    <x v="0"/>
  </r>
  <r>
    <s v="Valledupar"/>
    <n v="370"/>
    <s v="Cruz Verde San Miguel"/>
    <n v="0"/>
    <n v="0"/>
    <n v="0"/>
    <n v="0"/>
    <x v="0"/>
    <x v="0"/>
  </r>
  <r>
    <s v="Bogotá"/>
    <n v="374"/>
    <s v="Cruz Verde Calle 90"/>
    <n v="0"/>
    <n v="0"/>
    <n v="0"/>
    <n v="0"/>
    <x v="0"/>
    <x v="0"/>
  </r>
  <r>
    <s v="Bogotá"/>
    <n v="378"/>
    <s v="Cruz Verde Avenida Las Villas"/>
    <n v="6"/>
    <n v="9"/>
    <n v="7"/>
    <n v="6"/>
    <x v="8"/>
    <x v="7"/>
  </r>
  <r>
    <s v="Mingueo/Guajira"/>
    <n v="379"/>
    <s v="Cruz Verde Mingueo"/>
    <n v="0"/>
    <n v="0"/>
    <n v="0"/>
    <n v="0"/>
    <x v="0"/>
    <x v="0"/>
  </r>
  <r>
    <s v="Ibagué"/>
    <n v="380"/>
    <s v="Cruz Verde La Macarena"/>
    <n v="0"/>
    <n v="1"/>
    <n v="1"/>
    <n v="0"/>
    <x v="0"/>
    <x v="0"/>
  </r>
  <r>
    <s v="Zipaquirá"/>
    <n v="382"/>
    <s v="Cruz Verde Zipaquirá Centro"/>
    <n v="1"/>
    <n v="0"/>
    <n v="0"/>
    <n v="0"/>
    <x v="0"/>
    <x v="0"/>
  </r>
  <r>
    <s v="Bogotá"/>
    <n v="383"/>
    <s v="Cruz Verde World Trade Center"/>
    <n v="2"/>
    <n v="0"/>
    <m/>
    <n v="1"/>
    <x v="0"/>
    <x v="5"/>
  </r>
  <r>
    <s v="Bogotá"/>
    <n v="384"/>
    <s v="Cruz Verde Puente Aranda"/>
    <n v="0"/>
    <n v="0"/>
    <n v="1"/>
    <n v="0"/>
    <x v="0"/>
    <x v="4"/>
  </r>
  <r>
    <s v="Cali"/>
    <n v="385"/>
    <s v="Cruz Verde Imbanaco"/>
    <n v="0"/>
    <n v="0"/>
    <n v="1"/>
    <n v="4"/>
    <x v="0"/>
    <x v="0"/>
  </r>
  <r>
    <s v="Cali"/>
    <n v="386"/>
    <s v="Cruz Verde La Flora Industrial"/>
    <n v="0"/>
    <n v="0"/>
    <n v="0"/>
    <n v="0"/>
    <x v="0"/>
    <x v="0"/>
  </r>
  <r>
    <s v="Cali"/>
    <n v="387"/>
    <s v="Cruz Verde Metro Simón Bolívar"/>
    <n v="0"/>
    <n v="0"/>
    <n v="0"/>
    <n v="0"/>
    <x v="0"/>
    <x v="0"/>
  </r>
  <r>
    <s v="Cali"/>
    <n v="388"/>
    <s v="Cruz Verde Unicentro"/>
    <n v="1"/>
    <n v="1"/>
    <n v="2"/>
    <n v="2"/>
    <x v="2"/>
    <x v="0"/>
  </r>
  <r>
    <s v="Bogotá"/>
    <n v="389"/>
    <s v="Cruz Verde Restrepo"/>
    <n v="0"/>
    <n v="0"/>
    <n v="2"/>
    <n v="0"/>
    <x v="0"/>
    <x v="0"/>
  </r>
  <r>
    <s v="Barranquilla"/>
    <n v="390"/>
    <s v="Cruz Verde Calle 82"/>
    <n v="0"/>
    <n v="0"/>
    <n v="1"/>
    <n v="0"/>
    <x v="5"/>
    <x v="1"/>
  </r>
  <r>
    <s v="Bucaramanga"/>
    <n v="444"/>
    <s v="Cruz Verde Carrera 33"/>
    <n v="3"/>
    <n v="3"/>
    <n v="5"/>
    <n v="4"/>
    <x v="2"/>
    <x v="0"/>
  </r>
  <r>
    <s v="Armenia"/>
    <n v="445"/>
    <s v="Cruz Verde Clínica Del Café "/>
    <n v="0"/>
    <n v="0"/>
    <n v="0"/>
    <n v="0"/>
    <x v="0"/>
    <x v="0"/>
  </r>
  <r>
    <s v="Pereira"/>
    <n v="447"/>
    <s v="Parque Arboleda"/>
    <n v="0"/>
    <n v="0"/>
    <n v="0"/>
    <n v="0"/>
    <x v="2"/>
    <x v="0"/>
  </r>
  <r>
    <s v="Ocaña"/>
    <n v="450"/>
    <s v="Cruz Verde Ocaña"/>
    <n v="0"/>
    <n v="1"/>
    <n v="0"/>
    <n v="0"/>
    <x v="0"/>
    <x v="0"/>
  </r>
  <r>
    <s v="Bogotá"/>
    <n v="451"/>
    <s v="Cruz Verde Chapinero Alto"/>
    <n v="0"/>
    <n v="1"/>
    <n v="4"/>
    <n v="2"/>
    <x v="3"/>
    <x v="2"/>
  </r>
  <r>
    <s v="Girardot"/>
    <n v="452"/>
    <s v="Cruz Verde Unicentro Girardot"/>
    <n v="0"/>
    <n v="1"/>
    <n v="0"/>
    <n v="0"/>
    <x v="0"/>
    <x v="1"/>
  </r>
  <r>
    <s v="Popayán"/>
    <n v="453"/>
    <s v="Cruz Verde Campanario"/>
    <n v="0"/>
    <n v="0"/>
    <n v="0"/>
    <n v="0"/>
    <x v="0"/>
    <x v="0"/>
  </r>
  <r>
    <s v="Bogotá"/>
    <n v="454"/>
    <s v="Cruz Verde Colina"/>
    <n v="0"/>
    <n v="0"/>
    <n v="4"/>
    <n v="0"/>
    <x v="1"/>
    <x v="1"/>
  </r>
  <r>
    <s v="Cartagena"/>
    <n v="456"/>
    <s v="Cruz Verde Bocagrande Carrera 3"/>
    <n v="0"/>
    <n v="0"/>
    <n v="0"/>
    <n v="0"/>
    <x v="2"/>
    <x v="0"/>
  </r>
  <r>
    <s v="Santa Marta"/>
    <n v="457"/>
    <s v="Villa Olimpica"/>
    <n v="0"/>
    <n v="0"/>
    <n v="0"/>
    <n v="0"/>
    <x v="0"/>
    <x v="0"/>
  </r>
  <r>
    <s v="Bogotá"/>
    <n v="458"/>
    <s v="Cruz Verde Kennedy Central"/>
    <n v="0"/>
    <n v="0"/>
    <n v="0"/>
    <n v="0"/>
    <x v="2"/>
    <x v="0"/>
  </r>
  <r>
    <s v="Bogotá"/>
    <n v="459"/>
    <s v="Ferias"/>
    <m/>
    <n v="0"/>
    <n v="0"/>
    <m/>
    <x v="0"/>
    <x v="4"/>
  </r>
  <r>
    <s v="Barranquilla"/>
    <n v="471"/>
    <s v="Cruz Verde Iberoamérica"/>
    <n v="0"/>
    <n v="0"/>
    <n v="0"/>
    <n v="0"/>
    <x v="0"/>
    <x v="0"/>
  </r>
  <r>
    <s v="Cúcuta"/>
    <n v="460"/>
    <s v="Cruz Verde Cúcuta Av.1"/>
    <n v="0"/>
    <n v="0"/>
    <n v="0"/>
    <n v="0"/>
    <x v="0"/>
    <x v="1"/>
  </r>
  <r>
    <s v="Bogotá"/>
    <n v="461"/>
    <s v="Cruz Verde Santa Fé"/>
    <n v="0"/>
    <n v="0"/>
    <n v="0"/>
    <n v="0"/>
    <x v="0"/>
    <x v="0"/>
  </r>
  <r>
    <s v="Cartagena"/>
    <n v="448"/>
    <s v="Cruz Verde Uap Santa Lucía"/>
    <n v="0"/>
    <n v="0"/>
    <n v="0"/>
    <n v="0"/>
    <x v="0"/>
    <x v="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</r>
  <r>
    <x v="1"/>
    <x v="1"/>
    <x v="1"/>
    <x v="0"/>
    <x v="0"/>
  </r>
  <r>
    <x v="2"/>
    <x v="2"/>
    <x v="2"/>
    <x v="1"/>
    <x v="1"/>
  </r>
  <r>
    <x v="3"/>
    <x v="2"/>
    <x v="2"/>
    <x v="1"/>
    <x v="1"/>
  </r>
  <r>
    <x v="4"/>
    <x v="3"/>
    <x v="3"/>
    <x v="1"/>
    <x v="0"/>
  </r>
  <r>
    <x v="5"/>
    <x v="4"/>
    <x v="4"/>
    <x v="2"/>
    <x v="0"/>
  </r>
  <r>
    <x v="6"/>
    <x v="0"/>
    <x v="0"/>
    <x v="0"/>
    <x v="0"/>
  </r>
  <r>
    <x v="7"/>
    <x v="5"/>
    <x v="5"/>
    <x v="1"/>
    <x v="1"/>
  </r>
  <r>
    <x v="8"/>
    <x v="6"/>
    <x v="6"/>
    <x v="1"/>
    <x v="1"/>
  </r>
  <r>
    <x v="9"/>
    <x v="6"/>
    <x v="6"/>
    <x v="1"/>
    <x v="1"/>
  </r>
  <r>
    <x v="10"/>
    <x v="7"/>
    <x v="7"/>
    <x v="1"/>
    <x v="0"/>
  </r>
  <r>
    <x v="11"/>
    <x v="7"/>
    <x v="7"/>
    <x v="1"/>
    <x v="0"/>
  </r>
  <r>
    <x v="12"/>
    <x v="7"/>
    <x v="7"/>
    <x v="1"/>
    <x v="1"/>
  </r>
  <r>
    <x v="13"/>
    <x v="8"/>
    <x v="8"/>
    <x v="1"/>
    <x v="0"/>
  </r>
  <r>
    <x v="14"/>
    <x v="5"/>
    <x v="5"/>
    <x v="1"/>
    <x v="0"/>
  </r>
  <r>
    <x v="15"/>
    <x v="9"/>
    <x v="9"/>
    <x v="1"/>
    <x v="1"/>
  </r>
  <r>
    <x v="16"/>
    <x v="9"/>
    <x v="9"/>
    <x v="1"/>
    <x v="1"/>
  </r>
  <r>
    <x v="17"/>
    <x v="9"/>
    <x v="9"/>
    <x v="1"/>
    <x v="0"/>
  </r>
  <r>
    <x v="18"/>
    <x v="10"/>
    <x v="10"/>
    <x v="1"/>
    <x v="0"/>
  </r>
  <r>
    <x v="19"/>
    <x v="11"/>
    <x v="11"/>
    <x v="1"/>
    <x v="0"/>
  </r>
  <r>
    <x v="20"/>
    <x v="12"/>
    <x v="12"/>
    <x v="3"/>
    <x v="0"/>
  </r>
  <r>
    <x v="21"/>
    <x v="3"/>
    <x v="3"/>
    <x v="1"/>
    <x v="0"/>
  </r>
  <r>
    <x v="22"/>
    <x v="13"/>
    <x v="13"/>
    <x v="1"/>
    <x v="0"/>
  </r>
  <r>
    <x v="23"/>
    <x v="14"/>
    <x v="14"/>
    <x v="1"/>
    <x v="1"/>
  </r>
  <r>
    <x v="24"/>
    <x v="5"/>
    <x v="5"/>
    <x v="1"/>
    <x v="1"/>
  </r>
  <r>
    <x v="25"/>
    <x v="5"/>
    <x v="5"/>
    <x v="1"/>
    <x v="0"/>
  </r>
  <r>
    <x v="26"/>
    <x v="15"/>
    <x v="15"/>
    <x v="1"/>
    <x v="0"/>
  </r>
  <r>
    <x v="27"/>
    <x v="16"/>
    <x v="16"/>
    <x v="4"/>
    <x v="0"/>
  </r>
  <r>
    <x v="28"/>
    <x v="5"/>
    <x v="5"/>
    <x v="1"/>
    <x v="0"/>
  </r>
  <r>
    <x v="29"/>
    <x v="15"/>
    <x v="15"/>
    <x v="1"/>
    <x v="0"/>
  </r>
  <r>
    <x v="30"/>
    <x v="5"/>
    <x v="5"/>
    <x v="1"/>
    <x v="0"/>
  </r>
  <r>
    <x v="31"/>
    <x v="17"/>
    <x v="17"/>
    <x v="1"/>
    <x v="0"/>
  </r>
  <r>
    <x v="32"/>
    <x v="8"/>
    <x v="8"/>
    <x v="1"/>
    <x v="0"/>
  </r>
  <r>
    <x v="33"/>
    <x v="6"/>
    <x v="6"/>
    <x v="1"/>
    <x v="0"/>
  </r>
  <r>
    <x v="34"/>
    <x v="18"/>
    <x v="18"/>
    <x v="1"/>
    <x v="0"/>
  </r>
  <r>
    <x v="35"/>
    <x v="19"/>
    <x v="19"/>
    <x v="1"/>
    <x v="1"/>
  </r>
  <r>
    <x v="36"/>
    <x v="7"/>
    <x v="7"/>
    <x v="1"/>
    <x v="0"/>
  </r>
  <r>
    <x v="37"/>
    <x v="9"/>
    <x v="9"/>
    <x v="1"/>
    <x v="1"/>
  </r>
  <r>
    <x v="38"/>
    <x v="8"/>
    <x v="8"/>
    <x v="1"/>
    <x v="0"/>
  </r>
  <r>
    <x v="39"/>
    <x v="7"/>
    <x v="7"/>
    <x v="1"/>
    <x v="1"/>
  </r>
  <r>
    <x v="40"/>
    <x v="9"/>
    <x v="9"/>
    <x v="1"/>
    <x v="1"/>
  </r>
  <r>
    <x v="41"/>
    <x v="7"/>
    <x v="7"/>
    <x v="1"/>
    <x v="0"/>
  </r>
  <r>
    <x v="42"/>
    <x v="20"/>
    <x v="20"/>
    <x v="1"/>
    <x v="1"/>
  </r>
  <r>
    <x v="43"/>
    <x v="21"/>
    <x v="21"/>
    <x v="1"/>
    <x v="0"/>
  </r>
  <r>
    <x v="44"/>
    <x v="17"/>
    <x v="17"/>
    <x v="1"/>
    <x v="1"/>
  </r>
  <r>
    <x v="45"/>
    <x v="19"/>
    <x v="19"/>
    <x v="1"/>
    <x v="1"/>
  </r>
  <r>
    <x v="46"/>
    <x v="5"/>
    <x v="5"/>
    <x v="1"/>
    <x v="0"/>
  </r>
  <r>
    <x v="47"/>
    <x v="11"/>
    <x v="11"/>
    <x v="1"/>
    <x v="0"/>
  </r>
  <r>
    <x v="48"/>
    <x v="22"/>
    <x v="22"/>
    <x v="1"/>
    <x v="0"/>
  </r>
  <r>
    <x v="49"/>
    <x v="23"/>
    <x v="23"/>
    <x v="5"/>
    <x v="1"/>
  </r>
  <r>
    <x v="49"/>
    <x v="24"/>
    <x v="24"/>
    <x v="1"/>
    <x v="1"/>
  </r>
  <r>
    <x v="50"/>
    <x v="24"/>
    <x v="24"/>
    <x v="1"/>
    <x v="1"/>
  </r>
  <r>
    <x v="51"/>
    <x v="17"/>
    <x v="17"/>
    <x v="1"/>
    <x v="1"/>
  </r>
  <r>
    <x v="52"/>
    <x v="25"/>
    <x v="25"/>
    <x v="6"/>
    <x v="0"/>
  </r>
  <r>
    <x v="53"/>
    <x v="6"/>
    <x v="6"/>
    <x v="1"/>
    <x v="0"/>
  </r>
  <r>
    <x v="54"/>
    <x v="17"/>
    <x v="17"/>
    <x v="1"/>
    <x v="1"/>
  </r>
  <r>
    <x v="55"/>
    <x v="6"/>
    <x v="6"/>
    <x v="1"/>
    <x v="0"/>
  </r>
  <r>
    <x v="56"/>
    <x v="17"/>
    <x v="17"/>
    <x v="1"/>
    <x v="1"/>
  </r>
  <r>
    <x v="57"/>
    <x v="26"/>
    <x v="26"/>
    <x v="6"/>
    <x v="0"/>
  </r>
  <r>
    <x v="58"/>
    <x v="24"/>
    <x v="24"/>
    <x v="1"/>
    <x v="0"/>
  </r>
  <r>
    <x v="59"/>
    <x v="27"/>
    <x v="27"/>
    <x v="0"/>
    <x v="1"/>
  </r>
  <r>
    <x v="60"/>
    <x v="8"/>
    <x v="8"/>
    <x v="1"/>
    <x v="0"/>
  </r>
  <r>
    <x v="61"/>
    <x v="6"/>
    <x v="6"/>
    <x v="1"/>
    <x v="0"/>
  </r>
  <r>
    <x v="62"/>
    <x v="28"/>
    <x v="28"/>
    <x v="7"/>
    <x v="0"/>
  </r>
  <r>
    <x v="63"/>
    <x v="5"/>
    <x v="5"/>
    <x v="1"/>
    <x v="1"/>
  </r>
  <r>
    <x v="64"/>
    <x v="29"/>
    <x v="29"/>
    <x v="1"/>
    <x v="0"/>
  </r>
  <r>
    <x v="65"/>
    <x v="6"/>
    <x v="6"/>
    <x v="1"/>
    <x v="1"/>
  </r>
  <r>
    <x v="66"/>
    <x v="3"/>
    <x v="3"/>
    <x v="1"/>
    <x v="0"/>
  </r>
  <r>
    <x v="67"/>
    <x v="18"/>
    <x v="18"/>
    <x v="1"/>
    <x v="0"/>
  </r>
  <r>
    <x v="68"/>
    <x v="30"/>
    <x v="30"/>
    <x v="2"/>
    <x v="0"/>
  </r>
  <r>
    <x v="69"/>
    <x v="31"/>
    <x v="31"/>
    <x v="8"/>
    <x v="1"/>
  </r>
  <r>
    <x v="70"/>
    <x v="32"/>
    <x v="32"/>
    <x v="6"/>
    <x v="1"/>
  </r>
  <r>
    <x v="71"/>
    <x v="3"/>
    <x v="3"/>
    <x v="1"/>
    <x v="0"/>
  </r>
  <r>
    <x v="72"/>
    <x v="6"/>
    <x v="6"/>
    <x v="1"/>
    <x v="0"/>
  </r>
  <r>
    <x v="73"/>
    <x v="33"/>
    <x v="33"/>
    <x v="3"/>
    <x v="1"/>
  </r>
  <r>
    <x v="74"/>
    <x v="2"/>
    <x v="2"/>
    <x v="1"/>
    <x v="1"/>
  </r>
  <r>
    <x v="75"/>
    <x v="2"/>
    <x v="2"/>
    <x v="1"/>
    <x v="1"/>
  </r>
  <r>
    <x v="76"/>
    <x v="29"/>
    <x v="29"/>
    <x v="1"/>
    <x v="0"/>
  </r>
  <r>
    <x v="77"/>
    <x v="34"/>
    <x v="34"/>
    <x v="9"/>
    <x v="1"/>
  </r>
  <r>
    <x v="78"/>
    <x v="34"/>
    <x v="34"/>
    <x v="9"/>
    <x v="1"/>
  </r>
  <r>
    <x v="79"/>
    <x v="7"/>
    <x v="7"/>
    <x v="1"/>
    <x v="1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</r>
  <r>
    <x v="1"/>
    <x v="1"/>
    <x v="1"/>
    <x v="0"/>
    <x v="0"/>
  </r>
  <r>
    <x v="2"/>
    <x v="2"/>
    <x v="2"/>
    <x v="1"/>
    <x v="1"/>
  </r>
  <r>
    <x v="3"/>
    <x v="3"/>
    <x v="3"/>
    <x v="2"/>
    <x v="0"/>
  </r>
  <r>
    <x v="4"/>
    <x v="4"/>
    <x v="4"/>
    <x v="0"/>
    <x v="1"/>
  </r>
  <r>
    <x v="5"/>
    <x v="5"/>
    <x v="5"/>
    <x v="0"/>
    <x v="0"/>
  </r>
  <r>
    <x v="6"/>
    <x v="5"/>
    <x v="5"/>
    <x v="0"/>
    <x v="0"/>
  </r>
  <r>
    <x v="7"/>
    <x v="6"/>
    <x v="6"/>
    <x v="0"/>
    <x v="1"/>
  </r>
  <r>
    <x v="8"/>
    <x v="7"/>
    <x v="7"/>
    <x v="3"/>
    <x v="0"/>
  </r>
  <r>
    <x v="9"/>
    <x v="4"/>
    <x v="4"/>
    <x v="0"/>
    <x v="1"/>
  </r>
  <r>
    <x v="10"/>
    <x v="8"/>
    <x v="8"/>
    <x v="4"/>
    <x v="1"/>
  </r>
  <r>
    <x v="11"/>
    <x v="9"/>
    <x v="9"/>
    <x v="0"/>
    <x v="1"/>
  </r>
  <r>
    <x v="12"/>
    <x v="10"/>
    <x v="10"/>
    <x v="0"/>
    <x v="1"/>
  </r>
  <r>
    <x v="13"/>
    <x v="10"/>
    <x v="10"/>
    <x v="0"/>
    <x v="0"/>
  </r>
  <r>
    <x v="14"/>
    <x v="11"/>
    <x v="11"/>
    <x v="5"/>
    <x v="1"/>
  </r>
  <r>
    <x v="15"/>
    <x v="12"/>
    <x v="12"/>
    <x v="6"/>
    <x v="1"/>
  </r>
  <r>
    <x v="16"/>
    <x v="13"/>
    <x v="13"/>
    <x v="1"/>
    <x v="1"/>
  </r>
  <r>
    <x v="17"/>
    <x v="6"/>
    <x v="6"/>
    <x v="0"/>
    <x v="1"/>
  </r>
  <r>
    <x v="18"/>
    <x v="14"/>
    <x v="14"/>
    <x v="0"/>
    <x v="0"/>
  </r>
  <r>
    <x v="19"/>
    <x v="15"/>
    <x v="15"/>
    <x v="7"/>
    <x v="1"/>
  </r>
  <r>
    <x v="20"/>
    <x v="14"/>
    <x v="14"/>
    <x v="0"/>
    <x v="1"/>
  </r>
  <r>
    <x v="21"/>
    <x v="14"/>
    <x v="14"/>
    <x v="0"/>
    <x v="1"/>
  </r>
  <r>
    <x v="22"/>
    <x v="14"/>
    <x v="14"/>
    <x v="0"/>
    <x v="1"/>
  </r>
  <r>
    <x v="23"/>
    <x v="16"/>
    <x v="16"/>
    <x v="8"/>
    <x v="1"/>
  </r>
  <r>
    <x v="24"/>
    <x v="16"/>
    <x v="16"/>
    <x v="8"/>
    <x v="0"/>
  </r>
  <r>
    <x v="25"/>
    <x v="4"/>
    <x v="4"/>
    <x v="0"/>
    <x v="1"/>
  </r>
  <r>
    <x v="26"/>
    <x v="17"/>
    <x v="17"/>
    <x v="4"/>
    <x v="1"/>
  </r>
  <r>
    <x v="27"/>
    <x v="18"/>
    <x v="18"/>
    <x v="9"/>
    <x v="1"/>
  </r>
  <r>
    <x v="28"/>
    <x v="19"/>
    <x v="19"/>
    <x v="0"/>
    <x v="1"/>
  </r>
  <r>
    <x v="29"/>
    <x v="4"/>
    <x v="4"/>
    <x v="0"/>
    <x v="1"/>
  </r>
  <r>
    <x v="30"/>
    <x v="20"/>
    <x v="20"/>
    <x v="10"/>
    <x v="1"/>
  </r>
  <r>
    <x v="31"/>
    <x v="21"/>
    <x v="21"/>
    <x v="11"/>
    <x v="1"/>
  </r>
  <r>
    <x v="32"/>
    <x v="22"/>
    <x v="22"/>
    <x v="0"/>
    <x v="1"/>
  </r>
  <r>
    <x v="33"/>
    <x v="23"/>
    <x v="23"/>
    <x v="6"/>
    <x v="0"/>
  </r>
  <r>
    <x v="34"/>
    <x v="22"/>
    <x v="22"/>
    <x v="0"/>
    <x v="1"/>
  </r>
  <r>
    <x v="35"/>
    <x v="22"/>
    <x v="22"/>
    <x v="0"/>
    <x v="1"/>
  </r>
  <r>
    <x v="36"/>
    <x v="5"/>
    <x v="5"/>
    <x v="0"/>
    <x v="0"/>
  </r>
  <r>
    <x v="37"/>
    <x v="24"/>
    <x v="24"/>
    <x v="2"/>
    <x v="0"/>
  </r>
  <r>
    <x v="38"/>
    <x v="0"/>
    <x v="0"/>
    <x v="0"/>
    <x v="0"/>
  </r>
  <r>
    <x v="39"/>
    <x v="12"/>
    <x v="12"/>
    <x v="6"/>
    <x v="1"/>
  </r>
  <r>
    <x v="40"/>
    <x v="25"/>
    <x v="25"/>
    <x v="0"/>
    <x v="1"/>
  </r>
  <r>
    <x v="41"/>
    <x v="1"/>
    <x v="1"/>
    <x v="0"/>
    <x v="0"/>
  </r>
  <r>
    <x v="42"/>
    <x v="25"/>
    <x v="25"/>
    <x v="0"/>
    <x v="0"/>
  </r>
  <r>
    <x v="43"/>
    <x v="4"/>
    <x v="4"/>
    <x v="0"/>
    <x v="1"/>
  </r>
  <r>
    <x v="44"/>
    <x v="26"/>
    <x v="26"/>
    <x v="0"/>
    <x v="0"/>
  </r>
  <r>
    <x v="45"/>
    <x v="1"/>
    <x v="1"/>
    <x v="0"/>
    <x v="1"/>
  </r>
  <r>
    <x v="46"/>
    <x v="27"/>
    <x v="27"/>
    <x v="0"/>
    <x v="1"/>
  </r>
  <r>
    <x v="47"/>
    <x v="4"/>
    <x v="4"/>
    <x v="0"/>
    <x v="1"/>
  </r>
  <r>
    <x v="48"/>
    <x v="28"/>
    <x v="28"/>
    <x v="12"/>
    <x v="0"/>
  </r>
  <r>
    <x v="49"/>
    <x v="25"/>
    <x v="25"/>
    <x v="0"/>
    <x v="0"/>
  </r>
  <r>
    <x v="50"/>
    <x v="25"/>
    <x v="25"/>
    <x v="0"/>
    <x v="1"/>
  </r>
  <r>
    <x v="51"/>
    <x v="25"/>
    <x v="25"/>
    <x v="0"/>
    <x v="1"/>
  </r>
  <r>
    <x v="52"/>
    <x v="29"/>
    <x v="29"/>
    <x v="13"/>
    <x v="1"/>
  </r>
  <r>
    <x v="53"/>
    <x v="26"/>
    <x v="26"/>
    <x v="0"/>
    <x v="0"/>
  </r>
  <r>
    <x v="54"/>
    <x v="26"/>
    <x v="26"/>
    <x v="0"/>
    <x v="0"/>
  </r>
  <r>
    <x v="55"/>
    <x v="26"/>
    <x v="26"/>
    <x v="0"/>
    <x v="0"/>
  </r>
  <r>
    <x v="56"/>
    <x v="30"/>
    <x v="30"/>
    <x v="0"/>
    <x v="0"/>
  </r>
  <r>
    <x v="57"/>
    <x v="13"/>
    <x v="13"/>
    <x v="1"/>
    <x v="1"/>
  </r>
  <r>
    <x v="58"/>
    <x v="31"/>
    <x v="31"/>
    <x v="0"/>
    <x v="1"/>
  </r>
  <r>
    <x v="59"/>
    <x v="32"/>
    <x v="32"/>
    <x v="0"/>
    <x v="1"/>
  </r>
  <r>
    <x v="60"/>
    <x v="10"/>
    <x v="10"/>
    <x v="0"/>
    <x v="0"/>
  </r>
  <r>
    <x v="61"/>
    <x v="10"/>
    <x v="10"/>
    <x v="0"/>
    <x v="0"/>
  </r>
  <r>
    <x v="62"/>
    <x v="10"/>
    <x v="10"/>
    <x v="0"/>
    <x v="0"/>
  </r>
  <r>
    <x v="63"/>
    <x v="10"/>
    <x v="10"/>
    <x v="0"/>
    <x v="1"/>
  </r>
  <r>
    <x v="64"/>
    <x v="25"/>
    <x v="25"/>
    <x v="0"/>
    <x v="0"/>
  </r>
  <r>
    <x v="65"/>
    <x v="25"/>
    <x v="25"/>
    <x v="0"/>
    <x v="1"/>
  </r>
  <r>
    <x v="66"/>
    <x v="5"/>
    <x v="5"/>
    <x v="0"/>
    <x v="0"/>
  </r>
  <r>
    <x v="67"/>
    <x v="33"/>
    <x v="33"/>
    <x v="7"/>
    <x v="0"/>
  </r>
  <r>
    <x v="68"/>
    <x v="33"/>
    <x v="33"/>
    <x v="7"/>
    <x v="0"/>
  </r>
  <r>
    <x v="69"/>
    <x v="34"/>
    <x v="34"/>
    <x v="0"/>
    <x v="0"/>
  </r>
  <r>
    <x v="70"/>
    <x v="12"/>
    <x v="12"/>
    <x v="6"/>
    <x v="1"/>
  </r>
  <r>
    <x v="71"/>
    <x v="35"/>
    <x v="35"/>
    <x v="14"/>
    <x v="0"/>
  </r>
  <r>
    <x v="72"/>
    <x v="12"/>
    <x v="12"/>
    <x v="6"/>
    <x v="1"/>
  </r>
  <r>
    <x v="73"/>
    <x v="4"/>
    <x v="4"/>
    <x v="0"/>
    <x v="1"/>
  </r>
  <r>
    <x v="74"/>
    <x v="26"/>
    <x v="26"/>
    <x v="0"/>
    <x v="0"/>
  </r>
  <r>
    <x v="75"/>
    <x v="22"/>
    <x v="22"/>
    <x v="0"/>
    <x v="1"/>
  </r>
  <r>
    <x v="76"/>
    <x v="7"/>
    <x v="7"/>
    <x v="3"/>
    <x v="1"/>
  </r>
  <r>
    <x v="77"/>
    <x v="7"/>
    <x v="7"/>
    <x v="3"/>
    <x v="1"/>
  </r>
  <r>
    <x v="78"/>
    <x v="27"/>
    <x v="27"/>
    <x v="0"/>
    <x v="0"/>
  </r>
  <r>
    <x v="79"/>
    <x v="36"/>
    <x v="36"/>
    <x v="0"/>
    <x v="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51">
  <r>
    <s v="Bogotá"/>
    <n v="97"/>
    <s v="Cruz Verde Chicó"/>
    <n v="0"/>
    <n v="0"/>
    <n v="1"/>
    <n v="0"/>
    <x v="0"/>
    <x v="0"/>
    <x v="0"/>
  </r>
  <r>
    <s v="Bogotá"/>
    <n v="98"/>
    <s v="Cruz Verde Belmira"/>
    <n v="0"/>
    <n v="1"/>
    <n v="3"/>
    <n v="2"/>
    <x v="1"/>
    <x v="0"/>
    <x v="1"/>
  </r>
  <r>
    <s v="Bucaramanga"/>
    <n v="109"/>
    <s v="Cruz Verde Calle 56"/>
    <n v="0"/>
    <n v="1"/>
    <n v="0"/>
    <n v="0"/>
    <x v="2"/>
    <x v="0"/>
    <x v="0"/>
  </r>
  <r>
    <s v="Bogotá"/>
    <n v="110"/>
    <s v="Cruz Verde Pontevedra"/>
    <n v="2"/>
    <n v="1"/>
    <n v="3"/>
    <n v="0"/>
    <x v="3"/>
    <x v="0"/>
    <x v="2"/>
  </r>
  <r>
    <s v="Medellín"/>
    <n v="113"/>
    <s v="Cruz Verde San Diego"/>
    <n v="0"/>
    <n v="1"/>
    <n v="0"/>
    <n v="0"/>
    <x v="0"/>
    <x v="0"/>
    <x v="0"/>
  </r>
  <r>
    <s v="Barranquilla"/>
    <n v="115"/>
    <s v="Cruz Verde Prado 74"/>
    <n v="1"/>
    <n v="1"/>
    <n v="0"/>
    <n v="1"/>
    <x v="1"/>
    <x v="0"/>
    <x v="0"/>
  </r>
  <r>
    <s v="Valledupar"/>
    <n v="116"/>
    <s v="Cruz Verde Jumbo Valledupar"/>
    <n v="0"/>
    <n v="0"/>
    <n v="1"/>
    <n v="0"/>
    <x v="0"/>
    <x v="0"/>
    <x v="0"/>
  </r>
  <r>
    <s v="Popayán"/>
    <n v="117"/>
    <s v="Cruz Verde Popayán"/>
    <n v="0"/>
    <n v="0"/>
    <n v="0"/>
    <n v="0"/>
    <x v="0"/>
    <x v="0"/>
    <x v="0"/>
  </r>
  <r>
    <s v="Sincelejo"/>
    <n v="118"/>
    <s v="Cruz Verde Sincelejo"/>
    <n v="0"/>
    <n v="0"/>
    <n v="0"/>
    <n v="0"/>
    <x v="0"/>
    <x v="0"/>
    <x v="0"/>
  </r>
  <r>
    <s v="Santa Marta"/>
    <n v="119"/>
    <s v="Cruz Verde Santa Marta"/>
    <n v="0"/>
    <n v="0"/>
    <n v="0"/>
    <n v="1"/>
    <x v="0"/>
    <x v="0"/>
    <x v="0"/>
  </r>
  <r>
    <s v="Cali"/>
    <n v="120"/>
    <s v="Cruz Verde Roosevelt"/>
    <n v="1"/>
    <n v="1"/>
    <n v="1"/>
    <n v="1"/>
    <x v="0"/>
    <x v="0"/>
    <x v="0"/>
  </r>
  <r>
    <s v="Montería"/>
    <n v="121"/>
    <s v="Cruz Verde Montería"/>
    <n v="0"/>
    <n v="0"/>
    <n v="1"/>
    <n v="0"/>
    <x v="0"/>
    <x v="0"/>
    <x v="0"/>
  </r>
  <r>
    <s v="Cartagena"/>
    <n v="122"/>
    <s v="Cruz Verde Manga"/>
    <n v="0"/>
    <n v="0"/>
    <n v="0"/>
    <n v="0"/>
    <x v="0"/>
    <x v="0"/>
    <x v="0"/>
  </r>
  <r>
    <s v="Manizales"/>
    <n v="123"/>
    <s v="Cruz Verde Guayacanes"/>
    <n v="1"/>
    <n v="2"/>
    <n v="0"/>
    <n v="0"/>
    <x v="0"/>
    <x v="1"/>
    <x v="1"/>
  </r>
  <r>
    <s v="Tuluá"/>
    <n v="124"/>
    <s v="Cruz Verde Tuluá"/>
    <n v="0"/>
    <n v="0"/>
    <n v="0"/>
    <n v="0"/>
    <x v="0"/>
    <x v="0"/>
    <x v="0"/>
  </r>
  <r>
    <s v="Ibagué"/>
    <n v="125"/>
    <s v="Cruz Verde San Simón "/>
    <n v="0"/>
    <n v="0"/>
    <n v="0"/>
    <n v="1"/>
    <x v="0"/>
    <x v="0"/>
    <x v="0"/>
  </r>
  <r>
    <s v="Chía"/>
    <n v="126"/>
    <s v="Cruz Verde Centro Chía"/>
    <n v="2"/>
    <n v="1"/>
    <n v="0"/>
    <n v="0"/>
    <x v="1"/>
    <x v="0"/>
    <x v="0"/>
  </r>
  <r>
    <s v="Pereira"/>
    <n v="127"/>
    <s v="Cruz Verde Pereira"/>
    <n v="0"/>
    <n v="0"/>
    <n v="0"/>
    <n v="0"/>
    <x v="0"/>
    <x v="1"/>
    <x v="0"/>
  </r>
  <r>
    <s v="Zipaquirá"/>
    <n v="128"/>
    <s v="Cruz Verde Metro Zipaquirá"/>
    <n v="0"/>
    <n v="0"/>
    <n v="0"/>
    <n v="0"/>
    <x v="0"/>
    <x v="0"/>
    <x v="0"/>
  </r>
  <r>
    <s v="Tunja"/>
    <n v="129"/>
    <s v="Cruz Verde Los Cristales"/>
    <n v="0"/>
    <n v="0"/>
    <n v="0"/>
    <n v="0"/>
    <x v="0"/>
    <x v="0"/>
    <x v="0"/>
  </r>
  <r>
    <s v="Neiva"/>
    <n v="130"/>
    <s v="Cruz Verde Quirinal"/>
    <n v="0"/>
    <n v="0"/>
    <n v="0"/>
    <n v="0"/>
    <x v="0"/>
    <x v="0"/>
    <x v="0"/>
  </r>
  <r>
    <s v="Cúcuta"/>
    <n v="131"/>
    <s v="Cruz Verde Rosetal"/>
    <n v="0"/>
    <n v="0"/>
    <n v="0"/>
    <n v="4"/>
    <x v="4"/>
    <x v="0"/>
    <x v="0"/>
  </r>
  <r>
    <s v="Riohacha"/>
    <n v="132"/>
    <s v="Cruz Verde Metro Riohacha"/>
    <n v="0"/>
    <n v="0"/>
    <n v="0"/>
    <n v="0"/>
    <x v="0"/>
    <x v="0"/>
    <x v="0"/>
  </r>
  <r>
    <s v="Armenia"/>
    <n v="133"/>
    <s v="Cruz Verde Avenida Bolívar"/>
    <n v="1"/>
    <n v="0"/>
    <n v="0"/>
    <n v="0"/>
    <x v="0"/>
    <x v="0"/>
    <x v="1"/>
  </r>
  <r>
    <s v="Villavicencio"/>
    <n v="134"/>
    <s v="Cruz Verde Villavicencio"/>
    <n v="8"/>
    <n v="1"/>
    <n v="3"/>
    <n v="0"/>
    <x v="0"/>
    <x v="0"/>
    <x v="0"/>
  </r>
  <r>
    <s v="Palmira"/>
    <n v="135"/>
    <s v="Cruz Verde  Palmira"/>
    <n v="0"/>
    <n v="0"/>
    <n v="0"/>
    <n v="0"/>
    <x v="0"/>
    <x v="0"/>
    <x v="0"/>
  </r>
  <r>
    <s v="Pasto"/>
    <n v="136"/>
    <s v="Cruz Verde Valle de Atriz"/>
    <n v="0"/>
    <n v="0"/>
    <n v="0"/>
    <n v="0"/>
    <x v="0"/>
    <x v="0"/>
    <x v="0"/>
  </r>
  <r>
    <s v="Fusagasugá"/>
    <n v="137"/>
    <s v="Cruz Verde Fusagasugá"/>
    <n v="0"/>
    <n v="0"/>
    <n v="1"/>
    <n v="1"/>
    <x v="2"/>
    <x v="1"/>
    <x v="0"/>
  </r>
  <r>
    <s v="Honda"/>
    <n v="138"/>
    <s v="Cruz Verde Honda"/>
    <n v="0"/>
    <n v="0"/>
    <n v="0"/>
    <n v="0"/>
    <x v="0"/>
    <x v="0"/>
    <x v="0"/>
  </r>
  <r>
    <s v="Florencia"/>
    <n v="139"/>
    <s v="Cruz Verde Florencia"/>
    <n v="0"/>
    <n v="0"/>
    <n v="0"/>
    <n v="0"/>
    <x v="0"/>
    <x v="0"/>
    <x v="0"/>
  </r>
  <r>
    <s v="Quibdó"/>
    <n v="141"/>
    <s v="Cruz Verde Quibdó"/>
    <n v="0"/>
    <n v="0"/>
    <n v="0"/>
    <n v="0"/>
    <x v="0"/>
    <x v="0"/>
    <x v="0"/>
  </r>
  <r>
    <s v="Sogamoso"/>
    <n v="142"/>
    <s v="Cruz Verde Sogamoso"/>
    <n v="0"/>
    <n v="0"/>
    <n v="0"/>
    <n v="1"/>
    <x v="0"/>
    <x v="0"/>
    <x v="0"/>
  </r>
  <r>
    <s v="Facatativá"/>
    <n v="143"/>
    <s v="Cruz Verde Facatativá"/>
    <n v="0"/>
    <n v="2"/>
    <n v="0"/>
    <n v="0"/>
    <x v="2"/>
    <x v="0"/>
    <x v="0"/>
  </r>
  <r>
    <s v="Girardot"/>
    <n v="144"/>
    <s v="Cruz Verde Girardot"/>
    <n v="0"/>
    <n v="0"/>
    <n v="0"/>
    <n v="0"/>
    <x v="2"/>
    <x v="0"/>
    <x v="1"/>
  </r>
  <r>
    <s v="Villeta"/>
    <n v="145"/>
    <s v="Cruz Verde Villeta"/>
    <n v="0"/>
    <n v="0"/>
    <n v="0"/>
    <n v="0"/>
    <x v="0"/>
    <x v="0"/>
    <x v="0"/>
  </r>
  <r>
    <s v="Chiquinquirá"/>
    <n v="146"/>
    <s v="Cruz Verde Chiquinquirá"/>
    <n v="0"/>
    <n v="0"/>
    <n v="0"/>
    <n v="0"/>
    <x v="2"/>
    <x v="0"/>
    <x v="0"/>
  </r>
  <r>
    <s v="Duitama"/>
    <n v="147"/>
    <s v="Cruz Verde Innovo"/>
    <n v="1"/>
    <n v="2"/>
    <n v="2"/>
    <n v="1"/>
    <x v="0"/>
    <x v="0"/>
    <x v="0"/>
  </r>
  <r>
    <s v="Ipiales "/>
    <n v="148"/>
    <s v="Cruz Verde Ipiales"/>
    <n v="0"/>
    <n v="0"/>
    <n v="1"/>
    <n v="1"/>
    <x v="0"/>
    <x v="0"/>
    <x v="0"/>
  </r>
  <r>
    <s v="San Andrés"/>
    <n v="149"/>
    <s v="Cruz Verde San Andrés"/>
    <n v="0"/>
    <n v="0"/>
    <n v="0"/>
    <n v="0"/>
    <x v="0"/>
    <x v="0"/>
    <x v="0"/>
  </r>
  <r>
    <s v="Bogotá"/>
    <n v="151"/>
    <s v="Cruz Verde Antiguo Country "/>
    <n v="0"/>
    <n v="0"/>
    <n v="0"/>
    <n v="0"/>
    <x v="0"/>
    <x v="0"/>
    <x v="0"/>
  </r>
  <r>
    <s v="Cali"/>
    <n v="152"/>
    <s v="Cruz Verde Norte"/>
    <n v="0"/>
    <n v="0"/>
    <n v="1"/>
    <n v="1"/>
    <x v="0"/>
    <x v="0"/>
    <x v="0"/>
  </r>
  <r>
    <s v="Bogotá"/>
    <n v="154"/>
    <s v="Cruz Verde CAE "/>
    <n v="0"/>
    <n v="0"/>
    <n v="0"/>
    <n v="0"/>
    <x v="0"/>
    <x v="0"/>
    <x v="0"/>
  </r>
  <r>
    <s v="Bogotá"/>
    <n v="155"/>
    <s v="Cruz Verde Salitre"/>
    <n v="2"/>
    <n v="0"/>
    <n v="2"/>
    <n v="1"/>
    <x v="2"/>
    <x v="0"/>
    <x v="0"/>
  </r>
  <r>
    <s v="Bogotá"/>
    <n v="156"/>
    <s v=" Cruz Verde Calle 80                      "/>
    <n v="0"/>
    <n v="0"/>
    <n v="0"/>
    <n v="0"/>
    <x v="2"/>
    <x v="0"/>
    <x v="0"/>
  </r>
  <r>
    <s v="Bogotá"/>
    <n v="157"/>
    <s v="Cruz Verde Zona In"/>
    <n v="2"/>
    <n v="4"/>
    <n v="1"/>
    <n v="0"/>
    <x v="2"/>
    <x v="2"/>
    <x v="0"/>
  </r>
  <r>
    <s v="Bogotá"/>
    <n v="158"/>
    <s v="Cruz Verde Suba"/>
    <n v="1"/>
    <n v="0"/>
    <n v="0"/>
    <n v="0"/>
    <x v="0"/>
    <x v="0"/>
    <x v="0"/>
  </r>
  <r>
    <s v="Bogotá"/>
    <n v="160"/>
    <s v="Cruz Verde Santa Bárbara"/>
    <n v="1"/>
    <n v="0"/>
    <n v="8"/>
    <n v="5"/>
    <x v="0"/>
    <x v="2"/>
    <x v="1"/>
  </r>
  <r>
    <s v="Medellín"/>
    <n v="161"/>
    <s v="Cruz Verde Punto Clave"/>
    <n v="2"/>
    <n v="1"/>
    <n v="1"/>
    <n v="1"/>
    <x v="2"/>
    <x v="1"/>
    <x v="2"/>
  </r>
  <r>
    <s v="Bucaramanga"/>
    <n v="162"/>
    <s v="Cruz Verde Cabecera"/>
    <n v="2"/>
    <n v="3"/>
    <n v="2"/>
    <n v="0"/>
    <x v="2"/>
    <x v="1"/>
    <x v="0"/>
  </r>
  <r>
    <s v="Bogotá"/>
    <n v="163"/>
    <s v="Cruz Verde Palermo"/>
    <n v="1"/>
    <n v="6"/>
    <n v="2"/>
    <n v="2"/>
    <x v="5"/>
    <x v="3"/>
    <x v="3"/>
  </r>
  <r>
    <s v="Bogotá"/>
    <n v="164"/>
    <s v="Cruz Verde Cedro Bolívar"/>
    <n v="3"/>
    <n v="0"/>
    <n v="2"/>
    <n v="3"/>
    <x v="0"/>
    <x v="0"/>
    <x v="0"/>
  </r>
  <r>
    <s v="Bogotá"/>
    <n v="165"/>
    <s v="Cruz Verde Tunal"/>
    <n v="1"/>
    <n v="1"/>
    <n v="5"/>
    <n v="1"/>
    <x v="5"/>
    <x v="4"/>
    <x v="2"/>
  </r>
  <r>
    <s v="Bogotá"/>
    <n v="166"/>
    <s v="Cruz Verde Calle 106"/>
    <n v="3"/>
    <n v="1"/>
    <n v="3"/>
    <n v="3"/>
    <x v="5"/>
    <x v="0"/>
    <x v="1"/>
  </r>
  <r>
    <s v="Bogotá"/>
    <n v="167"/>
    <s v="Cruz Verde Quinta Paredes"/>
    <n v="0"/>
    <n v="0"/>
    <n v="6"/>
    <n v="8"/>
    <x v="3"/>
    <x v="5"/>
    <x v="2"/>
  </r>
  <r>
    <s v="Bogotá"/>
    <n v="168"/>
    <s v="Cruz Verde Calle 127"/>
    <n v="0"/>
    <n v="2"/>
    <n v="0"/>
    <n v="0"/>
    <x v="0"/>
    <x v="0"/>
    <x v="0"/>
  </r>
  <r>
    <s v="Bogotá"/>
    <n v="171"/>
    <s v="Cruz Verde Plaza de las Américas"/>
    <n v="0"/>
    <n v="0"/>
    <n v="2"/>
    <n v="0"/>
    <x v="0"/>
    <x v="1"/>
    <x v="0"/>
  </r>
  <r>
    <s v="Bogotá"/>
    <n v="172"/>
    <s v="Cruz Verde Calle 100"/>
    <n v="14"/>
    <n v="9"/>
    <n v="7"/>
    <n v="3"/>
    <x v="6"/>
    <x v="6"/>
    <x v="4"/>
  </r>
  <r>
    <s v="Bucaramanga"/>
    <n v="174"/>
    <s v="Cruz Verde Parque Turbay"/>
    <n v="1"/>
    <n v="2"/>
    <n v="0"/>
    <n v="1"/>
    <x v="2"/>
    <x v="0"/>
    <x v="0"/>
  </r>
  <r>
    <s v="Medellín"/>
    <n v="175"/>
    <s v="Cruz Verde Campestre"/>
    <n v="0"/>
    <n v="1"/>
    <n v="0"/>
    <n v="0"/>
    <x v="0"/>
    <x v="0"/>
    <x v="0"/>
  </r>
  <r>
    <s v="Barranquilla"/>
    <n v="176"/>
    <s v="Cruz Verde Soledad"/>
    <n v="0"/>
    <n v="0"/>
    <n v="0"/>
    <n v="0"/>
    <x v="5"/>
    <x v="4"/>
    <x v="0"/>
  </r>
  <r>
    <s v="Cali"/>
    <n v="177"/>
    <s v="Cruz Verde Versalles"/>
    <n v="0"/>
    <n v="0"/>
    <n v="0"/>
    <n v="3"/>
    <x v="0"/>
    <x v="0"/>
    <x v="1"/>
  </r>
  <r>
    <s v="Bogotá"/>
    <n v="178"/>
    <s v="Cruz Verde Calle 72"/>
    <n v="0"/>
    <n v="2"/>
    <n v="1"/>
    <n v="0"/>
    <x v="3"/>
    <x v="7"/>
    <x v="0"/>
  </r>
  <r>
    <s v="Cali"/>
    <n v="179"/>
    <s v="Cruz Verde Ciudad Jardín"/>
    <n v="0"/>
    <n v="0"/>
    <n v="1"/>
    <n v="1"/>
    <x v="0"/>
    <x v="0"/>
    <x v="0"/>
  </r>
  <r>
    <s v="Barranquilla"/>
    <n v="183"/>
    <s v="Cruz Verde Calle 84"/>
    <n v="1"/>
    <n v="1"/>
    <n v="1"/>
    <n v="1"/>
    <x v="2"/>
    <x v="0"/>
    <x v="0"/>
  </r>
  <r>
    <s v="Chía"/>
    <n v="184"/>
    <s v="Cruz Verde Las Delicias "/>
    <n v="0"/>
    <n v="0"/>
    <n v="0"/>
    <n v="0"/>
    <x v="0"/>
    <x v="0"/>
    <x v="0"/>
  </r>
  <r>
    <s v="Cartagena"/>
    <n v="185"/>
    <s v="Cruz Verde Bocagrande"/>
    <n v="0"/>
    <n v="0"/>
    <n v="0"/>
    <n v="0"/>
    <x v="0"/>
    <x v="0"/>
    <x v="0"/>
  </r>
  <r>
    <s v="Bogotá"/>
    <n v="186"/>
    <s v="Cruz Verde Calle 97"/>
    <n v="0"/>
    <n v="3"/>
    <n v="2"/>
    <n v="0"/>
    <x v="0"/>
    <x v="0"/>
    <x v="0"/>
  </r>
  <r>
    <s v="Medellín"/>
    <n v="187"/>
    <s v="Cruz Verde Torre Médica"/>
    <n v="0"/>
    <n v="0"/>
    <n v="0"/>
    <n v="2"/>
    <x v="0"/>
    <x v="0"/>
    <x v="0"/>
  </r>
  <r>
    <s v="Cali"/>
    <n v="188"/>
    <s v="Cruz Verde Tequendama"/>
    <n v="1"/>
    <n v="0"/>
    <n v="2"/>
    <n v="1"/>
    <x v="7"/>
    <x v="0"/>
    <x v="4"/>
  </r>
  <r>
    <s v="Cali"/>
    <n v="189"/>
    <s v="Cruz Verde Centenario"/>
    <n v="2"/>
    <n v="0"/>
    <n v="3"/>
    <n v="2"/>
    <x v="1"/>
    <x v="0"/>
    <x v="0"/>
  </r>
  <r>
    <s v="Bogotá"/>
    <n v="193"/>
    <s v="Cruz Verde Avianca"/>
    <n v="0"/>
    <n v="0"/>
    <m/>
    <n v="0"/>
    <x v="0"/>
    <x v="0"/>
    <x v="0"/>
  </r>
  <r>
    <s v="Soacha"/>
    <n v="196"/>
    <s v="Cruz Verde Metro Soacha"/>
    <n v="0"/>
    <n v="0"/>
    <n v="1"/>
    <n v="0"/>
    <x v="0"/>
    <x v="0"/>
    <x v="0"/>
  </r>
  <r>
    <s v="Bogotá"/>
    <n v="197"/>
    <s v="Cruz Verde Metro Fontibón"/>
    <n v="0"/>
    <n v="2"/>
    <n v="3"/>
    <n v="0"/>
    <x v="0"/>
    <x v="0"/>
    <x v="0"/>
  </r>
  <r>
    <s v="Bogotá"/>
    <n v="198"/>
    <s v="Cruz Verde Metro Bosa"/>
    <n v="1"/>
    <n v="1"/>
    <n v="0"/>
    <n v="1"/>
    <x v="2"/>
    <x v="0"/>
    <x v="1"/>
  </r>
  <r>
    <s v="Medellín"/>
    <n v="199"/>
    <s v="Cruz Verde Metro Bello"/>
    <n v="1"/>
    <n v="3"/>
    <n v="0"/>
    <n v="0"/>
    <x v="0"/>
    <x v="1"/>
    <x v="1"/>
  </r>
  <r>
    <s v="Medellín"/>
    <n v="200"/>
    <s v="Cruz Verde Jumbo Cra 65"/>
    <n v="1"/>
    <n v="1"/>
    <n v="0"/>
    <n v="1"/>
    <x v="0"/>
    <x v="1"/>
    <x v="0"/>
  </r>
  <r>
    <s v="Tunja"/>
    <n v="201"/>
    <s v="Cruz Verde Jumbo Tunja"/>
    <n v="0"/>
    <n v="0"/>
    <n v="1"/>
    <n v="0"/>
    <x v="0"/>
    <x v="0"/>
    <x v="1"/>
  </r>
  <r>
    <s v="Cali"/>
    <n v="202"/>
    <s v="Cruz Verde Jumbo Valle de Lili"/>
    <n v="0"/>
    <n v="0"/>
    <n v="0"/>
    <n v="0"/>
    <x v="0"/>
    <x v="0"/>
    <x v="0"/>
  </r>
  <r>
    <s v="Popayán"/>
    <n v="215"/>
    <s v="Cruz Verde Jumbo Popayán"/>
    <n v="0"/>
    <n v="0"/>
    <n v="0"/>
    <n v="0"/>
    <x v="0"/>
    <x v="0"/>
    <x v="0"/>
  </r>
  <r>
    <s v="Barranquilla"/>
    <n v="224"/>
    <s v="Cruz Verde Jumbo Alto Prado"/>
    <n v="0"/>
    <n v="2"/>
    <n v="3"/>
    <n v="2"/>
    <x v="2"/>
    <x v="1"/>
    <x v="2"/>
  </r>
  <r>
    <s v="Bogotá"/>
    <n v="225"/>
    <s v="Cruz Verde Metro Autopista Sur"/>
    <n v="4"/>
    <n v="3"/>
    <n v="2"/>
    <n v="1"/>
    <x v="1"/>
    <x v="4"/>
    <x v="0"/>
  </r>
  <r>
    <s v="Bogotá"/>
    <n v="226"/>
    <s v="Cruz Verde Metro 20 de Julio"/>
    <n v="0"/>
    <n v="5"/>
    <n v="4"/>
    <n v="2"/>
    <x v="3"/>
    <x v="4"/>
    <x v="4"/>
  </r>
  <r>
    <s v="Bogotá"/>
    <n v="229"/>
    <s v="Cruz Verde Jumbo Suba"/>
    <n v="0"/>
    <n v="1"/>
    <n v="0"/>
    <n v="1"/>
    <x v="0"/>
    <x v="0"/>
    <x v="0"/>
  </r>
  <r>
    <s v="Bogotá"/>
    <n v="245"/>
    <s v="Cruz Verde Jumbo Calle 170"/>
    <n v="0"/>
    <n v="0"/>
    <n v="0"/>
    <n v="0"/>
    <x v="0"/>
    <x v="0"/>
    <x v="0"/>
  </r>
  <r>
    <s v="Bogotá"/>
    <n v="248"/>
    <s v="Cruz Verde Jumbo Calle 80"/>
    <n v="0"/>
    <n v="1"/>
    <n v="3"/>
    <n v="0"/>
    <x v="0"/>
    <x v="4"/>
    <x v="0"/>
  </r>
  <r>
    <s v="Girardot"/>
    <n v="249"/>
    <s v="Cruz Verde Jumbo Girardot"/>
    <n v="1"/>
    <n v="0"/>
    <n v="0"/>
    <n v="0"/>
    <x v="0"/>
    <x v="1"/>
    <x v="0"/>
  </r>
  <r>
    <s v="Neiva"/>
    <n v="250"/>
    <s v="Cruz Verde Metro Neiva"/>
    <n v="0"/>
    <n v="0"/>
    <n v="0"/>
    <n v="0"/>
    <x v="0"/>
    <x v="0"/>
    <x v="0"/>
  </r>
  <r>
    <s v="Bogotá"/>
    <n v="251"/>
    <s v="Cruz Verde Calle 54"/>
    <n v="0"/>
    <n v="0"/>
    <n v="0"/>
    <n v="0"/>
    <x v="0"/>
    <x v="0"/>
    <x v="0"/>
  </r>
  <r>
    <s v="Bogotá"/>
    <n v="252"/>
    <s v="Cruz Verde Jumbo Santa Ana"/>
    <n v="0"/>
    <n v="1"/>
    <n v="2"/>
    <n v="0"/>
    <x v="0"/>
    <x v="0"/>
    <x v="0"/>
  </r>
  <r>
    <s v="Bogotá"/>
    <n v="253"/>
    <s v="Cruz Verde Metro Banderas"/>
    <n v="0"/>
    <n v="1"/>
    <n v="1"/>
    <n v="0"/>
    <x v="1"/>
    <x v="0"/>
    <x v="0"/>
  </r>
  <r>
    <s v="Barranquilla"/>
    <n v="257"/>
    <s v="Cruz Verde Jumbo Americano"/>
    <n v="0"/>
    <n v="0"/>
    <n v="0"/>
    <n v="2"/>
    <x v="1"/>
    <x v="0"/>
    <x v="1"/>
  </r>
  <r>
    <s v="Cali"/>
    <n v="258"/>
    <s v="Cruz Verde Jumbo Limonar"/>
    <n v="0"/>
    <n v="1"/>
    <n v="0"/>
    <n v="2"/>
    <x v="2"/>
    <x v="0"/>
    <x v="0"/>
  </r>
  <r>
    <s v="Pasto"/>
    <n v="260"/>
    <s v="Cruz Verde Metro Pasto"/>
    <n v="0"/>
    <n v="0"/>
    <n v="0"/>
    <n v="0"/>
    <x v="0"/>
    <x v="0"/>
    <x v="0"/>
  </r>
  <r>
    <s v="Bogotá"/>
    <n v="261"/>
    <s v="Cruz Verde Metro San Cayetano"/>
    <n v="0"/>
    <n v="0"/>
    <n v="0"/>
    <n v="0"/>
    <x v="0"/>
    <x v="0"/>
    <x v="0"/>
  </r>
  <r>
    <s v="Bogotá"/>
    <n v="262"/>
    <s v="Cruz Verde Jumbo Hayuelos"/>
    <n v="0"/>
    <n v="1"/>
    <n v="1"/>
    <n v="1"/>
    <x v="2"/>
    <x v="1"/>
    <x v="1"/>
  </r>
  <r>
    <s v="Bogotá"/>
    <n v="263"/>
    <s v="Cruz Verde Jumbo Cra 30"/>
    <n v="1"/>
    <n v="1"/>
    <n v="0"/>
    <n v="1"/>
    <x v="1"/>
    <x v="1"/>
    <x v="0"/>
  </r>
  <r>
    <s v="Ibagué"/>
    <n v="264"/>
    <s v="Cruz Verde Metro Ibagué"/>
    <n v="1"/>
    <n v="0"/>
    <n v="1"/>
    <n v="3"/>
    <x v="0"/>
    <x v="0"/>
    <x v="0"/>
  </r>
  <r>
    <s v="Bogotá"/>
    <n v="265"/>
    <s v="Cruz Verde Metro Alquería"/>
    <n v="0"/>
    <n v="1"/>
    <n v="2"/>
    <n v="0"/>
    <x v="0"/>
    <x v="0"/>
    <x v="0"/>
  </r>
  <r>
    <s v="Rionegro"/>
    <n v="266"/>
    <s v="Cruz Verde Jumbo Rionegro"/>
    <n v="0"/>
    <n v="1"/>
    <n v="0"/>
    <n v="0"/>
    <x v="0"/>
    <x v="0"/>
    <x v="0"/>
  </r>
  <r>
    <s v="Bogotá"/>
    <n v="268"/>
    <s v="Cruz Verde Centro Internacional"/>
    <n v="8"/>
    <n v="12"/>
    <n v="0"/>
    <n v="4"/>
    <x v="5"/>
    <x v="1"/>
    <x v="5"/>
  </r>
  <r>
    <s v="Bucaramanga"/>
    <n v="270"/>
    <s v="Cruz Verde Metro Cabecera Express"/>
    <n v="1"/>
    <n v="0"/>
    <n v="0"/>
    <n v="0"/>
    <x v="0"/>
    <x v="1"/>
    <x v="1"/>
  </r>
  <r>
    <s v="Bucaramanga"/>
    <n v="272"/>
    <s v="Farmasanitas Metro Real"/>
    <n v="0"/>
    <n v="0"/>
    <n v="0"/>
    <n v="0"/>
    <x v="0"/>
    <x v="0"/>
    <x v="0"/>
  </r>
  <r>
    <s v="Bucaramanga"/>
    <n v="274"/>
    <s v="Cruz Verde Metro Colseguros"/>
    <n v="0"/>
    <n v="0"/>
    <n v="0"/>
    <n v="0"/>
    <x v="0"/>
    <x v="0"/>
    <x v="0"/>
  </r>
  <r>
    <s v="Bucaramanga"/>
    <n v="289"/>
    <s v="Cruz Verde Jumbo Mega Mall"/>
    <n v="0"/>
    <n v="0"/>
    <n v="1"/>
    <n v="0"/>
    <x v="0"/>
    <x v="0"/>
    <x v="0"/>
  </r>
  <r>
    <s v="Floridablanca"/>
    <n v="293"/>
    <s v="Cruz verde Metro Floridablanca"/>
    <n v="0"/>
    <n v="0"/>
    <n v="0"/>
    <n v="0"/>
    <x v="0"/>
    <x v="0"/>
    <x v="0"/>
  </r>
  <r>
    <s v="Bucaramanga"/>
    <n v="294"/>
    <s v="Farmasanitas Jumbo Cabecera Tienda"/>
    <n v="0"/>
    <n v="0"/>
    <n v="0"/>
    <n v="0"/>
    <x v="0"/>
    <x v="0"/>
    <x v="0"/>
  </r>
  <r>
    <s v="Bucaramanga"/>
    <n v="297"/>
    <s v="Cruz Verde Parque Caracolí"/>
    <n v="1"/>
    <n v="0"/>
    <n v="2"/>
    <n v="2"/>
    <x v="0"/>
    <x v="0"/>
    <x v="1"/>
  </r>
  <r>
    <s v="Bogotá"/>
    <n v="299"/>
    <s v="Cruz Verde Kennedy"/>
    <n v="0"/>
    <n v="0"/>
    <n v="0"/>
    <n v="0"/>
    <x v="0"/>
    <x v="0"/>
    <x v="0"/>
  </r>
  <r>
    <s v="Cali"/>
    <n v="305"/>
    <s v="Cruz Verde Las Velas"/>
    <n v="0"/>
    <n v="0"/>
    <n v="1"/>
    <n v="0"/>
    <x v="0"/>
    <x v="0"/>
    <x v="0"/>
  </r>
  <r>
    <s v="Bogotá"/>
    <n v="307"/>
    <s v=" Cruz Verde Usaquén"/>
    <n v="0"/>
    <n v="0"/>
    <n v="0"/>
    <n v="0"/>
    <x v="0"/>
    <x v="1"/>
    <x v="0"/>
  </r>
  <r>
    <s v="Bogotá"/>
    <n v="308"/>
    <s v="Cruz Verde Toberín"/>
    <n v="3"/>
    <n v="0"/>
    <n v="0"/>
    <n v="0"/>
    <x v="0"/>
    <x v="0"/>
    <x v="1"/>
  </r>
  <r>
    <s v="Barranquilla"/>
    <n v="309"/>
    <s v="Cruz Verde Metro San Francisco"/>
    <n v="3"/>
    <n v="0"/>
    <n v="2"/>
    <n v="2"/>
    <x v="7"/>
    <x v="0"/>
    <x v="0"/>
  </r>
  <r>
    <s v="Medellín"/>
    <n v="311"/>
    <s v="Cruz Verde Metro Prado"/>
    <n v="0"/>
    <n v="0"/>
    <n v="0"/>
    <n v="0"/>
    <x v="0"/>
    <x v="0"/>
    <x v="0"/>
  </r>
  <r>
    <s v="Yopal"/>
    <n v="312"/>
    <s v="Cruz Verde Jumbo Yopal"/>
    <n v="0"/>
    <n v="0"/>
    <n v="0"/>
    <n v="1"/>
    <x v="0"/>
    <x v="0"/>
    <x v="1"/>
  </r>
  <r>
    <s v="Bogotá"/>
    <n v="367"/>
    <s v="Cruz Verde Ilarco"/>
    <n v="3"/>
    <n v="2"/>
    <n v="0"/>
    <n v="3"/>
    <x v="0"/>
    <x v="0"/>
    <x v="0"/>
  </r>
  <r>
    <s v="Bogotá"/>
    <n v="369"/>
    <s v="Cruz Verde Morato"/>
    <n v="0"/>
    <n v="0"/>
    <n v="0"/>
    <n v="0"/>
    <x v="0"/>
    <x v="0"/>
    <x v="0"/>
  </r>
  <r>
    <s v="Valledupar"/>
    <n v="370"/>
    <s v="Cruz Verde San Miguel"/>
    <n v="0"/>
    <n v="0"/>
    <n v="0"/>
    <n v="0"/>
    <x v="0"/>
    <x v="0"/>
    <x v="0"/>
  </r>
  <r>
    <s v="Bogotá"/>
    <n v="374"/>
    <s v="Cruz Verde Calle 90"/>
    <n v="0"/>
    <n v="0"/>
    <n v="0"/>
    <n v="0"/>
    <x v="0"/>
    <x v="0"/>
    <x v="0"/>
  </r>
  <r>
    <s v="Bogotá"/>
    <n v="378"/>
    <s v="Cruz Verde Avenida Las Villas"/>
    <n v="6"/>
    <n v="9"/>
    <n v="7"/>
    <n v="6"/>
    <x v="8"/>
    <x v="7"/>
    <x v="5"/>
  </r>
  <r>
    <s v="Mingueo/Guajira"/>
    <n v="379"/>
    <s v="Cruz Verde Mingueo"/>
    <n v="0"/>
    <n v="0"/>
    <n v="0"/>
    <n v="0"/>
    <x v="0"/>
    <x v="0"/>
    <x v="0"/>
  </r>
  <r>
    <s v="Ibagué"/>
    <n v="380"/>
    <s v="Cruz Verde La Macarena"/>
    <n v="0"/>
    <n v="1"/>
    <n v="1"/>
    <n v="0"/>
    <x v="0"/>
    <x v="0"/>
    <x v="1"/>
  </r>
  <r>
    <s v="Zipaquirá"/>
    <n v="382"/>
    <s v="Cruz Verde Zipaquirá Centro"/>
    <n v="1"/>
    <n v="0"/>
    <n v="0"/>
    <n v="0"/>
    <x v="0"/>
    <x v="0"/>
    <x v="1"/>
  </r>
  <r>
    <s v="Bogotá"/>
    <n v="383"/>
    <s v="Cruz Verde World Trade Center"/>
    <n v="2"/>
    <n v="0"/>
    <m/>
    <n v="1"/>
    <x v="0"/>
    <x v="5"/>
    <x v="0"/>
  </r>
  <r>
    <s v="Bogotá"/>
    <n v="384"/>
    <s v="Cruz Verde Puente Aranda"/>
    <n v="0"/>
    <n v="0"/>
    <n v="1"/>
    <n v="0"/>
    <x v="0"/>
    <x v="4"/>
    <x v="0"/>
  </r>
  <r>
    <s v="Cali"/>
    <n v="385"/>
    <s v="Cruz Verde Imbanaco"/>
    <n v="0"/>
    <n v="0"/>
    <n v="1"/>
    <n v="4"/>
    <x v="0"/>
    <x v="0"/>
    <x v="0"/>
  </r>
  <r>
    <s v="Cali"/>
    <n v="386"/>
    <s v="Cruz Verde La Flora Industrial"/>
    <n v="0"/>
    <n v="0"/>
    <n v="0"/>
    <n v="0"/>
    <x v="0"/>
    <x v="0"/>
    <x v="0"/>
  </r>
  <r>
    <s v="Cali"/>
    <n v="387"/>
    <s v="Cruz Verde Metro Simón Bolívar"/>
    <n v="0"/>
    <n v="0"/>
    <n v="0"/>
    <n v="0"/>
    <x v="0"/>
    <x v="0"/>
    <x v="0"/>
  </r>
  <r>
    <s v="Cali"/>
    <n v="388"/>
    <s v="Cruz Verde Unicentro"/>
    <n v="1"/>
    <n v="1"/>
    <n v="2"/>
    <n v="2"/>
    <x v="2"/>
    <x v="0"/>
    <x v="0"/>
  </r>
  <r>
    <s v="Bogotá"/>
    <n v="389"/>
    <s v="Cruz Verde Restrepo"/>
    <n v="0"/>
    <n v="0"/>
    <n v="2"/>
    <n v="0"/>
    <x v="0"/>
    <x v="0"/>
    <x v="0"/>
  </r>
  <r>
    <s v="Barranquilla"/>
    <n v="390"/>
    <s v="Cruz Verde Calle 82"/>
    <n v="0"/>
    <n v="0"/>
    <n v="1"/>
    <n v="0"/>
    <x v="5"/>
    <x v="1"/>
    <x v="0"/>
  </r>
  <r>
    <s v="Bucaramanga"/>
    <n v="444"/>
    <s v="Cruz Verde Carrera 33"/>
    <n v="3"/>
    <n v="3"/>
    <n v="5"/>
    <n v="4"/>
    <x v="2"/>
    <x v="0"/>
    <x v="0"/>
  </r>
  <r>
    <s v="Armenia"/>
    <n v="445"/>
    <s v="Cruz Verde Clínica Del Café "/>
    <n v="0"/>
    <n v="0"/>
    <n v="0"/>
    <n v="0"/>
    <x v="0"/>
    <x v="0"/>
    <x v="0"/>
  </r>
  <r>
    <s v="Pereira"/>
    <n v="447"/>
    <s v="Parque Arboleda"/>
    <n v="0"/>
    <n v="0"/>
    <n v="0"/>
    <n v="0"/>
    <x v="2"/>
    <x v="0"/>
    <x v="1"/>
  </r>
  <r>
    <s v="Ocaña"/>
    <n v="450"/>
    <s v="Cruz Verde Ocaña"/>
    <n v="0"/>
    <n v="1"/>
    <n v="0"/>
    <n v="0"/>
    <x v="0"/>
    <x v="0"/>
    <x v="0"/>
  </r>
  <r>
    <s v="Bogotá"/>
    <n v="451"/>
    <s v="Cruz Verde Chapinero Alto"/>
    <n v="0"/>
    <n v="1"/>
    <n v="4"/>
    <n v="2"/>
    <x v="3"/>
    <x v="2"/>
    <x v="6"/>
  </r>
  <r>
    <s v="Girardot"/>
    <n v="452"/>
    <s v="Cruz Verde Unicentro Girardot"/>
    <n v="0"/>
    <n v="1"/>
    <n v="0"/>
    <n v="0"/>
    <x v="0"/>
    <x v="1"/>
    <x v="1"/>
  </r>
  <r>
    <s v="Popayán"/>
    <n v="453"/>
    <s v="Cruz Verde Campanario"/>
    <n v="0"/>
    <n v="0"/>
    <n v="0"/>
    <n v="0"/>
    <x v="0"/>
    <x v="0"/>
    <x v="0"/>
  </r>
  <r>
    <s v="Bogotá"/>
    <n v="454"/>
    <s v="Cruz Verde Colina"/>
    <n v="0"/>
    <n v="0"/>
    <n v="4"/>
    <n v="0"/>
    <x v="1"/>
    <x v="1"/>
    <x v="7"/>
  </r>
  <r>
    <s v="Cartagena"/>
    <n v="456"/>
    <s v="Cruz Verde Bocagrande Carrera 3"/>
    <n v="0"/>
    <n v="0"/>
    <n v="0"/>
    <n v="0"/>
    <x v="2"/>
    <x v="0"/>
    <x v="0"/>
  </r>
  <r>
    <s v="Santa Marta"/>
    <n v="457"/>
    <s v="Villa Olimpica"/>
    <n v="0"/>
    <n v="0"/>
    <n v="0"/>
    <n v="0"/>
    <x v="0"/>
    <x v="0"/>
    <x v="0"/>
  </r>
  <r>
    <s v="Bogotá"/>
    <n v="458"/>
    <s v="Cruz Verde Kennedy Central"/>
    <n v="0"/>
    <n v="0"/>
    <n v="0"/>
    <n v="0"/>
    <x v="2"/>
    <x v="0"/>
    <x v="0"/>
  </r>
  <r>
    <s v="Bogotá"/>
    <n v="459"/>
    <s v="Ferias"/>
    <m/>
    <n v="0"/>
    <n v="0"/>
    <m/>
    <x v="0"/>
    <x v="4"/>
    <x v="7"/>
  </r>
  <r>
    <s v="Cúcuta"/>
    <n v="460"/>
    <s v="Cruz Verde Cúcuta Av.1"/>
    <n v="0"/>
    <n v="0"/>
    <n v="0"/>
    <n v="0"/>
    <x v="0"/>
    <x v="1"/>
    <x v="2"/>
  </r>
  <r>
    <s v="Bogotá"/>
    <n v="461"/>
    <s v="Cruz Verde Santa Fé"/>
    <n v="0"/>
    <n v="0"/>
    <n v="0"/>
    <n v="0"/>
    <x v="0"/>
    <x v="0"/>
    <x v="4"/>
  </r>
  <r>
    <s v="Cartagena"/>
    <n v="462"/>
    <s v="Cruz Verde Uap Santa Lucía"/>
    <n v="0"/>
    <n v="0"/>
    <n v="0"/>
    <n v="0"/>
    <x v="0"/>
    <x v="0"/>
    <x v="0"/>
  </r>
  <r>
    <s v="Bogotá"/>
    <n v="464"/>
    <s v="Cruz Verde Av. Esperanza"/>
    <n v="0"/>
    <n v="0"/>
    <n v="0"/>
    <n v="0"/>
    <x v="0"/>
    <x v="0"/>
    <x v="0"/>
  </r>
  <r>
    <s v="Bogotá"/>
    <n v="465"/>
    <s v="Cruz Verde Restrepo Cra 17"/>
    <n v="0"/>
    <n v="0"/>
    <n v="0"/>
    <n v="0"/>
    <x v="0"/>
    <x v="0"/>
    <x v="0"/>
  </r>
  <r>
    <s v="Bogotá"/>
    <n v="466"/>
    <s v="Cruz Verde Colmedica Chapinero "/>
    <n v="0"/>
    <n v="0"/>
    <n v="0"/>
    <n v="0"/>
    <x v="0"/>
    <x v="0"/>
    <x v="1"/>
  </r>
  <r>
    <s v="Bogotá"/>
    <n v="467"/>
    <s v="Cruz Verde Santa Paula"/>
    <n v="0"/>
    <n v="0"/>
    <n v="0"/>
    <n v="0"/>
    <x v="0"/>
    <x v="0"/>
    <x v="0"/>
  </r>
  <r>
    <s v="Bogotá"/>
    <n v="469"/>
    <s v="Cruz Verde Calle 140"/>
    <n v="0"/>
    <n v="0"/>
    <n v="0"/>
    <n v="0"/>
    <x v="0"/>
    <x v="0"/>
    <x v="0"/>
  </r>
  <r>
    <s v="Barranquilla"/>
    <n v="471"/>
    <s v="Cruz Verde Iberoamérica"/>
    <n v="0"/>
    <n v="0"/>
    <n v="0"/>
    <n v="0"/>
    <x v="0"/>
    <x v="0"/>
    <x v="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</r>
  <r>
    <x v="1"/>
    <x v="1"/>
    <x v="1"/>
    <x v="1"/>
    <x v="0"/>
  </r>
  <r>
    <x v="2"/>
    <x v="2"/>
    <x v="2"/>
    <x v="2"/>
    <x v="1"/>
  </r>
  <r>
    <x v="3"/>
    <x v="3"/>
    <x v="3"/>
    <x v="3"/>
    <x v="1"/>
  </r>
  <r>
    <x v="4"/>
    <x v="4"/>
    <x v="4"/>
    <x v="2"/>
    <x v="1"/>
  </r>
  <r>
    <x v="5"/>
    <x v="5"/>
    <x v="5"/>
    <x v="4"/>
    <x v="1"/>
  </r>
  <r>
    <x v="6"/>
    <x v="6"/>
    <x v="6"/>
    <x v="2"/>
    <x v="1"/>
  </r>
  <r>
    <x v="7"/>
    <x v="6"/>
    <x v="6"/>
    <x v="2"/>
    <x v="1"/>
  </r>
  <r>
    <x v="8"/>
    <x v="7"/>
    <x v="7"/>
    <x v="2"/>
    <x v="1"/>
  </r>
  <r>
    <x v="9"/>
    <x v="0"/>
    <x v="0"/>
    <x v="0"/>
    <x v="0"/>
  </r>
  <r>
    <x v="10"/>
    <x v="8"/>
    <x v="8"/>
    <x v="2"/>
    <x v="0"/>
  </r>
  <r>
    <x v="11"/>
    <x v="9"/>
    <x v="9"/>
    <x v="2"/>
    <x v="1"/>
  </r>
  <r>
    <x v="12"/>
    <x v="10"/>
    <x v="10"/>
    <x v="2"/>
    <x v="1"/>
  </r>
  <r>
    <x v="13"/>
    <x v="11"/>
    <x v="11"/>
    <x v="2"/>
    <x v="0"/>
  </r>
  <r>
    <x v="14"/>
    <x v="12"/>
    <x v="12"/>
    <x v="5"/>
    <x v="0"/>
  </r>
  <r>
    <x v="15"/>
    <x v="0"/>
    <x v="0"/>
    <x v="0"/>
    <x v="0"/>
  </r>
  <r>
    <x v="16"/>
    <x v="13"/>
    <x v="13"/>
    <x v="6"/>
    <x v="1"/>
  </r>
  <r>
    <x v="17"/>
    <x v="14"/>
    <x v="14"/>
    <x v="7"/>
    <x v="0"/>
  </r>
  <r>
    <x v="18"/>
    <x v="15"/>
    <x v="15"/>
    <x v="2"/>
    <x v="0"/>
  </r>
  <r>
    <x v="19"/>
    <x v="16"/>
    <x v="16"/>
    <x v="2"/>
    <x v="1"/>
  </r>
  <r>
    <x v="20"/>
    <x v="17"/>
    <x v="17"/>
    <x v="2"/>
    <x v="0"/>
  </r>
  <r>
    <x v="21"/>
    <x v="15"/>
    <x v="15"/>
    <x v="2"/>
    <x v="0"/>
  </r>
  <r>
    <x v="22"/>
    <x v="18"/>
    <x v="18"/>
    <x v="2"/>
    <x v="0"/>
  </r>
  <r>
    <x v="23"/>
    <x v="19"/>
    <x v="19"/>
    <x v="7"/>
    <x v="1"/>
  </r>
  <r>
    <x v="24"/>
    <x v="20"/>
    <x v="20"/>
    <x v="2"/>
    <x v="0"/>
  </r>
  <r>
    <x v="25"/>
    <x v="21"/>
    <x v="21"/>
    <x v="3"/>
    <x v="0"/>
  </r>
  <r>
    <x v="26"/>
    <x v="22"/>
    <x v="22"/>
    <x v="2"/>
    <x v="1"/>
  </r>
  <r>
    <x v="27"/>
    <x v="23"/>
    <x v="23"/>
    <x v="2"/>
    <x v="1"/>
  </r>
  <r>
    <x v="28"/>
    <x v="24"/>
    <x v="24"/>
    <x v="2"/>
    <x v="0"/>
  </r>
  <r>
    <x v="29"/>
    <x v="25"/>
    <x v="25"/>
    <x v="2"/>
    <x v="0"/>
  </r>
  <r>
    <x v="30"/>
    <x v="11"/>
    <x v="11"/>
    <x v="2"/>
    <x v="0"/>
  </r>
  <r>
    <x v="31"/>
    <x v="22"/>
    <x v="22"/>
    <x v="2"/>
    <x v="1"/>
  </r>
  <r>
    <x v="32"/>
    <x v="0"/>
    <x v="0"/>
    <x v="0"/>
    <x v="1"/>
  </r>
  <r>
    <x v="33"/>
    <x v="7"/>
    <x v="7"/>
    <x v="2"/>
    <x v="0"/>
  </r>
  <r>
    <x v="34"/>
    <x v="7"/>
    <x v="7"/>
    <x v="2"/>
    <x v="1"/>
  </r>
  <r>
    <x v="35"/>
    <x v="7"/>
    <x v="7"/>
    <x v="2"/>
    <x v="1"/>
  </r>
  <r>
    <x v="36"/>
    <x v="9"/>
    <x v="9"/>
    <x v="2"/>
    <x v="1"/>
  </r>
  <r>
    <x v="37"/>
    <x v="26"/>
    <x v="26"/>
    <x v="2"/>
    <x v="0"/>
  </r>
  <r>
    <x v="38"/>
    <x v="2"/>
    <x v="2"/>
    <x v="2"/>
    <x v="0"/>
  </r>
  <r>
    <x v="39"/>
    <x v="10"/>
    <x v="10"/>
    <x v="2"/>
    <x v="0"/>
  </r>
  <r>
    <x v="40"/>
    <x v="27"/>
    <x v="27"/>
    <x v="8"/>
    <x v="0"/>
  </r>
  <r>
    <x v="41"/>
    <x v="18"/>
    <x v="18"/>
    <x v="2"/>
    <x v="0"/>
  </r>
  <r>
    <x v="42"/>
    <x v="7"/>
    <x v="7"/>
    <x v="2"/>
    <x v="1"/>
  </r>
  <r>
    <x v="43"/>
    <x v="7"/>
    <x v="7"/>
    <x v="2"/>
    <x v="1"/>
  </r>
  <r>
    <x v="44"/>
    <x v="10"/>
    <x v="10"/>
    <x v="2"/>
    <x v="1"/>
  </r>
  <r>
    <x v="45"/>
    <x v="28"/>
    <x v="28"/>
    <x v="5"/>
    <x v="0"/>
  </r>
  <r>
    <x v="46"/>
    <x v="29"/>
    <x v="29"/>
    <x v="6"/>
    <x v="1"/>
  </r>
  <r>
    <x v="47"/>
    <x v="25"/>
    <x v="25"/>
    <x v="2"/>
    <x v="0"/>
  </r>
  <r>
    <x v="48"/>
    <x v="26"/>
    <x v="26"/>
    <x v="2"/>
    <x v="0"/>
  </r>
  <r>
    <x v="49"/>
    <x v="5"/>
    <x v="5"/>
    <x v="4"/>
    <x v="1"/>
  </r>
  <r>
    <x v="50"/>
    <x v="26"/>
    <x v="26"/>
    <x v="2"/>
    <x v="0"/>
  </r>
  <r>
    <x v="51"/>
    <x v="15"/>
    <x v="15"/>
    <x v="2"/>
    <x v="0"/>
  </r>
  <r>
    <x v="52"/>
    <x v="26"/>
    <x v="26"/>
    <x v="2"/>
    <x v="0"/>
  </r>
  <r>
    <x v="53"/>
    <x v="21"/>
    <x v="21"/>
    <x v="3"/>
    <x v="0"/>
  </r>
  <r>
    <x v="54"/>
    <x v="5"/>
    <x v="5"/>
    <x v="4"/>
    <x v="1"/>
  </r>
  <r>
    <x v="55"/>
    <x v="24"/>
    <x v="24"/>
    <x v="2"/>
    <x v="1"/>
  </r>
  <r>
    <x v="56"/>
    <x v="30"/>
    <x v="30"/>
    <x v="2"/>
    <x v="1"/>
  </r>
  <r>
    <x v="57"/>
    <x v="31"/>
    <x v="31"/>
    <x v="2"/>
    <x v="0"/>
  </r>
  <r>
    <x v="58"/>
    <x v="30"/>
    <x v="30"/>
    <x v="2"/>
    <x v="1"/>
  </r>
  <r>
    <x v="59"/>
    <x v="7"/>
    <x v="7"/>
    <x v="2"/>
    <x v="1"/>
  </r>
  <r>
    <x v="60"/>
    <x v="7"/>
    <x v="7"/>
    <x v="2"/>
    <x v="1"/>
  </r>
  <r>
    <x v="61"/>
    <x v="26"/>
    <x v="26"/>
    <x v="2"/>
    <x v="0"/>
  </r>
  <r>
    <x v="62"/>
    <x v="32"/>
    <x v="32"/>
    <x v="2"/>
    <x v="0"/>
  </r>
  <r>
    <x v="63"/>
    <x v="5"/>
    <x v="5"/>
    <x v="4"/>
    <x v="1"/>
  </r>
  <r>
    <x v="64"/>
    <x v="33"/>
    <x v="33"/>
    <x v="2"/>
    <x v="0"/>
  </r>
  <r>
    <x v="65"/>
    <x v="23"/>
    <x v="23"/>
    <x v="2"/>
    <x v="1"/>
  </r>
  <r>
    <x v="66"/>
    <x v="6"/>
    <x v="6"/>
    <x v="2"/>
    <x v="1"/>
  </r>
  <r>
    <x v="67"/>
    <x v="6"/>
    <x v="6"/>
    <x v="2"/>
    <x v="1"/>
  </r>
  <r>
    <x v="68"/>
    <x v="10"/>
    <x v="10"/>
    <x v="2"/>
    <x v="1"/>
  </r>
  <r>
    <x v="69"/>
    <x v="14"/>
    <x v="14"/>
    <x v="7"/>
    <x v="0"/>
  </r>
  <r>
    <x v="70"/>
    <x v="5"/>
    <x v="5"/>
    <x v="4"/>
    <x v="1"/>
  </r>
  <r>
    <x v="71"/>
    <x v="29"/>
    <x v="29"/>
    <x v="6"/>
    <x v="0"/>
  </r>
  <r>
    <x v="72"/>
    <x v="34"/>
    <x v="34"/>
    <x v="2"/>
    <x v="0"/>
  </r>
  <r>
    <x v="73"/>
    <x v="0"/>
    <x v="0"/>
    <x v="0"/>
    <x v="1"/>
  </r>
  <r>
    <x v="74"/>
    <x v="26"/>
    <x v="26"/>
    <x v="2"/>
    <x v="0"/>
  </r>
  <r>
    <x v="75"/>
    <x v="35"/>
    <x v="35"/>
    <x v="2"/>
    <x v="0"/>
  </r>
  <r>
    <x v="76"/>
    <x v="12"/>
    <x v="12"/>
    <x v="5"/>
    <x v="0"/>
  </r>
  <r>
    <x v="77"/>
    <x v="27"/>
    <x v="27"/>
    <x v="8"/>
    <x v="1"/>
  </r>
  <r>
    <x v="78"/>
    <x v="27"/>
    <x v="27"/>
    <x v="8"/>
    <x v="1"/>
  </r>
  <r>
    <x v="79"/>
    <x v="36"/>
    <x v="36"/>
    <x v="0"/>
    <x v="1"/>
  </r>
  <r>
    <x v="80"/>
    <x v="10"/>
    <x v="10"/>
    <x v="2"/>
    <x v="0"/>
  </r>
  <r>
    <x v="81"/>
    <x v="9"/>
    <x v="9"/>
    <x v="2"/>
    <x v="1"/>
  </r>
  <r>
    <x v="82"/>
    <x v="25"/>
    <x v="25"/>
    <x v="2"/>
    <x v="1"/>
  </r>
  <r>
    <x v="83"/>
    <x v="16"/>
    <x v="16"/>
    <x v="2"/>
    <x v="1"/>
  </r>
  <r>
    <x v="84"/>
    <x v="15"/>
    <x v="15"/>
    <x v="2"/>
    <x v="0"/>
  </r>
  <r>
    <x v="85"/>
    <x v="37"/>
    <x v="37"/>
    <x v="7"/>
    <x v="0"/>
  </r>
  <r>
    <x v="86"/>
    <x v="7"/>
    <x v="7"/>
    <x v="2"/>
    <x v="1"/>
  </r>
  <r>
    <x v="87"/>
    <x v="38"/>
    <x v="38"/>
    <x v="7"/>
    <x v="0"/>
  </r>
  <r>
    <x v="88"/>
    <x v="10"/>
    <x v="10"/>
    <x v="2"/>
    <x v="0"/>
  </r>
  <r>
    <x v="89"/>
    <x v="34"/>
    <x v="34"/>
    <x v="2"/>
    <x v="1"/>
  </r>
  <r>
    <x v="90"/>
    <x v="39"/>
    <x v="39"/>
    <x v="9"/>
    <x v="0"/>
  </r>
  <r>
    <x v="91"/>
    <x v="21"/>
    <x v="21"/>
    <x v="3"/>
    <x v="0"/>
  </r>
  <r>
    <x v="92"/>
    <x v="32"/>
    <x v="32"/>
    <x v="2"/>
    <x v="0"/>
  </r>
  <r>
    <x v="93"/>
    <x v="40"/>
    <x v="40"/>
    <x v="10"/>
    <x v="0"/>
  </r>
  <r>
    <x v="94"/>
    <x v="22"/>
    <x v="22"/>
    <x v="2"/>
    <x v="1"/>
  </r>
  <r>
    <x v="95"/>
    <x v="16"/>
    <x v="16"/>
    <x v="2"/>
    <x v="0"/>
  </r>
  <r>
    <x v="96"/>
    <x v="41"/>
    <x v="41"/>
    <x v="11"/>
    <x v="1"/>
  </r>
  <r>
    <x v="97"/>
    <x v="16"/>
    <x v="16"/>
    <x v="2"/>
    <x v="1"/>
  </r>
  <r>
    <x v="98"/>
    <x v="21"/>
    <x v="21"/>
    <x v="3"/>
    <x v="0"/>
  </r>
  <r>
    <x v="99"/>
    <x v="42"/>
    <x v="42"/>
    <x v="2"/>
    <x v="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56">
  <r>
    <s v="Bogotá"/>
    <n v="97"/>
    <s v="Cruz Verde Chicó"/>
    <n v="0"/>
    <n v="0"/>
    <n v="1"/>
    <n v="0"/>
    <x v="0"/>
    <n v="0"/>
    <x v="0"/>
    <x v="0"/>
  </r>
  <r>
    <s v="Bogotá"/>
    <n v="98"/>
    <s v="Cruz Verde Belmira"/>
    <n v="0"/>
    <n v="1"/>
    <n v="3"/>
    <n v="2"/>
    <x v="1"/>
    <n v="0"/>
    <x v="1"/>
    <x v="1"/>
  </r>
  <r>
    <s v="Bucaramanga"/>
    <n v="109"/>
    <s v="Cruz Verde Calle 56"/>
    <n v="0"/>
    <n v="1"/>
    <n v="0"/>
    <n v="0"/>
    <x v="2"/>
    <n v="0"/>
    <x v="0"/>
    <x v="0"/>
  </r>
  <r>
    <s v="Bogotá"/>
    <n v="110"/>
    <s v="Cruz Verde Pontevedra"/>
    <n v="2"/>
    <n v="1"/>
    <n v="3"/>
    <n v="0"/>
    <x v="3"/>
    <n v="0"/>
    <x v="2"/>
    <x v="2"/>
  </r>
  <r>
    <s v="Medellín"/>
    <n v="113"/>
    <s v="Cruz Verde San Diego"/>
    <n v="0"/>
    <n v="1"/>
    <n v="0"/>
    <n v="0"/>
    <x v="0"/>
    <n v="0"/>
    <x v="0"/>
    <x v="2"/>
  </r>
  <r>
    <s v="Barranquilla"/>
    <n v="115"/>
    <s v="Cruz Verde Prado 74"/>
    <n v="1"/>
    <n v="1"/>
    <n v="0"/>
    <n v="1"/>
    <x v="1"/>
    <n v="0"/>
    <x v="0"/>
    <x v="0"/>
  </r>
  <r>
    <s v="Valledupar"/>
    <n v="116"/>
    <s v="Cruz Verde Jumbo Valledupar"/>
    <n v="0"/>
    <n v="0"/>
    <n v="1"/>
    <n v="0"/>
    <x v="0"/>
    <n v="0"/>
    <x v="0"/>
    <x v="0"/>
  </r>
  <r>
    <s v="Popayán"/>
    <n v="117"/>
    <s v="Cruz Verde Popayán"/>
    <n v="0"/>
    <n v="0"/>
    <n v="0"/>
    <n v="0"/>
    <x v="0"/>
    <n v="0"/>
    <x v="0"/>
    <x v="0"/>
  </r>
  <r>
    <s v="Sincelejo"/>
    <n v="118"/>
    <s v="Cruz Verde Sincelejo"/>
    <n v="0"/>
    <n v="0"/>
    <n v="0"/>
    <n v="0"/>
    <x v="0"/>
    <n v="0"/>
    <x v="0"/>
    <x v="0"/>
  </r>
  <r>
    <s v="Santa Marta"/>
    <n v="119"/>
    <s v="Cruz Verde Santa Marta"/>
    <n v="0"/>
    <n v="0"/>
    <n v="0"/>
    <n v="1"/>
    <x v="0"/>
    <n v="0"/>
    <x v="0"/>
    <x v="0"/>
  </r>
  <r>
    <s v="Cali"/>
    <n v="120"/>
    <s v="Cruz Verde Roosevelt"/>
    <n v="1"/>
    <n v="1"/>
    <n v="1"/>
    <n v="1"/>
    <x v="0"/>
    <n v="0"/>
    <x v="0"/>
    <x v="2"/>
  </r>
  <r>
    <s v="Montería"/>
    <n v="121"/>
    <s v="Cruz Verde Montería"/>
    <n v="0"/>
    <n v="0"/>
    <n v="1"/>
    <n v="0"/>
    <x v="0"/>
    <n v="0"/>
    <x v="0"/>
    <x v="0"/>
  </r>
  <r>
    <s v="Cartagena"/>
    <n v="122"/>
    <s v="Cruz Verde Manga"/>
    <n v="0"/>
    <n v="0"/>
    <n v="0"/>
    <n v="0"/>
    <x v="0"/>
    <n v="0"/>
    <x v="0"/>
    <x v="0"/>
  </r>
  <r>
    <s v="Manizales"/>
    <n v="123"/>
    <s v="Cruz Verde Guayacanes"/>
    <n v="1"/>
    <n v="2"/>
    <n v="0"/>
    <n v="0"/>
    <x v="0"/>
    <n v="1"/>
    <x v="1"/>
    <x v="0"/>
  </r>
  <r>
    <s v="Tuluá"/>
    <n v="124"/>
    <s v="Cruz Verde Tuluá"/>
    <n v="0"/>
    <n v="0"/>
    <n v="0"/>
    <n v="0"/>
    <x v="0"/>
    <n v="0"/>
    <x v="0"/>
    <x v="0"/>
  </r>
  <r>
    <s v="Ibagué"/>
    <n v="125"/>
    <s v="Cruz Verde San Simón "/>
    <n v="0"/>
    <n v="0"/>
    <n v="0"/>
    <n v="1"/>
    <x v="0"/>
    <n v="0"/>
    <x v="0"/>
    <x v="0"/>
  </r>
  <r>
    <s v="Chía"/>
    <n v="126"/>
    <s v="Cruz Verde Centro Chía"/>
    <n v="2"/>
    <n v="1"/>
    <n v="0"/>
    <n v="0"/>
    <x v="1"/>
    <n v="0"/>
    <x v="0"/>
    <x v="0"/>
  </r>
  <r>
    <s v="Pereira"/>
    <n v="127"/>
    <s v="Cruz Verde Pereira"/>
    <n v="0"/>
    <n v="0"/>
    <n v="0"/>
    <n v="0"/>
    <x v="0"/>
    <n v="1"/>
    <x v="0"/>
    <x v="0"/>
  </r>
  <r>
    <s v="Zipaquirá"/>
    <n v="128"/>
    <s v="Cruz Verde Metro Zipaquirá"/>
    <n v="0"/>
    <n v="0"/>
    <n v="0"/>
    <n v="0"/>
    <x v="0"/>
    <n v="0"/>
    <x v="0"/>
    <x v="0"/>
  </r>
  <r>
    <s v="Tunja"/>
    <n v="129"/>
    <s v="Cruz Verde Los Cristales"/>
    <n v="0"/>
    <n v="0"/>
    <n v="0"/>
    <n v="0"/>
    <x v="0"/>
    <n v="0"/>
    <x v="0"/>
    <x v="0"/>
  </r>
  <r>
    <s v="Neiva"/>
    <n v="130"/>
    <s v="Cruz Verde Quirinal"/>
    <n v="0"/>
    <n v="0"/>
    <n v="0"/>
    <n v="0"/>
    <x v="0"/>
    <n v="0"/>
    <x v="0"/>
    <x v="0"/>
  </r>
  <r>
    <s v="Cúcuta"/>
    <n v="131"/>
    <s v="Cruz Verde Rosetal"/>
    <n v="0"/>
    <n v="0"/>
    <n v="0"/>
    <n v="4"/>
    <x v="4"/>
    <n v="0"/>
    <x v="0"/>
    <x v="0"/>
  </r>
  <r>
    <s v="Riohacha"/>
    <n v="132"/>
    <s v="Cruz Verde Metro Riohacha"/>
    <n v="0"/>
    <n v="0"/>
    <n v="0"/>
    <n v="0"/>
    <x v="0"/>
    <n v="0"/>
    <x v="0"/>
    <x v="0"/>
  </r>
  <r>
    <s v="Armenia"/>
    <n v="133"/>
    <s v="Cruz Verde Avenida Bolívar"/>
    <n v="1"/>
    <n v="0"/>
    <n v="0"/>
    <n v="0"/>
    <x v="0"/>
    <n v="0"/>
    <x v="1"/>
    <x v="2"/>
  </r>
  <r>
    <s v="Villavicencio"/>
    <n v="134"/>
    <s v="Cruz Verde Villavicencio"/>
    <n v="8"/>
    <n v="1"/>
    <n v="3"/>
    <n v="0"/>
    <x v="0"/>
    <n v="0"/>
    <x v="0"/>
    <x v="0"/>
  </r>
  <r>
    <s v="Palmira"/>
    <n v="135"/>
    <s v="Cruz Verde  Palmira"/>
    <n v="0"/>
    <n v="0"/>
    <n v="0"/>
    <n v="0"/>
    <x v="0"/>
    <n v="0"/>
    <x v="0"/>
    <x v="0"/>
  </r>
  <r>
    <s v="Pasto"/>
    <n v="136"/>
    <s v="Cruz Verde Valle de Atriz"/>
    <n v="0"/>
    <n v="0"/>
    <n v="0"/>
    <n v="0"/>
    <x v="0"/>
    <n v="0"/>
    <x v="0"/>
    <x v="0"/>
  </r>
  <r>
    <s v="Fusagasugá"/>
    <n v="137"/>
    <s v="Cruz Verde Fusagasugá"/>
    <n v="0"/>
    <n v="0"/>
    <n v="1"/>
    <n v="1"/>
    <x v="2"/>
    <n v="1"/>
    <x v="0"/>
    <x v="0"/>
  </r>
  <r>
    <s v="Honda"/>
    <n v="138"/>
    <s v="Cruz Verde Honda"/>
    <n v="0"/>
    <n v="0"/>
    <n v="0"/>
    <n v="0"/>
    <x v="0"/>
    <n v="0"/>
    <x v="0"/>
    <x v="0"/>
  </r>
  <r>
    <s v="Florencia"/>
    <n v="139"/>
    <s v="Cruz Verde Florencia"/>
    <n v="0"/>
    <n v="0"/>
    <n v="0"/>
    <n v="0"/>
    <x v="0"/>
    <n v="0"/>
    <x v="0"/>
    <x v="0"/>
  </r>
  <r>
    <s v="Quibdó"/>
    <n v="141"/>
    <s v="Cruz Verde Quibdó"/>
    <n v="0"/>
    <n v="0"/>
    <n v="0"/>
    <n v="0"/>
    <x v="0"/>
    <n v="0"/>
    <x v="0"/>
    <x v="0"/>
  </r>
  <r>
    <s v="Sogamoso"/>
    <n v="142"/>
    <s v="Cruz Verde Sogamoso"/>
    <n v="0"/>
    <n v="0"/>
    <n v="0"/>
    <n v="1"/>
    <x v="0"/>
    <n v="0"/>
    <x v="0"/>
    <x v="0"/>
  </r>
  <r>
    <s v="Facatativá"/>
    <n v="143"/>
    <s v="Cruz Verde Facatativá"/>
    <n v="0"/>
    <n v="2"/>
    <n v="0"/>
    <n v="0"/>
    <x v="2"/>
    <n v="0"/>
    <x v="0"/>
    <x v="0"/>
  </r>
  <r>
    <s v="Girardot"/>
    <n v="144"/>
    <s v="Cruz Verde Girardot"/>
    <n v="0"/>
    <n v="0"/>
    <n v="0"/>
    <n v="0"/>
    <x v="2"/>
    <n v="0"/>
    <x v="1"/>
    <x v="0"/>
  </r>
  <r>
    <s v="Villeta"/>
    <n v="145"/>
    <s v="Cruz Verde Villeta"/>
    <n v="0"/>
    <n v="0"/>
    <n v="0"/>
    <n v="0"/>
    <x v="0"/>
    <n v="0"/>
    <x v="0"/>
    <x v="0"/>
  </r>
  <r>
    <s v="Chiquinquirá"/>
    <n v="146"/>
    <s v="Cruz Verde Chiquinquirá"/>
    <n v="0"/>
    <n v="0"/>
    <n v="0"/>
    <n v="0"/>
    <x v="2"/>
    <n v="0"/>
    <x v="0"/>
    <x v="2"/>
  </r>
  <r>
    <s v="Duitama"/>
    <n v="147"/>
    <s v="Cruz Verde Innovo"/>
    <n v="1"/>
    <n v="2"/>
    <n v="2"/>
    <n v="1"/>
    <x v="0"/>
    <n v="0"/>
    <x v="0"/>
    <x v="0"/>
  </r>
  <r>
    <s v="Ipiales "/>
    <n v="148"/>
    <s v="Cruz Verde Ipiales"/>
    <n v="0"/>
    <n v="0"/>
    <n v="1"/>
    <n v="1"/>
    <x v="0"/>
    <n v="0"/>
    <x v="0"/>
    <x v="0"/>
  </r>
  <r>
    <s v="San Andrés"/>
    <n v="149"/>
    <s v="Cruz Verde San Andrés"/>
    <n v="0"/>
    <n v="0"/>
    <n v="0"/>
    <n v="0"/>
    <x v="0"/>
    <n v="0"/>
    <x v="0"/>
    <x v="0"/>
  </r>
  <r>
    <s v="Bogotá"/>
    <n v="151"/>
    <s v="Cruz Verde Antiguo Country "/>
    <n v="0"/>
    <n v="0"/>
    <n v="0"/>
    <n v="0"/>
    <x v="0"/>
    <n v="0"/>
    <x v="0"/>
    <x v="0"/>
  </r>
  <r>
    <s v="Cali"/>
    <n v="152"/>
    <s v="Cruz Verde Norte"/>
    <n v="0"/>
    <n v="0"/>
    <n v="1"/>
    <n v="1"/>
    <x v="0"/>
    <n v="0"/>
    <x v="0"/>
    <x v="0"/>
  </r>
  <r>
    <s v="Bogotá"/>
    <n v="154"/>
    <s v="Cruz Verde CAE "/>
    <n v="0"/>
    <n v="0"/>
    <n v="0"/>
    <n v="0"/>
    <x v="0"/>
    <n v="0"/>
    <x v="0"/>
    <x v="0"/>
  </r>
  <r>
    <s v="Bogotá"/>
    <n v="155"/>
    <s v="Cruz Verde Salitre"/>
    <n v="2"/>
    <n v="0"/>
    <n v="2"/>
    <n v="1"/>
    <x v="2"/>
    <n v="0"/>
    <x v="0"/>
    <x v="2"/>
  </r>
  <r>
    <s v="Bogotá"/>
    <n v="156"/>
    <s v=" Cruz Verde Calle 80                      "/>
    <n v="0"/>
    <n v="0"/>
    <n v="0"/>
    <n v="0"/>
    <x v="2"/>
    <n v="0"/>
    <x v="0"/>
    <x v="0"/>
  </r>
  <r>
    <s v="Bogotá"/>
    <n v="157"/>
    <s v="Cruz Verde Zona In"/>
    <n v="2"/>
    <n v="4"/>
    <n v="1"/>
    <n v="0"/>
    <x v="2"/>
    <n v="4"/>
    <x v="0"/>
    <x v="3"/>
  </r>
  <r>
    <s v="Bogotá"/>
    <n v="158"/>
    <s v="Cruz Verde Suba"/>
    <n v="1"/>
    <n v="0"/>
    <n v="0"/>
    <n v="0"/>
    <x v="0"/>
    <n v="0"/>
    <x v="0"/>
    <x v="2"/>
  </r>
  <r>
    <s v="Bogotá"/>
    <n v="160"/>
    <s v="Cruz Verde Santa Bárbara"/>
    <n v="1"/>
    <n v="0"/>
    <n v="8"/>
    <n v="5"/>
    <x v="0"/>
    <n v="4"/>
    <x v="1"/>
    <x v="0"/>
  </r>
  <r>
    <s v="Medellín"/>
    <n v="161"/>
    <s v="Cruz Verde Punto Clave"/>
    <n v="2"/>
    <n v="1"/>
    <n v="1"/>
    <n v="1"/>
    <x v="2"/>
    <n v="1"/>
    <x v="2"/>
    <x v="1"/>
  </r>
  <r>
    <s v="Bucaramanga"/>
    <n v="162"/>
    <s v="Cruz Verde Cabecera"/>
    <n v="2"/>
    <n v="3"/>
    <n v="2"/>
    <n v="0"/>
    <x v="2"/>
    <n v="1"/>
    <x v="0"/>
    <x v="0"/>
  </r>
  <r>
    <s v="Bogotá"/>
    <n v="163"/>
    <s v="Cruz Verde Palermo"/>
    <n v="1"/>
    <n v="6"/>
    <n v="2"/>
    <n v="2"/>
    <x v="5"/>
    <n v="3"/>
    <x v="3"/>
    <x v="2"/>
  </r>
  <r>
    <s v="Bogotá"/>
    <n v="164"/>
    <s v="Cruz Verde Cedro Bolívar"/>
    <n v="3"/>
    <n v="0"/>
    <n v="2"/>
    <n v="3"/>
    <x v="0"/>
    <n v="0"/>
    <x v="0"/>
    <x v="2"/>
  </r>
  <r>
    <s v="Bogotá"/>
    <n v="165"/>
    <s v="Cruz Verde Tunal"/>
    <n v="1"/>
    <n v="1"/>
    <n v="5"/>
    <n v="1"/>
    <x v="5"/>
    <n v="2"/>
    <x v="2"/>
    <x v="2"/>
  </r>
  <r>
    <s v="Bogotá"/>
    <n v="166"/>
    <s v="Cruz Verde Calle 106"/>
    <n v="3"/>
    <n v="1"/>
    <n v="3"/>
    <n v="3"/>
    <x v="5"/>
    <n v="0"/>
    <x v="1"/>
    <x v="0"/>
  </r>
  <r>
    <s v="Bogotá"/>
    <n v="167"/>
    <s v="Cruz Verde Quinta Paredes"/>
    <n v="0"/>
    <n v="0"/>
    <n v="6"/>
    <n v="8"/>
    <x v="3"/>
    <n v="5"/>
    <x v="2"/>
    <x v="1"/>
  </r>
  <r>
    <s v="Bogotá"/>
    <n v="168"/>
    <s v="Cruz Verde Calle 127"/>
    <n v="0"/>
    <n v="2"/>
    <n v="0"/>
    <n v="0"/>
    <x v="0"/>
    <n v="0"/>
    <x v="0"/>
    <x v="0"/>
  </r>
  <r>
    <s v="Bogotá"/>
    <n v="171"/>
    <s v="Cruz Verde Plaza de las Américas"/>
    <n v="0"/>
    <n v="0"/>
    <n v="2"/>
    <n v="0"/>
    <x v="0"/>
    <n v="1"/>
    <x v="0"/>
    <x v="0"/>
  </r>
  <r>
    <s v="Bogotá"/>
    <n v="172"/>
    <s v="Cruz Verde Calle 100"/>
    <n v="14"/>
    <n v="9"/>
    <n v="7"/>
    <n v="3"/>
    <x v="6"/>
    <n v="7"/>
    <x v="4"/>
    <x v="4"/>
  </r>
  <r>
    <s v="Bucaramanga"/>
    <n v="174"/>
    <s v="Cruz Verde Parque Turbay"/>
    <n v="1"/>
    <n v="2"/>
    <n v="0"/>
    <n v="1"/>
    <x v="2"/>
    <n v="0"/>
    <x v="0"/>
    <x v="2"/>
  </r>
  <r>
    <s v="Medellín"/>
    <n v="175"/>
    <s v="Cruz Verde Campestre"/>
    <n v="0"/>
    <n v="1"/>
    <n v="0"/>
    <n v="0"/>
    <x v="0"/>
    <n v="0"/>
    <x v="0"/>
    <x v="0"/>
  </r>
  <r>
    <s v="Barranquilla"/>
    <n v="176"/>
    <s v="Cruz Verde Soledad"/>
    <n v="0"/>
    <n v="0"/>
    <n v="0"/>
    <n v="0"/>
    <x v="5"/>
    <n v="2"/>
    <x v="0"/>
    <x v="0"/>
  </r>
  <r>
    <s v="Cali"/>
    <n v="177"/>
    <s v="Cruz Verde Versalles"/>
    <n v="0"/>
    <n v="0"/>
    <n v="0"/>
    <n v="3"/>
    <x v="0"/>
    <n v="0"/>
    <x v="1"/>
    <x v="0"/>
  </r>
  <r>
    <s v="Bogotá"/>
    <n v="178"/>
    <s v="Cruz Verde Calle 72"/>
    <n v="0"/>
    <n v="2"/>
    <n v="1"/>
    <n v="0"/>
    <x v="3"/>
    <n v="8"/>
    <x v="0"/>
    <x v="0"/>
  </r>
  <r>
    <s v="Cali"/>
    <n v="179"/>
    <s v="Cruz Verde Ciudad Jardín"/>
    <n v="0"/>
    <n v="0"/>
    <n v="1"/>
    <n v="1"/>
    <x v="0"/>
    <n v="0"/>
    <x v="0"/>
    <x v="0"/>
  </r>
  <r>
    <s v="Barranquilla"/>
    <n v="183"/>
    <s v="Cruz Verde Calle 84"/>
    <n v="1"/>
    <n v="1"/>
    <n v="1"/>
    <n v="1"/>
    <x v="2"/>
    <n v="0"/>
    <x v="0"/>
    <x v="0"/>
  </r>
  <r>
    <s v="Chía"/>
    <n v="184"/>
    <s v="Cruz Verde Las Delicias "/>
    <n v="0"/>
    <n v="0"/>
    <n v="0"/>
    <n v="0"/>
    <x v="0"/>
    <n v="0"/>
    <x v="0"/>
    <x v="0"/>
  </r>
  <r>
    <s v="Cartagena"/>
    <n v="185"/>
    <s v="Cruz Verde Bocagrande"/>
    <n v="0"/>
    <n v="0"/>
    <n v="0"/>
    <n v="0"/>
    <x v="0"/>
    <n v="0"/>
    <x v="0"/>
    <x v="0"/>
  </r>
  <r>
    <s v="Bogotá"/>
    <n v="186"/>
    <s v="Cruz Verde Calle 97"/>
    <n v="0"/>
    <n v="3"/>
    <n v="2"/>
    <n v="0"/>
    <x v="0"/>
    <n v="0"/>
    <x v="0"/>
    <x v="0"/>
  </r>
  <r>
    <s v="Medellín"/>
    <n v="187"/>
    <s v="Cruz Verde Torre Médica"/>
    <n v="0"/>
    <n v="0"/>
    <n v="0"/>
    <n v="2"/>
    <x v="0"/>
    <n v="0"/>
    <x v="0"/>
    <x v="0"/>
  </r>
  <r>
    <s v="Cali"/>
    <n v="188"/>
    <s v="Cruz Verde Tequendama"/>
    <n v="1"/>
    <n v="0"/>
    <n v="2"/>
    <n v="1"/>
    <x v="7"/>
    <n v="0"/>
    <x v="4"/>
    <x v="1"/>
  </r>
  <r>
    <s v="Cali"/>
    <n v="189"/>
    <s v="Cruz Verde Centenario"/>
    <n v="2"/>
    <n v="0"/>
    <n v="3"/>
    <n v="2"/>
    <x v="1"/>
    <n v="0"/>
    <x v="0"/>
    <x v="0"/>
  </r>
  <r>
    <s v="Bogotá"/>
    <n v="193"/>
    <s v="Cruz Verde Avianca"/>
    <n v="0"/>
    <n v="0"/>
    <m/>
    <n v="0"/>
    <x v="0"/>
    <n v="0"/>
    <x v="0"/>
    <x v="0"/>
  </r>
  <r>
    <s v="Soacha"/>
    <n v="196"/>
    <s v="Cruz Verde Metro Soacha"/>
    <n v="0"/>
    <n v="0"/>
    <n v="1"/>
    <n v="0"/>
    <x v="0"/>
    <n v="0"/>
    <x v="0"/>
    <x v="0"/>
  </r>
  <r>
    <s v="Bogotá"/>
    <n v="197"/>
    <s v="Cruz Verde Metro Fontibón"/>
    <n v="0"/>
    <n v="2"/>
    <n v="3"/>
    <n v="0"/>
    <x v="0"/>
    <n v="0"/>
    <x v="0"/>
    <x v="0"/>
  </r>
  <r>
    <s v="Bogotá"/>
    <n v="198"/>
    <s v="Cruz Verde Metro Bosa"/>
    <n v="1"/>
    <n v="1"/>
    <n v="0"/>
    <n v="1"/>
    <x v="2"/>
    <n v="0"/>
    <x v="1"/>
    <x v="0"/>
  </r>
  <r>
    <s v="Medellín"/>
    <n v="199"/>
    <s v="Cruz Verde Metro Bello"/>
    <n v="1"/>
    <n v="3"/>
    <n v="0"/>
    <n v="0"/>
    <x v="0"/>
    <n v="1"/>
    <x v="1"/>
    <x v="0"/>
  </r>
  <r>
    <s v="Medellín"/>
    <n v="200"/>
    <s v="Cruz Verde Jumbo Cra 65"/>
    <n v="1"/>
    <n v="1"/>
    <n v="0"/>
    <n v="1"/>
    <x v="0"/>
    <n v="1"/>
    <x v="0"/>
    <x v="2"/>
  </r>
  <r>
    <s v="Tunja"/>
    <n v="201"/>
    <s v="Cruz Verde Jumbo Tunja"/>
    <n v="0"/>
    <n v="0"/>
    <n v="1"/>
    <n v="0"/>
    <x v="0"/>
    <n v="0"/>
    <x v="1"/>
    <x v="0"/>
  </r>
  <r>
    <s v="Cali"/>
    <n v="202"/>
    <s v="Cruz Verde Jumbo Valle de Lili"/>
    <n v="0"/>
    <n v="0"/>
    <n v="0"/>
    <n v="0"/>
    <x v="0"/>
    <n v="0"/>
    <x v="0"/>
    <x v="0"/>
  </r>
  <r>
    <s v="Popayán"/>
    <n v="215"/>
    <s v="Cruz Verde Jumbo Popayán"/>
    <n v="0"/>
    <n v="0"/>
    <n v="0"/>
    <n v="0"/>
    <x v="0"/>
    <n v="0"/>
    <x v="0"/>
    <x v="0"/>
  </r>
  <r>
    <s v="Barranquilla"/>
    <n v="224"/>
    <s v="Cruz Verde Jumbo Alto Prado"/>
    <n v="0"/>
    <n v="2"/>
    <n v="3"/>
    <n v="2"/>
    <x v="2"/>
    <n v="1"/>
    <x v="2"/>
    <x v="0"/>
  </r>
  <r>
    <s v="Bogotá"/>
    <n v="225"/>
    <s v="Cruz Verde Metro Autopista Sur"/>
    <n v="4"/>
    <n v="3"/>
    <n v="2"/>
    <n v="1"/>
    <x v="1"/>
    <n v="2"/>
    <x v="0"/>
    <x v="0"/>
  </r>
  <r>
    <s v="Bogotá"/>
    <n v="226"/>
    <s v="Cruz Verde Metro 20 de Julio"/>
    <n v="0"/>
    <n v="5"/>
    <n v="4"/>
    <n v="2"/>
    <x v="3"/>
    <n v="2"/>
    <x v="4"/>
    <x v="1"/>
  </r>
  <r>
    <s v="Bogotá"/>
    <n v="229"/>
    <s v="Cruz Verde Jumbo Suba"/>
    <n v="0"/>
    <n v="1"/>
    <n v="0"/>
    <n v="1"/>
    <x v="0"/>
    <n v="0"/>
    <x v="0"/>
    <x v="0"/>
  </r>
  <r>
    <s v="Bogotá"/>
    <n v="245"/>
    <s v="Cruz Verde Jumbo Calle 170"/>
    <n v="0"/>
    <n v="0"/>
    <n v="0"/>
    <n v="0"/>
    <x v="0"/>
    <n v="0"/>
    <x v="0"/>
    <x v="0"/>
  </r>
  <r>
    <s v="Bogotá"/>
    <n v="248"/>
    <s v="Cruz Verde Jumbo Calle 80"/>
    <n v="0"/>
    <n v="1"/>
    <n v="3"/>
    <n v="0"/>
    <x v="0"/>
    <n v="2"/>
    <x v="0"/>
    <x v="0"/>
  </r>
  <r>
    <s v="Girardot"/>
    <n v="249"/>
    <s v="Cruz Verde Jumbo Girardot"/>
    <n v="1"/>
    <n v="0"/>
    <n v="0"/>
    <n v="0"/>
    <x v="0"/>
    <n v="1"/>
    <x v="0"/>
    <x v="0"/>
  </r>
  <r>
    <s v="Neiva"/>
    <n v="250"/>
    <s v="Cruz Verde Metro Neiva"/>
    <n v="0"/>
    <n v="0"/>
    <n v="0"/>
    <n v="0"/>
    <x v="0"/>
    <n v="0"/>
    <x v="0"/>
    <x v="0"/>
  </r>
  <r>
    <s v="Bogotá"/>
    <n v="251"/>
    <s v="Cruz Verde Calle 54"/>
    <n v="0"/>
    <n v="0"/>
    <n v="0"/>
    <n v="0"/>
    <x v="0"/>
    <n v="0"/>
    <x v="0"/>
    <x v="2"/>
  </r>
  <r>
    <s v="Bogotá"/>
    <n v="252"/>
    <s v="Cruz Verde Jumbo Santa Ana"/>
    <n v="0"/>
    <n v="1"/>
    <n v="2"/>
    <n v="0"/>
    <x v="0"/>
    <n v="0"/>
    <x v="0"/>
    <x v="1"/>
  </r>
  <r>
    <s v="Bogotá"/>
    <n v="253"/>
    <s v="Cruz Verde Metro Banderas"/>
    <n v="0"/>
    <n v="1"/>
    <n v="1"/>
    <n v="0"/>
    <x v="1"/>
    <n v="0"/>
    <x v="0"/>
    <x v="0"/>
  </r>
  <r>
    <s v="Barranquilla"/>
    <n v="257"/>
    <s v="Cruz Verde Jumbo Americano"/>
    <n v="0"/>
    <n v="0"/>
    <n v="0"/>
    <n v="2"/>
    <x v="1"/>
    <n v="0"/>
    <x v="1"/>
    <x v="0"/>
  </r>
  <r>
    <s v="Cali"/>
    <n v="258"/>
    <s v="Cruz Verde Jumbo Limonar"/>
    <n v="0"/>
    <n v="1"/>
    <n v="0"/>
    <n v="2"/>
    <x v="2"/>
    <n v="0"/>
    <x v="0"/>
    <x v="0"/>
  </r>
  <r>
    <s v="Pasto"/>
    <n v="260"/>
    <s v="Cruz Verde Metro Pasto"/>
    <n v="0"/>
    <n v="0"/>
    <n v="0"/>
    <n v="0"/>
    <x v="0"/>
    <n v="0"/>
    <x v="0"/>
    <x v="0"/>
  </r>
  <r>
    <s v="Bogotá"/>
    <n v="261"/>
    <s v="Cruz Verde Metro San Cayetano"/>
    <n v="0"/>
    <n v="0"/>
    <n v="0"/>
    <n v="0"/>
    <x v="0"/>
    <n v="0"/>
    <x v="0"/>
    <x v="0"/>
  </r>
  <r>
    <s v="Bogotá"/>
    <n v="262"/>
    <s v="Cruz Verde Jumbo Hayuelos"/>
    <n v="0"/>
    <n v="1"/>
    <n v="1"/>
    <n v="1"/>
    <x v="2"/>
    <n v="1"/>
    <x v="1"/>
    <x v="1"/>
  </r>
  <r>
    <s v="Bogotá"/>
    <n v="263"/>
    <s v="Cruz Verde Jumbo Cra 30"/>
    <n v="1"/>
    <n v="1"/>
    <n v="0"/>
    <n v="1"/>
    <x v="1"/>
    <n v="1"/>
    <x v="0"/>
    <x v="0"/>
  </r>
  <r>
    <s v="Ibagué"/>
    <n v="264"/>
    <s v="Cruz Verde Metro Ibagué"/>
    <n v="1"/>
    <n v="0"/>
    <n v="1"/>
    <n v="3"/>
    <x v="0"/>
    <n v="0"/>
    <x v="0"/>
    <x v="0"/>
  </r>
  <r>
    <s v="Bogotá"/>
    <n v="265"/>
    <s v="Cruz Verde Metro Alquería"/>
    <n v="0"/>
    <n v="1"/>
    <n v="2"/>
    <n v="0"/>
    <x v="0"/>
    <n v="0"/>
    <x v="0"/>
    <x v="0"/>
  </r>
  <r>
    <s v="Rionegro"/>
    <n v="266"/>
    <s v="Cruz Verde Jumbo Rionegro"/>
    <n v="0"/>
    <n v="1"/>
    <n v="0"/>
    <n v="0"/>
    <x v="0"/>
    <n v="0"/>
    <x v="0"/>
    <x v="0"/>
  </r>
  <r>
    <s v="Bogotá"/>
    <n v="268"/>
    <s v="Cruz Verde Centro Internacional"/>
    <n v="8"/>
    <n v="12"/>
    <n v="0"/>
    <n v="4"/>
    <x v="5"/>
    <n v="1"/>
    <x v="5"/>
    <x v="5"/>
  </r>
  <r>
    <s v="Bucaramanga"/>
    <n v="270"/>
    <s v="Cruz Verde Metro Cabecera Express"/>
    <n v="1"/>
    <n v="0"/>
    <n v="0"/>
    <n v="0"/>
    <x v="0"/>
    <n v="1"/>
    <x v="1"/>
    <x v="0"/>
  </r>
  <r>
    <s v="Bucaramanga"/>
    <n v="272"/>
    <s v="Farmasanitas Metro Real"/>
    <n v="0"/>
    <n v="0"/>
    <n v="0"/>
    <n v="0"/>
    <x v="0"/>
    <n v="0"/>
    <x v="0"/>
    <x v="0"/>
  </r>
  <r>
    <s v="Bucaramanga"/>
    <n v="274"/>
    <s v="Cruz Verde Metro Colseguros"/>
    <n v="0"/>
    <n v="0"/>
    <n v="0"/>
    <n v="0"/>
    <x v="0"/>
    <n v="0"/>
    <x v="0"/>
    <x v="0"/>
  </r>
  <r>
    <s v="Bucaramanga"/>
    <n v="289"/>
    <s v="Cruz Verde Jumbo Mega Mall"/>
    <n v="0"/>
    <n v="0"/>
    <n v="1"/>
    <n v="0"/>
    <x v="0"/>
    <n v="0"/>
    <x v="0"/>
    <x v="0"/>
  </r>
  <r>
    <s v="Floridablanca"/>
    <n v="293"/>
    <s v="Cruz verde Metro Floridablanca"/>
    <n v="0"/>
    <n v="0"/>
    <n v="0"/>
    <n v="0"/>
    <x v="0"/>
    <n v="0"/>
    <x v="0"/>
    <x v="0"/>
  </r>
  <r>
    <s v="Bucaramanga"/>
    <n v="294"/>
    <s v="Farmasanitas Jumbo Cabecera Tienda"/>
    <n v="0"/>
    <n v="0"/>
    <n v="0"/>
    <n v="0"/>
    <x v="0"/>
    <n v="0"/>
    <x v="0"/>
    <x v="0"/>
  </r>
  <r>
    <s v="Bucaramanga"/>
    <n v="297"/>
    <s v="Cruz Verde Parque Caracolí"/>
    <n v="1"/>
    <n v="0"/>
    <n v="2"/>
    <n v="2"/>
    <x v="0"/>
    <n v="0"/>
    <x v="1"/>
    <x v="6"/>
  </r>
  <r>
    <s v="Bogotá"/>
    <n v="299"/>
    <s v="Cruz Verde Kennedy"/>
    <n v="0"/>
    <n v="0"/>
    <n v="0"/>
    <n v="0"/>
    <x v="0"/>
    <n v="0"/>
    <x v="0"/>
    <x v="0"/>
  </r>
  <r>
    <s v="Cali"/>
    <n v="305"/>
    <s v="Cruz Verde Las Velas"/>
    <n v="0"/>
    <n v="0"/>
    <n v="1"/>
    <n v="0"/>
    <x v="0"/>
    <n v="0"/>
    <x v="0"/>
    <x v="0"/>
  </r>
  <r>
    <s v="Bogotá"/>
    <n v="307"/>
    <s v=" Cruz Verde Usaquén"/>
    <n v="0"/>
    <n v="0"/>
    <n v="0"/>
    <n v="0"/>
    <x v="0"/>
    <n v="1"/>
    <x v="0"/>
    <x v="0"/>
  </r>
  <r>
    <s v="Bogotá"/>
    <n v="308"/>
    <s v="Cruz Verde Toberín"/>
    <n v="3"/>
    <n v="0"/>
    <n v="0"/>
    <n v="0"/>
    <x v="0"/>
    <n v="0"/>
    <x v="1"/>
    <x v="0"/>
  </r>
  <r>
    <s v="Barranquilla"/>
    <n v="309"/>
    <s v="Cruz Verde Metro San Francisco"/>
    <n v="3"/>
    <n v="0"/>
    <n v="2"/>
    <n v="2"/>
    <x v="7"/>
    <n v="0"/>
    <x v="0"/>
    <x v="3"/>
  </r>
  <r>
    <s v="Medellín"/>
    <n v="311"/>
    <s v="Cruz Verde Metro Prado"/>
    <n v="0"/>
    <n v="0"/>
    <n v="0"/>
    <n v="0"/>
    <x v="0"/>
    <n v="0"/>
    <x v="0"/>
    <x v="2"/>
  </r>
  <r>
    <s v="Yopal"/>
    <n v="312"/>
    <s v="Cruz Verde Jumbo Yopal"/>
    <n v="0"/>
    <n v="0"/>
    <n v="0"/>
    <n v="1"/>
    <x v="0"/>
    <n v="0"/>
    <x v="1"/>
    <x v="0"/>
  </r>
  <r>
    <s v="Bogotá"/>
    <n v="367"/>
    <s v="Cruz Verde Ilarco"/>
    <n v="3"/>
    <n v="2"/>
    <n v="0"/>
    <n v="3"/>
    <x v="0"/>
    <n v="0"/>
    <x v="0"/>
    <x v="7"/>
  </r>
  <r>
    <s v="Bogotá"/>
    <n v="369"/>
    <s v="Cruz Verde Morato"/>
    <n v="0"/>
    <n v="0"/>
    <n v="0"/>
    <n v="0"/>
    <x v="0"/>
    <n v="0"/>
    <x v="0"/>
    <x v="0"/>
  </r>
  <r>
    <s v="Valledupar"/>
    <n v="370"/>
    <s v="Cruz Verde San Miguel"/>
    <n v="0"/>
    <n v="0"/>
    <n v="0"/>
    <n v="0"/>
    <x v="0"/>
    <n v="0"/>
    <x v="0"/>
    <x v="0"/>
  </r>
  <r>
    <s v="Bogotá"/>
    <n v="374"/>
    <s v="Cruz Verde Calle 90"/>
    <n v="0"/>
    <n v="0"/>
    <n v="0"/>
    <n v="0"/>
    <x v="0"/>
    <n v="0"/>
    <x v="0"/>
    <x v="0"/>
  </r>
  <r>
    <s v="Bogotá"/>
    <n v="378"/>
    <s v="Cruz Verde Avenida Las Villas"/>
    <n v="6"/>
    <n v="9"/>
    <n v="7"/>
    <n v="6"/>
    <x v="8"/>
    <n v="8"/>
    <x v="5"/>
    <x v="5"/>
  </r>
  <r>
    <s v="Mingueo/Guajira"/>
    <n v="379"/>
    <s v="Cruz Verde Mingueo"/>
    <n v="0"/>
    <n v="0"/>
    <n v="0"/>
    <n v="0"/>
    <x v="0"/>
    <n v="0"/>
    <x v="0"/>
    <x v="0"/>
  </r>
  <r>
    <s v="Ibagué"/>
    <n v="380"/>
    <s v="Cruz Verde La Macarena"/>
    <n v="0"/>
    <n v="1"/>
    <n v="1"/>
    <n v="0"/>
    <x v="0"/>
    <n v="0"/>
    <x v="1"/>
    <x v="2"/>
  </r>
  <r>
    <s v="Zipaquirá"/>
    <n v="382"/>
    <s v="Cruz Verde Zipaquirá Centro"/>
    <n v="1"/>
    <n v="0"/>
    <n v="0"/>
    <n v="0"/>
    <x v="0"/>
    <n v="0"/>
    <x v="1"/>
    <x v="7"/>
  </r>
  <r>
    <s v="Bogotá"/>
    <n v="383"/>
    <s v="Cruz Verde World Trade Center"/>
    <n v="2"/>
    <n v="0"/>
    <m/>
    <n v="1"/>
    <x v="0"/>
    <n v="5"/>
    <x v="0"/>
    <x v="0"/>
  </r>
  <r>
    <s v="Bogotá"/>
    <n v="384"/>
    <s v="Cruz Verde Puente Aranda"/>
    <n v="0"/>
    <n v="0"/>
    <n v="1"/>
    <n v="0"/>
    <x v="0"/>
    <n v="2"/>
    <x v="0"/>
    <x v="0"/>
  </r>
  <r>
    <s v="Cali"/>
    <n v="385"/>
    <s v="Cruz Verde Imbanaco"/>
    <n v="0"/>
    <n v="0"/>
    <n v="1"/>
    <n v="4"/>
    <x v="0"/>
    <n v="0"/>
    <x v="0"/>
    <x v="0"/>
  </r>
  <r>
    <s v="Cali"/>
    <n v="386"/>
    <s v="Cruz Verde La Flora Industrial"/>
    <n v="0"/>
    <n v="0"/>
    <n v="0"/>
    <n v="0"/>
    <x v="0"/>
    <n v="0"/>
    <x v="0"/>
    <x v="0"/>
  </r>
  <r>
    <s v="Cali"/>
    <n v="387"/>
    <s v="Cruz Verde Metro Simón Bolívar"/>
    <n v="0"/>
    <n v="0"/>
    <n v="0"/>
    <n v="0"/>
    <x v="0"/>
    <n v="0"/>
    <x v="0"/>
    <x v="0"/>
  </r>
  <r>
    <s v="Cali"/>
    <n v="388"/>
    <s v="Cruz Verde Unicentro"/>
    <n v="1"/>
    <n v="1"/>
    <n v="2"/>
    <n v="2"/>
    <x v="2"/>
    <n v="0"/>
    <x v="0"/>
    <x v="0"/>
  </r>
  <r>
    <s v="Bogotá"/>
    <n v="389"/>
    <s v="Cruz Verde Restrepo"/>
    <n v="0"/>
    <n v="0"/>
    <n v="2"/>
    <n v="0"/>
    <x v="0"/>
    <n v="0"/>
    <x v="0"/>
    <x v="1"/>
  </r>
  <r>
    <s v="Barranquilla"/>
    <n v="390"/>
    <s v="Cruz Verde Calle 82"/>
    <n v="0"/>
    <n v="0"/>
    <n v="1"/>
    <n v="0"/>
    <x v="5"/>
    <n v="1"/>
    <x v="0"/>
    <x v="2"/>
  </r>
  <r>
    <s v="Bucaramanga"/>
    <n v="444"/>
    <s v="Cruz Verde Carrera 33"/>
    <n v="3"/>
    <n v="3"/>
    <n v="5"/>
    <n v="4"/>
    <x v="2"/>
    <n v="0"/>
    <x v="0"/>
    <x v="0"/>
  </r>
  <r>
    <s v="Armenia"/>
    <n v="445"/>
    <s v="Cruz Verde Clínica Del Café "/>
    <n v="0"/>
    <n v="0"/>
    <n v="0"/>
    <n v="0"/>
    <x v="0"/>
    <n v="0"/>
    <x v="0"/>
    <x v="0"/>
  </r>
  <r>
    <s v="Pereira"/>
    <n v="447"/>
    <s v="Parque Arboleda"/>
    <n v="0"/>
    <n v="0"/>
    <n v="0"/>
    <n v="0"/>
    <x v="2"/>
    <n v="0"/>
    <x v="1"/>
    <x v="2"/>
  </r>
  <r>
    <s v="Ocaña"/>
    <n v="450"/>
    <s v="Cruz Verde Ocaña"/>
    <n v="0"/>
    <n v="1"/>
    <n v="0"/>
    <n v="0"/>
    <x v="0"/>
    <n v="0"/>
    <x v="0"/>
    <x v="0"/>
  </r>
  <r>
    <s v="Bogotá"/>
    <n v="451"/>
    <s v="Cruz Verde Chapinero Alto"/>
    <n v="0"/>
    <n v="1"/>
    <n v="4"/>
    <n v="2"/>
    <x v="3"/>
    <n v="4"/>
    <x v="6"/>
    <x v="7"/>
  </r>
  <r>
    <s v="Girardot"/>
    <n v="452"/>
    <s v="Cruz Verde Unicentro Girardot"/>
    <n v="0"/>
    <n v="1"/>
    <n v="0"/>
    <n v="0"/>
    <x v="0"/>
    <n v="1"/>
    <x v="1"/>
    <x v="0"/>
  </r>
  <r>
    <s v="Popayán"/>
    <n v="453"/>
    <s v="Cruz Verde Campanario"/>
    <n v="0"/>
    <n v="0"/>
    <n v="0"/>
    <n v="0"/>
    <x v="0"/>
    <n v="0"/>
    <x v="0"/>
    <x v="0"/>
  </r>
  <r>
    <s v="Bogotá"/>
    <n v="454"/>
    <s v="Cruz Verde Colina"/>
    <n v="0"/>
    <n v="0"/>
    <n v="4"/>
    <n v="0"/>
    <x v="1"/>
    <n v="1"/>
    <x v="7"/>
    <x v="3"/>
  </r>
  <r>
    <s v="Cartagena"/>
    <n v="456"/>
    <s v="Cruz Verde Bocagrande Carrera 3"/>
    <n v="0"/>
    <n v="0"/>
    <n v="0"/>
    <n v="0"/>
    <x v="2"/>
    <n v="0"/>
    <x v="0"/>
    <x v="0"/>
  </r>
  <r>
    <s v="Santa Marta"/>
    <n v="457"/>
    <s v="Villa Olimpica"/>
    <n v="0"/>
    <n v="0"/>
    <n v="0"/>
    <n v="0"/>
    <x v="0"/>
    <n v="0"/>
    <x v="0"/>
    <x v="0"/>
  </r>
  <r>
    <s v="Bogotá"/>
    <n v="458"/>
    <s v="Cruz Verde Kennedy Central"/>
    <n v="0"/>
    <n v="0"/>
    <n v="0"/>
    <n v="0"/>
    <x v="2"/>
    <n v="0"/>
    <x v="0"/>
    <x v="2"/>
  </r>
  <r>
    <s v="Bogotá"/>
    <n v="459"/>
    <s v=" Cruz Verde Las Ferias"/>
    <m/>
    <n v="0"/>
    <n v="0"/>
    <m/>
    <x v="0"/>
    <n v="2"/>
    <x v="7"/>
    <x v="1"/>
  </r>
  <r>
    <s v="Cúcuta"/>
    <n v="460"/>
    <s v="Cruz Verde Cúcuta Av.1"/>
    <n v="0"/>
    <n v="0"/>
    <n v="0"/>
    <n v="0"/>
    <x v="0"/>
    <n v="1"/>
    <x v="2"/>
    <x v="6"/>
  </r>
  <r>
    <s v="Bogotá"/>
    <n v="461"/>
    <s v="Cruz Verde Santa Fé"/>
    <n v="0"/>
    <n v="0"/>
    <n v="0"/>
    <n v="0"/>
    <x v="0"/>
    <n v="0"/>
    <x v="4"/>
    <x v="2"/>
  </r>
  <r>
    <s v="Cartagena"/>
    <n v="462"/>
    <s v="Cruz Verde Uap Santa Lucía"/>
    <n v="0"/>
    <n v="0"/>
    <n v="0"/>
    <n v="0"/>
    <x v="0"/>
    <n v="0"/>
    <x v="0"/>
    <x v="0"/>
  </r>
  <r>
    <s v="Bogotá"/>
    <n v="464"/>
    <s v="Cruz Verde Av. Esperanza"/>
    <n v="0"/>
    <n v="0"/>
    <n v="0"/>
    <n v="0"/>
    <x v="0"/>
    <n v="0"/>
    <x v="0"/>
    <x v="7"/>
  </r>
  <r>
    <s v="Bogotá"/>
    <n v="465"/>
    <s v="Cruz Verde Restrepo Cra 17"/>
    <n v="0"/>
    <n v="0"/>
    <n v="0"/>
    <n v="0"/>
    <x v="0"/>
    <n v="0"/>
    <x v="0"/>
    <x v="0"/>
  </r>
  <r>
    <s v="Bogotá"/>
    <n v="466"/>
    <s v="Cruz Verde Colmedica Chapinero "/>
    <n v="0"/>
    <n v="0"/>
    <n v="0"/>
    <n v="0"/>
    <x v="0"/>
    <n v="0"/>
    <x v="1"/>
    <x v="3"/>
  </r>
  <r>
    <s v="Bogotá"/>
    <n v="467"/>
    <s v="Cruz Verde Santa Paula"/>
    <n v="0"/>
    <n v="0"/>
    <n v="0"/>
    <n v="0"/>
    <x v="0"/>
    <n v="0"/>
    <x v="0"/>
    <x v="1"/>
  </r>
  <r>
    <s v="Bogotá"/>
    <n v="469"/>
    <s v="Cruz Verde Calle 140"/>
    <n v="0"/>
    <n v="0"/>
    <n v="0"/>
    <n v="0"/>
    <x v="0"/>
    <n v="0"/>
    <x v="0"/>
    <x v="1"/>
  </r>
  <r>
    <s v="Barranquilla"/>
    <n v="471"/>
    <s v="Cruz Verde Iberoamérica"/>
    <n v="0"/>
    <n v="0"/>
    <n v="0"/>
    <n v="0"/>
    <x v="0"/>
    <n v="0"/>
    <x v="0"/>
    <x v="0"/>
  </r>
  <r>
    <s v="Bogotá"/>
    <n v="468"/>
    <s v="Cruz Verde Calle 93"/>
    <m/>
    <m/>
    <m/>
    <m/>
    <x v="9"/>
    <m/>
    <x v="8"/>
    <x v="0"/>
  </r>
  <r>
    <s v="Bogotá"/>
    <n v="496"/>
    <s v="Cruz Verde Medical Center"/>
    <m/>
    <m/>
    <m/>
    <m/>
    <x v="9"/>
    <m/>
    <x v="8"/>
    <x v="0"/>
  </r>
  <r>
    <s v="Bogotá"/>
    <n v="494"/>
    <s v="Cruz Verde Modelia Central"/>
    <m/>
    <m/>
    <m/>
    <m/>
    <x v="9"/>
    <m/>
    <x v="8"/>
    <x v="0"/>
  </r>
  <r>
    <s v="Cartagena"/>
    <n v="470"/>
    <s v="Cruz Verde Las Murallas"/>
    <m/>
    <m/>
    <m/>
    <m/>
    <x v="9"/>
    <m/>
    <x v="8"/>
    <x v="0"/>
  </r>
  <r>
    <s v="Valledupar"/>
    <n v="498"/>
    <s v="Cruz Verde Orbe Plaza"/>
    <m/>
    <m/>
    <m/>
    <m/>
    <x v="9"/>
    <m/>
    <x v="8"/>
    <x v="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</r>
  <r>
    <x v="1"/>
    <x v="1"/>
    <x v="1"/>
    <x v="0"/>
    <x v="1"/>
  </r>
  <r>
    <x v="2"/>
    <x v="2"/>
    <x v="2"/>
    <x v="0"/>
    <x v="0"/>
  </r>
  <r>
    <x v="3"/>
    <x v="3"/>
    <x v="3"/>
    <x v="0"/>
    <x v="1"/>
  </r>
  <r>
    <x v="4"/>
    <x v="4"/>
    <x v="4"/>
    <x v="0"/>
    <x v="1"/>
  </r>
  <r>
    <x v="5"/>
    <x v="1"/>
    <x v="1"/>
    <x v="0"/>
    <x v="1"/>
  </r>
  <r>
    <x v="6"/>
    <x v="5"/>
    <x v="5"/>
    <x v="1"/>
    <x v="0"/>
  </r>
  <r>
    <x v="7"/>
    <x v="6"/>
    <x v="6"/>
    <x v="0"/>
    <x v="0"/>
  </r>
  <r>
    <x v="8"/>
    <x v="6"/>
    <x v="6"/>
    <x v="0"/>
    <x v="0"/>
  </r>
  <r>
    <x v="9"/>
    <x v="7"/>
    <x v="7"/>
    <x v="1"/>
    <x v="1"/>
  </r>
  <r>
    <x v="10"/>
    <x v="3"/>
    <x v="3"/>
    <x v="0"/>
    <x v="1"/>
  </r>
  <r>
    <x v="11"/>
    <x v="8"/>
    <x v="8"/>
    <x v="2"/>
    <x v="1"/>
  </r>
  <r>
    <x v="12"/>
    <x v="9"/>
    <x v="9"/>
    <x v="0"/>
    <x v="1"/>
  </r>
  <r>
    <x v="13"/>
    <x v="10"/>
    <x v="10"/>
    <x v="0"/>
    <x v="0"/>
  </r>
  <r>
    <x v="14"/>
    <x v="10"/>
    <x v="10"/>
    <x v="0"/>
    <x v="0"/>
  </r>
  <r>
    <x v="15"/>
    <x v="11"/>
    <x v="11"/>
    <x v="3"/>
    <x v="1"/>
  </r>
  <r>
    <x v="16"/>
    <x v="11"/>
    <x v="11"/>
    <x v="3"/>
    <x v="1"/>
  </r>
  <r>
    <x v="17"/>
    <x v="11"/>
    <x v="11"/>
    <x v="3"/>
    <x v="1"/>
  </r>
  <r>
    <x v="18"/>
    <x v="12"/>
    <x v="12"/>
    <x v="0"/>
    <x v="0"/>
  </r>
  <r>
    <x v="19"/>
    <x v="13"/>
    <x v="13"/>
    <x v="1"/>
    <x v="1"/>
  </r>
  <r>
    <x v="20"/>
    <x v="14"/>
    <x v="14"/>
    <x v="3"/>
    <x v="1"/>
  </r>
  <r>
    <x v="21"/>
    <x v="15"/>
    <x v="15"/>
    <x v="4"/>
    <x v="1"/>
  </r>
  <r>
    <x v="22"/>
    <x v="1"/>
    <x v="1"/>
    <x v="0"/>
    <x v="1"/>
  </r>
  <r>
    <x v="23"/>
    <x v="16"/>
    <x v="16"/>
    <x v="0"/>
    <x v="0"/>
  </r>
  <r>
    <x v="24"/>
    <x v="16"/>
    <x v="16"/>
    <x v="0"/>
    <x v="0"/>
  </r>
  <r>
    <x v="25"/>
    <x v="16"/>
    <x v="16"/>
    <x v="0"/>
    <x v="0"/>
  </r>
  <r>
    <x v="26"/>
    <x v="16"/>
    <x v="16"/>
    <x v="0"/>
    <x v="0"/>
  </r>
  <r>
    <x v="27"/>
    <x v="16"/>
    <x v="16"/>
    <x v="0"/>
    <x v="1"/>
  </r>
  <r>
    <x v="28"/>
    <x v="17"/>
    <x v="17"/>
    <x v="5"/>
    <x v="0"/>
  </r>
  <r>
    <x v="29"/>
    <x v="1"/>
    <x v="1"/>
    <x v="0"/>
    <x v="1"/>
  </r>
  <r>
    <x v="30"/>
    <x v="18"/>
    <x v="18"/>
    <x v="6"/>
    <x v="1"/>
  </r>
  <r>
    <x v="31"/>
    <x v="19"/>
    <x v="19"/>
    <x v="1"/>
    <x v="1"/>
  </r>
  <r>
    <x v="32"/>
    <x v="20"/>
    <x v="20"/>
    <x v="0"/>
    <x v="1"/>
  </r>
  <r>
    <x v="33"/>
    <x v="21"/>
    <x v="21"/>
    <x v="0"/>
    <x v="0"/>
  </r>
  <r>
    <x v="34"/>
    <x v="22"/>
    <x v="22"/>
    <x v="7"/>
    <x v="1"/>
  </r>
  <r>
    <x v="35"/>
    <x v="21"/>
    <x v="21"/>
    <x v="0"/>
    <x v="0"/>
  </r>
  <r>
    <x v="36"/>
    <x v="21"/>
    <x v="21"/>
    <x v="0"/>
    <x v="0"/>
  </r>
  <r>
    <x v="37"/>
    <x v="23"/>
    <x v="23"/>
    <x v="0"/>
    <x v="1"/>
  </r>
  <r>
    <x v="38"/>
    <x v="24"/>
    <x v="24"/>
    <x v="8"/>
    <x v="1"/>
  </r>
  <r>
    <x v="39"/>
    <x v="1"/>
    <x v="1"/>
    <x v="0"/>
    <x v="0"/>
  </r>
  <r>
    <x v="40"/>
    <x v="25"/>
    <x v="25"/>
    <x v="9"/>
    <x v="1"/>
  </r>
  <r>
    <x v="41"/>
    <x v="26"/>
    <x v="26"/>
    <x v="10"/>
    <x v="0"/>
  </r>
  <r>
    <x v="42"/>
    <x v="16"/>
    <x v="16"/>
    <x v="0"/>
    <x v="1"/>
  </r>
  <r>
    <x v="43"/>
    <x v="16"/>
    <x v="16"/>
    <x v="0"/>
    <x v="0"/>
  </r>
  <r>
    <x v="44"/>
    <x v="21"/>
    <x v="21"/>
    <x v="0"/>
    <x v="0"/>
  </r>
  <r>
    <x v="45"/>
    <x v="10"/>
    <x v="10"/>
    <x v="0"/>
    <x v="0"/>
  </r>
  <r>
    <x v="46"/>
    <x v="16"/>
    <x v="16"/>
    <x v="0"/>
    <x v="1"/>
  </r>
  <r>
    <x v="47"/>
    <x v="16"/>
    <x v="16"/>
    <x v="0"/>
    <x v="1"/>
  </r>
  <r>
    <x v="48"/>
    <x v="21"/>
    <x v="21"/>
    <x v="0"/>
    <x v="0"/>
  </r>
  <r>
    <x v="49"/>
    <x v="27"/>
    <x v="27"/>
    <x v="2"/>
    <x v="0"/>
  </r>
  <r>
    <x v="50"/>
    <x v="28"/>
    <x v="28"/>
    <x v="0"/>
    <x v="0"/>
  </r>
  <r>
    <x v="51"/>
    <x v="29"/>
    <x v="29"/>
    <x v="4"/>
    <x v="1"/>
  </r>
  <r>
    <x v="52"/>
    <x v="30"/>
    <x v="30"/>
    <x v="0"/>
    <x v="0"/>
  </r>
  <r>
    <x v="53"/>
    <x v="18"/>
    <x v="18"/>
    <x v="6"/>
    <x v="1"/>
  </r>
  <r>
    <x v="54"/>
    <x v="31"/>
    <x v="31"/>
    <x v="0"/>
    <x v="0"/>
  </r>
  <r>
    <x v="55"/>
    <x v="1"/>
    <x v="1"/>
    <x v="0"/>
    <x v="0"/>
  </r>
  <r>
    <x v="56"/>
    <x v="8"/>
    <x v="8"/>
    <x v="2"/>
    <x v="0"/>
  </r>
  <r>
    <x v="57"/>
    <x v="32"/>
    <x v="32"/>
    <x v="4"/>
    <x v="1"/>
  </r>
  <r>
    <x v="58"/>
    <x v="33"/>
    <x v="33"/>
    <x v="0"/>
    <x v="1"/>
  </r>
  <r>
    <x v="59"/>
    <x v="34"/>
    <x v="34"/>
    <x v="0"/>
    <x v="1"/>
  </r>
  <r>
    <x v="60"/>
    <x v="1"/>
    <x v="1"/>
    <x v="0"/>
    <x v="1"/>
  </r>
  <r>
    <x v="61"/>
    <x v="35"/>
    <x v="35"/>
    <x v="11"/>
    <x v="0"/>
  </r>
  <r>
    <x v="62"/>
    <x v="18"/>
    <x v="18"/>
    <x v="6"/>
    <x v="0"/>
  </r>
  <r>
    <x v="63"/>
    <x v="16"/>
    <x v="16"/>
    <x v="0"/>
    <x v="0"/>
  </r>
  <r>
    <x v="64"/>
    <x v="9"/>
    <x v="9"/>
    <x v="0"/>
    <x v="1"/>
  </r>
  <r>
    <x v="65"/>
    <x v="36"/>
    <x v="36"/>
    <x v="12"/>
    <x v="1"/>
  </r>
  <r>
    <x v="66"/>
    <x v="9"/>
    <x v="9"/>
    <x v="0"/>
    <x v="1"/>
  </r>
  <r>
    <x v="67"/>
    <x v="1"/>
    <x v="1"/>
    <x v="0"/>
    <x v="1"/>
  </r>
  <r>
    <x v="68"/>
    <x v="0"/>
    <x v="0"/>
    <x v="0"/>
    <x v="0"/>
  </r>
  <r>
    <x v="69"/>
    <x v="37"/>
    <x v="37"/>
    <x v="0"/>
    <x v="1"/>
  </r>
  <r>
    <x v="70"/>
    <x v="1"/>
    <x v="1"/>
    <x v="0"/>
    <x v="0"/>
  </r>
  <r>
    <x v="71"/>
    <x v="1"/>
    <x v="1"/>
    <x v="0"/>
    <x v="1"/>
  </r>
  <r>
    <x v="72"/>
    <x v="26"/>
    <x v="26"/>
    <x v="10"/>
    <x v="0"/>
  </r>
  <r>
    <x v="73"/>
    <x v="9"/>
    <x v="9"/>
    <x v="0"/>
    <x v="1"/>
  </r>
  <r>
    <x v="74"/>
    <x v="7"/>
    <x v="7"/>
    <x v="1"/>
    <x v="1"/>
  </r>
  <r>
    <x v="75"/>
    <x v="4"/>
    <x v="4"/>
    <x v="0"/>
    <x v="1"/>
  </r>
  <r>
    <x v="76"/>
    <x v="27"/>
    <x v="27"/>
    <x v="2"/>
    <x v="0"/>
  </r>
  <r>
    <x v="77"/>
    <x v="23"/>
    <x v="23"/>
    <x v="0"/>
    <x v="0"/>
  </r>
  <r>
    <x v="78"/>
    <x v="38"/>
    <x v="38"/>
    <x v="13"/>
    <x v="0"/>
  </r>
  <r>
    <x v="79"/>
    <x v="6"/>
    <x v="6"/>
    <x v="0"/>
    <x v="0"/>
  </r>
  <r>
    <x v="80"/>
    <x v="0"/>
    <x v="0"/>
    <x v="0"/>
    <x v="1"/>
  </r>
  <r>
    <x v="81"/>
    <x v="1"/>
    <x v="1"/>
    <x v="0"/>
    <x v="1"/>
  </r>
  <r>
    <x v="82"/>
    <x v="31"/>
    <x v="31"/>
    <x v="0"/>
    <x v="0"/>
  </r>
  <r>
    <x v="83"/>
    <x v="10"/>
    <x v="10"/>
    <x v="0"/>
    <x v="0"/>
  </r>
  <r>
    <x v="84"/>
    <x v="39"/>
    <x v="39"/>
    <x v="6"/>
    <x v="1"/>
  </r>
  <r>
    <x v="85"/>
    <x v="9"/>
    <x v="9"/>
    <x v="0"/>
    <x v="1"/>
  </r>
  <r>
    <x v="86"/>
    <x v="10"/>
    <x v="10"/>
    <x v="0"/>
    <x v="1"/>
  </r>
  <r>
    <x v="87"/>
    <x v="34"/>
    <x v="34"/>
    <x v="0"/>
    <x v="1"/>
  </r>
  <r>
    <x v="88"/>
    <x v="21"/>
    <x v="21"/>
    <x v="0"/>
    <x v="0"/>
  </r>
  <r>
    <x v="89"/>
    <x v="37"/>
    <x v="37"/>
    <x v="0"/>
    <x v="1"/>
  </r>
  <r>
    <x v="90"/>
    <x v="1"/>
    <x v="1"/>
    <x v="0"/>
    <x v="1"/>
  </r>
  <r>
    <x v="91"/>
    <x v="40"/>
    <x v="40"/>
    <x v="0"/>
    <x v="1"/>
  </r>
  <r>
    <x v="92"/>
    <x v="41"/>
    <x v="41"/>
    <x v="0"/>
    <x v="1"/>
  </r>
  <r>
    <x v="93"/>
    <x v="29"/>
    <x v="29"/>
    <x v="4"/>
    <x v="1"/>
  </r>
  <r>
    <x v="94"/>
    <x v="21"/>
    <x v="21"/>
    <x v="0"/>
    <x v="0"/>
  </r>
  <r>
    <x v="95"/>
    <x v="42"/>
    <x v="42"/>
    <x v="0"/>
    <x v="1"/>
  </r>
  <r>
    <x v="96"/>
    <x v="16"/>
    <x v="16"/>
    <x v="0"/>
    <x v="0"/>
  </r>
  <r>
    <x v="97"/>
    <x v="16"/>
    <x v="16"/>
    <x v="0"/>
    <x v="0"/>
  </r>
  <r>
    <x v="98"/>
    <x v="6"/>
    <x v="6"/>
    <x v="0"/>
    <x v="0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60">
  <r>
    <s v="Bogotá"/>
    <n v="97"/>
    <s v="Cruz Verde Chicó"/>
    <n v="0"/>
    <n v="0"/>
    <n v="1"/>
    <n v="0"/>
    <x v="0"/>
    <n v="0"/>
    <n v="0"/>
    <n v="0"/>
    <x v="0"/>
    <x v="0"/>
    <x v="0"/>
  </r>
  <r>
    <s v="Bogotá"/>
    <n v="98"/>
    <s v="Cruz Verde Belmira"/>
    <n v="0"/>
    <n v="1"/>
    <n v="3"/>
    <n v="2"/>
    <x v="1"/>
    <n v="0"/>
    <n v="1"/>
    <n v="2"/>
    <x v="1"/>
    <x v="0"/>
    <x v="1"/>
  </r>
  <r>
    <s v="Bucaramanga"/>
    <n v="109"/>
    <s v="Cruz Verde Calle 56"/>
    <n v="0"/>
    <n v="1"/>
    <n v="0"/>
    <n v="0"/>
    <x v="2"/>
    <n v="0"/>
    <n v="0"/>
    <n v="0"/>
    <x v="0"/>
    <x v="0"/>
    <x v="2"/>
  </r>
  <r>
    <s v="Bogotá"/>
    <n v="110"/>
    <s v="Cruz Verde Pontevedra"/>
    <n v="2"/>
    <n v="1"/>
    <n v="3"/>
    <n v="0"/>
    <x v="3"/>
    <n v="0"/>
    <n v="2"/>
    <n v="1"/>
    <x v="2"/>
    <x v="0"/>
    <x v="3"/>
  </r>
  <r>
    <s v="Medellín"/>
    <n v="113"/>
    <s v="Cruz Verde San Diego"/>
    <n v="0"/>
    <n v="1"/>
    <n v="0"/>
    <n v="0"/>
    <x v="0"/>
    <n v="0"/>
    <n v="0"/>
    <n v="1"/>
    <x v="0"/>
    <x v="0"/>
    <x v="2"/>
  </r>
  <r>
    <s v="Barranquilla"/>
    <n v="115"/>
    <s v="Cruz Verde Prado 74"/>
    <n v="1"/>
    <n v="1"/>
    <n v="0"/>
    <n v="1"/>
    <x v="1"/>
    <n v="0"/>
    <n v="0"/>
    <n v="0"/>
    <x v="0"/>
    <x v="0"/>
    <x v="4"/>
  </r>
  <r>
    <s v="Valledupar"/>
    <n v="116"/>
    <s v="Cruz Verde Jumbo Valledupar"/>
    <n v="0"/>
    <n v="0"/>
    <n v="1"/>
    <n v="0"/>
    <x v="0"/>
    <n v="0"/>
    <n v="0"/>
    <n v="0"/>
    <x v="0"/>
    <x v="0"/>
    <x v="0"/>
  </r>
  <r>
    <s v="Popayán"/>
    <n v="117"/>
    <s v="Cruz Verde Popayán"/>
    <n v="0"/>
    <n v="0"/>
    <n v="0"/>
    <n v="0"/>
    <x v="0"/>
    <n v="0"/>
    <n v="0"/>
    <n v="0"/>
    <x v="0"/>
    <x v="0"/>
    <x v="5"/>
  </r>
  <r>
    <s v="Sincelejo"/>
    <n v="118"/>
    <s v="Cruz Verde Sincelejo"/>
    <n v="0"/>
    <n v="0"/>
    <n v="0"/>
    <n v="0"/>
    <x v="0"/>
    <n v="0"/>
    <n v="0"/>
    <n v="0"/>
    <x v="0"/>
    <x v="0"/>
    <x v="5"/>
  </r>
  <r>
    <s v="Santa Marta"/>
    <n v="119"/>
    <s v="Cruz Verde Santa Marta"/>
    <n v="0"/>
    <n v="0"/>
    <n v="0"/>
    <n v="1"/>
    <x v="0"/>
    <n v="0"/>
    <n v="0"/>
    <n v="0"/>
    <x v="0"/>
    <x v="0"/>
    <x v="0"/>
  </r>
  <r>
    <s v="Cali"/>
    <n v="120"/>
    <s v="Cruz Verde Roosevelt"/>
    <n v="1"/>
    <n v="1"/>
    <n v="1"/>
    <n v="1"/>
    <x v="0"/>
    <n v="0"/>
    <n v="0"/>
    <n v="1"/>
    <x v="0"/>
    <x v="0"/>
    <x v="4"/>
  </r>
  <r>
    <s v="Montería"/>
    <n v="121"/>
    <s v="Cruz Verde Montería"/>
    <n v="0"/>
    <n v="0"/>
    <n v="1"/>
    <n v="0"/>
    <x v="0"/>
    <n v="0"/>
    <n v="0"/>
    <n v="0"/>
    <x v="2"/>
    <x v="0"/>
    <x v="2"/>
  </r>
  <r>
    <s v="Cartagena"/>
    <n v="122"/>
    <s v="Cruz Verde Manga"/>
    <n v="0"/>
    <n v="0"/>
    <n v="0"/>
    <n v="0"/>
    <x v="0"/>
    <n v="0"/>
    <n v="0"/>
    <n v="0"/>
    <x v="0"/>
    <x v="0"/>
    <x v="5"/>
  </r>
  <r>
    <s v="Manizales"/>
    <n v="123"/>
    <s v="Cruz Verde Guayacanes"/>
    <n v="1"/>
    <n v="2"/>
    <n v="0"/>
    <n v="0"/>
    <x v="0"/>
    <n v="1"/>
    <n v="1"/>
    <n v="0"/>
    <x v="0"/>
    <x v="0"/>
    <x v="4"/>
  </r>
  <r>
    <s v="Tuluá"/>
    <n v="124"/>
    <s v="Cruz Verde Tuluá"/>
    <n v="0"/>
    <n v="0"/>
    <n v="0"/>
    <n v="0"/>
    <x v="0"/>
    <n v="0"/>
    <n v="0"/>
    <n v="0"/>
    <x v="0"/>
    <x v="0"/>
    <x v="5"/>
  </r>
  <r>
    <s v="Ibagué"/>
    <n v="125"/>
    <s v="Cruz Verde San Simón "/>
    <n v="0"/>
    <n v="0"/>
    <n v="0"/>
    <n v="1"/>
    <x v="0"/>
    <n v="0"/>
    <n v="0"/>
    <n v="0"/>
    <x v="0"/>
    <x v="0"/>
    <x v="0"/>
  </r>
  <r>
    <s v="Chía"/>
    <n v="126"/>
    <s v="Cruz Verde Centro Chía"/>
    <n v="2"/>
    <n v="1"/>
    <n v="0"/>
    <n v="0"/>
    <x v="1"/>
    <n v="0"/>
    <n v="0"/>
    <n v="0"/>
    <x v="2"/>
    <x v="0"/>
    <x v="6"/>
  </r>
  <r>
    <s v="Pereira"/>
    <n v="127"/>
    <s v="Cruz Verde Pereira"/>
    <n v="0"/>
    <n v="0"/>
    <n v="0"/>
    <n v="0"/>
    <x v="0"/>
    <n v="1"/>
    <n v="0"/>
    <n v="0"/>
    <x v="0"/>
    <x v="0"/>
    <x v="0"/>
  </r>
  <r>
    <s v="Zipaquirá"/>
    <n v="128"/>
    <s v="Cruz Verde Metro Zipaquirá"/>
    <n v="0"/>
    <n v="0"/>
    <n v="0"/>
    <n v="0"/>
    <x v="0"/>
    <n v="0"/>
    <n v="0"/>
    <n v="0"/>
    <x v="0"/>
    <x v="0"/>
    <x v="5"/>
  </r>
  <r>
    <s v="Tunja"/>
    <n v="129"/>
    <s v="Cruz Verde Los Cristales"/>
    <n v="0"/>
    <n v="0"/>
    <n v="0"/>
    <n v="0"/>
    <x v="0"/>
    <n v="0"/>
    <n v="0"/>
    <n v="0"/>
    <x v="0"/>
    <x v="0"/>
    <x v="5"/>
  </r>
  <r>
    <s v="Neiva"/>
    <n v="130"/>
    <s v="Cruz Verde Quirinal"/>
    <n v="0"/>
    <n v="0"/>
    <n v="0"/>
    <n v="0"/>
    <x v="0"/>
    <n v="0"/>
    <n v="0"/>
    <n v="0"/>
    <x v="0"/>
    <x v="0"/>
    <x v="5"/>
  </r>
  <r>
    <s v="Cúcuta"/>
    <n v="131"/>
    <s v="Cruz Verde Rosetal"/>
    <n v="0"/>
    <n v="0"/>
    <n v="0"/>
    <n v="4"/>
    <x v="4"/>
    <n v="0"/>
    <n v="0"/>
    <n v="0"/>
    <x v="0"/>
    <x v="0"/>
    <x v="1"/>
  </r>
  <r>
    <s v="Riohacha"/>
    <n v="132"/>
    <s v="Cruz Verde Metro Riohacha"/>
    <n v="0"/>
    <n v="0"/>
    <n v="0"/>
    <n v="0"/>
    <x v="0"/>
    <n v="0"/>
    <n v="0"/>
    <n v="0"/>
    <x v="0"/>
    <x v="0"/>
    <x v="5"/>
  </r>
  <r>
    <s v="Armenia"/>
    <n v="133"/>
    <s v="Cruz Verde Avenida Bolívar"/>
    <n v="1"/>
    <n v="0"/>
    <n v="0"/>
    <n v="0"/>
    <x v="0"/>
    <n v="0"/>
    <n v="1"/>
    <n v="1"/>
    <x v="0"/>
    <x v="0"/>
    <x v="7"/>
  </r>
  <r>
    <s v="Villavicencio"/>
    <n v="134"/>
    <s v="Cruz Verde Villavicencio"/>
    <n v="8"/>
    <n v="1"/>
    <n v="3"/>
    <n v="0"/>
    <x v="0"/>
    <n v="0"/>
    <n v="0"/>
    <n v="0"/>
    <x v="2"/>
    <x v="0"/>
    <x v="1"/>
  </r>
  <r>
    <s v="Palmira"/>
    <n v="135"/>
    <s v="Cruz Verde  Palmira"/>
    <n v="0"/>
    <n v="0"/>
    <n v="0"/>
    <n v="0"/>
    <x v="0"/>
    <n v="0"/>
    <n v="0"/>
    <n v="0"/>
    <x v="0"/>
    <x v="0"/>
    <x v="5"/>
  </r>
  <r>
    <s v="Pasto"/>
    <n v="136"/>
    <s v="Cruz Verde Valle de Atriz"/>
    <n v="0"/>
    <n v="0"/>
    <n v="0"/>
    <n v="0"/>
    <x v="0"/>
    <n v="0"/>
    <n v="0"/>
    <n v="0"/>
    <x v="0"/>
    <x v="0"/>
    <x v="5"/>
  </r>
  <r>
    <s v="Fusagasugá"/>
    <n v="137"/>
    <s v="Cruz Verde Fusagasugá"/>
    <n v="0"/>
    <n v="0"/>
    <n v="1"/>
    <n v="1"/>
    <x v="2"/>
    <n v="1"/>
    <n v="0"/>
    <n v="0"/>
    <x v="0"/>
    <x v="0"/>
    <x v="8"/>
  </r>
  <r>
    <s v="Honda"/>
    <n v="138"/>
    <s v="Cruz Verde Honda"/>
    <n v="0"/>
    <n v="0"/>
    <n v="0"/>
    <n v="0"/>
    <x v="0"/>
    <n v="0"/>
    <n v="0"/>
    <n v="0"/>
    <x v="0"/>
    <x v="0"/>
    <x v="5"/>
  </r>
  <r>
    <s v="Florencia"/>
    <n v="139"/>
    <s v="Cruz Verde Florencia"/>
    <n v="0"/>
    <n v="0"/>
    <n v="0"/>
    <n v="0"/>
    <x v="0"/>
    <n v="0"/>
    <n v="0"/>
    <n v="0"/>
    <x v="0"/>
    <x v="0"/>
    <x v="5"/>
  </r>
  <r>
    <s v="Quibdó"/>
    <n v="141"/>
    <s v="Cruz Verde Quibdó"/>
    <n v="0"/>
    <n v="0"/>
    <n v="0"/>
    <n v="0"/>
    <x v="0"/>
    <n v="0"/>
    <n v="0"/>
    <n v="0"/>
    <x v="0"/>
    <x v="0"/>
    <x v="5"/>
  </r>
  <r>
    <s v="Sogamoso"/>
    <n v="142"/>
    <s v="Cruz Verde Sogamoso"/>
    <n v="0"/>
    <n v="0"/>
    <n v="0"/>
    <n v="1"/>
    <x v="0"/>
    <n v="0"/>
    <n v="0"/>
    <n v="0"/>
    <x v="0"/>
    <x v="0"/>
    <x v="0"/>
  </r>
  <r>
    <s v="Facatativá"/>
    <n v="143"/>
    <s v="Cruz Verde Facatativá"/>
    <n v="0"/>
    <n v="2"/>
    <n v="0"/>
    <n v="0"/>
    <x v="2"/>
    <n v="0"/>
    <n v="0"/>
    <n v="0"/>
    <x v="0"/>
    <x v="0"/>
    <x v="7"/>
  </r>
  <r>
    <s v="Girardot"/>
    <n v="144"/>
    <s v="Cruz Verde Girardot"/>
    <n v="0"/>
    <n v="0"/>
    <n v="0"/>
    <n v="0"/>
    <x v="2"/>
    <n v="0"/>
    <n v="1"/>
    <n v="0"/>
    <x v="0"/>
    <x v="0"/>
    <x v="2"/>
  </r>
  <r>
    <s v="Villeta"/>
    <n v="145"/>
    <s v="Cruz Verde Villeta"/>
    <n v="0"/>
    <n v="0"/>
    <n v="0"/>
    <n v="0"/>
    <x v="0"/>
    <n v="0"/>
    <n v="0"/>
    <n v="0"/>
    <x v="0"/>
    <x v="0"/>
    <x v="5"/>
  </r>
  <r>
    <s v="Chiquinquirá"/>
    <n v="146"/>
    <s v="Cruz Verde Chiquinquirá"/>
    <n v="0"/>
    <n v="0"/>
    <n v="0"/>
    <n v="0"/>
    <x v="2"/>
    <n v="0"/>
    <n v="0"/>
    <n v="1"/>
    <x v="0"/>
    <x v="0"/>
    <x v="2"/>
  </r>
  <r>
    <s v="Duitama"/>
    <n v="147"/>
    <s v="Cruz Verde Innovo"/>
    <n v="1"/>
    <n v="2"/>
    <n v="2"/>
    <n v="1"/>
    <x v="0"/>
    <n v="0"/>
    <n v="0"/>
    <n v="0"/>
    <x v="2"/>
    <x v="0"/>
    <x v="9"/>
  </r>
  <r>
    <s v="Ipiales "/>
    <n v="148"/>
    <s v="Cruz Verde Ipiales"/>
    <n v="0"/>
    <n v="0"/>
    <n v="1"/>
    <n v="1"/>
    <x v="0"/>
    <n v="0"/>
    <n v="0"/>
    <n v="0"/>
    <x v="2"/>
    <x v="0"/>
    <x v="7"/>
  </r>
  <r>
    <s v="San Andrés"/>
    <n v="149"/>
    <s v="Cruz Verde San Andrés"/>
    <n v="0"/>
    <n v="0"/>
    <n v="0"/>
    <n v="0"/>
    <x v="0"/>
    <n v="0"/>
    <n v="0"/>
    <n v="0"/>
    <x v="0"/>
    <x v="0"/>
    <x v="5"/>
  </r>
  <r>
    <s v="Bogotá"/>
    <n v="151"/>
    <s v="Cruz Verde Antiguo Country "/>
    <n v="0"/>
    <n v="0"/>
    <n v="0"/>
    <n v="0"/>
    <x v="0"/>
    <n v="0"/>
    <n v="0"/>
    <n v="0"/>
    <x v="0"/>
    <x v="0"/>
    <x v="5"/>
  </r>
  <r>
    <s v="Cali"/>
    <n v="152"/>
    <s v="Cruz Verde Norte"/>
    <n v="0"/>
    <n v="0"/>
    <n v="1"/>
    <n v="1"/>
    <x v="0"/>
    <n v="0"/>
    <n v="0"/>
    <n v="0"/>
    <x v="2"/>
    <x v="0"/>
    <x v="7"/>
  </r>
  <r>
    <s v="Bogotá"/>
    <n v="154"/>
    <s v="Cruz Verde CAE "/>
    <n v="0"/>
    <n v="0"/>
    <n v="0"/>
    <n v="0"/>
    <x v="0"/>
    <n v="0"/>
    <n v="0"/>
    <n v="0"/>
    <x v="0"/>
    <x v="0"/>
    <x v="5"/>
  </r>
  <r>
    <s v="Bogotá"/>
    <n v="155"/>
    <s v="Cruz Verde Salitre"/>
    <n v="2"/>
    <n v="0"/>
    <n v="2"/>
    <n v="1"/>
    <x v="2"/>
    <n v="0"/>
    <n v="0"/>
    <n v="1"/>
    <x v="1"/>
    <x v="0"/>
    <x v="10"/>
  </r>
  <r>
    <s v="Bogotá"/>
    <n v="156"/>
    <s v=" Cruz Verde Calle 80                      "/>
    <n v="0"/>
    <n v="0"/>
    <n v="0"/>
    <n v="0"/>
    <x v="2"/>
    <n v="0"/>
    <n v="0"/>
    <n v="0"/>
    <x v="0"/>
    <x v="0"/>
    <x v="0"/>
  </r>
  <r>
    <s v="Bogotá"/>
    <n v="157"/>
    <s v="Cruz Verde Zona In"/>
    <n v="2"/>
    <n v="4"/>
    <n v="1"/>
    <n v="0"/>
    <x v="2"/>
    <n v="4"/>
    <n v="0"/>
    <n v="4"/>
    <x v="2"/>
    <x v="0"/>
    <x v="11"/>
  </r>
  <r>
    <s v="Bogotá"/>
    <n v="158"/>
    <s v="Cruz Verde Suba"/>
    <n v="1"/>
    <n v="0"/>
    <n v="0"/>
    <n v="0"/>
    <x v="0"/>
    <n v="0"/>
    <n v="0"/>
    <n v="1"/>
    <x v="0"/>
    <x v="0"/>
    <x v="2"/>
  </r>
  <r>
    <s v="Bogotá"/>
    <n v="160"/>
    <s v="Cruz Verde Santa Bárbara"/>
    <n v="1"/>
    <n v="0"/>
    <n v="8"/>
    <n v="5"/>
    <x v="0"/>
    <n v="4"/>
    <n v="1"/>
    <n v="0"/>
    <x v="1"/>
    <x v="0"/>
    <x v="12"/>
  </r>
  <r>
    <s v="Medellín"/>
    <n v="161"/>
    <s v="Cruz Verde Punto Clave"/>
    <n v="2"/>
    <n v="1"/>
    <n v="1"/>
    <n v="1"/>
    <x v="2"/>
    <n v="1"/>
    <n v="2"/>
    <n v="2"/>
    <x v="1"/>
    <x v="0"/>
    <x v="1"/>
  </r>
  <r>
    <s v="Bucaramanga"/>
    <n v="162"/>
    <s v="Cruz Verde Cabecera"/>
    <n v="2"/>
    <n v="3"/>
    <n v="2"/>
    <n v="0"/>
    <x v="2"/>
    <n v="1"/>
    <n v="0"/>
    <n v="0"/>
    <x v="2"/>
    <x v="0"/>
    <x v="13"/>
  </r>
  <r>
    <s v="Bogotá"/>
    <n v="163"/>
    <s v="Cruz Verde Palermo"/>
    <n v="1"/>
    <n v="6"/>
    <n v="2"/>
    <n v="2"/>
    <x v="5"/>
    <n v="3"/>
    <n v="5"/>
    <n v="1"/>
    <x v="3"/>
    <x v="0"/>
    <x v="14"/>
  </r>
  <r>
    <s v="Bogotá"/>
    <n v="164"/>
    <s v="Cruz Verde Cedro Bolívar"/>
    <n v="3"/>
    <n v="0"/>
    <n v="2"/>
    <n v="3"/>
    <x v="0"/>
    <n v="0"/>
    <n v="0"/>
    <n v="1"/>
    <x v="2"/>
    <x v="0"/>
    <x v="13"/>
  </r>
  <r>
    <s v="Bogotá"/>
    <n v="165"/>
    <s v="Cruz Verde Tunal"/>
    <n v="1"/>
    <n v="1"/>
    <n v="5"/>
    <n v="1"/>
    <x v="5"/>
    <n v="2"/>
    <n v="2"/>
    <n v="1"/>
    <x v="0"/>
    <x v="0"/>
    <x v="15"/>
  </r>
  <r>
    <s v="Bogotá"/>
    <n v="166"/>
    <s v="Cruz Verde Calle 106"/>
    <n v="3"/>
    <n v="1"/>
    <n v="3"/>
    <n v="3"/>
    <x v="5"/>
    <n v="0"/>
    <n v="1"/>
    <n v="0"/>
    <x v="0"/>
    <x v="0"/>
    <x v="16"/>
  </r>
  <r>
    <s v="Bogotá"/>
    <n v="167"/>
    <s v="Cruz Verde Quinta Paredes"/>
    <n v="0"/>
    <n v="0"/>
    <n v="6"/>
    <n v="8"/>
    <x v="3"/>
    <n v="5"/>
    <n v="2"/>
    <n v="2"/>
    <x v="2"/>
    <x v="0"/>
    <x v="17"/>
  </r>
  <r>
    <s v="Bogotá"/>
    <n v="168"/>
    <s v="Cruz Verde Calle 127"/>
    <n v="0"/>
    <n v="2"/>
    <n v="0"/>
    <n v="0"/>
    <x v="0"/>
    <n v="0"/>
    <n v="0"/>
    <n v="0"/>
    <x v="0"/>
    <x v="0"/>
    <x v="2"/>
  </r>
  <r>
    <s v="Bogotá"/>
    <n v="171"/>
    <s v="Cruz Verde Plaza de las Américas"/>
    <n v="0"/>
    <n v="0"/>
    <n v="2"/>
    <n v="0"/>
    <x v="0"/>
    <n v="1"/>
    <n v="0"/>
    <n v="0"/>
    <x v="0"/>
    <x v="0"/>
    <x v="7"/>
  </r>
  <r>
    <s v="Bogotá"/>
    <n v="172"/>
    <s v="Cruz Verde Calle 100"/>
    <n v="14"/>
    <n v="9"/>
    <n v="7"/>
    <n v="3"/>
    <x v="6"/>
    <n v="7"/>
    <n v="4"/>
    <n v="9"/>
    <x v="4"/>
    <x v="0"/>
    <x v="18"/>
  </r>
  <r>
    <s v="Bucaramanga"/>
    <n v="174"/>
    <s v="Cruz Verde Parque Turbay"/>
    <n v="1"/>
    <n v="2"/>
    <n v="0"/>
    <n v="1"/>
    <x v="2"/>
    <n v="0"/>
    <n v="0"/>
    <n v="1"/>
    <x v="2"/>
    <x v="0"/>
    <x v="9"/>
  </r>
  <r>
    <s v="Medellín"/>
    <n v="175"/>
    <s v="Cruz Verde Campestre"/>
    <n v="0"/>
    <n v="1"/>
    <n v="0"/>
    <n v="0"/>
    <x v="0"/>
    <n v="0"/>
    <n v="0"/>
    <n v="0"/>
    <x v="0"/>
    <x v="0"/>
    <x v="0"/>
  </r>
  <r>
    <s v="Barranquilla"/>
    <n v="176"/>
    <s v="Cruz Verde Soledad"/>
    <n v="0"/>
    <n v="0"/>
    <n v="0"/>
    <n v="0"/>
    <x v="5"/>
    <n v="2"/>
    <n v="0"/>
    <n v="0"/>
    <x v="0"/>
    <x v="0"/>
    <x v="4"/>
  </r>
  <r>
    <s v="Cali"/>
    <n v="177"/>
    <s v="Cruz Verde Versalles"/>
    <n v="0"/>
    <n v="0"/>
    <n v="0"/>
    <n v="3"/>
    <x v="0"/>
    <n v="0"/>
    <n v="1"/>
    <n v="0"/>
    <x v="0"/>
    <x v="0"/>
    <x v="8"/>
  </r>
  <r>
    <s v="Bogotá"/>
    <n v="178"/>
    <s v="Cruz Verde Calle 72"/>
    <n v="0"/>
    <n v="2"/>
    <n v="1"/>
    <n v="0"/>
    <x v="3"/>
    <n v="8"/>
    <n v="0"/>
    <n v="0"/>
    <x v="0"/>
    <x v="0"/>
    <x v="15"/>
  </r>
  <r>
    <s v="Cali"/>
    <n v="179"/>
    <s v="Cruz Verde Ciudad Jardín"/>
    <n v="0"/>
    <n v="0"/>
    <n v="1"/>
    <n v="1"/>
    <x v="0"/>
    <n v="0"/>
    <n v="0"/>
    <n v="0"/>
    <x v="0"/>
    <x v="0"/>
    <x v="2"/>
  </r>
  <r>
    <s v="Barranquilla"/>
    <n v="183"/>
    <s v="Cruz Verde Calle 84"/>
    <n v="1"/>
    <n v="1"/>
    <n v="1"/>
    <n v="1"/>
    <x v="2"/>
    <n v="0"/>
    <n v="0"/>
    <n v="0"/>
    <x v="0"/>
    <x v="0"/>
    <x v="4"/>
  </r>
  <r>
    <s v="Chía"/>
    <n v="184"/>
    <s v="Cruz Verde Las Delicias "/>
    <n v="0"/>
    <n v="0"/>
    <n v="0"/>
    <n v="0"/>
    <x v="0"/>
    <n v="0"/>
    <n v="0"/>
    <n v="0"/>
    <x v="0"/>
    <x v="0"/>
    <x v="5"/>
  </r>
  <r>
    <s v="Cartagena"/>
    <n v="185"/>
    <s v="Cruz Verde Bocagrande"/>
    <n v="0"/>
    <n v="0"/>
    <n v="0"/>
    <n v="0"/>
    <x v="0"/>
    <n v="0"/>
    <n v="0"/>
    <n v="0"/>
    <x v="0"/>
    <x v="0"/>
    <x v="5"/>
  </r>
  <r>
    <s v="Bogotá"/>
    <n v="186"/>
    <s v="Cruz Verde Calle 97"/>
    <n v="0"/>
    <n v="3"/>
    <n v="2"/>
    <n v="0"/>
    <x v="0"/>
    <n v="0"/>
    <n v="0"/>
    <n v="0"/>
    <x v="0"/>
    <x v="0"/>
    <x v="4"/>
  </r>
  <r>
    <s v="Medellín"/>
    <n v="187"/>
    <s v="Cruz Verde Torre Médica"/>
    <n v="0"/>
    <n v="0"/>
    <n v="0"/>
    <n v="2"/>
    <x v="0"/>
    <n v="0"/>
    <n v="0"/>
    <n v="0"/>
    <x v="0"/>
    <x v="0"/>
    <x v="2"/>
  </r>
  <r>
    <s v="Cali"/>
    <n v="188"/>
    <s v="Cruz Verde Tequendama"/>
    <n v="1"/>
    <n v="0"/>
    <n v="2"/>
    <n v="1"/>
    <x v="7"/>
    <n v="0"/>
    <n v="4"/>
    <n v="2"/>
    <x v="1"/>
    <x v="0"/>
    <x v="15"/>
  </r>
  <r>
    <s v="Cali"/>
    <n v="189"/>
    <s v="Cruz Verde Centenario"/>
    <n v="2"/>
    <n v="0"/>
    <n v="3"/>
    <n v="2"/>
    <x v="1"/>
    <n v="0"/>
    <n v="0"/>
    <n v="0"/>
    <x v="0"/>
    <x v="0"/>
    <x v="10"/>
  </r>
  <r>
    <s v="Bogotá"/>
    <n v="193"/>
    <s v="Cruz Verde Avianca"/>
    <n v="0"/>
    <n v="0"/>
    <m/>
    <n v="0"/>
    <x v="0"/>
    <n v="0"/>
    <n v="0"/>
    <n v="0"/>
    <x v="0"/>
    <x v="0"/>
    <x v="5"/>
  </r>
  <r>
    <s v="Soacha"/>
    <n v="196"/>
    <s v="Cruz Verde Metro Soacha"/>
    <n v="0"/>
    <n v="0"/>
    <n v="1"/>
    <n v="0"/>
    <x v="0"/>
    <n v="0"/>
    <n v="0"/>
    <n v="0"/>
    <x v="0"/>
    <x v="0"/>
    <x v="0"/>
  </r>
  <r>
    <s v="Bogotá"/>
    <n v="197"/>
    <s v="Cruz Verde Metro Fontibón"/>
    <n v="0"/>
    <n v="2"/>
    <n v="3"/>
    <n v="0"/>
    <x v="0"/>
    <n v="0"/>
    <n v="0"/>
    <n v="0"/>
    <x v="0"/>
    <x v="0"/>
    <x v="4"/>
  </r>
  <r>
    <s v="Bogotá"/>
    <n v="198"/>
    <s v="Cruz Verde Metro Bosa"/>
    <n v="1"/>
    <n v="1"/>
    <n v="0"/>
    <n v="1"/>
    <x v="2"/>
    <n v="0"/>
    <n v="1"/>
    <n v="0"/>
    <x v="0"/>
    <x v="0"/>
    <x v="4"/>
  </r>
  <r>
    <s v="Medellín"/>
    <n v="199"/>
    <s v="Cruz Verde Metro Bello"/>
    <n v="1"/>
    <n v="3"/>
    <n v="0"/>
    <n v="0"/>
    <x v="0"/>
    <n v="1"/>
    <n v="1"/>
    <n v="0"/>
    <x v="0"/>
    <x v="0"/>
    <x v="6"/>
  </r>
  <r>
    <s v="Medellín"/>
    <n v="200"/>
    <s v="Cruz Verde Jumbo Cra 65"/>
    <n v="1"/>
    <n v="1"/>
    <n v="0"/>
    <n v="1"/>
    <x v="0"/>
    <n v="1"/>
    <n v="0"/>
    <n v="1"/>
    <x v="1"/>
    <x v="0"/>
    <x v="9"/>
  </r>
  <r>
    <s v="Tunja"/>
    <n v="201"/>
    <s v="Cruz Verde Jumbo Tunja"/>
    <n v="0"/>
    <n v="0"/>
    <n v="1"/>
    <n v="0"/>
    <x v="0"/>
    <n v="0"/>
    <n v="1"/>
    <n v="0"/>
    <x v="2"/>
    <x v="0"/>
    <x v="7"/>
  </r>
  <r>
    <s v="Cali"/>
    <n v="202"/>
    <s v="Cruz Verde Jumbo Valle de Lili"/>
    <n v="0"/>
    <n v="0"/>
    <n v="0"/>
    <n v="0"/>
    <x v="0"/>
    <n v="0"/>
    <n v="0"/>
    <n v="0"/>
    <x v="0"/>
    <x v="0"/>
    <x v="5"/>
  </r>
  <r>
    <s v="Popayán"/>
    <n v="215"/>
    <s v="Cruz Verde Jumbo Popayán"/>
    <n v="0"/>
    <n v="0"/>
    <n v="0"/>
    <n v="0"/>
    <x v="0"/>
    <n v="0"/>
    <n v="0"/>
    <n v="0"/>
    <x v="0"/>
    <x v="0"/>
    <x v="5"/>
  </r>
  <r>
    <s v="Barranquilla"/>
    <n v="224"/>
    <s v="Cruz Verde Jumbo Alto Prado"/>
    <n v="0"/>
    <n v="2"/>
    <n v="3"/>
    <n v="2"/>
    <x v="2"/>
    <n v="1"/>
    <n v="2"/>
    <n v="0"/>
    <x v="0"/>
    <x v="0"/>
    <x v="19"/>
  </r>
  <r>
    <s v="Bogotá"/>
    <n v="225"/>
    <s v="Cruz Verde Metro Autopista Sur"/>
    <n v="4"/>
    <n v="3"/>
    <n v="2"/>
    <n v="1"/>
    <x v="1"/>
    <n v="2"/>
    <n v="0"/>
    <n v="0"/>
    <x v="0"/>
    <x v="0"/>
    <x v="16"/>
  </r>
  <r>
    <s v="Bogotá"/>
    <n v="226"/>
    <s v="Cruz Verde Metro 20 de Julio"/>
    <n v="0"/>
    <n v="5"/>
    <n v="4"/>
    <n v="2"/>
    <x v="3"/>
    <n v="2"/>
    <n v="4"/>
    <n v="2"/>
    <x v="0"/>
    <x v="0"/>
    <x v="20"/>
  </r>
  <r>
    <s v="Bogotá"/>
    <n v="229"/>
    <s v="Cruz Verde Jumbo Suba"/>
    <n v="0"/>
    <n v="1"/>
    <n v="0"/>
    <n v="1"/>
    <x v="0"/>
    <n v="0"/>
    <n v="0"/>
    <n v="0"/>
    <x v="0"/>
    <x v="0"/>
    <x v="2"/>
  </r>
  <r>
    <s v="Bogotá"/>
    <n v="245"/>
    <s v="Cruz Verde Jumbo Calle 170"/>
    <n v="0"/>
    <n v="0"/>
    <n v="0"/>
    <n v="0"/>
    <x v="0"/>
    <n v="0"/>
    <n v="0"/>
    <n v="0"/>
    <x v="0"/>
    <x v="0"/>
    <x v="5"/>
  </r>
  <r>
    <s v="Bogotá"/>
    <n v="248"/>
    <s v="Cruz Verde Jumbo Calle 80"/>
    <n v="0"/>
    <n v="1"/>
    <n v="3"/>
    <n v="0"/>
    <x v="0"/>
    <n v="2"/>
    <n v="0"/>
    <n v="0"/>
    <x v="0"/>
    <x v="0"/>
    <x v="6"/>
  </r>
  <r>
    <s v="Girardot"/>
    <n v="249"/>
    <s v="Cruz Verde Jumbo Girardot"/>
    <n v="1"/>
    <n v="0"/>
    <n v="0"/>
    <n v="0"/>
    <x v="0"/>
    <n v="1"/>
    <n v="0"/>
    <n v="0"/>
    <x v="0"/>
    <x v="0"/>
    <x v="2"/>
  </r>
  <r>
    <s v="Neiva"/>
    <n v="250"/>
    <s v="Cruz Verde Metro Neiva"/>
    <n v="0"/>
    <n v="0"/>
    <n v="0"/>
    <n v="0"/>
    <x v="0"/>
    <n v="0"/>
    <n v="0"/>
    <n v="0"/>
    <x v="0"/>
    <x v="0"/>
    <x v="5"/>
  </r>
  <r>
    <s v="Bogotá"/>
    <n v="251"/>
    <s v="Cruz Verde Calle 54"/>
    <n v="0"/>
    <n v="0"/>
    <n v="0"/>
    <n v="0"/>
    <x v="0"/>
    <n v="0"/>
    <n v="0"/>
    <n v="1"/>
    <x v="1"/>
    <x v="0"/>
    <x v="7"/>
  </r>
  <r>
    <s v="Bogotá"/>
    <n v="252"/>
    <s v="Cruz Verde Jumbo Santa Ana"/>
    <n v="0"/>
    <n v="1"/>
    <n v="2"/>
    <n v="0"/>
    <x v="0"/>
    <n v="0"/>
    <n v="0"/>
    <n v="2"/>
    <x v="0"/>
    <x v="0"/>
    <x v="4"/>
  </r>
  <r>
    <s v="Bogotá"/>
    <n v="253"/>
    <s v="Cruz Verde Metro Banderas"/>
    <n v="0"/>
    <n v="1"/>
    <n v="1"/>
    <n v="0"/>
    <x v="1"/>
    <n v="0"/>
    <n v="0"/>
    <n v="0"/>
    <x v="0"/>
    <x v="0"/>
    <x v="8"/>
  </r>
  <r>
    <s v="Barranquilla"/>
    <n v="257"/>
    <s v="Cruz Verde Jumbo Americano"/>
    <n v="0"/>
    <n v="0"/>
    <n v="0"/>
    <n v="2"/>
    <x v="1"/>
    <n v="0"/>
    <n v="1"/>
    <n v="0"/>
    <x v="5"/>
    <x v="0"/>
    <x v="21"/>
  </r>
  <r>
    <s v="Cali"/>
    <n v="258"/>
    <s v="Cruz Verde Jumbo Limonar"/>
    <n v="0"/>
    <n v="1"/>
    <n v="0"/>
    <n v="2"/>
    <x v="2"/>
    <n v="0"/>
    <n v="0"/>
    <n v="0"/>
    <x v="0"/>
    <x v="0"/>
    <x v="8"/>
  </r>
  <r>
    <s v="Pasto"/>
    <n v="260"/>
    <s v="Cruz Verde Metro Pasto"/>
    <n v="0"/>
    <n v="0"/>
    <n v="0"/>
    <n v="0"/>
    <x v="0"/>
    <n v="0"/>
    <n v="0"/>
    <n v="0"/>
    <x v="0"/>
    <x v="0"/>
    <x v="5"/>
  </r>
  <r>
    <s v="Bogotá"/>
    <n v="261"/>
    <s v="Cruz Verde Metro San Cayetano"/>
    <n v="0"/>
    <n v="0"/>
    <n v="0"/>
    <n v="0"/>
    <x v="0"/>
    <n v="0"/>
    <n v="0"/>
    <n v="0"/>
    <x v="0"/>
    <x v="0"/>
    <x v="5"/>
  </r>
  <r>
    <s v="Bogotá"/>
    <n v="262"/>
    <s v="Cruz Verde Jumbo Hayuelos"/>
    <n v="0"/>
    <n v="1"/>
    <n v="1"/>
    <n v="1"/>
    <x v="2"/>
    <n v="1"/>
    <n v="1"/>
    <n v="2"/>
    <x v="2"/>
    <x v="0"/>
    <x v="10"/>
  </r>
  <r>
    <s v="Bogotá"/>
    <n v="263"/>
    <s v="Cruz Verde Jumbo Cra 30"/>
    <n v="1"/>
    <n v="1"/>
    <n v="0"/>
    <n v="1"/>
    <x v="1"/>
    <n v="1"/>
    <n v="0"/>
    <n v="0"/>
    <x v="1"/>
    <x v="0"/>
    <x v="21"/>
  </r>
  <r>
    <s v="Ibagué"/>
    <n v="264"/>
    <s v="Cruz Verde Metro Ibagué"/>
    <n v="1"/>
    <n v="0"/>
    <n v="1"/>
    <n v="3"/>
    <x v="0"/>
    <n v="0"/>
    <n v="0"/>
    <n v="0"/>
    <x v="0"/>
    <x v="0"/>
    <x v="4"/>
  </r>
  <r>
    <s v="Bogotá"/>
    <n v="265"/>
    <s v="Cruz Verde Metro Alquería"/>
    <n v="0"/>
    <n v="1"/>
    <n v="2"/>
    <n v="0"/>
    <x v="0"/>
    <n v="0"/>
    <n v="0"/>
    <n v="0"/>
    <x v="2"/>
    <x v="0"/>
    <x v="8"/>
  </r>
  <r>
    <s v="Rionegro"/>
    <n v="266"/>
    <s v="Cruz Verde Jumbo Rionegro"/>
    <n v="0"/>
    <n v="1"/>
    <n v="0"/>
    <n v="0"/>
    <x v="0"/>
    <n v="0"/>
    <n v="0"/>
    <n v="0"/>
    <x v="0"/>
    <x v="0"/>
    <x v="0"/>
  </r>
  <r>
    <s v="Bogotá"/>
    <n v="268"/>
    <s v="Cruz Verde Centro Internacional"/>
    <n v="8"/>
    <n v="12"/>
    <n v="0"/>
    <n v="4"/>
    <x v="5"/>
    <n v="1"/>
    <n v="7"/>
    <n v="6"/>
    <x v="6"/>
    <x v="0"/>
    <x v="22"/>
  </r>
  <r>
    <s v="Bucaramanga"/>
    <n v="270"/>
    <s v="Cruz Verde Metro Cabecera Express"/>
    <n v="1"/>
    <n v="0"/>
    <n v="0"/>
    <n v="0"/>
    <x v="0"/>
    <n v="1"/>
    <n v="1"/>
    <n v="0"/>
    <x v="0"/>
    <x v="0"/>
    <x v="7"/>
  </r>
  <r>
    <s v="Bucaramanga"/>
    <n v="272"/>
    <s v="Farmasanitas Metro Real"/>
    <n v="0"/>
    <n v="0"/>
    <n v="0"/>
    <n v="0"/>
    <x v="0"/>
    <n v="0"/>
    <n v="0"/>
    <n v="0"/>
    <x v="0"/>
    <x v="0"/>
    <x v="5"/>
  </r>
  <r>
    <s v="Bucaramanga"/>
    <n v="274"/>
    <s v="Cruz Verde Metro Colseguros"/>
    <n v="0"/>
    <n v="0"/>
    <n v="0"/>
    <n v="0"/>
    <x v="0"/>
    <n v="0"/>
    <n v="0"/>
    <n v="0"/>
    <x v="0"/>
    <x v="0"/>
    <x v="5"/>
  </r>
  <r>
    <s v="Bucaramanga"/>
    <n v="289"/>
    <s v="Cruz Verde Jumbo Mega Mall"/>
    <n v="0"/>
    <n v="0"/>
    <n v="1"/>
    <n v="0"/>
    <x v="0"/>
    <n v="0"/>
    <n v="0"/>
    <n v="0"/>
    <x v="2"/>
    <x v="0"/>
    <x v="2"/>
  </r>
  <r>
    <s v="Floridablanca"/>
    <n v="293"/>
    <s v="Cruz verde Metro Floridablanca"/>
    <n v="0"/>
    <n v="0"/>
    <n v="0"/>
    <n v="0"/>
    <x v="0"/>
    <n v="0"/>
    <n v="0"/>
    <n v="0"/>
    <x v="0"/>
    <x v="0"/>
    <x v="5"/>
  </r>
  <r>
    <s v="Bucaramanga"/>
    <n v="294"/>
    <s v="Farmasanitas Jumbo Cabecera Tienda"/>
    <n v="0"/>
    <n v="0"/>
    <n v="0"/>
    <n v="0"/>
    <x v="0"/>
    <n v="0"/>
    <n v="0"/>
    <n v="0"/>
    <x v="0"/>
    <x v="0"/>
    <x v="5"/>
  </r>
  <r>
    <s v="Bucaramanga"/>
    <n v="297"/>
    <s v="Cruz Verde Parque Caracolí"/>
    <n v="1"/>
    <n v="0"/>
    <n v="2"/>
    <n v="2"/>
    <x v="0"/>
    <n v="0"/>
    <n v="1"/>
    <n v="5"/>
    <x v="1"/>
    <x v="0"/>
    <x v="1"/>
  </r>
  <r>
    <s v="Bogotá"/>
    <n v="299"/>
    <s v="Cruz Verde Kennedy"/>
    <n v="0"/>
    <n v="0"/>
    <n v="0"/>
    <n v="0"/>
    <x v="0"/>
    <n v="0"/>
    <n v="0"/>
    <n v="0"/>
    <x v="0"/>
    <x v="0"/>
    <x v="5"/>
  </r>
  <r>
    <s v="Cali"/>
    <n v="305"/>
    <s v="Cruz Verde Las Velas"/>
    <n v="0"/>
    <n v="0"/>
    <n v="1"/>
    <n v="0"/>
    <x v="0"/>
    <n v="0"/>
    <n v="0"/>
    <n v="0"/>
    <x v="0"/>
    <x v="0"/>
    <x v="0"/>
  </r>
  <r>
    <s v="Bogotá"/>
    <n v="307"/>
    <s v=" Cruz Verde Usaquén"/>
    <n v="0"/>
    <n v="0"/>
    <n v="0"/>
    <n v="0"/>
    <x v="0"/>
    <n v="1"/>
    <n v="0"/>
    <n v="0"/>
    <x v="0"/>
    <x v="0"/>
    <x v="0"/>
  </r>
  <r>
    <s v="Bogotá"/>
    <n v="308"/>
    <s v="Cruz Verde Toberín"/>
    <n v="3"/>
    <n v="0"/>
    <n v="0"/>
    <n v="0"/>
    <x v="0"/>
    <n v="0"/>
    <n v="1"/>
    <n v="0"/>
    <x v="0"/>
    <x v="0"/>
    <x v="8"/>
  </r>
  <r>
    <s v="Barranquilla"/>
    <n v="309"/>
    <s v="Cruz Verde Metro San Francisco"/>
    <n v="3"/>
    <n v="0"/>
    <n v="2"/>
    <n v="2"/>
    <x v="7"/>
    <n v="0"/>
    <n v="0"/>
    <n v="4"/>
    <x v="2"/>
    <x v="0"/>
    <x v="15"/>
  </r>
  <r>
    <s v="Medellín"/>
    <n v="311"/>
    <s v="Cruz Verde Metro Prado"/>
    <n v="0"/>
    <n v="0"/>
    <n v="0"/>
    <n v="0"/>
    <x v="0"/>
    <n v="0"/>
    <n v="0"/>
    <n v="1"/>
    <x v="0"/>
    <x v="0"/>
    <x v="0"/>
  </r>
  <r>
    <s v="Yopal"/>
    <n v="312"/>
    <s v="Cruz Verde Jumbo Yopal"/>
    <n v="0"/>
    <n v="0"/>
    <n v="0"/>
    <n v="1"/>
    <x v="0"/>
    <n v="0"/>
    <n v="1"/>
    <n v="0"/>
    <x v="0"/>
    <x v="0"/>
    <x v="2"/>
  </r>
  <r>
    <s v="Bogotá"/>
    <n v="367"/>
    <s v="Cruz Verde Ilarco"/>
    <n v="3"/>
    <n v="2"/>
    <n v="0"/>
    <n v="3"/>
    <x v="0"/>
    <n v="0"/>
    <n v="0"/>
    <n v="3"/>
    <x v="6"/>
    <x v="0"/>
    <x v="15"/>
  </r>
  <r>
    <s v="Bogotá"/>
    <n v="369"/>
    <s v="Cruz Verde Morato"/>
    <n v="0"/>
    <n v="0"/>
    <n v="0"/>
    <n v="0"/>
    <x v="0"/>
    <n v="0"/>
    <n v="0"/>
    <n v="0"/>
    <x v="0"/>
    <x v="0"/>
    <x v="5"/>
  </r>
  <r>
    <s v="Valledupar"/>
    <n v="370"/>
    <s v="Cruz Verde San Miguel"/>
    <n v="0"/>
    <n v="0"/>
    <n v="0"/>
    <n v="0"/>
    <x v="0"/>
    <n v="0"/>
    <n v="0"/>
    <n v="0"/>
    <x v="0"/>
    <x v="0"/>
    <x v="5"/>
  </r>
  <r>
    <s v="Bogotá"/>
    <n v="374"/>
    <s v="Cruz Verde Calle 90"/>
    <n v="0"/>
    <n v="0"/>
    <n v="0"/>
    <n v="0"/>
    <x v="0"/>
    <n v="0"/>
    <n v="0"/>
    <n v="0"/>
    <x v="0"/>
    <x v="0"/>
    <x v="5"/>
  </r>
  <r>
    <s v="Bogotá"/>
    <n v="378"/>
    <s v="Cruz Verde Avenida Las Villas"/>
    <n v="6"/>
    <n v="9"/>
    <n v="7"/>
    <n v="6"/>
    <x v="8"/>
    <n v="8"/>
    <n v="7"/>
    <n v="6"/>
    <x v="4"/>
    <x v="0"/>
    <x v="23"/>
  </r>
  <r>
    <s v="Mingueo/Guajira"/>
    <n v="379"/>
    <s v="Cruz Verde Mingueo"/>
    <n v="0"/>
    <n v="0"/>
    <n v="0"/>
    <n v="0"/>
    <x v="0"/>
    <n v="0"/>
    <n v="0"/>
    <n v="0"/>
    <x v="0"/>
    <x v="0"/>
    <x v="5"/>
  </r>
  <r>
    <s v="Ibagué"/>
    <n v="380"/>
    <s v="Cruz Verde La Macarena"/>
    <n v="0"/>
    <n v="1"/>
    <n v="1"/>
    <n v="0"/>
    <x v="0"/>
    <n v="0"/>
    <n v="1"/>
    <n v="1"/>
    <x v="2"/>
    <x v="0"/>
    <x v="4"/>
  </r>
  <r>
    <s v="Zipaquirá"/>
    <n v="382"/>
    <s v="Cruz Verde Zipaquirá Centro"/>
    <n v="1"/>
    <n v="0"/>
    <n v="0"/>
    <n v="0"/>
    <x v="0"/>
    <n v="0"/>
    <n v="1"/>
    <n v="3"/>
    <x v="1"/>
    <x v="0"/>
    <x v="9"/>
  </r>
  <r>
    <s v="Bogotá"/>
    <n v="383"/>
    <s v="Cruz Verde World Trade Center"/>
    <n v="2"/>
    <n v="0"/>
    <m/>
    <n v="1"/>
    <x v="0"/>
    <n v="5"/>
    <n v="0"/>
    <n v="0"/>
    <x v="0"/>
    <x v="0"/>
    <x v="21"/>
  </r>
  <r>
    <s v="Bogotá"/>
    <n v="384"/>
    <s v="Cruz Verde Puente Aranda"/>
    <n v="0"/>
    <n v="0"/>
    <n v="1"/>
    <n v="0"/>
    <x v="0"/>
    <n v="2"/>
    <n v="0"/>
    <n v="0"/>
    <x v="0"/>
    <x v="0"/>
    <x v="7"/>
  </r>
  <r>
    <s v="Cali"/>
    <n v="385"/>
    <s v="Cruz Verde Imbanaco"/>
    <n v="0"/>
    <n v="0"/>
    <n v="1"/>
    <n v="4"/>
    <x v="0"/>
    <n v="0"/>
    <n v="0"/>
    <n v="0"/>
    <x v="2"/>
    <x v="0"/>
    <x v="6"/>
  </r>
  <r>
    <s v="Cali"/>
    <n v="386"/>
    <s v="Cruz Verde La Flora Industrial"/>
    <n v="0"/>
    <n v="0"/>
    <n v="0"/>
    <n v="0"/>
    <x v="0"/>
    <n v="0"/>
    <n v="0"/>
    <n v="0"/>
    <x v="0"/>
    <x v="0"/>
    <x v="5"/>
  </r>
  <r>
    <s v="Cali"/>
    <n v="387"/>
    <s v="Cruz Verde Metro Simón Bolívar"/>
    <n v="0"/>
    <n v="0"/>
    <n v="0"/>
    <n v="0"/>
    <x v="0"/>
    <n v="0"/>
    <n v="0"/>
    <n v="0"/>
    <x v="0"/>
    <x v="0"/>
    <x v="5"/>
  </r>
  <r>
    <s v="Cali"/>
    <n v="388"/>
    <s v="Cruz Verde Unicentro"/>
    <n v="1"/>
    <n v="1"/>
    <n v="2"/>
    <n v="2"/>
    <x v="2"/>
    <n v="0"/>
    <n v="0"/>
    <n v="0"/>
    <x v="0"/>
    <x v="0"/>
    <x v="9"/>
  </r>
  <r>
    <s v="Bogotá"/>
    <n v="389"/>
    <s v="Cruz Verde Restrepo"/>
    <n v="0"/>
    <n v="0"/>
    <n v="2"/>
    <n v="0"/>
    <x v="0"/>
    <n v="0"/>
    <n v="0"/>
    <n v="2"/>
    <x v="0"/>
    <x v="0"/>
    <x v="8"/>
  </r>
  <r>
    <s v="Barranquilla"/>
    <n v="390"/>
    <s v="Cruz Verde Calle 82"/>
    <n v="0"/>
    <n v="0"/>
    <n v="1"/>
    <n v="0"/>
    <x v="5"/>
    <n v="1"/>
    <n v="0"/>
    <n v="1"/>
    <x v="0"/>
    <x v="0"/>
    <x v="6"/>
  </r>
  <r>
    <s v="Bucaramanga"/>
    <n v="444"/>
    <s v="Cruz Verde Carrera 33"/>
    <n v="3"/>
    <n v="3"/>
    <n v="5"/>
    <n v="4"/>
    <x v="2"/>
    <n v="0"/>
    <n v="0"/>
    <n v="0"/>
    <x v="0"/>
    <x v="0"/>
    <x v="15"/>
  </r>
  <r>
    <s v="Armenia"/>
    <n v="445"/>
    <s v="Cruz Verde Clínica Del Café "/>
    <n v="0"/>
    <n v="0"/>
    <n v="0"/>
    <n v="0"/>
    <x v="0"/>
    <n v="0"/>
    <n v="0"/>
    <n v="0"/>
    <x v="0"/>
    <x v="0"/>
    <x v="5"/>
  </r>
  <r>
    <s v="Pereira"/>
    <n v="447"/>
    <s v="Parque Arboleda"/>
    <n v="0"/>
    <n v="0"/>
    <n v="0"/>
    <n v="0"/>
    <x v="2"/>
    <n v="0"/>
    <n v="1"/>
    <n v="1"/>
    <x v="0"/>
    <x v="0"/>
    <x v="7"/>
  </r>
  <r>
    <s v="Ocaña"/>
    <n v="450"/>
    <s v="Cruz Verde Ocaña"/>
    <n v="0"/>
    <n v="1"/>
    <n v="0"/>
    <n v="0"/>
    <x v="0"/>
    <n v="0"/>
    <n v="0"/>
    <n v="0"/>
    <x v="0"/>
    <x v="0"/>
    <x v="0"/>
  </r>
  <r>
    <s v="Bogotá"/>
    <n v="451"/>
    <s v="Cruz Verde Chapinero Alto"/>
    <n v="0"/>
    <n v="1"/>
    <n v="4"/>
    <n v="2"/>
    <x v="3"/>
    <n v="4"/>
    <n v="6"/>
    <n v="3"/>
    <x v="7"/>
    <x v="0"/>
    <x v="17"/>
  </r>
  <r>
    <s v="Girardot"/>
    <n v="452"/>
    <s v="Cruz Verde Unicentro Girardot"/>
    <n v="0"/>
    <n v="1"/>
    <n v="0"/>
    <n v="0"/>
    <x v="0"/>
    <n v="1"/>
    <n v="1"/>
    <n v="0"/>
    <x v="0"/>
    <x v="0"/>
    <x v="7"/>
  </r>
  <r>
    <s v="Popayán"/>
    <n v="453"/>
    <s v="Cruz Verde Campanario"/>
    <n v="0"/>
    <n v="0"/>
    <n v="0"/>
    <n v="0"/>
    <x v="0"/>
    <n v="0"/>
    <n v="0"/>
    <n v="0"/>
    <x v="0"/>
    <x v="0"/>
    <x v="5"/>
  </r>
  <r>
    <s v="Bogotá"/>
    <n v="454"/>
    <s v="Cruz Verde Colina"/>
    <n v="0"/>
    <n v="0"/>
    <n v="4"/>
    <n v="0"/>
    <x v="1"/>
    <n v="1"/>
    <n v="3"/>
    <n v="4"/>
    <x v="2"/>
    <x v="0"/>
    <x v="3"/>
  </r>
  <r>
    <s v="Soacha"/>
    <n v="455"/>
    <s v="Cruz Verde Antares"/>
    <n v="0"/>
    <n v="0"/>
    <n v="0"/>
    <n v="0"/>
    <x v="0"/>
    <n v="0"/>
    <n v="0"/>
    <n v="0"/>
    <x v="0"/>
    <x v="1"/>
    <x v="5"/>
  </r>
  <r>
    <s v="Cartagena"/>
    <n v="456"/>
    <s v="Cruz Verde Bocagrande Carrera 3"/>
    <n v="0"/>
    <n v="0"/>
    <n v="0"/>
    <n v="0"/>
    <x v="2"/>
    <n v="0"/>
    <n v="0"/>
    <n v="0"/>
    <x v="0"/>
    <x v="0"/>
    <x v="0"/>
  </r>
  <r>
    <s v="Santa Marta"/>
    <n v="457"/>
    <s v="Villa Olimpica"/>
    <n v="0"/>
    <n v="0"/>
    <n v="0"/>
    <n v="0"/>
    <x v="0"/>
    <n v="0"/>
    <n v="0"/>
    <n v="0"/>
    <x v="0"/>
    <x v="0"/>
    <x v="5"/>
  </r>
  <r>
    <s v="Bogotá"/>
    <n v="458"/>
    <s v="Cruz Verde Kennedy Central"/>
    <n v="0"/>
    <n v="0"/>
    <n v="0"/>
    <n v="0"/>
    <x v="2"/>
    <n v="0"/>
    <n v="0"/>
    <n v="1"/>
    <x v="2"/>
    <x v="0"/>
    <x v="7"/>
  </r>
  <r>
    <s v="Bogotá"/>
    <n v="459"/>
    <s v=" Cruz Verde Las Ferias"/>
    <m/>
    <n v="0"/>
    <n v="0"/>
    <m/>
    <x v="0"/>
    <n v="2"/>
    <n v="3"/>
    <n v="2"/>
    <x v="5"/>
    <x v="0"/>
    <x v="13"/>
  </r>
  <r>
    <s v="Cúcuta"/>
    <n v="460"/>
    <s v="Cruz Verde Cúcuta Av.1"/>
    <n v="0"/>
    <n v="0"/>
    <n v="0"/>
    <n v="0"/>
    <x v="0"/>
    <n v="1"/>
    <n v="2"/>
    <n v="5"/>
    <x v="0"/>
    <x v="0"/>
    <x v="21"/>
  </r>
  <r>
    <s v="Bogotá"/>
    <n v="461"/>
    <s v="Cruz Verde Santa Fé"/>
    <n v="0"/>
    <n v="0"/>
    <n v="0"/>
    <n v="0"/>
    <x v="0"/>
    <n v="0"/>
    <n v="4"/>
    <n v="1"/>
    <x v="0"/>
    <x v="0"/>
    <x v="4"/>
  </r>
  <r>
    <s v="Cartagena"/>
    <n v="462"/>
    <s v="Cruz Verde Uap Santa Lucía"/>
    <n v="0"/>
    <n v="0"/>
    <n v="0"/>
    <n v="0"/>
    <x v="0"/>
    <n v="0"/>
    <n v="0"/>
    <n v="0"/>
    <x v="0"/>
    <x v="0"/>
    <x v="5"/>
  </r>
  <r>
    <s v="Bogotá"/>
    <n v="464"/>
    <s v="Cruz Verde Av. Esperanza"/>
    <n v="0"/>
    <n v="0"/>
    <n v="0"/>
    <n v="0"/>
    <x v="0"/>
    <n v="0"/>
    <n v="0"/>
    <n v="3"/>
    <x v="1"/>
    <x v="0"/>
    <x v="4"/>
  </r>
  <r>
    <s v="Bogotá"/>
    <n v="465"/>
    <s v="Cruz Verde Restrepo Cra 17"/>
    <n v="0"/>
    <n v="0"/>
    <n v="0"/>
    <n v="0"/>
    <x v="0"/>
    <n v="0"/>
    <n v="0"/>
    <n v="0"/>
    <x v="0"/>
    <x v="0"/>
    <x v="5"/>
  </r>
  <r>
    <s v="Bogotá"/>
    <n v="466"/>
    <s v="Cruz Verde Colmedica Chapinero "/>
    <n v="0"/>
    <n v="0"/>
    <n v="0"/>
    <n v="0"/>
    <x v="0"/>
    <n v="0"/>
    <n v="1"/>
    <n v="4"/>
    <x v="0"/>
    <x v="0"/>
    <x v="4"/>
  </r>
  <r>
    <s v="Bogotá"/>
    <n v="467"/>
    <s v="Cruz Verde Santa Paula"/>
    <n v="0"/>
    <n v="0"/>
    <n v="0"/>
    <n v="0"/>
    <x v="0"/>
    <n v="0"/>
    <n v="0"/>
    <n v="2"/>
    <x v="5"/>
    <x v="0"/>
    <x v="4"/>
  </r>
  <r>
    <s v="Bogotá"/>
    <n v="468"/>
    <s v="Cruz Verde Calle 93"/>
    <n v="0"/>
    <n v="0"/>
    <n v="0"/>
    <n v="0"/>
    <x v="0"/>
    <n v="0"/>
    <n v="0"/>
    <n v="0"/>
    <x v="0"/>
    <x v="0"/>
    <x v="5"/>
  </r>
  <r>
    <s v="Bogotá"/>
    <n v="469"/>
    <s v="Cruz Verde Calle 140"/>
    <n v="0"/>
    <n v="0"/>
    <n v="0"/>
    <n v="0"/>
    <x v="0"/>
    <n v="0"/>
    <n v="0"/>
    <n v="2"/>
    <x v="2"/>
    <x v="0"/>
    <x v="7"/>
  </r>
  <r>
    <s v="Cartagena"/>
    <n v="470"/>
    <s v="Cruz Verde Las Murallas"/>
    <n v="0"/>
    <n v="0"/>
    <n v="0"/>
    <n v="0"/>
    <x v="0"/>
    <n v="0"/>
    <n v="0"/>
    <n v="0"/>
    <x v="0"/>
    <x v="0"/>
    <x v="5"/>
  </r>
  <r>
    <s v="Barranquilla"/>
    <n v="471"/>
    <s v="Cruz Verde Iberoamérica"/>
    <n v="0"/>
    <n v="0"/>
    <n v="0"/>
    <n v="0"/>
    <x v="0"/>
    <n v="0"/>
    <n v="0"/>
    <n v="0"/>
    <x v="0"/>
    <x v="0"/>
    <x v="5"/>
  </r>
  <r>
    <s v="Bogotá"/>
    <n v="494"/>
    <s v="Cruz Verde Modelia Central"/>
    <n v="0"/>
    <n v="0"/>
    <n v="0"/>
    <n v="0"/>
    <x v="0"/>
    <n v="0"/>
    <n v="0"/>
    <n v="0"/>
    <x v="2"/>
    <x v="0"/>
    <x v="0"/>
  </r>
  <r>
    <s v="Bogotá"/>
    <n v="496"/>
    <s v="Cruz Verde Medical Center"/>
    <n v="0"/>
    <n v="0"/>
    <n v="0"/>
    <n v="0"/>
    <x v="0"/>
    <n v="0"/>
    <n v="0"/>
    <n v="0"/>
    <x v="0"/>
    <x v="0"/>
    <x v="5"/>
  </r>
  <r>
    <s v="Valledupar"/>
    <n v="498"/>
    <s v="Cruz Verde Orbe Plaza"/>
    <n v="0"/>
    <n v="0"/>
    <n v="0"/>
    <n v="0"/>
    <x v="0"/>
    <n v="0"/>
    <n v="0"/>
    <n v="0"/>
    <x v="0"/>
    <x v="0"/>
    <x v="5"/>
  </r>
  <r>
    <s v="Bogotá"/>
    <n v="499"/>
    <s v="Cruz Verde Plaza Imperial"/>
    <n v="0"/>
    <n v="0"/>
    <n v="0"/>
    <n v="0"/>
    <x v="0"/>
    <n v="0"/>
    <n v="0"/>
    <n v="0"/>
    <x v="0"/>
    <x v="1"/>
    <x v="5"/>
  </r>
  <r>
    <s v="Manizales"/>
    <n v="501"/>
    <s v="Cruz Verde Parque Médico "/>
    <n v="0"/>
    <n v="0"/>
    <n v="0"/>
    <n v="0"/>
    <x v="0"/>
    <n v="0"/>
    <n v="0"/>
    <n v="0"/>
    <x v="0"/>
    <x v="1"/>
    <x v="5"/>
  </r>
  <r>
    <s v="Bogotá"/>
    <n v="502"/>
    <s v="Cruz Verde Calle 184"/>
    <n v="0"/>
    <n v="0"/>
    <n v="0"/>
    <n v="0"/>
    <x v="0"/>
    <n v="0"/>
    <n v="0"/>
    <n v="0"/>
    <x v="0"/>
    <x v="1"/>
    <x v="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165">
  <r>
    <s v="Bogotá"/>
    <n v="97"/>
    <s v="Cruz Verde Chicó"/>
    <n v="0"/>
    <n v="0"/>
    <n v="1"/>
    <n v="0"/>
    <x v="0"/>
    <n v="0"/>
    <n v="0"/>
    <n v="0"/>
    <x v="0"/>
    <x v="0"/>
  </r>
  <r>
    <s v="Bogotá"/>
    <n v="98"/>
    <s v="Cruz Verde Belmira"/>
    <n v="0"/>
    <n v="1"/>
    <n v="3"/>
    <n v="2"/>
    <x v="1"/>
    <n v="0"/>
    <n v="1"/>
    <n v="2"/>
    <x v="1"/>
    <x v="1"/>
  </r>
  <r>
    <s v="Bucaramanga"/>
    <n v="109"/>
    <s v="Cruz Verde Calle 56"/>
    <n v="0"/>
    <n v="1"/>
    <n v="0"/>
    <n v="0"/>
    <x v="2"/>
    <n v="0"/>
    <n v="0"/>
    <n v="0"/>
    <x v="0"/>
    <x v="0"/>
  </r>
  <r>
    <s v="Bogotá"/>
    <n v="110"/>
    <s v="Cruz Verde Pontevedra"/>
    <n v="2"/>
    <n v="1"/>
    <n v="3"/>
    <n v="0"/>
    <x v="3"/>
    <n v="0"/>
    <n v="2"/>
    <n v="1"/>
    <x v="2"/>
    <x v="1"/>
  </r>
  <r>
    <s v="Medellín"/>
    <n v="113"/>
    <s v="Cruz Verde San Diego"/>
    <n v="0"/>
    <n v="1"/>
    <n v="0"/>
    <n v="0"/>
    <x v="0"/>
    <n v="0"/>
    <n v="0"/>
    <n v="1"/>
    <x v="0"/>
    <x v="0"/>
  </r>
  <r>
    <s v="Barranquilla"/>
    <n v="115"/>
    <s v="Cruz Verde Prado 74"/>
    <n v="1"/>
    <n v="1"/>
    <n v="0"/>
    <n v="1"/>
    <x v="1"/>
    <n v="0"/>
    <n v="0"/>
    <n v="0"/>
    <x v="0"/>
    <x v="1"/>
  </r>
  <r>
    <s v="Valledupar"/>
    <n v="116"/>
    <s v="Cruz Verde Jumbo Valledupar"/>
    <n v="0"/>
    <n v="0"/>
    <n v="1"/>
    <n v="0"/>
    <x v="0"/>
    <n v="0"/>
    <n v="0"/>
    <n v="0"/>
    <x v="0"/>
    <x v="0"/>
  </r>
  <r>
    <s v="Popayán"/>
    <n v="117"/>
    <s v="Cruz Verde Popayán"/>
    <n v="0"/>
    <n v="0"/>
    <n v="0"/>
    <n v="0"/>
    <x v="0"/>
    <n v="0"/>
    <n v="0"/>
    <n v="0"/>
    <x v="0"/>
    <x v="0"/>
  </r>
  <r>
    <s v="Sincelejo"/>
    <n v="118"/>
    <s v="Cruz Verde Sincelejo"/>
    <n v="0"/>
    <n v="0"/>
    <n v="0"/>
    <n v="0"/>
    <x v="0"/>
    <n v="0"/>
    <n v="0"/>
    <n v="0"/>
    <x v="0"/>
    <x v="0"/>
  </r>
  <r>
    <s v="Santa Marta"/>
    <n v="119"/>
    <s v="Cruz Verde Santa Marta"/>
    <n v="0"/>
    <n v="0"/>
    <n v="0"/>
    <n v="1"/>
    <x v="0"/>
    <n v="0"/>
    <n v="0"/>
    <n v="0"/>
    <x v="0"/>
    <x v="0"/>
  </r>
  <r>
    <s v="Cali"/>
    <n v="120"/>
    <s v="Cruz Verde Roosevelt"/>
    <n v="1"/>
    <n v="1"/>
    <n v="1"/>
    <n v="1"/>
    <x v="0"/>
    <n v="0"/>
    <n v="0"/>
    <n v="1"/>
    <x v="0"/>
    <x v="0"/>
  </r>
  <r>
    <s v="Montería"/>
    <n v="121"/>
    <s v="Cruz Verde Montería"/>
    <n v="0"/>
    <n v="0"/>
    <n v="1"/>
    <n v="0"/>
    <x v="0"/>
    <n v="0"/>
    <n v="0"/>
    <n v="0"/>
    <x v="2"/>
    <x v="0"/>
  </r>
  <r>
    <s v="Cartagena"/>
    <n v="122"/>
    <s v="Cruz Verde Manga"/>
    <n v="0"/>
    <n v="0"/>
    <n v="0"/>
    <n v="0"/>
    <x v="0"/>
    <n v="0"/>
    <n v="0"/>
    <n v="0"/>
    <x v="0"/>
    <x v="1"/>
  </r>
  <r>
    <s v="Manizales"/>
    <n v="123"/>
    <s v="Cruz Verde Guayacanes"/>
    <n v="1"/>
    <n v="2"/>
    <n v="0"/>
    <n v="0"/>
    <x v="0"/>
    <n v="1"/>
    <n v="1"/>
    <n v="0"/>
    <x v="0"/>
    <x v="0"/>
  </r>
  <r>
    <s v="Tuluá"/>
    <n v="124"/>
    <s v="Cruz Verde Tuluá"/>
    <n v="0"/>
    <n v="0"/>
    <n v="0"/>
    <n v="0"/>
    <x v="0"/>
    <n v="0"/>
    <n v="0"/>
    <n v="0"/>
    <x v="0"/>
    <x v="0"/>
  </r>
  <r>
    <s v="Ibagué"/>
    <n v="125"/>
    <s v="Cruz Verde San Simón "/>
    <n v="0"/>
    <n v="0"/>
    <n v="0"/>
    <n v="1"/>
    <x v="0"/>
    <n v="0"/>
    <n v="0"/>
    <n v="0"/>
    <x v="0"/>
    <x v="0"/>
  </r>
  <r>
    <s v="Chía"/>
    <n v="126"/>
    <s v="Cruz Verde Centro Chía"/>
    <n v="2"/>
    <n v="1"/>
    <n v="0"/>
    <n v="0"/>
    <x v="1"/>
    <n v="0"/>
    <n v="0"/>
    <n v="0"/>
    <x v="2"/>
    <x v="0"/>
  </r>
  <r>
    <s v="Pereira"/>
    <n v="127"/>
    <s v="Cruz Verde Pereira"/>
    <n v="0"/>
    <n v="0"/>
    <n v="0"/>
    <n v="0"/>
    <x v="0"/>
    <n v="1"/>
    <n v="0"/>
    <n v="0"/>
    <x v="0"/>
    <x v="0"/>
  </r>
  <r>
    <s v="Zipaquirá"/>
    <n v="128"/>
    <s v="Cruz Verde Metro Zipaquirá"/>
    <n v="0"/>
    <n v="0"/>
    <n v="0"/>
    <n v="0"/>
    <x v="0"/>
    <n v="0"/>
    <n v="0"/>
    <n v="0"/>
    <x v="0"/>
    <x v="0"/>
  </r>
  <r>
    <s v="Tunja"/>
    <n v="129"/>
    <s v="Cruz Verde Los Cristales"/>
    <n v="0"/>
    <n v="0"/>
    <n v="0"/>
    <n v="0"/>
    <x v="0"/>
    <n v="0"/>
    <n v="0"/>
    <n v="0"/>
    <x v="0"/>
    <x v="0"/>
  </r>
  <r>
    <s v="Neiva"/>
    <n v="130"/>
    <s v="Cruz Verde Quirinal"/>
    <n v="0"/>
    <n v="0"/>
    <n v="0"/>
    <n v="0"/>
    <x v="0"/>
    <n v="0"/>
    <n v="0"/>
    <n v="0"/>
    <x v="0"/>
    <x v="0"/>
  </r>
  <r>
    <s v="Cúcuta"/>
    <n v="131"/>
    <s v="Cruz Verde Rosetal"/>
    <n v="0"/>
    <n v="0"/>
    <n v="0"/>
    <n v="4"/>
    <x v="4"/>
    <n v="0"/>
    <n v="0"/>
    <n v="0"/>
    <x v="0"/>
    <x v="0"/>
  </r>
  <r>
    <s v="Riohacha"/>
    <n v="132"/>
    <s v="Cruz Verde Metro Riohacha"/>
    <n v="0"/>
    <n v="0"/>
    <n v="0"/>
    <n v="0"/>
    <x v="0"/>
    <n v="0"/>
    <n v="0"/>
    <n v="0"/>
    <x v="0"/>
    <x v="0"/>
  </r>
  <r>
    <s v="Armenia"/>
    <n v="133"/>
    <s v="Cruz Verde Avenida Bolívar"/>
    <n v="1"/>
    <n v="0"/>
    <n v="0"/>
    <n v="0"/>
    <x v="0"/>
    <n v="0"/>
    <n v="1"/>
    <n v="1"/>
    <x v="0"/>
    <x v="2"/>
  </r>
  <r>
    <s v="Villavicencio"/>
    <n v="134"/>
    <s v="Cruz Verde Villavicencio"/>
    <n v="8"/>
    <n v="1"/>
    <n v="3"/>
    <n v="0"/>
    <x v="0"/>
    <n v="0"/>
    <n v="0"/>
    <n v="0"/>
    <x v="2"/>
    <x v="0"/>
  </r>
  <r>
    <s v="Palmira"/>
    <n v="135"/>
    <s v="Cruz Verde  Palmira"/>
    <n v="0"/>
    <n v="0"/>
    <n v="0"/>
    <n v="0"/>
    <x v="0"/>
    <n v="0"/>
    <n v="0"/>
    <n v="0"/>
    <x v="0"/>
    <x v="0"/>
  </r>
  <r>
    <s v="Pasto"/>
    <n v="136"/>
    <s v="Cruz Verde Valle de Atriz"/>
    <n v="0"/>
    <n v="0"/>
    <n v="0"/>
    <n v="0"/>
    <x v="0"/>
    <n v="0"/>
    <n v="0"/>
    <n v="0"/>
    <x v="0"/>
    <x v="0"/>
  </r>
  <r>
    <s v="Fusagasugá"/>
    <n v="137"/>
    <s v="Cruz Verde Fusagasugá"/>
    <n v="0"/>
    <n v="0"/>
    <n v="1"/>
    <n v="1"/>
    <x v="2"/>
    <n v="1"/>
    <n v="0"/>
    <n v="0"/>
    <x v="0"/>
    <x v="2"/>
  </r>
  <r>
    <s v="Honda"/>
    <n v="138"/>
    <s v="Cruz Verde Honda"/>
    <n v="0"/>
    <n v="0"/>
    <n v="0"/>
    <n v="0"/>
    <x v="0"/>
    <n v="0"/>
    <n v="0"/>
    <n v="0"/>
    <x v="0"/>
    <x v="1"/>
  </r>
  <r>
    <s v="Florencia"/>
    <n v="139"/>
    <s v="Cruz Verde Florencia"/>
    <n v="0"/>
    <n v="0"/>
    <n v="0"/>
    <n v="0"/>
    <x v="0"/>
    <n v="0"/>
    <n v="0"/>
    <n v="0"/>
    <x v="0"/>
    <x v="0"/>
  </r>
  <r>
    <s v="Quibdó"/>
    <n v="141"/>
    <s v="Cruz Verde Quibdó"/>
    <n v="0"/>
    <n v="0"/>
    <n v="0"/>
    <n v="0"/>
    <x v="0"/>
    <n v="0"/>
    <n v="0"/>
    <n v="0"/>
    <x v="0"/>
    <x v="0"/>
  </r>
  <r>
    <s v="Sogamoso"/>
    <n v="142"/>
    <s v="Cruz Verde Sogamoso"/>
    <n v="0"/>
    <n v="0"/>
    <n v="0"/>
    <n v="1"/>
    <x v="0"/>
    <n v="0"/>
    <n v="0"/>
    <n v="0"/>
    <x v="0"/>
    <x v="0"/>
  </r>
  <r>
    <s v="Facatativá"/>
    <n v="143"/>
    <s v="Cruz Verde Facatativá"/>
    <n v="0"/>
    <n v="2"/>
    <n v="0"/>
    <n v="0"/>
    <x v="2"/>
    <n v="0"/>
    <n v="0"/>
    <n v="0"/>
    <x v="0"/>
    <x v="0"/>
  </r>
  <r>
    <s v="Girardot"/>
    <n v="144"/>
    <s v="Cruz Verde Girardot"/>
    <n v="0"/>
    <n v="0"/>
    <n v="0"/>
    <n v="0"/>
    <x v="2"/>
    <n v="0"/>
    <n v="1"/>
    <n v="0"/>
    <x v="0"/>
    <x v="0"/>
  </r>
  <r>
    <s v="Villeta"/>
    <n v="145"/>
    <s v="Cruz Verde Villeta"/>
    <n v="0"/>
    <n v="0"/>
    <n v="0"/>
    <n v="0"/>
    <x v="0"/>
    <n v="0"/>
    <n v="0"/>
    <n v="0"/>
    <x v="0"/>
    <x v="0"/>
  </r>
  <r>
    <s v="Chiquinquirá"/>
    <n v="146"/>
    <s v="Cruz Verde Chiquinquirá"/>
    <n v="0"/>
    <n v="0"/>
    <n v="0"/>
    <n v="0"/>
    <x v="2"/>
    <n v="0"/>
    <n v="0"/>
    <n v="1"/>
    <x v="0"/>
    <x v="0"/>
  </r>
  <r>
    <s v="Duitama"/>
    <n v="147"/>
    <s v="Cruz Verde Innovo"/>
    <n v="1"/>
    <n v="2"/>
    <n v="2"/>
    <n v="1"/>
    <x v="0"/>
    <n v="0"/>
    <n v="0"/>
    <n v="0"/>
    <x v="2"/>
    <x v="0"/>
  </r>
  <r>
    <s v="Ipiales "/>
    <n v="148"/>
    <s v="Cruz Verde Ipiales"/>
    <n v="0"/>
    <n v="0"/>
    <n v="1"/>
    <n v="1"/>
    <x v="0"/>
    <n v="0"/>
    <n v="0"/>
    <n v="0"/>
    <x v="2"/>
    <x v="0"/>
  </r>
  <r>
    <s v="San Andrés"/>
    <n v="149"/>
    <s v="Cruz Verde San Andrés"/>
    <n v="0"/>
    <n v="0"/>
    <n v="0"/>
    <n v="0"/>
    <x v="0"/>
    <n v="0"/>
    <n v="0"/>
    <n v="0"/>
    <x v="0"/>
    <x v="0"/>
  </r>
  <r>
    <s v="Bogotá"/>
    <n v="151"/>
    <s v="Cruz Verde Antiguo Country "/>
    <n v="0"/>
    <n v="0"/>
    <n v="0"/>
    <n v="0"/>
    <x v="0"/>
    <n v="0"/>
    <n v="0"/>
    <n v="0"/>
    <x v="0"/>
    <x v="0"/>
  </r>
  <r>
    <s v="Cali"/>
    <n v="152"/>
    <s v="Cruz Verde Norte"/>
    <n v="0"/>
    <n v="0"/>
    <n v="1"/>
    <n v="1"/>
    <x v="0"/>
    <n v="0"/>
    <n v="0"/>
    <n v="0"/>
    <x v="2"/>
    <x v="0"/>
  </r>
  <r>
    <s v="Bogotá"/>
    <n v="154"/>
    <s v="Cruz Verde CAE "/>
    <n v="0"/>
    <n v="0"/>
    <n v="0"/>
    <n v="0"/>
    <x v="0"/>
    <n v="0"/>
    <n v="0"/>
    <n v="0"/>
    <x v="0"/>
    <x v="0"/>
  </r>
  <r>
    <s v="Bogotá"/>
    <n v="155"/>
    <s v="Cruz Verde Salitre"/>
    <n v="2"/>
    <n v="0"/>
    <n v="2"/>
    <n v="1"/>
    <x v="2"/>
    <n v="0"/>
    <n v="0"/>
    <n v="1"/>
    <x v="1"/>
    <x v="0"/>
  </r>
  <r>
    <s v="Bogotá"/>
    <n v="156"/>
    <s v=" Cruz Verde Calle 80                      "/>
    <n v="0"/>
    <n v="0"/>
    <n v="0"/>
    <n v="0"/>
    <x v="2"/>
    <n v="0"/>
    <n v="0"/>
    <n v="0"/>
    <x v="0"/>
    <x v="0"/>
  </r>
  <r>
    <s v="Bogotá"/>
    <n v="157"/>
    <s v="Cruz Verde Zona In"/>
    <n v="2"/>
    <n v="4"/>
    <n v="1"/>
    <n v="0"/>
    <x v="2"/>
    <n v="4"/>
    <n v="0"/>
    <n v="4"/>
    <x v="2"/>
    <x v="2"/>
  </r>
  <r>
    <s v="Bogotá"/>
    <n v="158"/>
    <s v="Cruz Verde Suba"/>
    <n v="1"/>
    <n v="0"/>
    <n v="0"/>
    <n v="0"/>
    <x v="0"/>
    <n v="0"/>
    <n v="0"/>
    <n v="1"/>
    <x v="0"/>
    <x v="0"/>
  </r>
  <r>
    <s v="Bogotá"/>
    <n v="160"/>
    <s v="Cruz Verde Santa Bárbara"/>
    <n v="1"/>
    <n v="0"/>
    <n v="8"/>
    <n v="5"/>
    <x v="0"/>
    <n v="4"/>
    <n v="1"/>
    <n v="0"/>
    <x v="1"/>
    <x v="2"/>
  </r>
  <r>
    <s v="Medellín"/>
    <n v="161"/>
    <s v="Cruz Verde Punto Clave"/>
    <n v="2"/>
    <n v="1"/>
    <n v="1"/>
    <n v="1"/>
    <x v="2"/>
    <n v="1"/>
    <n v="2"/>
    <n v="2"/>
    <x v="1"/>
    <x v="2"/>
  </r>
  <r>
    <s v="Bucaramanga"/>
    <n v="162"/>
    <s v="Cruz Verde Cabecera"/>
    <n v="2"/>
    <n v="3"/>
    <n v="2"/>
    <n v="0"/>
    <x v="2"/>
    <n v="1"/>
    <n v="0"/>
    <n v="0"/>
    <x v="2"/>
    <x v="0"/>
  </r>
  <r>
    <s v="Bogotá"/>
    <n v="163"/>
    <s v="Cruz Verde Palermo"/>
    <n v="1"/>
    <n v="6"/>
    <n v="2"/>
    <n v="2"/>
    <x v="5"/>
    <n v="3"/>
    <n v="5"/>
    <n v="1"/>
    <x v="3"/>
    <x v="3"/>
  </r>
  <r>
    <s v="Bogotá"/>
    <n v="164"/>
    <s v="Cruz Verde Cedro Bolívar"/>
    <n v="3"/>
    <n v="0"/>
    <n v="2"/>
    <n v="3"/>
    <x v="0"/>
    <n v="0"/>
    <n v="0"/>
    <n v="1"/>
    <x v="2"/>
    <x v="2"/>
  </r>
  <r>
    <s v="Bogotá"/>
    <n v="165"/>
    <s v="Cruz Verde Tunal"/>
    <n v="1"/>
    <n v="1"/>
    <n v="5"/>
    <n v="1"/>
    <x v="5"/>
    <n v="2"/>
    <n v="2"/>
    <n v="1"/>
    <x v="0"/>
    <x v="4"/>
  </r>
  <r>
    <s v="Bogotá"/>
    <n v="166"/>
    <s v="Cruz Verde Calle 106"/>
    <n v="3"/>
    <n v="1"/>
    <n v="3"/>
    <n v="3"/>
    <x v="5"/>
    <n v="0"/>
    <n v="1"/>
    <n v="0"/>
    <x v="0"/>
    <x v="0"/>
  </r>
  <r>
    <s v="Bogotá"/>
    <n v="167"/>
    <s v="Cruz Verde Quinta Paredes"/>
    <n v="0"/>
    <n v="0"/>
    <n v="6"/>
    <n v="8"/>
    <x v="3"/>
    <n v="5"/>
    <n v="2"/>
    <n v="2"/>
    <x v="2"/>
    <x v="5"/>
  </r>
  <r>
    <s v="Bogotá"/>
    <n v="168"/>
    <s v="Cruz Verde Calle 127"/>
    <n v="0"/>
    <n v="2"/>
    <n v="0"/>
    <n v="0"/>
    <x v="0"/>
    <n v="0"/>
    <n v="0"/>
    <n v="0"/>
    <x v="0"/>
    <x v="2"/>
  </r>
  <r>
    <s v="Bogotá"/>
    <n v="171"/>
    <s v="Cruz Verde Plaza de las Américas"/>
    <n v="0"/>
    <n v="0"/>
    <n v="2"/>
    <n v="0"/>
    <x v="0"/>
    <n v="1"/>
    <n v="0"/>
    <n v="0"/>
    <x v="0"/>
    <x v="0"/>
  </r>
  <r>
    <s v="Bogotá"/>
    <n v="172"/>
    <s v="Cruz Verde Calle 100"/>
    <n v="14"/>
    <n v="9"/>
    <n v="7"/>
    <n v="3"/>
    <x v="6"/>
    <n v="7"/>
    <n v="4"/>
    <n v="9"/>
    <x v="4"/>
    <x v="6"/>
  </r>
  <r>
    <s v="Bucaramanga"/>
    <n v="174"/>
    <s v="Cruz Verde Parque Turbay"/>
    <n v="1"/>
    <n v="2"/>
    <n v="0"/>
    <n v="1"/>
    <x v="2"/>
    <n v="0"/>
    <n v="0"/>
    <n v="1"/>
    <x v="2"/>
    <x v="0"/>
  </r>
  <r>
    <s v="Medellín"/>
    <n v="175"/>
    <s v="Cruz Verde Campestre"/>
    <n v="0"/>
    <n v="1"/>
    <n v="0"/>
    <n v="0"/>
    <x v="0"/>
    <n v="0"/>
    <n v="0"/>
    <n v="0"/>
    <x v="0"/>
    <x v="0"/>
  </r>
  <r>
    <s v="Barranquilla"/>
    <n v="176"/>
    <s v="Cruz Verde Soledad"/>
    <n v="0"/>
    <n v="0"/>
    <n v="0"/>
    <n v="0"/>
    <x v="5"/>
    <n v="2"/>
    <n v="0"/>
    <n v="0"/>
    <x v="0"/>
    <x v="1"/>
  </r>
  <r>
    <s v="Cali"/>
    <n v="177"/>
    <s v="Cruz Verde Versalles"/>
    <n v="0"/>
    <n v="0"/>
    <n v="0"/>
    <n v="3"/>
    <x v="0"/>
    <n v="0"/>
    <n v="1"/>
    <n v="0"/>
    <x v="0"/>
    <x v="0"/>
  </r>
  <r>
    <s v="Bogotá"/>
    <n v="178"/>
    <s v="Cruz Verde Calle 72"/>
    <n v="0"/>
    <n v="2"/>
    <n v="1"/>
    <n v="0"/>
    <x v="3"/>
    <n v="8"/>
    <n v="0"/>
    <n v="0"/>
    <x v="0"/>
    <x v="0"/>
  </r>
  <r>
    <s v="Cali"/>
    <n v="179"/>
    <s v="Cruz Verde Ciudad Jardín"/>
    <n v="0"/>
    <n v="0"/>
    <n v="1"/>
    <n v="1"/>
    <x v="0"/>
    <n v="0"/>
    <n v="0"/>
    <n v="0"/>
    <x v="0"/>
    <x v="0"/>
  </r>
  <r>
    <s v="Barranquilla"/>
    <n v="183"/>
    <s v="Cruz Verde Calle 84"/>
    <n v="1"/>
    <n v="1"/>
    <n v="1"/>
    <n v="1"/>
    <x v="2"/>
    <n v="0"/>
    <n v="0"/>
    <n v="0"/>
    <x v="0"/>
    <x v="0"/>
  </r>
  <r>
    <s v="Chía"/>
    <n v="184"/>
    <s v="Cruz Verde Las Delicias "/>
    <n v="0"/>
    <n v="0"/>
    <n v="0"/>
    <n v="0"/>
    <x v="0"/>
    <n v="0"/>
    <n v="0"/>
    <n v="0"/>
    <x v="0"/>
    <x v="0"/>
  </r>
  <r>
    <s v="Cartagena"/>
    <n v="185"/>
    <s v="Cruz Verde Bocagrande"/>
    <n v="0"/>
    <n v="0"/>
    <n v="0"/>
    <n v="0"/>
    <x v="0"/>
    <n v="0"/>
    <n v="0"/>
    <n v="0"/>
    <x v="0"/>
    <x v="1"/>
  </r>
  <r>
    <s v="Bogotá"/>
    <n v="186"/>
    <s v="Cruz Verde Calle 97"/>
    <n v="0"/>
    <n v="3"/>
    <n v="2"/>
    <n v="0"/>
    <x v="0"/>
    <n v="0"/>
    <n v="0"/>
    <n v="0"/>
    <x v="0"/>
    <x v="1"/>
  </r>
  <r>
    <s v="Medellín"/>
    <n v="187"/>
    <s v="Cruz Verde Torre Médica"/>
    <n v="0"/>
    <n v="0"/>
    <n v="0"/>
    <n v="2"/>
    <x v="0"/>
    <n v="0"/>
    <n v="0"/>
    <n v="0"/>
    <x v="0"/>
    <x v="0"/>
  </r>
  <r>
    <s v="Cali"/>
    <n v="188"/>
    <s v="Cruz Verde Tequendama"/>
    <n v="1"/>
    <n v="0"/>
    <n v="2"/>
    <n v="1"/>
    <x v="7"/>
    <n v="0"/>
    <n v="4"/>
    <n v="2"/>
    <x v="1"/>
    <x v="0"/>
  </r>
  <r>
    <s v="Cali"/>
    <n v="189"/>
    <s v="Cruz Verde Centenario"/>
    <n v="2"/>
    <n v="0"/>
    <n v="3"/>
    <n v="2"/>
    <x v="1"/>
    <n v="0"/>
    <n v="0"/>
    <n v="0"/>
    <x v="0"/>
    <x v="0"/>
  </r>
  <r>
    <s v="Bogotá"/>
    <n v="193"/>
    <s v="Cruz Verde Avianca"/>
    <n v="0"/>
    <n v="0"/>
    <m/>
    <n v="0"/>
    <x v="0"/>
    <n v="0"/>
    <n v="0"/>
    <n v="0"/>
    <x v="0"/>
    <x v="0"/>
  </r>
  <r>
    <s v="Soacha"/>
    <n v="196"/>
    <s v="Cruz Verde Metro Soacha"/>
    <n v="0"/>
    <n v="0"/>
    <n v="1"/>
    <n v="0"/>
    <x v="0"/>
    <n v="0"/>
    <n v="0"/>
    <n v="0"/>
    <x v="0"/>
    <x v="0"/>
  </r>
  <r>
    <s v="Bogotá"/>
    <n v="197"/>
    <s v="Cruz Verde Metro Fontibón"/>
    <n v="0"/>
    <n v="2"/>
    <n v="3"/>
    <n v="0"/>
    <x v="0"/>
    <n v="0"/>
    <n v="0"/>
    <n v="0"/>
    <x v="0"/>
    <x v="1"/>
  </r>
  <r>
    <s v="Bogotá"/>
    <n v="198"/>
    <s v="Cruz Verde Metro Bosa"/>
    <n v="1"/>
    <n v="1"/>
    <n v="0"/>
    <n v="1"/>
    <x v="2"/>
    <n v="0"/>
    <n v="1"/>
    <n v="0"/>
    <x v="0"/>
    <x v="0"/>
  </r>
  <r>
    <s v="Medellín"/>
    <n v="199"/>
    <s v="Cruz Verde Metro Bello"/>
    <n v="1"/>
    <n v="3"/>
    <n v="0"/>
    <n v="0"/>
    <x v="0"/>
    <n v="1"/>
    <n v="1"/>
    <n v="0"/>
    <x v="0"/>
    <x v="0"/>
  </r>
  <r>
    <s v="Medellín"/>
    <n v="200"/>
    <s v="Cruz Verde Jumbo Cra 65"/>
    <n v="1"/>
    <n v="1"/>
    <n v="0"/>
    <n v="1"/>
    <x v="0"/>
    <n v="1"/>
    <n v="0"/>
    <n v="1"/>
    <x v="1"/>
    <x v="0"/>
  </r>
  <r>
    <s v="Tunja"/>
    <n v="201"/>
    <s v="Cruz Verde Jumbo Tunja"/>
    <n v="0"/>
    <n v="0"/>
    <n v="1"/>
    <n v="0"/>
    <x v="0"/>
    <n v="0"/>
    <n v="1"/>
    <n v="0"/>
    <x v="2"/>
    <x v="1"/>
  </r>
  <r>
    <s v="Cali"/>
    <n v="202"/>
    <s v="Cruz Verde Jumbo Valle de Lili"/>
    <n v="0"/>
    <n v="0"/>
    <n v="0"/>
    <n v="0"/>
    <x v="0"/>
    <n v="0"/>
    <n v="0"/>
    <n v="0"/>
    <x v="0"/>
    <x v="0"/>
  </r>
  <r>
    <s v="Popayán"/>
    <n v="215"/>
    <s v="Cruz Verde Jumbo Popayán"/>
    <n v="0"/>
    <n v="0"/>
    <n v="0"/>
    <n v="0"/>
    <x v="0"/>
    <n v="0"/>
    <n v="0"/>
    <n v="0"/>
    <x v="0"/>
    <x v="0"/>
  </r>
  <r>
    <s v="Barranquilla"/>
    <n v="224"/>
    <s v="Cruz Verde Jumbo Alto Prado"/>
    <n v="0"/>
    <n v="2"/>
    <n v="3"/>
    <n v="2"/>
    <x v="2"/>
    <n v="1"/>
    <n v="2"/>
    <n v="0"/>
    <x v="0"/>
    <x v="2"/>
  </r>
  <r>
    <s v="Bogotá"/>
    <n v="225"/>
    <s v="Cruz Verde Metro Autopista Sur"/>
    <n v="4"/>
    <n v="3"/>
    <n v="2"/>
    <n v="1"/>
    <x v="1"/>
    <n v="2"/>
    <n v="0"/>
    <n v="0"/>
    <x v="0"/>
    <x v="0"/>
  </r>
  <r>
    <s v="Bogotá"/>
    <n v="226"/>
    <s v="Cruz Verde Metro 20 de Julio"/>
    <n v="0"/>
    <n v="5"/>
    <n v="4"/>
    <n v="2"/>
    <x v="3"/>
    <n v="2"/>
    <n v="4"/>
    <n v="2"/>
    <x v="0"/>
    <x v="5"/>
  </r>
  <r>
    <s v="Bogotá"/>
    <n v="229"/>
    <s v="Cruz Verde Jumbo Suba"/>
    <n v="0"/>
    <n v="1"/>
    <n v="0"/>
    <n v="1"/>
    <x v="0"/>
    <n v="0"/>
    <n v="0"/>
    <n v="0"/>
    <x v="0"/>
    <x v="1"/>
  </r>
  <r>
    <s v="Bogotá"/>
    <n v="245"/>
    <s v="Cruz Verde Jumbo Calle 170"/>
    <n v="0"/>
    <n v="0"/>
    <n v="0"/>
    <n v="0"/>
    <x v="0"/>
    <n v="0"/>
    <n v="0"/>
    <n v="0"/>
    <x v="0"/>
    <x v="1"/>
  </r>
  <r>
    <s v="Bogotá"/>
    <n v="248"/>
    <s v="Cruz Verde Jumbo Calle 80"/>
    <n v="0"/>
    <n v="1"/>
    <n v="3"/>
    <n v="0"/>
    <x v="0"/>
    <n v="2"/>
    <n v="0"/>
    <n v="0"/>
    <x v="0"/>
    <x v="0"/>
  </r>
  <r>
    <s v="Girardot"/>
    <n v="249"/>
    <s v="Cruz Verde Jumbo Girardot"/>
    <n v="1"/>
    <n v="0"/>
    <n v="0"/>
    <n v="0"/>
    <x v="0"/>
    <n v="1"/>
    <n v="0"/>
    <n v="0"/>
    <x v="0"/>
    <x v="0"/>
  </r>
  <r>
    <s v="Neiva"/>
    <n v="250"/>
    <s v="Cruz Verde Metro Neiva"/>
    <n v="0"/>
    <n v="0"/>
    <n v="0"/>
    <n v="0"/>
    <x v="0"/>
    <n v="0"/>
    <n v="0"/>
    <n v="0"/>
    <x v="0"/>
    <x v="0"/>
  </r>
  <r>
    <s v="Bogotá"/>
    <n v="251"/>
    <s v="Cruz Verde Calle 54"/>
    <n v="0"/>
    <n v="0"/>
    <n v="0"/>
    <n v="0"/>
    <x v="0"/>
    <n v="0"/>
    <n v="0"/>
    <n v="1"/>
    <x v="1"/>
    <x v="2"/>
  </r>
  <r>
    <s v="Bogotá"/>
    <n v="252"/>
    <s v="Cruz Verde Jumbo Santa Ana"/>
    <n v="0"/>
    <n v="1"/>
    <n v="2"/>
    <n v="0"/>
    <x v="0"/>
    <n v="0"/>
    <n v="0"/>
    <n v="2"/>
    <x v="0"/>
    <x v="1"/>
  </r>
  <r>
    <s v="Bogotá"/>
    <n v="253"/>
    <s v="Cruz Verde Metro Banderas"/>
    <n v="0"/>
    <n v="1"/>
    <n v="1"/>
    <n v="0"/>
    <x v="1"/>
    <n v="0"/>
    <n v="0"/>
    <n v="0"/>
    <x v="0"/>
    <x v="0"/>
  </r>
  <r>
    <s v="Barranquilla"/>
    <n v="257"/>
    <s v="Cruz Verde Jumbo Americano"/>
    <n v="0"/>
    <n v="0"/>
    <n v="0"/>
    <n v="2"/>
    <x v="1"/>
    <n v="0"/>
    <n v="1"/>
    <n v="0"/>
    <x v="5"/>
    <x v="0"/>
  </r>
  <r>
    <s v="Cali"/>
    <n v="258"/>
    <s v="Cruz Verde Jumbo Limonar"/>
    <n v="0"/>
    <n v="1"/>
    <n v="0"/>
    <n v="2"/>
    <x v="2"/>
    <n v="0"/>
    <n v="0"/>
    <n v="0"/>
    <x v="0"/>
    <x v="0"/>
  </r>
  <r>
    <s v="Pasto"/>
    <n v="260"/>
    <s v="Cruz Verde Metro Pasto"/>
    <n v="0"/>
    <n v="0"/>
    <n v="0"/>
    <n v="0"/>
    <x v="0"/>
    <n v="0"/>
    <n v="0"/>
    <n v="0"/>
    <x v="0"/>
    <x v="0"/>
  </r>
  <r>
    <s v="Bogotá"/>
    <n v="261"/>
    <s v="Cruz Verde Metro San Cayetano"/>
    <n v="0"/>
    <n v="0"/>
    <n v="0"/>
    <n v="0"/>
    <x v="0"/>
    <n v="0"/>
    <n v="0"/>
    <n v="0"/>
    <x v="0"/>
    <x v="0"/>
  </r>
  <r>
    <s v="Bogotá"/>
    <n v="262"/>
    <s v="Cruz Verde Jumbo Hayuelos"/>
    <n v="0"/>
    <n v="1"/>
    <n v="1"/>
    <n v="1"/>
    <x v="2"/>
    <n v="1"/>
    <n v="1"/>
    <n v="2"/>
    <x v="2"/>
    <x v="1"/>
  </r>
  <r>
    <s v="Bogotá"/>
    <n v="263"/>
    <s v="Cruz Verde Jumbo Cra 30"/>
    <n v="1"/>
    <n v="1"/>
    <n v="0"/>
    <n v="1"/>
    <x v="1"/>
    <n v="1"/>
    <n v="0"/>
    <n v="0"/>
    <x v="1"/>
    <x v="0"/>
  </r>
  <r>
    <s v="Ibagué"/>
    <n v="264"/>
    <s v="Cruz Verde Metro Ibagué"/>
    <n v="1"/>
    <n v="0"/>
    <n v="1"/>
    <n v="3"/>
    <x v="0"/>
    <n v="0"/>
    <n v="0"/>
    <n v="0"/>
    <x v="0"/>
    <x v="1"/>
  </r>
  <r>
    <s v="Bogotá"/>
    <n v="265"/>
    <s v="Cruz Verde Metro Alquería"/>
    <n v="0"/>
    <n v="1"/>
    <n v="2"/>
    <n v="0"/>
    <x v="0"/>
    <n v="0"/>
    <n v="0"/>
    <n v="0"/>
    <x v="2"/>
    <x v="0"/>
  </r>
  <r>
    <s v="Rionegro"/>
    <n v="266"/>
    <s v="Cruz Verde Jumbo Rionegro"/>
    <n v="0"/>
    <n v="1"/>
    <n v="0"/>
    <n v="0"/>
    <x v="0"/>
    <n v="0"/>
    <n v="0"/>
    <n v="0"/>
    <x v="0"/>
    <x v="0"/>
  </r>
  <r>
    <s v="Bogotá"/>
    <n v="268"/>
    <s v="Cruz Verde Centro Internacional"/>
    <n v="8"/>
    <n v="12"/>
    <n v="0"/>
    <n v="4"/>
    <x v="5"/>
    <n v="1"/>
    <n v="7"/>
    <n v="6"/>
    <x v="6"/>
    <x v="0"/>
  </r>
  <r>
    <s v="Bucaramanga"/>
    <n v="270"/>
    <s v="Cruz Verde Metro Cabecera Express"/>
    <n v="1"/>
    <n v="0"/>
    <n v="0"/>
    <n v="0"/>
    <x v="0"/>
    <n v="1"/>
    <n v="1"/>
    <n v="0"/>
    <x v="0"/>
    <x v="0"/>
  </r>
  <r>
    <s v="Bucaramanga"/>
    <n v="272"/>
    <s v="Farmasanitas Metro Real"/>
    <n v="0"/>
    <n v="0"/>
    <n v="0"/>
    <n v="0"/>
    <x v="0"/>
    <n v="0"/>
    <n v="0"/>
    <n v="0"/>
    <x v="0"/>
    <x v="0"/>
  </r>
  <r>
    <s v="Bucaramanga"/>
    <n v="274"/>
    <s v="Cruz Verde Metro Colseguros"/>
    <n v="0"/>
    <n v="0"/>
    <n v="0"/>
    <n v="0"/>
    <x v="0"/>
    <n v="0"/>
    <n v="0"/>
    <n v="0"/>
    <x v="0"/>
    <x v="0"/>
  </r>
  <r>
    <s v="Bucaramanga"/>
    <n v="289"/>
    <s v="Cruz Verde Jumbo Mega Mall"/>
    <n v="0"/>
    <n v="0"/>
    <n v="1"/>
    <n v="0"/>
    <x v="0"/>
    <n v="0"/>
    <n v="0"/>
    <n v="0"/>
    <x v="2"/>
    <x v="0"/>
  </r>
  <r>
    <s v="Floridablanca"/>
    <n v="293"/>
    <s v="Cruz verde Metro Floridablanca"/>
    <n v="0"/>
    <n v="0"/>
    <n v="0"/>
    <n v="0"/>
    <x v="0"/>
    <n v="0"/>
    <n v="0"/>
    <n v="0"/>
    <x v="0"/>
    <x v="0"/>
  </r>
  <r>
    <s v="Bucaramanga"/>
    <n v="294"/>
    <s v="Farmasanitas Jumbo Cabecera Tienda"/>
    <n v="0"/>
    <n v="0"/>
    <n v="0"/>
    <n v="0"/>
    <x v="0"/>
    <n v="0"/>
    <n v="0"/>
    <n v="0"/>
    <x v="0"/>
    <x v="0"/>
  </r>
  <r>
    <s v="Bucaramanga"/>
    <n v="297"/>
    <s v="Cruz Verde Parque Caracolí"/>
    <n v="1"/>
    <n v="0"/>
    <n v="2"/>
    <n v="2"/>
    <x v="0"/>
    <n v="0"/>
    <n v="1"/>
    <n v="5"/>
    <x v="1"/>
    <x v="0"/>
  </r>
  <r>
    <s v="Bogotá"/>
    <n v="299"/>
    <s v="Cruz Verde Kennedy"/>
    <n v="0"/>
    <n v="0"/>
    <n v="0"/>
    <n v="0"/>
    <x v="0"/>
    <n v="0"/>
    <n v="0"/>
    <n v="0"/>
    <x v="0"/>
    <x v="0"/>
  </r>
  <r>
    <s v="Cali"/>
    <n v="305"/>
    <s v="Cruz Verde Las Velas"/>
    <n v="0"/>
    <n v="0"/>
    <n v="1"/>
    <n v="0"/>
    <x v="0"/>
    <n v="0"/>
    <n v="0"/>
    <n v="0"/>
    <x v="0"/>
    <x v="0"/>
  </r>
  <r>
    <s v="Bogotá"/>
    <n v="307"/>
    <s v=" Cruz Verde Usaquén"/>
    <n v="0"/>
    <n v="0"/>
    <n v="0"/>
    <n v="0"/>
    <x v="0"/>
    <n v="1"/>
    <n v="0"/>
    <n v="0"/>
    <x v="0"/>
    <x v="0"/>
  </r>
  <r>
    <s v="Bogotá"/>
    <n v="308"/>
    <s v="Cruz Verde Toberín"/>
    <n v="3"/>
    <n v="0"/>
    <n v="0"/>
    <n v="0"/>
    <x v="0"/>
    <n v="0"/>
    <n v="1"/>
    <n v="0"/>
    <x v="0"/>
    <x v="0"/>
  </r>
  <r>
    <s v="Barranquilla"/>
    <n v="309"/>
    <s v="Cruz Verde Metro San Francisco"/>
    <n v="3"/>
    <n v="0"/>
    <n v="2"/>
    <n v="2"/>
    <x v="7"/>
    <n v="0"/>
    <n v="0"/>
    <n v="4"/>
    <x v="2"/>
    <x v="4"/>
  </r>
  <r>
    <s v="Medellín"/>
    <n v="311"/>
    <s v="Cruz Verde Metro Prado"/>
    <n v="0"/>
    <n v="0"/>
    <n v="0"/>
    <n v="0"/>
    <x v="0"/>
    <n v="0"/>
    <n v="0"/>
    <n v="1"/>
    <x v="0"/>
    <x v="0"/>
  </r>
  <r>
    <s v="Yopal"/>
    <n v="312"/>
    <s v="Cruz Verde Jumbo Yopal"/>
    <n v="0"/>
    <n v="0"/>
    <n v="0"/>
    <n v="1"/>
    <x v="0"/>
    <n v="0"/>
    <n v="1"/>
    <n v="0"/>
    <x v="0"/>
    <x v="0"/>
  </r>
  <r>
    <s v="Bogotá"/>
    <n v="367"/>
    <s v="Cruz Verde Ilarco"/>
    <n v="3"/>
    <n v="2"/>
    <n v="0"/>
    <n v="3"/>
    <x v="0"/>
    <n v="0"/>
    <n v="0"/>
    <n v="3"/>
    <x v="6"/>
    <x v="7"/>
  </r>
  <r>
    <s v="Bogotá"/>
    <n v="369"/>
    <s v="Cruz Verde Morato"/>
    <n v="0"/>
    <n v="0"/>
    <n v="0"/>
    <n v="0"/>
    <x v="0"/>
    <n v="0"/>
    <n v="0"/>
    <n v="0"/>
    <x v="0"/>
    <x v="0"/>
  </r>
  <r>
    <s v="Valledupar"/>
    <n v="370"/>
    <s v="Cruz Verde San Miguel"/>
    <n v="0"/>
    <n v="0"/>
    <n v="0"/>
    <n v="0"/>
    <x v="0"/>
    <n v="0"/>
    <n v="0"/>
    <n v="0"/>
    <x v="0"/>
    <x v="0"/>
  </r>
  <r>
    <s v="Bogotá"/>
    <n v="374"/>
    <s v="Cruz Verde Calle 90"/>
    <n v="0"/>
    <n v="0"/>
    <n v="0"/>
    <n v="0"/>
    <x v="0"/>
    <n v="0"/>
    <n v="0"/>
    <n v="0"/>
    <x v="0"/>
    <x v="0"/>
  </r>
  <r>
    <s v="Bogotá"/>
    <n v="378"/>
    <s v="Cruz Verde Avenida Las Villas"/>
    <n v="6"/>
    <n v="9"/>
    <n v="7"/>
    <n v="6"/>
    <x v="8"/>
    <n v="8"/>
    <n v="7"/>
    <n v="6"/>
    <x v="4"/>
    <x v="8"/>
  </r>
  <r>
    <s v="Mingueo/Guajira"/>
    <n v="379"/>
    <s v="Cruz Verde Mingueo"/>
    <n v="0"/>
    <n v="0"/>
    <n v="0"/>
    <n v="0"/>
    <x v="0"/>
    <n v="0"/>
    <n v="0"/>
    <n v="0"/>
    <x v="0"/>
    <x v="0"/>
  </r>
  <r>
    <s v="Ibagué"/>
    <n v="380"/>
    <s v="Cruz Verde La Macarena"/>
    <n v="0"/>
    <n v="1"/>
    <n v="1"/>
    <n v="0"/>
    <x v="0"/>
    <n v="0"/>
    <n v="1"/>
    <n v="1"/>
    <x v="2"/>
    <x v="0"/>
  </r>
  <r>
    <s v="Zipaquirá"/>
    <n v="382"/>
    <s v="Cruz Verde Zipaquirá Centro"/>
    <n v="1"/>
    <n v="0"/>
    <n v="0"/>
    <n v="0"/>
    <x v="0"/>
    <n v="0"/>
    <n v="1"/>
    <n v="3"/>
    <x v="1"/>
    <x v="0"/>
  </r>
  <r>
    <s v="Bogotá"/>
    <n v="383"/>
    <s v="Cruz Verde World Trade Center"/>
    <n v="2"/>
    <n v="0"/>
    <m/>
    <n v="1"/>
    <x v="0"/>
    <n v="5"/>
    <n v="0"/>
    <n v="0"/>
    <x v="0"/>
    <x v="0"/>
  </r>
  <r>
    <s v="Bogotá"/>
    <n v="384"/>
    <s v="Cruz Verde Puente Aranda"/>
    <n v="0"/>
    <n v="0"/>
    <n v="1"/>
    <n v="0"/>
    <x v="0"/>
    <n v="2"/>
    <n v="0"/>
    <n v="0"/>
    <x v="0"/>
    <x v="0"/>
  </r>
  <r>
    <s v="Cali"/>
    <n v="385"/>
    <s v="Cruz Verde Imbanaco"/>
    <n v="0"/>
    <n v="0"/>
    <n v="1"/>
    <n v="4"/>
    <x v="0"/>
    <n v="0"/>
    <n v="0"/>
    <n v="0"/>
    <x v="2"/>
    <x v="0"/>
  </r>
  <r>
    <s v="Cali"/>
    <n v="386"/>
    <s v="Cruz Verde La Flora Industrial"/>
    <n v="0"/>
    <n v="0"/>
    <n v="0"/>
    <n v="0"/>
    <x v="0"/>
    <n v="0"/>
    <n v="0"/>
    <n v="0"/>
    <x v="0"/>
    <x v="0"/>
  </r>
  <r>
    <s v="Cali"/>
    <n v="387"/>
    <s v="Cruz Verde Metro Simón Bolívar"/>
    <n v="0"/>
    <n v="0"/>
    <n v="0"/>
    <n v="0"/>
    <x v="0"/>
    <n v="0"/>
    <n v="0"/>
    <n v="0"/>
    <x v="0"/>
    <x v="0"/>
  </r>
  <r>
    <s v="Cali"/>
    <n v="388"/>
    <s v="Cruz Verde Unicentro"/>
    <n v="1"/>
    <n v="1"/>
    <n v="2"/>
    <n v="2"/>
    <x v="2"/>
    <n v="0"/>
    <n v="0"/>
    <n v="0"/>
    <x v="0"/>
    <x v="2"/>
  </r>
  <r>
    <s v="Bogotá"/>
    <n v="389"/>
    <s v="Cruz Verde Restrepo"/>
    <n v="0"/>
    <n v="0"/>
    <n v="2"/>
    <n v="0"/>
    <x v="0"/>
    <n v="0"/>
    <n v="0"/>
    <n v="2"/>
    <x v="0"/>
    <x v="0"/>
  </r>
  <r>
    <s v="Barranquilla"/>
    <n v="390"/>
    <s v="Cruz Verde Calle 82"/>
    <n v="0"/>
    <n v="0"/>
    <n v="1"/>
    <n v="0"/>
    <x v="5"/>
    <n v="1"/>
    <n v="0"/>
    <n v="1"/>
    <x v="0"/>
    <x v="2"/>
  </r>
  <r>
    <s v="Bucaramanga"/>
    <n v="444"/>
    <s v="Cruz Verde Carrera 33"/>
    <n v="3"/>
    <n v="3"/>
    <n v="5"/>
    <n v="4"/>
    <x v="2"/>
    <n v="0"/>
    <n v="0"/>
    <n v="0"/>
    <x v="0"/>
    <x v="0"/>
  </r>
  <r>
    <s v="Armenia"/>
    <n v="445"/>
    <s v="Cruz Verde Clínica Del Café "/>
    <n v="0"/>
    <n v="0"/>
    <n v="0"/>
    <n v="0"/>
    <x v="0"/>
    <n v="0"/>
    <n v="0"/>
    <n v="0"/>
    <x v="0"/>
    <x v="0"/>
  </r>
  <r>
    <s v="Pereira"/>
    <n v="447"/>
    <s v="Parque Arboleda"/>
    <n v="0"/>
    <n v="0"/>
    <n v="0"/>
    <n v="0"/>
    <x v="2"/>
    <n v="0"/>
    <n v="1"/>
    <n v="1"/>
    <x v="0"/>
    <x v="1"/>
  </r>
  <r>
    <s v="Ocaña"/>
    <n v="450"/>
    <s v="Cruz Verde Ocaña"/>
    <n v="0"/>
    <n v="1"/>
    <n v="0"/>
    <n v="0"/>
    <x v="0"/>
    <n v="0"/>
    <n v="0"/>
    <n v="0"/>
    <x v="0"/>
    <x v="0"/>
  </r>
  <r>
    <s v="Bogotá"/>
    <n v="451"/>
    <s v="Cruz Verde Chapinero Alto"/>
    <n v="0"/>
    <n v="1"/>
    <n v="4"/>
    <n v="2"/>
    <x v="3"/>
    <n v="4"/>
    <n v="6"/>
    <n v="3"/>
    <x v="7"/>
    <x v="5"/>
  </r>
  <r>
    <s v="Girardot"/>
    <n v="452"/>
    <s v="Cruz Verde Unicentro Girardot"/>
    <n v="0"/>
    <n v="1"/>
    <n v="0"/>
    <n v="0"/>
    <x v="0"/>
    <n v="1"/>
    <n v="1"/>
    <n v="0"/>
    <x v="0"/>
    <x v="1"/>
  </r>
  <r>
    <s v="Popayán"/>
    <n v="453"/>
    <s v="Cruz Verde Campanario"/>
    <n v="0"/>
    <n v="0"/>
    <n v="0"/>
    <n v="0"/>
    <x v="0"/>
    <n v="0"/>
    <n v="0"/>
    <n v="0"/>
    <x v="0"/>
    <x v="0"/>
  </r>
  <r>
    <s v="Bogotá"/>
    <n v="454"/>
    <s v="Cruz Verde Colina"/>
    <n v="0"/>
    <n v="0"/>
    <n v="4"/>
    <n v="0"/>
    <x v="1"/>
    <n v="1"/>
    <n v="3"/>
    <n v="4"/>
    <x v="2"/>
    <x v="2"/>
  </r>
  <r>
    <s v="Soacha"/>
    <n v="455"/>
    <s v="Cruz Verde Antares"/>
    <n v="0"/>
    <n v="0"/>
    <n v="0"/>
    <n v="0"/>
    <x v="0"/>
    <n v="0"/>
    <n v="0"/>
    <n v="0"/>
    <x v="0"/>
    <x v="0"/>
  </r>
  <r>
    <s v="Cartagena"/>
    <n v="456"/>
    <s v="Cruz Verde Bocagrande Carrera 3"/>
    <n v="0"/>
    <n v="0"/>
    <n v="0"/>
    <n v="0"/>
    <x v="2"/>
    <n v="0"/>
    <n v="0"/>
    <n v="0"/>
    <x v="0"/>
    <x v="0"/>
  </r>
  <r>
    <s v="Santa Marta"/>
    <n v="457"/>
    <s v="Villa Olimpica"/>
    <n v="0"/>
    <n v="0"/>
    <n v="0"/>
    <n v="0"/>
    <x v="0"/>
    <n v="0"/>
    <n v="0"/>
    <n v="0"/>
    <x v="0"/>
    <x v="0"/>
  </r>
  <r>
    <s v="Bogotá"/>
    <n v="458"/>
    <s v="Cruz Verde Kennedy Central"/>
    <n v="0"/>
    <n v="0"/>
    <n v="0"/>
    <n v="0"/>
    <x v="2"/>
    <n v="0"/>
    <n v="0"/>
    <n v="1"/>
    <x v="2"/>
    <x v="5"/>
  </r>
  <r>
    <s v="Bogotá"/>
    <n v="459"/>
    <s v=" Cruz Verde Las Ferias"/>
    <m/>
    <n v="0"/>
    <n v="0"/>
    <m/>
    <x v="0"/>
    <n v="2"/>
    <n v="3"/>
    <n v="2"/>
    <x v="5"/>
    <x v="0"/>
  </r>
  <r>
    <s v="Cúcuta"/>
    <n v="460"/>
    <s v="Cruz Verde Cúcuta Av.1"/>
    <n v="0"/>
    <n v="0"/>
    <n v="0"/>
    <n v="0"/>
    <x v="0"/>
    <n v="1"/>
    <n v="2"/>
    <n v="5"/>
    <x v="0"/>
    <x v="1"/>
  </r>
  <r>
    <s v="Bogotá"/>
    <n v="461"/>
    <s v="Cruz Verde Santa Fé"/>
    <n v="0"/>
    <n v="0"/>
    <n v="0"/>
    <n v="0"/>
    <x v="0"/>
    <n v="0"/>
    <n v="4"/>
    <n v="1"/>
    <x v="0"/>
    <x v="2"/>
  </r>
  <r>
    <s v="Cartagena"/>
    <n v="462"/>
    <s v="Cruz Verde Uap Santa Lucía"/>
    <n v="0"/>
    <n v="0"/>
    <n v="0"/>
    <n v="0"/>
    <x v="0"/>
    <n v="0"/>
    <n v="0"/>
    <n v="0"/>
    <x v="0"/>
    <x v="0"/>
  </r>
  <r>
    <s v="Bogotá"/>
    <n v="464"/>
    <s v="Cruz Verde Av. Esperanza"/>
    <n v="0"/>
    <n v="0"/>
    <n v="0"/>
    <n v="0"/>
    <x v="0"/>
    <n v="0"/>
    <n v="0"/>
    <n v="3"/>
    <x v="1"/>
    <x v="2"/>
  </r>
  <r>
    <s v="Bogotá"/>
    <n v="465"/>
    <s v="Cruz Verde Restrepo Cra 17"/>
    <n v="0"/>
    <n v="0"/>
    <n v="0"/>
    <n v="0"/>
    <x v="0"/>
    <n v="0"/>
    <n v="0"/>
    <n v="0"/>
    <x v="0"/>
    <x v="0"/>
  </r>
  <r>
    <s v="Bogotá"/>
    <n v="466"/>
    <s v="Cruz Verde Colmedica Chapinero "/>
    <n v="0"/>
    <n v="0"/>
    <n v="0"/>
    <n v="0"/>
    <x v="0"/>
    <n v="0"/>
    <n v="1"/>
    <n v="4"/>
    <x v="0"/>
    <x v="0"/>
  </r>
  <r>
    <s v="Bogotá"/>
    <n v="467"/>
    <s v="Cruz Verde Santa Paula"/>
    <n v="0"/>
    <n v="0"/>
    <n v="0"/>
    <n v="0"/>
    <x v="0"/>
    <n v="0"/>
    <n v="0"/>
    <n v="2"/>
    <x v="5"/>
    <x v="1"/>
  </r>
  <r>
    <s v="Bogotá"/>
    <n v="468"/>
    <s v="Cruz Verde Calle 93"/>
    <n v="0"/>
    <n v="0"/>
    <n v="0"/>
    <n v="0"/>
    <x v="0"/>
    <n v="0"/>
    <n v="0"/>
    <n v="0"/>
    <x v="0"/>
    <x v="5"/>
  </r>
  <r>
    <s v="Bogotá"/>
    <n v="469"/>
    <s v="Cruz Verde Calle 140"/>
    <n v="0"/>
    <n v="0"/>
    <n v="0"/>
    <n v="0"/>
    <x v="0"/>
    <n v="0"/>
    <n v="0"/>
    <n v="2"/>
    <x v="2"/>
    <x v="2"/>
  </r>
  <r>
    <s v="Cartagena"/>
    <n v="470"/>
    <s v="Cruz Verde Las Murallas"/>
    <n v="0"/>
    <n v="0"/>
    <n v="0"/>
    <n v="0"/>
    <x v="0"/>
    <n v="0"/>
    <n v="0"/>
    <n v="0"/>
    <x v="0"/>
    <x v="1"/>
  </r>
  <r>
    <s v="Barranquilla"/>
    <n v="471"/>
    <s v="Cruz Verde Iberoamérica"/>
    <n v="0"/>
    <n v="0"/>
    <n v="0"/>
    <n v="0"/>
    <x v="0"/>
    <n v="0"/>
    <n v="0"/>
    <n v="0"/>
    <x v="0"/>
    <x v="0"/>
  </r>
  <r>
    <s v="Bogotá"/>
    <n v="494"/>
    <s v="Cruz Verde Modelia Central"/>
    <n v="0"/>
    <n v="0"/>
    <n v="0"/>
    <n v="0"/>
    <x v="0"/>
    <n v="0"/>
    <n v="0"/>
    <n v="0"/>
    <x v="2"/>
    <x v="0"/>
  </r>
  <r>
    <s v="Bogotá"/>
    <n v="496"/>
    <s v="Cruz Verde Medical Center"/>
    <n v="0"/>
    <n v="0"/>
    <n v="0"/>
    <n v="0"/>
    <x v="0"/>
    <n v="0"/>
    <n v="0"/>
    <n v="0"/>
    <x v="0"/>
    <x v="1"/>
  </r>
  <r>
    <s v="Valledupar"/>
    <n v="498"/>
    <s v="Cruz Verde Orbe Plaza"/>
    <n v="0"/>
    <n v="0"/>
    <n v="0"/>
    <n v="0"/>
    <x v="0"/>
    <n v="0"/>
    <n v="0"/>
    <n v="0"/>
    <x v="0"/>
    <x v="0"/>
  </r>
  <r>
    <s v="Bogotá"/>
    <n v="499"/>
    <s v="Cruz Verde Plaza Imperial"/>
    <n v="0"/>
    <n v="0"/>
    <n v="0"/>
    <n v="0"/>
    <x v="0"/>
    <n v="0"/>
    <n v="0"/>
    <n v="0"/>
    <x v="0"/>
    <x v="1"/>
  </r>
  <r>
    <s v="Manizales"/>
    <n v="501"/>
    <s v="Cruz Verde Parque Médico "/>
    <n v="0"/>
    <n v="0"/>
    <n v="0"/>
    <n v="0"/>
    <x v="0"/>
    <n v="0"/>
    <n v="0"/>
    <n v="0"/>
    <x v="0"/>
    <x v="0"/>
  </r>
  <r>
    <s v="Bogotá"/>
    <n v="502"/>
    <s v="Cruz Verde Calle 184"/>
    <n v="0"/>
    <n v="0"/>
    <n v="0"/>
    <n v="0"/>
    <x v="0"/>
    <n v="0"/>
    <n v="0"/>
    <n v="0"/>
    <x v="0"/>
    <x v="2"/>
  </r>
  <r>
    <s v="Bogotá"/>
    <n v="505"/>
    <s v="Cruz Verde Galerias"/>
    <n v="0"/>
    <n v="0"/>
    <n v="0"/>
    <n v="0"/>
    <x v="0"/>
    <n v="0"/>
    <n v="0"/>
    <n v="0"/>
    <x v="0"/>
    <x v="0"/>
  </r>
  <r>
    <s v="Bogotá"/>
    <n v="511"/>
    <s v="Cruz Verde Mazuren"/>
    <n v="0"/>
    <n v="0"/>
    <n v="0"/>
    <n v="0"/>
    <x v="0"/>
    <n v="0"/>
    <n v="0"/>
    <n v="0"/>
    <x v="0"/>
    <x v="0"/>
  </r>
  <r>
    <s v="Bogotá"/>
    <n v="506"/>
    <s v="Cruz Verde Santa Bibiana"/>
    <n v="0"/>
    <n v="0"/>
    <n v="0"/>
    <n v="0"/>
    <x v="0"/>
    <n v="0"/>
    <n v="0"/>
    <n v="0"/>
    <x v="0"/>
    <x v="0"/>
  </r>
  <r>
    <s v="Pasto"/>
    <n v="508"/>
    <s v="Cruz Verde La Aurora"/>
    <n v="0"/>
    <n v="0"/>
    <n v="0"/>
    <n v="0"/>
    <x v="0"/>
    <n v="0"/>
    <n v="0"/>
    <n v="0"/>
    <x v="0"/>
    <x v="0"/>
  </r>
  <r>
    <s v="Ipiales "/>
    <n v="509"/>
    <s v="Cruz Verde Santa Cecillia"/>
    <n v="0"/>
    <n v="0"/>
    <n v="0"/>
    <n v="0"/>
    <x v="0"/>
    <n v="0"/>
    <n v="0"/>
    <n v="0"/>
    <x v="0"/>
    <x v="0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165">
  <r>
    <s v="Bogotá"/>
    <n v="97"/>
    <s v="Cruz Verde Chicó"/>
    <n v="0"/>
    <n v="0"/>
    <n v="1"/>
    <n v="0"/>
    <n v="0"/>
    <n v="0"/>
    <n v="0"/>
    <n v="0"/>
    <n v="0"/>
    <n v="0"/>
    <x v="0"/>
    <x v="0"/>
  </r>
  <r>
    <s v="Bogotá"/>
    <n v="98"/>
    <s v="Cruz Verde Belmira"/>
    <n v="0"/>
    <n v="1"/>
    <n v="3"/>
    <n v="2"/>
    <n v="2"/>
    <n v="0"/>
    <n v="1"/>
    <n v="2"/>
    <n v="2"/>
    <n v="1"/>
    <x v="0"/>
    <x v="1"/>
  </r>
  <r>
    <s v="Bucaramanga"/>
    <n v="109"/>
    <s v="Cruz Verde Calle 56"/>
    <n v="0"/>
    <n v="1"/>
    <n v="0"/>
    <n v="0"/>
    <n v="1"/>
    <n v="0"/>
    <n v="0"/>
    <n v="0"/>
    <n v="0"/>
    <n v="0"/>
    <x v="0"/>
    <x v="2"/>
  </r>
  <r>
    <s v="Bogotá"/>
    <n v="110"/>
    <s v="Cruz Verde Pontevedra"/>
    <n v="2"/>
    <n v="1"/>
    <n v="3"/>
    <n v="0"/>
    <n v="5"/>
    <n v="0"/>
    <n v="2"/>
    <n v="1"/>
    <n v="1"/>
    <n v="1"/>
    <x v="0"/>
    <x v="3"/>
  </r>
  <r>
    <s v="Medellín"/>
    <n v="113"/>
    <s v="Cruz Verde San Diego"/>
    <n v="0"/>
    <n v="1"/>
    <n v="0"/>
    <n v="0"/>
    <n v="0"/>
    <n v="0"/>
    <n v="0"/>
    <n v="1"/>
    <n v="0"/>
    <n v="0"/>
    <x v="0"/>
    <x v="2"/>
  </r>
  <r>
    <s v="Barranquilla"/>
    <n v="115"/>
    <s v="Cruz Verde Prado 74"/>
    <n v="1"/>
    <n v="1"/>
    <n v="0"/>
    <n v="1"/>
    <n v="2"/>
    <n v="0"/>
    <n v="0"/>
    <n v="0"/>
    <n v="0"/>
    <n v="1"/>
    <x v="0"/>
    <x v="4"/>
  </r>
  <r>
    <s v="Valledupar"/>
    <n v="116"/>
    <s v="Cruz Verde Jumbo Valledupar"/>
    <n v="0"/>
    <n v="0"/>
    <n v="1"/>
    <n v="0"/>
    <n v="0"/>
    <n v="0"/>
    <n v="0"/>
    <n v="0"/>
    <n v="0"/>
    <n v="0"/>
    <x v="0"/>
    <x v="0"/>
  </r>
  <r>
    <s v="Popayán"/>
    <n v="117"/>
    <s v="Cruz Verde Popayán"/>
    <n v="0"/>
    <n v="0"/>
    <n v="0"/>
    <n v="0"/>
    <n v="0"/>
    <n v="0"/>
    <n v="0"/>
    <n v="0"/>
    <n v="0"/>
    <n v="0"/>
    <x v="0"/>
    <x v="5"/>
  </r>
  <r>
    <s v="Sincelejo"/>
    <n v="118"/>
    <s v="Cruz Verde Sincelejo"/>
    <n v="0"/>
    <n v="0"/>
    <n v="0"/>
    <n v="0"/>
    <n v="0"/>
    <n v="0"/>
    <n v="0"/>
    <n v="0"/>
    <n v="0"/>
    <n v="0"/>
    <x v="0"/>
    <x v="5"/>
  </r>
  <r>
    <s v="Santa Marta"/>
    <n v="119"/>
    <s v="Cruz Verde Santa Marta"/>
    <n v="0"/>
    <n v="0"/>
    <n v="0"/>
    <n v="1"/>
    <n v="0"/>
    <n v="0"/>
    <n v="0"/>
    <n v="0"/>
    <n v="0"/>
    <n v="0"/>
    <x v="0"/>
    <x v="0"/>
  </r>
  <r>
    <s v="Cali"/>
    <n v="120"/>
    <s v="Cruz Verde Roosevelt"/>
    <n v="1"/>
    <n v="1"/>
    <n v="1"/>
    <n v="1"/>
    <n v="0"/>
    <n v="0"/>
    <n v="0"/>
    <n v="1"/>
    <n v="0"/>
    <n v="0"/>
    <x v="0"/>
    <x v="6"/>
  </r>
  <r>
    <s v="Montería"/>
    <n v="121"/>
    <s v="Cruz Verde Montería"/>
    <n v="0"/>
    <n v="0"/>
    <n v="1"/>
    <n v="0"/>
    <n v="0"/>
    <n v="0"/>
    <n v="0"/>
    <n v="0"/>
    <n v="1"/>
    <n v="0"/>
    <x v="0"/>
    <x v="2"/>
  </r>
  <r>
    <s v="Cartagena"/>
    <n v="122"/>
    <s v="Cruz Verde Manga"/>
    <n v="0"/>
    <n v="0"/>
    <n v="0"/>
    <n v="0"/>
    <n v="0"/>
    <n v="0"/>
    <n v="0"/>
    <n v="0"/>
    <n v="0"/>
    <n v="1"/>
    <x v="0"/>
    <x v="0"/>
  </r>
  <r>
    <s v="Manizales"/>
    <n v="123"/>
    <s v="Cruz Verde Guayacanes"/>
    <n v="1"/>
    <n v="2"/>
    <n v="0"/>
    <n v="0"/>
    <n v="0"/>
    <n v="1"/>
    <n v="1"/>
    <n v="0"/>
    <n v="0"/>
    <n v="0"/>
    <x v="0"/>
    <x v="6"/>
  </r>
  <r>
    <s v="Tuluá"/>
    <n v="124"/>
    <s v="Cruz Verde Tuluá"/>
    <n v="0"/>
    <n v="0"/>
    <n v="0"/>
    <n v="0"/>
    <n v="0"/>
    <n v="0"/>
    <n v="0"/>
    <n v="0"/>
    <n v="0"/>
    <n v="0"/>
    <x v="0"/>
    <x v="5"/>
  </r>
  <r>
    <s v="Ibagué"/>
    <n v="125"/>
    <s v="Cruz Verde San Simón "/>
    <n v="0"/>
    <n v="0"/>
    <n v="0"/>
    <n v="1"/>
    <n v="0"/>
    <n v="0"/>
    <n v="0"/>
    <n v="0"/>
    <n v="0"/>
    <n v="0"/>
    <x v="0"/>
    <x v="0"/>
  </r>
  <r>
    <s v="Chía"/>
    <n v="126"/>
    <s v="Cruz Verde Centro Chía"/>
    <n v="2"/>
    <n v="1"/>
    <n v="0"/>
    <n v="0"/>
    <n v="2"/>
    <n v="0"/>
    <n v="0"/>
    <n v="0"/>
    <n v="1"/>
    <n v="0"/>
    <x v="0"/>
    <x v="4"/>
  </r>
  <r>
    <s v="Pereira"/>
    <n v="127"/>
    <s v="Cruz Verde Pereira"/>
    <n v="0"/>
    <n v="0"/>
    <n v="0"/>
    <n v="0"/>
    <n v="0"/>
    <n v="1"/>
    <n v="0"/>
    <n v="0"/>
    <n v="0"/>
    <n v="0"/>
    <x v="0"/>
    <x v="0"/>
  </r>
  <r>
    <s v="Zipaquirá"/>
    <n v="128"/>
    <s v="Cruz Verde Metro Zipaquirá"/>
    <n v="0"/>
    <n v="0"/>
    <n v="0"/>
    <n v="0"/>
    <n v="0"/>
    <n v="0"/>
    <n v="0"/>
    <n v="0"/>
    <n v="0"/>
    <n v="0"/>
    <x v="0"/>
    <x v="5"/>
  </r>
  <r>
    <s v="Tunja"/>
    <n v="129"/>
    <s v="Cruz Verde Los Cristales"/>
    <n v="0"/>
    <n v="0"/>
    <n v="0"/>
    <n v="0"/>
    <n v="0"/>
    <n v="0"/>
    <n v="0"/>
    <n v="0"/>
    <n v="0"/>
    <n v="0"/>
    <x v="0"/>
    <x v="5"/>
  </r>
  <r>
    <s v="Neiva"/>
    <n v="130"/>
    <s v="Cruz Verde Quirinal"/>
    <n v="0"/>
    <n v="0"/>
    <n v="0"/>
    <n v="0"/>
    <n v="0"/>
    <n v="0"/>
    <n v="0"/>
    <n v="0"/>
    <n v="0"/>
    <n v="0"/>
    <x v="0"/>
    <x v="5"/>
  </r>
  <r>
    <s v="Cúcuta"/>
    <n v="131"/>
    <s v="Cruz Verde Rosetal"/>
    <n v="0"/>
    <n v="0"/>
    <n v="0"/>
    <n v="4"/>
    <n v="9"/>
    <n v="0"/>
    <n v="0"/>
    <n v="0"/>
    <n v="0"/>
    <n v="0"/>
    <x v="0"/>
    <x v="7"/>
  </r>
  <r>
    <s v="Riohacha"/>
    <n v="132"/>
    <s v="Cruz Verde Metro Riohacha"/>
    <n v="0"/>
    <n v="0"/>
    <n v="0"/>
    <n v="0"/>
    <n v="0"/>
    <n v="0"/>
    <n v="0"/>
    <n v="0"/>
    <n v="0"/>
    <n v="0"/>
    <x v="0"/>
    <x v="5"/>
  </r>
  <r>
    <s v="Armenia"/>
    <n v="133"/>
    <s v="Cruz Verde Avenida Bolívar"/>
    <n v="1"/>
    <n v="0"/>
    <n v="0"/>
    <n v="0"/>
    <n v="0"/>
    <n v="0"/>
    <n v="1"/>
    <n v="1"/>
    <n v="0"/>
    <n v="2"/>
    <x v="0"/>
    <x v="6"/>
  </r>
  <r>
    <s v="Villavicencio"/>
    <n v="134"/>
    <s v="Cruz Verde Villavicencio"/>
    <n v="8"/>
    <n v="1"/>
    <n v="3"/>
    <n v="0"/>
    <n v="0"/>
    <n v="0"/>
    <n v="0"/>
    <n v="0"/>
    <n v="1"/>
    <n v="0"/>
    <x v="0"/>
    <x v="7"/>
  </r>
  <r>
    <s v="Palmira"/>
    <n v="135"/>
    <s v="Cruz Verde  Palmira"/>
    <n v="0"/>
    <n v="0"/>
    <n v="0"/>
    <n v="0"/>
    <n v="0"/>
    <n v="0"/>
    <n v="0"/>
    <n v="0"/>
    <n v="0"/>
    <n v="0"/>
    <x v="0"/>
    <x v="5"/>
  </r>
  <r>
    <s v="Pasto"/>
    <n v="136"/>
    <s v="Cruz Verde Valle de Atriz"/>
    <n v="0"/>
    <n v="0"/>
    <n v="0"/>
    <n v="0"/>
    <n v="0"/>
    <n v="0"/>
    <n v="0"/>
    <n v="0"/>
    <n v="0"/>
    <n v="0"/>
    <x v="0"/>
    <x v="5"/>
  </r>
  <r>
    <s v="Fusagasugá"/>
    <n v="137"/>
    <s v="Cruz Verde Fusagasugá"/>
    <n v="0"/>
    <n v="0"/>
    <n v="1"/>
    <n v="1"/>
    <n v="1"/>
    <n v="1"/>
    <n v="0"/>
    <n v="0"/>
    <n v="0"/>
    <n v="2"/>
    <x v="0"/>
    <x v="4"/>
  </r>
  <r>
    <s v="Honda"/>
    <n v="138"/>
    <s v="Cruz Verde Honda"/>
    <n v="0"/>
    <n v="0"/>
    <n v="0"/>
    <n v="0"/>
    <n v="0"/>
    <n v="0"/>
    <n v="0"/>
    <n v="0"/>
    <n v="0"/>
    <n v="1"/>
    <x v="0"/>
    <x v="0"/>
  </r>
  <r>
    <s v="Florencia"/>
    <n v="139"/>
    <s v="Cruz Verde Florencia"/>
    <n v="0"/>
    <n v="0"/>
    <n v="0"/>
    <n v="0"/>
    <n v="0"/>
    <n v="0"/>
    <n v="0"/>
    <n v="0"/>
    <n v="0"/>
    <n v="0"/>
    <x v="0"/>
    <x v="5"/>
  </r>
  <r>
    <s v="Quibdó"/>
    <n v="141"/>
    <s v="Cruz Verde Quibdó"/>
    <n v="0"/>
    <n v="0"/>
    <n v="0"/>
    <n v="0"/>
    <n v="0"/>
    <n v="0"/>
    <n v="0"/>
    <n v="0"/>
    <n v="0"/>
    <n v="0"/>
    <x v="0"/>
    <x v="5"/>
  </r>
  <r>
    <s v="Sogamoso"/>
    <n v="142"/>
    <s v="Cruz Verde Sogamoso"/>
    <n v="0"/>
    <n v="0"/>
    <n v="0"/>
    <n v="1"/>
    <n v="0"/>
    <n v="0"/>
    <n v="0"/>
    <n v="0"/>
    <n v="0"/>
    <n v="0"/>
    <x v="0"/>
    <x v="0"/>
  </r>
  <r>
    <s v="Facatativá"/>
    <n v="143"/>
    <s v="Cruz Verde Facatativá"/>
    <n v="0"/>
    <n v="2"/>
    <n v="0"/>
    <n v="0"/>
    <n v="1"/>
    <n v="0"/>
    <n v="0"/>
    <n v="0"/>
    <n v="0"/>
    <n v="0"/>
    <x v="0"/>
    <x v="8"/>
  </r>
  <r>
    <s v="Girardot"/>
    <n v="144"/>
    <s v="Cruz Verde Girardot"/>
    <n v="0"/>
    <n v="0"/>
    <n v="0"/>
    <n v="0"/>
    <n v="1"/>
    <n v="0"/>
    <n v="1"/>
    <n v="0"/>
    <n v="0"/>
    <n v="0"/>
    <x v="0"/>
    <x v="2"/>
  </r>
  <r>
    <s v="Villeta"/>
    <n v="145"/>
    <s v="Cruz Verde Villeta"/>
    <n v="0"/>
    <n v="0"/>
    <n v="0"/>
    <n v="0"/>
    <n v="0"/>
    <n v="0"/>
    <n v="0"/>
    <n v="0"/>
    <n v="0"/>
    <n v="0"/>
    <x v="0"/>
    <x v="5"/>
  </r>
  <r>
    <s v="Chiquinquirá"/>
    <n v="146"/>
    <s v="Cruz Verde Chiquinquirá"/>
    <n v="0"/>
    <n v="0"/>
    <n v="0"/>
    <n v="0"/>
    <n v="1"/>
    <n v="0"/>
    <n v="0"/>
    <n v="1"/>
    <n v="0"/>
    <n v="0"/>
    <x v="0"/>
    <x v="2"/>
  </r>
  <r>
    <s v="Duitama"/>
    <n v="147"/>
    <s v="Cruz Verde Innovo"/>
    <n v="1"/>
    <n v="2"/>
    <n v="2"/>
    <n v="1"/>
    <n v="0"/>
    <n v="0"/>
    <n v="0"/>
    <n v="0"/>
    <n v="1"/>
    <n v="0"/>
    <x v="0"/>
    <x v="9"/>
  </r>
  <r>
    <s v="Ipiales "/>
    <n v="148"/>
    <s v="Cruz Verde Ipiales"/>
    <n v="0"/>
    <n v="0"/>
    <n v="1"/>
    <n v="1"/>
    <n v="0"/>
    <n v="0"/>
    <n v="0"/>
    <n v="0"/>
    <n v="1"/>
    <n v="0"/>
    <x v="0"/>
    <x v="8"/>
  </r>
  <r>
    <s v="San Andrés"/>
    <n v="149"/>
    <s v="Cruz Verde San Andrés"/>
    <n v="0"/>
    <n v="0"/>
    <n v="0"/>
    <n v="0"/>
    <n v="0"/>
    <n v="0"/>
    <n v="0"/>
    <n v="0"/>
    <n v="0"/>
    <n v="0"/>
    <x v="0"/>
    <x v="5"/>
  </r>
  <r>
    <s v="Bogotá"/>
    <n v="151"/>
    <s v="Cruz Verde Antiguo Country "/>
    <n v="0"/>
    <n v="0"/>
    <n v="0"/>
    <n v="0"/>
    <n v="0"/>
    <n v="0"/>
    <n v="0"/>
    <n v="0"/>
    <n v="0"/>
    <n v="0"/>
    <x v="0"/>
    <x v="5"/>
  </r>
  <r>
    <s v="Cali"/>
    <n v="152"/>
    <s v="Cruz Verde Norte"/>
    <n v="0"/>
    <n v="0"/>
    <n v="1"/>
    <n v="1"/>
    <n v="0"/>
    <n v="0"/>
    <n v="0"/>
    <n v="0"/>
    <n v="1"/>
    <n v="0"/>
    <x v="0"/>
    <x v="8"/>
  </r>
  <r>
    <s v="Bogotá"/>
    <n v="154"/>
    <s v="Cruz Verde CAE "/>
    <n v="0"/>
    <n v="0"/>
    <n v="0"/>
    <n v="0"/>
    <n v="0"/>
    <n v="0"/>
    <n v="0"/>
    <n v="0"/>
    <n v="0"/>
    <n v="0"/>
    <x v="0"/>
    <x v="5"/>
  </r>
  <r>
    <s v="Bogotá"/>
    <n v="155"/>
    <s v="Cruz Verde Salitre"/>
    <n v="2"/>
    <n v="0"/>
    <n v="2"/>
    <n v="1"/>
    <n v="1"/>
    <n v="0"/>
    <n v="0"/>
    <n v="1"/>
    <n v="2"/>
    <n v="0"/>
    <x v="0"/>
    <x v="10"/>
  </r>
  <r>
    <s v="Bogotá"/>
    <n v="156"/>
    <s v=" Cruz Verde Calle 80                      "/>
    <n v="0"/>
    <n v="0"/>
    <n v="0"/>
    <n v="0"/>
    <n v="1"/>
    <n v="0"/>
    <n v="0"/>
    <n v="0"/>
    <n v="0"/>
    <n v="0"/>
    <x v="0"/>
    <x v="0"/>
  </r>
  <r>
    <s v="Bogotá"/>
    <n v="157"/>
    <s v="Cruz Verde Zona In"/>
    <n v="2"/>
    <n v="4"/>
    <n v="1"/>
    <n v="0"/>
    <n v="1"/>
    <n v="4"/>
    <n v="0"/>
    <n v="4"/>
    <n v="1"/>
    <n v="2"/>
    <x v="0"/>
    <x v="11"/>
  </r>
  <r>
    <s v="Bogotá"/>
    <n v="158"/>
    <s v="Cruz Verde Suba"/>
    <n v="1"/>
    <n v="0"/>
    <n v="0"/>
    <n v="0"/>
    <n v="0"/>
    <n v="0"/>
    <n v="0"/>
    <n v="1"/>
    <n v="0"/>
    <n v="0"/>
    <x v="0"/>
    <x v="2"/>
  </r>
  <r>
    <s v="Bogotá"/>
    <n v="160"/>
    <s v="Cruz Verde Santa Bárbara"/>
    <n v="1"/>
    <n v="0"/>
    <n v="8"/>
    <n v="5"/>
    <n v="0"/>
    <n v="4"/>
    <n v="1"/>
    <n v="0"/>
    <n v="2"/>
    <n v="2"/>
    <x v="0"/>
    <x v="12"/>
  </r>
  <r>
    <s v="Medellín"/>
    <n v="161"/>
    <s v="Cruz Verde Punto Clave"/>
    <n v="2"/>
    <n v="1"/>
    <n v="1"/>
    <n v="1"/>
    <n v="1"/>
    <n v="1"/>
    <n v="2"/>
    <n v="2"/>
    <n v="2"/>
    <n v="2"/>
    <x v="0"/>
    <x v="13"/>
  </r>
  <r>
    <s v="Bucaramanga"/>
    <n v="162"/>
    <s v="Cruz Verde Cabecera"/>
    <n v="2"/>
    <n v="3"/>
    <n v="2"/>
    <n v="0"/>
    <n v="1"/>
    <n v="1"/>
    <n v="0"/>
    <n v="0"/>
    <n v="1"/>
    <n v="0"/>
    <x v="0"/>
    <x v="14"/>
  </r>
  <r>
    <s v="Bogotá"/>
    <n v="163"/>
    <s v="Cruz Verde Palermo"/>
    <n v="1"/>
    <n v="6"/>
    <n v="2"/>
    <n v="2"/>
    <n v="3"/>
    <n v="3"/>
    <n v="5"/>
    <n v="1"/>
    <n v="7"/>
    <n v="18"/>
    <x v="0"/>
    <x v="15"/>
  </r>
  <r>
    <s v="Bogotá"/>
    <n v="164"/>
    <s v="Cruz Verde Cedro Bolívar"/>
    <n v="3"/>
    <n v="0"/>
    <n v="2"/>
    <n v="3"/>
    <n v="0"/>
    <n v="0"/>
    <n v="0"/>
    <n v="1"/>
    <n v="1"/>
    <n v="2"/>
    <x v="0"/>
    <x v="16"/>
  </r>
  <r>
    <s v="Bogotá"/>
    <n v="165"/>
    <s v="Cruz Verde Tunal"/>
    <n v="1"/>
    <n v="1"/>
    <n v="5"/>
    <n v="1"/>
    <n v="3"/>
    <n v="2"/>
    <n v="2"/>
    <n v="1"/>
    <n v="0"/>
    <n v="4"/>
    <x v="0"/>
    <x v="17"/>
  </r>
  <r>
    <s v="Bogotá"/>
    <n v="166"/>
    <s v="Cruz Verde Calle 106"/>
    <n v="3"/>
    <n v="1"/>
    <n v="3"/>
    <n v="3"/>
    <n v="3"/>
    <n v="0"/>
    <n v="1"/>
    <n v="0"/>
    <n v="0"/>
    <n v="0"/>
    <x v="0"/>
    <x v="1"/>
  </r>
  <r>
    <s v="Bogotá"/>
    <n v="167"/>
    <s v="Cruz Verde Quinta Paredes"/>
    <n v="0"/>
    <n v="0"/>
    <n v="6"/>
    <n v="8"/>
    <n v="5"/>
    <n v="5"/>
    <n v="2"/>
    <n v="2"/>
    <n v="1"/>
    <n v="3"/>
    <x v="0"/>
    <x v="18"/>
  </r>
  <r>
    <s v="Bogotá"/>
    <n v="168"/>
    <s v="Cruz Verde Calle 127"/>
    <n v="0"/>
    <n v="2"/>
    <n v="0"/>
    <n v="0"/>
    <n v="0"/>
    <n v="0"/>
    <n v="0"/>
    <n v="0"/>
    <n v="0"/>
    <n v="2"/>
    <x v="0"/>
    <x v="19"/>
  </r>
  <r>
    <s v="Bogotá"/>
    <n v="171"/>
    <s v="Cruz Verde Plaza de las Américas"/>
    <n v="0"/>
    <n v="0"/>
    <n v="2"/>
    <n v="0"/>
    <n v="0"/>
    <n v="1"/>
    <n v="0"/>
    <n v="0"/>
    <n v="0"/>
    <n v="0"/>
    <x v="0"/>
    <x v="8"/>
  </r>
  <r>
    <s v="Bogotá"/>
    <n v="172"/>
    <s v="Cruz Verde Calle 100"/>
    <n v="14"/>
    <n v="9"/>
    <n v="7"/>
    <n v="3"/>
    <n v="12"/>
    <n v="7"/>
    <n v="4"/>
    <n v="9"/>
    <n v="12"/>
    <n v="10"/>
    <x v="0"/>
    <x v="20"/>
  </r>
  <r>
    <s v="Bucaramanga"/>
    <n v="174"/>
    <s v="Cruz Verde Parque Turbay"/>
    <n v="1"/>
    <n v="2"/>
    <n v="0"/>
    <n v="1"/>
    <n v="1"/>
    <n v="0"/>
    <n v="0"/>
    <n v="1"/>
    <n v="1"/>
    <n v="0"/>
    <x v="0"/>
    <x v="9"/>
  </r>
  <r>
    <s v="Medellín"/>
    <n v="175"/>
    <s v="Cruz Verde Campestre"/>
    <n v="0"/>
    <n v="1"/>
    <n v="0"/>
    <n v="0"/>
    <n v="0"/>
    <n v="0"/>
    <n v="0"/>
    <n v="0"/>
    <n v="0"/>
    <n v="0"/>
    <x v="0"/>
    <x v="0"/>
  </r>
  <r>
    <s v="Barranquilla"/>
    <n v="176"/>
    <s v="Cruz Verde Soledad"/>
    <n v="0"/>
    <n v="0"/>
    <n v="0"/>
    <n v="0"/>
    <n v="3"/>
    <n v="2"/>
    <n v="0"/>
    <n v="0"/>
    <n v="0"/>
    <n v="1"/>
    <x v="0"/>
    <x v="4"/>
  </r>
  <r>
    <s v="Cali"/>
    <n v="177"/>
    <s v="Cruz Verde Versalles"/>
    <n v="0"/>
    <n v="0"/>
    <n v="0"/>
    <n v="3"/>
    <n v="0"/>
    <n v="0"/>
    <n v="1"/>
    <n v="0"/>
    <n v="0"/>
    <n v="0"/>
    <x v="0"/>
    <x v="19"/>
  </r>
  <r>
    <s v="Bogotá"/>
    <n v="178"/>
    <s v="Cruz Verde Calle 72"/>
    <n v="0"/>
    <n v="2"/>
    <n v="1"/>
    <n v="0"/>
    <n v="5"/>
    <n v="8"/>
    <n v="0"/>
    <n v="0"/>
    <n v="0"/>
    <n v="0"/>
    <x v="0"/>
    <x v="3"/>
  </r>
  <r>
    <s v="Cali"/>
    <n v="179"/>
    <s v="Cruz Verde Ciudad Jardín"/>
    <n v="0"/>
    <n v="0"/>
    <n v="1"/>
    <n v="1"/>
    <n v="0"/>
    <n v="0"/>
    <n v="0"/>
    <n v="0"/>
    <n v="0"/>
    <n v="0"/>
    <x v="0"/>
    <x v="2"/>
  </r>
  <r>
    <s v="Barranquilla"/>
    <n v="183"/>
    <s v="Cruz Verde Calle 84"/>
    <n v="1"/>
    <n v="1"/>
    <n v="1"/>
    <n v="1"/>
    <n v="1"/>
    <n v="0"/>
    <n v="0"/>
    <n v="0"/>
    <n v="0"/>
    <n v="0"/>
    <x v="0"/>
    <x v="6"/>
  </r>
  <r>
    <s v="Chía"/>
    <n v="184"/>
    <s v="Cruz Verde Las Delicias "/>
    <n v="0"/>
    <n v="0"/>
    <n v="0"/>
    <n v="0"/>
    <n v="0"/>
    <n v="0"/>
    <n v="0"/>
    <n v="0"/>
    <n v="0"/>
    <n v="0"/>
    <x v="0"/>
    <x v="5"/>
  </r>
  <r>
    <s v="Cartagena"/>
    <n v="185"/>
    <s v="Cruz Verde Bocagrande"/>
    <n v="0"/>
    <n v="0"/>
    <n v="0"/>
    <n v="0"/>
    <n v="0"/>
    <n v="0"/>
    <n v="0"/>
    <n v="0"/>
    <n v="0"/>
    <n v="1"/>
    <x v="0"/>
    <x v="0"/>
  </r>
  <r>
    <s v="Bogotá"/>
    <n v="186"/>
    <s v="Cruz Verde Calle 97"/>
    <n v="0"/>
    <n v="3"/>
    <n v="2"/>
    <n v="0"/>
    <n v="0"/>
    <n v="0"/>
    <n v="0"/>
    <n v="0"/>
    <n v="0"/>
    <n v="1"/>
    <x v="0"/>
    <x v="4"/>
  </r>
  <r>
    <s v="Medellín"/>
    <n v="187"/>
    <s v="Cruz Verde Torre Médica"/>
    <n v="0"/>
    <n v="0"/>
    <n v="0"/>
    <n v="2"/>
    <n v="0"/>
    <n v="0"/>
    <n v="0"/>
    <n v="0"/>
    <n v="0"/>
    <n v="0"/>
    <x v="0"/>
    <x v="2"/>
  </r>
  <r>
    <s v="Cali"/>
    <n v="188"/>
    <s v="Cruz Verde Tequendama"/>
    <n v="1"/>
    <n v="0"/>
    <n v="2"/>
    <n v="1"/>
    <n v="4"/>
    <n v="0"/>
    <n v="4"/>
    <n v="2"/>
    <n v="2"/>
    <n v="0"/>
    <x v="0"/>
    <x v="3"/>
  </r>
  <r>
    <s v="Cali"/>
    <n v="189"/>
    <s v="Cruz Verde Centenario"/>
    <n v="2"/>
    <n v="0"/>
    <n v="3"/>
    <n v="2"/>
    <n v="2"/>
    <n v="0"/>
    <n v="0"/>
    <n v="0"/>
    <n v="0"/>
    <n v="0"/>
    <x v="0"/>
    <x v="10"/>
  </r>
  <r>
    <s v="Bogotá"/>
    <n v="193"/>
    <s v="Cruz Verde Avianca"/>
    <n v="0"/>
    <n v="0"/>
    <m/>
    <n v="0"/>
    <n v="0"/>
    <n v="0"/>
    <n v="0"/>
    <n v="0"/>
    <n v="0"/>
    <n v="0"/>
    <x v="0"/>
    <x v="5"/>
  </r>
  <r>
    <s v="Soacha"/>
    <n v="196"/>
    <s v="Cruz Verde Metro Soacha"/>
    <n v="0"/>
    <n v="0"/>
    <n v="1"/>
    <n v="0"/>
    <n v="0"/>
    <n v="0"/>
    <n v="0"/>
    <n v="0"/>
    <n v="0"/>
    <n v="0"/>
    <x v="0"/>
    <x v="0"/>
  </r>
  <r>
    <s v="Bogotá"/>
    <n v="197"/>
    <s v="Cruz Verde Metro Fontibón"/>
    <n v="0"/>
    <n v="2"/>
    <n v="3"/>
    <n v="0"/>
    <n v="0"/>
    <n v="0"/>
    <n v="0"/>
    <n v="0"/>
    <n v="0"/>
    <n v="1"/>
    <x v="0"/>
    <x v="4"/>
  </r>
  <r>
    <s v="Bogotá"/>
    <n v="198"/>
    <s v="Cruz Verde Metro Bosa"/>
    <n v="1"/>
    <n v="1"/>
    <n v="0"/>
    <n v="1"/>
    <n v="1"/>
    <n v="0"/>
    <n v="1"/>
    <n v="0"/>
    <n v="0"/>
    <n v="0"/>
    <x v="0"/>
    <x v="6"/>
  </r>
  <r>
    <s v="Medellín"/>
    <n v="199"/>
    <s v="Cruz Verde Metro Bello"/>
    <n v="1"/>
    <n v="3"/>
    <n v="0"/>
    <n v="0"/>
    <n v="0"/>
    <n v="1"/>
    <n v="1"/>
    <n v="0"/>
    <n v="0"/>
    <n v="0"/>
    <x v="0"/>
    <x v="4"/>
  </r>
  <r>
    <s v="Medellín"/>
    <n v="200"/>
    <s v="Cruz Verde Jumbo Cra 65"/>
    <n v="1"/>
    <n v="1"/>
    <n v="0"/>
    <n v="1"/>
    <n v="0"/>
    <n v="1"/>
    <n v="0"/>
    <n v="1"/>
    <n v="2"/>
    <n v="0"/>
    <x v="0"/>
    <x v="9"/>
  </r>
  <r>
    <s v="Tunja"/>
    <n v="201"/>
    <s v="Cruz Verde Jumbo Tunja"/>
    <n v="0"/>
    <n v="0"/>
    <n v="1"/>
    <n v="0"/>
    <n v="0"/>
    <n v="0"/>
    <n v="1"/>
    <n v="0"/>
    <n v="1"/>
    <n v="1"/>
    <x v="0"/>
    <x v="19"/>
  </r>
  <r>
    <s v="Cali"/>
    <n v="202"/>
    <s v="Cruz Verde Jumbo Valle de Lili"/>
    <n v="0"/>
    <n v="0"/>
    <n v="0"/>
    <n v="0"/>
    <n v="0"/>
    <n v="0"/>
    <n v="0"/>
    <n v="0"/>
    <n v="0"/>
    <n v="0"/>
    <x v="0"/>
    <x v="5"/>
  </r>
  <r>
    <s v="Popayán"/>
    <n v="215"/>
    <s v="Cruz Verde Jumbo Popayán"/>
    <n v="0"/>
    <n v="0"/>
    <n v="0"/>
    <n v="0"/>
    <n v="0"/>
    <n v="0"/>
    <n v="0"/>
    <n v="0"/>
    <n v="0"/>
    <n v="0"/>
    <x v="0"/>
    <x v="5"/>
  </r>
  <r>
    <s v="Barranquilla"/>
    <n v="224"/>
    <s v="Cruz Verde Jumbo Alto Prado"/>
    <n v="0"/>
    <n v="2"/>
    <n v="3"/>
    <n v="2"/>
    <n v="1"/>
    <n v="1"/>
    <n v="2"/>
    <n v="0"/>
    <n v="0"/>
    <n v="2"/>
    <x v="0"/>
    <x v="7"/>
  </r>
  <r>
    <s v="Bogotá"/>
    <n v="225"/>
    <s v="Cruz Verde Metro Autopista Sur"/>
    <n v="4"/>
    <n v="3"/>
    <n v="2"/>
    <n v="1"/>
    <n v="2"/>
    <n v="2"/>
    <n v="0"/>
    <n v="0"/>
    <n v="0"/>
    <n v="0"/>
    <x v="0"/>
    <x v="1"/>
  </r>
  <r>
    <s v="Bogotá"/>
    <n v="226"/>
    <s v="Cruz Verde Metro 20 de Julio"/>
    <n v="0"/>
    <n v="5"/>
    <n v="4"/>
    <n v="2"/>
    <n v="5"/>
    <n v="2"/>
    <n v="4"/>
    <n v="2"/>
    <n v="0"/>
    <n v="3"/>
    <x v="0"/>
    <x v="21"/>
  </r>
  <r>
    <s v="Bogotá"/>
    <n v="229"/>
    <s v="Cruz Verde Jumbo Suba"/>
    <n v="0"/>
    <n v="1"/>
    <n v="0"/>
    <n v="1"/>
    <n v="0"/>
    <n v="0"/>
    <n v="0"/>
    <n v="0"/>
    <n v="0"/>
    <n v="1"/>
    <x v="0"/>
    <x v="8"/>
  </r>
  <r>
    <s v="Bogotá"/>
    <n v="245"/>
    <s v="Cruz Verde Jumbo Calle 170"/>
    <n v="0"/>
    <n v="0"/>
    <n v="0"/>
    <n v="0"/>
    <n v="0"/>
    <n v="0"/>
    <n v="0"/>
    <n v="0"/>
    <n v="0"/>
    <n v="1"/>
    <x v="0"/>
    <x v="0"/>
  </r>
  <r>
    <s v="Bogotá"/>
    <n v="248"/>
    <s v="Cruz Verde Jumbo Calle 80"/>
    <n v="0"/>
    <n v="1"/>
    <n v="3"/>
    <n v="0"/>
    <n v="0"/>
    <n v="2"/>
    <n v="0"/>
    <n v="0"/>
    <n v="0"/>
    <n v="0"/>
    <x v="0"/>
    <x v="4"/>
  </r>
  <r>
    <s v="Girardot"/>
    <n v="249"/>
    <s v="Cruz Verde Jumbo Girardot"/>
    <n v="1"/>
    <n v="0"/>
    <n v="0"/>
    <n v="0"/>
    <n v="0"/>
    <n v="1"/>
    <n v="0"/>
    <n v="0"/>
    <n v="0"/>
    <n v="0"/>
    <x v="0"/>
    <x v="2"/>
  </r>
  <r>
    <s v="Neiva"/>
    <n v="250"/>
    <s v="Cruz Verde Metro Neiva"/>
    <n v="0"/>
    <n v="0"/>
    <n v="0"/>
    <n v="0"/>
    <n v="0"/>
    <n v="0"/>
    <n v="0"/>
    <n v="0"/>
    <n v="0"/>
    <n v="0"/>
    <x v="0"/>
    <x v="5"/>
  </r>
  <r>
    <s v="Bogotá"/>
    <n v="251"/>
    <s v="Cruz Verde Calle 54"/>
    <n v="0"/>
    <n v="0"/>
    <n v="0"/>
    <n v="0"/>
    <n v="0"/>
    <n v="0"/>
    <n v="0"/>
    <n v="1"/>
    <n v="2"/>
    <n v="2"/>
    <x v="0"/>
    <x v="6"/>
  </r>
  <r>
    <s v="Bogotá"/>
    <n v="252"/>
    <s v="Cruz Verde Jumbo Santa Ana"/>
    <n v="0"/>
    <n v="1"/>
    <n v="2"/>
    <n v="0"/>
    <n v="0"/>
    <n v="0"/>
    <n v="0"/>
    <n v="2"/>
    <n v="0"/>
    <n v="1"/>
    <x v="0"/>
    <x v="4"/>
  </r>
  <r>
    <s v="Bogotá"/>
    <n v="253"/>
    <s v="Cruz Verde Metro Banderas"/>
    <n v="0"/>
    <n v="1"/>
    <n v="1"/>
    <n v="0"/>
    <n v="2"/>
    <n v="0"/>
    <n v="0"/>
    <n v="0"/>
    <n v="0"/>
    <n v="0"/>
    <x v="0"/>
    <x v="19"/>
  </r>
  <r>
    <s v="Barranquilla"/>
    <n v="257"/>
    <s v="Cruz Verde Jumbo Americano"/>
    <n v="0"/>
    <n v="0"/>
    <n v="0"/>
    <n v="2"/>
    <n v="2"/>
    <n v="0"/>
    <n v="1"/>
    <n v="0"/>
    <n v="3"/>
    <n v="0"/>
    <x v="0"/>
    <x v="22"/>
  </r>
  <r>
    <s v="Cali"/>
    <n v="258"/>
    <s v="Cruz Verde Jumbo Limonar"/>
    <n v="0"/>
    <n v="1"/>
    <n v="0"/>
    <n v="2"/>
    <n v="1"/>
    <n v="0"/>
    <n v="0"/>
    <n v="0"/>
    <n v="0"/>
    <n v="0"/>
    <x v="0"/>
    <x v="19"/>
  </r>
  <r>
    <s v="Pasto"/>
    <n v="260"/>
    <s v="Cruz Verde Metro Pasto"/>
    <n v="0"/>
    <n v="0"/>
    <n v="0"/>
    <n v="0"/>
    <n v="0"/>
    <n v="0"/>
    <n v="0"/>
    <n v="0"/>
    <n v="0"/>
    <n v="0"/>
    <x v="0"/>
    <x v="5"/>
  </r>
  <r>
    <s v="Bogotá"/>
    <n v="261"/>
    <s v="Cruz Verde Metro San Cayetano"/>
    <n v="0"/>
    <n v="0"/>
    <n v="0"/>
    <n v="0"/>
    <n v="0"/>
    <n v="0"/>
    <n v="0"/>
    <n v="0"/>
    <n v="0"/>
    <n v="0"/>
    <x v="0"/>
    <x v="5"/>
  </r>
  <r>
    <s v="Bogotá"/>
    <n v="262"/>
    <s v="Cruz Verde Jumbo Hayuelos"/>
    <n v="0"/>
    <n v="1"/>
    <n v="1"/>
    <n v="1"/>
    <n v="1"/>
    <n v="1"/>
    <n v="1"/>
    <n v="2"/>
    <n v="1"/>
    <n v="1"/>
    <x v="0"/>
    <x v="14"/>
  </r>
  <r>
    <s v="Bogotá"/>
    <n v="263"/>
    <s v="Cruz Verde Jumbo Cra 30"/>
    <n v="1"/>
    <n v="1"/>
    <n v="0"/>
    <n v="1"/>
    <n v="2"/>
    <n v="1"/>
    <n v="0"/>
    <n v="0"/>
    <n v="2"/>
    <n v="0"/>
    <x v="0"/>
    <x v="22"/>
  </r>
  <r>
    <s v="Ibagué"/>
    <n v="264"/>
    <s v="Cruz Verde Metro Ibagué"/>
    <n v="1"/>
    <n v="0"/>
    <n v="1"/>
    <n v="3"/>
    <n v="0"/>
    <n v="0"/>
    <n v="0"/>
    <n v="0"/>
    <n v="0"/>
    <n v="1"/>
    <x v="0"/>
    <x v="4"/>
  </r>
  <r>
    <s v="Bogotá"/>
    <n v="265"/>
    <s v="Cruz Verde Metro Alquería"/>
    <n v="0"/>
    <n v="1"/>
    <n v="2"/>
    <n v="0"/>
    <n v="0"/>
    <n v="0"/>
    <n v="0"/>
    <n v="0"/>
    <n v="1"/>
    <n v="0"/>
    <x v="0"/>
    <x v="19"/>
  </r>
  <r>
    <s v="Rionegro"/>
    <n v="266"/>
    <s v="Cruz Verde Jumbo Rionegro"/>
    <n v="0"/>
    <n v="1"/>
    <n v="0"/>
    <n v="0"/>
    <n v="0"/>
    <n v="0"/>
    <n v="0"/>
    <n v="0"/>
    <n v="0"/>
    <n v="0"/>
    <x v="0"/>
    <x v="0"/>
  </r>
  <r>
    <s v="Bogotá"/>
    <n v="268"/>
    <s v="Cruz Verde Centro Internacional"/>
    <n v="8"/>
    <n v="12"/>
    <n v="0"/>
    <n v="4"/>
    <n v="3"/>
    <n v="1"/>
    <n v="7"/>
    <n v="6"/>
    <n v="5"/>
    <n v="0"/>
    <x v="0"/>
    <x v="23"/>
  </r>
  <r>
    <s v="Bucaramanga"/>
    <n v="270"/>
    <s v="Cruz Verde Metro Cabecera Express"/>
    <n v="1"/>
    <n v="0"/>
    <n v="0"/>
    <n v="0"/>
    <n v="0"/>
    <n v="1"/>
    <n v="1"/>
    <n v="0"/>
    <n v="0"/>
    <n v="0"/>
    <x v="0"/>
    <x v="8"/>
  </r>
  <r>
    <s v="Bucaramanga"/>
    <n v="272"/>
    <s v="Farmasanitas Metro Real"/>
    <n v="0"/>
    <n v="0"/>
    <n v="0"/>
    <n v="0"/>
    <n v="0"/>
    <n v="0"/>
    <n v="0"/>
    <n v="0"/>
    <n v="0"/>
    <n v="0"/>
    <x v="0"/>
    <x v="5"/>
  </r>
  <r>
    <s v="Bucaramanga"/>
    <n v="274"/>
    <s v="Cruz Verde Metro Colseguros"/>
    <n v="0"/>
    <n v="0"/>
    <n v="0"/>
    <n v="0"/>
    <n v="0"/>
    <n v="0"/>
    <n v="0"/>
    <n v="0"/>
    <n v="0"/>
    <n v="0"/>
    <x v="0"/>
    <x v="5"/>
  </r>
  <r>
    <s v="Bucaramanga"/>
    <n v="289"/>
    <s v="Cruz Verde Jumbo Mega Mall"/>
    <n v="0"/>
    <n v="0"/>
    <n v="1"/>
    <n v="0"/>
    <n v="0"/>
    <n v="0"/>
    <n v="0"/>
    <n v="0"/>
    <n v="1"/>
    <n v="0"/>
    <x v="0"/>
    <x v="2"/>
  </r>
  <r>
    <s v="Floridablanca"/>
    <n v="293"/>
    <s v="Cruz verde Metro Floridablanca"/>
    <n v="0"/>
    <n v="0"/>
    <n v="0"/>
    <n v="0"/>
    <n v="0"/>
    <n v="0"/>
    <n v="0"/>
    <n v="0"/>
    <n v="0"/>
    <n v="0"/>
    <x v="0"/>
    <x v="5"/>
  </r>
  <r>
    <s v="Bucaramanga"/>
    <n v="294"/>
    <s v="Farmasanitas Jumbo Cabecera Tienda"/>
    <n v="0"/>
    <n v="0"/>
    <n v="0"/>
    <n v="0"/>
    <n v="0"/>
    <n v="0"/>
    <n v="0"/>
    <n v="0"/>
    <n v="0"/>
    <n v="0"/>
    <x v="0"/>
    <x v="5"/>
  </r>
  <r>
    <s v="Bucaramanga"/>
    <n v="297"/>
    <s v="Cruz Verde Parque Caracolí"/>
    <n v="1"/>
    <n v="0"/>
    <n v="2"/>
    <n v="2"/>
    <n v="0"/>
    <n v="0"/>
    <n v="1"/>
    <n v="5"/>
    <n v="2"/>
    <n v="0"/>
    <x v="0"/>
    <x v="7"/>
  </r>
  <r>
    <s v="Bogotá"/>
    <n v="299"/>
    <s v="Cruz Verde Kennedy"/>
    <n v="0"/>
    <n v="0"/>
    <n v="0"/>
    <n v="0"/>
    <n v="0"/>
    <n v="0"/>
    <n v="0"/>
    <n v="0"/>
    <n v="0"/>
    <n v="0"/>
    <x v="0"/>
    <x v="5"/>
  </r>
  <r>
    <s v="Cali"/>
    <n v="305"/>
    <s v="Cruz Verde Las Velas"/>
    <n v="0"/>
    <n v="0"/>
    <n v="1"/>
    <n v="0"/>
    <n v="0"/>
    <n v="0"/>
    <n v="0"/>
    <n v="0"/>
    <n v="0"/>
    <n v="0"/>
    <x v="0"/>
    <x v="0"/>
  </r>
  <r>
    <s v="Bogotá"/>
    <n v="307"/>
    <s v=" Cruz Verde Usaquén"/>
    <n v="0"/>
    <n v="0"/>
    <n v="0"/>
    <n v="0"/>
    <n v="0"/>
    <n v="1"/>
    <n v="0"/>
    <n v="0"/>
    <n v="0"/>
    <n v="0"/>
    <x v="0"/>
    <x v="0"/>
  </r>
  <r>
    <s v="Bogotá"/>
    <n v="308"/>
    <s v="Cruz Verde Toberín"/>
    <n v="3"/>
    <n v="0"/>
    <n v="0"/>
    <n v="0"/>
    <n v="0"/>
    <n v="0"/>
    <n v="1"/>
    <n v="0"/>
    <n v="0"/>
    <n v="0"/>
    <x v="0"/>
    <x v="19"/>
  </r>
  <r>
    <s v="Barranquilla"/>
    <n v="309"/>
    <s v="Cruz Verde Metro San Francisco"/>
    <n v="3"/>
    <n v="0"/>
    <n v="2"/>
    <n v="2"/>
    <n v="4"/>
    <n v="0"/>
    <n v="0"/>
    <n v="4"/>
    <n v="1"/>
    <n v="4"/>
    <x v="0"/>
    <x v="17"/>
  </r>
  <r>
    <s v="Medellín"/>
    <n v="311"/>
    <s v="Cruz Verde Metro Prado"/>
    <n v="0"/>
    <n v="0"/>
    <n v="0"/>
    <n v="0"/>
    <n v="0"/>
    <n v="0"/>
    <n v="0"/>
    <n v="1"/>
    <n v="0"/>
    <n v="0"/>
    <x v="0"/>
    <x v="0"/>
  </r>
  <r>
    <s v="Yopal"/>
    <n v="312"/>
    <s v="Cruz Verde Jumbo Yopal"/>
    <n v="0"/>
    <n v="0"/>
    <n v="0"/>
    <n v="1"/>
    <n v="0"/>
    <n v="0"/>
    <n v="1"/>
    <n v="0"/>
    <n v="0"/>
    <n v="0"/>
    <x v="0"/>
    <x v="2"/>
  </r>
  <r>
    <s v="Bogotá"/>
    <n v="367"/>
    <s v="Cruz Verde Ilarco"/>
    <n v="3"/>
    <n v="2"/>
    <n v="0"/>
    <n v="3"/>
    <n v="0"/>
    <n v="0"/>
    <n v="0"/>
    <n v="3"/>
    <n v="5"/>
    <n v="5"/>
    <x v="0"/>
    <x v="24"/>
  </r>
  <r>
    <s v="Bogotá"/>
    <n v="369"/>
    <s v="Cruz Verde Morato"/>
    <n v="0"/>
    <n v="0"/>
    <n v="0"/>
    <n v="0"/>
    <n v="0"/>
    <n v="0"/>
    <n v="0"/>
    <n v="0"/>
    <n v="0"/>
    <n v="0"/>
    <x v="0"/>
    <x v="5"/>
  </r>
  <r>
    <s v="Valledupar"/>
    <n v="370"/>
    <s v="Cruz Verde San Miguel"/>
    <n v="0"/>
    <n v="0"/>
    <n v="0"/>
    <n v="0"/>
    <n v="0"/>
    <n v="0"/>
    <n v="0"/>
    <n v="0"/>
    <n v="0"/>
    <n v="0"/>
    <x v="0"/>
    <x v="5"/>
  </r>
  <r>
    <s v="Bogotá"/>
    <n v="374"/>
    <s v="Cruz Verde Calle 90"/>
    <n v="0"/>
    <n v="0"/>
    <n v="0"/>
    <n v="0"/>
    <n v="0"/>
    <n v="0"/>
    <n v="0"/>
    <n v="0"/>
    <n v="0"/>
    <n v="0"/>
    <x v="0"/>
    <x v="5"/>
  </r>
  <r>
    <s v="Bogotá"/>
    <n v="378"/>
    <s v="Cruz Verde Avenida Las Villas"/>
    <n v="6"/>
    <n v="9"/>
    <n v="7"/>
    <n v="6"/>
    <n v="10"/>
    <n v="8"/>
    <n v="7"/>
    <n v="6"/>
    <n v="12"/>
    <n v="7"/>
    <x v="0"/>
    <x v="25"/>
  </r>
  <r>
    <s v="Mingueo/Guajira"/>
    <n v="379"/>
    <s v="Cruz Verde Mingueo"/>
    <n v="0"/>
    <n v="0"/>
    <n v="0"/>
    <n v="0"/>
    <n v="0"/>
    <n v="0"/>
    <n v="0"/>
    <n v="0"/>
    <n v="0"/>
    <n v="0"/>
    <x v="0"/>
    <x v="5"/>
  </r>
  <r>
    <s v="Ibagué"/>
    <n v="380"/>
    <s v="Cruz Verde La Macarena"/>
    <n v="0"/>
    <n v="1"/>
    <n v="1"/>
    <n v="0"/>
    <n v="0"/>
    <n v="0"/>
    <n v="1"/>
    <n v="1"/>
    <n v="1"/>
    <n v="0"/>
    <x v="0"/>
    <x v="6"/>
  </r>
  <r>
    <s v="Zipaquirá"/>
    <n v="382"/>
    <s v="Cruz Verde Zipaquirá Centro"/>
    <n v="1"/>
    <n v="0"/>
    <n v="0"/>
    <n v="0"/>
    <n v="0"/>
    <n v="0"/>
    <n v="1"/>
    <n v="3"/>
    <n v="2"/>
    <n v="0"/>
    <x v="0"/>
    <x v="9"/>
  </r>
  <r>
    <s v="Bogotá"/>
    <n v="383"/>
    <s v="Cruz Verde World Trade Center"/>
    <n v="2"/>
    <n v="0"/>
    <m/>
    <n v="1"/>
    <n v="0"/>
    <n v="5"/>
    <n v="0"/>
    <n v="0"/>
    <n v="0"/>
    <n v="0"/>
    <x v="0"/>
    <x v="22"/>
  </r>
  <r>
    <s v="Bogotá"/>
    <n v="384"/>
    <s v="Cruz Verde Puente Aranda"/>
    <n v="0"/>
    <n v="0"/>
    <n v="1"/>
    <n v="0"/>
    <n v="0"/>
    <n v="2"/>
    <n v="0"/>
    <n v="0"/>
    <n v="0"/>
    <n v="0"/>
    <x v="0"/>
    <x v="8"/>
  </r>
  <r>
    <s v="Cali"/>
    <n v="385"/>
    <s v="Cruz Verde Imbanaco"/>
    <n v="0"/>
    <n v="0"/>
    <n v="1"/>
    <n v="4"/>
    <n v="0"/>
    <n v="0"/>
    <n v="0"/>
    <n v="0"/>
    <n v="1"/>
    <n v="0"/>
    <x v="0"/>
    <x v="4"/>
  </r>
  <r>
    <s v="Cali"/>
    <n v="386"/>
    <s v="Cruz Verde La Flora Industrial"/>
    <n v="0"/>
    <n v="0"/>
    <n v="0"/>
    <n v="0"/>
    <n v="0"/>
    <n v="0"/>
    <n v="0"/>
    <n v="0"/>
    <n v="0"/>
    <n v="0"/>
    <x v="0"/>
    <x v="5"/>
  </r>
  <r>
    <s v="Cali"/>
    <n v="387"/>
    <s v="Cruz Verde Metro Simón Bolívar"/>
    <n v="0"/>
    <n v="0"/>
    <n v="0"/>
    <n v="0"/>
    <n v="0"/>
    <n v="0"/>
    <n v="0"/>
    <n v="0"/>
    <n v="0"/>
    <n v="0"/>
    <x v="0"/>
    <x v="5"/>
  </r>
  <r>
    <s v="Cali"/>
    <n v="388"/>
    <s v="Cruz Verde Unicentro"/>
    <n v="1"/>
    <n v="1"/>
    <n v="2"/>
    <n v="2"/>
    <n v="1"/>
    <n v="0"/>
    <n v="0"/>
    <n v="0"/>
    <n v="0"/>
    <n v="2"/>
    <x v="0"/>
    <x v="10"/>
  </r>
  <r>
    <s v="Bogotá"/>
    <n v="389"/>
    <s v="Cruz Verde Restrepo"/>
    <n v="0"/>
    <n v="0"/>
    <n v="2"/>
    <n v="0"/>
    <n v="0"/>
    <n v="0"/>
    <n v="0"/>
    <n v="2"/>
    <n v="0"/>
    <n v="0"/>
    <x v="0"/>
    <x v="19"/>
  </r>
  <r>
    <s v="Barranquilla"/>
    <n v="390"/>
    <s v="Cruz Verde Calle 82"/>
    <n v="0"/>
    <n v="0"/>
    <n v="1"/>
    <n v="0"/>
    <n v="3"/>
    <n v="1"/>
    <n v="0"/>
    <n v="1"/>
    <n v="0"/>
    <n v="2"/>
    <x v="0"/>
    <x v="22"/>
  </r>
  <r>
    <s v="Bucaramanga"/>
    <n v="444"/>
    <s v="Cruz Verde Carrera 33"/>
    <n v="3"/>
    <n v="3"/>
    <n v="5"/>
    <n v="4"/>
    <n v="1"/>
    <n v="0"/>
    <n v="0"/>
    <n v="0"/>
    <n v="0"/>
    <n v="0"/>
    <x v="0"/>
    <x v="3"/>
  </r>
  <r>
    <s v="Armenia"/>
    <n v="445"/>
    <s v="Cruz Verde Clínica Del Café "/>
    <n v="0"/>
    <n v="0"/>
    <n v="0"/>
    <n v="0"/>
    <n v="0"/>
    <n v="0"/>
    <n v="0"/>
    <n v="0"/>
    <n v="0"/>
    <n v="0"/>
    <x v="0"/>
    <x v="5"/>
  </r>
  <r>
    <s v="Pereira"/>
    <n v="447"/>
    <s v="Parque Arboleda"/>
    <n v="0"/>
    <n v="0"/>
    <n v="0"/>
    <n v="0"/>
    <n v="1"/>
    <n v="0"/>
    <n v="1"/>
    <n v="1"/>
    <n v="0"/>
    <n v="1"/>
    <x v="0"/>
    <x v="19"/>
  </r>
  <r>
    <s v="Ocaña"/>
    <n v="450"/>
    <s v="Cruz Verde Ocaña"/>
    <n v="0"/>
    <n v="1"/>
    <n v="0"/>
    <n v="0"/>
    <n v="0"/>
    <n v="0"/>
    <n v="0"/>
    <n v="0"/>
    <n v="0"/>
    <n v="0"/>
    <x v="0"/>
    <x v="0"/>
  </r>
  <r>
    <s v="Bogotá"/>
    <n v="451"/>
    <s v="Cruz Verde Chapinero Alto"/>
    <n v="0"/>
    <n v="1"/>
    <n v="4"/>
    <n v="2"/>
    <n v="5"/>
    <n v="4"/>
    <n v="6"/>
    <n v="3"/>
    <n v="4"/>
    <n v="3"/>
    <x v="0"/>
    <x v="18"/>
  </r>
  <r>
    <s v="Girardot"/>
    <n v="452"/>
    <s v="Cruz Verde Unicentro Girardot"/>
    <n v="0"/>
    <n v="1"/>
    <n v="0"/>
    <n v="0"/>
    <n v="0"/>
    <n v="1"/>
    <n v="1"/>
    <n v="0"/>
    <n v="0"/>
    <n v="1"/>
    <x v="0"/>
    <x v="19"/>
  </r>
  <r>
    <s v="Popayán"/>
    <n v="453"/>
    <s v="Cruz Verde Campanario"/>
    <n v="0"/>
    <n v="0"/>
    <n v="0"/>
    <n v="0"/>
    <n v="0"/>
    <n v="0"/>
    <n v="0"/>
    <n v="0"/>
    <n v="0"/>
    <n v="0"/>
    <x v="0"/>
    <x v="5"/>
  </r>
  <r>
    <s v="Bogotá"/>
    <n v="454"/>
    <s v="Cruz Verde Colina"/>
    <n v="0"/>
    <n v="0"/>
    <n v="4"/>
    <n v="0"/>
    <n v="2"/>
    <n v="1"/>
    <n v="3"/>
    <n v="4"/>
    <n v="1"/>
    <n v="2"/>
    <x v="0"/>
    <x v="26"/>
  </r>
  <r>
    <s v="Soacha"/>
    <n v="455"/>
    <s v="Cruz Verde Antares"/>
    <n v="0"/>
    <n v="0"/>
    <n v="0"/>
    <n v="0"/>
    <n v="0"/>
    <n v="0"/>
    <n v="0"/>
    <n v="0"/>
    <n v="0"/>
    <n v="0"/>
    <x v="0"/>
    <x v="5"/>
  </r>
  <r>
    <s v="Cartagena"/>
    <n v="456"/>
    <s v="Cruz Verde Bocagrande Carrera 3"/>
    <n v="0"/>
    <n v="0"/>
    <n v="0"/>
    <n v="0"/>
    <n v="1"/>
    <n v="0"/>
    <n v="0"/>
    <n v="0"/>
    <n v="0"/>
    <n v="0"/>
    <x v="0"/>
    <x v="0"/>
  </r>
  <r>
    <s v="Santa Marta"/>
    <n v="457"/>
    <s v="Villa Olimpica"/>
    <n v="0"/>
    <n v="0"/>
    <n v="0"/>
    <n v="0"/>
    <n v="0"/>
    <n v="0"/>
    <n v="0"/>
    <n v="0"/>
    <n v="0"/>
    <n v="0"/>
    <x v="0"/>
    <x v="5"/>
  </r>
  <r>
    <s v="Bogotá"/>
    <n v="458"/>
    <s v="Cruz Verde Kennedy Central"/>
    <n v="0"/>
    <n v="0"/>
    <n v="0"/>
    <n v="0"/>
    <n v="1"/>
    <n v="0"/>
    <n v="0"/>
    <n v="1"/>
    <n v="1"/>
    <n v="3"/>
    <x v="0"/>
    <x v="4"/>
  </r>
  <r>
    <s v="Bogotá"/>
    <n v="459"/>
    <s v=" Cruz Verde Las Ferias"/>
    <m/>
    <n v="0"/>
    <n v="0"/>
    <m/>
    <n v="0"/>
    <n v="2"/>
    <n v="3"/>
    <n v="2"/>
    <n v="3"/>
    <n v="0"/>
    <x v="0"/>
    <x v="14"/>
  </r>
  <r>
    <s v="Cúcuta"/>
    <n v="460"/>
    <s v="Cruz Verde Cúcuta Av.1"/>
    <n v="0"/>
    <n v="0"/>
    <n v="0"/>
    <n v="0"/>
    <n v="0"/>
    <n v="1"/>
    <n v="2"/>
    <n v="5"/>
    <n v="0"/>
    <n v="1"/>
    <x v="0"/>
    <x v="10"/>
  </r>
  <r>
    <s v="Bogotá"/>
    <n v="461"/>
    <s v="Cruz Verde Santa Fé"/>
    <n v="0"/>
    <n v="0"/>
    <n v="0"/>
    <n v="0"/>
    <n v="0"/>
    <n v="0"/>
    <n v="4"/>
    <n v="1"/>
    <n v="0"/>
    <n v="2"/>
    <x v="0"/>
    <x v="9"/>
  </r>
  <r>
    <s v="Cartagena"/>
    <n v="462"/>
    <s v="Cruz Verde Uap Santa Lucía"/>
    <n v="0"/>
    <n v="0"/>
    <n v="0"/>
    <n v="0"/>
    <n v="0"/>
    <n v="0"/>
    <n v="0"/>
    <n v="0"/>
    <n v="0"/>
    <n v="0"/>
    <x v="0"/>
    <x v="5"/>
  </r>
  <r>
    <s v="Bogotá"/>
    <n v="464"/>
    <s v="Cruz Verde Av. Esperanza"/>
    <n v="0"/>
    <n v="0"/>
    <n v="0"/>
    <n v="0"/>
    <n v="0"/>
    <n v="0"/>
    <n v="0"/>
    <n v="3"/>
    <n v="2"/>
    <n v="2"/>
    <x v="0"/>
    <x v="9"/>
  </r>
  <r>
    <s v="Bogotá"/>
    <n v="465"/>
    <s v="Cruz Verde Restrepo Cra 17"/>
    <n v="0"/>
    <n v="0"/>
    <n v="0"/>
    <n v="0"/>
    <n v="0"/>
    <n v="0"/>
    <n v="0"/>
    <n v="0"/>
    <n v="0"/>
    <n v="0"/>
    <x v="0"/>
    <x v="5"/>
  </r>
  <r>
    <s v="Bogotá"/>
    <n v="466"/>
    <s v="Cruz Verde Colmedica Chapinero "/>
    <n v="0"/>
    <n v="0"/>
    <n v="0"/>
    <n v="0"/>
    <n v="0"/>
    <n v="0"/>
    <n v="1"/>
    <n v="4"/>
    <n v="0"/>
    <n v="0"/>
    <x v="0"/>
    <x v="6"/>
  </r>
  <r>
    <s v="Bogotá"/>
    <n v="467"/>
    <s v="Cruz Verde Santa Paula"/>
    <n v="0"/>
    <n v="0"/>
    <n v="0"/>
    <n v="0"/>
    <n v="0"/>
    <n v="0"/>
    <n v="0"/>
    <n v="2"/>
    <n v="3"/>
    <n v="1"/>
    <x v="0"/>
    <x v="4"/>
  </r>
  <r>
    <s v="Bogotá"/>
    <n v="468"/>
    <s v="Cruz Verde Calle 93"/>
    <n v="0"/>
    <n v="0"/>
    <n v="0"/>
    <n v="0"/>
    <n v="0"/>
    <n v="0"/>
    <n v="0"/>
    <n v="0"/>
    <n v="0"/>
    <n v="3"/>
    <x v="0"/>
    <x v="8"/>
  </r>
  <r>
    <s v="Bogotá"/>
    <n v="469"/>
    <s v="Cruz Verde Calle 140"/>
    <n v="0"/>
    <n v="0"/>
    <n v="0"/>
    <n v="0"/>
    <n v="0"/>
    <n v="0"/>
    <n v="0"/>
    <n v="2"/>
    <n v="1"/>
    <n v="2"/>
    <x v="0"/>
    <x v="6"/>
  </r>
  <r>
    <s v="Cartagena"/>
    <n v="470"/>
    <s v="Cruz Verde Las Murallas"/>
    <n v="0"/>
    <n v="0"/>
    <n v="0"/>
    <n v="0"/>
    <n v="0"/>
    <n v="0"/>
    <n v="0"/>
    <n v="0"/>
    <n v="0"/>
    <n v="1"/>
    <x v="0"/>
    <x v="0"/>
  </r>
  <r>
    <s v="Barranquilla"/>
    <n v="471"/>
    <s v="Cruz Verde Iberoamérica"/>
    <n v="0"/>
    <n v="0"/>
    <n v="0"/>
    <n v="0"/>
    <n v="0"/>
    <n v="0"/>
    <n v="0"/>
    <n v="0"/>
    <n v="0"/>
    <n v="0"/>
    <x v="0"/>
    <x v="5"/>
  </r>
  <r>
    <s v="Bogotá"/>
    <n v="494"/>
    <s v="Cruz Verde Modelia Central"/>
    <n v="0"/>
    <n v="0"/>
    <n v="0"/>
    <n v="0"/>
    <n v="0"/>
    <n v="0"/>
    <n v="0"/>
    <n v="0"/>
    <n v="1"/>
    <n v="0"/>
    <x v="0"/>
    <x v="0"/>
  </r>
  <r>
    <s v="Bogotá"/>
    <n v="496"/>
    <s v="Cruz Verde Medical Center"/>
    <n v="0"/>
    <n v="0"/>
    <n v="0"/>
    <n v="0"/>
    <n v="0"/>
    <n v="0"/>
    <n v="0"/>
    <n v="0"/>
    <n v="0"/>
    <n v="1"/>
    <x v="0"/>
    <x v="0"/>
  </r>
  <r>
    <s v="Valledupar"/>
    <n v="498"/>
    <s v="Cruz Verde Orbe Plaza"/>
    <n v="0"/>
    <n v="0"/>
    <n v="0"/>
    <n v="0"/>
    <n v="0"/>
    <n v="0"/>
    <n v="0"/>
    <n v="0"/>
    <n v="0"/>
    <n v="0"/>
    <x v="0"/>
    <x v="5"/>
  </r>
  <r>
    <s v="Bogotá"/>
    <n v="499"/>
    <s v="Cruz Verde Plaza Imperial"/>
    <n v="0"/>
    <n v="0"/>
    <n v="0"/>
    <n v="0"/>
    <n v="0"/>
    <n v="0"/>
    <n v="0"/>
    <n v="0"/>
    <n v="0"/>
    <n v="1"/>
    <x v="0"/>
    <x v="0"/>
  </r>
  <r>
    <s v="Manizales"/>
    <n v="501"/>
    <s v="Cruz Verde Parque Médico "/>
    <n v="0"/>
    <n v="0"/>
    <n v="0"/>
    <n v="0"/>
    <n v="0"/>
    <n v="0"/>
    <n v="0"/>
    <n v="0"/>
    <n v="0"/>
    <n v="0"/>
    <x v="0"/>
    <x v="5"/>
  </r>
  <r>
    <s v="Bogotá"/>
    <n v="502"/>
    <s v="Cruz Verde Calle 184"/>
    <n v="0"/>
    <n v="0"/>
    <n v="0"/>
    <n v="0"/>
    <n v="0"/>
    <n v="0"/>
    <n v="0"/>
    <n v="0"/>
    <n v="0"/>
    <n v="2"/>
    <x v="0"/>
    <x v="2"/>
  </r>
  <r>
    <s v="Bogotá"/>
    <n v="505"/>
    <s v="Cruz Verde Galerias"/>
    <n v="0"/>
    <n v="0"/>
    <n v="0"/>
    <n v="0"/>
    <n v="0"/>
    <n v="0"/>
    <n v="0"/>
    <n v="0"/>
    <n v="0"/>
    <n v="0"/>
    <x v="1"/>
    <x v="5"/>
  </r>
  <r>
    <s v="Bogotá"/>
    <n v="511"/>
    <s v="Cruz Verde Mazuren"/>
    <n v="0"/>
    <n v="0"/>
    <n v="0"/>
    <n v="0"/>
    <n v="0"/>
    <n v="0"/>
    <n v="0"/>
    <n v="0"/>
    <n v="0"/>
    <n v="0"/>
    <x v="1"/>
    <x v="5"/>
  </r>
  <r>
    <s v="Bogotá"/>
    <n v="506"/>
    <s v="Cruz Verde Santa Bibiana"/>
    <n v="0"/>
    <n v="0"/>
    <n v="0"/>
    <n v="0"/>
    <n v="0"/>
    <n v="0"/>
    <n v="0"/>
    <n v="0"/>
    <n v="0"/>
    <n v="0"/>
    <x v="1"/>
    <x v="5"/>
  </r>
  <r>
    <s v="Pasto"/>
    <n v="508"/>
    <s v="Cruz Verde La Aurora"/>
    <n v="0"/>
    <n v="0"/>
    <n v="0"/>
    <n v="0"/>
    <n v="0"/>
    <n v="0"/>
    <n v="0"/>
    <n v="0"/>
    <n v="0"/>
    <n v="0"/>
    <x v="1"/>
    <x v="5"/>
  </r>
  <r>
    <s v="Ipiales "/>
    <n v="509"/>
    <s v="Cruz Verde Santa Cecillia"/>
    <n v="0"/>
    <n v="0"/>
    <n v="0"/>
    <n v="0"/>
    <n v="0"/>
    <n v="0"/>
    <n v="0"/>
    <n v="0"/>
    <n v="0"/>
    <n v="0"/>
    <x v="1"/>
    <x v="5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</r>
  <r>
    <x v="1"/>
    <x v="1"/>
    <x v="1"/>
    <x v="1"/>
    <x v="0"/>
  </r>
  <r>
    <x v="2"/>
    <x v="2"/>
    <x v="2"/>
    <x v="0"/>
    <x v="1"/>
  </r>
  <r>
    <x v="3"/>
    <x v="0"/>
    <x v="0"/>
    <x v="0"/>
    <x v="1"/>
  </r>
  <r>
    <x v="4"/>
    <x v="3"/>
    <x v="3"/>
    <x v="2"/>
    <x v="1"/>
  </r>
  <r>
    <x v="5"/>
    <x v="4"/>
    <x v="4"/>
    <x v="0"/>
    <x v="1"/>
  </r>
  <r>
    <x v="6"/>
    <x v="5"/>
    <x v="5"/>
    <x v="0"/>
    <x v="0"/>
  </r>
  <r>
    <x v="7"/>
    <x v="6"/>
    <x v="6"/>
    <x v="0"/>
    <x v="0"/>
  </r>
  <r>
    <x v="8"/>
    <x v="7"/>
    <x v="7"/>
    <x v="0"/>
    <x v="0"/>
  </r>
  <r>
    <x v="9"/>
    <x v="1"/>
    <x v="1"/>
    <x v="1"/>
    <x v="1"/>
  </r>
  <r>
    <x v="10"/>
    <x v="8"/>
    <x v="8"/>
    <x v="0"/>
    <x v="1"/>
  </r>
  <r>
    <x v="11"/>
    <x v="9"/>
    <x v="9"/>
    <x v="3"/>
    <x v="0"/>
  </r>
  <r>
    <x v="12"/>
    <x v="10"/>
    <x v="10"/>
    <x v="0"/>
    <x v="1"/>
  </r>
  <r>
    <x v="13"/>
    <x v="4"/>
    <x v="4"/>
    <x v="0"/>
    <x v="1"/>
  </r>
  <r>
    <x v="14"/>
    <x v="4"/>
    <x v="4"/>
    <x v="0"/>
    <x v="0"/>
  </r>
  <r>
    <x v="15"/>
    <x v="4"/>
    <x v="4"/>
    <x v="0"/>
    <x v="0"/>
  </r>
  <r>
    <x v="16"/>
    <x v="11"/>
    <x v="11"/>
    <x v="0"/>
    <x v="0"/>
  </r>
  <r>
    <x v="17"/>
    <x v="4"/>
    <x v="4"/>
    <x v="0"/>
    <x v="1"/>
  </r>
  <r>
    <x v="18"/>
    <x v="12"/>
    <x v="12"/>
    <x v="0"/>
    <x v="1"/>
  </r>
  <r>
    <x v="18"/>
    <x v="4"/>
    <x v="4"/>
    <x v="0"/>
    <x v="1"/>
  </r>
  <r>
    <x v="19"/>
    <x v="13"/>
    <x v="13"/>
    <x v="0"/>
    <x v="0"/>
  </r>
  <r>
    <x v="20"/>
    <x v="2"/>
    <x v="2"/>
    <x v="0"/>
    <x v="0"/>
  </r>
  <r>
    <x v="21"/>
    <x v="14"/>
    <x v="14"/>
    <x v="0"/>
    <x v="1"/>
  </r>
  <r>
    <x v="22"/>
    <x v="4"/>
    <x v="4"/>
    <x v="0"/>
    <x v="1"/>
  </r>
  <r>
    <x v="23"/>
    <x v="4"/>
    <x v="4"/>
    <x v="0"/>
    <x v="1"/>
  </r>
  <r>
    <x v="24"/>
    <x v="15"/>
    <x v="15"/>
    <x v="4"/>
    <x v="0"/>
  </r>
  <r>
    <x v="25"/>
    <x v="16"/>
    <x v="16"/>
    <x v="4"/>
    <x v="0"/>
  </r>
  <r>
    <x v="26"/>
    <x v="17"/>
    <x v="17"/>
    <x v="5"/>
    <x v="0"/>
  </r>
  <r>
    <x v="27"/>
    <x v="18"/>
    <x v="18"/>
    <x v="0"/>
    <x v="0"/>
  </r>
  <r>
    <x v="28"/>
    <x v="1"/>
    <x v="1"/>
    <x v="1"/>
    <x v="1"/>
  </r>
  <r>
    <x v="29"/>
    <x v="19"/>
    <x v="19"/>
    <x v="0"/>
    <x v="0"/>
  </r>
  <r>
    <x v="30"/>
    <x v="19"/>
    <x v="19"/>
    <x v="0"/>
    <x v="0"/>
  </r>
  <r>
    <x v="31"/>
    <x v="18"/>
    <x v="18"/>
    <x v="0"/>
    <x v="0"/>
  </r>
  <r>
    <x v="32"/>
    <x v="20"/>
    <x v="20"/>
    <x v="0"/>
    <x v="0"/>
  </r>
  <r>
    <x v="33"/>
    <x v="20"/>
    <x v="20"/>
    <x v="0"/>
    <x v="0"/>
  </r>
  <r>
    <x v="34"/>
    <x v="21"/>
    <x v="21"/>
    <x v="0"/>
    <x v="1"/>
  </r>
  <r>
    <x v="35"/>
    <x v="22"/>
    <x v="22"/>
    <x v="0"/>
    <x v="0"/>
  </r>
  <r>
    <x v="36"/>
    <x v="4"/>
    <x v="4"/>
    <x v="0"/>
    <x v="1"/>
  </r>
  <r>
    <x v="37"/>
    <x v="4"/>
    <x v="4"/>
    <x v="0"/>
    <x v="1"/>
  </r>
  <r>
    <x v="38"/>
    <x v="4"/>
    <x v="4"/>
    <x v="0"/>
    <x v="1"/>
  </r>
  <r>
    <x v="39"/>
    <x v="4"/>
    <x v="4"/>
    <x v="0"/>
    <x v="0"/>
  </r>
  <r>
    <x v="40"/>
    <x v="23"/>
    <x v="23"/>
    <x v="6"/>
    <x v="0"/>
  </r>
  <r>
    <x v="41"/>
    <x v="24"/>
    <x v="24"/>
    <x v="0"/>
    <x v="0"/>
  </r>
  <r>
    <x v="42"/>
    <x v="25"/>
    <x v="25"/>
    <x v="0"/>
    <x v="0"/>
  </r>
  <r>
    <x v="43"/>
    <x v="22"/>
    <x v="22"/>
    <x v="0"/>
    <x v="0"/>
  </r>
  <r>
    <x v="44"/>
    <x v="26"/>
    <x v="26"/>
    <x v="2"/>
    <x v="1"/>
  </r>
  <r>
    <x v="45"/>
    <x v="4"/>
    <x v="4"/>
    <x v="0"/>
    <x v="1"/>
  </r>
  <r>
    <x v="46"/>
    <x v="4"/>
    <x v="4"/>
    <x v="0"/>
    <x v="1"/>
  </r>
  <r>
    <x v="47"/>
    <x v="27"/>
    <x v="27"/>
    <x v="7"/>
    <x v="0"/>
  </r>
  <r>
    <x v="48"/>
    <x v="28"/>
    <x v="28"/>
    <x v="0"/>
    <x v="0"/>
  </r>
  <r>
    <x v="49"/>
    <x v="16"/>
    <x v="16"/>
    <x v="4"/>
    <x v="0"/>
  </r>
  <r>
    <x v="50"/>
    <x v="29"/>
    <x v="29"/>
    <x v="8"/>
    <x v="0"/>
  </r>
  <r>
    <x v="51"/>
    <x v="30"/>
    <x v="30"/>
    <x v="0"/>
    <x v="0"/>
  </r>
  <r>
    <x v="52"/>
    <x v="19"/>
    <x v="19"/>
    <x v="0"/>
    <x v="0"/>
  </r>
  <r>
    <x v="53"/>
    <x v="20"/>
    <x v="20"/>
    <x v="0"/>
    <x v="0"/>
  </r>
  <r>
    <x v="54"/>
    <x v="20"/>
    <x v="20"/>
    <x v="0"/>
    <x v="0"/>
  </r>
  <r>
    <x v="55"/>
    <x v="31"/>
    <x v="31"/>
    <x v="2"/>
    <x v="1"/>
  </r>
  <r>
    <x v="56"/>
    <x v="18"/>
    <x v="18"/>
    <x v="0"/>
    <x v="0"/>
  </r>
  <r>
    <x v="57"/>
    <x v="22"/>
    <x v="22"/>
    <x v="0"/>
    <x v="0"/>
  </r>
  <r>
    <x v="58"/>
    <x v="32"/>
    <x v="32"/>
    <x v="4"/>
    <x v="1"/>
  </r>
  <r>
    <x v="59"/>
    <x v="32"/>
    <x v="32"/>
    <x v="4"/>
    <x v="1"/>
  </r>
  <r>
    <x v="60"/>
    <x v="33"/>
    <x v="33"/>
    <x v="4"/>
    <x v="0"/>
  </r>
  <r>
    <x v="61"/>
    <x v="4"/>
    <x v="4"/>
    <x v="0"/>
    <x v="1"/>
  </r>
  <r>
    <x v="62"/>
    <x v="4"/>
    <x v="4"/>
    <x v="0"/>
    <x v="0"/>
  </r>
  <r>
    <x v="63"/>
    <x v="17"/>
    <x v="17"/>
    <x v="5"/>
    <x v="1"/>
  </r>
  <r>
    <x v="64"/>
    <x v="34"/>
    <x v="34"/>
    <x v="0"/>
    <x v="0"/>
  </r>
  <r>
    <x v="65"/>
    <x v="35"/>
    <x v="35"/>
    <x v="0"/>
    <x v="0"/>
  </r>
  <r>
    <x v="66"/>
    <x v="35"/>
    <x v="35"/>
    <x v="0"/>
    <x v="0"/>
  </r>
  <r>
    <x v="67"/>
    <x v="8"/>
    <x v="8"/>
    <x v="0"/>
    <x v="1"/>
  </r>
  <r>
    <x v="68"/>
    <x v="8"/>
    <x v="8"/>
    <x v="0"/>
    <x v="1"/>
  </r>
  <r>
    <x v="69"/>
    <x v="11"/>
    <x v="11"/>
    <x v="0"/>
    <x v="0"/>
  </r>
  <r>
    <x v="70"/>
    <x v="36"/>
    <x v="36"/>
    <x v="9"/>
    <x v="1"/>
  </r>
  <r>
    <x v="71"/>
    <x v="37"/>
    <x v="37"/>
    <x v="0"/>
    <x v="0"/>
  </r>
  <r>
    <x v="72"/>
    <x v="38"/>
    <x v="38"/>
    <x v="0"/>
    <x v="0"/>
  </r>
  <r>
    <x v="73"/>
    <x v="39"/>
    <x v="39"/>
    <x v="10"/>
    <x v="1"/>
  </r>
  <r>
    <x v="74"/>
    <x v="40"/>
    <x v="40"/>
    <x v="0"/>
    <x v="0"/>
  </r>
  <r>
    <x v="75"/>
    <x v="22"/>
    <x v="22"/>
    <x v="0"/>
    <x v="0"/>
  </r>
  <r>
    <x v="76"/>
    <x v="37"/>
    <x v="37"/>
    <x v="0"/>
    <x v="0"/>
  </r>
  <r>
    <x v="76"/>
    <x v="20"/>
    <x v="20"/>
    <x v="0"/>
    <x v="0"/>
  </r>
  <r>
    <x v="77"/>
    <x v="41"/>
    <x v="41"/>
    <x v="0"/>
    <x v="1"/>
  </r>
  <r>
    <x v="78"/>
    <x v="42"/>
    <x v="42"/>
    <x v="0"/>
    <x v="0"/>
  </r>
  <r>
    <x v="79"/>
    <x v="42"/>
    <x v="42"/>
    <x v="0"/>
    <x v="0"/>
  </r>
  <r>
    <x v="80"/>
    <x v="43"/>
    <x v="43"/>
    <x v="0"/>
    <x v="0"/>
  </r>
  <r>
    <x v="81"/>
    <x v="20"/>
    <x v="20"/>
    <x v="0"/>
    <x v="1"/>
  </r>
  <r>
    <x v="82"/>
    <x v="20"/>
    <x v="20"/>
    <x v="0"/>
    <x v="0"/>
  </r>
  <r>
    <x v="83"/>
    <x v="20"/>
    <x v="20"/>
    <x v="0"/>
    <x v="0"/>
  </r>
  <r>
    <x v="84"/>
    <x v="38"/>
    <x v="38"/>
    <x v="0"/>
    <x v="0"/>
  </r>
  <r>
    <x v="85"/>
    <x v="44"/>
    <x v="44"/>
    <x v="11"/>
    <x v="0"/>
  </r>
  <r>
    <x v="86"/>
    <x v="2"/>
    <x v="2"/>
    <x v="0"/>
    <x v="0"/>
  </r>
  <r>
    <x v="87"/>
    <x v="33"/>
    <x v="33"/>
    <x v="4"/>
    <x v="0"/>
  </r>
  <r>
    <x v="88"/>
    <x v="40"/>
    <x v="40"/>
    <x v="0"/>
    <x v="1"/>
  </r>
  <r>
    <x v="89"/>
    <x v="20"/>
    <x v="20"/>
    <x v="0"/>
    <x v="0"/>
  </r>
  <r>
    <x v="90"/>
    <x v="20"/>
    <x v="20"/>
    <x v="0"/>
    <x v="0"/>
  </r>
  <r>
    <x v="91"/>
    <x v="41"/>
    <x v="41"/>
    <x v="0"/>
    <x v="1"/>
  </r>
  <r>
    <x v="92"/>
    <x v="4"/>
    <x v="4"/>
    <x v="0"/>
    <x v="1"/>
  </r>
  <r>
    <x v="93"/>
    <x v="4"/>
    <x v="4"/>
    <x v="0"/>
    <x v="1"/>
  </r>
  <r>
    <x v="94"/>
    <x v="28"/>
    <x v="28"/>
    <x v="0"/>
    <x v="1"/>
  </r>
  <r>
    <x v="95"/>
    <x v="2"/>
    <x v="2"/>
    <x v="0"/>
    <x v="1"/>
  </r>
  <r>
    <x v="96"/>
    <x v="12"/>
    <x v="12"/>
    <x v="0"/>
    <x v="1"/>
  </r>
  <r>
    <x v="97"/>
    <x v="22"/>
    <x v="22"/>
    <x v="0"/>
    <x v="0"/>
  </r>
  <r>
    <x v="98"/>
    <x v="45"/>
    <x v="45"/>
    <x v="12"/>
    <x v="0"/>
  </r>
  <r>
    <x v="99"/>
    <x v="36"/>
    <x v="36"/>
    <x v="9"/>
    <x v="0"/>
  </r>
  <r>
    <x v="100"/>
    <x v="25"/>
    <x v="25"/>
    <x v="0"/>
    <x v="0"/>
  </r>
  <r>
    <x v="101"/>
    <x v="28"/>
    <x v="28"/>
    <x v="0"/>
    <x v="1"/>
  </r>
  <r>
    <x v="102"/>
    <x v="22"/>
    <x v="22"/>
    <x v="0"/>
    <x v="0"/>
  </r>
  <r>
    <x v="103"/>
    <x v="29"/>
    <x v="29"/>
    <x v="8"/>
    <x v="0"/>
  </r>
  <r>
    <x v="104"/>
    <x v="40"/>
    <x v="40"/>
    <x v="0"/>
    <x v="0"/>
  </r>
  <r>
    <x v="105"/>
    <x v="46"/>
    <x v="46"/>
    <x v="0"/>
    <x v="1"/>
  </r>
  <r>
    <x v="106"/>
    <x v="10"/>
    <x v="10"/>
    <x v="0"/>
    <x v="1"/>
  </r>
  <r>
    <x v="107"/>
    <x v="16"/>
    <x v="16"/>
    <x v="4"/>
    <x v="0"/>
  </r>
  <r>
    <x v="108"/>
    <x v="18"/>
    <x v="18"/>
    <x v="0"/>
    <x v="0"/>
  </r>
  <r>
    <x v="109"/>
    <x v="22"/>
    <x v="22"/>
    <x v="0"/>
    <x v="0"/>
  </r>
  <r>
    <x v="110"/>
    <x v="47"/>
    <x v="47"/>
    <x v="4"/>
    <x v="0"/>
  </r>
  <r>
    <x v="111"/>
    <x v="48"/>
    <x v="48"/>
    <x v="13"/>
    <x v="0"/>
  </r>
  <r>
    <x v="112"/>
    <x v="48"/>
    <x v="48"/>
    <x v="13"/>
    <x v="0"/>
  </r>
  <r>
    <x v="113"/>
    <x v="2"/>
    <x v="2"/>
    <x v="0"/>
    <x v="1"/>
  </r>
  <r>
    <x v="114"/>
    <x v="16"/>
    <x v="16"/>
    <x v="4"/>
    <x v="0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</r>
  <r>
    <x v="1"/>
    <x v="1"/>
    <x v="1"/>
    <x v="1"/>
    <x v="0"/>
  </r>
  <r>
    <x v="2"/>
    <x v="2"/>
    <x v="2"/>
    <x v="1"/>
    <x v="0"/>
  </r>
  <r>
    <x v="3"/>
    <x v="3"/>
    <x v="3"/>
    <x v="1"/>
    <x v="0"/>
  </r>
  <r>
    <x v="4"/>
    <x v="4"/>
    <x v="4"/>
    <x v="1"/>
    <x v="0"/>
  </r>
  <r>
    <x v="5"/>
    <x v="5"/>
    <x v="5"/>
    <x v="2"/>
    <x v="0"/>
  </r>
  <r>
    <x v="6"/>
    <x v="6"/>
    <x v="6"/>
    <x v="2"/>
    <x v="1"/>
  </r>
  <r>
    <x v="7"/>
    <x v="1"/>
    <x v="1"/>
    <x v="1"/>
    <x v="1"/>
  </r>
  <r>
    <x v="8"/>
    <x v="7"/>
    <x v="7"/>
    <x v="1"/>
    <x v="0"/>
  </r>
  <r>
    <x v="9"/>
    <x v="8"/>
    <x v="8"/>
    <x v="1"/>
    <x v="0"/>
  </r>
  <r>
    <x v="10"/>
    <x v="4"/>
    <x v="4"/>
    <x v="1"/>
    <x v="1"/>
  </r>
  <r>
    <x v="11"/>
    <x v="9"/>
    <x v="9"/>
    <x v="3"/>
    <x v="0"/>
  </r>
  <r>
    <x v="12"/>
    <x v="10"/>
    <x v="10"/>
    <x v="4"/>
    <x v="1"/>
  </r>
  <r>
    <x v="13"/>
    <x v="6"/>
    <x v="6"/>
    <x v="2"/>
    <x v="1"/>
  </r>
  <r>
    <x v="14"/>
    <x v="11"/>
    <x v="11"/>
    <x v="5"/>
    <x v="0"/>
  </r>
  <r>
    <x v="15"/>
    <x v="12"/>
    <x v="12"/>
    <x v="4"/>
    <x v="1"/>
  </r>
  <r>
    <x v="16"/>
    <x v="13"/>
    <x v="13"/>
    <x v="6"/>
    <x v="1"/>
  </r>
  <r>
    <x v="17"/>
    <x v="14"/>
    <x v="14"/>
    <x v="1"/>
    <x v="1"/>
  </r>
  <r>
    <x v="18"/>
    <x v="15"/>
    <x v="15"/>
    <x v="4"/>
    <x v="1"/>
  </r>
  <r>
    <x v="19"/>
    <x v="16"/>
    <x v="16"/>
    <x v="6"/>
    <x v="1"/>
  </r>
  <r>
    <x v="20"/>
    <x v="17"/>
    <x v="17"/>
    <x v="1"/>
    <x v="0"/>
  </r>
  <r>
    <x v="21"/>
    <x v="17"/>
    <x v="17"/>
    <x v="1"/>
    <x v="0"/>
  </r>
  <r>
    <x v="22"/>
    <x v="7"/>
    <x v="7"/>
    <x v="1"/>
    <x v="0"/>
  </r>
  <r>
    <x v="23"/>
    <x v="18"/>
    <x v="18"/>
    <x v="1"/>
    <x v="0"/>
  </r>
  <r>
    <x v="24"/>
    <x v="3"/>
    <x v="3"/>
    <x v="1"/>
    <x v="0"/>
  </r>
  <r>
    <x v="25"/>
    <x v="2"/>
    <x v="2"/>
    <x v="1"/>
    <x v="1"/>
  </r>
  <r>
    <x v="26"/>
    <x v="19"/>
    <x v="19"/>
    <x v="6"/>
    <x v="1"/>
  </r>
  <r>
    <x v="27"/>
    <x v="20"/>
    <x v="20"/>
    <x v="1"/>
    <x v="1"/>
  </r>
  <r>
    <x v="28"/>
    <x v="9"/>
    <x v="9"/>
    <x v="3"/>
    <x v="0"/>
  </r>
  <r>
    <x v="29"/>
    <x v="21"/>
    <x v="21"/>
    <x v="2"/>
    <x v="1"/>
  </r>
  <r>
    <x v="30"/>
    <x v="22"/>
    <x v="22"/>
    <x v="7"/>
    <x v="1"/>
  </r>
  <r>
    <x v="31"/>
    <x v="0"/>
    <x v="0"/>
    <x v="0"/>
    <x v="0"/>
  </r>
  <r>
    <x v="32"/>
    <x v="18"/>
    <x v="18"/>
    <x v="1"/>
    <x v="0"/>
  </r>
  <r>
    <x v="33"/>
    <x v="23"/>
    <x v="23"/>
    <x v="8"/>
    <x v="1"/>
  </r>
  <r>
    <x v="34"/>
    <x v="24"/>
    <x v="24"/>
    <x v="1"/>
    <x v="1"/>
  </r>
  <r>
    <x v="35"/>
    <x v="23"/>
    <x v="23"/>
    <x v="8"/>
    <x v="1"/>
  </r>
  <r>
    <x v="36"/>
    <x v="18"/>
    <x v="18"/>
    <x v="1"/>
    <x v="0"/>
  </r>
  <r>
    <x v="37"/>
    <x v="2"/>
    <x v="2"/>
    <x v="1"/>
    <x v="1"/>
  </r>
  <r>
    <x v="38"/>
    <x v="14"/>
    <x v="14"/>
    <x v="1"/>
    <x v="1"/>
  </r>
  <r>
    <x v="39"/>
    <x v="25"/>
    <x v="25"/>
    <x v="1"/>
    <x v="0"/>
  </r>
  <r>
    <x v="40"/>
    <x v="26"/>
    <x v="26"/>
    <x v="1"/>
    <x v="1"/>
  </r>
  <r>
    <x v="41"/>
    <x v="17"/>
    <x v="17"/>
    <x v="1"/>
    <x v="0"/>
  </r>
  <r>
    <x v="42"/>
    <x v="17"/>
    <x v="17"/>
    <x v="1"/>
    <x v="0"/>
  </r>
  <r>
    <x v="43"/>
    <x v="17"/>
    <x v="17"/>
    <x v="1"/>
    <x v="0"/>
  </r>
  <r>
    <x v="44"/>
    <x v="2"/>
    <x v="2"/>
    <x v="1"/>
    <x v="1"/>
  </r>
  <r>
    <x v="45"/>
    <x v="27"/>
    <x v="27"/>
    <x v="1"/>
    <x v="0"/>
  </r>
  <r>
    <x v="46"/>
    <x v="28"/>
    <x v="28"/>
    <x v="1"/>
    <x v="1"/>
  </r>
  <r>
    <x v="47"/>
    <x v="29"/>
    <x v="29"/>
    <x v="1"/>
    <x v="1"/>
  </r>
  <r>
    <x v="48"/>
    <x v="13"/>
    <x v="13"/>
    <x v="6"/>
    <x v="0"/>
  </r>
  <r>
    <x v="49"/>
    <x v="14"/>
    <x v="14"/>
    <x v="1"/>
    <x v="0"/>
  </r>
  <r>
    <x v="50"/>
    <x v="9"/>
    <x v="9"/>
    <x v="3"/>
    <x v="0"/>
  </r>
  <r>
    <x v="51"/>
    <x v="30"/>
    <x v="30"/>
    <x v="1"/>
    <x v="1"/>
  </r>
  <r>
    <x v="52"/>
    <x v="1"/>
    <x v="1"/>
    <x v="1"/>
    <x v="1"/>
  </r>
  <r>
    <x v="53"/>
    <x v="7"/>
    <x v="7"/>
    <x v="1"/>
    <x v="1"/>
  </r>
  <r>
    <x v="54"/>
    <x v="2"/>
    <x v="2"/>
    <x v="1"/>
    <x v="1"/>
  </r>
  <r>
    <x v="55"/>
    <x v="10"/>
    <x v="10"/>
    <x v="4"/>
    <x v="1"/>
  </r>
  <r>
    <x v="56"/>
    <x v="23"/>
    <x v="23"/>
    <x v="8"/>
    <x v="1"/>
  </r>
  <r>
    <x v="57"/>
    <x v="11"/>
    <x v="11"/>
    <x v="5"/>
    <x v="0"/>
  </r>
  <r>
    <x v="58"/>
    <x v="31"/>
    <x v="31"/>
    <x v="4"/>
    <x v="0"/>
  </r>
  <r>
    <x v="59"/>
    <x v="32"/>
    <x v="32"/>
    <x v="1"/>
    <x v="1"/>
  </r>
  <r>
    <x v="60"/>
    <x v="13"/>
    <x v="13"/>
    <x v="6"/>
    <x v="1"/>
  </r>
  <r>
    <x v="61"/>
    <x v="4"/>
    <x v="4"/>
    <x v="1"/>
    <x v="0"/>
  </r>
  <r>
    <x v="62"/>
    <x v="15"/>
    <x v="15"/>
    <x v="4"/>
    <x v="1"/>
  </r>
  <r>
    <x v="63"/>
    <x v="18"/>
    <x v="18"/>
    <x v="1"/>
    <x v="1"/>
  </r>
  <r>
    <x v="64"/>
    <x v="33"/>
    <x v="33"/>
    <x v="1"/>
    <x v="1"/>
  </r>
  <r>
    <x v="65"/>
    <x v="7"/>
    <x v="7"/>
    <x v="1"/>
    <x v="0"/>
  </r>
  <r>
    <x v="66"/>
    <x v="29"/>
    <x v="29"/>
    <x v="1"/>
    <x v="1"/>
  </r>
  <r>
    <x v="67"/>
    <x v="34"/>
    <x v="34"/>
    <x v="9"/>
    <x v="1"/>
  </r>
  <r>
    <x v="68"/>
    <x v="2"/>
    <x v="2"/>
    <x v="1"/>
    <x v="1"/>
  </r>
  <r>
    <x v="69"/>
    <x v="9"/>
    <x v="9"/>
    <x v="3"/>
    <x v="0"/>
  </r>
  <r>
    <x v="70"/>
    <x v="9"/>
    <x v="9"/>
    <x v="3"/>
    <x v="0"/>
  </r>
  <r>
    <x v="71"/>
    <x v="35"/>
    <x v="35"/>
    <x v="1"/>
    <x v="0"/>
  </r>
  <r>
    <x v="72"/>
    <x v="35"/>
    <x v="35"/>
    <x v="1"/>
    <x v="1"/>
  </r>
  <r>
    <x v="73"/>
    <x v="11"/>
    <x v="11"/>
    <x v="5"/>
    <x v="0"/>
  </r>
  <r>
    <x v="74"/>
    <x v="36"/>
    <x v="36"/>
    <x v="1"/>
    <x v="1"/>
  </r>
  <r>
    <x v="75"/>
    <x v="12"/>
    <x v="12"/>
    <x v="4"/>
    <x v="0"/>
  </r>
  <r>
    <x v="76"/>
    <x v="29"/>
    <x v="29"/>
    <x v="1"/>
    <x v="1"/>
  </r>
  <r>
    <x v="77"/>
    <x v="37"/>
    <x v="37"/>
    <x v="1"/>
    <x v="0"/>
  </r>
  <r>
    <x v="78"/>
    <x v="10"/>
    <x v="10"/>
    <x v="4"/>
    <x v="1"/>
  </r>
  <r>
    <x v="79"/>
    <x v="13"/>
    <x v="13"/>
    <x v="6"/>
    <x v="0"/>
  </r>
  <r>
    <x v="80"/>
    <x v="13"/>
    <x v="13"/>
    <x v="6"/>
    <x v="0"/>
  </r>
  <r>
    <x v="81"/>
    <x v="17"/>
    <x v="17"/>
    <x v="1"/>
    <x v="0"/>
  </r>
  <r>
    <x v="82"/>
    <x v="15"/>
    <x v="15"/>
    <x v="4"/>
    <x v="1"/>
  </r>
  <r>
    <x v="83"/>
    <x v="38"/>
    <x v="38"/>
    <x v="4"/>
    <x v="1"/>
  </r>
  <r>
    <x v="84"/>
    <x v="22"/>
    <x v="22"/>
    <x v="7"/>
    <x v="1"/>
  </r>
  <r>
    <x v="85"/>
    <x v="10"/>
    <x v="10"/>
    <x v="4"/>
    <x v="1"/>
  </r>
  <r>
    <x v="86"/>
    <x v="20"/>
    <x v="20"/>
    <x v="1"/>
    <x v="1"/>
  </r>
  <r>
    <x v="87"/>
    <x v="39"/>
    <x v="39"/>
    <x v="1"/>
    <x v="1"/>
  </r>
  <r>
    <x v="88"/>
    <x v="35"/>
    <x v="35"/>
    <x v="1"/>
    <x v="0"/>
  </r>
  <r>
    <x v="89"/>
    <x v="3"/>
    <x v="3"/>
    <x v="1"/>
    <x v="0"/>
  </r>
  <r>
    <x v="90"/>
    <x v="3"/>
    <x v="3"/>
    <x v="1"/>
    <x v="0"/>
  </r>
  <r>
    <x v="91"/>
    <x v="3"/>
    <x v="3"/>
    <x v="1"/>
    <x v="0"/>
  </r>
  <r>
    <x v="92"/>
    <x v="2"/>
    <x v="2"/>
    <x v="1"/>
    <x v="1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68">
  <r>
    <s v="Bogotá"/>
    <n v="97"/>
    <s v="Cruz Verde Chicó"/>
    <n v="0"/>
    <n v="0"/>
    <n v="1"/>
    <n v="0"/>
    <x v="0"/>
    <n v="0"/>
    <n v="0"/>
    <n v="0"/>
    <x v="0"/>
    <n v="0"/>
    <x v="0"/>
  </r>
  <r>
    <s v="Bogotá"/>
    <n v="98"/>
    <s v="Cruz Verde Belmira"/>
    <n v="0"/>
    <n v="1"/>
    <n v="3"/>
    <n v="2"/>
    <x v="1"/>
    <n v="0"/>
    <n v="1"/>
    <n v="2"/>
    <x v="1"/>
    <n v="1"/>
    <x v="1"/>
  </r>
  <r>
    <s v="Bucaramanga"/>
    <n v="109"/>
    <s v="Cruz Verde Calle 56"/>
    <n v="0"/>
    <n v="1"/>
    <n v="0"/>
    <n v="0"/>
    <x v="2"/>
    <n v="0"/>
    <n v="0"/>
    <n v="0"/>
    <x v="0"/>
    <n v="0"/>
    <x v="0"/>
  </r>
  <r>
    <s v="Bogotá"/>
    <n v="110"/>
    <s v="Cruz Verde Pontevedra"/>
    <n v="2"/>
    <n v="1"/>
    <n v="3"/>
    <n v="0"/>
    <x v="3"/>
    <n v="0"/>
    <n v="2"/>
    <n v="1"/>
    <x v="2"/>
    <n v="1"/>
    <x v="0"/>
  </r>
  <r>
    <s v="Medellín"/>
    <n v="113"/>
    <s v="Cruz Verde San Diego"/>
    <n v="0"/>
    <n v="1"/>
    <n v="0"/>
    <n v="0"/>
    <x v="0"/>
    <n v="0"/>
    <n v="0"/>
    <n v="1"/>
    <x v="0"/>
    <n v="0"/>
    <x v="2"/>
  </r>
  <r>
    <s v="Barranquilla"/>
    <n v="115"/>
    <s v="Cruz Verde Prado 74"/>
    <n v="1"/>
    <n v="1"/>
    <n v="0"/>
    <n v="1"/>
    <x v="1"/>
    <n v="0"/>
    <n v="0"/>
    <n v="0"/>
    <x v="0"/>
    <n v="1"/>
    <x v="0"/>
  </r>
  <r>
    <s v="Valledupar"/>
    <n v="116"/>
    <s v="Cruz Verde Jumbo Valledupar"/>
    <n v="0"/>
    <n v="0"/>
    <n v="1"/>
    <n v="0"/>
    <x v="0"/>
    <n v="0"/>
    <n v="0"/>
    <n v="0"/>
    <x v="0"/>
    <n v="0"/>
    <x v="0"/>
  </r>
  <r>
    <s v="Popayán"/>
    <n v="117"/>
    <s v="Cruz Verde Popayán"/>
    <n v="0"/>
    <n v="0"/>
    <n v="0"/>
    <n v="0"/>
    <x v="0"/>
    <n v="0"/>
    <n v="0"/>
    <n v="0"/>
    <x v="0"/>
    <n v="0"/>
    <x v="0"/>
  </r>
  <r>
    <s v="Sincelejo"/>
    <n v="118"/>
    <s v="Cruz Verde Sincelejo"/>
    <n v="0"/>
    <n v="0"/>
    <n v="0"/>
    <n v="0"/>
    <x v="0"/>
    <n v="0"/>
    <n v="0"/>
    <n v="0"/>
    <x v="0"/>
    <n v="0"/>
    <x v="0"/>
  </r>
  <r>
    <s v="Santa Marta"/>
    <n v="119"/>
    <s v="Cruz Verde Santa Marta"/>
    <n v="0"/>
    <n v="0"/>
    <n v="0"/>
    <n v="1"/>
    <x v="0"/>
    <n v="0"/>
    <n v="0"/>
    <n v="0"/>
    <x v="0"/>
    <n v="0"/>
    <x v="0"/>
  </r>
  <r>
    <s v="Cali"/>
    <n v="120"/>
    <s v="Cruz Verde Roosevelt"/>
    <n v="1"/>
    <n v="1"/>
    <n v="1"/>
    <n v="1"/>
    <x v="0"/>
    <n v="0"/>
    <n v="0"/>
    <n v="1"/>
    <x v="0"/>
    <n v="0"/>
    <x v="0"/>
  </r>
  <r>
    <s v="Montería"/>
    <n v="121"/>
    <s v="Cruz Verde Montería"/>
    <n v="0"/>
    <n v="0"/>
    <n v="1"/>
    <n v="0"/>
    <x v="0"/>
    <n v="0"/>
    <n v="0"/>
    <n v="0"/>
    <x v="2"/>
    <n v="0"/>
    <x v="0"/>
  </r>
  <r>
    <s v="Cartagena"/>
    <n v="122"/>
    <s v="Cruz Verde Manga"/>
    <n v="0"/>
    <n v="0"/>
    <n v="0"/>
    <n v="0"/>
    <x v="0"/>
    <n v="0"/>
    <n v="0"/>
    <n v="0"/>
    <x v="0"/>
    <n v="1"/>
    <x v="0"/>
  </r>
  <r>
    <s v="Manizales"/>
    <n v="123"/>
    <s v="Cruz Verde Guayacanes"/>
    <n v="1"/>
    <n v="2"/>
    <n v="0"/>
    <n v="0"/>
    <x v="0"/>
    <n v="1"/>
    <n v="1"/>
    <n v="0"/>
    <x v="0"/>
    <n v="0"/>
    <x v="0"/>
  </r>
  <r>
    <s v="Tuluá"/>
    <n v="124"/>
    <s v="Cruz Verde Tuluá"/>
    <n v="0"/>
    <n v="0"/>
    <n v="0"/>
    <n v="0"/>
    <x v="0"/>
    <n v="0"/>
    <n v="0"/>
    <n v="0"/>
    <x v="0"/>
    <n v="0"/>
    <x v="0"/>
  </r>
  <r>
    <s v="Ibagué"/>
    <n v="125"/>
    <s v="Cruz Verde San Simón "/>
    <n v="0"/>
    <n v="0"/>
    <n v="0"/>
    <n v="1"/>
    <x v="0"/>
    <n v="0"/>
    <n v="0"/>
    <n v="0"/>
    <x v="0"/>
    <n v="0"/>
    <x v="0"/>
  </r>
  <r>
    <s v="Chía"/>
    <n v="126"/>
    <s v="Cruz Verde Centro Chía"/>
    <n v="2"/>
    <n v="1"/>
    <n v="0"/>
    <n v="0"/>
    <x v="1"/>
    <n v="0"/>
    <n v="0"/>
    <n v="0"/>
    <x v="2"/>
    <n v="0"/>
    <x v="0"/>
  </r>
  <r>
    <s v="Pereira"/>
    <n v="127"/>
    <s v="Cruz Verde Pereira"/>
    <n v="0"/>
    <n v="0"/>
    <n v="0"/>
    <n v="0"/>
    <x v="0"/>
    <n v="1"/>
    <n v="0"/>
    <n v="0"/>
    <x v="0"/>
    <n v="0"/>
    <x v="0"/>
  </r>
  <r>
    <s v="Zipaquirá"/>
    <n v="128"/>
    <s v="Cruz Verde Metro Zipaquirá"/>
    <n v="0"/>
    <n v="0"/>
    <n v="0"/>
    <n v="0"/>
    <x v="0"/>
    <n v="0"/>
    <n v="0"/>
    <n v="0"/>
    <x v="0"/>
    <n v="0"/>
    <x v="0"/>
  </r>
  <r>
    <s v="Tunja"/>
    <n v="129"/>
    <s v="Cruz Verde Los Cristales"/>
    <n v="0"/>
    <n v="0"/>
    <n v="0"/>
    <n v="0"/>
    <x v="0"/>
    <n v="0"/>
    <n v="0"/>
    <n v="0"/>
    <x v="0"/>
    <n v="0"/>
    <x v="0"/>
  </r>
  <r>
    <s v="Neiva"/>
    <n v="130"/>
    <s v="Cruz Verde Quirinal"/>
    <n v="0"/>
    <n v="0"/>
    <n v="0"/>
    <n v="0"/>
    <x v="0"/>
    <n v="0"/>
    <n v="0"/>
    <n v="0"/>
    <x v="0"/>
    <n v="0"/>
    <x v="0"/>
  </r>
  <r>
    <s v="Cúcuta"/>
    <n v="131"/>
    <s v="Cruz Verde Rosetal"/>
    <n v="0"/>
    <n v="0"/>
    <n v="0"/>
    <n v="4"/>
    <x v="4"/>
    <n v="0"/>
    <n v="0"/>
    <n v="0"/>
    <x v="0"/>
    <n v="0"/>
    <x v="0"/>
  </r>
  <r>
    <s v="Riohacha"/>
    <n v="132"/>
    <s v="Cruz Verde Metro Riohacha"/>
    <n v="0"/>
    <n v="0"/>
    <n v="0"/>
    <n v="0"/>
    <x v="0"/>
    <n v="0"/>
    <n v="0"/>
    <n v="0"/>
    <x v="0"/>
    <n v="0"/>
    <x v="0"/>
  </r>
  <r>
    <s v="Armenia"/>
    <n v="133"/>
    <s v="Cruz Verde Avenida Bolívar"/>
    <n v="1"/>
    <n v="0"/>
    <n v="0"/>
    <n v="0"/>
    <x v="0"/>
    <n v="0"/>
    <n v="1"/>
    <n v="1"/>
    <x v="0"/>
    <n v="2"/>
    <x v="0"/>
  </r>
  <r>
    <s v="Villavicencio"/>
    <n v="134"/>
    <s v="Cruz Verde Villavicencio"/>
    <n v="8"/>
    <n v="1"/>
    <n v="3"/>
    <n v="0"/>
    <x v="0"/>
    <n v="0"/>
    <n v="0"/>
    <n v="0"/>
    <x v="2"/>
    <n v="0"/>
    <x v="0"/>
  </r>
  <r>
    <s v="Palmira"/>
    <n v="135"/>
    <s v="Cruz Verde  Palmira"/>
    <n v="0"/>
    <n v="0"/>
    <n v="0"/>
    <n v="0"/>
    <x v="0"/>
    <n v="0"/>
    <n v="0"/>
    <n v="0"/>
    <x v="0"/>
    <n v="0"/>
    <x v="0"/>
  </r>
  <r>
    <s v="Pasto"/>
    <n v="136"/>
    <s v="Cruz Verde Valle de Atriz"/>
    <n v="0"/>
    <n v="0"/>
    <n v="0"/>
    <n v="0"/>
    <x v="0"/>
    <n v="0"/>
    <n v="0"/>
    <n v="0"/>
    <x v="0"/>
    <n v="0"/>
    <x v="0"/>
  </r>
  <r>
    <s v="Fusagasugá"/>
    <n v="137"/>
    <s v="Cruz Verde Fusagasugá"/>
    <n v="0"/>
    <n v="0"/>
    <n v="1"/>
    <n v="1"/>
    <x v="2"/>
    <n v="1"/>
    <n v="0"/>
    <n v="0"/>
    <x v="0"/>
    <n v="2"/>
    <x v="0"/>
  </r>
  <r>
    <s v="Honda"/>
    <n v="138"/>
    <s v="Cruz Verde Honda"/>
    <n v="0"/>
    <n v="0"/>
    <n v="0"/>
    <n v="0"/>
    <x v="0"/>
    <n v="0"/>
    <n v="0"/>
    <n v="0"/>
    <x v="0"/>
    <n v="1"/>
    <x v="0"/>
  </r>
  <r>
    <s v="Florencia"/>
    <n v="139"/>
    <s v="Cruz Verde Florencia"/>
    <n v="0"/>
    <n v="0"/>
    <n v="0"/>
    <n v="0"/>
    <x v="0"/>
    <n v="0"/>
    <n v="0"/>
    <n v="0"/>
    <x v="0"/>
    <n v="0"/>
    <x v="0"/>
  </r>
  <r>
    <s v="Quibdó"/>
    <n v="141"/>
    <s v="Cruz Verde Quibdó"/>
    <n v="0"/>
    <n v="0"/>
    <n v="0"/>
    <n v="0"/>
    <x v="0"/>
    <n v="0"/>
    <n v="0"/>
    <n v="0"/>
    <x v="0"/>
    <n v="0"/>
    <x v="0"/>
  </r>
  <r>
    <s v="Sogamoso"/>
    <n v="142"/>
    <s v="Cruz Verde Sogamoso"/>
    <n v="0"/>
    <n v="0"/>
    <n v="0"/>
    <n v="1"/>
    <x v="0"/>
    <n v="0"/>
    <n v="0"/>
    <n v="0"/>
    <x v="0"/>
    <n v="0"/>
    <x v="0"/>
  </r>
  <r>
    <s v="Facatativá"/>
    <n v="143"/>
    <s v="Cruz Verde Facatativá"/>
    <n v="0"/>
    <n v="2"/>
    <n v="0"/>
    <n v="0"/>
    <x v="2"/>
    <n v="0"/>
    <n v="0"/>
    <n v="0"/>
    <x v="0"/>
    <n v="0"/>
    <x v="3"/>
  </r>
  <r>
    <s v="Girardot"/>
    <n v="144"/>
    <s v="Cruz Verde Girardot"/>
    <n v="0"/>
    <n v="0"/>
    <n v="0"/>
    <n v="0"/>
    <x v="2"/>
    <n v="0"/>
    <n v="1"/>
    <n v="0"/>
    <x v="0"/>
    <n v="0"/>
    <x v="0"/>
  </r>
  <r>
    <s v="Villeta"/>
    <n v="145"/>
    <s v="Cruz Verde Villeta"/>
    <n v="0"/>
    <n v="0"/>
    <n v="0"/>
    <n v="0"/>
    <x v="0"/>
    <n v="0"/>
    <n v="0"/>
    <n v="0"/>
    <x v="0"/>
    <n v="0"/>
    <x v="0"/>
  </r>
  <r>
    <s v="Chiquinquirá"/>
    <n v="146"/>
    <s v="Cruz Verde Chiquinquirá"/>
    <n v="0"/>
    <n v="0"/>
    <n v="0"/>
    <n v="0"/>
    <x v="2"/>
    <n v="0"/>
    <n v="0"/>
    <n v="1"/>
    <x v="0"/>
    <n v="0"/>
    <x v="0"/>
  </r>
  <r>
    <s v="Duitama"/>
    <n v="147"/>
    <s v="Cruz Verde Innovo"/>
    <n v="1"/>
    <n v="2"/>
    <n v="2"/>
    <n v="1"/>
    <x v="0"/>
    <n v="0"/>
    <n v="0"/>
    <n v="0"/>
    <x v="2"/>
    <n v="0"/>
    <x v="0"/>
  </r>
  <r>
    <s v="Ipiales "/>
    <n v="148"/>
    <s v="Cruz Verde Ipiales"/>
    <n v="0"/>
    <n v="0"/>
    <n v="1"/>
    <n v="1"/>
    <x v="0"/>
    <n v="0"/>
    <n v="0"/>
    <n v="0"/>
    <x v="2"/>
    <n v="0"/>
    <x v="0"/>
  </r>
  <r>
    <s v="San Andrés"/>
    <n v="149"/>
    <s v="Cruz Verde San Andrés"/>
    <n v="0"/>
    <n v="0"/>
    <n v="0"/>
    <n v="0"/>
    <x v="0"/>
    <n v="0"/>
    <n v="0"/>
    <n v="0"/>
    <x v="0"/>
    <n v="0"/>
    <x v="0"/>
  </r>
  <r>
    <s v="Bogotá"/>
    <n v="151"/>
    <s v="Cruz Verde Antiguo Country "/>
    <n v="0"/>
    <n v="0"/>
    <n v="0"/>
    <n v="0"/>
    <x v="0"/>
    <n v="0"/>
    <n v="0"/>
    <n v="0"/>
    <x v="0"/>
    <n v="0"/>
    <x v="0"/>
  </r>
  <r>
    <s v="Cali"/>
    <n v="152"/>
    <s v="Cruz Verde Norte"/>
    <n v="0"/>
    <n v="0"/>
    <n v="1"/>
    <n v="1"/>
    <x v="0"/>
    <n v="0"/>
    <n v="0"/>
    <n v="0"/>
    <x v="2"/>
    <n v="0"/>
    <x v="0"/>
  </r>
  <r>
    <s v="Bogotá"/>
    <n v="154"/>
    <s v="Cruz Verde CAE "/>
    <n v="0"/>
    <n v="0"/>
    <n v="0"/>
    <n v="0"/>
    <x v="0"/>
    <n v="0"/>
    <n v="0"/>
    <n v="0"/>
    <x v="0"/>
    <n v="0"/>
    <x v="0"/>
  </r>
  <r>
    <s v="Bogotá"/>
    <n v="155"/>
    <s v="Cruz Verde Salitre"/>
    <n v="2"/>
    <n v="0"/>
    <n v="2"/>
    <n v="1"/>
    <x v="2"/>
    <n v="0"/>
    <n v="0"/>
    <n v="1"/>
    <x v="1"/>
    <n v="0"/>
    <x v="0"/>
  </r>
  <r>
    <s v="Bogotá"/>
    <n v="156"/>
    <s v=" Cruz Verde Calle 80                      "/>
    <n v="0"/>
    <n v="0"/>
    <n v="0"/>
    <n v="0"/>
    <x v="2"/>
    <n v="0"/>
    <n v="0"/>
    <n v="0"/>
    <x v="0"/>
    <n v="0"/>
    <x v="2"/>
  </r>
  <r>
    <s v="Bogotá"/>
    <n v="157"/>
    <s v="Cruz Verde Zona In"/>
    <n v="2"/>
    <n v="4"/>
    <n v="1"/>
    <n v="0"/>
    <x v="2"/>
    <n v="4"/>
    <n v="0"/>
    <n v="4"/>
    <x v="2"/>
    <n v="2"/>
    <x v="3"/>
  </r>
  <r>
    <s v="Bogotá"/>
    <n v="158"/>
    <s v="Cruz Verde Suba"/>
    <n v="1"/>
    <n v="0"/>
    <n v="0"/>
    <n v="0"/>
    <x v="0"/>
    <n v="0"/>
    <n v="0"/>
    <n v="1"/>
    <x v="0"/>
    <n v="0"/>
    <x v="0"/>
  </r>
  <r>
    <s v="Bogotá"/>
    <n v="160"/>
    <s v="Cruz Verde Santa Bárbara"/>
    <n v="1"/>
    <n v="0"/>
    <n v="8"/>
    <n v="5"/>
    <x v="0"/>
    <n v="4"/>
    <n v="1"/>
    <n v="0"/>
    <x v="1"/>
    <n v="2"/>
    <x v="2"/>
  </r>
  <r>
    <s v="Medellín"/>
    <n v="161"/>
    <s v="Cruz Verde Punto Clave"/>
    <n v="2"/>
    <n v="1"/>
    <n v="1"/>
    <n v="1"/>
    <x v="2"/>
    <n v="1"/>
    <n v="2"/>
    <n v="2"/>
    <x v="1"/>
    <n v="2"/>
    <x v="4"/>
  </r>
  <r>
    <s v="Bucaramanga"/>
    <n v="162"/>
    <s v="Cruz Verde Cabecera"/>
    <n v="2"/>
    <n v="3"/>
    <n v="2"/>
    <n v="0"/>
    <x v="2"/>
    <n v="1"/>
    <n v="0"/>
    <n v="0"/>
    <x v="2"/>
    <n v="0"/>
    <x v="1"/>
  </r>
  <r>
    <s v="Bogotá"/>
    <n v="163"/>
    <s v="Cruz Verde Palermo"/>
    <n v="1"/>
    <n v="6"/>
    <n v="2"/>
    <n v="2"/>
    <x v="5"/>
    <n v="3"/>
    <n v="5"/>
    <n v="1"/>
    <x v="3"/>
    <n v="18"/>
    <x v="5"/>
  </r>
  <r>
    <s v="Bogotá"/>
    <n v="164"/>
    <s v="Cruz Verde Cedro Bolívar"/>
    <n v="3"/>
    <n v="0"/>
    <n v="2"/>
    <n v="3"/>
    <x v="0"/>
    <n v="0"/>
    <n v="0"/>
    <n v="1"/>
    <x v="2"/>
    <n v="2"/>
    <x v="0"/>
  </r>
  <r>
    <s v="Bogotá"/>
    <n v="165"/>
    <s v="Cruz Verde Tunal"/>
    <n v="1"/>
    <n v="1"/>
    <n v="5"/>
    <n v="1"/>
    <x v="5"/>
    <n v="2"/>
    <n v="2"/>
    <n v="1"/>
    <x v="0"/>
    <n v="4"/>
    <x v="2"/>
  </r>
  <r>
    <s v="Bogotá"/>
    <n v="166"/>
    <s v="Cruz Verde Calle 106"/>
    <n v="3"/>
    <n v="1"/>
    <n v="3"/>
    <n v="3"/>
    <x v="5"/>
    <n v="0"/>
    <n v="1"/>
    <n v="0"/>
    <x v="0"/>
    <n v="0"/>
    <x v="0"/>
  </r>
  <r>
    <s v="Bogotá"/>
    <n v="167"/>
    <s v="Cruz Verde Quinta Paredes"/>
    <n v="0"/>
    <n v="0"/>
    <n v="6"/>
    <n v="8"/>
    <x v="3"/>
    <n v="5"/>
    <n v="2"/>
    <n v="2"/>
    <x v="2"/>
    <n v="3"/>
    <x v="3"/>
  </r>
  <r>
    <s v="Bogotá"/>
    <n v="168"/>
    <s v="Cruz Verde Calle 127"/>
    <n v="0"/>
    <n v="2"/>
    <n v="0"/>
    <n v="0"/>
    <x v="0"/>
    <n v="0"/>
    <n v="0"/>
    <n v="0"/>
    <x v="0"/>
    <n v="2"/>
    <x v="2"/>
  </r>
  <r>
    <s v="Bogotá"/>
    <n v="171"/>
    <s v="Cruz Verde Plaza de las Américas"/>
    <n v="0"/>
    <n v="0"/>
    <n v="2"/>
    <n v="0"/>
    <x v="0"/>
    <n v="1"/>
    <n v="0"/>
    <n v="0"/>
    <x v="0"/>
    <n v="0"/>
    <x v="0"/>
  </r>
  <r>
    <s v="Bogotá"/>
    <n v="172"/>
    <s v="Cruz Verde Calle 100"/>
    <n v="14"/>
    <n v="9"/>
    <n v="7"/>
    <n v="3"/>
    <x v="6"/>
    <n v="7"/>
    <n v="4"/>
    <n v="9"/>
    <x v="4"/>
    <n v="10"/>
    <x v="0"/>
  </r>
  <r>
    <s v="Bucaramanga"/>
    <n v="174"/>
    <s v="Cruz Verde Parque Turbay"/>
    <n v="1"/>
    <n v="2"/>
    <n v="0"/>
    <n v="1"/>
    <x v="2"/>
    <n v="0"/>
    <n v="0"/>
    <n v="1"/>
    <x v="2"/>
    <n v="0"/>
    <x v="0"/>
  </r>
  <r>
    <s v="Medellín"/>
    <n v="175"/>
    <s v="Cruz Verde Campestre"/>
    <n v="0"/>
    <n v="1"/>
    <n v="0"/>
    <n v="0"/>
    <x v="0"/>
    <n v="0"/>
    <n v="0"/>
    <n v="0"/>
    <x v="0"/>
    <n v="0"/>
    <x v="2"/>
  </r>
  <r>
    <s v="Barranquilla"/>
    <n v="176"/>
    <s v="Cruz Verde Soledad"/>
    <n v="0"/>
    <n v="0"/>
    <n v="0"/>
    <n v="0"/>
    <x v="5"/>
    <n v="2"/>
    <n v="0"/>
    <n v="0"/>
    <x v="0"/>
    <n v="1"/>
    <x v="0"/>
  </r>
  <r>
    <s v="Cali"/>
    <n v="177"/>
    <s v="Cruz Verde Versalles"/>
    <n v="0"/>
    <n v="0"/>
    <n v="0"/>
    <n v="3"/>
    <x v="0"/>
    <n v="0"/>
    <n v="1"/>
    <n v="0"/>
    <x v="0"/>
    <n v="0"/>
    <x v="0"/>
  </r>
  <r>
    <s v="Bogotá"/>
    <n v="178"/>
    <s v="Cruz Verde Calle 72"/>
    <n v="0"/>
    <n v="2"/>
    <n v="1"/>
    <n v="0"/>
    <x v="3"/>
    <n v="8"/>
    <n v="0"/>
    <n v="0"/>
    <x v="0"/>
    <n v="0"/>
    <x v="0"/>
  </r>
  <r>
    <s v="Cali"/>
    <n v="179"/>
    <s v="Cruz Verde Ciudad Jardín"/>
    <n v="0"/>
    <n v="0"/>
    <n v="1"/>
    <n v="1"/>
    <x v="0"/>
    <n v="0"/>
    <n v="0"/>
    <n v="0"/>
    <x v="0"/>
    <n v="0"/>
    <x v="0"/>
  </r>
  <r>
    <s v="Barranquilla"/>
    <n v="183"/>
    <s v="Cruz Verde Calle 84"/>
    <n v="1"/>
    <n v="1"/>
    <n v="1"/>
    <n v="1"/>
    <x v="2"/>
    <n v="0"/>
    <n v="0"/>
    <n v="0"/>
    <x v="0"/>
    <n v="0"/>
    <x v="0"/>
  </r>
  <r>
    <s v="Chía"/>
    <n v="184"/>
    <s v="Cruz Verde Las Delicias "/>
    <n v="0"/>
    <n v="0"/>
    <n v="0"/>
    <n v="0"/>
    <x v="0"/>
    <n v="0"/>
    <n v="0"/>
    <n v="0"/>
    <x v="0"/>
    <n v="0"/>
    <x v="0"/>
  </r>
  <r>
    <s v="Cartagena"/>
    <n v="185"/>
    <s v="Cruz Verde Bocagrande"/>
    <n v="0"/>
    <n v="0"/>
    <n v="0"/>
    <n v="0"/>
    <x v="0"/>
    <n v="0"/>
    <n v="0"/>
    <n v="0"/>
    <x v="0"/>
    <n v="1"/>
    <x v="0"/>
  </r>
  <r>
    <s v="Bogotá"/>
    <n v="186"/>
    <s v="Cruz Verde Calle 97"/>
    <n v="0"/>
    <n v="3"/>
    <n v="2"/>
    <n v="0"/>
    <x v="0"/>
    <n v="0"/>
    <n v="0"/>
    <n v="0"/>
    <x v="0"/>
    <n v="1"/>
    <x v="0"/>
  </r>
  <r>
    <s v="Medellín"/>
    <n v="187"/>
    <s v="Cruz Verde Torre Médica"/>
    <n v="0"/>
    <n v="0"/>
    <n v="0"/>
    <n v="2"/>
    <x v="0"/>
    <n v="0"/>
    <n v="0"/>
    <n v="0"/>
    <x v="0"/>
    <n v="0"/>
    <x v="0"/>
  </r>
  <r>
    <s v="Cali"/>
    <n v="188"/>
    <s v="Cruz Verde Tequendama"/>
    <n v="1"/>
    <n v="0"/>
    <n v="2"/>
    <n v="1"/>
    <x v="7"/>
    <n v="0"/>
    <n v="4"/>
    <n v="2"/>
    <x v="1"/>
    <n v="0"/>
    <x v="1"/>
  </r>
  <r>
    <s v="Cali"/>
    <n v="189"/>
    <s v="Cruz Verde Centenario"/>
    <n v="2"/>
    <n v="0"/>
    <n v="3"/>
    <n v="2"/>
    <x v="1"/>
    <n v="0"/>
    <n v="0"/>
    <n v="0"/>
    <x v="0"/>
    <n v="0"/>
    <x v="3"/>
  </r>
  <r>
    <s v="Bogotá"/>
    <n v="193"/>
    <s v="Cruz Verde Avianca"/>
    <n v="0"/>
    <n v="0"/>
    <m/>
    <n v="0"/>
    <x v="0"/>
    <n v="0"/>
    <n v="0"/>
    <n v="0"/>
    <x v="0"/>
    <n v="0"/>
    <x v="0"/>
  </r>
  <r>
    <s v="Soacha"/>
    <n v="196"/>
    <s v="Cruz Verde Metro Soacha"/>
    <n v="0"/>
    <n v="0"/>
    <n v="1"/>
    <n v="0"/>
    <x v="0"/>
    <n v="0"/>
    <n v="0"/>
    <n v="0"/>
    <x v="0"/>
    <n v="0"/>
    <x v="0"/>
  </r>
  <r>
    <s v="Bogotá"/>
    <n v="197"/>
    <s v="Cruz Verde Metro Fontibón"/>
    <n v="0"/>
    <n v="2"/>
    <n v="3"/>
    <n v="0"/>
    <x v="0"/>
    <n v="0"/>
    <n v="0"/>
    <n v="0"/>
    <x v="0"/>
    <n v="1"/>
    <x v="0"/>
  </r>
  <r>
    <s v="Bogotá"/>
    <n v="198"/>
    <s v="Cruz Verde Metro Bosa"/>
    <n v="1"/>
    <n v="1"/>
    <n v="0"/>
    <n v="1"/>
    <x v="2"/>
    <n v="0"/>
    <n v="1"/>
    <n v="0"/>
    <x v="0"/>
    <n v="0"/>
    <x v="0"/>
  </r>
  <r>
    <s v="Medellín"/>
    <n v="199"/>
    <s v="Cruz Verde Metro Bello"/>
    <n v="1"/>
    <n v="3"/>
    <n v="0"/>
    <n v="0"/>
    <x v="0"/>
    <n v="1"/>
    <n v="1"/>
    <n v="0"/>
    <x v="0"/>
    <n v="0"/>
    <x v="0"/>
  </r>
  <r>
    <s v="Medellín"/>
    <n v="200"/>
    <s v="Cruz Verde Jumbo Cra 65"/>
    <n v="1"/>
    <n v="1"/>
    <n v="0"/>
    <n v="1"/>
    <x v="0"/>
    <n v="1"/>
    <n v="0"/>
    <n v="1"/>
    <x v="1"/>
    <n v="0"/>
    <x v="0"/>
  </r>
  <r>
    <s v="Tunja"/>
    <n v="201"/>
    <s v="Cruz Verde Jumbo Tunja"/>
    <n v="0"/>
    <n v="0"/>
    <n v="1"/>
    <n v="0"/>
    <x v="0"/>
    <n v="0"/>
    <n v="1"/>
    <n v="0"/>
    <x v="2"/>
    <n v="1"/>
    <x v="1"/>
  </r>
  <r>
    <s v="Cali"/>
    <n v="202"/>
    <s v="Cruz Verde Jumbo Valle de Lili"/>
    <n v="0"/>
    <n v="0"/>
    <n v="0"/>
    <n v="0"/>
    <x v="0"/>
    <n v="0"/>
    <n v="0"/>
    <n v="0"/>
    <x v="0"/>
    <n v="0"/>
    <x v="0"/>
  </r>
  <r>
    <s v="Popayán"/>
    <n v="215"/>
    <s v="Cruz Verde Jumbo Popayán"/>
    <n v="0"/>
    <n v="0"/>
    <n v="0"/>
    <n v="0"/>
    <x v="0"/>
    <n v="0"/>
    <n v="0"/>
    <n v="0"/>
    <x v="0"/>
    <n v="0"/>
    <x v="0"/>
  </r>
  <r>
    <s v="Barranquilla"/>
    <n v="224"/>
    <s v="Cruz Verde Jumbo Alto Prado"/>
    <n v="0"/>
    <n v="2"/>
    <n v="3"/>
    <n v="2"/>
    <x v="2"/>
    <n v="1"/>
    <n v="2"/>
    <n v="0"/>
    <x v="0"/>
    <n v="2"/>
    <x v="0"/>
  </r>
  <r>
    <s v="Bogotá"/>
    <n v="225"/>
    <s v="Cruz Verde Metro Autopista Sur"/>
    <n v="4"/>
    <n v="3"/>
    <n v="2"/>
    <n v="1"/>
    <x v="1"/>
    <n v="2"/>
    <n v="0"/>
    <n v="0"/>
    <x v="0"/>
    <n v="0"/>
    <x v="0"/>
  </r>
  <r>
    <s v="Bogotá"/>
    <n v="226"/>
    <s v="Cruz Verde Metro 20 de Julio"/>
    <n v="0"/>
    <n v="5"/>
    <n v="4"/>
    <n v="2"/>
    <x v="3"/>
    <n v="2"/>
    <n v="4"/>
    <n v="2"/>
    <x v="0"/>
    <n v="3"/>
    <x v="2"/>
  </r>
  <r>
    <s v="Bogotá"/>
    <n v="229"/>
    <s v="Cruz Verde Jumbo Suba"/>
    <n v="0"/>
    <n v="1"/>
    <n v="0"/>
    <n v="1"/>
    <x v="0"/>
    <n v="0"/>
    <n v="0"/>
    <n v="0"/>
    <x v="0"/>
    <n v="1"/>
    <x v="0"/>
  </r>
  <r>
    <s v="Bogotá"/>
    <n v="245"/>
    <s v="Cruz Verde Jumbo Calle 170"/>
    <n v="0"/>
    <n v="0"/>
    <n v="0"/>
    <n v="0"/>
    <x v="0"/>
    <n v="0"/>
    <n v="0"/>
    <n v="0"/>
    <x v="0"/>
    <n v="1"/>
    <x v="2"/>
  </r>
  <r>
    <s v="Bogotá"/>
    <n v="248"/>
    <s v="Cruz Verde Jumbo Calle 80"/>
    <n v="0"/>
    <n v="1"/>
    <n v="3"/>
    <n v="0"/>
    <x v="0"/>
    <n v="2"/>
    <n v="0"/>
    <n v="0"/>
    <x v="0"/>
    <n v="0"/>
    <x v="0"/>
  </r>
  <r>
    <s v="Girardot"/>
    <n v="249"/>
    <s v="Cruz Verde Jumbo Girardot"/>
    <n v="1"/>
    <n v="0"/>
    <n v="0"/>
    <n v="0"/>
    <x v="0"/>
    <n v="1"/>
    <n v="0"/>
    <n v="0"/>
    <x v="0"/>
    <n v="0"/>
    <x v="0"/>
  </r>
  <r>
    <s v="Neiva"/>
    <n v="250"/>
    <s v="Cruz Verde Metro Neiva"/>
    <n v="0"/>
    <n v="0"/>
    <n v="0"/>
    <n v="0"/>
    <x v="0"/>
    <n v="0"/>
    <n v="0"/>
    <n v="0"/>
    <x v="0"/>
    <n v="0"/>
    <x v="0"/>
  </r>
  <r>
    <s v="Bogotá"/>
    <n v="251"/>
    <s v="Cruz Verde Calle 54"/>
    <n v="0"/>
    <n v="0"/>
    <n v="0"/>
    <n v="0"/>
    <x v="0"/>
    <n v="0"/>
    <n v="0"/>
    <n v="1"/>
    <x v="1"/>
    <n v="2"/>
    <x v="0"/>
  </r>
  <r>
    <s v="Bogotá"/>
    <n v="252"/>
    <s v="Cruz Verde Jumbo Santa Ana"/>
    <n v="0"/>
    <n v="1"/>
    <n v="2"/>
    <n v="0"/>
    <x v="0"/>
    <n v="0"/>
    <n v="0"/>
    <n v="2"/>
    <x v="0"/>
    <n v="1"/>
    <x v="2"/>
  </r>
  <r>
    <s v="Bogotá"/>
    <n v="253"/>
    <s v="Cruz Verde Metro Banderas"/>
    <n v="0"/>
    <n v="1"/>
    <n v="1"/>
    <n v="0"/>
    <x v="1"/>
    <n v="0"/>
    <n v="0"/>
    <n v="0"/>
    <x v="0"/>
    <n v="0"/>
    <x v="0"/>
  </r>
  <r>
    <s v="Barranquilla"/>
    <n v="257"/>
    <s v="Cruz Verde Jumbo Americano"/>
    <n v="0"/>
    <n v="0"/>
    <n v="0"/>
    <n v="2"/>
    <x v="1"/>
    <n v="0"/>
    <n v="1"/>
    <n v="0"/>
    <x v="5"/>
    <n v="0"/>
    <x v="2"/>
  </r>
  <r>
    <s v="Cali"/>
    <n v="258"/>
    <s v="Cruz Verde Jumbo Limonar"/>
    <n v="0"/>
    <n v="1"/>
    <n v="0"/>
    <n v="2"/>
    <x v="2"/>
    <n v="0"/>
    <n v="0"/>
    <n v="0"/>
    <x v="0"/>
    <n v="0"/>
    <x v="0"/>
  </r>
  <r>
    <s v="Pasto"/>
    <n v="260"/>
    <s v="Cruz Verde Metro Pasto"/>
    <n v="0"/>
    <n v="0"/>
    <n v="0"/>
    <n v="0"/>
    <x v="0"/>
    <n v="0"/>
    <n v="0"/>
    <n v="0"/>
    <x v="0"/>
    <n v="0"/>
    <x v="0"/>
  </r>
  <r>
    <s v="Bogotá"/>
    <n v="261"/>
    <s v="Cruz Verde Metro San Cayetano"/>
    <n v="0"/>
    <n v="0"/>
    <n v="0"/>
    <n v="0"/>
    <x v="0"/>
    <n v="0"/>
    <n v="0"/>
    <n v="0"/>
    <x v="0"/>
    <n v="0"/>
    <x v="0"/>
  </r>
  <r>
    <s v="Bogotá"/>
    <n v="262"/>
    <s v="Cruz Verde Jumbo Hayuelos"/>
    <n v="0"/>
    <n v="1"/>
    <n v="1"/>
    <n v="1"/>
    <x v="2"/>
    <n v="1"/>
    <n v="1"/>
    <n v="2"/>
    <x v="2"/>
    <n v="1"/>
    <x v="2"/>
  </r>
  <r>
    <s v="Bogotá"/>
    <n v="263"/>
    <s v="Cruz Verde Jumbo Cra 30"/>
    <n v="1"/>
    <n v="1"/>
    <n v="0"/>
    <n v="1"/>
    <x v="1"/>
    <n v="1"/>
    <n v="0"/>
    <n v="0"/>
    <x v="1"/>
    <n v="0"/>
    <x v="0"/>
  </r>
  <r>
    <s v="Ibagué"/>
    <n v="264"/>
    <s v="Cruz Verde Metro Ibagué"/>
    <n v="1"/>
    <n v="0"/>
    <n v="1"/>
    <n v="3"/>
    <x v="0"/>
    <n v="0"/>
    <n v="0"/>
    <n v="0"/>
    <x v="0"/>
    <n v="1"/>
    <x v="0"/>
  </r>
  <r>
    <s v="Bogotá"/>
    <n v="265"/>
    <s v="Cruz Verde Metro Alquería"/>
    <n v="0"/>
    <n v="1"/>
    <n v="2"/>
    <n v="0"/>
    <x v="0"/>
    <n v="0"/>
    <n v="0"/>
    <n v="0"/>
    <x v="2"/>
    <n v="0"/>
    <x v="0"/>
  </r>
  <r>
    <s v="Rionegro"/>
    <n v="266"/>
    <s v="Cruz Verde Jumbo Rionegro"/>
    <n v="0"/>
    <n v="1"/>
    <n v="0"/>
    <n v="0"/>
    <x v="0"/>
    <n v="0"/>
    <n v="0"/>
    <n v="0"/>
    <x v="0"/>
    <n v="0"/>
    <x v="0"/>
  </r>
  <r>
    <s v="Bogotá"/>
    <n v="268"/>
    <s v="Cruz Verde Centro Internacional"/>
    <n v="8"/>
    <n v="12"/>
    <n v="0"/>
    <n v="4"/>
    <x v="5"/>
    <n v="1"/>
    <n v="7"/>
    <n v="6"/>
    <x v="6"/>
    <n v="0"/>
    <x v="0"/>
  </r>
  <r>
    <s v="Bucaramanga"/>
    <n v="270"/>
    <s v="Cruz Verde Metro Cabecera Express"/>
    <n v="1"/>
    <n v="0"/>
    <n v="0"/>
    <n v="0"/>
    <x v="0"/>
    <n v="1"/>
    <n v="1"/>
    <n v="0"/>
    <x v="0"/>
    <n v="0"/>
    <x v="0"/>
  </r>
  <r>
    <s v="Bucaramanga"/>
    <n v="272"/>
    <s v="Farmasanitas Metro Real"/>
    <n v="0"/>
    <n v="0"/>
    <n v="0"/>
    <n v="0"/>
    <x v="0"/>
    <n v="0"/>
    <n v="0"/>
    <n v="0"/>
    <x v="0"/>
    <n v="0"/>
    <x v="0"/>
  </r>
  <r>
    <s v="Bucaramanga"/>
    <n v="274"/>
    <s v="Cruz Verde Metro Colseguros"/>
    <n v="0"/>
    <n v="0"/>
    <n v="0"/>
    <n v="0"/>
    <x v="0"/>
    <n v="0"/>
    <n v="0"/>
    <n v="0"/>
    <x v="0"/>
    <n v="0"/>
    <x v="0"/>
  </r>
  <r>
    <s v="Bucaramanga"/>
    <n v="289"/>
    <s v="Cruz Verde Jumbo Mega Mall"/>
    <n v="0"/>
    <n v="0"/>
    <n v="1"/>
    <n v="0"/>
    <x v="0"/>
    <n v="0"/>
    <n v="0"/>
    <n v="0"/>
    <x v="2"/>
    <n v="0"/>
    <x v="0"/>
  </r>
  <r>
    <s v="Floridablanca"/>
    <n v="293"/>
    <s v="Cruz verde Metro Floridablanca"/>
    <n v="0"/>
    <n v="0"/>
    <n v="0"/>
    <n v="0"/>
    <x v="0"/>
    <n v="0"/>
    <n v="0"/>
    <n v="0"/>
    <x v="0"/>
    <n v="0"/>
    <x v="0"/>
  </r>
  <r>
    <s v="Bucaramanga"/>
    <n v="294"/>
    <s v="Farmasanitas Jumbo Cabecera Tienda"/>
    <n v="0"/>
    <n v="0"/>
    <n v="0"/>
    <n v="0"/>
    <x v="0"/>
    <n v="0"/>
    <n v="0"/>
    <n v="0"/>
    <x v="0"/>
    <n v="0"/>
    <x v="0"/>
  </r>
  <r>
    <s v="Bucaramanga"/>
    <n v="297"/>
    <s v="Cruz Verde Parque Caracolí"/>
    <n v="1"/>
    <n v="0"/>
    <n v="2"/>
    <n v="2"/>
    <x v="0"/>
    <n v="0"/>
    <n v="1"/>
    <n v="5"/>
    <x v="1"/>
    <n v="0"/>
    <x v="0"/>
  </r>
  <r>
    <s v="Bogotá"/>
    <n v="299"/>
    <s v="Cruz Verde Kennedy"/>
    <n v="0"/>
    <n v="0"/>
    <n v="0"/>
    <n v="0"/>
    <x v="0"/>
    <n v="0"/>
    <n v="0"/>
    <n v="0"/>
    <x v="0"/>
    <n v="0"/>
    <x v="0"/>
  </r>
  <r>
    <s v="Cali"/>
    <n v="305"/>
    <s v="Cruz Verde Las Velas"/>
    <n v="0"/>
    <n v="0"/>
    <n v="1"/>
    <n v="0"/>
    <x v="0"/>
    <n v="0"/>
    <n v="0"/>
    <n v="0"/>
    <x v="0"/>
    <n v="0"/>
    <x v="2"/>
  </r>
  <r>
    <s v="Bogotá"/>
    <n v="307"/>
    <s v=" Cruz Verde Usaquén"/>
    <n v="0"/>
    <n v="0"/>
    <n v="0"/>
    <n v="0"/>
    <x v="0"/>
    <n v="1"/>
    <n v="0"/>
    <n v="0"/>
    <x v="0"/>
    <n v="0"/>
    <x v="0"/>
  </r>
  <r>
    <s v="Bogotá"/>
    <n v="308"/>
    <s v="Cruz Verde Toberín"/>
    <n v="3"/>
    <n v="0"/>
    <n v="0"/>
    <n v="0"/>
    <x v="0"/>
    <n v="0"/>
    <n v="1"/>
    <n v="0"/>
    <x v="0"/>
    <n v="0"/>
    <x v="0"/>
  </r>
  <r>
    <s v="Barranquilla"/>
    <n v="309"/>
    <s v="Cruz Verde Metro San Francisco"/>
    <n v="3"/>
    <n v="0"/>
    <n v="2"/>
    <n v="2"/>
    <x v="7"/>
    <n v="0"/>
    <n v="0"/>
    <n v="4"/>
    <x v="2"/>
    <n v="4"/>
    <x v="1"/>
  </r>
  <r>
    <s v="Medellín"/>
    <n v="311"/>
    <s v="Cruz Verde Metro Prado"/>
    <n v="0"/>
    <n v="0"/>
    <n v="0"/>
    <n v="0"/>
    <x v="0"/>
    <n v="0"/>
    <n v="0"/>
    <n v="1"/>
    <x v="0"/>
    <n v="0"/>
    <x v="0"/>
  </r>
  <r>
    <s v="Yopal"/>
    <n v="312"/>
    <s v="Cruz Verde Jumbo Yopal"/>
    <n v="0"/>
    <n v="0"/>
    <n v="0"/>
    <n v="1"/>
    <x v="0"/>
    <n v="0"/>
    <n v="1"/>
    <n v="0"/>
    <x v="0"/>
    <n v="0"/>
    <x v="0"/>
  </r>
  <r>
    <s v="Bogotá"/>
    <n v="367"/>
    <s v="Cruz Verde Ilarco"/>
    <n v="3"/>
    <n v="2"/>
    <n v="0"/>
    <n v="3"/>
    <x v="0"/>
    <n v="0"/>
    <n v="0"/>
    <n v="3"/>
    <x v="6"/>
    <n v="5"/>
    <x v="3"/>
  </r>
  <r>
    <s v="Bogotá"/>
    <n v="369"/>
    <s v="Cruz Verde Morato"/>
    <n v="0"/>
    <n v="0"/>
    <n v="0"/>
    <n v="0"/>
    <x v="0"/>
    <n v="0"/>
    <n v="0"/>
    <n v="0"/>
    <x v="0"/>
    <n v="0"/>
    <x v="0"/>
  </r>
  <r>
    <s v="Valledupar"/>
    <n v="370"/>
    <s v="Cruz Verde San Miguel"/>
    <n v="0"/>
    <n v="0"/>
    <n v="0"/>
    <n v="0"/>
    <x v="0"/>
    <n v="0"/>
    <n v="0"/>
    <n v="0"/>
    <x v="0"/>
    <n v="0"/>
    <x v="0"/>
  </r>
  <r>
    <s v="Bogotá"/>
    <n v="374"/>
    <s v="Cruz Verde Calle 90"/>
    <n v="0"/>
    <n v="0"/>
    <n v="0"/>
    <n v="0"/>
    <x v="0"/>
    <n v="0"/>
    <n v="0"/>
    <n v="0"/>
    <x v="0"/>
    <n v="0"/>
    <x v="0"/>
  </r>
  <r>
    <s v="Bogotá"/>
    <n v="378"/>
    <s v="Cruz Verde Avenida Las Villas"/>
    <n v="6"/>
    <n v="9"/>
    <n v="7"/>
    <n v="6"/>
    <x v="8"/>
    <n v="8"/>
    <n v="7"/>
    <n v="6"/>
    <x v="4"/>
    <n v="7"/>
    <x v="6"/>
  </r>
  <r>
    <s v="Mingueo/Guajira"/>
    <n v="379"/>
    <s v="Cruz Verde Mingueo"/>
    <n v="0"/>
    <n v="0"/>
    <n v="0"/>
    <n v="0"/>
    <x v="0"/>
    <n v="0"/>
    <n v="0"/>
    <n v="0"/>
    <x v="0"/>
    <n v="0"/>
    <x v="0"/>
  </r>
  <r>
    <s v="Ibagué"/>
    <n v="380"/>
    <s v="Cruz Verde La Macarena"/>
    <n v="0"/>
    <n v="1"/>
    <n v="1"/>
    <n v="0"/>
    <x v="0"/>
    <n v="0"/>
    <n v="1"/>
    <n v="1"/>
    <x v="2"/>
    <n v="0"/>
    <x v="0"/>
  </r>
  <r>
    <s v="Zipaquirá"/>
    <n v="382"/>
    <s v="Cruz Verde Zipaquirá Centro"/>
    <n v="1"/>
    <n v="0"/>
    <n v="0"/>
    <n v="0"/>
    <x v="0"/>
    <n v="0"/>
    <n v="1"/>
    <n v="3"/>
    <x v="1"/>
    <n v="0"/>
    <x v="3"/>
  </r>
  <r>
    <s v="Bogotá"/>
    <n v="383"/>
    <s v="Cruz Verde World Trade Center"/>
    <n v="2"/>
    <n v="0"/>
    <m/>
    <n v="1"/>
    <x v="0"/>
    <n v="5"/>
    <n v="0"/>
    <n v="0"/>
    <x v="0"/>
    <n v="0"/>
    <x v="0"/>
  </r>
  <r>
    <s v="Bogotá"/>
    <n v="384"/>
    <s v="Cruz Verde Puente Aranda"/>
    <n v="0"/>
    <n v="0"/>
    <n v="1"/>
    <n v="0"/>
    <x v="0"/>
    <n v="2"/>
    <n v="0"/>
    <n v="0"/>
    <x v="0"/>
    <n v="0"/>
    <x v="0"/>
  </r>
  <r>
    <s v="Cali"/>
    <n v="385"/>
    <s v="Cruz Verde Imbanaco"/>
    <n v="0"/>
    <n v="0"/>
    <n v="1"/>
    <n v="4"/>
    <x v="0"/>
    <n v="0"/>
    <n v="0"/>
    <n v="0"/>
    <x v="2"/>
    <n v="0"/>
    <x v="7"/>
  </r>
  <r>
    <s v="Cali"/>
    <n v="386"/>
    <s v="Cruz Verde La Flora Industrial"/>
    <n v="0"/>
    <n v="0"/>
    <n v="0"/>
    <n v="0"/>
    <x v="0"/>
    <n v="0"/>
    <n v="0"/>
    <n v="0"/>
    <x v="0"/>
    <n v="0"/>
    <x v="0"/>
  </r>
  <r>
    <s v="Cali"/>
    <n v="387"/>
    <s v="Cruz Verde Metro Simón Bolívar"/>
    <n v="0"/>
    <n v="0"/>
    <n v="0"/>
    <n v="0"/>
    <x v="0"/>
    <n v="0"/>
    <n v="0"/>
    <n v="0"/>
    <x v="0"/>
    <n v="0"/>
    <x v="0"/>
  </r>
  <r>
    <s v="Cali"/>
    <n v="388"/>
    <s v="Cruz Verde Unicentro"/>
    <n v="1"/>
    <n v="1"/>
    <n v="2"/>
    <n v="2"/>
    <x v="2"/>
    <n v="0"/>
    <n v="0"/>
    <n v="0"/>
    <x v="0"/>
    <n v="2"/>
    <x v="2"/>
  </r>
  <r>
    <s v="Bogotá"/>
    <n v="389"/>
    <s v="Cruz Verde Restrepo"/>
    <n v="0"/>
    <n v="0"/>
    <n v="2"/>
    <n v="0"/>
    <x v="0"/>
    <n v="0"/>
    <n v="0"/>
    <n v="2"/>
    <x v="0"/>
    <n v="0"/>
    <x v="3"/>
  </r>
  <r>
    <s v="Barranquilla"/>
    <n v="390"/>
    <s v="Cruz Verde Calle 82"/>
    <n v="0"/>
    <n v="0"/>
    <n v="1"/>
    <n v="0"/>
    <x v="5"/>
    <n v="1"/>
    <n v="0"/>
    <n v="1"/>
    <x v="0"/>
    <n v="2"/>
    <x v="2"/>
  </r>
  <r>
    <s v="Bucaramanga"/>
    <n v="444"/>
    <s v="Cruz Verde Carrera 33"/>
    <n v="3"/>
    <n v="3"/>
    <n v="5"/>
    <n v="4"/>
    <x v="2"/>
    <n v="0"/>
    <n v="0"/>
    <n v="0"/>
    <x v="0"/>
    <n v="0"/>
    <x v="0"/>
  </r>
  <r>
    <s v="Armenia"/>
    <n v="445"/>
    <s v="Cruz Verde Clínica Del Café "/>
    <n v="0"/>
    <n v="0"/>
    <n v="0"/>
    <n v="0"/>
    <x v="0"/>
    <n v="0"/>
    <n v="0"/>
    <n v="0"/>
    <x v="0"/>
    <n v="0"/>
    <x v="0"/>
  </r>
  <r>
    <s v="Pereira"/>
    <n v="447"/>
    <s v="Parque Arboleda"/>
    <n v="0"/>
    <n v="0"/>
    <n v="0"/>
    <n v="0"/>
    <x v="2"/>
    <n v="0"/>
    <n v="1"/>
    <n v="1"/>
    <x v="0"/>
    <n v="1"/>
    <x v="0"/>
  </r>
  <r>
    <s v="Ocaña"/>
    <n v="450"/>
    <s v="Cruz Verde Ocaña"/>
    <n v="0"/>
    <n v="1"/>
    <n v="0"/>
    <n v="0"/>
    <x v="0"/>
    <n v="0"/>
    <n v="0"/>
    <n v="0"/>
    <x v="0"/>
    <n v="0"/>
    <x v="0"/>
  </r>
  <r>
    <s v="Bogotá"/>
    <n v="451"/>
    <s v="Cruz Verde Chapinero Alto"/>
    <n v="0"/>
    <n v="1"/>
    <n v="4"/>
    <n v="2"/>
    <x v="3"/>
    <n v="4"/>
    <n v="6"/>
    <n v="3"/>
    <x v="7"/>
    <n v="3"/>
    <x v="4"/>
  </r>
  <r>
    <s v="Girardot"/>
    <n v="452"/>
    <s v="Cruz Verde Unicentro Girardot"/>
    <n v="0"/>
    <n v="1"/>
    <n v="0"/>
    <n v="0"/>
    <x v="0"/>
    <n v="1"/>
    <n v="1"/>
    <n v="0"/>
    <x v="0"/>
    <n v="1"/>
    <x v="0"/>
  </r>
  <r>
    <s v="Popayán"/>
    <n v="453"/>
    <s v="Cruz Verde Campanario"/>
    <n v="0"/>
    <n v="0"/>
    <n v="0"/>
    <n v="0"/>
    <x v="0"/>
    <n v="0"/>
    <n v="0"/>
    <n v="0"/>
    <x v="0"/>
    <n v="0"/>
    <x v="0"/>
  </r>
  <r>
    <s v="Bogotá"/>
    <n v="454"/>
    <s v="Cruz Verde Colina"/>
    <n v="0"/>
    <n v="0"/>
    <n v="4"/>
    <n v="0"/>
    <x v="1"/>
    <n v="1"/>
    <n v="3"/>
    <n v="4"/>
    <x v="2"/>
    <n v="2"/>
    <x v="0"/>
  </r>
  <r>
    <s v="Soacha"/>
    <n v="455"/>
    <s v="Cruz Verde Antares"/>
    <n v="0"/>
    <n v="0"/>
    <n v="0"/>
    <n v="0"/>
    <x v="0"/>
    <n v="0"/>
    <n v="0"/>
    <n v="0"/>
    <x v="0"/>
    <n v="0"/>
    <x v="0"/>
  </r>
  <r>
    <s v="Cartagena"/>
    <n v="456"/>
    <s v="Cruz Verde Bocagrande Carrera 3"/>
    <n v="0"/>
    <n v="0"/>
    <n v="0"/>
    <n v="0"/>
    <x v="2"/>
    <n v="0"/>
    <n v="0"/>
    <n v="0"/>
    <x v="0"/>
    <n v="0"/>
    <x v="0"/>
  </r>
  <r>
    <s v="Santa Marta"/>
    <n v="457"/>
    <s v="Villa Olimpica"/>
    <n v="0"/>
    <n v="0"/>
    <n v="0"/>
    <n v="0"/>
    <x v="0"/>
    <n v="0"/>
    <n v="0"/>
    <n v="0"/>
    <x v="0"/>
    <n v="0"/>
    <x v="0"/>
  </r>
  <r>
    <s v="Bogotá"/>
    <n v="458"/>
    <s v="Cruz Verde Kennedy Central"/>
    <n v="0"/>
    <n v="0"/>
    <n v="0"/>
    <n v="0"/>
    <x v="2"/>
    <n v="0"/>
    <n v="0"/>
    <n v="1"/>
    <x v="2"/>
    <n v="3"/>
    <x v="2"/>
  </r>
  <r>
    <s v="Bogotá"/>
    <n v="459"/>
    <s v=" Cruz Verde Las Ferias"/>
    <m/>
    <n v="0"/>
    <n v="0"/>
    <m/>
    <x v="0"/>
    <n v="2"/>
    <n v="3"/>
    <n v="2"/>
    <x v="5"/>
    <n v="0"/>
    <x v="0"/>
  </r>
  <r>
    <s v="Cúcuta"/>
    <n v="460"/>
    <s v="Cruz Verde Cúcuta Av.1"/>
    <n v="0"/>
    <n v="0"/>
    <n v="0"/>
    <n v="0"/>
    <x v="0"/>
    <n v="1"/>
    <n v="2"/>
    <n v="5"/>
    <x v="0"/>
    <n v="1"/>
    <x v="4"/>
  </r>
  <r>
    <s v="Bogotá"/>
    <n v="461"/>
    <s v="Cruz Verde Santa Fé"/>
    <n v="0"/>
    <n v="0"/>
    <n v="0"/>
    <n v="0"/>
    <x v="0"/>
    <n v="0"/>
    <n v="4"/>
    <n v="1"/>
    <x v="0"/>
    <n v="2"/>
    <x v="2"/>
  </r>
  <r>
    <s v="Cartagena"/>
    <n v="462"/>
    <s v="Cruz Verde Uap Santa Lucía"/>
    <n v="0"/>
    <n v="0"/>
    <n v="0"/>
    <n v="0"/>
    <x v="0"/>
    <n v="0"/>
    <n v="0"/>
    <n v="0"/>
    <x v="0"/>
    <n v="0"/>
    <x v="0"/>
  </r>
  <r>
    <s v="Bogotá"/>
    <n v="464"/>
    <s v="Cruz Verde Av. Esperanza"/>
    <n v="0"/>
    <n v="0"/>
    <n v="0"/>
    <n v="0"/>
    <x v="0"/>
    <n v="0"/>
    <n v="0"/>
    <n v="3"/>
    <x v="1"/>
    <n v="2"/>
    <x v="7"/>
  </r>
  <r>
    <s v="Bogotá"/>
    <n v="465"/>
    <s v="Cruz Verde Restrepo Cra 17"/>
    <n v="0"/>
    <n v="0"/>
    <n v="0"/>
    <n v="0"/>
    <x v="0"/>
    <n v="0"/>
    <n v="0"/>
    <n v="0"/>
    <x v="0"/>
    <n v="0"/>
    <x v="0"/>
  </r>
  <r>
    <s v="Bogotá"/>
    <n v="466"/>
    <s v="Cruz Verde Colmedica Chapinero "/>
    <n v="0"/>
    <n v="0"/>
    <n v="0"/>
    <n v="0"/>
    <x v="0"/>
    <n v="0"/>
    <n v="1"/>
    <n v="4"/>
    <x v="0"/>
    <n v="0"/>
    <x v="0"/>
  </r>
  <r>
    <s v="Bogotá"/>
    <n v="467"/>
    <s v="Cruz Verde Santa Paula"/>
    <n v="0"/>
    <n v="0"/>
    <n v="0"/>
    <n v="0"/>
    <x v="0"/>
    <n v="0"/>
    <n v="0"/>
    <n v="2"/>
    <x v="5"/>
    <n v="1"/>
    <x v="0"/>
  </r>
  <r>
    <s v="Bogotá"/>
    <n v="468"/>
    <s v="Cruz Verde Calle 93"/>
    <n v="0"/>
    <n v="0"/>
    <n v="0"/>
    <n v="0"/>
    <x v="0"/>
    <n v="0"/>
    <n v="0"/>
    <n v="0"/>
    <x v="0"/>
    <n v="3"/>
    <x v="3"/>
  </r>
  <r>
    <s v="Bogotá"/>
    <n v="469"/>
    <s v="Cruz Verde Calle 140"/>
    <n v="0"/>
    <n v="0"/>
    <n v="0"/>
    <n v="0"/>
    <x v="0"/>
    <n v="0"/>
    <n v="0"/>
    <n v="2"/>
    <x v="2"/>
    <n v="2"/>
    <x v="2"/>
  </r>
  <r>
    <s v="Cartagena"/>
    <n v="470"/>
    <s v="Cruz Verde Las Murallas"/>
    <n v="0"/>
    <n v="0"/>
    <n v="0"/>
    <n v="0"/>
    <x v="0"/>
    <n v="0"/>
    <n v="0"/>
    <n v="0"/>
    <x v="0"/>
    <n v="1"/>
    <x v="0"/>
  </r>
  <r>
    <s v="Barranquilla"/>
    <n v="471"/>
    <s v="Cruz Verde Iberoamérica"/>
    <n v="0"/>
    <n v="0"/>
    <n v="0"/>
    <n v="0"/>
    <x v="0"/>
    <n v="0"/>
    <n v="0"/>
    <n v="0"/>
    <x v="0"/>
    <n v="0"/>
    <x v="0"/>
  </r>
  <r>
    <s v="Bogotá"/>
    <n v="494"/>
    <s v="Cruz Verde Modelia Central"/>
    <n v="0"/>
    <n v="0"/>
    <n v="0"/>
    <n v="0"/>
    <x v="0"/>
    <n v="0"/>
    <n v="0"/>
    <n v="0"/>
    <x v="2"/>
    <n v="0"/>
    <x v="2"/>
  </r>
  <r>
    <s v="Bogotá"/>
    <n v="496"/>
    <s v="Cruz Verde Medical Center"/>
    <n v="0"/>
    <n v="0"/>
    <n v="0"/>
    <n v="0"/>
    <x v="0"/>
    <n v="0"/>
    <n v="0"/>
    <n v="0"/>
    <x v="0"/>
    <n v="1"/>
    <x v="0"/>
  </r>
  <r>
    <s v="Valledupar"/>
    <n v="498"/>
    <s v="Cruz Verde Orbe Plaza"/>
    <n v="0"/>
    <n v="0"/>
    <n v="0"/>
    <n v="0"/>
    <x v="0"/>
    <n v="0"/>
    <n v="0"/>
    <n v="0"/>
    <x v="0"/>
    <n v="0"/>
    <x v="0"/>
  </r>
  <r>
    <s v="Bogotá"/>
    <n v="499"/>
    <s v="Cruz Verde Plaza Imperial"/>
    <n v="0"/>
    <n v="0"/>
    <n v="0"/>
    <n v="0"/>
    <x v="0"/>
    <n v="0"/>
    <n v="0"/>
    <n v="0"/>
    <x v="0"/>
    <n v="1"/>
    <x v="0"/>
  </r>
  <r>
    <s v="Manizales"/>
    <n v="501"/>
    <s v="Cruz Verde Parque Médico "/>
    <n v="0"/>
    <n v="0"/>
    <n v="0"/>
    <n v="0"/>
    <x v="0"/>
    <n v="0"/>
    <n v="0"/>
    <n v="0"/>
    <x v="0"/>
    <n v="0"/>
    <x v="0"/>
  </r>
  <r>
    <s v="Bogotá"/>
    <n v="502"/>
    <s v="Cruz Verde Calle 184"/>
    <n v="0"/>
    <n v="0"/>
    <n v="0"/>
    <n v="0"/>
    <x v="0"/>
    <n v="0"/>
    <n v="0"/>
    <n v="0"/>
    <x v="0"/>
    <n v="2"/>
    <x v="7"/>
  </r>
  <r>
    <s v="Bogotá"/>
    <n v="505"/>
    <s v="Cruz Verde Galerias"/>
    <n v="0"/>
    <n v="0"/>
    <n v="0"/>
    <n v="0"/>
    <x v="0"/>
    <n v="0"/>
    <n v="0"/>
    <n v="0"/>
    <x v="0"/>
    <n v="0"/>
    <x v="0"/>
  </r>
  <r>
    <s v="Bogotá"/>
    <n v="511"/>
    <s v="Cruz Verde Mazuren"/>
    <n v="0"/>
    <n v="0"/>
    <n v="0"/>
    <n v="0"/>
    <x v="0"/>
    <n v="0"/>
    <n v="0"/>
    <n v="0"/>
    <x v="0"/>
    <n v="0"/>
    <x v="0"/>
  </r>
  <r>
    <s v="Bogotá"/>
    <n v="506"/>
    <s v="Cruz Verde Santa Bibiana"/>
    <n v="0"/>
    <n v="0"/>
    <n v="0"/>
    <n v="0"/>
    <x v="0"/>
    <n v="0"/>
    <n v="0"/>
    <n v="0"/>
    <x v="0"/>
    <n v="0"/>
    <x v="2"/>
  </r>
  <r>
    <s v="Pasto"/>
    <n v="508"/>
    <s v="Cruz Verde La Aurora"/>
    <n v="0"/>
    <n v="0"/>
    <n v="0"/>
    <n v="0"/>
    <x v="0"/>
    <n v="0"/>
    <n v="0"/>
    <n v="0"/>
    <x v="0"/>
    <n v="0"/>
    <x v="0"/>
  </r>
  <r>
    <s v="Ipiales "/>
    <n v="509"/>
    <s v="Cruz Verde Santa Cecillia"/>
    <n v="0"/>
    <n v="0"/>
    <n v="0"/>
    <n v="0"/>
    <x v="0"/>
    <n v="0"/>
    <n v="0"/>
    <n v="0"/>
    <x v="0"/>
    <n v="0"/>
    <x v="0"/>
  </r>
  <r>
    <s v="Bogotá"/>
    <n v="507"/>
    <s v="Cruz Verde Diver Plaza"/>
    <n v="0"/>
    <n v="0"/>
    <n v="0"/>
    <n v="0"/>
    <x v="0"/>
    <n v="0"/>
    <n v="0"/>
    <n v="0"/>
    <x v="0"/>
    <n v="0"/>
    <x v="0"/>
  </r>
  <r>
    <s v="Bogotá"/>
    <n v="512"/>
    <s v="Cruz Verde Parque Fontibón"/>
    <n v="0"/>
    <n v="0"/>
    <n v="0"/>
    <n v="0"/>
    <x v="0"/>
    <n v="0"/>
    <n v="0"/>
    <n v="0"/>
    <x v="0"/>
    <n v="0"/>
    <x v="0"/>
  </r>
  <r>
    <s v="Bogotá"/>
    <n v="504"/>
    <s v="Cruz Verde Uap 104"/>
    <n v="0"/>
    <n v="0"/>
    <n v="0"/>
    <n v="0"/>
    <x v="0"/>
    <n v="0"/>
    <n v="0"/>
    <n v="0"/>
    <x v="0"/>
    <n v="0"/>
    <x v="0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68">
  <r>
    <s v="Bogotá"/>
    <n v="97"/>
    <s v="Cruz Verde Chicó"/>
    <n v="0"/>
    <n v="0"/>
    <n v="1"/>
    <n v="0"/>
    <n v="0"/>
    <n v="0"/>
    <n v="0"/>
    <n v="0"/>
    <n v="0"/>
    <n v="0"/>
    <n v="0"/>
    <x v="0"/>
    <x v="0"/>
  </r>
  <r>
    <s v="Bogotá"/>
    <n v="98"/>
    <s v="Cruz Verde Belmira"/>
    <n v="0"/>
    <n v="1"/>
    <n v="3"/>
    <n v="2"/>
    <n v="2"/>
    <n v="0"/>
    <n v="1"/>
    <n v="2"/>
    <n v="2"/>
    <n v="1"/>
    <n v="2"/>
    <x v="0"/>
    <x v="1"/>
  </r>
  <r>
    <s v="Bucaramanga"/>
    <n v="109"/>
    <s v="Cruz Verde Calle 56"/>
    <n v="0"/>
    <n v="1"/>
    <n v="0"/>
    <n v="0"/>
    <n v="1"/>
    <n v="0"/>
    <n v="0"/>
    <n v="0"/>
    <n v="0"/>
    <n v="0"/>
    <n v="0"/>
    <x v="0"/>
    <x v="2"/>
  </r>
  <r>
    <s v="Bogotá"/>
    <n v="110"/>
    <s v="Cruz Verde Pontevedra"/>
    <n v="2"/>
    <n v="1"/>
    <n v="3"/>
    <n v="0"/>
    <n v="5"/>
    <n v="0"/>
    <n v="2"/>
    <n v="1"/>
    <n v="1"/>
    <n v="1"/>
    <n v="0"/>
    <x v="0"/>
    <x v="1"/>
  </r>
  <r>
    <s v="Medellín"/>
    <n v="113"/>
    <s v="Cruz Verde San Diego"/>
    <n v="0"/>
    <n v="1"/>
    <n v="0"/>
    <n v="0"/>
    <n v="0"/>
    <n v="0"/>
    <n v="0"/>
    <n v="1"/>
    <n v="0"/>
    <n v="0"/>
    <n v="1"/>
    <x v="0"/>
    <x v="3"/>
  </r>
  <r>
    <s v="Barranquilla"/>
    <n v="115"/>
    <s v="Cruz Verde Prado 74"/>
    <n v="1"/>
    <n v="1"/>
    <n v="0"/>
    <n v="1"/>
    <n v="2"/>
    <n v="0"/>
    <n v="0"/>
    <n v="0"/>
    <n v="0"/>
    <n v="1"/>
    <n v="0"/>
    <x v="0"/>
    <x v="4"/>
  </r>
  <r>
    <s v="Valledupar"/>
    <n v="116"/>
    <s v="Cruz Verde Jumbo Valledupar"/>
    <n v="0"/>
    <n v="0"/>
    <n v="1"/>
    <n v="0"/>
    <n v="0"/>
    <n v="0"/>
    <n v="0"/>
    <n v="0"/>
    <n v="0"/>
    <n v="0"/>
    <n v="0"/>
    <x v="0"/>
    <x v="0"/>
  </r>
  <r>
    <s v="Popayán"/>
    <n v="117"/>
    <s v="Cruz Verde Popayán"/>
    <n v="0"/>
    <n v="0"/>
    <n v="0"/>
    <n v="0"/>
    <n v="0"/>
    <n v="0"/>
    <n v="0"/>
    <n v="0"/>
    <n v="0"/>
    <n v="0"/>
    <n v="0"/>
    <x v="0"/>
    <x v="5"/>
  </r>
  <r>
    <s v="Sincelejo"/>
    <n v="118"/>
    <s v="Cruz Verde Sincelejo"/>
    <n v="0"/>
    <n v="0"/>
    <n v="0"/>
    <n v="0"/>
    <n v="0"/>
    <n v="0"/>
    <n v="0"/>
    <n v="0"/>
    <n v="0"/>
    <n v="0"/>
    <n v="0"/>
    <x v="0"/>
    <x v="5"/>
  </r>
  <r>
    <s v="Santa Marta"/>
    <n v="119"/>
    <s v="Cruz Verde Santa Marta"/>
    <n v="0"/>
    <n v="0"/>
    <n v="0"/>
    <n v="1"/>
    <n v="0"/>
    <n v="0"/>
    <n v="0"/>
    <n v="0"/>
    <n v="0"/>
    <n v="0"/>
    <n v="0"/>
    <x v="0"/>
    <x v="0"/>
  </r>
  <r>
    <s v="Cali"/>
    <n v="120"/>
    <s v="Cruz Verde Roosevelt"/>
    <n v="1"/>
    <n v="1"/>
    <n v="1"/>
    <n v="1"/>
    <n v="0"/>
    <n v="0"/>
    <n v="0"/>
    <n v="1"/>
    <n v="0"/>
    <n v="0"/>
    <n v="0"/>
    <x v="0"/>
    <x v="6"/>
  </r>
  <r>
    <s v="Montería"/>
    <n v="121"/>
    <s v="Cruz Verde Montería"/>
    <n v="0"/>
    <n v="0"/>
    <n v="1"/>
    <n v="0"/>
    <n v="0"/>
    <n v="0"/>
    <n v="0"/>
    <n v="0"/>
    <n v="1"/>
    <n v="0"/>
    <n v="0"/>
    <x v="0"/>
    <x v="2"/>
  </r>
  <r>
    <s v="Cartagena"/>
    <n v="122"/>
    <s v="Cruz Verde Manga"/>
    <n v="0"/>
    <n v="0"/>
    <n v="0"/>
    <n v="0"/>
    <n v="0"/>
    <n v="0"/>
    <n v="0"/>
    <n v="0"/>
    <n v="0"/>
    <n v="1"/>
    <n v="0"/>
    <x v="0"/>
    <x v="0"/>
  </r>
  <r>
    <s v="Manizales"/>
    <n v="123"/>
    <s v="Cruz Verde Guayacanes"/>
    <n v="1"/>
    <n v="2"/>
    <n v="0"/>
    <n v="0"/>
    <n v="0"/>
    <n v="1"/>
    <n v="1"/>
    <n v="0"/>
    <n v="0"/>
    <n v="0"/>
    <n v="0"/>
    <x v="0"/>
    <x v="6"/>
  </r>
  <r>
    <s v="Tuluá"/>
    <n v="124"/>
    <s v="Cruz Verde Tuluá"/>
    <n v="0"/>
    <n v="0"/>
    <n v="0"/>
    <n v="0"/>
    <n v="0"/>
    <n v="0"/>
    <n v="0"/>
    <n v="0"/>
    <n v="0"/>
    <n v="0"/>
    <n v="0"/>
    <x v="0"/>
    <x v="5"/>
  </r>
  <r>
    <s v="Ibagué"/>
    <n v="125"/>
    <s v="Cruz Verde San Simón "/>
    <n v="0"/>
    <n v="0"/>
    <n v="0"/>
    <n v="1"/>
    <n v="0"/>
    <n v="0"/>
    <n v="0"/>
    <n v="0"/>
    <n v="0"/>
    <n v="0"/>
    <n v="0"/>
    <x v="0"/>
    <x v="0"/>
  </r>
  <r>
    <s v="Chía"/>
    <n v="126"/>
    <s v="Cruz Verde Centro Chía"/>
    <n v="2"/>
    <n v="1"/>
    <n v="0"/>
    <n v="0"/>
    <n v="2"/>
    <n v="0"/>
    <n v="0"/>
    <n v="0"/>
    <n v="1"/>
    <n v="0"/>
    <n v="0"/>
    <x v="0"/>
    <x v="4"/>
  </r>
  <r>
    <s v="Pereira"/>
    <n v="127"/>
    <s v="Cruz Verde Pereira"/>
    <n v="0"/>
    <n v="0"/>
    <n v="0"/>
    <n v="0"/>
    <n v="0"/>
    <n v="1"/>
    <n v="0"/>
    <n v="0"/>
    <n v="0"/>
    <n v="0"/>
    <n v="0"/>
    <x v="0"/>
    <x v="0"/>
  </r>
  <r>
    <s v="Zipaquirá"/>
    <n v="128"/>
    <s v="Cruz Verde Metro Zipaquirá"/>
    <n v="0"/>
    <n v="0"/>
    <n v="0"/>
    <n v="0"/>
    <n v="0"/>
    <n v="0"/>
    <n v="0"/>
    <n v="0"/>
    <n v="0"/>
    <n v="0"/>
    <n v="0"/>
    <x v="0"/>
    <x v="5"/>
  </r>
  <r>
    <s v="Tunja"/>
    <n v="129"/>
    <s v="Cruz Verde Los Cristales"/>
    <n v="0"/>
    <n v="0"/>
    <n v="0"/>
    <n v="0"/>
    <n v="0"/>
    <n v="0"/>
    <n v="0"/>
    <n v="0"/>
    <n v="0"/>
    <n v="0"/>
    <n v="0"/>
    <x v="0"/>
    <x v="5"/>
  </r>
  <r>
    <s v="Neiva"/>
    <n v="130"/>
    <s v="Cruz Verde Quirinal"/>
    <n v="0"/>
    <n v="0"/>
    <n v="0"/>
    <n v="0"/>
    <n v="0"/>
    <n v="0"/>
    <n v="0"/>
    <n v="0"/>
    <n v="0"/>
    <n v="0"/>
    <n v="0"/>
    <x v="0"/>
    <x v="5"/>
  </r>
  <r>
    <s v="Cúcuta"/>
    <n v="131"/>
    <s v="Cruz Verde Rosetal"/>
    <n v="0"/>
    <n v="0"/>
    <n v="0"/>
    <n v="4"/>
    <n v="9"/>
    <n v="0"/>
    <n v="0"/>
    <n v="0"/>
    <n v="0"/>
    <n v="0"/>
    <n v="0"/>
    <x v="0"/>
    <x v="7"/>
  </r>
  <r>
    <s v="Riohacha"/>
    <n v="132"/>
    <s v="Cruz Verde Metro Riohacha"/>
    <n v="0"/>
    <n v="0"/>
    <n v="0"/>
    <n v="0"/>
    <n v="0"/>
    <n v="0"/>
    <n v="0"/>
    <n v="0"/>
    <n v="0"/>
    <n v="0"/>
    <n v="0"/>
    <x v="0"/>
    <x v="5"/>
  </r>
  <r>
    <s v="Armenia"/>
    <n v="133"/>
    <s v="Cruz Verde Avenida Bolívar"/>
    <n v="1"/>
    <n v="0"/>
    <n v="0"/>
    <n v="0"/>
    <n v="0"/>
    <n v="0"/>
    <n v="1"/>
    <n v="1"/>
    <n v="0"/>
    <n v="2"/>
    <n v="0"/>
    <x v="0"/>
    <x v="6"/>
  </r>
  <r>
    <s v="Villavicencio"/>
    <n v="134"/>
    <s v="Cruz Verde Villavicencio"/>
    <n v="8"/>
    <n v="1"/>
    <n v="3"/>
    <n v="0"/>
    <n v="0"/>
    <n v="0"/>
    <n v="0"/>
    <n v="0"/>
    <n v="1"/>
    <n v="0"/>
    <n v="0"/>
    <x v="0"/>
    <x v="7"/>
  </r>
  <r>
    <s v="Palmira"/>
    <n v="135"/>
    <s v="Cruz Verde  Palmira"/>
    <n v="0"/>
    <n v="0"/>
    <n v="0"/>
    <n v="0"/>
    <n v="0"/>
    <n v="0"/>
    <n v="0"/>
    <n v="0"/>
    <n v="0"/>
    <n v="0"/>
    <n v="0"/>
    <x v="0"/>
    <x v="5"/>
  </r>
  <r>
    <s v="Pasto"/>
    <n v="136"/>
    <s v="Cruz Verde Valle de Atriz"/>
    <n v="0"/>
    <n v="0"/>
    <n v="0"/>
    <n v="0"/>
    <n v="0"/>
    <n v="0"/>
    <n v="0"/>
    <n v="0"/>
    <n v="0"/>
    <n v="0"/>
    <n v="0"/>
    <x v="0"/>
    <x v="5"/>
  </r>
  <r>
    <s v="Fusagasugá"/>
    <n v="137"/>
    <s v="Cruz Verde Fusagasugá"/>
    <n v="0"/>
    <n v="0"/>
    <n v="1"/>
    <n v="1"/>
    <n v="1"/>
    <n v="1"/>
    <n v="0"/>
    <n v="0"/>
    <n v="0"/>
    <n v="2"/>
    <n v="0"/>
    <x v="0"/>
    <x v="4"/>
  </r>
  <r>
    <s v="Honda"/>
    <n v="138"/>
    <s v="Cruz Verde Honda"/>
    <n v="0"/>
    <n v="0"/>
    <n v="0"/>
    <n v="0"/>
    <n v="0"/>
    <n v="0"/>
    <n v="0"/>
    <n v="0"/>
    <n v="0"/>
    <n v="1"/>
    <n v="0"/>
    <x v="0"/>
    <x v="0"/>
  </r>
  <r>
    <s v="Florencia"/>
    <n v="139"/>
    <s v="Cruz Verde Florencia"/>
    <n v="0"/>
    <n v="0"/>
    <n v="0"/>
    <n v="0"/>
    <n v="0"/>
    <n v="0"/>
    <n v="0"/>
    <n v="0"/>
    <n v="0"/>
    <n v="0"/>
    <n v="0"/>
    <x v="0"/>
    <x v="5"/>
  </r>
  <r>
    <s v="Quibdó"/>
    <n v="141"/>
    <s v="Cruz Verde Quibdó"/>
    <n v="0"/>
    <n v="0"/>
    <n v="0"/>
    <n v="0"/>
    <n v="0"/>
    <n v="0"/>
    <n v="0"/>
    <n v="0"/>
    <n v="0"/>
    <n v="0"/>
    <n v="0"/>
    <x v="0"/>
    <x v="5"/>
  </r>
  <r>
    <s v="Sogamoso"/>
    <n v="142"/>
    <s v="Cruz Verde Sogamoso"/>
    <n v="0"/>
    <n v="0"/>
    <n v="0"/>
    <n v="1"/>
    <n v="0"/>
    <n v="0"/>
    <n v="0"/>
    <n v="0"/>
    <n v="0"/>
    <n v="0"/>
    <n v="0"/>
    <x v="0"/>
    <x v="0"/>
  </r>
  <r>
    <s v="Facatativá"/>
    <n v="143"/>
    <s v="Cruz Verde Facatativá"/>
    <n v="0"/>
    <n v="2"/>
    <n v="0"/>
    <n v="0"/>
    <n v="1"/>
    <n v="0"/>
    <n v="0"/>
    <n v="0"/>
    <n v="0"/>
    <n v="0"/>
    <n v="3"/>
    <x v="0"/>
    <x v="4"/>
  </r>
  <r>
    <s v="Girardot"/>
    <n v="144"/>
    <s v="Cruz Verde Girardot"/>
    <n v="0"/>
    <n v="0"/>
    <n v="0"/>
    <n v="0"/>
    <n v="1"/>
    <n v="0"/>
    <n v="1"/>
    <n v="0"/>
    <n v="0"/>
    <n v="0"/>
    <n v="0"/>
    <x v="0"/>
    <x v="2"/>
  </r>
  <r>
    <s v="Villeta"/>
    <n v="145"/>
    <s v="Cruz Verde Villeta"/>
    <n v="0"/>
    <n v="0"/>
    <n v="0"/>
    <n v="0"/>
    <n v="0"/>
    <n v="0"/>
    <n v="0"/>
    <n v="0"/>
    <n v="0"/>
    <n v="0"/>
    <n v="0"/>
    <x v="0"/>
    <x v="5"/>
  </r>
  <r>
    <s v="Chiquinquirá"/>
    <n v="146"/>
    <s v="Cruz Verde Chiquinquirá"/>
    <n v="0"/>
    <n v="0"/>
    <n v="0"/>
    <n v="0"/>
    <n v="1"/>
    <n v="0"/>
    <n v="0"/>
    <n v="1"/>
    <n v="0"/>
    <n v="0"/>
    <n v="0"/>
    <x v="0"/>
    <x v="2"/>
  </r>
  <r>
    <s v="Duitama"/>
    <n v="147"/>
    <s v="Cruz Verde Innovo"/>
    <n v="1"/>
    <n v="2"/>
    <n v="2"/>
    <n v="1"/>
    <n v="0"/>
    <n v="0"/>
    <n v="0"/>
    <n v="0"/>
    <n v="1"/>
    <n v="0"/>
    <n v="0"/>
    <x v="0"/>
    <x v="8"/>
  </r>
  <r>
    <s v="Ipiales "/>
    <n v="148"/>
    <s v="Cruz Verde Ipiales"/>
    <n v="0"/>
    <n v="0"/>
    <n v="1"/>
    <n v="1"/>
    <n v="0"/>
    <n v="0"/>
    <n v="0"/>
    <n v="0"/>
    <n v="1"/>
    <n v="0"/>
    <n v="0"/>
    <x v="0"/>
    <x v="3"/>
  </r>
  <r>
    <s v="San Andrés"/>
    <n v="149"/>
    <s v="Cruz Verde San Andrés"/>
    <n v="0"/>
    <n v="0"/>
    <n v="0"/>
    <n v="0"/>
    <n v="0"/>
    <n v="0"/>
    <n v="0"/>
    <n v="0"/>
    <n v="0"/>
    <n v="0"/>
    <n v="0"/>
    <x v="0"/>
    <x v="5"/>
  </r>
  <r>
    <s v="Bogotá"/>
    <n v="151"/>
    <s v="Cruz Verde Antiguo Country "/>
    <n v="0"/>
    <n v="0"/>
    <n v="0"/>
    <n v="0"/>
    <n v="0"/>
    <n v="0"/>
    <n v="0"/>
    <n v="0"/>
    <n v="0"/>
    <n v="0"/>
    <n v="0"/>
    <x v="0"/>
    <x v="5"/>
  </r>
  <r>
    <s v="Cali"/>
    <n v="152"/>
    <s v="Cruz Verde Norte"/>
    <n v="0"/>
    <n v="0"/>
    <n v="1"/>
    <n v="1"/>
    <n v="0"/>
    <n v="0"/>
    <n v="0"/>
    <n v="0"/>
    <n v="1"/>
    <n v="0"/>
    <n v="0"/>
    <x v="0"/>
    <x v="3"/>
  </r>
  <r>
    <s v="Bogotá"/>
    <n v="154"/>
    <s v="Cruz Verde CAE "/>
    <n v="0"/>
    <n v="0"/>
    <n v="0"/>
    <n v="0"/>
    <n v="0"/>
    <n v="0"/>
    <n v="0"/>
    <n v="0"/>
    <n v="0"/>
    <n v="0"/>
    <n v="0"/>
    <x v="0"/>
    <x v="5"/>
  </r>
  <r>
    <s v="Bogotá"/>
    <n v="155"/>
    <s v="Cruz Verde Salitre"/>
    <n v="2"/>
    <n v="0"/>
    <n v="2"/>
    <n v="1"/>
    <n v="1"/>
    <n v="0"/>
    <n v="0"/>
    <n v="1"/>
    <n v="2"/>
    <n v="0"/>
    <n v="0"/>
    <x v="0"/>
    <x v="9"/>
  </r>
  <r>
    <s v="Bogotá"/>
    <n v="156"/>
    <s v=" Cruz Verde Calle 80                      "/>
    <n v="0"/>
    <n v="0"/>
    <n v="0"/>
    <n v="0"/>
    <n v="1"/>
    <n v="0"/>
    <n v="0"/>
    <n v="0"/>
    <n v="0"/>
    <n v="0"/>
    <n v="1"/>
    <x v="0"/>
    <x v="2"/>
  </r>
  <r>
    <s v="Bogotá"/>
    <n v="157"/>
    <s v="Cruz Verde Zona In"/>
    <n v="2"/>
    <n v="4"/>
    <n v="1"/>
    <n v="0"/>
    <n v="1"/>
    <n v="4"/>
    <n v="0"/>
    <n v="4"/>
    <n v="1"/>
    <n v="2"/>
    <n v="3"/>
    <x v="0"/>
    <x v="10"/>
  </r>
  <r>
    <s v="Bogotá"/>
    <n v="158"/>
    <s v="Cruz Verde Suba"/>
    <n v="1"/>
    <n v="0"/>
    <n v="0"/>
    <n v="0"/>
    <n v="0"/>
    <n v="0"/>
    <n v="0"/>
    <n v="1"/>
    <n v="0"/>
    <n v="0"/>
    <n v="0"/>
    <x v="0"/>
    <x v="2"/>
  </r>
  <r>
    <s v="Bogotá"/>
    <n v="160"/>
    <s v="Cruz Verde Santa Bárbara"/>
    <n v="1"/>
    <n v="0"/>
    <n v="8"/>
    <n v="5"/>
    <n v="0"/>
    <n v="4"/>
    <n v="1"/>
    <n v="0"/>
    <n v="2"/>
    <n v="2"/>
    <n v="1"/>
    <x v="0"/>
    <x v="11"/>
  </r>
  <r>
    <s v="Medellín"/>
    <n v="161"/>
    <s v="Cruz Verde Punto Clave"/>
    <n v="2"/>
    <n v="1"/>
    <n v="1"/>
    <n v="1"/>
    <n v="1"/>
    <n v="1"/>
    <n v="2"/>
    <n v="2"/>
    <n v="2"/>
    <n v="2"/>
    <n v="5"/>
    <x v="0"/>
    <x v="12"/>
  </r>
  <r>
    <s v="Bucaramanga"/>
    <n v="162"/>
    <s v="Cruz Verde Cabecera"/>
    <n v="2"/>
    <n v="3"/>
    <n v="2"/>
    <n v="0"/>
    <n v="1"/>
    <n v="1"/>
    <n v="0"/>
    <n v="0"/>
    <n v="1"/>
    <n v="0"/>
    <n v="2"/>
    <x v="0"/>
    <x v="13"/>
  </r>
  <r>
    <s v="Bogotá"/>
    <n v="163"/>
    <s v="Cruz Verde Palermo"/>
    <n v="1"/>
    <n v="6"/>
    <n v="2"/>
    <n v="2"/>
    <n v="3"/>
    <n v="3"/>
    <n v="5"/>
    <n v="1"/>
    <n v="7"/>
    <n v="18"/>
    <n v="6"/>
    <x v="0"/>
    <x v="14"/>
  </r>
  <r>
    <s v="Bogotá"/>
    <n v="164"/>
    <s v="Cruz Verde Cedro Bolívar"/>
    <n v="3"/>
    <n v="0"/>
    <n v="2"/>
    <n v="3"/>
    <n v="0"/>
    <n v="0"/>
    <n v="0"/>
    <n v="1"/>
    <n v="1"/>
    <n v="2"/>
    <n v="0"/>
    <x v="0"/>
    <x v="13"/>
  </r>
  <r>
    <s v="Bogotá"/>
    <n v="165"/>
    <s v="Cruz Verde Tunal"/>
    <n v="1"/>
    <n v="1"/>
    <n v="5"/>
    <n v="1"/>
    <n v="3"/>
    <n v="2"/>
    <n v="2"/>
    <n v="1"/>
    <n v="0"/>
    <n v="4"/>
    <n v="1"/>
    <x v="0"/>
    <x v="15"/>
  </r>
  <r>
    <s v="Bogotá"/>
    <n v="166"/>
    <s v="Cruz Verde Calle 106"/>
    <n v="3"/>
    <n v="1"/>
    <n v="3"/>
    <n v="3"/>
    <n v="3"/>
    <n v="0"/>
    <n v="1"/>
    <n v="0"/>
    <n v="0"/>
    <n v="0"/>
    <n v="0"/>
    <x v="0"/>
    <x v="16"/>
  </r>
  <r>
    <s v="Bogotá"/>
    <n v="167"/>
    <s v="Cruz Verde Quinta Paredes"/>
    <n v="0"/>
    <n v="0"/>
    <n v="6"/>
    <n v="8"/>
    <n v="5"/>
    <n v="5"/>
    <n v="2"/>
    <n v="2"/>
    <n v="1"/>
    <n v="3"/>
    <n v="3"/>
    <x v="0"/>
    <x v="17"/>
  </r>
  <r>
    <s v="Bogotá"/>
    <n v="168"/>
    <s v="Cruz Verde Calle 127"/>
    <n v="0"/>
    <n v="2"/>
    <n v="0"/>
    <n v="0"/>
    <n v="0"/>
    <n v="0"/>
    <n v="0"/>
    <n v="0"/>
    <n v="0"/>
    <n v="2"/>
    <n v="1"/>
    <x v="0"/>
    <x v="6"/>
  </r>
  <r>
    <s v="Bogotá"/>
    <n v="171"/>
    <s v="Cruz Verde Plaza de las Américas"/>
    <n v="0"/>
    <n v="0"/>
    <n v="2"/>
    <n v="0"/>
    <n v="0"/>
    <n v="1"/>
    <n v="0"/>
    <n v="0"/>
    <n v="0"/>
    <n v="0"/>
    <n v="0"/>
    <x v="0"/>
    <x v="3"/>
  </r>
  <r>
    <s v="Bogotá"/>
    <n v="172"/>
    <s v="Cruz Verde Calle 100"/>
    <n v="14"/>
    <n v="9"/>
    <n v="7"/>
    <n v="3"/>
    <n v="12"/>
    <n v="7"/>
    <n v="4"/>
    <n v="9"/>
    <n v="12"/>
    <n v="10"/>
    <n v="0"/>
    <x v="0"/>
    <x v="18"/>
  </r>
  <r>
    <s v="Bucaramanga"/>
    <n v="174"/>
    <s v="Cruz Verde Parque Turbay"/>
    <n v="1"/>
    <n v="2"/>
    <n v="0"/>
    <n v="1"/>
    <n v="1"/>
    <n v="0"/>
    <n v="0"/>
    <n v="1"/>
    <n v="1"/>
    <n v="0"/>
    <n v="0"/>
    <x v="0"/>
    <x v="8"/>
  </r>
  <r>
    <s v="Medellín"/>
    <n v="175"/>
    <s v="Cruz Verde Campestre"/>
    <n v="0"/>
    <n v="1"/>
    <n v="0"/>
    <n v="0"/>
    <n v="0"/>
    <n v="0"/>
    <n v="0"/>
    <n v="0"/>
    <n v="0"/>
    <n v="0"/>
    <n v="1"/>
    <x v="0"/>
    <x v="2"/>
  </r>
  <r>
    <s v="Barranquilla"/>
    <n v="176"/>
    <s v="Cruz Verde Soledad"/>
    <n v="0"/>
    <n v="0"/>
    <n v="0"/>
    <n v="0"/>
    <n v="3"/>
    <n v="2"/>
    <n v="0"/>
    <n v="0"/>
    <n v="0"/>
    <n v="1"/>
    <n v="0"/>
    <x v="0"/>
    <x v="4"/>
  </r>
  <r>
    <s v="Cali"/>
    <n v="177"/>
    <s v="Cruz Verde Versalles"/>
    <n v="0"/>
    <n v="0"/>
    <n v="0"/>
    <n v="3"/>
    <n v="0"/>
    <n v="0"/>
    <n v="1"/>
    <n v="0"/>
    <n v="0"/>
    <n v="0"/>
    <n v="0"/>
    <x v="0"/>
    <x v="19"/>
  </r>
  <r>
    <s v="Bogotá"/>
    <n v="178"/>
    <s v="Cruz Verde Calle 72"/>
    <n v="0"/>
    <n v="2"/>
    <n v="1"/>
    <n v="0"/>
    <n v="5"/>
    <n v="8"/>
    <n v="0"/>
    <n v="0"/>
    <n v="0"/>
    <n v="0"/>
    <n v="0"/>
    <x v="0"/>
    <x v="1"/>
  </r>
  <r>
    <s v="Cali"/>
    <n v="179"/>
    <s v="Cruz Verde Ciudad Jardín"/>
    <n v="0"/>
    <n v="0"/>
    <n v="1"/>
    <n v="1"/>
    <n v="0"/>
    <n v="0"/>
    <n v="0"/>
    <n v="0"/>
    <n v="0"/>
    <n v="0"/>
    <n v="0"/>
    <x v="0"/>
    <x v="2"/>
  </r>
  <r>
    <s v="Barranquilla"/>
    <n v="183"/>
    <s v="Cruz Verde Calle 84"/>
    <n v="1"/>
    <n v="1"/>
    <n v="1"/>
    <n v="1"/>
    <n v="1"/>
    <n v="0"/>
    <n v="0"/>
    <n v="0"/>
    <n v="0"/>
    <n v="0"/>
    <n v="0"/>
    <x v="0"/>
    <x v="6"/>
  </r>
  <r>
    <s v="Chía"/>
    <n v="184"/>
    <s v="Cruz Verde Las Delicias "/>
    <n v="0"/>
    <n v="0"/>
    <n v="0"/>
    <n v="0"/>
    <n v="0"/>
    <n v="0"/>
    <n v="0"/>
    <n v="0"/>
    <n v="0"/>
    <n v="0"/>
    <n v="0"/>
    <x v="0"/>
    <x v="5"/>
  </r>
  <r>
    <s v="Cartagena"/>
    <n v="185"/>
    <s v="Cruz Verde Bocagrande"/>
    <n v="0"/>
    <n v="0"/>
    <n v="0"/>
    <n v="0"/>
    <n v="0"/>
    <n v="0"/>
    <n v="0"/>
    <n v="0"/>
    <n v="0"/>
    <n v="1"/>
    <n v="0"/>
    <x v="0"/>
    <x v="0"/>
  </r>
  <r>
    <s v="Bogotá"/>
    <n v="186"/>
    <s v="Cruz Verde Calle 97"/>
    <n v="0"/>
    <n v="3"/>
    <n v="2"/>
    <n v="0"/>
    <n v="0"/>
    <n v="0"/>
    <n v="0"/>
    <n v="0"/>
    <n v="0"/>
    <n v="1"/>
    <n v="0"/>
    <x v="0"/>
    <x v="4"/>
  </r>
  <r>
    <s v="Medellín"/>
    <n v="187"/>
    <s v="Cruz Verde Torre Médica"/>
    <n v="0"/>
    <n v="0"/>
    <n v="0"/>
    <n v="2"/>
    <n v="0"/>
    <n v="0"/>
    <n v="0"/>
    <n v="0"/>
    <n v="0"/>
    <n v="0"/>
    <n v="0"/>
    <x v="0"/>
    <x v="2"/>
  </r>
  <r>
    <s v="Cali"/>
    <n v="188"/>
    <s v="Cruz Verde Tequendama"/>
    <n v="1"/>
    <n v="0"/>
    <n v="2"/>
    <n v="1"/>
    <n v="4"/>
    <n v="0"/>
    <n v="4"/>
    <n v="2"/>
    <n v="2"/>
    <n v="0"/>
    <n v="2"/>
    <x v="0"/>
    <x v="20"/>
  </r>
  <r>
    <s v="Cali"/>
    <n v="189"/>
    <s v="Cruz Verde Centenario"/>
    <n v="2"/>
    <n v="0"/>
    <n v="3"/>
    <n v="2"/>
    <n v="2"/>
    <n v="0"/>
    <n v="0"/>
    <n v="0"/>
    <n v="0"/>
    <n v="0"/>
    <n v="3"/>
    <x v="0"/>
    <x v="13"/>
  </r>
  <r>
    <s v="Bogotá"/>
    <n v="193"/>
    <s v="Cruz Verde Avianca"/>
    <n v="0"/>
    <n v="0"/>
    <m/>
    <n v="0"/>
    <n v="0"/>
    <n v="0"/>
    <n v="0"/>
    <n v="0"/>
    <n v="0"/>
    <n v="0"/>
    <n v="0"/>
    <x v="0"/>
    <x v="5"/>
  </r>
  <r>
    <s v="Soacha"/>
    <n v="196"/>
    <s v="Cruz Verde Metro Soacha"/>
    <n v="0"/>
    <n v="0"/>
    <n v="1"/>
    <n v="0"/>
    <n v="0"/>
    <n v="0"/>
    <n v="0"/>
    <n v="0"/>
    <n v="0"/>
    <n v="0"/>
    <n v="0"/>
    <x v="0"/>
    <x v="0"/>
  </r>
  <r>
    <s v="Bogotá"/>
    <n v="197"/>
    <s v="Cruz Verde Metro Fontibón"/>
    <n v="0"/>
    <n v="2"/>
    <n v="3"/>
    <n v="0"/>
    <n v="0"/>
    <n v="0"/>
    <n v="0"/>
    <n v="0"/>
    <n v="0"/>
    <n v="1"/>
    <n v="0"/>
    <x v="0"/>
    <x v="4"/>
  </r>
  <r>
    <s v="Bogotá"/>
    <n v="198"/>
    <s v="Cruz Verde Metro Bosa"/>
    <n v="1"/>
    <n v="1"/>
    <n v="0"/>
    <n v="1"/>
    <n v="1"/>
    <n v="0"/>
    <n v="1"/>
    <n v="0"/>
    <n v="0"/>
    <n v="0"/>
    <n v="0"/>
    <x v="0"/>
    <x v="6"/>
  </r>
  <r>
    <s v="Medellín"/>
    <n v="199"/>
    <s v="Cruz Verde Metro Bello"/>
    <n v="1"/>
    <n v="3"/>
    <n v="0"/>
    <n v="0"/>
    <n v="0"/>
    <n v="1"/>
    <n v="1"/>
    <n v="0"/>
    <n v="0"/>
    <n v="0"/>
    <n v="0"/>
    <x v="0"/>
    <x v="4"/>
  </r>
  <r>
    <s v="Medellín"/>
    <n v="200"/>
    <s v="Cruz Verde Jumbo Cra 65"/>
    <n v="1"/>
    <n v="1"/>
    <n v="0"/>
    <n v="1"/>
    <n v="0"/>
    <n v="1"/>
    <n v="0"/>
    <n v="1"/>
    <n v="2"/>
    <n v="0"/>
    <n v="0"/>
    <x v="0"/>
    <x v="8"/>
  </r>
  <r>
    <s v="Tunja"/>
    <n v="201"/>
    <s v="Cruz Verde Jumbo Tunja"/>
    <n v="0"/>
    <n v="0"/>
    <n v="1"/>
    <n v="0"/>
    <n v="0"/>
    <n v="0"/>
    <n v="1"/>
    <n v="0"/>
    <n v="1"/>
    <n v="1"/>
    <n v="2"/>
    <x v="0"/>
    <x v="4"/>
  </r>
  <r>
    <s v="Cali"/>
    <n v="202"/>
    <s v="Cruz Verde Jumbo Valle de Lili"/>
    <n v="0"/>
    <n v="0"/>
    <n v="0"/>
    <n v="0"/>
    <n v="0"/>
    <n v="0"/>
    <n v="0"/>
    <n v="0"/>
    <n v="0"/>
    <n v="0"/>
    <n v="0"/>
    <x v="0"/>
    <x v="5"/>
  </r>
  <r>
    <s v="Popayán"/>
    <n v="215"/>
    <s v="Cruz Verde Jumbo Popayán"/>
    <n v="0"/>
    <n v="0"/>
    <n v="0"/>
    <n v="0"/>
    <n v="0"/>
    <n v="0"/>
    <n v="0"/>
    <n v="0"/>
    <n v="0"/>
    <n v="0"/>
    <n v="0"/>
    <x v="0"/>
    <x v="5"/>
  </r>
  <r>
    <s v="Barranquilla"/>
    <n v="224"/>
    <s v="Cruz Verde Jumbo Alto Prado"/>
    <n v="0"/>
    <n v="2"/>
    <n v="3"/>
    <n v="2"/>
    <n v="1"/>
    <n v="1"/>
    <n v="2"/>
    <n v="0"/>
    <n v="0"/>
    <n v="2"/>
    <n v="0"/>
    <x v="0"/>
    <x v="7"/>
  </r>
  <r>
    <s v="Bogotá"/>
    <n v="225"/>
    <s v="Cruz Verde Metro Autopista Sur"/>
    <n v="4"/>
    <n v="3"/>
    <n v="2"/>
    <n v="1"/>
    <n v="2"/>
    <n v="2"/>
    <n v="0"/>
    <n v="0"/>
    <n v="0"/>
    <n v="0"/>
    <n v="0"/>
    <x v="0"/>
    <x v="16"/>
  </r>
  <r>
    <s v="Bogotá"/>
    <n v="226"/>
    <s v="Cruz Verde Metro 20 de Julio"/>
    <n v="0"/>
    <n v="5"/>
    <n v="4"/>
    <n v="2"/>
    <n v="5"/>
    <n v="2"/>
    <n v="4"/>
    <n v="2"/>
    <n v="0"/>
    <n v="3"/>
    <n v="1"/>
    <x v="0"/>
    <x v="21"/>
  </r>
  <r>
    <s v="Bogotá"/>
    <n v="229"/>
    <s v="Cruz Verde Jumbo Suba"/>
    <n v="0"/>
    <n v="1"/>
    <n v="0"/>
    <n v="1"/>
    <n v="0"/>
    <n v="0"/>
    <n v="0"/>
    <n v="0"/>
    <n v="0"/>
    <n v="1"/>
    <n v="0"/>
    <x v="0"/>
    <x v="3"/>
  </r>
  <r>
    <s v="Bogotá"/>
    <n v="245"/>
    <s v="Cruz Verde Jumbo Calle 170"/>
    <n v="0"/>
    <n v="0"/>
    <n v="0"/>
    <n v="0"/>
    <n v="0"/>
    <n v="0"/>
    <n v="0"/>
    <n v="0"/>
    <n v="0"/>
    <n v="1"/>
    <n v="1"/>
    <x v="0"/>
    <x v="2"/>
  </r>
  <r>
    <s v="Bogotá"/>
    <n v="248"/>
    <s v="Cruz Verde Jumbo Calle 80"/>
    <n v="0"/>
    <n v="1"/>
    <n v="3"/>
    <n v="0"/>
    <n v="0"/>
    <n v="2"/>
    <n v="0"/>
    <n v="0"/>
    <n v="0"/>
    <n v="0"/>
    <n v="0"/>
    <x v="0"/>
    <x v="4"/>
  </r>
  <r>
    <s v="Girardot"/>
    <n v="249"/>
    <s v="Cruz Verde Jumbo Girardot"/>
    <n v="1"/>
    <n v="0"/>
    <n v="0"/>
    <n v="0"/>
    <n v="0"/>
    <n v="1"/>
    <n v="0"/>
    <n v="0"/>
    <n v="0"/>
    <n v="0"/>
    <n v="0"/>
    <x v="0"/>
    <x v="2"/>
  </r>
  <r>
    <s v="Neiva"/>
    <n v="250"/>
    <s v="Cruz Verde Metro Neiva"/>
    <n v="0"/>
    <n v="0"/>
    <n v="0"/>
    <n v="0"/>
    <n v="0"/>
    <n v="0"/>
    <n v="0"/>
    <n v="0"/>
    <n v="0"/>
    <n v="0"/>
    <n v="0"/>
    <x v="0"/>
    <x v="5"/>
  </r>
  <r>
    <s v="Bogotá"/>
    <n v="251"/>
    <s v="Cruz Verde Calle 54"/>
    <n v="0"/>
    <n v="0"/>
    <n v="0"/>
    <n v="0"/>
    <n v="0"/>
    <n v="0"/>
    <n v="0"/>
    <n v="1"/>
    <n v="2"/>
    <n v="2"/>
    <n v="0"/>
    <x v="0"/>
    <x v="6"/>
  </r>
  <r>
    <s v="Bogotá"/>
    <n v="252"/>
    <s v="Cruz Verde Jumbo Santa Ana"/>
    <n v="0"/>
    <n v="1"/>
    <n v="2"/>
    <n v="0"/>
    <n v="0"/>
    <n v="0"/>
    <n v="0"/>
    <n v="2"/>
    <n v="0"/>
    <n v="1"/>
    <n v="1"/>
    <x v="0"/>
    <x v="8"/>
  </r>
  <r>
    <s v="Bogotá"/>
    <n v="253"/>
    <s v="Cruz Verde Metro Banderas"/>
    <n v="0"/>
    <n v="1"/>
    <n v="1"/>
    <n v="0"/>
    <n v="2"/>
    <n v="0"/>
    <n v="0"/>
    <n v="0"/>
    <n v="0"/>
    <n v="0"/>
    <n v="0"/>
    <x v="0"/>
    <x v="19"/>
  </r>
  <r>
    <s v="Barranquilla"/>
    <n v="257"/>
    <s v="Cruz Verde Jumbo Americano"/>
    <n v="0"/>
    <n v="0"/>
    <n v="0"/>
    <n v="2"/>
    <n v="2"/>
    <n v="0"/>
    <n v="1"/>
    <n v="0"/>
    <n v="3"/>
    <n v="0"/>
    <n v="1"/>
    <x v="0"/>
    <x v="9"/>
  </r>
  <r>
    <s v="Cali"/>
    <n v="258"/>
    <s v="Cruz Verde Jumbo Limonar"/>
    <n v="0"/>
    <n v="1"/>
    <n v="0"/>
    <n v="2"/>
    <n v="1"/>
    <n v="0"/>
    <n v="0"/>
    <n v="0"/>
    <n v="0"/>
    <n v="0"/>
    <n v="0"/>
    <x v="0"/>
    <x v="19"/>
  </r>
  <r>
    <s v="Pasto"/>
    <n v="260"/>
    <s v="Cruz Verde Metro Pasto"/>
    <n v="0"/>
    <n v="0"/>
    <n v="0"/>
    <n v="0"/>
    <n v="0"/>
    <n v="0"/>
    <n v="0"/>
    <n v="0"/>
    <n v="0"/>
    <n v="0"/>
    <n v="0"/>
    <x v="0"/>
    <x v="5"/>
  </r>
  <r>
    <s v="Bogotá"/>
    <n v="261"/>
    <s v="Cruz Verde Metro San Cayetano"/>
    <n v="0"/>
    <n v="0"/>
    <n v="0"/>
    <n v="0"/>
    <n v="0"/>
    <n v="0"/>
    <n v="0"/>
    <n v="0"/>
    <n v="0"/>
    <n v="0"/>
    <n v="0"/>
    <x v="0"/>
    <x v="5"/>
  </r>
  <r>
    <s v="Bogotá"/>
    <n v="262"/>
    <s v="Cruz Verde Jumbo Hayuelos"/>
    <n v="0"/>
    <n v="1"/>
    <n v="1"/>
    <n v="1"/>
    <n v="1"/>
    <n v="1"/>
    <n v="1"/>
    <n v="2"/>
    <n v="1"/>
    <n v="1"/>
    <n v="1"/>
    <x v="0"/>
    <x v="22"/>
  </r>
  <r>
    <s v="Bogotá"/>
    <n v="263"/>
    <s v="Cruz Verde Jumbo Cra 30"/>
    <n v="1"/>
    <n v="1"/>
    <n v="0"/>
    <n v="1"/>
    <n v="2"/>
    <n v="1"/>
    <n v="0"/>
    <n v="0"/>
    <n v="2"/>
    <n v="0"/>
    <n v="0"/>
    <x v="0"/>
    <x v="23"/>
  </r>
  <r>
    <s v="Ibagué"/>
    <n v="264"/>
    <s v="Cruz Verde Metro Ibagué"/>
    <n v="1"/>
    <n v="0"/>
    <n v="1"/>
    <n v="3"/>
    <n v="0"/>
    <n v="0"/>
    <n v="0"/>
    <n v="0"/>
    <n v="0"/>
    <n v="1"/>
    <n v="0"/>
    <x v="0"/>
    <x v="4"/>
  </r>
  <r>
    <s v="Bogotá"/>
    <n v="265"/>
    <s v="Cruz Verde Metro Alquería"/>
    <n v="0"/>
    <n v="1"/>
    <n v="2"/>
    <n v="0"/>
    <n v="0"/>
    <n v="0"/>
    <n v="0"/>
    <n v="0"/>
    <n v="1"/>
    <n v="0"/>
    <n v="0"/>
    <x v="0"/>
    <x v="19"/>
  </r>
  <r>
    <s v="Rionegro"/>
    <n v="266"/>
    <s v="Cruz Verde Jumbo Rionegro"/>
    <n v="0"/>
    <n v="1"/>
    <n v="0"/>
    <n v="0"/>
    <n v="0"/>
    <n v="0"/>
    <n v="0"/>
    <n v="0"/>
    <n v="0"/>
    <n v="0"/>
    <n v="0"/>
    <x v="0"/>
    <x v="0"/>
  </r>
  <r>
    <s v="Bogotá"/>
    <n v="268"/>
    <s v="Cruz Verde Centro Internacional"/>
    <n v="8"/>
    <n v="12"/>
    <n v="0"/>
    <n v="4"/>
    <n v="3"/>
    <n v="1"/>
    <n v="7"/>
    <n v="6"/>
    <n v="5"/>
    <n v="0"/>
    <n v="0"/>
    <x v="0"/>
    <x v="24"/>
  </r>
  <r>
    <s v="Bucaramanga"/>
    <n v="270"/>
    <s v="Cruz Verde Metro Cabecera Express"/>
    <n v="1"/>
    <n v="0"/>
    <n v="0"/>
    <n v="0"/>
    <n v="0"/>
    <n v="1"/>
    <n v="1"/>
    <n v="0"/>
    <n v="0"/>
    <n v="0"/>
    <n v="0"/>
    <x v="0"/>
    <x v="3"/>
  </r>
  <r>
    <s v="Bucaramanga"/>
    <n v="272"/>
    <s v="Farmasanitas Metro Real"/>
    <n v="0"/>
    <n v="0"/>
    <n v="0"/>
    <n v="0"/>
    <n v="0"/>
    <n v="0"/>
    <n v="0"/>
    <n v="0"/>
    <n v="0"/>
    <n v="0"/>
    <n v="0"/>
    <x v="0"/>
    <x v="5"/>
  </r>
  <r>
    <s v="Bucaramanga"/>
    <n v="274"/>
    <s v="Cruz Verde Metro Colseguros"/>
    <n v="0"/>
    <n v="0"/>
    <n v="0"/>
    <n v="0"/>
    <n v="0"/>
    <n v="0"/>
    <n v="0"/>
    <n v="0"/>
    <n v="0"/>
    <n v="0"/>
    <n v="0"/>
    <x v="0"/>
    <x v="5"/>
  </r>
  <r>
    <s v="Bucaramanga"/>
    <n v="289"/>
    <s v="Cruz Verde Jumbo Mega Mall"/>
    <n v="0"/>
    <n v="0"/>
    <n v="1"/>
    <n v="0"/>
    <n v="0"/>
    <n v="0"/>
    <n v="0"/>
    <n v="0"/>
    <n v="1"/>
    <n v="0"/>
    <n v="0"/>
    <x v="0"/>
    <x v="2"/>
  </r>
  <r>
    <s v="Floridablanca"/>
    <n v="293"/>
    <s v="Cruz verde Metro Floridablanca"/>
    <n v="0"/>
    <n v="0"/>
    <n v="0"/>
    <n v="0"/>
    <n v="0"/>
    <n v="0"/>
    <n v="0"/>
    <n v="0"/>
    <n v="0"/>
    <n v="0"/>
    <n v="0"/>
    <x v="0"/>
    <x v="5"/>
  </r>
  <r>
    <s v="Bucaramanga"/>
    <n v="294"/>
    <s v="Farmasanitas Jumbo Cabecera Tienda"/>
    <n v="0"/>
    <n v="0"/>
    <n v="0"/>
    <n v="0"/>
    <n v="0"/>
    <n v="0"/>
    <n v="0"/>
    <n v="0"/>
    <n v="0"/>
    <n v="0"/>
    <n v="0"/>
    <x v="0"/>
    <x v="5"/>
  </r>
  <r>
    <s v="Bucaramanga"/>
    <n v="297"/>
    <s v="Cruz Verde Parque Caracolí"/>
    <n v="1"/>
    <n v="0"/>
    <n v="2"/>
    <n v="2"/>
    <n v="0"/>
    <n v="0"/>
    <n v="1"/>
    <n v="5"/>
    <n v="2"/>
    <n v="0"/>
    <n v="0"/>
    <x v="0"/>
    <x v="7"/>
  </r>
  <r>
    <s v="Bogotá"/>
    <n v="299"/>
    <s v="Cruz Verde Kennedy"/>
    <n v="0"/>
    <n v="0"/>
    <n v="0"/>
    <n v="0"/>
    <n v="0"/>
    <n v="0"/>
    <n v="0"/>
    <n v="0"/>
    <n v="0"/>
    <n v="0"/>
    <n v="0"/>
    <x v="0"/>
    <x v="5"/>
  </r>
  <r>
    <s v="Cali"/>
    <n v="305"/>
    <s v="Cruz Verde Las Velas"/>
    <n v="0"/>
    <n v="0"/>
    <n v="1"/>
    <n v="0"/>
    <n v="0"/>
    <n v="0"/>
    <n v="0"/>
    <n v="0"/>
    <n v="0"/>
    <n v="0"/>
    <n v="1"/>
    <x v="0"/>
    <x v="2"/>
  </r>
  <r>
    <s v="Bogotá"/>
    <n v="307"/>
    <s v=" Cruz Verde Usaquén"/>
    <n v="0"/>
    <n v="0"/>
    <n v="0"/>
    <n v="0"/>
    <n v="0"/>
    <n v="1"/>
    <n v="0"/>
    <n v="0"/>
    <n v="0"/>
    <n v="0"/>
    <n v="0"/>
    <x v="0"/>
    <x v="0"/>
  </r>
  <r>
    <s v="Bogotá"/>
    <n v="308"/>
    <s v="Cruz Verde Toberín"/>
    <n v="3"/>
    <n v="0"/>
    <n v="0"/>
    <n v="0"/>
    <n v="0"/>
    <n v="0"/>
    <n v="1"/>
    <n v="0"/>
    <n v="0"/>
    <n v="0"/>
    <n v="0"/>
    <x v="0"/>
    <x v="19"/>
  </r>
  <r>
    <s v="Barranquilla"/>
    <n v="309"/>
    <s v="Cruz Verde Metro San Francisco"/>
    <n v="3"/>
    <n v="0"/>
    <n v="2"/>
    <n v="2"/>
    <n v="4"/>
    <n v="0"/>
    <n v="0"/>
    <n v="4"/>
    <n v="1"/>
    <n v="4"/>
    <n v="2"/>
    <x v="0"/>
    <x v="10"/>
  </r>
  <r>
    <s v="Medellín"/>
    <n v="311"/>
    <s v="Cruz Verde Metro Prado"/>
    <n v="0"/>
    <n v="0"/>
    <n v="0"/>
    <n v="0"/>
    <n v="0"/>
    <n v="0"/>
    <n v="0"/>
    <n v="1"/>
    <n v="0"/>
    <n v="0"/>
    <n v="0"/>
    <x v="0"/>
    <x v="0"/>
  </r>
  <r>
    <s v="Yopal"/>
    <n v="312"/>
    <s v="Cruz Verde Jumbo Yopal"/>
    <n v="0"/>
    <n v="0"/>
    <n v="0"/>
    <n v="1"/>
    <n v="0"/>
    <n v="0"/>
    <n v="1"/>
    <n v="0"/>
    <n v="0"/>
    <n v="0"/>
    <n v="0"/>
    <x v="0"/>
    <x v="2"/>
  </r>
  <r>
    <s v="Bogotá"/>
    <n v="367"/>
    <s v="Cruz Verde Ilarco"/>
    <n v="3"/>
    <n v="2"/>
    <n v="0"/>
    <n v="3"/>
    <n v="0"/>
    <n v="0"/>
    <n v="0"/>
    <n v="3"/>
    <n v="5"/>
    <n v="5"/>
    <n v="3"/>
    <x v="0"/>
    <x v="11"/>
  </r>
  <r>
    <s v="Bogotá"/>
    <n v="369"/>
    <s v="Cruz Verde Morato"/>
    <n v="0"/>
    <n v="0"/>
    <n v="0"/>
    <n v="0"/>
    <n v="0"/>
    <n v="0"/>
    <n v="0"/>
    <n v="0"/>
    <n v="0"/>
    <n v="0"/>
    <n v="0"/>
    <x v="0"/>
    <x v="5"/>
  </r>
  <r>
    <s v="Valledupar"/>
    <n v="370"/>
    <s v="Cruz Verde San Miguel"/>
    <n v="0"/>
    <n v="0"/>
    <n v="0"/>
    <n v="0"/>
    <n v="0"/>
    <n v="0"/>
    <n v="0"/>
    <n v="0"/>
    <n v="0"/>
    <n v="0"/>
    <n v="0"/>
    <x v="0"/>
    <x v="5"/>
  </r>
  <r>
    <s v="Bogotá"/>
    <n v="374"/>
    <s v="Cruz Verde Calle 90"/>
    <n v="0"/>
    <n v="0"/>
    <n v="0"/>
    <n v="0"/>
    <n v="0"/>
    <n v="0"/>
    <n v="0"/>
    <n v="0"/>
    <n v="0"/>
    <n v="0"/>
    <n v="0"/>
    <x v="0"/>
    <x v="5"/>
  </r>
  <r>
    <s v="Bogotá"/>
    <n v="378"/>
    <s v="Cruz Verde Avenida Las Villas"/>
    <n v="6"/>
    <n v="9"/>
    <n v="7"/>
    <n v="6"/>
    <n v="10"/>
    <n v="8"/>
    <n v="7"/>
    <n v="6"/>
    <n v="12"/>
    <n v="7"/>
    <n v="7"/>
    <x v="0"/>
    <x v="25"/>
  </r>
  <r>
    <s v="Mingueo/Guajira"/>
    <n v="379"/>
    <s v="Cruz Verde Mingueo"/>
    <n v="0"/>
    <n v="0"/>
    <n v="0"/>
    <n v="0"/>
    <n v="0"/>
    <n v="0"/>
    <n v="0"/>
    <n v="0"/>
    <n v="0"/>
    <n v="0"/>
    <n v="0"/>
    <x v="0"/>
    <x v="5"/>
  </r>
  <r>
    <s v="Ibagué"/>
    <n v="380"/>
    <s v="Cruz Verde La Macarena"/>
    <n v="0"/>
    <n v="1"/>
    <n v="1"/>
    <n v="0"/>
    <n v="0"/>
    <n v="0"/>
    <n v="1"/>
    <n v="1"/>
    <n v="1"/>
    <n v="0"/>
    <n v="0"/>
    <x v="0"/>
    <x v="6"/>
  </r>
  <r>
    <s v="Zipaquirá"/>
    <n v="382"/>
    <s v="Cruz Verde Zipaquirá Centro"/>
    <n v="1"/>
    <n v="0"/>
    <n v="0"/>
    <n v="0"/>
    <n v="0"/>
    <n v="0"/>
    <n v="1"/>
    <n v="3"/>
    <n v="2"/>
    <n v="0"/>
    <n v="3"/>
    <x v="0"/>
    <x v="26"/>
  </r>
  <r>
    <s v="Bogotá"/>
    <n v="383"/>
    <s v="Cruz Verde World Trade Center"/>
    <n v="2"/>
    <n v="0"/>
    <m/>
    <n v="1"/>
    <n v="0"/>
    <n v="5"/>
    <n v="0"/>
    <n v="0"/>
    <n v="0"/>
    <n v="0"/>
    <n v="0"/>
    <x v="0"/>
    <x v="23"/>
  </r>
  <r>
    <s v="Bogotá"/>
    <n v="384"/>
    <s v="Cruz Verde Puente Aranda"/>
    <n v="0"/>
    <n v="0"/>
    <n v="1"/>
    <n v="0"/>
    <n v="0"/>
    <n v="2"/>
    <n v="0"/>
    <n v="0"/>
    <n v="0"/>
    <n v="0"/>
    <n v="0"/>
    <x v="0"/>
    <x v="3"/>
  </r>
  <r>
    <s v="Cali"/>
    <n v="385"/>
    <s v="Cruz Verde Imbanaco"/>
    <n v="0"/>
    <n v="0"/>
    <n v="1"/>
    <n v="4"/>
    <n v="0"/>
    <n v="0"/>
    <n v="0"/>
    <n v="0"/>
    <n v="1"/>
    <n v="0"/>
    <n v="4"/>
    <x v="0"/>
    <x v="26"/>
  </r>
  <r>
    <s v="Cali"/>
    <n v="386"/>
    <s v="Cruz Verde La Flora Industrial"/>
    <n v="0"/>
    <n v="0"/>
    <n v="0"/>
    <n v="0"/>
    <n v="0"/>
    <n v="0"/>
    <n v="0"/>
    <n v="0"/>
    <n v="0"/>
    <n v="0"/>
    <n v="0"/>
    <x v="0"/>
    <x v="5"/>
  </r>
  <r>
    <s v="Cali"/>
    <n v="387"/>
    <s v="Cruz Verde Metro Simón Bolívar"/>
    <n v="0"/>
    <n v="0"/>
    <n v="0"/>
    <n v="0"/>
    <n v="0"/>
    <n v="0"/>
    <n v="0"/>
    <n v="0"/>
    <n v="0"/>
    <n v="0"/>
    <n v="0"/>
    <x v="0"/>
    <x v="5"/>
  </r>
  <r>
    <s v="Cali"/>
    <n v="388"/>
    <s v="Cruz Verde Unicentro"/>
    <n v="1"/>
    <n v="1"/>
    <n v="2"/>
    <n v="2"/>
    <n v="1"/>
    <n v="0"/>
    <n v="0"/>
    <n v="0"/>
    <n v="0"/>
    <n v="2"/>
    <n v="1"/>
    <x v="0"/>
    <x v="26"/>
  </r>
  <r>
    <s v="Bogotá"/>
    <n v="389"/>
    <s v="Cruz Verde Restrepo"/>
    <n v="0"/>
    <n v="0"/>
    <n v="2"/>
    <n v="0"/>
    <n v="0"/>
    <n v="0"/>
    <n v="0"/>
    <n v="2"/>
    <n v="0"/>
    <n v="0"/>
    <n v="3"/>
    <x v="0"/>
    <x v="8"/>
  </r>
  <r>
    <s v="Barranquilla"/>
    <n v="390"/>
    <s v="Cruz Verde Calle 82"/>
    <n v="0"/>
    <n v="0"/>
    <n v="1"/>
    <n v="0"/>
    <n v="3"/>
    <n v="1"/>
    <n v="0"/>
    <n v="1"/>
    <n v="0"/>
    <n v="2"/>
    <n v="1"/>
    <x v="0"/>
    <x v="9"/>
  </r>
  <r>
    <s v="Bucaramanga"/>
    <n v="444"/>
    <s v="Cruz Verde Carrera 33"/>
    <n v="3"/>
    <n v="3"/>
    <n v="5"/>
    <n v="4"/>
    <n v="1"/>
    <n v="0"/>
    <n v="0"/>
    <n v="0"/>
    <n v="0"/>
    <n v="0"/>
    <n v="0"/>
    <x v="0"/>
    <x v="1"/>
  </r>
  <r>
    <s v="Armenia"/>
    <n v="445"/>
    <s v="Cruz Verde Clínica Del Café "/>
    <n v="0"/>
    <n v="0"/>
    <n v="0"/>
    <n v="0"/>
    <n v="0"/>
    <n v="0"/>
    <n v="0"/>
    <n v="0"/>
    <n v="0"/>
    <n v="0"/>
    <n v="0"/>
    <x v="0"/>
    <x v="5"/>
  </r>
  <r>
    <s v="Pereira"/>
    <n v="447"/>
    <s v="Parque Arboleda"/>
    <n v="0"/>
    <n v="0"/>
    <n v="0"/>
    <n v="0"/>
    <n v="1"/>
    <n v="0"/>
    <n v="1"/>
    <n v="1"/>
    <n v="0"/>
    <n v="1"/>
    <n v="0"/>
    <x v="0"/>
    <x v="19"/>
  </r>
  <r>
    <s v="Ocaña"/>
    <n v="450"/>
    <s v="Cruz Verde Ocaña"/>
    <n v="0"/>
    <n v="1"/>
    <n v="0"/>
    <n v="0"/>
    <n v="0"/>
    <n v="0"/>
    <n v="0"/>
    <n v="0"/>
    <n v="0"/>
    <n v="0"/>
    <n v="0"/>
    <x v="0"/>
    <x v="0"/>
  </r>
  <r>
    <s v="Bogotá"/>
    <n v="451"/>
    <s v="Cruz Verde Chapinero Alto"/>
    <n v="0"/>
    <n v="1"/>
    <n v="4"/>
    <n v="2"/>
    <n v="5"/>
    <n v="4"/>
    <n v="6"/>
    <n v="3"/>
    <n v="4"/>
    <n v="3"/>
    <n v="5"/>
    <x v="0"/>
    <x v="27"/>
  </r>
  <r>
    <s v="Girardot"/>
    <n v="452"/>
    <s v="Cruz Verde Unicentro Girardot"/>
    <n v="0"/>
    <n v="1"/>
    <n v="0"/>
    <n v="0"/>
    <n v="0"/>
    <n v="1"/>
    <n v="1"/>
    <n v="0"/>
    <n v="0"/>
    <n v="1"/>
    <n v="0"/>
    <x v="0"/>
    <x v="19"/>
  </r>
  <r>
    <s v="Popayán"/>
    <n v="453"/>
    <s v="Cruz Verde Campanario"/>
    <n v="0"/>
    <n v="0"/>
    <n v="0"/>
    <n v="0"/>
    <n v="0"/>
    <n v="0"/>
    <n v="0"/>
    <n v="0"/>
    <n v="0"/>
    <n v="0"/>
    <n v="0"/>
    <x v="0"/>
    <x v="5"/>
  </r>
  <r>
    <s v="Bogotá"/>
    <n v="454"/>
    <s v="Cruz Verde Colina"/>
    <n v="0"/>
    <n v="0"/>
    <n v="4"/>
    <n v="0"/>
    <n v="2"/>
    <n v="1"/>
    <n v="3"/>
    <n v="4"/>
    <n v="1"/>
    <n v="2"/>
    <n v="0"/>
    <x v="0"/>
    <x v="28"/>
  </r>
  <r>
    <s v="Soacha"/>
    <n v="455"/>
    <s v="Cruz Verde Antares"/>
    <n v="0"/>
    <n v="0"/>
    <n v="0"/>
    <n v="0"/>
    <n v="0"/>
    <n v="0"/>
    <n v="0"/>
    <n v="0"/>
    <n v="0"/>
    <n v="0"/>
    <n v="0"/>
    <x v="0"/>
    <x v="5"/>
  </r>
  <r>
    <s v="Cartagena"/>
    <n v="456"/>
    <s v="Cruz Verde Bocagrande Carrera 3"/>
    <n v="0"/>
    <n v="0"/>
    <n v="0"/>
    <n v="0"/>
    <n v="1"/>
    <n v="0"/>
    <n v="0"/>
    <n v="0"/>
    <n v="0"/>
    <n v="0"/>
    <n v="0"/>
    <x v="0"/>
    <x v="0"/>
  </r>
  <r>
    <s v="Santa Marta"/>
    <n v="457"/>
    <s v="Villa Olimpica"/>
    <n v="0"/>
    <n v="0"/>
    <n v="0"/>
    <n v="0"/>
    <n v="0"/>
    <n v="0"/>
    <n v="0"/>
    <n v="0"/>
    <n v="0"/>
    <n v="0"/>
    <n v="0"/>
    <x v="0"/>
    <x v="5"/>
  </r>
  <r>
    <s v="Bogotá"/>
    <n v="458"/>
    <s v="Cruz Verde Kennedy Central"/>
    <n v="0"/>
    <n v="0"/>
    <n v="0"/>
    <n v="0"/>
    <n v="1"/>
    <n v="0"/>
    <n v="0"/>
    <n v="1"/>
    <n v="1"/>
    <n v="3"/>
    <n v="1"/>
    <x v="0"/>
    <x v="8"/>
  </r>
  <r>
    <s v="Bogotá"/>
    <n v="459"/>
    <s v=" Cruz Verde Las Ferias"/>
    <m/>
    <n v="0"/>
    <n v="0"/>
    <m/>
    <n v="0"/>
    <n v="2"/>
    <n v="3"/>
    <n v="2"/>
    <n v="3"/>
    <n v="0"/>
    <n v="0"/>
    <x v="0"/>
    <x v="26"/>
  </r>
  <r>
    <s v="Cúcuta"/>
    <n v="460"/>
    <s v="Cruz Verde Cúcuta Av.1"/>
    <n v="0"/>
    <n v="0"/>
    <n v="0"/>
    <n v="0"/>
    <n v="0"/>
    <n v="1"/>
    <n v="2"/>
    <n v="5"/>
    <n v="0"/>
    <n v="1"/>
    <n v="5"/>
    <x v="0"/>
    <x v="16"/>
  </r>
  <r>
    <s v="Bogotá"/>
    <n v="461"/>
    <s v="Cruz Verde Santa Fé"/>
    <n v="0"/>
    <n v="0"/>
    <n v="0"/>
    <n v="0"/>
    <n v="0"/>
    <n v="0"/>
    <n v="4"/>
    <n v="1"/>
    <n v="0"/>
    <n v="2"/>
    <n v="1"/>
    <x v="0"/>
    <x v="23"/>
  </r>
  <r>
    <s v="Cartagena"/>
    <n v="462"/>
    <s v="Cruz Verde Uap Santa Lucía"/>
    <n v="0"/>
    <n v="0"/>
    <n v="0"/>
    <n v="0"/>
    <n v="0"/>
    <n v="0"/>
    <n v="0"/>
    <n v="0"/>
    <n v="0"/>
    <n v="0"/>
    <n v="0"/>
    <x v="0"/>
    <x v="5"/>
  </r>
  <r>
    <s v="Bogotá"/>
    <n v="464"/>
    <s v="Cruz Verde Av. Esperanza"/>
    <n v="0"/>
    <n v="0"/>
    <n v="0"/>
    <n v="0"/>
    <n v="0"/>
    <n v="0"/>
    <n v="0"/>
    <n v="3"/>
    <n v="2"/>
    <n v="2"/>
    <n v="4"/>
    <x v="0"/>
    <x v="22"/>
  </r>
  <r>
    <s v="Bogotá"/>
    <n v="465"/>
    <s v="Cruz Verde Restrepo Cra 17"/>
    <n v="0"/>
    <n v="0"/>
    <n v="0"/>
    <n v="0"/>
    <n v="0"/>
    <n v="0"/>
    <n v="0"/>
    <n v="0"/>
    <n v="0"/>
    <n v="0"/>
    <n v="0"/>
    <x v="0"/>
    <x v="5"/>
  </r>
  <r>
    <s v="Bogotá"/>
    <n v="466"/>
    <s v="Cruz Verde Colmedica Chapinero "/>
    <n v="0"/>
    <n v="0"/>
    <n v="0"/>
    <n v="0"/>
    <n v="0"/>
    <n v="0"/>
    <n v="1"/>
    <n v="4"/>
    <n v="0"/>
    <n v="0"/>
    <n v="0"/>
    <x v="0"/>
    <x v="6"/>
  </r>
  <r>
    <s v="Bogotá"/>
    <n v="467"/>
    <s v="Cruz Verde Santa Paula"/>
    <n v="0"/>
    <n v="0"/>
    <n v="0"/>
    <n v="0"/>
    <n v="0"/>
    <n v="0"/>
    <n v="0"/>
    <n v="2"/>
    <n v="3"/>
    <n v="1"/>
    <n v="0"/>
    <x v="0"/>
    <x v="4"/>
  </r>
  <r>
    <s v="Bogotá"/>
    <n v="468"/>
    <s v="Cruz Verde Calle 93"/>
    <n v="0"/>
    <n v="0"/>
    <n v="0"/>
    <n v="0"/>
    <n v="0"/>
    <n v="0"/>
    <n v="0"/>
    <n v="0"/>
    <n v="0"/>
    <n v="3"/>
    <n v="3"/>
    <x v="0"/>
    <x v="4"/>
  </r>
  <r>
    <s v="Bogotá"/>
    <n v="469"/>
    <s v="Cruz Verde Calle 140"/>
    <n v="0"/>
    <n v="0"/>
    <n v="0"/>
    <n v="0"/>
    <n v="0"/>
    <n v="0"/>
    <n v="0"/>
    <n v="2"/>
    <n v="1"/>
    <n v="2"/>
    <n v="1"/>
    <x v="0"/>
    <x v="4"/>
  </r>
  <r>
    <s v="Cartagena"/>
    <n v="470"/>
    <s v="Cruz Verde Las Murallas"/>
    <n v="0"/>
    <n v="0"/>
    <n v="0"/>
    <n v="0"/>
    <n v="0"/>
    <n v="0"/>
    <n v="0"/>
    <n v="0"/>
    <n v="0"/>
    <n v="1"/>
    <n v="0"/>
    <x v="0"/>
    <x v="0"/>
  </r>
  <r>
    <s v="Barranquilla"/>
    <n v="471"/>
    <s v="Cruz Verde Iberoamérica"/>
    <n v="0"/>
    <n v="0"/>
    <n v="0"/>
    <n v="0"/>
    <n v="0"/>
    <n v="0"/>
    <n v="0"/>
    <n v="0"/>
    <n v="0"/>
    <n v="0"/>
    <n v="0"/>
    <x v="0"/>
    <x v="5"/>
  </r>
  <r>
    <s v="Bogotá"/>
    <n v="494"/>
    <s v="Cruz Verde Modelia Central"/>
    <n v="0"/>
    <n v="0"/>
    <n v="0"/>
    <n v="0"/>
    <n v="0"/>
    <n v="0"/>
    <n v="0"/>
    <n v="0"/>
    <n v="1"/>
    <n v="0"/>
    <n v="1"/>
    <x v="0"/>
    <x v="2"/>
  </r>
  <r>
    <s v="Bogotá"/>
    <n v="496"/>
    <s v="Cruz Verde Medical Center"/>
    <n v="0"/>
    <n v="0"/>
    <n v="0"/>
    <n v="0"/>
    <n v="0"/>
    <n v="0"/>
    <n v="0"/>
    <n v="0"/>
    <n v="0"/>
    <n v="1"/>
    <n v="0"/>
    <x v="0"/>
    <x v="0"/>
  </r>
  <r>
    <s v="Valledupar"/>
    <n v="498"/>
    <s v="Cruz Verde Orbe Plaza"/>
    <n v="0"/>
    <n v="0"/>
    <n v="0"/>
    <n v="0"/>
    <n v="0"/>
    <n v="0"/>
    <n v="0"/>
    <n v="0"/>
    <n v="0"/>
    <n v="0"/>
    <n v="0"/>
    <x v="0"/>
    <x v="5"/>
  </r>
  <r>
    <s v="Bogotá"/>
    <n v="499"/>
    <s v="Cruz Verde Plaza Imperial"/>
    <n v="0"/>
    <n v="0"/>
    <n v="0"/>
    <n v="0"/>
    <n v="0"/>
    <n v="0"/>
    <n v="0"/>
    <n v="0"/>
    <n v="0"/>
    <n v="1"/>
    <n v="0"/>
    <x v="0"/>
    <x v="0"/>
  </r>
  <r>
    <s v="Manizales"/>
    <n v="501"/>
    <s v="Cruz Verde Parque Médico "/>
    <n v="0"/>
    <n v="0"/>
    <n v="0"/>
    <n v="0"/>
    <n v="0"/>
    <n v="0"/>
    <n v="0"/>
    <n v="0"/>
    <n v="0"/>
    <n v="0"/>
    <n v="0"/>
    <x v="0"/>
    <x v="5"/>
  </r>
  <r>
    <s v="Bogotá"/>
    <n v="502"/>
    <s v="Cruz Verde Calle 184"/>
    <n v="0"/>
    <n v="0"/>
    <n v="0"/>
    <n v="0"/>
    <n v="0"/>
    <n v="0"/>
    <n v="0"/>
    <n v="0"/>
    <n v="0"/>
    <n v="2"/>
    <n v="4"/>
    <x v="0"/>
    <x v="4"/>
  </r>
  <r>
    <s v="Bogotá"/>
    <n v="505"/>
    <s v="Cruz Verde Galerias"/>
    <n v="0"/>
    <n v="0"/>
    <n v="0"/>
    <n v="0"/>
    <n v="0"/>
    <n v="0"/>
    <n v="0"/>
    <n v="0"/>
    <n v="0"/>
    <n v="0"/>
    <n v="0"/>
    <x v="0"/>
    <x v="5"/>
  </r>
  <r>
    <s v="Bogotá"/>
    <n v="511"/>
    <s v="Cruz Verde Mazuren"/>
    <n v="0"/>
    <n v="0"/>
    <n v="0"/>
    <n v="0"/>
    <n v="0"/>
    <n v="0"/>
    <n v="0"/>
    <n v="0"/>
    <n v="0"/>
    <n v="0"/>
    <n v="0"/>
    <x v="0"/>
    <x v="5"/>
  </r>
  <r>
    <s v="Bogotá"/>
    <n v="506"/>
    <s v="Cruz Verde Santa Bibiana"/>
    <n v="0"/>
    <n v="0"/>
    <n v="0"/>
    <n v="0"/>
    <n v="0"/>
    <n v="0"/>
    <n v="0"/>
    <n v="0"/>
    <n v="0"/>
    <n v="0"/>
    <n v="1"/>
    <x v="0"/>
    <x v="0"/>
  </r>
  <r>
    <s v="Pasto"/>
    <n v="508"/>
    <s v="Cruz Verde La Aurora"/>
    <n v="0"/>
    <n v="0"/>
    <n v="0"/>
    <n v="0"/>
    <n v="0"/>
    <n v="0"/>
    <n v="0"/>
    <n v="0"/>
    <n v="0"/>
    <n v="0"/>
    <n v="0"/>
    <x v="0"/>
    <x v="5"/>
  </r>
  <r>
    <s v="Ipiales "/>
    <n v="509"/>
    <s v="Cruz Verde Santa Cecillia"/>
    <n v="0"/>
    <n v="0"/>
    <n v="0"/>
    <n v="0"/>
    <n v="0"/>
    <n v="0"/>
    <n v="0"/>
    <n v="0"/>
    <n v="0"/>
    <n v="0"/>
    <n v="0"/>
    <x v="0"/>
    <x v="5"/>
  </r>
  <r>
    <s v="Bogotá"/>
    <n v="507"/>
    <s v="Cruz Verde Diver Plaza"/>
    <n v="0"/>
    <n v="0"/>
    <n v="0"/>
    <n v="0"/>
    <n v="0"/>
    <n v="0"/>
    <n v="0"/>
    <n v="0"/>
    <n v="0"/>
    <n v="0"/>
    <n v="0"/>
    <x v="1"/>
    <x v="5"/>
  </r>
  <r>
    <s v="Bogotá"/>
    <n v="512"/>
    <s v="Cruz Verde Parque Fontibón"/>
    <n v="0"/>
    <n v="0"/>
    <n v="0"/>
    <n v="0"/>
    <n v="0"/>
    <n v="0"/>
    <n v="0"/>
    <n v="0"/>
    <n v="0"/>
    <n v="0"/>
    <n v="0"/>
    <x v="1"/>
    <x v="5"/>
  </r>
  <r>
    <s v="Bogotá"/>
    <n v="504"/>
    <s v="Cruz Verde Uap 104"/>
    <n v="0"/>
    <n v="0"/>
    <n v="0"/>
    <n v="0"/>
    <n v="0"/>
    <n v="0"/>
    <n v="0"/>
    <n v="0"/>
    <n v="0"/>
    <n v="0"/>
    <n v="0"/>
    <x v="1"/>
    <x v="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69">
  <r>
    <s v="Bogotá"/>
    <n v="97"/>
    <s v="Cruz Verde Chicó"/>
    <n v="0"/>
    <n v="0"/>
    <n v="1"/>
    <n v="0"/>
    <x v="0"/>
    <n v="0"/>
    <n v="0"/>
    <n v="0"/>
    <x v="0"/>
    <n v="0"/>
    <n v="0"/>
    <x v="0"/>
    <x v="0"/>
    <x v="0"/>
  </r>
  <r>
    <s v="Bogotá"/>
    <n v="98"/>
    <s v="Cruz Verde Belmira"/>
    <n v="0"/>
    <n v="1"/>
    <n v="3"/>
    <n v="2"/>
    <x v="1"/>
    <n v="0"/>
    <n v="1"/>
    <n v="2"/>
    <x v="1"/>
    <n v="1"/>
    <n v="2"/>
    <x v="0"/>
    <x v="0"/>
    <x v="1"/>
  </r>
  <r>
    <s v="Bucaramanga"/>
    <n v="109"/>
    <s v="Cruz Verde Calle 56"/>
    <n v="0"/>
    <n v="1"/>
    <n v="0"/>
    <n v="0"/>
    <x v="2"/>
    <n v="0"/>
    <n v="0"/>
    <n v="0"/>
    <x v="0"/>
    <n v="0"/>
    <n v="0"/>
    <x v="0"/>
    <x v="0"/>
    <x v="2"/>
  </r>
  <r>
    <s v="Bogotá"/>
    <n v="110"/>
    <s v="Cruz Verde Pontevedra"/>
    <n v="2"/>
    <n v="1"/>
    <n v="3"/>
    <n v="0"/>
    <x v="3"/>
    <n v="0"/>
    <n v="2"/>
    <n v="1"/>
    <x v="2"/>
    <n v="1"/>
    <n v="0"/>
    <x v="1"/>
    <x v="0"/>
    <x v="3"/>
  </r>
  <r>
    <s v="Medellín"/>
    <n v="113"/>
    <s v="Cruz Verde San Diego"/>
    <n v="0"/>
    <n v="1"/>
    <n v="0"/>
    <n v="0"/>
    <x v="0"/>
    <n v="0"/>
    <n v="0"/>
    <n v="1"/>
    <x v="0"/>
    <n v="0"/>
    <n v="1"/>
    <x v="2"/>
    <x v="0"/>
    <x v="4"/>
  </r>
  <r>
    <s v="Barranquilla"/>
    <n v="115"/>
    <s v="Cruz Verde Prado 74"/>
    <n v="1"/>
    <n v="1"/>
    <n v="0"/>
    <n v="1"/>
    <x v="1"/>
    <n v="0"/>
    <n v="0"/>
    <n v="0"/>
    <x v="0"/>
    <n v="1"/>
    <n v="0"/>
    <x v="0"/>
    <x v="0"/>
    <x v="5"/>
  </r>
  <r>
    <s v="Valledupar"/>
    <n v="116"/>
    <s v="Cruz Verde Jumbo Valledupar"/>
    <n v="0"/>
    <n v="0"/>
    <n v="1"/>
    <n v="0"/>
    <x v="0"/>
    <n v="0"/>
    <n v="0"/>
    <n v="0"/>
    <x v="0"/>
    <n v="0"/>
    <n v="0"/>
    <x v="0"/>
    <x v="0"/>
    <x v="0"/>
  </r>
  <r>
    <s v="Popayán"/>
    <n v="117"/>
    <s v="Cruz Verde Popayán"/>
    <n v="0"/>
    <n v="0"/>
    <n v="0"/>
    <n v="0"/>
    <x v="0"/>
    <n v="0"/>
    <n v="0"/>
    <n v="0"/>
    <x v="0"/>
    <n v="0"/>
    <n v="0"/>
    <x v="0"/>
    <x v="0"/>
    <x v="6"/>
  </r>
  <r>
    <s v="Sincelejo"/>
    <n v="118"/>
    <s v="Cruz Verde Sincelejo"/>
    <n v="0"/>
    <n v="0"/>
    <n v="0"/>
    <n v="0"/>
    <x v="0"/>
    <n v="0"/>
    <n v="0"/>
    <n v="0"/>
    <x v="0"/>
    <n v="0"/>
    <n v="0"/>
    <x v="0"/>
    <x v="0"/>
    <x v="6"/>
  </r>
  <r>
    <s v="Santa Marta"/>
    <n v="119"/>
    <s v="Cruz Verde Santa Marta"/>
    <n v="0"/>
    <n v="0"/>
    <n v="0"/>
    <n v="1"/>
    <x v="0"/>
    <n v="0"/>
    <n v="0"/>
    <n v="0"/>
    <x v="0"/>
    <n v="0"/>
    <n v="0"/>
    <x v="0"/>
    <x v="0"/>
    <x v="0"/>
  </r>
  <r>
    <s v="Cali"/>
    <n v="120"/>
    <s v="Cruz Verde Roosevelt"/>
    <n v="1"/>
    <n v="1"/>
    <n v="1"/>
    <n v="1"/>
    <x v="0"/>
    <n v="0"/>
    <n v="0"/>
    <n v="1"/>
    <x v="0"/>
    <n v="0"/>
    <n v="0"/>
    <x v="0"/>
    <x v="0"/>
    <x v="7"/>
  </r>
  <r>
    <s v="Montería"/>
    <n v="121"/>
    <s v="Cruz Verde Montería"/>
    <n v="0"/>
    <n v="0"/>
    <n v="1"/>
    <n v="0"/>
    <x v="0"/>
    <n v="0"/>
    <n v="0"/>
    <n v="0"/>
    <x v="2"/>
    <n v="0"/>
    <n v="0"/>
    <x v="0"/>
    <x v="0"/>
    <x v="2"/>
  </r>
  <r>
    <s v="Cartagena"/>
    <n v="122"/>
    <s v="Cruz Verde Manga"/>
    <n v="0"/>
    <n v="0"/>
    <n v="0"/>
    <n v="0"/>
    <x v="0"/>
    <n v="0"/>
    <n v="0"/>
    <n v="0"/>
    <x v="0"/>
    <n v="1"/>
    <n v="0"/>
    <x v="0"/>
    <x v="0"/>
    <x v="0"/>
  </r>
  <r>
    <s v="Manizales"/>
    <n v="123"/>
    <s v="Cruz Verde Guayacanes"/>
    <n v="1"/>
    <n v="2"/>
    <n v="0"/>
    <n v="0"/>
    <x v="0"/>
    <n v="1"/>
    <n v="1"/>
    <n v="0"/>
    <x v="0"/>
    <n v="0"/>
    <n v="0"/>
    <x v="3"/>
    <x v="0"/>
    <x v="8"/>
  </r>
  <r>
    <s v="Tuluá"/>
    <n v="124"/>
    <s v="Cruz Verde Tuluá"/>
    <n v="0"/>
    <n v="0"/>
    <n v="0"/>
    <n v="0"/>
    <x v="0"/>
    <n v="0"/>
    <n v="0"/>
    <n v="0"/>
    <x v="0"/>
    <n v="0"/>
    <n v="0"/>
    <x v="0"/>
    <x v="0"/>
    <x v="6"/>
  </r>
  <r>
    <s v="Ibagué"/>
    <n v="125"/>
    <s v="Cruz Verde San Simón "/>
    <n v="0"/>
    <n v="0"/>
    <n v="0"/>
    <n v="1"/>
    <x v="0"/>
    <n v="0"/>
    <n v="0"/>
    <n v="0"/>
    <x v="0"/>
    <n v="0"/>
    <n v="0"/>
    <x v="0"/>
    <x v="0"/>
    <x v="0"/>
  </r>
  <r>
    <s v="Chía"/>
    <n v="126"/>
    <s v="Cruz Verde Centro Chía"/>
    <n v="2"/>
    <n v="1"/>
    <n v="0"/>
    <n v="0"/>
    <x v="1"/>
    <n v="0"/>
    <n v="0"/>
    <n v="0"/>
    <x v="2"/>
    <n v="0"/>
    <n v="0"/>
    <x v="3"/>
    <x v="0"/>
    <x v="9"/>
  </r>
  <r>
    <s v="Pereira"/>
    <n v="127"/>
    <s v="Cruz Verde Pereira"/>
    <n v="0"/>
    <n v="0"/>
    <n v="0"/>
    <n v="0"/>
    <x v="0"/>
    <n v="1"/>
    <n v="0"/>
    <n v="0"/>
    <x v="0"/>
    <n v="0"/>
    <n v="0"/>
    <x v="0"/>
    <x v="0"/>
    <x v="0"/>
  </r>
  <r>
    <s v="Zipaquirá"/>
    <n v="128"/>
    <s v="Cruz Verde Metro Zipaquirá"/>
    <n v="0"/>
    <n v="0"/>
    <n v="0"/>
    <n v="0"/>
    <x v="0"/>
    <n v="0"/>
    <n v="0"/>
    <n v="0"/>
    <x v="0"/>
    <n v="0"/>
    <n v="0"/>
    <x v="0"/>
    <x v="0"/>
    <x v="6"/>
  </r>
  <r>
    <s v="Tunja"/>
    <n v="129"/>
    <s v="Cruz Verde Los Cristales"/>
    <n v="0"/>
    <n v="0"/>
    <n v="0"/>
    <n v="0"/>
    <x v="0"/>
    <n v="0"/>
    <n v="0"/>
    <n v="0"/>
    <x v="0"/>
    <n v="0"/>
    <n v="0"/>
    <x v="2"/>
    <x v="0"/>
    <x v="0"/>
  </r>
  <r>
    <s v="Neiva"/>
    <n v="130"/>
    <s v="Cruz Verde Quirinal"/>
    <n v="0"/>
    <n v="0"/>
    <n v="0"/>
    <n v="0"/>
    <x v="0"/>
    <n v="0"/>
    <n v="0"/>
    <n v="0"/>
    <x v="0"/>
    <n v="0"/>
    <n v="0"/>
    <x v="0"/>
    <x v="0"/>
    <x v="6"/>
  </r>
  <r>
    <s v="Cúcuta"/>
    <n v="131"/>
    <s v="Cruz Verde Rosetal"/>
    <n v="0"/>
    <n v="0"/>
    <n v="0"/>
    <n v="4"/>
    <x v="4"/>
    <n v="0"/>
    <n v="0"/>
    <n v="0"/>
    <x v="0"/>
    <n v="0"/>
    <n v="0"/>
    <x v="0"/>
    <x v="0"/>
    <x v="10"/>
  </r>
  <r>
    <s v="Riohacha"/>
    <n v="132"/>
    <s v="Cruz Verde Metro Riohacha"/>
    <n v="0"/>
    <n v="0"/>
    <n v="0"/>
    <n v="0"/>
    <x v="0"/>
    <n v="0"/>
    <n v="0"/>
    <n v="0"/>
    <x v="0"/>
    <n v="0"/>
    <n v="0"/>
    <x v="0"/>
    <x v="0"/>
    <x v="6"/>
  </r>
  <r>
    <s v="Armenia"/>
    <n v="133"/>
    <s v="Cruz Verde Avenida Bolívar"/>
    <n v="1"/>
    <n v="0"/>
    <n v="0"/>
    <n v="0"/>
    <x v="0"/>
    <n v="0"/>
    <n v="1"/>
    <n v="1"/>
    <x v="0"/>
    <n v="2"/>
    <n v="0"/>
    <x v="1"/>
    <x v="0"/>
    <x v="11"/>
  </r>
  <r>
    <s v="Villavicencio"/>
    <n v="134"/>
    <s v="Cruz Verde Villavicencio"/>
    <n v="8"/>
    <n v="1"/>
    <n v="3"/>
    <n v="0"/>
    <x v="0"/>
    <n v="0"/>
    <n v="0"/>
    <n v="0"/>
    <x v="2"/>
    <n v="0"/>
    <n v="0"/>
    <x v="0"/>
    <x v="0"/>
    <x v="10"/>
  </r>
  <r>
    <s v="Palmira"/>
    <n v="135"/>
    <s v="Cruz Verde  Palmira"/>
    <n v="0"/>
    <n v="0"/>
    <n v="0"/>
    <n v="0"/>
    <x v="0"/>
    <n v="0"/>
    <n v="0"/>
    <n v="0"/>
    <x v="0"/>
    <n v="0"/>
    <n v="0"/>
    <x v="2"/>
    <x v="0"/>
    <x v="0"/>
  </r>
  <r>
    <s v="Pasto"/>
    <n v="136"/>
    <s v="Cruz Verde Valle de Atriz"/>
    <n v="0"/>
    <n v="0"/>
    <n v="0"/>
    <n v="0"/>
    <x v="0"/>
    <n v="0"/>
    <n v="0"/>
    <n v="0"/>
    <x v="0"/>
    <n v="0"/>
    <n v="0"/>
    <x v="0"/>
    <x v="0"/>
    <x v="6"/>
  </r>
  <r>
    <s v="Fusagasugá"/>
    <n v="137"/>
    <s v="Cruz Verde Fusagasugá"/>
    <n v="0"/>
    <n v="0"/>
    <n v="1"/>
    <n v="1"/>
    <x v="2"/>
    <n v="1"/>
    <n v="0"/>
    <n v="0"/>
    <x v="0"/>
    <n v="2"/>
    <n v="0"/>
    <x v="0"/>
    <x v="0"/>
    <x v="5"/>
  </r>
  <r>
    <s v="Honda"/>
    <n v="138"/>
    <s v="Cruz Verde Honda"/>
    <n v="0"/>
    <n v="0"/>
    <n v="0"/>
    <n v="0"/>
    <x v="0"/>
    <n v="0"/>
    <n v="0"/>
    <n v="0"/>
    <x v="0"/>
    <n v="1"/>
    <n v="0"/>
    <x v="0"/>
    <x v="0"/>
    <x v="0"/>
  </r>
  <r>
    <s v="Florencia"/>
    <n v="139"/>
    <s v="Cruz Verde Florencia"/>
    <n v="0"/>
    <n v="0"/>
    <n v="0"/>
    <n v="0"/>
    <x v="0"/>
    <n v="0"/>
    <n v="0"/>
    <n v="0"/>
    <x v="0"/>
    <n v="0"/>
    <n v="0"/>
    <x v="0"/>
    <x v="0"/>
    <x v="6"/>
  </r>
  <r>
    <s v="Quibdó"/>
    <n v="141"/>
    <s v="Cruz Verde Quibdó"/>
    <n v="0"/>
    <n v="0"/>
    <n v="0"/>
    <n v="0"/>
    <x v="0"/>
    <n v="0"/>
    <n v="0"/>
    <n v="0"/>
    <x v="0"/>
    <n v="0"/>
    <n v="0"/>
    <x v="0"/>
    <x v="0"/>
    <x v="6"/>
  </r>
  <r>
    <s v="Sogamoso"/>
    <n v="142"/>
    <s v="Cruz Verde Sogamoso"/>
    <n v="0"/>
    <n v="0"/>
    <n v="0"/>
    <n v="1"/>
    <x v="0"/>
    <n v="0"/>
    <n v="0"/>
    <n v="0"/>
    <x v="0"/>
    <n v="0"/>
    <n v="0"/>
    <x v="0"/>
    <x v="0"/>
    <x v="0"/>
  </r>
  <r>
    <s v="Facatativá"/>
    <n v="143"/>
    <s v="Cruz Verde Facatativá"/>
    <n v="0"/>
    <n v="2"/>
    <n v="0"/>
    <n v="0"/>
    <x v="2"/>
    <n v="0"/>
    <n v="0"/>
    <n v="0"/>
    <x v="0"/>
    <n v="0"/>
    <n v="3"/>
    <x v="0"/>
    <x v="0"/>
    <x v="5"/>
  </r>
  <r>
    <s v="Girardot"/>
    <n v="144"/>
    <s v="Cruz Verde Girardot"/>
    <n v="0"/>
    <n v="0"/>
    <n v="0"/>
    <n v="0"/>
    <x v="2"/>
    <n v="0"/>
    <n v="1"/>
    <n v="0"/>
    <x v="0"/>
    <n v="0"/>
    <n v="0"/>
    <x v="0"/>
    <x v="0"/>
    <x v="2"/>
  </r>
  <r>
    <s v="Villeta"/>
    <n v="145"/>
    <s v="Cruz Verde Villeta"/>
    <n v="0"/>
    <n v="0"/>
    <n v="0"/>
    <n v="0"/>
    <x v="0"/>
    <n v="0"/>
    <n v="0"/>
    <n v="0"/>
    <x v="0"/>
    <n v="0"/>
    <n v="0"/>
    <x v="0"/>
    <x v="0"/>
    <x v="6"/>
  </r>
  <r>
    <s v="Chiquinquirá"/>
    <n v="146"/>
    <s v="Cruz Verde Chiquinquirá"/>
    <n v="0"/>
    <n v="0"/>
    <n v="0"/>
    <n v="0"/>
    <x v="2"/>
    <n v="0"/>
    <n v="0"/>
    <n v="1"/>
    <x v="0"/>
    <n v="0"/>
    <n v="0"/>
    <x v="0"/>
    <x v="0"/>
    <x v="2"/>
  </r>
  <r>
    <s v="Duitama"/>
    <n v="147"/>
    <s v="Cruz Verde Innovo"/>
    <n v="1"/>
    <n v="2"/>
    <n v="2"/>
    <n v="1"/>
    <x v="0"/>
    <n v="0"/>
    <n v="0"/>
    <n v="0"/>
    <x v="2"/>
    <n v="0"/>
    <n v="0"/>
    <x v="0"/>
    <x v="0"/>
    <x v="11"/>
  </r>
  <r>
    <s v="Ipiales "/>
    <n v="148"/>
    <s v="Cruz Verde Ipiales"/>
    <n v="0"/>
    <n v="0"/>
    <n v="1"/>
    <n v="1"/>
    <x v="0"/>
    <n v="0"/>
    <n v="0"/>
    <n v="0"/>
    <x v="2"/>
    <n v="0"/>
    <n v="0"/>
    <x v="0"/>
    <x v="0"/>
    <x v="12"/>
  </r>
  <r>
    <s v="San Andrés"/>
    <n v="149"/>
    <s v="Cruz Verde San Andrés"/>
    <n v="0"/>
    <n v="0"/>
    <n v="0"/>
    <n v="0"/>
    <x v="0"/>
    <n v="0"/>
    <n v="0"/>
    <n v="0"/>
    <x v="0"/>
    <n v="0"/>
    <n v="0"/>
    <x v="0"/>
    <x v="0"/>
    <x v="6"/>
  </r>
  <r>
    <s v="Bogotá"/>
    <n v="151"/>
    <s v="Cruz Verde Antiguo Country "/>
    <n v="0"/>
    <n v="0"/>
    <n v="0"/>
    <n v="0"/>
    <x v="0"/>
    <n v="0"/>
    <n v="0"/>
    <n v="0"/>
    <x v="0"/>
    <n v="0"/>
    <n v="0"/>
    <x v="0"/>
    <x v="0"/>
    <x v="6"/>
  </r>
  <r>
    <s v="Cali"/>
    <n v="152"/>
    <s v="Cruz Verde Norte"/>
    <n v="0"/>
    <n v="0"/>
    <n v="1"/>
    <n v="1"/>
    <x v="0"/>
    <n v="0"/>
    <n v="0"/>
    <n v="0"/>
    <x v="2"/>
    <n v="0"/>
    <n v="0"/>
    <x v="0"/>
    <x v="0"/>
    <x v="12"/>
  </r>
  <r>
    <s v="Bogotá"/>
    <n v="154"/>
    <s v="Cruz Verde CAE "/>
    <n v="0"/>
    <n v="0"/>
    <n v="0"/>
    <n v="0"/>
    <x v="0"/>
    <n v="0"/>
    <n v="0"/>
    <n v="0"/>
    <x v="0"/>
    <n v="0"/>
    <n v="0"/>
    <x v="0"/>
    <x v="0"/>
    <x v="6"/>
  </r>
  <r>
    <s v="Bogotá"/>
    <n v="155"/>
    <s v="Cruz Verde Salitre"/>
    <n v="2"/>
    <n v="0"/>
    <n v="2"/>
    <n v="1"/>
    <x v="2"/>
    <n v="0"/>
    <n v="0"/>
    <n v="1"/>
    <x v="1"/>
    <n v="0"/>
    <n v="0"/>
    <x v="0"/>
    <x v="0"/>
    <x v="9"/>
  </r>
  <r>
    <s v="Bogotá"/>
    <n v="156"/>
    <s v=" Cruz Verde Calle 80                      "/>
    <n v="0"/>
    <n v="0"/>
    <n v="0"/>
    <n v="0"/>
    <x v="2"/>
    <n v="0"/>
    <n v="0"/>
    <n v="0"/>
    <x v="0"/>
    <n v="0"/>
    <n v="1"/>
    <x v="0"/>
    <x v="0"/>
    <x v="2"/>
  </r>
  <r>
    <s v="Bogotá"/>
    <n v="157"/>
    <s v="Cruz Verde Zona In"/>
    <n v="2"/>
    <n v="4"/>
    <n v="1"/>
    <n v="0"/>
    <x v="2"/>
    <n v="4"/>
    <n v="0"/>
    <n v="4"/>
    <x v="2"/>
    <n v="2"/>
    <n v="3"/>
    <x v="1"/>
    <x v="0"/>
    <x v="13"/>
  </r>
  <r>
    <s v="Bogotá"/>
    <n v="158"/>
    <s v="Cruz Verde Suba"/>
    <n v="1"/>
    <n v="0"/>
    <n v="0"/>
    <n v="0"/>
    <x v="0"/>
    <n v="0"/>
    <n v="0"/>
    <n v="1"/>
    <x v="0"/>
    <n v="0"/>
    <n v="0"/>
    <x v="0"/>
    <x v="0"/>
    <x v="2"/>
  </r>
  <r>
    <s v="Bogotá"/>
    <n v="160"/>
    <s v="Cruz Verde Santa Bárbara"/>
    <n v="1"/>
    <n v="0"/>
    <n v="8"/>
    <n v="5"/>
    <x v="0"/>
    <n v="4"/>
    <n v="1"/>
    <n v="0"/>
    <x v="1"/>
    <n v="2"/>
    <n v="1"/>
    <x v="4"/>
    <x v="0"/>
    <x v="14"/>
  </r>
  <r>
    <s v="Medellín"/>
    <n v="161"/>
    <s v="Cruz Verde Punto Clave"/>
    <n v="2"/>
    <n v="1"/>
    <n v="1"/>
    <n v="1"/>
    <x v="2"/>
    <n v="1"/>
    <n v="2"/>
    <n v="2"/>
    <x v="1"/>
    <n v="2"/>
    <n v="5"/>
    <x v="2"/>
    <x v="0"/>
    <x v="15"/>
  </r>
  <r>
    <s v="Bucaramanga"/>
    <n v="162"/>
    <s v="Cruz Verde Cabecera"/>
    <n v="2"/>
    <n v="3"/>
    <n v="2"/>
    <n v="0"/>
    <x v="2"/>
    <n v="1"/>
    <n v="0"/>
    <n v="0"/>
    <x v="2"/>
    <n v="0"/>
    <n v="2"/>
    <x v="0"/>
    <x v="0"/>
    <x v="16"/>
  </r>
  <r>
    <s v="Bogotá"/>
    <n v="163"/>
    <s v="Cruz Verde Palermo"/>
    <n v="1"/>
    <n v="6"/>
    <n v="2"/>
    <n v="2"/>
    <x v="5"/>
    <n v="3"/>
    <n v="5"/>
    <n v="1"/>
    <x v="3"/>
    <n v="18"/>
    <n v="6"/>
    <x v="1"/>
    <x v="0"/>
    <x v="17"/>
  </r>
  <r>
    <s v="Bogotá"/>
    <n v="164"/>
    <s v="Cruz Verde Cedro Bolívar"/>
    <n v="3"/>
    <n v="0"/>
    <n v="2"/>
    <n v="3"/>
    <x v="0"/>
    <n v="0"/>
    <n v="0"/>
    <n v="1"/>
    <x v="2"/>
    <n v="2"/>
    <n v="0"/>
    <x v="1"/>
    <x v="0"/>
    <x v="18"/>
  </r>
  <r>
    <s v="Bogotá"/>
    <n v="165"/>
    <s v="Cruz Verde Tunal"/>
    <n v="1"/>
    <n v="1"/>
    <n v="5"/>
    <n v="1"/>
    <x v="5"/>
    <n v="2"/>
    <n v="2"/>
    <n v="1"/>
    <x v="0"/>
    <n v="4"/>
    <n v="1"/>
    <x v="1"/>
    <x v="0"/>
    <x v="19"/>
  </r>
  <r>
    <s v="Bogotá"/>
    <n v="166"/>
    <s v="Cruz Verde Calle 106"/>
    <n v="3"/>
    <n v="1"/>
    <n v="3"/>
    <n v="3"/>
    <x v="5"/>
    <n v="0"/>
    <n v="1"/>
    <n v="0"/>
    <x v="0"/>
    <n v="0"/>
    <n v="0"/>
    <x v="0"/>
    <x v="0"/>
    <x v="18"/>
  </r>
  <r>
    <s v="Bogotá"/>
    <n v="167"/>
    <s v="Cruz Verde Quinta Paredes"/>
    <n v="0"/>
    <n v="0"/>
    <n v="6"/>
    <n v="8"/>
    <x v="3"/>
    <n v="5"/>
    <n v="2"/>
    <n v="2"/>
    <x v="2"/>
    <n v="3"/>
    <n v="3"/>
    <x v="0"/>
    <x v="0"/>
    <x v="20"/>
  </r>
  <r>
    <s v="Bogotá"/>
    <n v="168"/>
    <s v="Cruz Verde Calle 127"/>
    <n v="0"/>
    <n v="2"/>
    <n v="0"/>
    <n v="0"/>
    <x v="0"/>
    <n v="0"/>
    <n v="0"/>
    <n v="0"/>
    <x v="0"/>
    <n v="2"/>
    <n v="1"/>
    <x v="1"/>
    <x v="0"/>
    <x v="11"/>
  </r>
  <r>
    <s v="Bogotá"/>
    <n v="171"/>
    <s v="Cruz Verde Plaza de las Américas"/>
    <n v="0"/>
    <n v="0"/>
    <n v="2"/>
    <n v="0"/>
    <x v="0"/>
    <n v="1"/>
    <n v="0"/>
    <n v="0"/>
    <x v="0"/>
    <n v="0"/>
    <n v="0"/>
    <x v="0"/>
    <x v="0"/>
    <x v="12"/>
  </r>
  <r>
    <s v="Bogotá"/>
    <n v="172"/>
    <s v="Cruz Verde Calle 100"/>
    <n v="14"/>
    <n v="9"/>
    <n v="7"/>
    <n v="3"/>
    <x v="6"/>
    <n v="7"/>
    <n v="4"/>
    <n v="9"/>
    <x v="4"/>
    <n v="10"/>
    <n v="0"/>
    <x v="5"/>
    <x v="0"/>
    <x v="21"/>
  </r>
  <r>
    <s v="Bucaramanga"/>
    <n v="174"/>
    <s v="Cruz Verde Parque Turbay"/>
    <n v="1"/>
    <n v="2"/>
    <n v="0"/>
    <n v="1"/>
    <x v="2"/>
    <n v="0"/>
    <n v="0"/>
    <n v="1"/>
    <x v="2"/>
    <n v="0"/>
    <n v="0"/>
    <x v="2"/>
    <x v="0"/>
    <x v="8"/>
  </r>
  <r>
    <s v="Medellín"/>
    <n v="175"/>
    <s v="Cruz Verde Campestre"/>
    <n v="0"/>
    <n v="1"/>
    <n v="0"/>
    <n v="0"/>
    <x v="0"/>
    <n v="0"/>
    <n v="0"/>
    <n v="0"/>
    <x v="0"/>
    <n v="0"/>
    <n v="1"/>
    <x v="0"/>
    <x v="0"/>
    <x v="2"/>
  </r>
  <r>
    <s v="Barranquilla"/>
    <n v="176"/>
    <s v="Cruz Verde Soledad"/>
    <n v="0"/>
    <n v="0"/>
    <n v="0"/>
    <n v="0"/>
    <x v="5"/>
    <n v="2"/>
    <n v="0"/>
    <n v="0"/>
    <x v="0"/>
    <n v="1"/>
    <n v="0"/>
    <x v="0"/>
    <x v="0"/>
    <x v="5"/>
  </r>
  <r>
    <s v="Cali"/>
    <n v="177"/>
    <s v="Cruz Verde Versalles"/>
    <n v="0"/>
    <n v="0"/>
    <n v="0"/>
    <n v="3"/>
    <x v="0"/>
    <n v="0"/>
    <n v="1"/>
    <n v="0"/>
    <x v="0"/>
    <n v="0"/>
    <n v="0"/>
    <x v="0"/>
    <x v="0"/>
    <x v="4"/>
  </r>
  <r>
    <s v="Bogotá"/>
    <n v="178"/>
    <s v="Cruz Verde Calle 72"/>
    <n v="0"/>
    <n v="2"/>
    <n v="1"/>
    <n v="0"/>
    <x v="3"/>
    <n v="8"/>
    <n v="0"/>
    <n v="0"/>
    <x v="0"/>
    <n v="0"/>
    <n v="0"/>
    <x v="0"/>
    <x v="0"/>
    <x v="1"/>
  </r>
  <r>
    <s v="Cali"/>
    <n v="179"/>
    <s v="Cruz Verde Ciudad Jardín"/>
    <n v="0"/>
    <n v="0"/>
    <n v="1"/>
    <n v="1"/>
    <x v="0"/>
    <n v="0"/>
    <n v="0"/>
    <n v="0"/>
    <x v="0"/>
    <n v="0"/>
    <n v="0"/>
    <x v="0"/>
    <x v="0"/>
    <x v="2"/>
  </r>
  <r>
    <s v="Barranquilla"/>
    <n v="183"/>
    <s v="Cruz Verde Calle 84"/>
    <n v="1"/>
    <n v="1"/>
    <n v="1"/>
    <n v="1"/>
    <x v="2"/>
    <n v="0"/>
    <n v="0"/>
    <n v="0"/>
    <x v="0"/>
    <n v="0"/>
    <n v="0"/>
    <x v="0"/>
    <x v="0"/>
    <x v="7"/>
  </r>
  <r>
    <s v="Chía"/>
    <n v="184"/>
    <s v="Cruz Verde Las Delicias "/>
    <n v="0"/>
    <n v="0"/>
    <n v="0"/>
    <n v="0"/>
    <x v="0"/>
    <n v="0"/>
    <n v="0"/>
    <n v="0"/>
    <x v="0"/>
    <n v="0"/>
    <n v="0"/>
    <x v="0"/>
    <x v="0"/>
    <x v="6"/>
  </r>
  <r>
    <s v="Cartagena"/>
    <n v="185"/>
    <s v="Cruz Verde Bocagrande"/>
    <n v="0"/>
    <n v="0"/>
    <n v="0"/>
    <n v="0"/>
    <x v="0"/>
    <n v="0"/>
    <n v="0"/>
    <n v="0"/>
    <x v="0"/>
    <n v="1"/>
    <n v="0"/>
    <x v="0"/>
    <x v="0"/>
    <x v="0"/>
  </r>
  <r>
    <s v="Bogotá"/>
    <n v="186"/>
    <s v="Cruz Verde Calle 97"/>
    <n v="0"/>
    <n v="3"/>
    <n v="2"/>
    <n v="0"/>
    <x v="0"/>
    <n v="0"/>
    <n v="0"/>
    <n v="0"/>
    <x v="0"/>
    <n v="1"/>
    <n v="0"/>
    <x v="0"/>
    <x v="0"/>
    <x v="5"/>
  </r>
  <r>
    <s v="Medellín"/>
    <n v="187"/>
    <s v="Cruz Verde Torre Médica"/>
    <n v="0"/>
    <n v="0"/>
    <n v="0"/>
    <n v="2"/>
    <x v="0"/>
    <n v="0"/>
    <n v="0"/>
    <n v="0"/>
    <x v="0"/>
    <n v="0"/>
    <n v="0"/>
    <x v="0"/>
    <x v="0"/>
    <x v="2"/>
  </r>
  <r>
    <s v="Cali"/>
    <n v="188"/>
    <s v="Cruz Verde Tequendama"/>
    <n v="1"/>
    <n v="0"/>
    <n v="2"/>
    <n v="1"/>
    <x v="7"/>
    <n v="0"/>
    <n v="4"/>
    <n v="2"/>
    <x v="1"/>
    <n v="0"/>
    <n v="2"/>
    <x v="3"/>
    <x v="0"/>
    <x v="15"/>
  </r>
  <r>
    <s v="Cali"/>
    <n v="189"/>
    <s v="Cruz Verde Centenario"/>
    <n v="2"/>
    <n v="0"/>
    <n v="3"/>
    <n v="2"/>
    <x v="1"/>
    <n v="0"/>
    <n v="0"/>
    <n v="0"/>
    <x v="0"/>
    <n v="0"/>
    <n v="3"/>
    <x v="0"/>
    <x v="0"/>
    <x v="16"/>
  </r>
  <r>
    <s v="Bogotá"/>
    <n v="193"/>
    <s v="Cruz Verde Avianca"/>
    <n v="0"/>
    <n v="0"/>
    <m/>
    <n v="0"/>
    <x v="0"/>
    <n v="0"/>
    <n v="0"/>
    <n v="0"/>
    <x v="0"/>
    <n v="0"/>
    <n v="0"/>
    <x v="0"/>
    <x v="0"/>
    <x v="6"/>
  </r>
  <r>
    <s v="Soacha"/>
    <n v="196"/>
    <s v="Cruz Verde Metro Soacha"/>
    <n v="0"/>
    <n v="0"/>
    <n v="1"/>
    <n v="0"/>
    <x v="0"/>
    <n v="0"/>
    <n v="0"/>
    <n v="0"/>
    <x v="0"/>
    <n v="0"/>
    <n v="0"/>
    <x v="0"/>
    <x v="0"/>
    <x v="0"/>
  </r>
  <r>
    <s v="Bogotá"/>
    <n v="197"/>
    <s v="Cruz Verde Metro Fontibón"/>
    <n v="0"/>
    <n v="2"/>
    <n v="3"/>
    <n v="0"/>
    <x v="0"/>
    <n v="0"/>
    <n v="0"/>
    <n v="0"/>
    <x v="0"/>
    <n v="1"/>
    <n v="0"/>
    <x v="0"/>
    <x v="0"/>
    <x v="5"/>
  </r>
  <r>
    <s v="Bogotá"/>
    <n v="198"/>
    <s v="Cruz Verde Metro Bosa"/>
    <n v="1"/>
    <n v="1"/>
    <n v="0"/>
    <n v="1"/>
    <x v="2"/>
    <n v="0"/>
    <n v="1"/>
    <n v="0"/>
    <x v="0"/>
    <n v="0"/>
    <n v="0"/>
    <x v="0"/>
    <x v="0"/>
    <x v="7"/>
  </r>
  <r>
    <s v="Medellín"/>
    <n v="199"/>
    <s v="Cruz Verde Metro Bello"/>
    <n v="1"/>
    <n v="3"/>
    <n v="0"/>
    <n v="0"/>
    <x v="0"/>
    <n v="1"/>
    <n v="1"/>
    <n v="0"/>
    <x v="0"/>
    <n v="0"/>
    <n v="0"/>
    <x v="0"/>
    <x v="0"/>
    <x v="5"/>
  </r>
  <r>
    <s v="Medellín"/>
    <n v="200"/>
    <s v="Cruz Verde Jumbo Cra 65"/>
    <n v="1"/>
    <n v="1"/>
    <n v="0"/>
    <n v="1"/>
    <x v="0"/>
    <n v="1"/>
    <n v="0"/>
    <n v="1"/>
    <x v="1"/>
    <n v="0"/>
    <n v="0"/>
    <x v="0"/>
    <x v="0"/>
    <x v="11"/>
  </r>
  <r>
    <s v="Tunja"/>
    <n v="201"/>
    <s v="Cruz Verde Jumbo Tunja"/>
    <n v="0"/>
    <n v="0"/>
    <n v="1"/>
    <n v="0"/>
    <x v="0"/>
    <n v="0"/>
    <n v="1"/>
    <n v="0"/>
    <x v="2"/>
    <n v="1"/>
    <n v="2"/>
    <x v="2"/>
    <x v="0"/>
    <x v="11"/>
  </r>
  <r>
    <s v="Cali"/>
    <n v="202"/>
    <s v="Cruz Verde Jumbo Valle de Lili"/>
    <n v="0"/>
    <n v="0"/>
    <n v="0"/>
    <n v="0"/>
    <x v="0"/>
    <n v="0"/>
    <n v="0"/>
    <n v="0"/>
    <x v="0"/>
    <n v="0"/>
    <n v="0"/>
    <x v="0"/>
    <x v="0"/>
    <x v="6"/>
  </r>
  <r>
    <s v="Popayán"/>
    <n v="215"/>
    <s v="Cruz Verde Jumbo Popayán"/>
    <n v="0"/>
    <n v="0"/>
    <n v="0"/>
    <n v="0"/>
    <x v="0"/>
    <n v="0"/>
    <n v="0"/>
    <n v="0"/>
    <x v="0"/>
    <n v="0"/>
    <n v="0"/>
    <x v="0"/>
    <x v="0"/>
    <x v="6"/>
  </r>
  <r>
    <s v="Barranquilla"/>
    <n v="224"/>
    <s v="Cruz Verde Jumbo Alto Prado"/>
    <n v="0"/>
    <n v="2"/>
    <n v="3"/>
    <n v="2"/>
    <x v="2"/>
    <n v="1"/>
    <n v="2"/>
    <n v="0"/>
    <x v="0"/>
    <n v="2"/>
    <n v="0"/>
    <x v="0"/>
    <x v="0"/>
    <x v="10"/>
  </r>
  <r>
    <s v="Bogotá"/>
    <n v="225"/>
    <s v="Cruz Verde Metro Autopista Sur"/>
    <n v="4"/>
    <n v="3"/>
    <n v="2"/>
    <n v="1"/>
    <x v="1"/>
    <n v="2"/>
    <n v="0"/>
    <n v="0"/>
    <x v="0"/>
    <n v="0"/>
    <n v="0"/>
    <x v="0"/>
    <x v="0"/>
    <x v="18"/>
  </r>
  <r>
    <s v="Bogotá"/>
    <n v="226"/>
    <s v="Cruz Verde Metro 20 de Julio"/>
    <n v="0"/>
    <n v="5"/>
    <n v="4"/>
    <n v="2"/>
    <x v="3"/>
    <n v="2"/>
    <n v="4"/>
    <n v="2"/>
    <x v="0"/>
    <n v="3"/>
    <n v="1"/>
    <x v="2"/>
    <x v="0"/>
    <x v="14"/>
  </r>
  <r>
    <s v="Bogotá"/>
    <n v="229"/>
    <s v="Cruz Verde Jumbo Suba"/>
    <n v="0"/>
    <n v="1"/>
    <n v="0"/>
    <n v="1"/>
    <x v="0"/>
    <n v="0"/>
    <n v="0"/>
    <n v="0"/>
    <x v="0"/>
    <n v="1"/>
    <n v="0"/>
    <x v="0"/>
    <x v="0"/>
    <x v="12"/>
  </r>
  <r>
    <s v="Bogotá"/>
    <n v="245"/>
    <s v="Cruz Verde Jumbo Calle 170"/>
    <n v="0"/>
    <n v="0"/>
    <n v="0"/>
    <n v="0"/>
    <x v="0"/>
    <n v="0"/>
    <n v="0"/>
    <n v="0"/>
    <x v="0"/>
    <n v="1"/>
    <n v="1"/>
    <x v="0"/>
    <x v="0"/>
    <x v="2"/>
  </r>
  <r>
    <s v="Bogotá"/>
    <n v="248"/>
    <s v="Cruz Verde Jumbo Calle 80"/>
    <n v="0"/>
    <n v="1"/>
    <n v="3"/>
    <n v="0"/>
    <x v="0"/>
    <n v="2"/>
    <n v="0"/>
    <n v="0"/>
    <x v="0"/>
    <n v="0"/>
    <n v="0"/>
    <x v="0"/>
    <x v="0"/>
    <x v="5"/>
  </r>
  <r>
    <s v="Girardot"/>
    <n v="249"/>
    <s v="Cruz Verde Jumbo Girardot"/>
    <n v="1"/>
    <n v="0"/>
    <n v="0"/>
    <n v="0"/>
    <x v="0"/>
    <n v="1"/>
    <n v="0"/>
    <n v="0"/>
    <x v="0"/>
    <n v="0"/>
    <n v="0"/>
    <x v="0"/>
    <x v="0"/>
    <x v="2"/>
  </r>
  <r>
    <s v="Neiva"/>
    <n v="250"/>
    <s v="Cruz Verde Metro Neiva"/>
    <n v="0"/>
    <n v="0"/>
    <n v="0"/>
    <n v="0"/>
    <x v="0"/>
    <n v="0"/>
    <n v="0"/>
    <n v="0"/>
    <x v="0"/>
    <n v="0"/>
    <n v="0"/>
    <x v="0"/>
    <x v="0"/>
    <x v="6"/>
  </r>
  <r>
    <s v="Bogotá"/>
    <n v="251"/>
    <s v="Cruz Verde Calle 54"/>
    <n v="0"/>
    <n v="0"/>
    <n v="0"/>
    <n v="0"/>
    <x v="0"/>
    <n v="0"/>
    <n v="0"/>
    <n v="1"/>
    <x v="1"/>
    <n v="2"/>
    <n v="0"/>
    <x v="0"/>
    <x v="0"/>
    <x v="7"/>
  </r>
  <r>
    <s v="Bogotá"/>
    <n v="252"/>
    <s v="Cruz Verde Jumbo Santa Ana"/>
    <n v="0"/>
    <n v="1"/>
    <n v="2"/>
    <n v="0"/>
    <x v="0"/>
    <n v="0"/>
    <n v="0"/>
    <n v="2"/>
    <x v="0"/>
    <n v="1"/>
    <n v="1"/>
    <x v="2"/>
    <x v="0"/>
    <x v="8"/>
  </r>
  <r>
    <s v="Bogotá"/>
    <n v="253"/>
    <s v="Cruz Verde Metro Banderas"/>
    <n v="0"/>
    <n v="1"/>
    <n v="1"/>
    <n v="0"/>
    <x v="1"/>
    <n v="0"/>
    <n v="0"/>
    <n v="0"/>
    <x v="0"/>
    <n v="0"/>
    <n v="0"/>
    <x v="0"/>
    <x v="0"/>
    <x v="4"/>
  </r>
  <r>
    <s v="Barranquilla"/>
    <n v="257"/>
    <s v="Cruz Verde Jumbo Americano"/>
    <n v="0"/>
    <n v="0"/>
    <n v="0"/>
    <n v="2"/>
    <x v="1"/>
    <n v="0"/>
    <n v="1"/>
    <n v="0"/>
    <x v="5"/>
    <n v="0"/>
    <n v="1"/>
    <x v="0"/>
    <x v="0"/>
    <x v="9"/>
  </r>
  <r>
    <s v="Cali"/>
    <n v="258"/>
    <s v="Cruz Verde Jumbo Limonar"/>
    <n v="0"/>
    <n v="1"/>
    <n v="0"/>
    <n v="2"/>
    <x v="2"/>
    <n v="0"/>
    <n v="0"/>
    <n v="0"/>
    <x v="0"/>
    <n v="0"/>
    <n v="0"/>
    <x v="2"/>
    <x v="0"/>
    <x v="7"/>
  </r>
  <r>
    <s v="Pasto"/>
    <n v="260"/>
    <s v="Cruz Verde Metro Pasto"/>
    <n v="0"/>
    <n v="0"/>
    <n v="0"/>
    <n v="0"/>
    <x v="0"/>
    <n v="0"/>
    <n v="0"/>
    <n v="0"/>
    <x v="0"/>
    <n v="0"/>
    <n v="0"/>
    <x v="0"/>
    <x v="0"/>
    <x v="6"/>
  </r>
  <r>
    <s v="Bogotá"/>
    <n v="261"/>
    <s v="Cruz Verde Metro San Cayetano"/>
    <n v="0"/>
    <n v="0"/>
    <n v="0"/>
    <n v="0"/>
    <x v="0"/>
    <n v="0"/>
    <n v="0"/>
    <n v="0"/>
    <x v="0"/>
    <n v="0"/>
    <n v="0"/>
    <x v="0"/>
    <x v="0"/>
    <x v="6"/>
  </r>
  <r>
    <s v="Bogotá"/>
    <n v="262"/>
    <s v="Cruz Verde Jumbo Hayuelos"/>
    <n v="0"/>
    <n v="1"/>
    <n v="1"/>
    <n v="1"/>
    <x v="2"/>
    <n v="1"/>
    <n v="1"/>
    <n v="2"/>
    <x v="2"/>
    <n v="1"/>
    <n v="1"/>
    <x v="3"/>
    <x v="0"/>
    <x v="18"/>
  </r>
  <r>
    <s v="Bogotá"/>
    <n v="263"/>
    <s v="Cruz Verde Jumbo Cra 30"/>
    <n v="1"/>
    <n v="1"/>
    <n v="0"/>
    <n v="1"/>
    <x v="1"/>
    <n v="1"/>
    <n v="0"/>
    <n v="0"/>
    <x v="1"/>
    <n v="0"/>
    <n v="0"/>
    <x v="0"/>
    <x v="0"/>
    <x v="8"/>
  </r>
  <r>
    <s v="Ibagué"/>
    <n v="264"/>
    <s v="Cruz Verde Metro Ibagué"/>
    <n v="1"/>
    <n v="0"/>
    <n v="1"/>
    <n v="3"/>
    <x v="0"/>
    <n v="0"/>
    <n v="0"/>
    <n v="0"/>
    <x v="0"/>
    <n v="1"/>
    <n v="0"/>
    <x v="2"/>
    <x v="0"/>
    <x v="11"/>
  </r>
  <r>
    <s v="Bogotá"/>
    <n v="265"/>
    <s v="Cruz Verde Metro Alquería"/>
    <n v="0"/>
    <n v="1"/>
    <n v="2"/>
    <n v="0"/>
    <x v="0"/>
    <n v="0"/>
    <n v="0"/>
    <n v="0"/>
    <x v="2"/>
    <n v="0"/>
    <n v="0"/>
    <x v="0"/>
    <x v="0"/>
    <x v="4"/>
  </r>
  <r>
    <s v="Rionegro"/>
    <n v="266"/>
    <s v="Cruz Verde Jumbo Rionegro"/>
    <n v="0"/>
    <n v="1"/>
    <n v="0"/>
    <n v="0"/>
    <x v="0"/>
    <n v="0"/>
    <n v="0"/>
    <n v="0"/>
    <x v="0"/>
    <n v="0"/>
    <n v="0"/>
    <x v="0"/>
    <x v="0"/>
    <x v="0"/>
  </r>
  <r>
    <s v="Bogotá"/>
    <n v="268"/>
    <s v="Cruz Verde Centro Internacional"/>
    <n v="8"/>
    <n v="12"/>
    <n v="0"/>
    <n v="4"/>
    <x v="5"/>
    <n v="1"/>
    <n v="7"/>
    <n v="6"/>
    <x v="6"/>
    <n v="0"/>
    <n v="0"/>
    <x v="0"/>
    <x v="0"/>
    <x v="22"/>
  </r>
  <r>
    <s v="Bucaramanga"/>
    <n v="270"/>
    <s v="Cruz Verde Metro Cabecera Express"/>
    <n v="1"/>
    <n v="0"/>
    <n v="0"/>
    <n v="0"/>
    <x v="0"/>
    <n v="1"/>
    <n v="1"/>
    <n v="0"/>
    <x v="0"/>
    <n v="0"/>
    <n v="0"/>
    <x v="0"/>
    <x v="0"/>
    <x v="12"/>
  </r>
  <r>
    <s v="Bucaramanga"/>
    <n v="272"/>
    <s v="Farmasanitas Metro Real"/>
    <n v="0"/>
    <n v="0"/>
    <n v="0"/>
    <n v="0"/>
    <x v="0"/>
    <n v="0"/>
    <n v="0"/>
    <n v="0"/>
    <x v="0"/>
    <n v="0"/>
    <n v="0"/>
    <x v="0"/>
    <x v="0"/>
    <x v="6"/>
  </r>
  <r>
    <s v="Bucaramanga"/>
    <n v="274"/>
    <s v="Cruz Verde Metro Colseguros"/>
    <n v="0"/>
    <n v="0"/>
    <n v="0"/>
    <n v="0"/>
    <x v="0"/>
    <n v="0"/>
    <n v="0"/>
    <n v="0"/>
    <x v="0"/>
    <n v="0"/>
    <n v="0"/>
    <x v="0"/>
    <x v="0"/>
    <x v="6"/>
  </r>
  <r>
    <s v="Bucaramanga"/>
    <n v="289"/>
    <s v="Cruz Verde Jumbo Mega Mall"/>
    <n v="0"/>
    <n v="0"/>
    <n v="1"/>
    <n v="0"/>
    <x v="0"/>
    <n v="0"/>
    <n v="0"/>
    <n v="0"/>
    <x v="2"/>
    <n v="0"/>
    <n v="0"/>
    <x v="0"/>
    <x v="0"/>
    <x v="2"/>
  </r>
  <r>
    <s v="Floridablanca"/>
    <n v="293"/>
    <s v="Cruz verde Metro Floridablanca"/>
    <n v="0"/>
    <n v="0"/>
    <n v="0"/>
    <n v="0"/>
    <x v="0"/>
    <n v="0"/>
    <n v="0"/>
    <n v="0"/>
    <x v="0"/>
    <n v="0"/>
    <n v="0"/>
    <x v="0"/>
    <x v="0"/>
    <x v="6"/>
  </r>
  <r>
    <s v="Bucaramanga"/>
    <n v="294"/>
    <s v="Farmasanitas Jumbo Cabecera Tienda"/>
    <n v="0"/>
    <n v="0"/>
    <n v="0"/>
    <n v="0"/>
    <x v="0"/>
    <n v="0"/>
    <n v="0"/>
    <n v="0"/>
    <x v="0"/>
    <n v="0"/>
    <n v="0"/>
    <x v="0"/>
    <x v="0"/>
    <x v="6"/>
  </r>
  <r>
    <s v="Bucaramanga"/>
    <n v="297"/>
    <s v="Cruz Verde Parque Caracolí"/>
    <n v="1"/>
    <n v="0"/>
    <n v="2"/>
    <n v="2"/>
    <x v="0"/>
    <n v="0"/>
    <n v="1"/>
    <n v="5"/>
    <x v="1"/>
    <n v="0"/>
    <n v="0"/>
    <x v="0"/>
    <x v="0"/>
    <x v="10"/>
  </r>
  <r>
    <s v="Bogotá"/>
    <n v="299"/>
    <s v="Cruz Verde Kennedy"/>
    <n v="0"/>
    <n v="0"/>
    <n v="0"/>
    <n v="0"/>
    <x v="0"/>
    <n v="0"/>
    <n v="0"/>
    <n v="0"/>
    <x v="0"/>
    <n v="0"/>
    <n v="0"/>
    <x v="0"/>
    <x v="0"/>
    <x v="6"/>
  </r>
  <r>
    <s v="Cali"/>
    <n v="305"/>
    <s v="Cruz Verde Las Velas"/>
    <n v="0"/>
    <n v="0"/>
    <n v="1"/>
    <n v="0"/>
    <x v="0"/>
    <n v="0"/>
    <n v="0"/>
    <n v="0"/>
    <x v="0"/>
    <n v="0"/>
    <n v="1"/>
    <x v="0"/>
    <x v="0"/>
    <x v="2"/>
  </r>
  <r>
    <s v="Bogotá"/>
    <n v="307"/>
    <s v=" Cruz Verde Usaquén"/>
    <n v="0"/>
    <n v="0"/>
    <n v="0"/>
    <n v="0"/>
    <x v="0"/>
    <n v="1"/>
    <n v="0"/>
    <n v="0"/>
    <x v="0"/>
    <n v="0"/>
    <n v="0"/>
    <x v="0"/>
    <x v="0"/>
    <x v="0"/>
  </r>
  <r>
    <s v="Bogotá"/>
    <n v="308"/>
    <s v="Cruz Verde Toberín"/>
    <n v="3"/>
    <n v="0"/>
    <n v="0"/>
    <n v="0"/>
    <x v="0"/>
    <n v="0"/>
    <n v="1"/>
    <n v="0"/>
    <x v="0"/>
    <n v="0"/>
    <n v="0"/>
    <x v="0"/>
    <x v="0"/>
    <x v="4"/>
  </r>
  <r>
    <s v="Barranquilla"/>
    <n v="309"/>
    <s v="Cruz Verde Metro San Francisco"/>
    <n v="3"/>
    <n v="0"/>
    <n v="2"/>
    <n v="2"/>
    <x v="7"/>
    <n v="0"/>
    <n v="0"/>
    <n v="4"/>
    <x v="2"/>
    <n v="4"/>
    <n v="2"/>
    <x v="3"/>
    <x v="0"/>
    <x v="23"/>
  </r>
  <r>
    <s v="Medellín"/>
    <n v="311"/>
    <s v="Cruz Verde Metro Prado"/>
    <n v="0"/>
    <n v="0"/>
    <n v="0"/>
    <n v="0"/>
    <x v="0"/>
    <n v="0"/>
    <n v="0"/>
    <n v="1"/>
    <x v="0"/>
    <n v="0"/>
    <n v="0"/>
    <x v="0"/>
    <x v="0"/>
    <x v="0"/>
  </r>
  <r>
    <s v="Yopal"/>
    <n v="312"/>
    <s v="Cruz Verde Jumbo Yopal"/>
    <n v="0"/>
    <n v="0"/>
    <n v="0"/>
    <n v="1"/>
    <x v="0"/>
    <n v="0"/>
    <n v="1"/>
    <n v="0"/>
    <x v="0"/>
    <n v="0"/>
    <n v="0"/>
    <x v="2"/>
    <x v="0"/>
    <x v="12"/>
  </r>
  <r>
    <s v="Bogotá"/>
    <n v="367"/>
    <s v="Cruz Verde Ilarco"/>
    <n v="3"/>
    <n v="2"/>
    <n v="0"/>
    <n v="3"/>
    <x v="0"/>
    <n v="0"/>
    <n v="0"/>
    <n v="3"/>
    <x v="6"/>
    <n v="5"/>
    <n v="3"/>
    <x v="2"/>
    <x v="0"/>
    <x v="23"/>
  </r>
  <r>
    <s v="Bogotá"/>
    <n v="369"/>
    <s v="Cruz Verde Morato"/>
    <n v="0"/>
    <n v="0"/>
    <n v="0"/>
    <n v="0"/>
    <x v="0"/>
    <n v="0"/>
    <n v="0"/>
    <n v="0"/>
    <x v="0"/>
    <n v="0"/>
    <n v="0"/>
    <x v="0"/>
    <x v="0"/>
    <x v="6"/>
  </r>
  <r>
    <s v="Valledupar"/>
    <n v="370"/>
    <s v="Cruz Verde San Miguel"/>
    <n v="0"/>
    <n v="0"/>
    <n v="0"/>
    <n v="0"/>
    <x v="0"/>
    <n v="0"/>
    <n v="0"/>
    <n v="0"/>
    <x v="0"/>
    <n v="0"/>
    <n v="0"/>
    <x v="0"/>
    <x v="0"/>
    <x v="6"/>
  </r>
  <r>
    <s v="Bogotá"/>
    <n v="374"/>
    <s v="Cruz Verde Calle 90"/>
    <n v="0"/>
    <n v="0"/>
    <n v="0"/>
    <n v="0"/>
    <x v="0"/>
    <n v="0"/>
    <n v="0"/>
    <n v="0"/>
    <x v="0"/>
    <n v="0"/>
    <n v="0"/>
    <x v="0"/>
    <x v="0"/>
    <x v="6"/>
  </r>
  <r>
    <s v="Bogotá"/>
    <n v="378"/>
    <s v="Cruz Verde Avenida Las Villas"/>
    <n v="6"/>
    <n v="9"/>
    <n v="7"/>
    <n v="6"/>
    <x v="8"/>
    <n v="8"/>
    <n v="7"/>
    <n v="6"/>
    <x v="4"/>
    <n v="7"/>
    <n v="7"/>
    <x v="6"/>
    <x v="0"/>
    <x v="24"/>
  </r>
  <r>
    <s v="Mingueo/Guajira"/>
    <n v="379"/>
    <s v="Cruz Verde Mingueo"/>
    <n v="0"/>
    <n v="0"/>
    <n v="0"/>
    <n v="0"/>
    <x v="0"/>
    <n v="0"/>
    <n v="0"/>
    <n v="0"/>
    <x v="0"/>
    <n v="0"/>
    <n v="0"/>
    <x v="0"/>
    <x v="0"/>
    <x v="6"/>
  </r>
  <r>
    <s v="Ibagué"/>
    <n v="380"/>
    <s v="Cruz Verde La Macarena"/>
    <n v="0"/>
    <n v="1"/>
    <n v="1"/>
    <n v="0"/>
    <x v="0"/>
    <n v="0"/>
    <n v="1"/>
    <n v="1"/>
    <x v="2"/>
    <n v="0"/>
    <n v="0"/>
    <x v="2"/>
    <x v="0"/>
    <x v="5"/>
  </r>
  <r>
    <s v="Zipaquirá"/>
    <n v="382"/>
    <s v="Cruz Verde Zipaquirá Centro"/>
    <n v="1"/>
    <n v="0"/>
    <n v="0"/>
    <n v="0"/>
    <x v="0"/>
    <n v="0"/>
    <n v="1"/>
    <n v="3"/>
    <x v="1"/>
    <n v="0"/>
    <n v="3"/>
    <x v="5"/>
    <x v="0"/>
    <x v="18"/>
  </r>
  <r>
    <s v="Bogotá"/>
    <n v="383"/>
    <s v="Cruz Verde World Trade Center"/>
    <n v="2"/>
    <n v="0"/>
    <m/>
    <n v="1"/>
    <x v="0"/>
    <n v="5"/>
    <n v="0"/>
    <n v="0"/>
    <x v="0"/>
    <n v="0"/>
    <n v="0"/>
    <x v="2"/>
    <x v="0"/>
    <x v="9"/>
  </r>
  <r>
    <s v="Bogotá"/>
    <n v="384"/>
    <s v="Cruz Verde Puente Aranda"/>
    <n v="0"/>
    <n v="0"/>
    <n v="1"/>
    <n v="0"/>
    <x v="0"/>
    <n v="2"/>
    <n v="0"/>
    <n v="0"/>
    <x v="0"/>
    <n v="0"/>
    <n v="0"/>
    <x v="0"/>
    <x v="0"/>
    <x v="12"/>
  </r>
  <r>
    <s v="Cali"/>
    <n v="385"/>
    <s v="Cruz Verde Imbanaco"/>
    <n v="0"/>
    <n v="0"/>
    <n v="1"/>
    <n v="4"/>
    <x v="0"/>
    <n v="0"/>
    <n v="0"/>
    <n v="0"/>
    <x v="2"/>
    <n v="0"/>
    <n v="4"/>
    <x v="0"/>
    <x v="0"/>
    <x v="25"/>
  </r>
  <r>
    <s v="Cali"/>
    <n v="386"/>
    <s v="Cruz Verde La Flora Industrial"/>
    <n v="0"/>
    <n v="0"/>
    <n v="0"/>
    <n v="0"/>
    <x v="0"/>
    <n v="0"/>
    <n v="0"/>
    <n v="0"/>
    <x v="0"/>
    <n v="0"/>
    <n v="0"/>
    <x v="0"/>
    <x v="0"/>
    <x v="6"/>
  </r>
  <r>
    <s v="Cali"/>
    <n v="387"/>
    <s v="Cruz Verde Metro Simón Bolívar"/>
    <n v="0"/>
    <n v="0"/>
    <n v="0"/>
    <n v="0"/>
    <x v="0"/>
    <n v="0"/>
    <n v="0"/>
    <n v="0"/>
    <x v="0"/>
    <n v="0"/>
    <n v="0"/>
    <x v="0"/>
    <x v="0"/>
    <x v="6"/>
  </r>
  <r>
    <s v="Cali"/>
    <n v="388"/>
    <s v="Cruz Verde Unicentro"/>
    <n v="1"/>
    <n v="1"/>
    <n v="2"/>
    <n v="2"/>
    <x v="2"/>
    <n v="0"/>
    <n v="0"/>
    <n v="0"/>
    <x v="0"/>
    <n v="2"/>
    <n v="1"/>
    <x v="0"/>
    <x v="0"/>
    <x v="25"/>
  </r>
  <r>
    <s v="Bogotá"/>
    <n v="389"/>
    <s v="Cruz Verde Restrepo"/>
    <n v="0"/>
    <n v="0"/>
    <n v="2"/>
    <n v="0"/>
    <x v="0"/>
    <n v="0"/>
    <n v="0"/>
    <n v="2"/>
    <x v="0"/>
    <n v="0"/>
    <n v="3"/>
    <x v="0"/>
    <x v="0"/>
    <x v="11"/>
  </r>
  <r>
    <s v="Barranquilla"/>
    <n v="390"/>
    <s v="Cruz Verde Calle 82"/>
    <n v="0"/>
    <n v="0"/>
    <n v="1"/>
    <n v="0"/>
    <x v="5"/>
    <n v="1"/>
    <n v="0"/>
    <n v="1"/>
    <x v="0"/>
    <n v="2"/>
    <n v="1"/>
    <x v="0"/>
    <x v="0"/>
    <x v="9"/>
  </r>
  <r>
    <s v="Bucaramanga"/>
    <n v="444"/>
    <s v="Cruz Verde Carrera 33"/>
    <n v="3"/>
    <n v="3"/>
    <n v="5"/>
    <n v="4"/>
    <x v="2"/>
    <n v="0"/>
    <n v="0"/>
    <n v="0"/>
    <x v="0"/>
    <n v="0"/>
    <n v="0"/>
    <x v="2"/>
    <x v="0"/>
    <x v="26"/>
  </r>
  <r>
    <s v="Armenia"/>
    <n v="445"/>
    <s v="Cruz Verde Clínica Del Café "/>
    <n v="0"/>
    <n v="0"/>
    <n v="0"/>
    <n v="0"/>
    <x v="0"/>
    <n v="0"/>
    <n v="0"/>
    <n v="0"/>
    <x v="0"/>
    <n v="0"/>
    <n v="0"/>
    <x v="0"/>
    <x v="0"/>
    <x v="6"/>
  </r>
  <r>
    <s v="Pereira"/>
    <n v="447"/>
    <s v="Parque Arboleda"/>
    <n v="0"/>
    <n v="0"/>
    <n v="0"/>
    <n v="0"/>
    <x v="2"/>
    <n v="0"/>
    <n v="1"/>
    <n v="1"/>
    <x v="0"/>
    <n v="1"/>
    <n v="0"/>
    <x v="2"/>
    <x v="0"/>
    <x v="7"/>
  </r>
  <r>
    <s v="Ocaña"/>
    <n v="450"/>
    <s v="Cruz Verde Ocaña"/>
    <n v="0"/>
    <n v="1"/>
    <n v="0"/>
    <n v="0"/>
    <x v="0"/>
    <n v="0"/>
    <n v="0"/>
    <n v="0"/>
    <x v="0"/>
    <n v="0"/>
    <n v="0"/>
    <x v="0"/>
    <x v="0"/>
    <x v="0"/>
  </r>
  <r>
    <s v="Bogotá"/>
    <n v="451"/>
    <s v="Cruz Verde Chapinero Alto"/>
    <n v="0"/>
    <n v="1"/>
    <n v="4"/>
    <n v="2"/>
    <x v="3"/>
    <n v="4"/>
    <n v="6"/>
    <n v="3"/>
    <x v="7"/>
    <n v="3"/>
    <n v="5"/>
    <x v="1"/>
    <x v="0"/>
    <x v="27"/>
  </r>
  <r>
    <s v="Girardot"/>
    <n v="452"/>
    <s v="Cruz Verde Unicentro Girardot"/>
    <n v="0"/>
    <n v="1"/>
    <n v="0"/>
    <n v="0"/>
    <x v="0"/>
    <n v="1"/>
    <n v="1"/>
    <n v="0"/>
    <x v="0"/>
    <n v="1"/>
    <n v="0"/>
    <x v="0"/>
    <x v="0"/>
    <x v="4"/>
  </r>
  <r>
    <s v="Popayán"/>
    <n v="453"/>
    <s v="Cruz Verde Campanario"/>
    <n v="0"/>
    <n v="0"/>
    <n v="0"/>
    <n v="0"/>
    <x v="0"/>
    <n v="0"/>
    <n v="0"/>
    <n v="0"/>
    <x v="0"/>
    <n v="0"/>
    <n v="0"/>
    <x v="0"/>
    <x v="0"/>
    <x v="6"/>
  </r>
  <r>
    <s v="Bogotá"/>
    <n v="454"/>
    <s v="Cruz Verde Colina"/>
    <n v="0"/>
    <n v="0"/>
    <n v="4"/>
    <n v="0"/>
    <x v="1"/>
    <n v="1"/>
    <n v="3"/>
    <n v="4"/>
    <x v="2"/>
    <n v="2"/>
    <n v="0"/>
    <x v="0"/>
    <x v="0"/>
    <x v="26"/>
  </r>
  <r>
    <s v="Soacha"/>
    <n v="455"/>
    <s v="Cruz Verde Antares"/>
    <n v="0"/>
    <n v="0"/>
    <n v="0"/>
    <n v="0"/>
    <x v="0"/>
    <n v="0"/>
    <n v="0"/>
    <n v="0"/>
    <x v="0"/>
    <n v="0"/>
    <n v="0"/>
    <x v="0"/>
    <x v="0"/>
    <x v="6"/>
  </r>
  <r>
    <s v="Cartagena"/>
    <n v="456"/>
    <s v="Cruz Verde Bocagrande Carrera 3"/>
    <n v="0"/>
    <n v="0"/>
    <n v="0"/>
    <n v="0"/>
    <x v="2"/>
    <n v="0"/>
    <n v="0"/>
    <n v="0"/>
    <x v="0"/>
    <n v="0"/>
    <n v="0"/>
    <x v="0"/>
    <x v="0"/>
    <x v="0"/>
  </r>
  <r>
    <s v="Santa Marta"/>
    <n v="457"/>
    <s v="Villa Olimpica"/>
    <n v="0"/>
    <n v="0"/>
    <n v="0"/>
    <n v="0"/>
    <x v="0"/>
    <n v="0"/>
    <n v="0"/>
    <n v="0"/>
    <x v="0"/>
    <n v="0"/>
    <n v="0"/>
    <x v="0"/>
    <x v="0"/>
    <x v="6"/>
  </r>
  <r>
    <s v="Bogotá"/>
    <n v="458"/>
    <s v="Cruz Verde Kennedy Central"/>
    <n v="0"/>
    <n v="0"/>
    <n v="0"/>
    <n v="0"/>
    <x v="2"/>
    <n v="0"/>
    <n v="0"/>
    <n v="1"/>
    <x v="2"/>
    <n v="3"/>
    <n v="1"/>
    <x v="2"/>
    <x v="0"/>
    <x v="8"/>
  </r>
  <r>
    <s v="Bogotá"/>
    <n v="459"/>
    <s v=" Cruz Verde Las Ferias"/>
    <m/>
    <n v="0"/>
    <n v="0"/>
    <m/>
    <x v="0"/>
    <n v="2"/>
    <n v="3"/>
    <n v="2"/>
    <x v="5"/>
    <n v="0"/>
    <n v="0"/>
    <x v="0"/>
    <x v="0"/>
    <x v="25"/>
  </r>
  <r>
    <s v="Cúcuta"/>
    <n v="460"/>
    <s v="Cruz Verde Cúcuta Av.1"/>
    <n v="0"/>
    <n v="0"/>
    <n v="0"/>
    <n v="0"/>
    <x v="0"/>
    <n v="1"/>
    <n v="2"/>
    <n v="5"/>
    <x v="0"/>
    <n v="1"/>
    <n v="5"/>
    <x v="0"/>
    <x v="0"/>
    <x v="18"/>
  </r>
  <r>
    <s v="Bogotá"/>
    <n v="461"/>
    <s v="Cruz Verde Santa Fé"/>
    <n v="0"/>
    <n v="0"/>
    <n v="0"/>
    <n v="0"/>
    <x v="0"/>
    <n v="0"/>
    <n v="4"/>
    <n v="1"/>
    <x v="0"/>
    <n v="2"/>
    <n v="1"/>
    <x v="0"/>
    <x v="0"/>
    <x v="8"/>
  </r>
  <r>
    <s v="Cartagena"/>
    <n v="462"/>
    <s v="Cruz Verde Uap Santa Lucía"/>
    <n v="0"/>
    <n v="0"/>
    <n v="0"/>
    <n v="0"/>
    <x v="0"/>
    <n v="0"/>
    <n v="0"/>
    <n v="0"/>
    <x v="0"/>
    <n v="0"/>
    <n v="0"/>
    <x v="0"/>
    <x v="0"/>
    <x v="6"/>
  </r>
  <r>
    <s v="Bogotá"/>
    <n v="464"/>
    <s v="Cruz Verde Av. Esperanza"/>
    <n v="0"/>
    <n v="0"/>
    <n v="0"/>
    <n v="0"/>
    <x v="0"/>
    <n v="0"/>
    <n v="0"/>
    <n v="3"/>
    <x v="1"/>
    <n v="2"/>
    <n v="4"/>
    <x v="4"/>
    <x v="0"/>
    <x v="1"/>
  </r>
  <r>
    <s v="Bogotá"/>
    <n v="465"/>
    <s v="Cruz Verde Restrepo Cra 17"/>
    <n v="0"/>
    <n v="0"/>
    <n v="0"/>
    <n v="0"/>
    <x v="0"/>
    <n v="0"/>
    <n v="0"/>
    <n v="0"/>
    <x v="0"/>
    <n v="0"/>
    <n v="0"/>
    <x v="0"/>
    <x v="0"/>
    <x v="6"/>
  </r>
  <r>
    <s v="Bogotá"/>
    <n v="466"/>
    <s v="Cruz Verde Colmedica Chapinero "/>
    <n v="0"/>
    <n v="0"/>
    <n v="0"/>
    <n v="0"/>
    <x v="0"/>
    <n v="0"/>
    <n v="1"/>
    <n v="4"/>
    <x v="0"/>
    <n v="0"/>
    <n v="0"/>
    <x v="0"/>
    <x v="0"/>
    <x v="7"/>
  </r>
  <r>
    <s v="Bogotá"/>
    <n v="467"/>
    <s v="Cruz Verde Santa Paula"/>
    <n v="0"/>
    <n v="0"/>
    <n v="0"/>
    <n v="0"/>
    <x v="0"/>
    <n v="0"/>
    <n v="0"/>
    <n v="2"/>
    <x v="5"/>
    <n v="1"/>
    <n v="0"/>
    <x v="1"/>
    <x v="0"/>
    <x v="8"/>
  </r>
  <r>
    <s v="Bogotá"/>
    <n v="468"/>
    <s v="Cruz Verde Calle 93"/>
    <n v="0"/>
    <n v="0"/>
    <n v="0"/>
    <n v="0"/>
    <x v="0"/>
    <n v="0"/>
    <n v="0"/>
    <n v="0"/>
    <x v="0"/>
    <n v="3"/>
    <n v="3"/>
    <x v="1"/>
    <x v="0"/>
    <x v="8"/>
  </r>
  <r>
    <s v="Bogotá"/>
    <n v="469"/>
    <s v="Cruz Verde Calle 140"/>
    <n v="0"/>
    <n v="0"/>
    <n v="0"/>
    <n v="0"/>
    <x v="0"/>
    <n v="0"/>
    <n v="0"/>
    <n v="2"/>
    <x v="2"/>
    <n v="2"/>
    <n v="1"/>
    <x v="0"/>
    <x v="0"/>
    <x v="5"/>
  </r>
  <r>
    <s v="Cartagena"/>
    <n v="470"/>
    <s v="Cruz Verde Las Murallas"/>
    <n v="0"/>
    <n v="0"/>
    <n v="0"/>
    <n v="0"/>
    <x v="0"/>
    <n v="0"/>
    <n v="0"/>
    <n v="0"/>
    <x v="0"/>
    <n v="1"/>
    <n v="0"/>
    <x v="0"/>
    <x v="0"/>
    <x v="0"/>
  </r>
  <r>
    <s v="Barranquilla"/>
    <n v="471"/>
    <s v="Cruz Verde Iberoamérica"/>
    <n v="0"/>
    <n v="0"/>
    <n v="0"/>
    <n v="0"/>
    <x v="0"/>
    <n v="0"/>
    <n v="0"/>
    <n v="0"/>
    <x v="0"/>
    <n v="0"/>
    <n v="0"/>
    <x v="0"/>
    <x v="0"/>
    <x v="6"/>
  </r>
  <r>
    <s v="Bogotá"/>
    <n v="494"/>
    <s v="Cruz Verde Modelia Central"/>
    <n v="0"/>
    <n v="0"/>
    <n v="0"/>
    <n v="0"/>
    <x v="0"/>
    <n v="0"/>
    <n v="0"/>
    <n v="0"/>
    <x v="2"/>
    <n v="0"/>
    <n v="1"/>
    <x v="0"/>
    <x v="0"/>
    <x v="2"/>
  </r>
  <r>
    <s v="Bogotá"/>
    <n v="496"/>
    <s v="Cruz Verde Medical Center"/>
    <n v="0"/>
    <n v="0"/>
    <n v="0"/>
    <n v="0"/>
    <x v="0"/>
    <n v="0"/>
    <n v="0"/>
    <n v="0"/>
    <x v="0"/>
    <n v="1"/>
    <n v="0"/>
    <x v="2"/>
    <x v="0"/>
    <x v="2"/>
  </r>
  <r>
    <s v="Valledupar"/>
    <n v="498"/>
    <s v="Cruz Verde Orbe Plaza"/>
    <n v="0"/>
    <n v="0"/>
    <n v="0"/>
    <n v="0"/>
    <x v="0"/>
    <n v="0"/>
    <n v="0"/>
    <n v="0"/>
    <x v="0"/>
    <n v="0"/>
    <n v="0"/>
    <x v="0"/>
    <x v="0"/>
    <x v="6"/>
  </r>
  <r>
    <s v="Bogotá"/>
    <n v="499"/>
    <s v="Cruz Verde Plaza Imperial"/>
    <n v="0"/>
    <n v="0"/>
    <n v="0"/>
    <n v="0"/>
    <x v="0"/>
    <n v="0"/>
    <n v="0"/>
    <n v="0"/>
    <x v="0"/>
    <n v="1"/>
    <n v="0"/>
    <x v="0"/>
    <x v="0"/>
    <x v="0"/>
  </r>
  <r>
    <s v="Manizales"/>
    <n v="501"/>
    <s v="Cruz Verde Parque Médico "/>
    <n v="0"/>
    <n v="0"/>
    <n v="0"/>
    <n v="0"/>
    <x v="0"/>
    <n v="0"/>
    <n v="0"/>
    <n v="0"/>
    <x v="0"/>
    <n v="0"/>
    <n v="0"/>
    <x v="0"/>
    <x v="0"/>
    <x v="6"/>
  </r>
  <r>
    <s v="Bogotá"/>
    <n v="502"/>
    <s v="Cruz Verde Calle 184"/>
    <n v="0"/>
    <n v="0"/>
    <n v="0"/>
    <n v="0"/>
    <x v="0"/>
    <n v="0"/>
    <n v="0"/>
    <n v="0"/>
    <x v="0"/>
    <n v="2"/>
    <n v="4"/>
    <x v="1"/>
    <x v="0"/>
    <x v="8"/>
  </r>
  <r>
    <s v="Bogotá"/>
    <n v="505"/>
    <s v="Cruz Verde Galerias"/>
    <n v="0"/>
    <n v="0"/>
    <n v="0"/>
    <n v="0"/>
    <x v="0"/>
    <n v="0"/>
    <n v="0"/>
    <n v="0"/>
    <x v="0"/>
    <n v="0"/>
    <n v="0"/>
    <x v="0"/>
    <x v="0"/>
    <x v="6"/>
  </r>
  <r>
    <s v="Bogotá"/>
    <n v="511"/>
    <s v="Cruz Verde Mazuren"/>
    <n v="0"/>
    <n v="0"/>
    <n v="0"/>
    <n v="0"/>
    <x v="0"/>
    <n v="0"/>
    <n v="0"/>
    <n v="0"/>
    <x v="0"/>
    <n v="0"/>
    <n v="0"/>
    <x v="0"/>
    <x v="0"/>
    <x v="6"/>
  </r>
  <r>
    <s v="Bogotá"/>
    <n v="506"/>
    <s v="Cruz Verde Santa Bibiana"/>
    <n v="0"/>
    <n v="0"/>
    <n v="0"/>
    <n v="0"/>
    <x v="0"/>
    <n v="0"/>
    <n v="0"/>
    <n v="0"/>
    <x v="0"/>
    <n v="0"/>
    <n v="1"/>
    <x v="7"/>
    <x v="0"/>
    <x v="11"/>
  </r>
  <r>
    <s v="Pasto"/>
    <n v="508"/>
    <s v="Cruz Verde La Aurora"/>
    <n v="0"/>
    <n v="0"/>
    <n v="0"/>
    <n v="0"/>
    <x v="0"/>
    <n v="0"/>
    <n v="0"/>
    <n v="0"/>
    <x v="0"/>
    <n v="0"/>
    <n v="0"/>
    <x v="0"/>
    <x v="0"/>
    <x v="6"/>
  </r>
  <r>
    <s v="Ipiales "/>
    <n v="509"/>
    <s v="Cruz Verde Santa Cecillia"/>
    <n v="0"/>
    <n v="0"/>
    <n v="0"/>
    <n v="0"/>
    <x v="0"/>
    <n v="0"/>
    <n v="0"/>
    <n v="0"/>
    <x v="0"/>
    <n v="0"/>
    <n v="0"/>
    <x v="0"/>
    <x v="0"/>
    <x v="6"/>
  </r>
  <r>
    <s v="Bogotá"/>
    <n v="507"/>
    <s v="Cruz Verde Diver Plaza"/>
    <n v="0"/>
    <n v="0"/>
    <n v="0"/>
    <n v="0"/>
    <x v="0"/>
    <n v="0"/>
    <n v="0"/>
    <n v="0"/>
    <x v="0"/>
    <n v="0"/>
    <n v="0"/>
    <x v="0"/>
    <x v="0"/>
    <x v="6"/>
  </r>
  <r>
    <s v="Bogotá"/>
    <n v="512"/>
    <s v="Cruz Verde Parque Fontibón"/>
    <n v="0"/>
    <n v="0"/>
    <n v="0"/>
    <n v="0"/>
    <x v="0"/>
    <n v="0"/>
    <n v="0"/>
    <n v="0"/>
    <x v="0"/>
    <n v="0"/>
    <n v="0"/>
    <x v="0"/>
    <x v="0"/>
    <x v="6"/>
  </r>
  <r>
    <s v="Bogotá"/>
    <n v="504"/>
    <s v="Cruz Verde Uap 104"/>
    <n v="0"/>
    <n v="0"/>
    <n v="0"/>
    <n v="0"/>
    <x v="0"/>
    <n v="0"/>
    <n v="0"/>
    <n v="0"/>
    <x v="0"/>
    <n v="0"/>
    <n v="0"/>
    <x v="7"/>
    <x v="0"/>
    <x v="5"/>
  </r>
  <r>
    <s v="Medellín"/>
    <m/>
    <s v="Cruz Verde Oviedo"/>
    <n v="0"/>
    <n v="0"/>
    <n v="0"/>
    <n v="0"/>
    <x v="0"/>
    <n v="0"/>
    <n v="0"/>
    <n v="0"/>
    <x v="0"/>
    <n v="0"/>
    <n v="0"/>
    <x v="0"/>
    <x v="1"/>
    <x v="6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214">
  <r>
    <d v="2017-01-02T16:44:00"/>
    <n v="297"/>
    <s v="297-Parque Arauco-Caracoli, farmasanitas"/>
    <s v="Bucaramanga"/>
    <x v="0"/>
  </r>
  <r>
    <d v="2017-01-02T16:45:00"/>
    <n v="309"/>
    <s v="309_San Francisco, Cruz verde"/>
    <s v="Barranquilla"/>
    <x v="0"/>
  </r>
  <r>
    <d v="2017-01-03T13:57:00"/>
    <n v="162"/>
    <s v="162-Cabecera, Farmasanitas"/>
    <s v="Bucaramanga"/>
    <x v="0"/>
  </r>
  <r>
    <d v="2017-01-03T14:45:00"/>
    <n v="123"/>
    <s v="123-Guayacanes, Cruz Verde"/>
    <s v="Manizales"/>
    <x v="0"/>
  </r>
  <r>
    <d v="2017-01-03T17:51:00"/>
    <n v="166"/>
    <s v="166-Calle 106, Cruz Verde"/>
    <s v="Bogotá"/>
    <x v="0"/>
  </r>
  <r>
    <d v="2017-01-04T17:16:00"/>
    <n v="308"/>
    <s v="308-Toberin, Cruz Verde"/>
    <s v="Bogotá"/>
    <x v="0"/>
  </r>
  <r>
    <d v="2017-01-05T10:13:00"/>
    <n v="134"/>
    <s v="134-Villavicencio, Cruz Verde"/>
    <s v="Villavicencio"/>
    <x v="0"/>
  </r>
  <r>
    <d v="2017-01-05T11:35:00"/>
    <n v="198"/>
    <s v="198 - Metro Bosa, Cruz Verde - Cencosud"/>
    <s v="Bogotá"/>
    <x v="0"/>
  </r>
  <r>
    <d v="2017-01-06T08:23:00"/>
    <n v="134"/>
    <s v="134-Villavicencio, Cruz Verde"/>
    <s v="Villavicencio"/>
    <x v="0"/>
  </r>
  <r>
    <d v="2017-01-06T08:43:00"/>
    <n v="268"/>
    <s v="268-Centro Internacional, Cruz Verde"/>
    <s v="Bogotá"/>
    <x v="0"/>
  </r>
  <r>
    <d v="2017-01-06T14:18:00"/>
    <n v="270"/>
    <s v="270 - Metro Cabecera express, Cruz Verde - Cencosud"/>
    <s v="Bucaramanga"/>
    <x v="0"/>
  </r>
  <r>
    <d v="2017-01-06T18:22:00"/>
    <n v="378"/>
    <s v="378 - Las Villas, Cruz Verde"/>
    <s v="Bogotá"/>
    <x v="1"/>
  </r>
  <r>
    <d v="2017-01-08T13:31:00"/>
    <n v="225"/>
    <s v="225 - Metro Autopista Sur, Cruz Verde - Cencosud"/>
    <s v="Bogotá"/>
    <x v="0"/>
  </r>
  <r>
    <d v="2017-01-11T11:48:00"/>
    <n v="172"/>
    <s v="172-Calle 100, Cruz Verde"/>
    <s v="Bogotá"/>
    <x v="1"/>
  </r>
  <r>
    <d v="2017-01-11T11:53:00"/>
    <n v="183"/>
    <s v="183-Calle 84, Cruz Verde"/>
    <s v="Barranquilla"/>
    <x v="0"/>
  </r>
  <r>
    <d v="2017-01-11T17:47:00"/>
    <n v="155"/>
    <s v="155-Salitre"/>
    <s v="Bogotá"/>
    <x v="1"/>
  </r>
  <r>
    <d v="2017-01-11T20:16:00"/>
    <n v="120"/>
    <s v="120-Tutelas Cali-Roosevelt, Cruz Verde"/>
    <s v="Cali"/>
    <x v="0"/>
  </r>
  <r>
    <d v="2017-01-12T15:35:00"/>
    <n v="378"/>
    <s v="378 - Las Villas, Cruz Verde"/>
    <s v="Bogotá"/>
    <x v="1"/>
  </r>
  <r>
    <d v="2017-01-12T17:52:00"/>
    <n v="308"/>
    <s v="308-Toberin, Cruz Verde"/>
    <s v="Bogotá"/>
    <x v="0"/>
  </r>
  <r>
    <d v="2017-01-12T21:02:00"/>
    <n v="160"/>
    <s v="160-Santa Barbara, Cruz Verde"/>
    <s v="Bogotá"/>
    <x v="0"/>
  </r>
  <r>
    <d v="2017-01-13T11:41:00"/>
    <n v="200"/>
    <s v="200 - Jumbo Cra 65, Cruz Verde - Cencosud"/>
    <s v="Medellín"/>
    <x v="0"/>
  </r>
  <r>
    <d v="2017-01-13T15:58:00"/>
    <n v="188"/>
    <s v="188-Tequendama, Farmasnitas"/>
    <s v="Cali"/>
    <x v="0"/>
  </r>
  <r>
    <d v="2017-01-14T12:34:00"/>
    <n v="444"/>
    <s v="444- carrera33"/>
    <s v="Bucaramanga"/>
    <x v="0"/>
  </r>
  <r>
    <d v="2017-01-14T13:19:00"/>
    <n v="158"/>
    <s v="158-Suba, Cruz Verde"/>
    <s v="Bogotá"/>
    <x v="0"/>
  </r>
  <r>
    <d v="2017-01-14T15:30:00"/>
    <n v="172"/>
    <s v="172-Calle 100, Cruz Verde"/>
    <s v="Bogotá"/>
    <x v="0"/>
  </r>
  <r>
    <d v="2017-01-14T15:45:00"/>
    <n v="172"/>
    <s v="172-Calle 100, Cruz Verde"/>
    <s v="Bogotá"/>
    <x v="1"/>
  </r>
  <r>
    <d v="2017-01-16T08:33:00"/>
    <n v="134"/>
    <s v="134-Villavicencio, Cruz Verde"/>
    <s v="Villavicencio"/>
    <x v="0"/>
  </r>
  <r>
    <d v="2017-01-16T11:49:00"/>
    <n v="172"/>
    <s v="172-Calle 100, Cruz Verde"/>
    <s v="Bogotá"/>
    <x v="1"/>
  </r>
  <r>
    <d v="2017-01-16T12:50:00"/>
    <n v="382"/>
    <s v="382 - Zipaquira Centro, Cruz Verde"/>
    <s v="Zipaquirá"/>
    <x v="1"/>
  </r>
  <r>
    <d v="2017-01-17T09:34:00"/>
    <n v="134"/>
    <s v="134-Villavicencio, Cruz Verde"/>
    <s v="Villavicencio"/>
    <x v="0"/>
  </r>
  <r>
    <d v="2017-01-17T15:19:00"/>
    <n v="367"/>
    <s v="367-Ilarco, Cruz Verde"/>
    <s v="Bogotá"/>
    <x v="1"/>
  </r>
  <r>
    <d v="2017-01-17T20:01:00"/>
    <n v="268"/>
    <s v="268-Centro Internacional, Cruz Verde"/>
    <s v="Bogotá"/>
    <x v="0"/>
  </r>
  <r>
    <d v="2017-01-18T10:34:00"/>
    <n v="172"/>
    <s v="172-Calle 100, Cruz Verde"/>
    <s v="Bogotá"/>
    <x v="1"/>
  </r>
  <r>
    <d v="2017-01-18T10:48:00"/>
    <n v="249"/>
    <s v="249 - Jumbo Girardot, Cruz Verde - Cencosud"/>
    <s v="Girardot"/>
    <x v="1"/>
  </r>
  <r>
    <d v="2017-01-18T15:31:00"/>
    <n v="110"/>
    <s v="110-Tutelas Calle 116-Pontevedra, Cruz Verde"/>
    <s v="Bogotá"/>
    <x v="0"/>
  </r>
  <r>
    <d v="2017-01-18T16:00:00"/>
    <n v="172"/>
    <s v="172-Calle 100, Cruz Verde"/>
    <s v="Bogotá"/>
    <x v="1"/>
  </r>
  <r>
    <d v="2017-01-18T16:14:00"/>
    <n v="172"/>
    <s v="172-Calle 100, Cruz Verde"/>
    <s v="Bogotá"/>
    <x v="1"/>
  </r>
  <r>
    <d v="2017-01-19T08:23:00"/>
    <n v="134"/>
    <s v="134-Villavicencio, Cruz Verde"/>
    <s v="Villavicencio"/>
    <x v="0"/>
  </r>
  <r>
    <d v="2017-01-19T08:49:00"/>
    <n v="134"/>
    <s v="134-Villavicencio, Cruz Verde"/>
    <s v="Villavicencio"/>
    <x v="0"/>
  </r>
  <r>
    <d v="2017-01-19T09:53:00"/>
    <n v="308"/>
    <s v="308-Toberin, Cruz Verde"/>
    <s v="Bogotá"/>
    <x v="0"/>
  </r>
  <r>
    <d v="2017-01-19T15:03:00"/>
    <n v="189"/>
    <s v="189-Centenario, farmasanitas"/>
    <s v="Cali"/>
    <x v="0"/>
  </r>
  <r>
    <d v="2017-01-19T16:06:00"/>
    <n v="164"/>
    <s v="164-Cedro Bolivar, Cruz Verde"/>
    <s v="Bogotá"/>
    <x v="1"/>
  </r>
  <r>
    <d v="2017-01-19T17:55:00"/>
    <n v="383"/>
    <s v="383-World Trade Center, Cruz Verde"/>
    <s v="Bogotá"/>
    <x v="1"/>
  </r>
  <r>
    <d v="2017-01-19T18:03:00"/>
    <n v="172"/>
    <s v="172-Calle 100, Cruz Verde"/>
    <s v="Bogotá"/>
    <x v="1"/>
  </r>
  <r>
    <d v="2017-01-19T18:19:00"/>
    <n v="172"/>
    <s v="172-Calle 100, Cruz Verde"/>
    <s v="Bogotá"/>
    <x v="1"/>
  </r>
  <r>
    <d v="2017-01-19T19:16:00"/>
    <n v="268"/>
    <s v="268-Centro Internacional, Cruz Verde"/>
    <s v="Bogotá"/>
    <x v="0"/>
  </r>
  <r>
    <d v="2017-01-19T19:43:00"/>
    <n v="189"/>
    <s v="189-Centenario, farmasanitas"/>
    <s v="Cali"/>
    <x v="0"/>
  </r>
  <r>
    <d v="2017-01-19T20:23:00"/>
    <n v="388"/>
    <s v="388_Unicentro Cali, Cruz Verde"/>
    <s v="Cali"/>
    <x v="1"/>
  </r>
  <r>
    <d v="2017-01-20T09:37:00"/>
    <n v="161"/>
    <s v="161-Punto Clave, Farmsanitas"/>
    <s v="Medellín"/>
    <x v="0"/>
  </r>
  <r>
    <d v="2017-01-20T17:17:00"/>
    <n v="378"/>
    <s v="378 - Las Villas, Cruz Verde"/>
    <s v="Bogotá"/>
    <x v="0"/>
  </r>
  <r>
    <d v="2017-01-21T09:42:00"/>
    <n v="172"/>
    <s v="172-Calle 100, Cruz Verde"/>
    <s v="Bogotá"/>
    <x v="1"/>
  </r>
  <r>
    <d v="2017-01-21T10:32:00"/>
    <n v="172"/>
    <s v="172-Calle 100, Cruz Verde"/>
    <s v="Bogotá"/>
    <x v="1"/>
  </r>
  <r>
    <d v="2017-01-21T11:35:00"/>
    <n v="225"/>
    <s v="225 - Metro Autopista Sur, Cruz Verde - Cencosud"/>
    <s v="Bogotá"/>
    <x v="0"/>
  </r>
  <r>
    <d v="2017-01-21T19:48:00"/>
    <n v="444"/>
    <s v="444- carrera33"/>
    <s v="Bucaramanga"/>
    <x v="0"/>
  </r>
  <r>
    <d v="2017-01-21T20:14:00"/>
    <n v="444"/>
    <s v="444- carrera33"/>
    <s v="Bucaramanga"/>
    <x v="1"/>
  </r>
  <r>
    <d v="2017-01-23T08:50:00"/>
    <n v="134"/>
    <s v="134-Villavicencio, Cruz Verde"/>
    <s v="Villavicencio"/>
    <x v="0"/>
  </r>
  <r>
    <d v="2017-01-23T13:01:00"/>
    <n v="263"/>
    <s v="263 - Jumbo Cra 30, Cruz Verde - Cencosud"/>
    <s v="Bogotá"/>
    <x v="0"/>
  </r>
  <r>
    <d v="2017-01-23T13:37:00"/>
    <n v="383"/>
    <s v="383-World Trade Center, Cruz Verde"/>
    <s v="Bogotá"/>
    <x v="1"/>
  </r>
  <r>
    <d v="2017-01-23T13:49:00"/>
    <n v="367"/>
    <s v="367-Ilarco, Cruz Verde"/>
    <s v="Bogotá"/>
    <x v="1"/>
  </r>
  <r>
    <d v="2017-01-23T13:51:00"/>
    <n v="199"/>
    <s v="199 - Metro Bello, Cruz Verde -Cencosud"/>
    <s v="Medellín"/>
    <x v="0"/>
  </r>
  <r>
    <d v="2017-01-23T17:21:00"/>
    <n v="268"/>
    <s v="268-Centro Internacional, Cruz Verde"/>
    <s v="Bogotá"/>
    <x v="0"/>
  </r>
  <r>
    <d v="2017-01-23T17:58:00"/>
    <n v="157"/>
    <s v="157-ZonaIN, Cruz Verde"/>
    <s v="Bogotá"/>
    <x v="0"/>
  </r>
  <r>
    <d v="2017-01-23T19:33:00"/>
    <n v="166"/>
    <s v="166-Calle 106, Cruz Verde"/>
    <s v="Bogotá"/>
    <x v="1"/>
  </r>
  <r>
    <d v="2017-01-24T08:33:00"/>
    <n v="166"/>
    <s v="166-Calle 106, Cruz Verde"/>
    <s v="Bogotá"/>
    <x v="0"/>
  </r>
  <r>
    <d v="2017-01-24T11:32:00"/>
    <n v="157"/>
    <s v="157-ZonaIN, Cruz Verde"/>
    <s v="Bogotá"/>
    <x v="0"/>
  </r>
  <r>
    <d v="2017-01-24T15:06:00"/>
    <n v="378"/>
    <s v="378 - Las Villas, Cruz Verde"/>
    <s v="Bogotá"/>
    <x v="0"/>
  </r>
  <r>
    <d v="2017-01-24T15:14:00"/>
    <n v="126"/>
    <s v="126-Centro Chia, Cruz Verde"/>
    <s v="Chía"/>
    <x v="0"/>
  </r>
  <r>
    <d v="2017-01-24T16:04:00"/>
    <n v="268"/>
    <s v="268-Centro Internacional, Cruz Verde"/>
    <s v="Bogotá"/>
    <x v="0"/>
  </r>
  <r>
    <d v="2017-01-24T16:04:00"/>
    <n v="161"/>
    <s v="161-Punto Clave, Farmsanitas"/>
    <s v="Medellín"/>
    <x v="0"/>
  </r>
  <r>
    <d v="2017-01-24T16:23:00"/>
    <n v="147"/>
    <s v="147-Innovo, Cruz Verde"/>
    <s v="Duitama"/>
    <x v="0"/>
  </r>
  <r>
    <d v="2017-01-24T17:03:00"/>
    <n v="174"/>
    <s v="174-Parque Turbay, Farmasanitas"/>
    <s v="Bucaramanga"/>
    <x v="1"/>
  </r>
  <r>
    <d v="2017-01-24T18:16:00"/>
    <n v="172"/>
    <s v="172-Calle 100, Cruz Verde"/>
    <s v="Bogotá"/>
    <x v="1"/>
  </r>
  <r>
    <d v="2017-01-24T19:21:00"/>
    <n v="309"/>
    <s v="309_San Francisco, Cruz verde"/>
    <s v="Barranquilla"/>
    <x v="0"/>
  </r>
  <r>
    <d v="2017-01-25T09:40:00"/>
    <n v="134"/>
    <s v="134-Villavicencio, Cruz Verde"/>
    <s v="Villavicencio"/>
    <x v="0"/>
  </r>
  <r>
    <d v="2017-01-25T11:57:00"/>
    <n v="163"/>
    <s v="163-Palermo, Cruz Verde"/>
    <s v="Bogotá"/>
    <x v="1"/>
  </r>
  <r>
    <d v="2017-01-26T11:06:00"/>
    <n v="264"/>
    <s v="264 - Metro Ibague, Cruz Verde - Cencosud"/>
    <s v="Ibagué"/>
    <x v="0"/>
  </r>
  <r>
    <d v="2017-01-26T11:54:00"/>
    <n v="268"/>
    <s v="268-Centro Internacional, Cruz Verde"/>
    <s v="Bogotá"/>
    <x v="0"/>
  </r>
  <r>
    <d v="2017-01-26T12:29:00"/>
    <n v="225"/>
    <s v="225 - Metro Autopista Sur, Cruz Verde - Cencosud"/>
    <s v="Bogotá"/>
    <x v="0"/>
  </r>
  <r>
    <d v="2017-01-27T10:56:00"/>
    <n v="126"/>
    <s v="126-Centro Chia, Cruz Verde"/>
    <s v="Chía"/>
    <x v="0"/>
  </r>
  <r>
    <d v="2017-01-27T12:28:00"/>
    <n v="378"/>
    <s v="378 - Las Villas, Cruz Verde"/>
    <s v="Bogotá"/>
    <x v="0"/>
  </r>
  <r>
    <d v="2017-01-27T13:25:00"/>
    <n v="162"/>
    <s v="162-Cabecera, Farmasanitas"/>
    <s v="Bucaramanga"/>
    <x v="1"/>
  </r>
  <r>
    <d v="2017-01-27T13:52:00"/>
    <n v="164"/>
    <s v="164-Cedro Bolivar, Cruz Verde"/>
    <s v="Bogotá"/>
    <x v="1"/>
  </r>
  <r>
    <d v="2017-01-27T14:47:00"/>
    <n v="268"/>
    <s v="268-Centro Internacional, Cruz Verde"/>
    <s v="Bogotá"/>
    <x v="1"/>
  </r>
  <r>
    <d v="2017-01-27T16:49:00"/>
    <n v="133"/>
    <s v="133- Avenida Bolivar, Farmasanitas"/>
    <s v="Armenia"/>
    <x v="1"/>
  </r>
  <r>
    <d v="2017-01-27T16:52:00"/>
    <n v="165"/>
    <s v="165-Tunal, Cruz Verde"/>
    <s v="Bogotá"/>
    <x v="0"/>
  </r>
  <r>
    <d v="2017-01-27T17:36:00"/>
    <n v="155"/>
    <s v="155-Salitre"/>
    <s v="Bogotá"/>
    <x v="0"/>
  </r>
  <r>
    <d v="2017-01-28T13:49:00"/>
    <n v="110"/>
    <s v="110-Tutelas Calle 116-Pontevedra, Cruz Verde"/>
    <s v="Bogotá"/>
    <x v="0"/>
  </r>
  <r>
    <d v="2017-01-29T14:05:00"/>
    <n v="225"/>
    <s v="225 - Metro Autopista Sur, Cruz Verde - Cencosud"/>
    <s v="Bogotá"/>
    <x v="0"/>
  </r>
  <r>
    <d v="2017-01-30T15:40:00"/>
    <n v="367"/>
    <s v="367-Ilarco, Cruz Verde"/>
    <s v="Bogotá"/>
    <x v="1"/>
  </r>
  <r>
    <d v="2017-01-30T16:29:00"/>
    <n v="115"/>
    <s v="115-Prado 74, Cruz Verde"/>
    <s v="Barranquilla"/>
    <x v="0"/>
  </r>
  <r>
    <d v="2017-01-30T18:10:00"/>
    <n v="378"/>
    <s v="378 - Las Villas, Cruz Verde"/>
    <s v="Bogotá"/>
    <x v="0"/>
  </r>
  <r>
    <d v="2017-01-30T19:08:00"/>
    <n v="309"/>
    <s v="309_San Francisco, Cruz verde"/>
    <s v="Barranquilla"/>
    <x v="0"/>
  </r>
  <r>
    <d v="2017-01-31T10:07:00"/>
    <n v="172"/>
    <s v="172-Calle 100, Cruz Verde"/>
    <s v="Bogotá"/>
    <x v="1"/>
  </r>
  <r>
    <d v="2017-01-31T10:19:00"/>
    <n v="164"/>
    <s v="164-Cedro Bolivar, Cruz Verde"/>
    <s v="Bogotá"/>
    <x v="1"/>
  </r>
  <r>
    <d v="2017-01-31T12:29:00"/>
    <n v="172"/>
    <s v="172-Calle 100, Cruz Verde"/>
    <s v="Bogotá"/>
    <x v="0"/>
  </r>
  <r>
    <d v="2017-01-31T13:42:00"/>
    <n v="268"/>
    <s v="268-Centro Internacional, Cruz Verde"/>
    <s v="Bogotá"/>
    <x v="0"/>
  </r>
  <r>
    <d v="2017-02-01T11:18:00"/>
    <n v="134"/>
    <s v="134-Villavicencio, Cruz Verde"/>
    <s v="Villavicencio"/>
    <x v="0"/>
  </r>
  <r>
    <d v="2017-02-01T13:51:00"/>
    <n v="183"/>
    <s v="183-Calle 84, Cruz Verde"/>
    <s v="Barranquilla"/>
    <x v="0"/>
  </r>
  <r>
    <d v="2017-02-02T09:48:00"/>
    <n v="268"/>
    <s v="268-Centro Internacional, Cruz Verde"/>
    <s v="Bogotá"/>
    <x v="0"/>
  </r>
  <r>
    <d v="2017-02-02T16:48:00"/>
    <n v="172"/>
    <s v="172-Calle 100, Cruz Verde"/>
    <s v="Bogotá"/>
    <x v="0"/>
  </r>
  <r>
    <d v="2017-02-02T17:46:00"/>
    <n v="172"/>
    <s v="172-Calle 100, Cruz Verde"/>
    <s v="Bogotá"/>
    <x v="1"/>
  </r>
  <r>
    <d v="2017-02-03T09:28:00"/>
    <n v="268"/>
    <s v="268-Centro Internacional, Cruz Verde"/>
    <s v="Bogotá"/>
    <x v="0"/>
  </r>
  <r>
    <d v="2017-02-03T15:25:00"/>
    <n v="197"/>
    <s v="197 - Metro Fontibon, Cruz Verde - Cencosud"/>
    <s v="Bogotá"/>
    <x v="0"/>
  </r>
  <r>
    <d v="2017-02-05T20:23:00"/>
    <n v="225"/>
    <s v="225 - Metro Autopista Sur, Cruz Verde - Cencosud"/>
    <s v="Bogotá"/>
    <x v="0"/>
  </r>
  <r>
    <d v="2017-02-06T10:34:00"/>
    <n v="225"/>
    <s v="225 - Metro Autopista Sur, Cruz Verde - Cencosud"/>
    <s v="Bogotá"/>
    <x v="0"/>
  </r>
  <r>
    <d v="2017-02-06T12:38:00"/>
    <n v="378"/>
    <s v="378 - Las Villas, Cruz Verde"/>
    <s v="Bogotá"/>
    <x v="0"/>
  </r>
  <r>
    <d v="2017-02-07T10:15:00"/>
    <n v="123"/>
    <s v="123-Guayacanes, Cruz Verde"/>
    <s v="Manizales"/>
    <x v="0"/>
  </r>
  <r>
    <d v="2017-02-07T12:38:00"/>
    <n v="161"/>
    <s v="161-Punto Clave, Farmsanitas"/>
    <s v="Medellín"/>
    <x v="0"/>
  </r>
  <r>
    <d v="2017-02-07T13:25:00"/>
    <n v="199"/>
    <s v="199 - Metro Bello, Cruz Verde -Cencosud"/>
    <s v="Medellín"/>
    <x v="0"/>
  </r>
  <r>
    <d v="2017-02-07T15:08:00"/>
    <n v="451"/>
    <s v="Chapinero Alto, 451_Cruz Verde"/>
    <s v="Bogotá"/>
    <x v="0"/>
  </r>
  <r>
    <d v="2017-02-07T15:47:00"/>
    <n v="172"/>
    <s v="172-Calle 100, Cruz Verde"/>
    <s v="Bogotá"/>
    <x v="1"/>
  </r>
  <r>
    <d v="2017-02-07T17:03:00"/>
    <n v="226"/>
    <s v="226 - Metro 20 de Julio, Cruz Verde - Cencosud"/>
    <s v="Bogotá"/>
    <x v="1"/>
  </r>
  <r>
    <d v="2017-02-07T17:05:00"/>
    <n v="268"/>
    <s v="268-Centro Internacional, Cruz Verde"/>
    <s v="Bogotá"/>
    <x v="0"/>
  </r>
  <r>
    <d v="2017-02-07T17:20:00"/>
    <n v="226"/>
    <s v="226 - Metro 20 de Julio, Cruz Verde - Cencosud"/>
    <s v="Bogotá"/>
    <x v="0"/>
  </r>
  <r>
    <d v="2017-02-07T17:36:00"/>
    <n v="172"/>
    <s v="172-Calle 100, Cruz Verde"/>
    <s v="Bogotá"/>
    <x v="1"/>
  </r>
  <r>
    <d v="2017-02-07T17:45:00"/>
    <n v="172"/>
    <s v="172-Calle 100, Cruz Verde"/>
    <s v="Bogotá"/>
    <x v="1"/>
  </r>
  <r>
    <d v="2017-02-07T18:28:00"/>
    <n v="163"/>
    <s v="163-Palermo, Cruz Verde"/>
    <s v="Bogotá"/>
    <x v="1"/>
  </r>
  <r>
    <d v="2017-02-08T17:54:00"/>
    <n v="268"/>
    <s v="268-Centro Internacional, Cruz Verde"/>
    <s v="Bogotá"/>
    <x v="0"/>
  </r>
  <r>
    <d v="2017-02-08T19:06:00"/>
    <n v="157"/>
    <s v="157-ZonaIN, Cruz Verde"/>
    <s v="Bogotá"/>
    <x v="0"/>
  </r>
  <r>
    <d v="2017-02-09T12:10:00"/>
    <n v="268"/>
    <s v="268-Centro Internacional, Cruz Verde"/>
    <s v="Bogotá"/>
    <x v="0"/>
  </r>
  <r>
    <d v="2017-02-09T14:26:00"/>
    <n v="378"/>
    <s v="378 - Las Villas, Cruz Verde"/>
    <s v="Bogotá"/>
    <x v="1"/>
  </r>
  <r>
    <d v="2017-02-09T16:31:00"/>
    <n v="263"/>
    <s v="263 - Jumbo Cra 30, Cruz Verde - Cencosud"/>
    <s v="Bogotá"/>
    <x v="0"/>
  </r>
  <r>
    <d v="2017-02-09T17:12:00"/>
    <n v="450"/>
    <s v="450_Ocaña, Cruz Verde"/>
    <s v="Ocaña"/>
    <x v="0"/>
  </r>
  <r>
    <d v="2017-02-10T09:05:00"/>
    <n v="172"/>
    <s v="172-Calle 100, Cruz Verde"/>
    <s v="Bogotá"/>
    <x v="1"/>
  </r>
  <r>
    <d v="2017-02-10T11:21:00"/>
    <n v="268"/>
    <s v="268-Centro Internacional, Cruz Verde"/>
    <s v="Bogotá"/>
    <x v="0"/>
  </r>
  <r>
    <d v="2017-02-10T15:19:00"/>
    <n v="172"/>
    <s v="172-Calle 100, Cruz Verde"/>
    <s v="Bogotá"/>
    <x v="1"/>
  </r>
  <r>
    <d v="2017-02-10T17:15:00"/>
    <n v="109"/>
    <s v="109-Tutelas Bucaramanga-calle 56, Farmasanitas"/>
    <s v="Bucaramanga"/>
    <x v="0"/>
  </r>
  <r>
    <d v="2017-02-11T10:57:00"/>
    <n v="268"/>
    <s v="268-Centro Internacional, Cruz Verde"/>
    <s v="Bogotá"/>
    <x v="0"/>
  </r>
  <r>
    <d v="2017-02-11T12:43:00"/>
    <n v="378"/>
    <s v="378 - Las Villas, Cruz Verde"/>
    <s v="Bogotá"/>
    <x v="0"/>
  </r>
  <r>
    <d v="2017-02-11T15:51:00"/>
    <n v="174"/>
    <s v="174-Parque Turbay, Farmasanitas"/>
    <s v="Bucaramanga"/>
    <x v="1"/>
  </r>
  <r>
    <d v="2017-02-13T14:03:00"/>
    <n v="162"/>
    <s v="162-Cabecera, Farmasanitas"/>
    <s v="Bucaramanga"/>
    <x v="1"/>
  </r>
  <r>
    <d v="2017-02-13T14:15:00"/>
    <n v="162"/>
    <s v="162-Cabecera, Farmasanitas"/>
    <s v="Bucaramanga"/>
    <x v="0"/>
  </r>
  <r>
    <d v="2017-02-13T15:25:00"/>
    <n v="224"/>
    <s v="224 - Jumbo Alto Prado, Cruz Verde -Cencosud"/>
    <s v="Barranquilla"/>
    <x v="0"/>
  </r>
  <r>
    <d v="2017-02-13T15:35:00"/>
    <n v="226"/>
    <s v="226 - Metro 20 de Julio, Cruz Verde - Cencosud"/>
    <s v="Bogotá"/>
    <x v="1"/>
  </r>
  <r>
    <d v="2017-02-13T15:41:00"/>
    <n v="172"/>
    <s v="172-Calle 100, Cruz Verde"/>
    <s v="Bogotá"/>
    <x v="0"/>
  </r>
  <r>
    <d v="2017-02-13T16:39:00"/>
    <n v="378"/>
    <s v="378 - Las Villas, Cruz Verde"/>
    <s v="Bogotá"/>
    <x v="1"/>
  </r>
  <r>
    <d v="2017-02-14T14:59:00"/>
    <n v="388"/>
    <s v="388_Unicentro Cali, Cruz Verde"/>
    <s v="Cali"/>
    <x v="0"/>
  </r>
  <r>
    <d v="2017-02-14T16:28:00"/>
    <n v="178"/>
    <s v="178-Calle 72, Cruz Verde"/>
    <s v="Bogotá"/>
    <x v="1"/>
  </r>
  <r>
    <d v="2017-02-14T17:07:00"/>
    <n v="178"/>
    <s v="178-Calle 72, Cruz Verde"/>
    <s v="Bogotá"/>
    <x v="1"/>
  </r>
  <r>
    <d v="2017-02-14T17:53:00"/>
    <n v="378"/>
    <s v="378 - Las Villas, Cruz Verde"/>
    <s v="Bogotá"/>
    <x v="0"/>
  </r>
  <r>
    <d v="2017-02-15T14:20:00"/>
    <n v="248"/>
    <s v="248 - Jumbo Calle 80, Cruz Verde - Cencosud"/>
    <s v="Bogotá"/>
    <x v="1"/>
  </r>
  <r>
    <d v="2017-02-16T14:08:00"/>
    <n v="268"/>
    <s v="268-Centro Internacional, Cruz Verde"/>
    <s v="Bogotá"/>
    <x v="0"/>
  </r>
  <r>
    <d v="2017-02-16T14:28:00"/>
    <n v="147"/>
    <s v="147-Innovo, Cruz Verde"/>
    <s v="Duitama"/>
    <x v="0"/>
  </r>
  <r>
    <d v="2017-02-16T15:30:00"/>
    <n v="110"/>
    <s v="110-Tutelas Calle 116-Pontevedra, Cruz Verde"/>
    <s v="Bogotá"/>
    <x v="1"/>
  </r>
  <r>
    <d v="2017-02-16T16:57:00"/>
    <n v="265"/>
    <s v="265 - Metro Alqueria, Cruz Verde - cencosud"/>
    <s v="Bogotá"/>
    <x v="0"/>
  </r>
  <r>
    <d v="2017-02-17T09:08:00"/>
    <n v="162"/>
    <s v="162-Cabecera, Farmasanitas"/>
    <s v="Bucaramanga"/>
    <x v="0"/>
  </r>
  <r>
    <d v="2017-02-17T13:42:00"/>
    <n v="367"/>
    <s v="367-Ilarco, Cruz Verde"/>
    <s v="Bogotá"/>
    <x v="1"/>
  </r>
  <r>
    <d v="2017-02-17T14:24:00"/>
    <n v="174"/>
    <s v="174-Parque Turbay, Farmasanitas"/>
    <s v="Bucaramanga"/>
    <x v="1"/>
  </r>
  <r>
    <d v="2017-02-17T15:16:00"/>
    <n v="367"/>
    <s v="367-Ilarco, Cruz Verde"/>
    <s v="Bogotá"/>
    <x v="1"/>
  </r>
  <r>
    <d v="2017-02-17T18:57:00"/>
    <n v="378"/>
    <s v="378 - Las Villas, Cruz Verde"/>
    <s v="Bogotá"/>
    <x v="0"/>
  </r>
  <r>
    <d v="2017-02-18T13:10:00"/>
    <n v="378"/>
    <s v="378 - Las Villas, Cruz Verde"/>
    <s v="Bogotá"/>
    <x v="0"/>
  </r>
  <r>
    <d v="2017-02-18T13:18:00"/>
    <n v="143"/>
    <s v="143-Facatativa, Cruz Verde"/>
    <s v="Facatativá"/>
    <x v="1"/>
  </r>
  <r>
    <d v="2017-02-18T14:00:00"/>
    <n v="229"/>
    <s v="229 - Jumbo Suba, Cruz Verde - Cencosud"/>
    <s v="Bogotá"/>
    <x v="0"/>
  </r>
  <r>
    <d v="2017-02-18T14:25:00"/>
    <n v="143"/>
    <s v="143-Facatativa, Cruz Verde"/>
    <s v="Facatativá"/>
    <x v="1"/>
  </r>
  <r>
    <d v="2017-02-18T17:53:00"/>
    <n v="226"/>
    <s v="226 - Metro 20 de Julio, Cruz Verde - Cencosud"/>
    <s v="Bogotá"/>
    <x v="0"/>
  </r>
  <r>
    <d v="2017-02-18T17:59:00"/>
    <n v="444"/>
    <s v="444_ Carrera33, Cruz Verde"/>
    <s v="Bucaramanga"/>
    <x v="0"/>
  </r>
  <r>
    <d v="2017-02-18T18:29:00"/>
    <n v="444"/>
    <s v="444_ Carrera33, Cruz Verde"/>
    <s v="Bucaramanga"/>
    <x v="1"/>
  </r>
  <r>
    <d v="2017-02-18T18:32:00"/>
    <n v="226"/>
    <s v="226 - Metro 20 de Julio, Cruz Verde - Cencosud"/>
    <s v="Bogotá"/>
    <x v="0"/>
  </r>
  <r>
    <d v="2017-02-18T18:36:00"/>
    <n v="444"/>
    <s v="444_ Carrera33, Cruz Verde"/>
    <s v="Bucaramanga"/>
    <x v="1"/>
  </r>
  <r>
    <d v="2017-02-19T12:10:00"/>
    <n v="198"/>
    <s v="198 - Metro Bosa, Cruz Verde - Cencosud"/>
    <s v="Bogotá"/>
    <x v="1"/>
  </r>
  <r>
    <d v="2017-02-19T16:00:00"/>
    <n v="197"/>
    <s v="197 - Metro Fontibon, Cruz Verde - Cencosud"/>
    <s v="Bogotá"/>
    <x v="1"/>
  </r>
  <r>
    <d v="2017-02-20T09:32:00"/>
    <n v="163"/>
    <s v="163-Palermo, Cruz Verde"/>
    <s v="Bogotá"/>
    <x v="1"/>
  </r>
  <r>
    <d v="2017-02-20T09:46:00"/>
    <n v="163"/>
    <s v="163-Palermo, Cruz Verde"/>
    <s v="Bogotá"/>
    <x v="0"/>
  </r>
  <r>
    <d v="2017-02-20T12:34:00"/>
    <n v="168"/>
    <s v="168-Calle 127, Cruz Verde"/>
    <s v="Bogotá"/>
    <x v="0"/>
  </r>
  <r>
    <d v="2017-02-21T08:12:00"/>
    <n v="199"/>
    <s v="199 - Metro Bello, Cruz Verde -Cencosud"/>
    <s v="Medellín"/>
    <x v="1"/>
  </r>
  <r>
    <d v="2017-02-21T09:54:00"/>
    <n v="380"/>
    <s v="380_ Macarena, Cruz Verde"/>
    <s v="Ibagué"/>
    <x v="0"/>
  </r>
  <r>
    <d v="2017-02-21T11:39:00"/>
    <n v="120"/>
    <s v="120-Tutelas Cali-Roosevelt, Cruz Verde"/>
    <s v="Cali"/>
    <x v="0"/>
  </r>
  <r>
    <d v="2017-02-21T12:12:00"/>
    <n v="157"/>
    <s v="157-ZonaIN, Cruz Verde"/>
    <s v="Bogotá"/>
    <x v="1"/>
  </r>
  <r>
    <d v="2017-02-21T12:29:00"/>
    <n v="168"/>
    <s v="168-Calle 127, Cruz Verde"/>
    <s v="Bogotá"/>
    <x v="1"/>
  </r>
  <r>
    <d v="2017-02-21T13:25:00"/>
    <n v="175"/>
    <s v="175-Campestre, Cruz Verde"/>
    <s v="Medellín"/>
    <x v="0"/>
  </r>
  <r>
    <d v="2017-02-21T13:32:00"/>
    <n v="123"/>
    <s v="123-Guayacanes, Cruz Verde"/>
    <s v="Manizales"/>
    <x v="1"/>
  </r>
  <r>
    <d v="2017-02-22T16:44:00"/>
    <n v="157"/>
    <s v="157-ZonaIN, Cruz Verde"/>
    <s v="Bogotá"/>
    <x v="1"/>
  </r>
  <r>
    <d v="2017-02-22T17:20:00"/>
    <n v="268"/>
    <s v="268-Centro Internacional, Cruz Verde"/>
    <s v="Bogotá"/>
    <x v="0"/>
  </r>
  <r>
    <d v="2017-02-22T19:26:00"/>
    <n v="253"/>
    <s v="253 - Metro Banderas, Cruz Verde - Cencosud"/>
    <s v="Bogotá"/>
    <x v="1"/>
  </r>
  <r>
    <d v="2017-02-23T09:22:00"/>
    <n v="199"/>
    <s v="199 - Metro Bello, Cruz Verde -Cencosud"/>
    <s v="Medellín"/>
    <x v="0"/>
  </r>
  <r>
    <d v="2017-02-23T12:18:00"/>
    <n v="224"/>
    <s v="224 - Jumbo Alto Prado, Cruz Verde -Cencosud"/>
    <s v="Barranquilla"/>
    <x v="0"/>
  </r>
  <r>
    <d v="2017-02-23T16:49:00"/>
    <n v="378"/>
    <s v="378 - Las Villas, Cruz Verde"/>
    <s v="Bogotá"/>
    <x v="0"/>
  </r>
  <r>
    <d v="2017-02-23T17:38:00"/>
    <n v="252"/>
    <s v="252 - Jumbo Santa Ana, Cruz Verde - cencosud"/>
    <s v="Bogotá"/>
    <x v="0"/>
  </r>
  <r>
    <d v="2017-02-23T18:08:00"/>
    <n v="186"/>
    <s v="186-Calle 97, Cruz Verde"/>
    <s v="Bogotá"/>
    <x v="0"/>
  </r>
  <r>
    <d v="2017-02-23T21:18:00"/>
    <n v="200"/>
    <s v="200 - Jumbo Cra 65, Cruz Verde - Cencosud"/>
    <s v="Medellín"/>
    <x v="0"/>
  </r>
  <r>
    <d v="2017-02-24T02:43:00"/>
    <n v="157"/>
    <s v="157-ZonaIN, Cruz Verde"/>
    <s v="Bogotá"/>
    <x v="1"/>
  </r>
  <r>
    <d v="2017-02-24T10:44:00"/>
    <n v="126"/>
    <s v="126-Centro Chia, Cruz Verde"/>
    <s v="Chía"/>
    <x v="0"/>
  </r>
  <r>
    <d v="2017-02-24T12:26:00"/>
    <n v="266"/>
    <s v="266 - Jumbo Rionegro, Cruz Verde - Cencosud"/>
    <s v="Rionegro"/>
    <x v="0"/>
  </r>
  <r>
    <d v="2017-02-24T13:22:00"/>
    <n v="186"/>
    <s v="186-Calle 97, Cruz Verde"/>
    <s v="Bogotá"/>
    <x v="0"/>
  </r>
  <r>
    <d v="2017-02-24T14:08:00"/>
    <n v="163"/>
    <s v="163-Palermo, Cruz Verde"/>
    <s v="Bogotá"/>
    <x v="0"/>
  </r>
  <r>
    <d v="2017-02-24T14:14:00"/>
    <n v="163"/>
    <s v="163-Palermo, Cruz Verde"/>
    <s v="Bogotá"/>
    <x v="1"/>
  </r>
  <r>
    <d v="2017-02-24T14:42:00"/>
    <n v="268"/>
    <s v="268-Centro Internacional, Cruz Verde"/>
    <s v="Bogotá"/>
    <x v="0"/>
  </r>
  <r>
    <d v="2017-02-24T14:44:00"/>
    <n v="98"/>
    <s v="98-Belmira, Cruz Verde"/>
    <s v="Bogotá"/>
    <x v="0"/>
  </r>
  <r>
    <d v="2017-02-25T10:07:00"/>
    <n v="452"/>
    <s v="452_Girardot, Unicentro"/>
    <s v="Girardot"/>
    <x v="1"/>
  </r>
  <r>
    <d v="2017-02-25T11:18:00"/>
    <n v="225"/>
    <s v="225 - Metro Autopista Sur, Cruz Verde - Cencosud"/>
    <s v="Bogotá"/>
    <x v="0"/>
  </r>
  <r>
    <d v="2017-02-25T12:30:00"/>
    <n v="268"/>
    <s v="268-Centro Internacional, Cruz Verde"/>
    <s v="Bogotá"/>
    <x v="0"/>
  </r>
  <r>
    <d v="2017-02-27T09:27:00"/>
    <n v="115"/>
    <s v="115-Prado 74, Cruz Verde"/>
    <s v="Barranquilla"/>
    <x v="0"/>
  </r>
  <r>
    <d v="2017-02-27T18:28:00"/>
    <n v="258"/>
    <s v="258 - Jumbo Limonar, Cruz Verde - Cencosud"/>
    <s v="Cali"/>
    <x v="0"/>
  </r>
  <r>
    <d v="2017-02-27T19:27:00"/>
    <n v="165"/>
    <s v="165-Tunal, Cruz Verde"/>
    <s v="Bogotá"/>
    <x v="0"/>
  </r>
  <r>
    <d v="2017-02-28T11:09:00"/>
    <n v="166"/>
    <s v="166-Calle 106, Cruz Verde"/>
    <s v="Bogotá"/>
    <x v="1"/>
  </r>
  <r>
    <d v="2017-02-28T11:31:00"/>
    <n v="172"/>
    <s v="172-Calle 100, Cruz Verde"/>
    <s v="Bogotá"/>
    <x v="0"/>
  </r>
  <r>
    <d v="2017-02-28T12:27:00"/>
    <n v="378"/>
    <s v="378 - Las Villas, Cruz Verde"/>
    <s v="Bogotá"/>
    <x v="0"/>
  </r>
  <r>
    <d v="2017-02-28T14:44:00"/>
    <n v="268"/>
    <s v="268-Centro Internacional, Cruz Verde"/>
    <s v="Bogotá"/>
    <x v="0"/>
  </r>
  <r>
    <d v="2017-02-28T15:53:00"/>
    <n v="147"/>
    <s v="147-Innovo, Cruz Verde"/>
    <s v="Duitama"/>
    <x v="0"/>
  </r>
  <r>
    <d v="2017-02-28T16:32:00"/>
    <n v="262"/>
    <s v="262 - Jumbo Hayuelos, Cruz Verde - Cencosud"/>
    <s v="Bogotá"/>
    <x v="1"/>
  </r>
  <r>
    <d v="2017-02-28T16:37:00"/>
    <n v="186"/>
    <s v="186-Calle 97, Cruz Verde"/>
    <s v="Bogotá"/>
    <x v="0"/>
  </r>
  <r>
    <d v="2017-02-28T17:29:00"/>
    <n v="113"/>
    <s v="113-San Diego, Cruz Verde"/>
    <s v="Medellín"/>
    <x v="0"/>
  </r>
  <r>
    <d v="2017-02-28T18:23:00"/>
    <n v="163"/>
    <s v="163-Palermo, Cruz Verde"/>
    <s v="Bogotá"/>
    <x v="1"/>
  </r>
  <r>
    <d v="2017-03-01T12:26:00"/>
    <n v="451"/>
    <s v="Chapinero Alto, 451_Cruz Verde"/>
    <s v="Bogotá"/>
    <x v="1"/>
  </r>
  <r>
    <d v="2017-03-02T13:25:00"/>
    <n v="172"/>
    <s v="172-Calle 100, Cruz Verde"/>
    <s v="Bogotá"/>
    <x v="0"/>
  </r>
  <r>
    <d v="2017-03-02T13:45:00"/>
    <n v="98"/>
    <s v="98-Belmira, Cruz Verde"/>
    <s v="Bogotá"/>
    <x v="0"/>
  </r>
  <r>
    <d v="2017-03-02T19:21:00"/>
    <n v="197"/>
    <s v="197 - Metro Fontibon, Cruz Verde - Cencosud"/>
    <s v="Bogotá"/>
    <x v="0"/>
  </r>
  <r>
    <d v="2017-03-03T13:21:00"/>
    <n v="155"/>
    <s v="Salitre, Comercial"/>
    <s v="Bogotá"/>
    <x v="1"/>
  </r>
  <r>
    <d v="2017-03-03T18:53:00"/>
    <n v="160"/>
    <s v="160-Santa Barbara, Cruz Verde"/>
    <s v="Bogotá"/>
    <x v="0"/>
  </r>
  <r>
    <d v="2017-03-05T18:24:00"/>
    <n v="226"/>
    <s v="226 - Metro 20 de Julio, Cruz Verde - Cencosud"/>
    <s v="Bogotá"/>
    <x v="0"/>
  </r>
  <r>
    <d v="2017-03-06T13:01:00"/>
    <n v="252"/>
    <s v="252 - Jumbo Santa Ana, Cruz Verde - cencosud"/>
    <s v="Bogotá"/>
    <x v="0"/>
  </r>
  <r>
    <d v="2017-03-06T16:59:00"/>
    <n v="155"/>
    <s v="Salitre, Comercial"/>
    <s v="Bogotá"/>
    <x v="0"/>
  </r>
  <r>
    <d v="2017-03-06T16:59:00"/>
    <n v="188"/>
    <s v="188-Tequendama, Farmasnitas"/>
    <s v="Cali"/>
    <x v="0"/>
  </r>
  <r>
    <d v="2017-03-06T17:32:00"/>
    <n v="252"/>
    <s v="252 - Jumbo Santa Ana, Cruz Verde - cencosud"/>
    <s v="Bogotá"/>
    <x v="0"/>
  </r>
  <r>
    <d v="2017-03-07T08:50:00"/>
    <n v="167"/>
    <s v="167-Quinta paredes, Cruz Verde"/>
    <s v="Bogotá"/>
    <x v="1"/>
  </r>
  <r>
    <d v="2017-03-07T09:29:00"/>
    <n v="167"/>
    <s v="167-Quinta paredes, Cruz Verde"/>
    <s v="Bogotá"/>
    <x v="1"/>
  </r>
  <r>
    <d v="2017-03-07T10:00:00"/>
    <n v="160"/>
    <s v="160-Santa Barbara, Cruz Verde"/>
    <s v="Bogotá"/>
    <x v="0"/>
  </r>
  <r>
    <d v="2017-03-07T13:58:00"/>
    <n v="454"/>
    <s v="Cruz Verde, 454_Colina"/>
    <s v="Bogotá"/>
    <x v="1"/>
  </r>
  <r>
    <d v="2017-03-07T15:37:00"/>
    <n v="378"/>
    <s v="378 - Las Villas, Cruz Verde"/>
    <s v="Bogotá"/>
    <x v="0"/>
  </r>
  <r>
    <d v="2017-03-07T19:30:00"/>
    <n v="110"/>
    <s v="110-Tutelas Calle 116-Pontevedra, Cruz Verde"/>
    <s v="Bogotá"/>
    <x v="1"/>
  </r>
  <r>
    <d v="2017-03-08T14:18:00"/>
    <n v="172"/>
    <s v="172-Calle 100, Cruz Verde"/>
    <s v="Bogotá"/>
    <x v="0"/>
  </r>
  <r>
    <d v="2017-03-09T09:19:00"/>
    <n v="378"/>
    <s v="378 - Las Villas, Cruz Verde"/>
    <s v="Bogotá"/>
    <x v="0"/>
  </r>
  <r>
    <d v="2017-03-09T09:27:00"/>
    <n v="134"/>
    <s v="134-Villavicencio, Cruz Verde"/>
    <s v="Villavicencio"/>
    <x v="0"/>
  </r>
  <r>
    <d v="2017-03-09T10:58:00"/>
    <n v="248"/>
    <s v="248 - Jumbo Calle 80, Cruz Verde - Cencosud"/>
    <s v="Bogotá"/>
    <x v="0"/>
  </r>
  <r>
    <d v="2017-03-09T12:11:00"/>
    <n v="162"/>
    <s v="162-Cabecera, Farmasanitas"/>
    <s v="Bucaramanga"/>
    <x v="1"/>
  </r>
  <r>
    <d v="2017-03-09T12:14:00"/>
    <n v="451"/>
    <s v="Chapinero Alto, 451_Cruz Verde"/>
    <s v="Bogotá"/>
    <x v="0"/>
  </r>
  <r>
    <d v="2017-03-09T12:30:00"/>
    <n v="162"/>
    <s v="162-Cabecera, Farmasanitas"/>
    <s v="Bucaramanga"/>
    <x v="0"/>
  </r>
  <r>
    <d v="2017-03-09T13:54:00"/>
    <n v="189"/>
    <s v="189-Centenario, farmasanitas"/>
    <s v="Cali"/>
    <x v="0"/>
  </r>
  <r>
    <d v="2017-03-09T14:21:00"/>
    <n v="309"/>
    <s v="309_San Francisco, Cruz verde"/>
    <s v="Barranquilla"/>
    <x v="0"/>
  </r>
  <r>
    <d v="2017-03-09T14:23:00"/>
    <n v="388"/>
    <s v="388_Unicentro Cali, Cruz Verde"/>
    <s v="Cali"/>
    <x v="0"/>
  </r>
  <r>
    <d v="2017-03-09T16:06:00"/>
    <n v="165"/>
    <s v="165-Tunal, Cruz Verde"/>
    <s v="Bogotá"/>
    <x v="0"/>
  </r>
  <r>
    <d v="2017-03-09T17:28:00"/>
    <n v="121"/>
    <s v="121-Monteria, Farmsanitas"/>
    <s v="Montería"/>
    <x v="0"/>
  </r>
  <r>
    <d v="2017-03-09T17:41:00"/>
    <n v="163"/>
    <s v="163-Palermo, Cruz Verde"/>
    <s v="Bogotá"/>
    <x v="0"/>
  </r>
  <r>
    <d v="2017-03-09T18:48:00"/>
    <n v="166"/>
    <s v="166-Calle 106, Cruz Verde"/>
    <s v="Bogotá"/>
    <x v="0"/>
  </r>
  <r>
    <d v="2017-03-10T08:19:00"/>
    <n v="134"/>
    <s v="134-Villavicencio, Cruz Verde"/>
    <s v="Villavicencio"/>
    <x v="0"/>
  </r>
  <r>
    <d v="2017-03-10T09:13:00"/>
    <n v="97"/>
    <s v="97-Chico, Cruz Verde"/>
    <s v="Bogotá"/>
    <x v="1"/>
  </r>
  <r>
    <d v="2017-03-13T16:29:00"/>
    <n v="454"/>
    <s v="Cruz Verde, 454_Colina"/>
    <s v="Bogotá"/>
    <x v="1"/>
  </r>
  <r>
    <d v="2017-03-13T16:33:00"/>
    <n v="265"/>
    <s v="265 - Metro Alqueria, Cruz Verde - cencosud"/>
    <s v="Bogotá"/>
    <x v="1"/>
  </r>
  <r>
    <d v="2017-03-13T17:08:00"/>
    <n v="164"/>
    <s v="164-Cedro Bolivar, Cruz Verde"/>
    <s v="Bogotá"/>
    <x v="1"/>
  </r>
  <r>
    <d v="2017-03-13T17:26:00"/>
    <n v="178"/>
    <s v="178-Calle 72, Cruz Verde"/>
    <s v="Bogotá"/>
    <x v="0"/>
  </r>
  <r>
    <d v="2017-03-14T07:19:00"/>
    <n v="161"/>
    <s v="161-Punto Clave, Farmsanitas"/>
    <s v="Medellín"/>
    <x v="0"/>
  </r>
  <r>
    <d v="2017-03-14T08:44:00"/>
    <n v="167"/>
    <s v="167-Quinta paredes, Cruz Verde"/>
    <s v="Bogotá"/>
    <x v="1"/>
  </r>
  <r>
    <d v="2017-03-14T08:51:00"/>
    <n v="167"/>
    <s v="167-Quinta paredes, Cruz Verde"/>
    <s v="Bogotá"/>
    <x v="1"/>
  </r>
  <r>
    <d v="2017-03-14T09:16:00"/>
    <n v="297"/>
    <s v="297-Parque Arauco-Caracoli, farmasanitas"/>
    <s v="Bucaramanga"/>
    <x v="0"/>
  </r>
  <r>
    <d v="2017-03-14T13:46:00"/>
    <n v="157"/>
    <s v="157-ZonaIN, Cruz Verde"/>
    <s v="Bogotá"/>
    <x v="0"/>
  </r>
  <r>
    <d v="2017-03-14T15:33:00"/>
    <n v="385"/>
    <s v="385_Imbanaco, Cruz Verde"/>
    <s v="Cali"/>
    <x v="0"/>
  </r>
  <r>
    <d v="2017-03-14T17:10:00"/>
    <n v="201"/>
    <s v="201 - Jumbo Tunja, Cruz Verde - Cencosud"/>
    <s v="Tunja"/>
    <x v="0"/>
  </r>
  <r>
    <d v="2017-03-15T12:06:00"/>
    <n v="165"/>
    <s v="165-Tunal, Cruz Verde"/>
    <s v="Bogotá"/>
    <x v="0"/>
  </r>
  <r>
    <d v="2017-03-15T15:47:00"/>
    <n v="110"/>
    <s v="110-Tutelas Calle 116-Pontevedra, Cruz Verde"/>
    <s v="Bogotá"/>
    <x v="0"/>
  </r>
  <r>
    <d v="2017-03-15T17:05:00"/>
    <n v="389"/>
    <s v="Cruz Verde, 389_Restrepo"/>
    <s v="Bogotá"/>
    <x v="0"/>
  </r>
  <r>
    <d v="2017-03-15T17:53:00"/>
    <n v="160"/>
    <s v="160-Santa Barbara, Cruz Verde"/>
    <s v="Bogotá"/>
    <x v="0"/>
  </r>
  <r>
    <d v="2017-03-15T18:03:00"/>
    <n v="166"/>
    <s v="166-Calle 106, Cruz Verde"/>
    <s v="Bogotá"/>
    <x v="0"/>
  </r>
  <r>
    <d v="2017-03-16T09:08:00"/>
    <n v="134"/>
    <s v="134-Villavicencio, Cruz Verde"/>
    <s v="Villavicencio"/>
    <x v="1"/>
  </r>
  <r>
    <d v="2017-03-16T10:39:00"/>
    <n v="164"/>
    <s v="164-Cedro Bolivar, Cruz Verde"/>
    <s v="Bogotá"/>
    <x v="1"/>
  </r>
  <r>
    <d v="2017-03-16T17:32:00"/>
    <n v="305"/>
    <s v="305-Las velas, Cruz Verde"/>
    <s v="Cali"/>
    <x v="1"/>
  </r>
  <r>
    <d v="2017-03-17T10:09:00"/>
    <n v="378"/>
    <s v="378 - Las Villas, Cruz Verde"/>
    <s v="Bogotá"/>
    <x v="0"/>
  </r>
  <r>
    <d v="2017-03-17T12:52:00"/>
    <n v="171"/>
    <s v="171-Plaza de las Americas, Cruz Verde"/>
    <s v="Bogotá"/>
    <x v="0"/>
  </r>
  <r>
    <d v="2017-03-17T17:26:00"/>
    <n v="160"/>
    <s v="160-Santa Barbara, Cruz Verde"/>
    <s v="Bogotá"/>
    <x v="0"/>
  </r>
  <r>
    <d v="2017-03-17T17:42:00"/>
    <n v="264"/>
    <s v="264 - Metro Ibague, Cruz Verde - Cencosud"/>
    <s v="Ibagué"/>
    <x v="0"/>
  </r>
  <r>
    <d v="2017-03-17T18:03:00"/>
    <n v="137"/>
    <s v="137-Fusagasuga, Cruz Verde"/>
    <s v="Fusagasugá"/>
    <x v="1"/>
  </r>
  <r>
    <d v="2017-03-18T09:24:00"/>
    <n v="167"/>
    <s v="167-Quinta paredes, Cruz Verde"/>
    <s v="Bogotá"/>
    <x v="1"/>
  </r>
  <r>
    <d v="2017-03-18T09:27:00"/>
    <n v="253"/>
    <s v="253 - Metro Banderas, Cruz Verde - Cencosud"/>
    <s v="Bogotá"/>
    <x v="0"/>
  </r>
  <r>
    <d v="2017-03-18T10:07:00"/>
    <n v="196"/>
    <s v="196 - Metro Soacha, Cruz Verde - Cencosud"/>
    <s v="Bogotá"/>
    <x v="0"/>
  </r>
  <r>
    <d v="2017-03-18T10:09:00"/>
    <n v="147"/>
    <s v="147-Innovo, Cruz Verde"/>
    <s v="Duitama"/>
    <x v="0"/>
  </r>
  <r>
    <d v="2017-03-18T14:22:00"/>
    <n v="378"/>
    <s v="378 - Las Villas, Cruz Verde"/>
    <s v="Bogotá"/>
    <x v="0"/>
  </r>
  <r>
    <d v="2017-03-18T16:49:00"/>
    <n v="297"/>
    <s v="297-Parque Arauco-Caracoli, farmasanitas"/>
    <s v="Bucaramanga"/>
    <x v="0"/>
  </r>
  <r>
    <d v="2017-03-18T17:25:00"/>
    <n v="165"/>
    <s v="165-Tunal, Cruz Verde"/>
    <s v="Bogotá"/>
    <x v="0"/>
  </r>
  <r>
    <d v="2017-03-19T16:37:00"/>
    <n v="226"/>
    <s v="226 - Metro 20 de Julio, Cruz Verde - Cencosud"/>
    <s v="Bogotá"/>
    <x v="0"/>
  </r>
  <r>
    <d v="2017-03-20T16:54:00"/>
    <n v="454"/>
    <s v="Cruz Verde, 454_Colina"/>
    <s v="Bogotá"/>
    <x v="1"/>
  </r>
  <r>
    <d v="2017-03-21T10:40:00"/>
    <n v="171"/>
    <s v="171-Plaza de las Americas, Cruz Verde"/>
    <s v="Bogotá"/>
    <x v="0"/>
  </r>
  <r>
    <d v="2017-03-21T12:44:00"/>
    <n v="225"/>
    <s v="225 - Metro Autopista Sur, Cruz Verde - Cencosud"/>
    <s v="Bogotá"/>
    <x v="0"/>
  </r>
  <r>
    <d v="2017-03-21T15:14:00"/>
    <n v="226"/>
    <s v="226 - Metro 20 de Julio, Cruz Verde - Cencosud"/>
    <s v="Bogotá"/>
    <x v="0"/>
  </r>
  <r>
    <d v="2017-03-22T16:58:00"/>
    <n v="248"/>
    <s v="248 - Jumbo Calle 80, Cruz Verde - Cencosud"/>
    <s v="Bogotá"/>
    <x v="0"/>
  </r>
  <r>
    <d v="2017-03-22T17:07:00"/>
    <n v="189"/>
    <s v="189-Centenario, farmasanitas"/>
    <s v="Cali"/>
    <x v="1"/>
  </r>
  <r>
    <d v="2017-03-22T17:52:00"/>
    <n v="183"/>
    <s v="183-Calle 84, Cruz Verde"/>
    <s v="Barranquilla"/>
    <x v="0"/>
  </r>
  <r>
    <d v="2017-03-22T18:33:00"/>
    <n v="160"/>
    <s v="160-Santa Barbara, Cruz Verde"/>
    <s v="Bogotá"/>
    <x v="0"/>
  </r>
  <r>
    <d v="2017-03-22T19:09:00"/>
    <n v="179"/>
    <s v="179-Ciudad Jardín, Cruz Verde"/>
    <s v="Cali"/>
    <x v="0"/>
  </r>
  <r>
    <d v="2017-03-23T10:21:00"/>
    <n v="248"/>
    <s v="248 - Jumbo Calle 80, Cruz Verde - Cencosud"/>
    <s v="Bogotá"/>
    <x v="0"/>
  </r>
  <r>
    <d v="2017-03-23T11:15:00"/>
    <n v="167"/>
    <s v="167-Quinta paredes, Cruz Verde"/>
    <s v="Bogotá"/>
    <x v="1"/>
  </r>
  <r>
    <d v="2017-03-23T12:45:00"/>
    <n v="172"/>
    <s v="172-Calle 100, Cruz Verde"/>
    <s v="Bogotá"/>
    <x v="0"/>
  </r>
  <r>
    <d v="2017-03-23T13:13:00"/>
    <n v="163"/>
    <s v="163-Palermo, Cruz Verde"/>
    <s v="Bogotá"/>
    <x v="1"/>
  </r>
  <r>
    <d v="2017-03-23T14:06:00"/>
    <n v="166"/>
    <s v="166-Calle 106, Cruz Verde"/>
    <s v="Bogotá"/>
    <x v="1"/>
  </r>
  <r>
    <d v="2017-03-23T16:36:00"/>
    <n v="380"/>
    <s v="380_ Macarena, Cruz Verde"/>
    <s v="Ibagué"/>
    <x v="0"/>
  </r>
  <r>
    <d v="2017-03-23T19:11:00"/>
    <n v="389"/>
    <s v="Cruz Verde, 389_Restrepo"/>
    <s v="Bogotá"/>
    <x v="0"/>
  </r>
  <r>
    <d v="2017-03-24T08:47:00"/>
    <n v="265"/>
    <s v="265 - Metro Alqueria, Cruz Verde - cencosud"/>
    <s v="Bogotá"/>
    <x v="1"/>
  </r>
  <r>
    <d v="2017-03-24T11:42:00"/>
    <n v="98"/>
    <s v="98-Belmira, Cruz Verde"/>
    <s v="Bogotá"/>
    <x v="0"/>
  </r>
  <r>
    <d v="2017-03-24T12:43:00"/>
    <n v="451"/>
    <s v="Chapinero Alto, 451_Cruz Verde"/>
    <s v="Bogotá"/>
    <x v="1"/>
  </r>
  <r>
    <d v="2017-03-24T14:51:00"/>
    <n v="116"/>
    <s v="116 - Jumbo Valledupar, Cruz Verde - Cencosud"/>
    <s v="Valledupar"/>
    <x v="0"/>
  </r>
  <r>
    <d v="2017-03-24T16:05:00"/>
    <n v="262"/>
    <s v="262 - Jumbo Hayuelos, Cruz Verde - Cencosud"/>
    <s v="Bogotá"/>
    <x v="0"/>
  </r>
  <r>
    <d v="2017-03-25T10:13:00"/>
    <n v="172"/>
    <s v="172-Calle 100, Cruz Verde"/>
    <s v="Bogotá"/>
    <x v="1"/>
  </r>
  <r>
    <d v="2017-03-25T10:18:00"/>
    <n v="225"/>
    <s v="225 - Metro Autopista Sur, Cruz Verde - Cencosud"/>
    <s v="Bogotá"/>
    <x v="0"/>
  </r>
  <r>
    <d v="2017-03-25T10:39:00"/>
    <n v="378"/>
    <s v="378 - Las Villas, Cruz Verde"/>
    <s v="Bogotá"/>
    <x v="0"/>
  </r>
  <r>
    <d v="2017-03-25T11:07:00"/>
    <n v="172"/>
    <s v="172-Calle 100, Cruz Verde"/>
    <s v="Bogotá"/>
    <x v="1"/>
  </r>
  <r>
    <d v="2017-03-25T12:07:00"/>
    <n v="289"/>
    <s v="289 - Jumbo Mega Mall, Cruz Verde - Cencosud"/>
    <s v="Bucaramanga"/>
    <x v="0"/>
  </r>
  <r>
    <d v="2017-03-25T12:12:00"/>
    <n v="384"/>
    <s v="Puente Aranda, Cruz Verde"/>
    <s v="Bogotá"/>
    <x v="1"/>
  </r>
  <r>
    <d v="2017-03-25T16:42:00"/>
    <n v="454"/>
    <s v="Cruz Verde, 454_Colina"/>
    <s v="Bogotá"/>
    <x v="0"/>
  </r>
  <r>
    <d v="2017-03-25T19:14:00"/>
    <n v="165"/>
    <s v="165-Tunal, Cruz Verde"/>
    <s v="Bogotá"/>
    <x v="0"/>
  </r>
  <r>
    <d v="2017-03-25T19:16:00"/>
    <n v="165"/>
    <s v="165-Tunal, Cruz Verde"/>
    <s v="Bogotá"/>
    <x v="0"/>
  </r>
  <r>
    <d v="2017-03-27T12:29:00"/>
    <n v="224"/>
    <s v="224 - Jumbo Alto Prado, Cruz Verde -Cencosud"/>
    <s v="Barranquilla"/>
    <x v="0"/>
  </r>
  <r>
    <d v="2017-03-27T15:41:00"/>
    <n v="186"/>
    <s v="186-Calle 97, Cruz Verde"/>
    <s v="Bogotá"/>
    <x v="0"/>
  </r>
  <r>
    <d v="2017-03-27T17:06:00"/>
    <n v="160"/>
    <s v="160-Santa Barbara, Cruz Verde"/>
    <s v="Bogotá"/>
    <x v="0"/>
  </r>
  <r>
    <d v="2017-03-27T17:07:00"/>
    <n v="197"/>
    <s v="197 - Metro Fontibon, Cruz Verde - Cencosud"/>
    <s v="Bogotá"/>
    <x v="0"/>
  </r>
  <r>
    <d v="2017-03-27T17:08:00"/>
    <n v="378"/>
    <s v="378 - Las Villas, Cruz Verde"/>
    <s v="Bogotá"/>
    <x v="1"/>
  </r>
  <r>
    <d v="2017-03-27T17:11:00"/>
    <n v="197"/>
    <s v="197 - Metro Fontibon, Cruz Verde - Cencosud"/>
    <s v="Bogotá"/>
    <x v="0"/>
  </r>
  <r>
    <d v="2017-03-27T17:20:00"/>
    <n v="224"/>
    <s v="224 - Jumbo Alto Prado, Cruz Verde -Cencosud"/>
    <s v="Barranquilla"/>
    <x v="1"/>
  </r>
  <r>
    <d v="2017-03-27T19:45:00"/>
    <n v="451"/>
    <s v="Chapinero Alto, 451_Cruz Verde"/>
    <s v="Bogotá"/>
    <x v="0"/>
  </r>
  <r>
    <d v="2017-03-28T10:49:00"/>
    <n v="186"/>
    <s v="186-Calle 97, Cruz Verde"/>
    <s v="Bogotá"/>
    <x v="0"/>
  </r>
  <r>
    <d v="2017-03-28T11:55:00"/>
    <n v="152"/>
    <s v="152-Norte, Farmasanitas"/>
    <s v="Cali"/>
    <x v="0"/>
  </r>
  <r>
    <d v="2017-03-28T21:08:00"/>
    <n v="444"/>
    <s v="444_ Carrera33, Cruz Verde"/>
    <s v="Bucaramanga"/>
    <x v="0"/>
  </r>
  <r>
    <d v="2017-03-28T21:11:00"/>
    <n v="444"/>
    <s v="444_ Carrera33, Cruz Verde"/>
    <s v="Bucaramanga"/>
    <x v="1"/>
  </r>
  <r>
    <d v="2017-03-28T21:14:00"/>
    <n v="444"/>
    <s v="444_ Carrera33, Cruz Verde"/>
    <s v="Bucaramanga"/>
    <x v="1"/>
  </r>
  <r>
    <d v="2017-03-29T12:31:00"/>
    <n v="120"/>
    <s v="120-Tutelas Cali-Roosevelt, Cruz Verde"/>
    <s v="Cali"/>
    <x v="0"/>
  </r>
  <r>
    <d v="2017-03-29T16:28:00"/>
    <n v="160"/>
    <s v="160-Santa Barbara, Cruz Verde"/>
    <s v="Bogotá"/>
    <x v="0"/>
  </r>
  <r>
    <d v="2017-03-29T18:11:00"/>
    <n v="224"/>
    <s v="224 - Jumbo Alto Prado, Cruz Verde -Cencosud"/>
    <s v="Barranquilla"/>
    <x v="1"/>
  </r>
  <r>
    <d v="2017-03-29T18:46:00"/>
    <n v="378"/>
    <s v="378 - Las Villas, Cruz Verde"/>
    <s v="Bogotá"/>
    <x v="0"/>
  </r>
  <r>
    <d v="2017-03-29T19:20:00"/>
    <n v="444"/>
    <s v="444_ Carrera33, Cruz Verde"/>
    <s v="Bucaramanga"/>
    <x v="1"/>
  </r>
  <r>
    <d v="2017-03-29T19:22:00"/>
    <n v="226"/>
    <s v="226 - Metro 20 de Julio, Cruz Verde - Cencosud"/>
    <s v="Bogotá"/>
    <x v="1"/>
  </r>
  <r>
    <d v="2017-03-30T11:38:00"/>
    <n v="388"/>
    <s v="388_Unicentro Cali, Cruz Verde"/>
    <s v="Cali"/>
    <x v="0"/>
  </r>
  <r>
    <d v="2017-03-30T13:16:00"/>
    <n v="189"/>
    <s v="189-Centenario, farmasanitas"/>
    <s v="Cali"/>
    <x v="0"/>
  </r>
  <r>
    <d v="2017-03-30T16:35:00"/>
    <n v="444"/>
    <s v="444_ Carrera33, Cruz Verde"/>
    <s v="Bucaramanga"/>
    <x v="1"/>
  </r>
  <r>
    <d v="2017-03-31T10:13:00"/>
    <n v="148"/>
    <s v="148-Ipiales, Farmasanitas"/>
    <s v="Ipiales "/>
    <x v="0"/>
  </r>
  <r>
    <d v="2017-03-31T11:03:00"/>
    <n v="172"/>
    <s v="172-Calle 100, Cruz Verde"/>
    <s v="Bogotá"/>
    <x v="1"/>
  </r>
  <r>
    <d v="2017-03-31T11:08:00"/>
    <n v="172"/>
    <s v="172-Calle 100, Cruz Verde"/>
    <s v="Bogotá"/>
    <x v="0"/>
  </r>
  <r>
    <d v="2017-03-31T12:21:00"/>
    <n v="390"/>
    <s v="390_Calle 82, Cruz Verde"/>
    <s v="Barranquilla"/>
    <x v="0"/>
  </r>
  <r>
    <d v="2017-03-31T13:21:00"/>
    <n v="110"/>
    <s v="110-Tutelas Calle 116-Pontevedra, Cruz Verde"/>
    <s v="Bogotá"/>
    <x v="0"/>
  </r>
  <r>
    <d v="2017-03-31T15:33:00"/>
    <n v="188"/>
    <s v="188-Tequendama, Farmasnitas"/>
    <s v="Cali"/>
    <x v="0"/>
  </r>
  <r>
    <d v="2017-03-31T16:49:00"/>
    <n v="147"/>
    <s v="147-Innovo, Cruz Verde"/>
    <s v="Duitama"/>
    <x v="0"/>
  </r>
  <r>
    <d v="2017-03-31T17:17:00"/>
    <n v="160"/>
    <s v="160-Santa Barbara, Cruz Verde"/>
    <s v="Bogotá"/>
    <x v="0"/>
  </r>
  <r>
    <d v="2017-03-31T18:40:00"/>
    <n v="309"/>
    <s v="309_San Francisco, Cruz verde"/>
    <s v="Barranquilla"/>
    <x v="0"/>
  </r>
  <r>
    <d v="2017-03-31T19:51:00"/>
    <n v="98"/>
    <s v="98-Belmira, Cruz Verde"/>
    <s v="Bogotá"/>
    <x v="0"/>
  </r>
  <r>
    <d v="2017-04-01T12:20:00"/>
    <n v="268"/>
    <s v="268-Centro Internacional, Cruz Verde"/>
    <s v="Bogotá"/>
    <x v="0"/>
  </r>
  <r>
    <d v="2017-04-01T13:20:00"/>
    <n v="385"/>
    <s v="385_Imbanaco, Cruz Verde"/>
    <s v="Cali"/>
    <x v="0"/>
  </r>
  <r>
    <d v="2017-04-01T14:19:00"/>
    <n v="152"/>
    <s v="152-Norte, Farmasanitas"/>
    <s v="Cali"/>
    <x v="0"/>
  </r>
  <r>
    <d v="2017-04-02T19:42:00"/>
    <n v="226"/>
    <s v="226 - Metro 20 de Julio, Cruz Verde - Cencosud"/>
    <s v="Bogotá"/>
    <x v="0"/>
  </r>
  <r>
    <d v="2017-04-03T11:51:00"/>
    <n v="367"/>
    <s v="367-Ilarco, Cruz Verde"/>
    <s v="Bogotá"/>
    <x v="1"/>
  </r>
  <r>
    <d v="2017-04-03T12:34:00"/>
    <n v="367"/>
    <s v="367-Ilarco, Cruz Verde"/>
    <s v="Bogotá"/>
    <x v="0"/>
  </r>
  <r>
    <d v="2017-04-03T16:16:00"/>
    <n v="155"/>
    <s v="Salitre, Comercial"/>
    <s v="Bogotá"/>
    <x v="0"/>
  </r>
  <r>
    <d v="2017-04-03T17:34:00"/>
    <n v="179"/>
    <s v="179-Ciudad Jardín, Cruz Verde"/>
    <s v="Cali"/>
    <x v="0"/>
  </r>
  <r>
    <d v="2017-04-04T18:24:00"/>
    <n v="189"/>
    <s v="189-Centenario, farmasanitas"/>
    <s v="Cali"/>
    <x v="1"/>
  </r>
  <r>
    <d v="2017-04-04T19:19:00"/>
    <n v="378"/>
    <s v="378 - Las Villas, Cruz Verde"/>
    <s v="Bogotá"/>
    <x v="0"/>
  </r>
  <r>
    <d v="2017-04-05T17:02:00"/>
    <n v="224"/>
    <s v="224 - Jumbo Alto Prado, Cruz Verde -Cencosud"/>
    <s v="Barranquilla"/>
    <x v="0"/>
  </r>
  <r>
    <d v="2017-04-05T17:12:00"/>
    <n v="177"/>
    <s v="177-Versalles, Farmasanitas"/>
    <s v="Cali"/>
    <x v="0"/>
  </r>
  <r>
    <d v="2017-04-05T18:50:00"/>
    <n v="166"/>
    <s v="166-Calle 106, Cruz Verde"/>
    <s v="Bogotá"/>
    <x v="0"/>
  </r>
  <r>
    <d v="2017-04-06T12:12:00"/>
    <n v="444"/>
    <s v="444_ Carrera33, Cruz Verde"/>
    <s v="Bucaramanga"/>
    <x v="1"/>
  </r>
  <r>
    <d v="2017-04-07T09:38:00"/>
    <n v="166"/>
    <s v="166-Calle 106, Cruz Verde"/>
    <s v="Bogotá"/>
    <x v="0"/>
  </r>
  <r>
    <d v="2017-04-07T15:53:00"/>
    <n v="160"/>
    <s v="160-Santa Barbara, Cruz Verde"/>
    <s v="Bogotá"/>
    <x v="0"/>
  </r>
  <r>
    <d v="2017-04-07T16:19:00"/>
    <n v="166"/>
    <s v="166-Calle 106, Cruz Verde"/>
    <s v="Bogotá"/>
    <x v="0"/>
  </r>
  <r>
    <d v="2017-04-07T18:35:00"/>
    <n v="98"/>
    <s v="98-Belmira, Cruz Verde"/>
    <s v="Bogotá"/>
    <x v="0"/>
  </r>
  <r>
    <d v="2017-04-08T18:13:00"/>
    <n v="385"/>
    <s v="385_Imbanaco, Cruz Verde"/>
    <s v="Cali"/>
    <x v="0"/>
  </r>
  <r>
    <d v="2017-04-09T14:09:00"/>
    <n v="388"/>
    <s v="388_Unicentro Cali, Cruz Verde"/>
    <s v="Cali"/>
    <x v="0"/>
  </r>
  <r>
    <d v="2017-04-10T04:01:00"/>
    <n v="120"/>
    <s v="120-Tutelas Cali-Roosevelt, Cruz Verde"/>
    <s v="Cali"/>
    <x v="0"/>
  </r>
  <r>
    <d v="2017-04-10T14:25:00"/>
    <n v="137"/>
    <s v="137-Fusagasuga, Cruz Verde"/>
    <s v="Fusagasugá"/>
    <x v="1"/>
  </r>
  <r>
    <d v="2017-04-10T16:33:00"/>
    <n v="167"/>
    <s v="167-Quinta paredes, Cruz Verde"/>
    <s v="Bogotá"/>
    <x v="1"/>
  </r>
  <r>
    <d v="2017-04-10T16:41:00"/>
    <n v="167"/>
    <s v="167-Quinta paredes, Cruz Verde"/>
    <s v="Bogotá"/>
    <x v="1"/>
  </r>
  <r>
    <d v="2017-04-10T16:45:00"/>
    <n v="167"/>
    <s v="167-Quinta paredes, Cruz Verde"/>
    <s v="Bogotá"/>
    <x v="1"/>
  </r>
  <r>
    <d v="2017-04-10T17:37:00"/>
    <n v="167"/>
    <s v="167-Quinta paredes, Cruz Verde"/>
    <s v="Bogotá"/>
    <x v="1"/>
  </r>
  <r>
    <d v="2017-04-10T17:42:00"/>
    <n v="167"/>
    <s v="167-Quinta paredes, Cruz Verde"/>
    <s v="Bogotá"/>
    <x v="0"/>
  </r>
  <r>
    <d v="2017-04-10T18:30:00"/>
    <n v="229"/>
    <s v="229 - Jumbo Suba, Cruz Verde - Cencosud"/>
    <s v="Bogotá"/>
    <x v="0"/>
  </r>
  <r>
    <d v="2017-04-11T12:45:00"/>
    <n v="161"/>
    <s v="161-Punto Clave, Farmsanitas"/>
    <s v="Medellín"/>
    <x v="0"/>
  </r>
  <r>
    <d v="2017-04-11T14:51:00"/>
    <n v="160"/>
    <s v="160-Santa Barbara, Cruz Verde"/>
    <s v="Bogotá"/>
    <x v="0"/>
  </r>
  <r>
    <d v="2017-04-11T15:14:00"/>
    <n v="160"/>
    <s v="160-Santa Barbara, Cruz Verde"/>
    <s v="Bogotá"/>
    <x v="0"/>
  </r>
  <r>
    <d v="2017-04-11T16:35:00"/>
    <n v="264"/>
    <s v="264 - Metro Ibague, Cruz Verde - Cencosud"/>
    <s v="Ibagué"/>
    <x v="1"/>
  </r>
  <r>
    <d v="2017-04-12T11:05:00"/>
    <n v="188"/>
    <s v="188-Tequendama, Farmasnitas"/>
    <s v="Cali"/>
    <x v="0"/>
  </r>
  <r>
    <d v="2017-04-12T14:20:00"/>
    <n v="160"/>
    <s v="160-Santa Barbara, Cruz Verde"/>
    <s v="Bogotá"/>
    <x v="0"/>
  </r>
  <r>
    <d v="2017-04-12T16:20:00"/>
    <n v="264"/>
    <s v="264 - Metro Ibague, Cruz Verde - Cencosud"/>
    <s v="Ibagué"/>
    <x v="1"/>
  </r>
  <r>
    <d v="2017-04-12T16:55:00"/>
    <n v="115"/>
    <s v="115-Prado 74, Cruz Verde"/>
    <s v="Barranquilla"/>
    <x v="0"/>
  </r>
  <r>
    <d v="2017-04-12T18:32:00"/>
    <n v="385"/>
    <s v="385_Imbanaco, Cruz Verde"/>
    <s v="Cali"/>
    <x v="1"/>
  </r>
  <r>
    <d v="2017-04-12T20:33:00"/>
    <n v="297"/>
    <s v="297-Parque Arauco-Caracoli, farmasanitas"/>
    <s v="Bucaramanga"/>
    <x v="1"/>
  </r>
  <r>
    <d v="2017-04-14T12:35:00"/>
    <n v="263"/>
    <s v="263 - Jumbo Cra 30, Cruz Verde - Cencosud"/>
    <s v="Bogotá"/>
    <x v="0"/>
  </r>
  <r>
    <d v="2017-04-15T16:56:00"/>
    <n v="198"/>
    <s v="198 - Metro Bosa, Cruz Verde - Cencosud"/>
    <s v="Bogotá"/>
    <x v="1"/>
  </r>
  <r>
    <d v="2017-04-15T17:48:00"/>
    <n v="378"/>
    <s v="378 - Las Villas, Cruz Verde"/>
    <s v="Bogotá"/>
    <x v="0"/>
  </r>
  <r>
    <d v="2017-04-16T13:16:00"/>
    <n v="264"/>
    <s v="264 - Metro Ibague, Cruz Verde - Cencosud"/>
    <s v="Ibagué"/>
    <x v="0"/>
  </r>
  <r>
    <d v="2017-04-16T17:56:00"/>
    <n v="125"/>
    <s v="125-San Simon, Cruz Verde"/>
    <s v="Ibagué"/>
    <x v="0"/>
  </r>
  <r>
    <d v="2017-04-17T11:09:00"/>
    <n v="268"/>
    <s v="268-Centro Internacional, Cruz Verde"/>
    <s v="Bogotá"/>
    <x v="0"/>
  </r>
  <r>
    <d v="2017-04-17T11:42:00"/>
    <n v="142"/>
    <s v="142-Sogamoso, Cruz Verde"/>
    <s v="Sogamoso"/>
    <x v="1"/>
  </r>
  <r>
    <d v="2017-04-17T11:45:00"/>
    <n v="383"/>
    <s v="383-World Trade Center, Cruz Verde"/>
    <s v="Bogotá"/>
    <x v="1"/>
  </r>
  <r>
    <d v="2017-04-17T12:19:00"/>
    <n v="378"/>
    <s v="378 - Las Villas, Cruz Verde"/>
    <s v="Bogotá"/>
    <x v="0"/>
  </r>
  <r>
    <d v="2017-04-17T13:16:00"/>
    <n v="258"/>
    <s v="258 - Jumbo Limonar, Cruz Verde - Cencosud"/>
    <s v="Cali"/>
    <x v="0"/>
  </r>
  <r>
    <d v="2017-04-17T15:55:00"/>
    <n v="177"/>
    <s v="177-Versalles, Farmasanitas"/>
    <s v="Cali"/>
    <x v="0"/>
  </r>
  <r>
    <d v="2017-04-17T17:40:00"/>
    <n v="257"/>
    <s v="257 - Jumbo Americano, Cruz Verde - Cencosud"/>
    <s v="Barranquilla"/>
    <x v="0"/>
  </r>
  <r>
    <d v="2017-04-17T18:42:00"/>
    <n v="189"/>
    <s v="189-Centenario, farmasanitas"/>
    <s v="Cali"/>
    <x v="0"/>
  </r>
  <r>
    <d v="2017-04-17T18:52:00"/>
    <n v="388"/>
    <s v="388_Unicentro Cali, Cruz Verde"/>
    <s v="Cali"/>
    <x v="0"/>
  </r>
  <r>
    <d v="2017-04-17T19:48:00"/>
    <n v="187"/>
    <s v="187-Torre Medica, Farmasanitas"/>
    <s v="Medellín"/>
    <x v="1"/>
  </r>
  <r>
    <d v="2017-04-17T19:52:00"/>
    <n v="187"/>
    <s v="187-Torre Medica, Farmasanitas"/>
    <s v="Medellín"/>
    <x v="1"/>
  </r>
  <r>
    <d v="2017-04-18T09:29:00"/>
    <n v="147"/>
    <s v="147-Innovo, Cruz Verde"/>
    <s v="Duitama"/>
    <x v="1"/>
  </r>
  <r>
    <d v="2017-04-18T10:39:00"/>
    <n v="172"/>
    <s v="172-Calle 100, Cruz Verde"/>
    <s v="Bogotá"/>
    <x v="1"/>
  </r>
  <r>
    <d v="2017-04-18T12:28:00"/>
    <n v="225"/>
    <s v="225 - Metro Autopista Sur, Cruz Verde - Cencosud"/>
    <s v="Bogotá"/>
    <x v="0"/>
  </r>
  <r>
    <d v="2017-04-18T17:44:00"/>
    <n v="164"/>
    <s v="164-Cedro Bolivar, Cruz Verde"/>
    <s v="Bogotá"/>
    <x v="1"/>
  </r>
  <r>
    <d v="2017-04-18T18:04:00"/>
    <n v="164"/>
    <s v="164-Cedro Bolivar, Cruz Verde"/>
    <s v="Bogotá"/>
    <x v="1"/>
  </r>
  <r>
    <d v="2017-04-19T09:16:00"/>
    <n v="131"/>
    <s v="131-Rosetal, Cruz Verde"/>
    <s v="Cúcuta"/>
    <x v="0"/>
  </r>
  <r>
    <d v="2017-04-19T14:34:00"/>
    <n v="119"/>
    <s v="119-Santa Marta, Cruz Verde"/>
    <s v="Santa Marta"/>
    <x v="1"/>
  </r>
  <r>
    <d v="2017-04-19T14:58:00"/>
    <n v="160"/>
    <s v="160-Santa Barbara, Cruz Verde"/>
    <s v="Bogotá"/>
    <x v="0"/>
  </r>
  <r>
    <d v="2017-04-19T16:35:00"/>
    <n v="268"/>
    <s v="268-Centro Internacional, Cruz Verde"/>
    <s v="Bogotá"/>
    <x v="0"/>
  </r>
  <r>
    <d v="2017-04-20T12:48:00"/>
    <n v="444"/>
    <s v="444_ Carrera33, Cruz Verde"/>
    <s v="Bucaramanga"/>
    <x v="0"/>
  </r>
  <r>
    <d v="2017-04-20T16:47:00"/>
    <n v="257"/>
    <s v="257 - Jumbo Americano, Cruz Verde - Cencosud"/>
    <s v="Barranquilla"/>
    <x v="0"/>
  </r>
  <r>
    <d v="2017-04-20T19:03:00"/>
    <n v="165"/>
    <s v="165-Tunal, Cruz Verde"/>
    <s v="Bogotá"/>
    <x v="0"/>
  </r>
  <r>
    <d v="2017-04-20T20:17:00"/>
    <n v="385"/>
    <s v="385_Imbanaco, Cruz Verde"/>
    <s v="Cali"/>
    <x v="0"/>
  </r>
  <r>
    <d v="2017-04-20T20:55:00"/>
    <n v="444"/>
    <s v="444_ Carrera33, Cruz Verde"/>
    <s v="Bucaramanga"/>
    <x v="1"/>
  </r>
  <r>
    <d v="2017-04-20T20:58:00"/>
    <n v="444"/>
    <s v="444_ Carrera33, Cruz Verde"/>
    <s v="Bucaramanga"/>
    <x v="0"/>
  </r>
  <r>
    <d v="2017-04-21T10:06:00"/>
    <n v="167"/>
    <s v="167-Quinta paredes, Cruz Verde"/>
    <s v="Bogotá"/>
    <x v="1"/>
  </r>
  <r>
    <d v="2017-04-21T10:21:00"/>
    <n v="167"/>
    <s v="167-Quinta paredes, Cruz Verde"/>
    <s v="Bogotá"/>
    <x v="1"/>
  </r>
  <r>
    <d v="2017-04-21T12:25:00"/>
    <n v="167"/>
    <s v="167-Quinta paredes, Cruz Verde"/>
    <s v="Bogotá"/>
    <x v="1"/>
  </r>
  <r>
    <d v="2017-04-21T12:29:00"/>
    <n v="148"/>
    <s v="148-Ipiales, Farmasanitas"/>
    <s v="Ipiales "/>
    <x v="1"/>
  </r>
  <r>
    <d v="2017-04-21T13:51:00"/>
    <n v="378"/>
    <s v="378 - Las Villas, Cruz Verde"/>
    <s v="Bogotá"/>
    <x v="0"/>
  </r>
  <r>
    <d v="2017-04-21T15:16:00"/>
    <n v="131"/>
    <s v="131-Rosetal, Cruz Verde"/>
    <s v="Cúcuta"/>
    <x v="0"/>
  </r>
  <r>
    <d v="2017-04-21T17:34:00"/>
    <n v="268"/>
    <s v="268-Centro Internacional, Cruz Verde"/>
    <s v="Bogotá"/>
    <x v="0"/>
  </r>
  <r>
    <d v="2017-04-21T18:09:00"/>
    <n v="163"/>
    <s v="163-Palermo, Cruz Verde"/>
    <s v="Bogotá"/>
    <x v="1"/>
  </r>
  <r>
    <d v="2017-04-21T19:01:00"/>
    <n v="163"/>
    <s v="163-Palermo, Cruz Verde"/>
    <s v="Bogotá"/>
    <x v="1"/>
  </r>
  <r>
    <d v="2017-04-22T10:39:00"/>
    <n v="172"/>
    <s v="172-Calle 100, Cruz Verde"/>
    <s v="Bogotá"/>
    <x v="1"/>
  </r>
  <r>
    <d v="2017-04-22T10:54:00"/>
    <n v="172"/>
    <s v="172-Calle 100, Cruz Verde"/>
    <s v="Bogotá"/>
    <x v="0"/>
  </r>
  <r>
    <d v="2017-04-22T13:52:00"/>
    <n v="131"/>
    <s v="131-Rosetal, Cruz Verde"/>
    <s v="Cúcuta"/>
    <x v="0"/>
  </r>
  <r>
    <d v="2017-04-22T17:10:00"/>
    <n v="177"/>
    <s v="177-Versalles, Farmasanitas"/>
    <s v="Cali"/>
    <x v="0"/>
  </r>
  <r>
    <d v="2017-04-23T15:01:00"/>
    <n v="200"/>
    <s v="200 - Jumbo Cra 65, Cruz Verde - Cencosud"/>
    <s v="Medellín"/>
    <x v="1"/>
  </r>
  <r>
    <d v="2017-04-24T12:52:00"/>
    <n v="451"/>
    <s v="Chapinero Alto, 451_Cruz Verde"/>
    <s v="Bogotá"/>
    <x v="1"/>
  </r>
  <r>
    <d v="2017-04-24T14:33:00"/>
    <n v="226"/>
    <s v="226 - Metro 20 de Julio, Cruz Verde - Cencosud"/>
    <s v="Bogotá"/>
    <x v="1"/>
  </r>
  <r>
    <d v="2017-04-25T08:01:00"/>
    <n v="131"/>
    <s v="131-Rosetal, Cruz Verde"/>
    <s v="Cúcuta"/>
    <x v="0"/>
  </r>
  <r>
    <d v="2017-04-25T09:37:00"/>
    <n v="309"/>
    <s v="309_San Francisco, Cruz verde"/>
    <s v="Barranquilla"/>
    <x v="0"/>
  </r>
  <r>
    <d v="2017-04-25T14:03:00"/>
    <n v="164"/>
    <s v="164-Cedro Bolivar, Cruz Verde"/>
    <s v="Bogotá"/>
    <x v="1"/>
  </r>
  <r>
    <d v="2017-04-25T15:04:00"/>
    <n v="224"/>
    <s v="224 - Jumbo Alto Prado, Cruz Verde -Cencosud"/>
    <s v="Barranquilla"/>
    <x v="0"/>
  </r>
  <r>
    <d v="2017-04-25T18:53:00"/>
    <n v="378"/>
    <s v="378 - Las Villas, Cruz Verde"/>
    <s v="Bogotá"/>
    <x v="0"/>
  </r>
  <r>
    <d v="2017-04-26T13:14:00"/>
    <n v="451"/>
    <s v="Chapinero Alto, 451_Cruz Verde"/>
    <s v="Bogotá"/>
    <x v="1"/>
  </r>
  <r>
    <d v="2017-04-26T17:21:00"/>
    <n v="98"/>
    <s v="98-Belmira, Cruz Verde"/>
    <s v="Bogotá"/>
    <x v="0"/>
  </r>
  <r>
    <d v="2017-04-26T18:18:00"/>
    <n v="262"/>
    <s v="262 - Jumbo Hayuelos, Cruz Verde - Cencosud"/>
    <s v="Bogotá"/>
    <x v="0"/>
  </r>
  <r>
    <d v="2017-04-27T10:56:00"/>
    <n v="312"/>
    <s v="312-Jumbo Yopal, Cruz Verde"/>
    <s v="Yopal"/>
    <x v="0"/>
  </r>
  <r>
    <d v="2017-04-27T13:23:00"/>
    <n v="174"/>
    <s v="174-Parque Turbay, Farmasanitas"/>
    <s v="Bucaramanga"/>
    <x v="1"/>
  </r>
  <r>
    <d v="2017-04-27T15:46:00"/>
    <n v="367"/>
    <s v="367-Ilarco, Cruz Verde"/>
    <s v="Bogotá"/>
    <x v="1"/>
  </r>
  <r>
    <d v="2017-04-27T16:49:00"/>
    <n v="378"/>
    <s v="378 - Las Villas, Cruz Verde"/>
    <s v="Bogotá"/>
    <x v="0"/>
  </r>
  <r>
    <d v="2017-04-27T18:08:00"/>
    <n v="297"/>
    <s v="297-Parque Arauco-Caracoli, farmasanitas"/>
    <s v="Bucaramanga"/>
    <x v="1"/>
  </r>
  <r>
    <d v="2017-04-27T18:50:00"/>
    <n v="258"/>
    <s v="258 - Jumbo Limonar, Cruz Verde - Cencosud"/>
    <s v="Cali"/>
    <x v="0"/>
  </r>
  <r>
    <d v="2017-04-28T16:56:00"/>
    <n v="183"/>
    <s v="183-Calle 84, Cruz Verde"/>
    <s v="Barranquilla"/>
    <x v="1"/>
  </r>
  <r>
    <d v="2017-04-28T19:40:00"/>
    <n v="309"/>
    <s v="309_San Francisco, Cruz verde"/>
    <s v="Barranquilla"/>
    <x v="0"/>
  </r>
  <r>
    <d v="2017-05-02T11:09:00"/>
    <n v="146"/>
    <s v="146-Chiquinquira, Cruz Verde"/>
    <s v="Chiquinquirá"/>
    <x v="1"/>
  </r>
  <r>
    <d v="2017-05-02T11:38:00"/>
    <n v="131"/>
    <s v="131-Rosetal, Cruz Verde"/>
    <s v="Cúcuta"/>
    <x v="0"/>
  </r>
  <r>
    <d v="2017-05-02T16:42:00"/>
    <n v="268"/>
    <s v="268-Centro Internacional, Cruz Verde"/>
    <s v="Bogotá"/>
    <x v="0"/>
  </r>
  <r>
    <d v="2017-05-02T17:04:00"/>
    <n v="263"/>
    <s v="263 - Jumbo Cra 30, Cruz Verde - Cencosud"/>
    <s v="Bogotá"/>
    <x v="1"/>
  </r>
  <r>
    <d v="2017-05-02T17:59:00"/>
    <n v="110"/>
    <s v="110-Tutelas Calle 116-Pontevedra, Cruz Verde"/>
    <s v="Bogotá"/>
    <x v="0"/>
  </r>
  <r>
    <d v="2017-05-03T13:30:00"/>
    <n v="167"/>
    <s v="167-Quinta paredes, Cruz Verde"/>
    <s v="Bogotá"/>
    <x v="0"/>
  </r>
  <r>
    <d v="2017-05-03T14:33:00"/>
    <n v="378"/>
    <s v="378 - Las Villas, Cruz Verde"/>
    <s v="Bogotá"/>
    <x v="0"/>
  </r>
  <r>
    <d v="2017-05-03T15:19:00"/>
    <n v="172"/>
    <s v="172-Calle 100, Cruz Verde"/>
    <s v="Bogotá"/>
    <x v="0"/>
  </r>
  <r>
    <d v="2017-05-03T18:36:00"/>
    <n v="454"/>
    <s v="Cruz Verde, 454_Colina"/>
    <s v="Bogotá"/>
    <x v="0"/>
  </r>
  <r>
    <d v="2017-05-04T08:04:00"/>
    <n v="131"/>
    <s v="131-Rosetal, Cruz Verde"/>
    <s v="Cúcuta"/>
    <x v="0"/>
  </r>
  <r>
    <d v="2017-05-04T11:11:00"/>
    <n v="183"/>
    <s v="183-Calle 84, Cruz Verde"/>
    <s v="Barranquilla"/>
    <x v="0"/>
  </r>
  <r>
    <d v="2017-05-04T13:43:00"/>
    <n v="110"/>
    <s v="110-Tutelas Calle 116-Pontevedra, Cruz Verde"/>
    <s v="Bogotá"/>
    <x v="0"/>
  </r>
  <r>
    <d v="2017-05-04T15:56:00"/>
    <n v="126"/>
    <s v="126-Centro Chia, Cruz Verde"/>
    <s v="Chía"/>
    <x v="1"/>
  </r>
  <r>
    <d v="2017-05-04T16:09:00"/>
    <n v="126"/>
    <s v="126-Centro Chia, Cruz Verde"/>
    <s v="Chía"/>
    <x v="0"/>
  </r>
  <r>
    <d v="2017-05-04T17:08:00"/>
    <n v="167"/>
    <s v="167-Quinta paredes, Cruz Verde"/>
    <s v="Bogotá"/>
    <x v="1"/>
  </r>
  <r>
    <d v="2017-05-05T11:32:00"/>
    <n v="447"/>
    <s v="Cruz Verde, 447-Parque Arboleda"/>
    <s v="Pereira"/>
    <x v="0"/>
  </r>
  <r>
    <d v="2017-05-05T17:26:00"/>
    <n v="172"/>
    <s v="172-Calle 100, Cruz Verde"/>
    <s v="Bogotá"/>
    <x v="1"/>
  </r>
  <r>
    <d v="2017-05-05T17:32:00"/>
    <n v="172"/>
    <s v="172-Calle 100, Cruz Verde"/>
    <s v="Bogotá"/>
    <x v="1"/>
  </r>
  <r>
    <d v="2017-05-05T18:13:00"/>
    <n v="131"/>
    <s v="131-Rosetal, Cruz Verde"/>
    <s v="Cúcuta"/>
    <x v="0"/>
  </r>
  <r>
    <d v="2017-05-06T11:30:00"/>
    <n v="378"/>
    <s v="378 - Las Villas, Cruz Verde"/>
    <s v="Bogotá"/>
    <x v="1"/>
  </r>
  <r>
    <d v="2017-05-06T11:35:00"/>
    <n v="378"/>
    <s v="378 - Las Villas, Cruz Verde"/>
    <s v="Bogotá"/>
    <x v="0"/>
  </r>
  <r>
    <d v="2017-05-06T16:24:00"/>
    <n v="390"/>
    <s v="390_Calle 82, Cruz Verde"/>
    <s v="Barranquilla"/>
    <x v="0"/>
  </r>
  <r>
    <d v="2017-05-06T16:58:00"/>
    <n v="110"/>
    <s v="110-Tutelas Calle 116-Pontevedra, Cruz Verde"/>
    <s v="Bogotá"/>
    <x v="0"/>
  </r>
  <r>
    <d v="2017-05-07T13:15:00"/>
    <n v="189"/>
    <s v="189-Centenario, Cruz Verde"/>
    <s v="Cali"/>
    <x v="0"/>
  </r>
  <r>
    <d v="2017-05-08T09:07:00"/>
    <n v="378"/>
    <s v="378 - Las Villas, Cruz Verde"/>
    <s v="Bogotá"/>
    <x v="0"/>
  </r>
  <r>
    <d v="2017-05-08T15:04:00"/>
    <n v="131"/>
    <s v="131-Rosetal, Cruz Verde"/>
    <s v="Cúcuta"/>
    <x v="0"/>
  </r>
  <r>
    <d v="2017-05-08T18:04:00"/>
    <n v="157"/>
    <s v="157-ZonaIN, Cruz Verde"/>
    <s v="Bogotá"/>
    <x v="0"/>
  </r>
  <r>
    <d v="2017-05-08T18:35:00"/>
    <n v="188"/>
    <s v="188-Tequendama, Farmasnitas"/>
    <s v="Cali"/>
    <x v="0"/>
  </r>
  <r>
    <d v="2017-05-09T10:15:00"/>
    <n v="178"/>
    <s v="178-Calle 72, Cruz Verde"/>
    <s v="Bogotá"/>
    <x v="0"/>
  </r>
  <r>
    <d v="2017-05-09T10:28:00"/>
    <n v="454"/>
    <s v="Cruz Verde, 454_Colina"/>
    <s v="Bogotá"/>
    <x v="0"/>
  </r>
  <r>
    <d v="2017-05-09T11:49:00"/>
    <n v="378"/>
    <s v="378 - Las Villas, Cruz Verde"/>
    <s v="Bogotá"/>
    <x v="0"/>
  </r>
  <r>
    <d v="2017-05-09T13:31:00"/>
    <n v="174"/>
    <s v="174-Parque Turbay, Farmasanitas"/>
    <s v="Bucaramanga"/>
    <x v="1"/>
  </r>
  <r>
    <d v="2017-05-09T17:07:00"/>
    <n v="172"/>
    <s v="172-Calle 100, Cruz Verde"/>
    <s v="Bogotá"/>
    <x v="1"/>
  </r>
  <r>
    <d v="2017-05-09T17:51:00"/>
    <n v="172"/>
    <s v="172-Calle 100, Cruz Verde"/>
    <s v="Bogotá"/>
    <x v="1"/>
  </r>
  <r>
    <d v="2017-05-09T18:03:00"/>
    <n v="172"/>
    <s v="172-Calle 100, Cruz Verde"/>
    <s v="Bogotá"/>
    <x v="1"/>
  </r>
  <r>
    <d v="2017-05-10T12:51:00"/>
    <n v="166"/>
    <s v="166-Calle 106, Cruz Verde"/>
    <s v="Bogotá"/>
    <x v="0"/>
  </r>
  <r>
    <d v="2017-05-10T15:17:00"/>
    <n v="131"/>
    <s v="131-Rosetal, Cruz Verde"/>
    <s v="Cúcuta"/>
    <x v="0"/>
  </r>
  <r>
    <d v="2017-05-10T18:29:00"/>
    <n v="165"/>
    <s v="165-Tunal, Cruz Verde"/>
    <s v="Bogotá"/>
    <x v="0"/>
  </r>
  <r>
    <d v="2017-05-11T10:35:00"/>
    <n v="451"/>
    <s v="Chapinero Alto, 451_Cruz Verde"/>
    <s v="Bogotá"/>
    <x v="0"/>
  </r>
  <r>
    <d v="2017-05-11T10:55:00"/>
    <n v="172"/>
    <s v="172-Calle 100, Cruz Verde"/>
    <s v="Bogotá"/>
    <x v="1"/>
  </r>
  <r>
    <d v="2017-05-11T10:56:00"/>
    <n v="253"/>
    <s v="253 - Metro Banderas, Cruz Verde - Cencosud"/>
    <s v="Bogotá"/>
    <x v="1"/>
  </r>
  <r>
    <d v="2017-05-11T11:00:00"/>
    <n v="253"/>
    <s v="253 - Metro Banderas, Cruz Verde - Cencosud"/>
    <s v="Bogotá"/>
    <x v="1"/>
  </r>
  <r>
    <d v="2017-05-11T11:00:00"/>
    <n v="172"/>
    <s v="172-Calle 100, Cruz Verde"/>
    <s v="Bogotá"/>
    <x v="1"/>
  </r>
  <r>
    <d v="2017-05-11T12:20:00"/>
    <n v="225"/>
    <s v="225 - Metro Autopista Sur, Cruz Verde - Cencosud"/>
    <s v="Bogotá"/>
    <x v="0"/>
  </r>
  <r>
    <d v="2017-05-11T12:30:00"/>
    <n v="163"/>
    <s v="163-Palermo, Cruz Verde"/>
    <s v="Bogotá"/>
    <x v="0"/>
  </r>
  <r>
    <d v="2017-05-11T13:02:00"/>
    <n v="451"/>
    <s v="Chapinero Alto, 451_Cruz Verde"/>
    <s v="Bogotá"/>
    <x v="1"/>
  </r>
  <r>
    <d v="2017-05-11T13:27:00"/>
    <n v="451"/>
    <s v="Chapinero Alto, 451_Cruz Verde"/>
    <s v="Bogotá"/>
    <x v="1"/>
  </r>
  <r>
    <d v="2017-05-11T15:51:00"/>
    <n v="144"/>
    <s v="144-Girardot, Cruz Verde"/>
    <s v="Girardot"/>
    <x v="1"/>
  </r>
  <r>
    <d v="2017-05-11T16:56:00"/>
    <n v="189"/>
    <s v="189-Centenario, Cruz Verde"/>
    <s v="Cali"/>
    <x v="0"/>
  </r>
  <r>
    <d v="2017-05-11T18:13:00"/>
    <n v="309"/>
    <s v="309_San Francisco, Cruz verde"/>
    <s v="Barranquilla"/>
    <x v="0"/>
  </r>
  <r>
    <d v="2017-05-11T18:24:00"/>
    <n v="166"/>
    <s v="166-Calle 106, Cruz Verde"/>
    <s v="Bogotá"/>
    <x v="0"/>
  </r>
  <r>
    <d v="2017-05-11T18:45:00"/>
    <n v="178"/>
    <s v="178-Calle 72, Cruz Verde"/>
    <s v="Bogotá"/>
    <x v="0"/>
  </r>
  <r>
    <d v="2017-05-11T21:41:00"/>
    <n v="258"/>
    <s v="258 - Jumbo Limonar, Cruz Verde - Cencosud"/>
    <s v="Cali"/>
    <x v="0"/>
  </r>
  <r>
    <d v="2017-05-12T15:09:00"/>
    <n v="262"/>
    <s v="262 - Jumbo Hayuelos, Cruz Verde - Cencosud"/>
    <s v="Bogotá"/>
    <x v="0"/>
  </r>
  <r>
    <d v="2017-05-12T16:06:00"/>
    <n v="167"/>
    <s v="167-Quinta paredes, Cruz Verde"/>
    <s v="Bogotá"/>
    <x v="1"/>
  </r>
  <r>
    <d v="2017-05-12T16:58:00"/>
    <n v="167"/>
    <s v="167-Quinta paredes, Cruz Verde"/>
    <s v="Bogotá"/>
    <x v="0"/>
  </r>
  <r>
    <d v="2017-05-12T20:49:00"/>
    <n v="166"/>
    <s v="166-Calle 106, Cruz Verde"/>
    <s v="Bogotá"/>
    <x v="0"/>
  </r>
  <r>
    <d v="2017-05-13T14:16:00"/>
    <n v="456"/>
    <s v="Bocagrande Cra3, Administrador"/>
    <s v="Cartagena"/>
    <x v="0"/>
  </r>
  <r>
    <d v="2017-05-14T14:06:00"/>
    <n v="388"/>
    <s v="388_Unicentro Cali, Cruz Verde"/>
    <s v="Cali"/>
    <x v="0"/>
  </r>
  <r>
    <d v="2017-05-15T11:49:00"/>
    <n v="163"/>
    <s v="163-Palermo, Cruz Verde"/>
    <s v="Bogotá"/>
    <x v="0"/>
  </r>
  <r>
    <d v="2017-05-15T13:19:00"/>
    <n v="188"/>
    <s v="188-Tequendama, Farmasnitas"/>
    <s v="Cali"/>
    <x v="0"/>
  </r>
  <r>
    <d v="2017-05-15T15:50:00"/>
    <n v="109"/>
    <s v="109-Tutelas Bucaramanga-calle 56, Farmasanitas"/>
    <s v="Bucaramanga"/>
    <x v="0"/>
  </r>
  <r>
    <d v="2017-05-15T16:26:00"/>
    <n v="225"/>
    <s v="225 - Metro Autopista Sur, Cruz Verde - Cencosud"/>
    <s v="Bogotá"/>
    <x v="0"/>
  </r>
  <r>
    <d v="2017-05-15T17:35:00"/>
    <n v="268"/>
    <s v="268-Centro Internacional, Cruz Verde"/>
    <s v="Bogotá"/>
    <x v="0"/>
  </r>
  <r>
    <d v="2017-05-15T19:18:00"/>
    <n v="378"/>
    <s v="378 - Las Villas, Cruz Verde"/>
    <s v="Bogotá"/>
    <x v="0"/>
  </r>
  <r>
    <d v="2017-05-16T12:26:00"/>
    <n v="226"/>
    <s v="226 - Metro 20 de Julio, Cruz Verde - Cencosud"/>
    <s v="Bogotá"/>
    <x v="0"/>
  </r>
  <r>
    <d v="2017-05-16T12:43:00"/>
    <n v="165"/>
    <s v="165-Tunal, Cruz Verde"/>
    <s v="Bogotá"/>
    <x v="0"/>
  </r>
  <r>
    <d v="2017-05-16T14:49:00"/>
    <n v="178"/>
    <s v="178-Calle 72, Cruz Verde"/>
    <s v="Bogotá"/>
    <x v="0"/>
  </r>
  <r>
    <d v="2017-05-17T08:16:00"/>
    <n v="131"/>
    <s v="131-Rosetal, Cruz Verde"/>
    <s v="Cúcuta"/>
    <x v="0"/>
  </r>
  <r>
    <d v="2017-05-17T08:50:00"/>
    <n v="131"/>
    <s v="131-Rosetal, Cruz Verde"/>
    <s v="Cúcuta"/>
    <x v="0"/>
  </r>
  <r>
    <d v="2017-05-17T11:40:00"/>
    <n v="172"/>
    <s v="172-Calle 100, Cruz Verde"/>
    <s v="Bogotá"/>
    <x v="0"/>
  </r>
  <r>
    <d v="2017-05-17T17:28:00"/>
    <n v="172"/>
    <s v="172-Calle 100, Cruz Verde"/>
    <s v="Bogotá"/>
    <x v="1"/>
  </r>
  <r>
    <d v="2017-05-17T19:14:00"/>
    <n v="188"/>
    <s v="188-Tequendama, Farmasnitas"/>
    <s v="Cali"/>
    <x v="0"/>
  </r>
  <r>
    <d v="2017-05-18T16:34:00"/>
    <n v="176"/>
    <s v="176- Murillo, Farmasanitas"/>
    <s v="Barranquilla"/>
    <x v="0"/>
  </r>
  <r>
    <d v="2017-05-18T16:35:00"/>
    <n v="178"/>
    <s v="178-Calle 72, Cruz Verde"/>
    <s v="Bogotá"/>
    <x v="0"/>
  </r>
  <r>
    <d v="2017-05-18T17:26:00"/>
    <n v="167"/>
    <s v="167-Quinta paredes, Cruz Verde"/>
    <s v="Bogotá"/>
    <x v="1"/>
  </r>
  <r>
    <d v="2017-05-18T18:28:00"/>
    <n v="226"/>
    <s v="226 - Metro 20 de Julio, Cruz Verde - Cencosud"/>
    <s v="Bogotá"/>
    <x v="1"/>
  </r>
  <r>
    <d v="2017-05-18T19:30:00"/>
    <n v="444"/>
    <s v="444_ Carrera33, Cruz Verde"/>
    <s v="Bucaramanga"/>
    <x v="0"/>
  </r>
  <r>
    <d v="2017-05-19T10:03:00"/>
    <n v="378"/>
    <s v="378 - Las Villas, Cruz Verde"/>
    <s v="Bogotá"/>
    <x v="0"/>
  </r>
  <r>
    <d v="2017-05-19T16:32:00"/>
    <n v="155"/>
    <s v="Salitre, Comercial"/>
    <s v="Bogotá"/>
    <x v="0"/>
  </r>
  <r>
    <d v="2017-05-19T19:31:00"/>
    <n v="98"/>
    <s v="98-Belmira, Cruz Verde"/>
    <s v="Bogotá"/>
    <x v="0"/>
  </r>
  <r>
    <d v="2017-05-20T09:53:00"/>
    <n v="137"/>
    <s v="137-Fusagasuga, Cruz Verde"/>
    <s v="Fusagasugá"/>
    <x v="1"/>
  </r>
  <r>
    <d v="2017-05-20T10:32:00"/>
    <n v="198"/>
    <s v="198 - Metro Bosa, Cruz Verde - Cencosud"/>
    <s v="Bogotá"/>
    <x v="0"/>
  </r>
  <r>
    <d v="2017-05-20T12:14:00"/>
    <n v="390"/>
    <s v="390_Calle 82, Cruz Verde"/>
    <s v="Barranquilla"/>
    <x v="0"/>
  </r>
  <r>
    <d v="2017-05-20T12:19:00"/>
    <n v="390"/>
    <s v="390_Calle 82, Cruz Verde"/>
    <s v="Barranquilla"/>
    <x v="0"/>
  </r>
  <r>
    <d v="2017-05-20T13:12:00"/>
    <n v="110"/>
    <s v="110-Tutelas Calle 116-Pontevedra, Cruz Verde"/>
    <s v="Bogotá"/>
    <x v="1"/>
  </r>
  <r>
    <d v="2017-05-20T13:24:00"/>
    <n v="110"/>
    <s v="110-Tutelas Calle 116-Pontevedra, Cruz Verde"/>
    <s v="Bogotá"/>
    <x v="1"/>
  </r>
  <r>
    <d v="2017-05-20T15:07:00"/>
    <n v="309"/>
    <s v="309_San Francisco, Cruz verde"/>
    <s v="Barranquilla"/>
    <x v="0"/>
  </r>
  <r>
    <d v="2017-05-22T09:17:00"/>
    <n v="161"/>
    <s v="161-Punto Clave, Farmsanitas"/>
    <s v="Medellín"/>
    <x v="1"/>
  </r>
  <r>
    <d v="2017-05-22T15:49:00"/>
    <n v="378"/>
    <s v="378 - Las Villas, Cruz Verde"/>
    <s v="Bogotá"/>
    <x v="1"/>
  </r>
  <r>
    <d v="2017-05-22T16:21:00"/>
    <n v="309"/>
    <s v="309_San Francisco, Cruz verde"/>
    <s v="Barranquilla"/>
    <x v="0"/>
  </r>
  <r>
    <d v="2017-05-22T16:42:00"/>
    <n v="131"/>
    <s v="131-Rosetal, Cruz Verde"/>
    <s v="Cúcuta"/>
    <x v="0"/>
  </r>
  <r>
    <d v="2017-05-23T11:15:00"/>
    <n v="162"/>
    <s v="162-Cabecera, Farmasanitas"/>
    <s v="Bucaramanga"/>
    <x v="1"/>
  </r>
  <r>
    <d v="2017-05-23T14:06:00"/>
    <n v="165"/>
    <s v="165-Tunal, Cruz Verde"/>
    <s v="Bogotá"/>
    <x v="0"/>
  </r>
  <r>
    <d v="2017-05-23T16:31:00"/>
    <n v="188"/>
    <s v="188-Tequendama, Farmasnitas"/>
    <s v="Cali"/>
    <x v="0"/>
  </r>
  <r>
    <d v="2017-05-23T17:48:00"/>
    <n v="178"/>
    <s v="178-Calle 72, Cruz Verde"/>
    <s v="Bogotá"/>
    <x v="0"/>
  </r>
  <r>
    <d v="2017-05-24T09:08:00"/>
    <n v="268"/>
    <s v="268-Centro Internacional, Cruz Verde"/>
    <s v="Bogotá"/>
    <x v="0"/>
  </r>
  <r>
    <d v="2017-05-24T10:19:00"/>
    <n v="172"/>
    <s v="172-Calle 100, Cruz Verde"/>
    <s v="Bogotá"/>
    <x v="1"/>
  </r>
  <r>
    <d v="2017-05-24T17:36:00"/>
    <n v="257"/>
    <s v="257 - Jumbo Americano, Cruz Verde - Cencosud"/>
    <s v="Barranquilla"/>
    <x v="0"/>
  </r>
  <r>
    <d v="2017-05-24T17:40:00"/>
    <n v="257"/>
    <s v="257 - Jumbo Americano, Cruz Verde - Cencosud"/>
    <s v="Barranquilla"/>
    <x v="0"/>
  </r>
  <r>
    <d v="2017-05-24T18:44:00"/>
    <n v="143"/>
    <s v="143-Facatativa, Cruz Verde"/>
    <s v="Facatativá"/>
    <x v="1"/>
  </r>
  <r>
    <d v="2017-05-25T19:21:00"/>
    <n v="226"/>
    <s v="226 - Metro 20 de Julio, Cruz Verde - Cencosud"/>
    <s v="Bogotá"/>
    <x v="1"/>
  </r>
  <r>
    <d v="2017-05-26T10:48:00"/>
    <n v="115"/>
    <s v="115-Prado 74, Cruz Verde"/>
    <s v="Barranquilla"/>
    <x v="0"/>
  </r>
  <r>
    <d v="2017-05-26T16:04:00"/>
    <n v="98"/>
    <s v="98-Belmira, Cruz Verde"/>
    <s v="Bogotá"/>
    <x v="0"/>
  </r>
  <r>
    <d v="2017-05-26T16:36:00"/>
    <n v="378"/>
    <s v="378 - Las Villas, Cruz Verde"/>
    <s v="Bogotá"/>
    <x v="0"/>
  </r>
  <r>
    <d v="2017-05-26T17:17:00"/>
    <n v="226"/>
    <s v="226 - Metro 20 de Julio, Cruz Verde - Cencosud"/>
    <s v="Bogotá"/>
    <x v="0"/>
  </r>
  <r>
    <d v="2017-05-26T17:44:00"/>
    <n v="226"/>
    <s v="226 - Metro 20 de Julio, Cruz Verde - Cencosud"/>
    <s v="Bogotá"/>
    <x v="0"/>
  </r>
  <r>
    <d v="2017-05-27T07:48:00"/>
    <n v="176"/>
    <s v="176- Murillo, Farmasanitas"/>
    <s v="Barranquilla"/>
    <x v="0"/>
  </r>
  <r>
    <d v="2017-05-27T09:49:00"/>
    <n v="458"/>
    <s v="Central, 458-Kennedy"/>
    <s v="Bogotá "/>
    <x v="0"/>
  </r>
  <r>
    <d v="2017-05-27T14:26:00"/>
    <n v="309"/>
    <s v="309_San Francisco, Cruz verde"/>
    <s v="Barranquilla"/>
    <x v="0"/>
  </r>
  <r>
    <d v="2017-05-30T10:56:00"/>
    <n v="156"/>
    <s v="156-Calle 80, Cruz Verde"/>
    <s v="Bogotá"/>
    <x v="1"/>
  </r>
  <r>
    <d v="2017-05-30T11:31:00"/>
    <n v="163"/>
    <s v="163-Palermo, Cruz Verde"/>
    <s v="Bogotá"/>
    <x v="1"/>
  </r>
  <r>
    <d v="2017-05-30T12:56:00"/>
    <n v="263"/>
    <s v="263 - Jumbo Cra 30, Cruz Verde - Cencosud"/>
    <s v="Bogotá"/>
    <x v="0"/>
  </r>
  <r>
    <d v="2017-05-30T13:14:00"/>
    <n v="172"/>
    <s v="172-Calle 100, Cruz Verde"/>
    <s v="Bogotá"/>
    <x v="0"/>
  </r>
  <r>
    <d v="2017-05-30T14:58:00"/>
    <n v="378"/>
    <s v="378 - Las Villas, Cruz Verde"/>
    <s v="Bogotá"/>
    <x v="0"/>
  </r>
  <r>
    <d v="2017-05-30T15:04:00"/>
    <n v="176"/>
    <s v="176- Murillo, Farmasanitas"/>
    <s v="Barranquilla"/>
    <x v="0"/>
  </r>
  <r>
    <d v="2017-05-30T18:08:00"/>
    <n v="451"/>
    <s v="Chapinero Alto, 451_Cruz Verde"/>
    <s v="Bogotá"/>
    <x v="1"/>
  </r>
  <r>
    <d v="2017-05-30T18:11:00"/>
    <n v="451"/>
    <s v="Chapinero Alto, 451_Cruz Verde"/>
    <s v="Bogotá"/>
    <x v="0"/>
  </r>
  <r>
    <d v="2017-05-30T21:20:00"/>
    <n v="131"/>
    <s v="131-Rosetal, Cruz Verde"/>
    <s v="Cúcuta"/>
    <x v="1"/>
  </r>
  <r>
    <d v="2017-05-31T10:39:00"/>
    <n v="115"/>
    <s v="115-Prado 74, Cruz Verde"/>
    <s v="Barranquilla"/>
    <x v="0"/>
  </r>
  <r>
    <d v="2017-05-31T17:57:00"/>
    <n v="224"/>
    <s v="224 - Jumbo Alto Prado, Cruz Verde -Cencosud"/>
    <s v="Barranquilla"/>
    <x v="0"/>
  </r>
  <r>
    <d v="2017-06-02T10:43:00"/>
    <n v="176"/>
    <s v="176- Murillo, Farmasanitas"/>
    <s v="Barranquilla"/>
    <x v="0"/>
  </r>
  <r>
    <d v="2017-06-02T13:42:00"/>
    <n v="390"/>
    <s v="390_Calle 82, Cruz Verde"/>
    <s v="Barranquilla"/>
    <x v="0"/>
  </r>
  <r>
    <d v="2017-06-03T10:41:00"/>
    <n v="451"/>
    <s v="Chapinero Alto, 451_Cruz Verde"/>
    <s v="Bogotá"/>
    <x v="1"/>
  </r>
  <r>
    <d v="2017-06-03T10:47:00"/>
    <n v="451"/>
    <s v="Chapinero Alto, 451_Cruz Verde"/>
    <s v="Bogotá"/>
    <x v="1"/>
  </r>
  <r>
    <d v="2017-06-03T17:02:00"/>
    <n v="157"/>
    <s v="157-ZonaIN, Cruz Verde"/>
    <s v="Bogotá"/>
    <x v="0"/>
  </r>
  <r>
    <d v="2017-06-05T10:26:00"/>
    <n v="270"/>
    <s v="270 - Metro Cabecera express, Cruz Verde - Cencosud"/>
    <s v="Bucaramanga"/>
    <x v="0"/>
  </r>
  <r>
    <d v="2017-06-05T10:43:00"/>
    <n v="176"/>
    <s v="176- Murillo, Farmasanitas"/>
    <s v="Barranquilla"/>
    <x v="0"/>
  </r>
  <r>
    <d v="2017-06-05T18:56:00"/>
    <n v="378"/>
    <s v="378 - Las Villas, Cruz Verde"/>
    <s v="Bogotá"/>
    <x v="1"/>
  </r>
  <r>
    <d v="2017-06-06T12:27:00"/>
    <n v="178"/>
    <s v="178-Calle 72, Cruz Verde"/>
    <s v="Bogotá"/>
    <x v="1"/>
  </r>
  <r>
    <d v="2017-06-06T12:41:00"/>
    <n v="178"/>
    <s v="178-Calle 72, Cruz Verde"/>
    <s v="Bogotá"/>
    <x v="1"/>
  </r>
  <r>
    <d v="2017-06-06T12:48:00"/>
    <n v="172"/>
    <s v="172-Calle 100, Cruz Verde"/>
    <s v="Bogotá"/>
    <x v="0"/>
  </r>
  <r>
    <d v="2017-06-06T14:38:00"/>
    <n v="172"/>
    <s v="172-Calle 100, Cruz Verde"/>
    <s v="Bogotá"/>
    <x v="0"/>
  </r>
  <r>
    <d v="2017-06-06T14:56:00"/>
    <n v="172"/>
    <s v="172-Calle 100, Cruz Verde"/>
    <s v="Bogotá"/>
    <x v="1"/>
  </r>
  <r>
    <d v="2017-06-06T15:46:00"/>
    <n v="160"/>
    <s v="160-Santa Barbara, Cruz Verde"/>
    <s v="Bogotá"/>
    <x v="0"/>
  </r>
  <r>
    <d v="2017-06-06T18:24:00"/>
    <n v="378"/>
    <s v="378 - Las Villas, Cruz Verde"/>
    <s v="Bogotá"/>
    <x v="0"/>
  </r>
  <r>
    <d v="2017-06-07T11:28:00"/>
    <n v="167"/>
    <s v="167-Quinta paredes, Cruz Verde"/>
    <s v="Bogotá"/>
    <x v="1"/>
  </r>
  <r>
    <d v="2017-06-07T11:48:00"/>
    <n v="167"/>
    <s v="167-Quinta paredes, Cruz Verde"/>
    <s v="Bogotá"/>
    <x v="1"/>
  </r>
  <r>
    <d v="2017-06-07T12:25:00"/>
    <n v="167"/>
    <s v="167-Quinta paredes, Cruz Verde"/>
    <s v="Bogotá"/>
    <x v="0"/>
  </r>
  <r>
    <d v="2017-06-07T13:59:00"/>
    <n v="307"/>
    <s v="307-Usaquen, Cruz Verde"/>
    <s v="Bogotá"/>
    <x v="0"/>
  </r>
  <r>
    <d v="2017-06-07T16:49:00"/>
    <n v="248"/>
    <s v="248 - Jumbo Calle 80, Cruz Verde - Cencosud"/>
    <s v="Bogotá"/>
    <x v="0"/>
  </r>
  <r>
    <d v="2017-06-07T17:11:00"/>
    <n v="452"/>
    <s v="452_Girardot, Unicentro"/>
    <s v="Girardot"/>
    <x v="0"/>
  </r>
  <r>
    <d v="2017-06-08T11:27:00"/>
    <n v="157"/>
    <s v="157-ZonaIN, Cruz Verde"/>
    <s v="Bogotá"/>
    <x v="0"/>
  </r>
  <r>
    <d v="2017-06-08T20:54:00"/>
    <n v="262"/>
    <s v="262 - Jumbo Hayuelos, Cruz Verde - Cencosud"/>
    <s v="Bogotá"/>
    <x v="0"/>
  </r>
  <r>
    <d v="2017-06-09T13:49:00"/>
    <n v="171"/>
    <s v="171-Plaza de las Americas, Cruz Verde"/>
    <s v="Bogotá"/>
    <x v="1"/>
  </r>
  <r>
    <d v="2017-06-09T16:16:00"/>
    <n v="378"/>
    <s v="378 - Las Villas, Cruz Verde"/>
    <s v="Bogotá"/>
    <x v="1"/>
  </r>
  <r>
    <d v="2017-06-09T16:17:00"/>
    <n v="378"/>
    <s v="378 - Las Villas, Cruz Verde"/>
    <s v="Bogotá"/>
    <x v="0"/>
  </r>
  <r>
    <d v="2017-06-09T17:56:00"/>
    <n v="226"/>
    <s v="226 - Metro 20 de Julio, Cruz Verde - Cencosud"/>
    <s v="Bogotá"/>
    <x v="0"/>
  </r>
  <r>
    <d v="2017-06-10T11:54:00"/>
    <n v="123"/>
    <s v="123-Guayacanes, Cruz Verde"/>
    <s v="Manizales"/>
    <x v="0"/>
  </r>
  <r>
    <d v="2017-06-10T15:10:00"/>
    <n v="378"/>
    <s v="378 - Las Villas, Cruz Verde"/>
    <s v="Bogotá"/>
    <x v="0"/>
  </r>
  <r>
    <d v="2017-06-11T17:50:00"/>
    <n v="226"/>
    <s v="226 - Metro 20 de Julio, Cruz Verde - Cencosud"/>
    <s v="Bogotá"/>
    <x v="0"/>
  </r>
  <r>
    <d v="2017-06-12T11:00:00"/>
    <n v="378"/>
    <s v="378 - Las Villas, Cruz Verde"/>
    <s v="Bogotá"/>
    <x v="0"/>
  </r>
  <r>
    <d v="2017-06-12T14:17:00"/>
    <n v="383"/>
    <s v="383-World Trade Center, Cruz Verde"/>
    <s v="Bogotá"/>
    <x v="0"/>
  </r>
  <r>
    <d v="2017-06-12T15:02:00"/>
    <n v="160"/>
    <s v="160-Santa Barbara, Cruz Verde"/>
    <s v="Bogotá"/>
    <x v="0"/>
  </r>
  <r>
    <d v="2017-06-13T11:06:00"/>
    <n v="178"/>
    <s v="178-Calle 72, Cruz Verde"/>
    <s v="Bogotá"/>
    <x v="0"/>
  </r>
  <r>
    <d v="2017-06-13T13:31:00"/>
    <n v="225"/>
    <s v="225 - Metro Autopista Sur, Cruz Verde - Cencosud"/>
    <s v="Bogotá"/>
    <x v="0"/>
  </r>
  <r>
    <d v="2017-06-13T16:52:00"/>
    <n v="384"/>
    <s v="Puente Aranda, Cruz Verde"/>
    <s v="Bogotá"/>
    <x v="1"/>
  </r>
  <r>
    <d v="2017-06-14T13:15:00"/>
    <n v="172"/>
    <s v="172-Calle 100, Cruz Verde"/>
    <s v="Bogotá"/>
    <x v="0"/>
  </r>
  <r>
    <d v="2017-06-14T15:01:00"/>
    <n v="167"/>
    <s v="167-Quinta paredes, Cruz Verde"/>
    <s v="Bogotá"/>
    <x v="1"/>
  </r>
  <r>
    <d v="2017-06-14T16:07:00"/>
    <n v="160"/>
    <s v="160-Santa Barbara, Cruz Verde"/>
    <s v="Bogotá"/>
    <x v="0"/>
  </r>
  <r>
    <d v="2017-06-14T16:20:00"/>
    <n v="172"/>
    <s v="172-Calle 100, Cruz Verde"/>
    <s v="Bogotá"/>
    <x v="1"/>
  </r>
  <r>
    <d v="2017-06-14T16:25:00"/>
    <n v="167"/>
    <s v="167-Quinta paredes, Cruz Verde"/>
    <s v="Bogotá"/>
    <x v="1"/>
  </r>
  <r>
    <d v="2017-06-14T16:27:00"/>
    <n v="172"/>
    <s v="172-Calle 100, Cruz Verde"/>
    <s v="Bogotá"/>
    <x v="0"/>
  </r>
  <r>
    <d v="2017-06-14T16:44:00"/>
    <n v="263"/>
    <s v="263 - Jumbo Cra 30, Cruz Verde - Cencosud"/>
    <s v="Bogotá"/>
    <x v="1"/>
  </r>
  <r>
    <d v="2017-06-14T17:00:00"/>
    <n v="454"/>
    <s v="Cruz Verde, 454_Colina"/>
    <s v="Bogotá"/>
    <x v="0"/>
  </r>
  <r>
    <d v="2017-06-14T17:14:00"/>
    <n v="383"/>
    <s v="383-World Trade Center, Cruz Verde"/>
    <s v="Bogotá"/>
    <x v="1"/>
  </r>
  <r>
    <d v="2017-06-14T18:13:00"/>
    <n v="384"/>
    <s v="Puente Aranda, Cruz Verde"/>
    <s v="Bogotá"/>
    <x v="1"/>
  </r>
  <r>
    <d v="2017-06-15T15:33:00"/>
    <n v="378"/>
    <s v="378 - Las Villas, Cruz Verde"/>
    <s v="Bogotá"/>
    <x v="0"/>
  </r>
  <r>
    <d v="2017-06-15T16:51:00"/>
    <n v="248"/>
    <s v="248 - Jumbo Calle 80, Cruz Verde - Cencosud"/>
    <s v="Bogotá"/>
    <x v="0"/>
  </r>
  <r>
    <d v="2017-06-16T10:04:00"/>
    <n v="268"/>
    <s v="268-Centro Internacional, Cruz Verde"/>
    <s v="Bogotá"/>
    <x v="0"/>
  </r>
  <r>
    <d v="2017-06-16T10:20:00"/>
    <n v="137"/>
    <s v="137-Fusagasuga, Cruz Verde"/>
    <s v="Fusagasugá"/>
    <x v="1"/>
  </r>
  <r>
    <d v="2017-06-16T10:20:00"/>
    <n v="163"/>
    <s v="163-Palermo, Cruz Verde"/>
    <s v="Bogotá"/>
    <x v="1"/>
  </r>
  <r>
    <d v="2017-06-16T10:22:00"/>
    <n v="163"/>
    <s v="163-Palermo, Cruz Verde"/>
    <s v="Bogotá"/>
    <x v="1"/>
  </r>
  <r>
    <d v="2017-06-16T10:53:00"/>
    <n v="383"/>
    <s v="383-World Trade Center, Cruz Verde"/>
    <s v="Bogotá"/>
    <x v="1"/>
  </r>
  <r>
    <d v="2017-06-16T11:56:00"/>
    <n v="161"/>
    <s v="161-Punto Clave, Farmsanitas"/>
    <s v="Medellín"/>
    <x v="0"/>
  </r>
  <r>
    <d v="2017-06-16T19:44:00"/>
    <n v="178"/>
    <s v="178-Calle 72, Cruz Verde"/>
    <s v="Bogotá"/>
    <x v="0"/>
  </r>
  <r>
    <d v="2017-06-17T09:57:00"/>
    <n v="383"/>
    <s v="383-World Trade Center, Cruz Verde"/>
    <s v="Bogotá"/>
    <x v="1"/>
  </r>
  <r>
    <d v="2017-06-20T17:20:00"/>
    <n v="178"/>
    <s v="178-Calle 72, Cruz Verde"/>
    <s v="Bogotá"/>
    <x v="0"/>
  </r>
  <r>
    <d v="2017-06-20T19:12:00"/>
    <n v="383"/>
    <s v="383-World Trade Center, Cruz Verde"/>
    <s v="Bogotá"/>
    <x v="1"/>
  </r>
  <r>
    <d v="2017-06-21T11:49:00"/>
    <n v="199"/>
    <s v="199 - Metro Bello, Cruz Verde -Cencosud"/>
    <s v="Medellín"/>
    <x v="0"/>
  </r>
  <r>
    <d v="2017-06-21T16:39:00"/>
    <n v="163"/>
    <s v="163-Palermo, Cruz Verde"/>
    <s v="Bogotá"/>
    <x v="0"/>
  </r>
  <r>
    <d v="2017-06-21T18:48:00"/>
    <n v="224"/>
    <s v="224 - Jumbo Alto Prado, Cruz Verde -Cencosud"/>
    <s v="Barranquilla"/>
    <x v="1"/>
  </r>
  <r>
    <d v="2017-06-22T17:06:00"/>
    <n v="160"/>
    <s v="160-Santa Barbara, Cruz Verde"/>
    <s v="Bogotá"/>
    <x v="0"/>
  </r>
  <r>
    <d v="2017-06-22T19:17:00"/>
    <n v="178"/>
    <s v="178-Calle 72, Cruz Verde"/>
    <s v="Bogotá"/>
    <x v="0"/>
  </r>
  <r>
    <d v="2017-06-23T16:02:00"/>
    <n v="127"/>
    <s v="127-Pereira, cruz verde"/>
    <s v="Pereira"/>
    <x v="0"/>
  </r>
  <r>
    <d v="2017-06-23T17:31:00"/>
    <n v="378"/>
    <s v="378 - Las Villas, Cruz Verde"/>
    <s v="Bogotá"/>
    <x v="1"/>
  </r>
  <r>
    <d v="2017-06-24T17:40:00"/>
    <n v="165"/>
    <s v="165-Tunal, Cruz Verde"/>
    <s v="Bogotá"/>
    <x v="0"/>
  </r>
  <r>
    <d v="2017-06-27T13:21:00"/>
    <n v="178"/>
    <s v="178-Calle 72, Cruz Verde"/>
    <s v="Bogotá"/>
    <x v="1"/>
  </r>
  <r>
    <d v="2017-06-27T19:24:00"/>
    <n v="157"/>
    <s v="157-ZonaIN, Cruz Verde"/>
    <s v="Bogotá"/>
    <x v="0"/>
  </r>
  <r>
    <d v="2017-06-28T13:49:00"/>
    <n v="225"/>
    <s v="225 - Metro Autopista Sur, Cruz Verde - Cencosud"/>
    <s v="Bogotá"/>
    <x v="0"/>
  </r>
  <r>
    <d v="2017-06-28T14:32:00"/>
    <n v="162"/>
    <s v="162-Cabecera, Farmasanitas"/>
    <s v="Bucaramanga"/>
    <x v="0"/>
  </r>
  <r>
    <d v="2017-06-28T15:13:00"/>
    <n v="460"/>
    <s v="Avenida 1, 460-Cruz Verde"/>
    <s v="Cúcuta"/>
    <x v="1"/>
  </r>
  <r>
    <d v="2017-06-28T16:35:00"/>
    <n v="200"/>
    <s v="200 - Jumbo Cra 65, Cruz Verde - Cencosud"/>
    <s v="Medellín"/>
    <x v="1"/>
  </r>
  <r>
    <d v="2017-06-28T17:17:00"/>
    <n v="157"/>
    <s v="157-ZonaIN, Cruz Verde"/>
    <s v="Bogotá"/>
    <x v="0"/>
  </r>
  <r>
    <d v="2017-06-28T19:55:00"/>
    <n v="178"/>
    <s v="178-Calle 72, Cruz Verde"/>
    <s v="Bogotá"/>
    <x v="0"/>
  </r>
  <r>
    <d v="2017-06-28T20:30:00"/>
    <n v="249"/>
    <s v="249 - Jumbo Girardot, Cruz Verde - Cencosud"/>
    <s v="Girardot"/>
    <x v="1"/>
  </r>
  <r>
    <d v="2017-06-29T13:28:00"/>
    <n v="451"/>
    <s v="Chapinero Alto, 451_Cruz Verde"/>
    <s v="Bogotá"/>
    <x v="1"/>
  </r>
  <r>
    <d v="2017-06-29T14:23:00"/>
    <n v="451"/>
    <s v="Chapinero Alto, 451_Cruz Verde"/>
    <s v="Bogotá"/>
    <x v="1"/>
  </r>
  <r>
    <d v="2017-06-30T10:17:00"/>
    <n v="165"/>
    <s v="165-Tunal, Cruz Verde"/>
    <s v="Bogotá"/>
    <x v="0"/>
  </r>
  <r>
    <d v="2017-06-30T10:51:00"/>
    <n v="459"/>
    <s v="Las Ferias, 459_Cruz Verde"/>
    <s v="Bogotá "/>
    <x v="1"/>
  </r>
  <r>
    <d v="2017-06-30T11:26:00"/>
    <n v="459"/>
    <s v="Las Ferias, 459_Cruz Verde"/>
    <s v="Bogotá "/>
    <x v="1"/>
  </r>
  <r>
    <d v="2017-06-30T12:40:00"/>
    <n v="172"/>
    <s v="172-Calle 100, Cruz Verde"/>
    <s v="Bogotá"/>
    <x v="1"/>
  </r>
  <r>
    <d v="2017-07-01T10:06:00"/>
    <n v="167"/>
    <s v="167-Quinta paredes, Cruz Verde"/>
    <s v="Bogotá"/>
    <x v="1"/>
  </r>
  <r>
    <d v="2017-07-01T17:41:00"/>
    <n v="454"/>
    <s v="Cruz Verde, 454_Colina"/>
    <s v="Bogotá"/>
    <x v="1"/>
  </r>
  <r>
    <d v="2017-07-03T13:14:00"/>
    <n v="199"/>
    <s v="199 - Metro Bello, Cruz Verde -Cencosud"/>
    <s v="Medellín"/>
    <x v="0"/>
  </r>
  <r>
    <d v="2017-07-04T11:42:00"/>
    <n v="452"/>
    <s v="452_Girardot, Unicentro"/>
    <s v="Girardot"/>
    <x v="1"/>
  </r>
  <r>
    <d v="2017-07-05T12:56:00"/>
    <n v="268"/>
    <s v="268-Centro Internacional, Cruz Verde"/>
    <s v="Bogotá"/>
    <x v="0"/>
  </r>
  <r>
    <d v="2017-07-06T11:30:00"/>
    <n v="461"/>
    <s v="Santafe, 461_Cruz Verde"/>
    <s v="Bogotá"/>
    <x v="1"/>
  </r>
  <r>
    <d v="2017-07-06T11:34:00"/>
    <n v="461"/>
    <s v="Santafe, 461_Cruz Verde"/>
    <s v="Bogotá"/>
    <x v="1"/>
  </r>
  <r>
    <d v="2017-07-06T13:23:00"/>
    <n v="165"/>
    <s v="165-Tunal, Cruz Verde"/>
    <s v="Bogotá"/>
    <x v="0"/>
  </r>
  <r>
    <d v="2017-07-06T14:30:00"/>
    <n v="459"/>
    <s v="Las Ferias, 459_Cruz Verde"/>
    <s v="Bogotá "/>
    <x v="1"/>
  </r>
  <r>
    <d v="2017-07-07T12:53:00"/>
    <n v="268"/>
    <s v="268-Centro Internacional, Cruz Verde"/>
    <s v="Bogotá"/>
    <x v="0"/>
  </r>
  <r>
    <d v="2017-07-07T20:40:00"/>
    <n v="270"/>
    <s v="270 - Metro Cabecera express, Cruz Verde - Cencosud"/>
    <s v="Bucaramanga"/>
    <x v="0"/>
  </r>
  <r>
    <d v="2017-07-07T21:23:00"/>
    <n v="166"/>
    <s v="166-Calle 106, Cruz Verde"/>
    <s v="Bogotá"/>
    <x v="0"/>
  </r>
  <r>
    <d v="2017-07-08T11:32:00"/>
    <n v="451"/>
    <s v="Chapinero Alto, 451_Cruz Verde"/>
    <s v="Bogotá"/>
    <x v="0"/>
  </r>
  <r>
    <d v="2017-07-08T11:37:00"/>
    <n v="451"/>
    <s v="Chapinero Alto, 451_Cruz Verde"/>
    <s v="Bogotá"/>
    <x v="1"/>
  </r>
  <r>
    <d v="2017-07-08T12:46:00"/>
    <n v="447"/>
    <s v="Cruz Verde, 447-Parque Arboleda"/>
    <s v="Pereira"/>
    <x v="0"/>
  </r>
  <r>
    <d v="2017-07-08T14:19:00"/>
    <n v="188"/>
    <s v="188-Tequendama, Farmasnitas"/>
    <s v="Cali"/>
    <x v="0"/>
  </r>
  <r>
    <d v="2017-07-09T17:21:00"/>
    <n v="161"/>
    <s v="161-Punto Clave, Farmsanitas"/>
    <s v="Medellín"/>
    <x v="0"/>
  </r>
  <r>
    <d v="2017-07-10T13:49:00"/>
    <n v="165"/>
    <s v="165-Tunal, Cruz Verde"/>
    <s v="Bogotá"/>
    <x v="0"/>
  </r>
  <r>
    <d v="2017-07-10T15:54:00"/>
    <n v="172"/>
    <s v="172-Calle 100, Cruz Verde"/>
    <s v="Bogotá"/>
    <x v="1"/>
  </r>
  <r>
    <d v="2017-07-10T16:06:00"/>
    <n v="257"/>
    <s v="257 - Jumbo Americano, Cruz Verde - Cencosud"/>
    <s v="Barranquilla"/>
    <x v="0"/>
  </r>
  <r>
    <d v="2017-07-10T16:51:00"/>
    <n v="172"/>
    <s v="172-Calle 100, Cruz Verde"/>
    <s v="Bogotá"/>
    <x v="0"/>
  </r>
  <r>
    <d v="2017-07-10T17:33:00"/>
    <n v="172"/>
    <s v="172-Calle 100, Cruz Verde"/>
    <s v="Bogotá"/>
    <x v="0"/>
  </r>
  <r>
    <d v="2017-07-10T17:55:00"/>
    <n v="172"/>
    <s v="172-Calle 100, Cruz Verde"/>
    <s v="Bogotá"/>
    <x v="0"/>
  </r>
  <r>
    <d v="2017-07-10T18:23:00"/>
    <n v="460"/>
    <s v="Avenida 1, 460-Cruz Verde"/>
    <s v="Cúcuta"/>
    <x v="0"/>
  </r>
  <r>
    <d v="2017-07-11T15:44:00"/>
    <n v="460"/>
    <s v="Avenida 1, 460-Cruz Verde"/>
    <s v="Cúcuta"/>
    <x v="1"/>
  </r>
  <r>
    <d v="2017-07-11T16:08:00"/>
    <n v="268"/>
    <s v="268-Centro Internacional, Cruz Verde"/>
    <s v="Bogotá"/>
    <x v="0"/>
  </r>
  <r>
    <d v="2017-07-11T19:57:00"/>
    <n v="297"/>
    <s v="297-Parque Arauco-Caracoli, farmasanitas"/>
    <s v="Bucaramanga"/>
    <x v="0"/>
  </r>
  <r>
    <d v="2017-07-12T19:02:00"/>
    <n v="380"/>
    <s v="380_ Macarena, Cruz Verde"/>
    <s v="Ibagué"/>
    <x v="0"/>
  </r>
  <r>
    <d v="2017-07-13T14:04:00"/>
    <n v="262"/>
    <s v="262 - Jumbo Hayuelos, Cruz Verde - Cencosud"/>
    <s v="Bogotá"/>
    <x v="0"/>
  </r>
  <r>
    <d v="2017-07-13T18:12:00"/>
    <n v="268"/>
    <s v="268-Centro Internacional, Cruz Verde"/>
    <s v="Bogotá"/>
    <x v="0"/>
  </r>
  <r>
    <d v="2017-07-13T18:29:00"/>
    <n v="312"/>
    <s v="312-Jumbo Yopal, Cruz Verde"/>
    <s v="Yopal"/>
    <x v="0"/>
  </r>
  <r>
    <d v="2017-07-14T11:35:00"/>
    <n v="201"/>
    <s v="201 - Jumbo Tunja, Cruz Verde - Cencosud"/>
    <s v="Tunja"/>
    <x v="0"/>
  </r>
  <r>
    <d v="2017-07-14T16:06:00"/>
    <n v="226"/>
    <s v="226 - Metro 20 de Julio, Cruz Verde - Cencosud"/>
    <s v="Bogotá"/>
    <x v="0"/>
  </r>
  <r>
    <d v="2017-07-15T12:28:00"/>
    <n v="177"/>
    <s v="177-Versalles, Farmasanitas"/>
    <s v="Cali"/>
    <x v="1"/>
  </r>
  <r>
    <d v="2017-07-16T15:06:00"/>
    <n v="226"/>
    <s v="226 - Metro 20 de Julio, Cruz Verde - Cencosud"/>
    <s v="Bogotá"/>
    <x v="0"/>
  </r>
  <r>
    <d v="2017-07-16T15:19:00"/>
    <n v="226"/>
    <s v="226 - Metro 20 de Julio, Cruz Verde - Cencosud"/>
    <s v="Bogotá"/>
    <x v="0"/>
  </r>
  <r>
    <d v="2017-07-16T19:41:00"/>
    <n v="461"/>
    <s v="Santafe, 461_Cruz Verde"/>
    <s v="Bogotá"/>
    <x v="1"/>
  </r>
  <r>
    <d v="2017-07-17T10:59:00"/>
    <n v="144"/>
    <s v="144-Girardot, Cruz Verde"/>
    <s v="Girardot"/>
    <x v="1"/>
  </r>
  <r>
    <d v="2017-07-17T12:02:00"/>
    <n v="167"/>
    <s v="167-Quinta paredes, Cruz Verde"/>
    <s v="Bogotá"/>
    <x v="1"/>
  </r>
  <r>
    <d v="2017-07-17T18:33:00"/>
    <n v="188"/>
    <s v="188-Tequendama, Farmasnitas"/>
    <s v="Cali"/>
    <x v="0"/>
  </r>
  <r>
    <d v="2017-07-18T12:19:00"/>
    <n v="378"/>
    <s v="378 - Las Villas, Cruz Verde"/>
    <s v="Bogotá"/>
    <x v="0"/>
  </r>
  <r>
    <d v="2017-07-18T13:31:00"/>
    <n v="454"/>
    <s v="Cruz Verde, 454_Colina"/>
    <s v="Bogotá"/>
    <x v="1"/>
  </r>
  <r>
    <d v="2017-07-18T13:42:00"/>
    <n v="378"/>
    <s v="378 - Las Villas, Cruz Verde"/>
    <s v="Bogotá"/>
    <x v="1"/>
  </r>
  <r>
    <d v="2017-07-18T16:12:00"/>
    <n v="268"/>
    <s v="268-Centro Internacional, Cruz Verde"/>
    <s v="Bogotá"/>
    <x v="0"/>
  </r>
  <r>
    <d v="2017-07-18T17:11:00"/>
    <n v="163"/>
    <s v="163-Palermo, Cruz Verde"/>
    <s v="Bogotá"/>
    <x v="1"/>
  </r>
  <r>
    <d v="2017-07-19T15:24:00"/>
    <n v="454"/>
    <s v="Cruz Verde, 454_Colina"/>
    <s v="Bogotá"/>
    <x v="0"/>
  </r>
  <r>
    <d v="2017-07-19T16:03:00"/>
    <n v="110"/>
    <s v="110-Tutelas Calle 116-Pontevedra, Cruz Verde"/>
    <s v="Bogotá"/>
    <x v="0"/>
  </r>
  <r>
    <d v="2017-07-19T17:00:00"/>
    <n v="268"/>
    <s v="268-Centro Internacional, Cruz Verde"/>
    <s v="Bogotá"/>
    <x v="0"/>
  </r>
  <r>
    <d v="2017-07-19T18:39:00"/>
    <n v="382"/>
    <s v="382 - Zipaquira Centro, Cruz Verde"/>
    <s v="Zipaquirá"/>
    <x v="1"/>
  </r>
  <r>
    <d v="2017-07-19T19:02:00"/>
    <n v="378"/>
    <s v="378 - Las Villas, Cruz Verde"/>
    <s v="Bogotá"/>
    <x v="1"/>
  </r>
  <r>
    <d v="2017-07-19T19:03:00"/>
    <n v="378"/>
    <s v="378 - Las Villas, Cruz Verde"/>
    <s v="Bogotá"/>
    <x v="0"/>
  </r>
  <r>
    <d v="2017-07-21T19:02:00"/>
    <n v="378"/>
    <s v="378 - Las Villas, Cruz Verde"/>
    <s v="Bogotá"/>
    <x v="0"/>
  </r>
  <r>
    <d v="2017-07-21T20:50:00"/>
    <n v="133"/>
    <s v="133- Avenida Bolivar, Farmasanitas"/>
    <s v="Armenia"/>
    <x v="0"/>
  </r>
  <r>
    <d v="2017-07-22T10:20:00"/>
    <n v="163"/>
    <s v="163-Palermo, Cruz Verde"/>
    <s v="Bogotá"/>
    <x v="1"/>
  </r>
  <r>
    <d v="2017-07-22T10:33:00"/>
    <n v="163"/>
    <s v="163-Palermo, Cruz Verde"/>
    <s v="Bogotá"/>
    <x v="1"/>
  </r>
  <r>
    <d v="2017-07-22T10:50:00"/>
    <n v="163"/>
    <s v="163-Palermo, Cruz Verde"/>
    <s v="Bogotá"/>
    <x v="1"/>
  </r>
  <r>
    <d v="2017-07-22T20:44:00"/>
    <n v="198"/>
    <s v="198 - Metro Bosa, Cruz Verde - Cencosud"/>
    <s v="Bogotá"/>
    <x v="1"/>
  </r>
  <r>
    <d v="2017-07-24T08:44:00"/>
    <n v="161"/>
    <s v="161-Punto Clave, Farmsanitas"/>
    <s v="Medellín"/>
    <x v="0"/>
  </r>
  <r>
    <d v="2017-07-24T09:34:00"/>
    <n v="98"/>
    <s v="98-Belmira, Cruz Verde"/>
    <s v="Bogotá"/>
    <x v="0"/>
  </r>
  <r>
    <d v="2017-07-24T19:23:00"/>
    <n v="160"/>
    <s v="160-Santa Barbara, Cruz Verde"/>
    <s v="Bogotá"/>
    <x v="0"/>
  </r>
  <r>
    <d v="2017-07-24T22:10:00"/>
    <n v="451"/>
    <s v="Chapinero Alto, 451_Cruz Verde"/>
    <s v="Bogotá"/>
    <x v="1"/>
  </r>
  <r>
    <d v="2017-07-24T22:14:00"/>
    <n v="451"/>
    <s v="Chapinero Alto, 451_Cruz Verde"/>
    <s v="Bogotá"/>
    <x v="1"/>
  </r>
  <r>
    <d v="2017-07-24T22:17:00"/>
    <n v="451"/>
    <s v="Chapinero Alto, 451_Cruz Verde"/>
    <s v="Bogotá"/>
    <x v="1"/>
  </r>
  <r>
    <d v="2017-07-24T22:21:00"/>
    <n v="451"/>
    <s v="Chapinero Alto, 451_Cruz Verde"/>
    <s v="Bogotá"/>
    <x v="0"/>
  </r>
  <r>
    <d v="2017-07-25T12:12:00"/>
    <n v="378"/>
    <s v="378 - Las Villas, Cruz Verde"/>
    <s v="Bogotá"/>
    <x v="1"/>
  </r>
  <r>
    <d v="2017-07-25T12:57:00"/>
    <n v="378"/>
    <s v="378 - Las Villas, Cruz Verde"/>
    <s v="Bogotá"/>
    <x v="0"/>
  </r>
  <r>
    <d v="2017-07-25T13:08:00"/>
    <n v="461"/>
    <s v="Santafe, 461_Cruz Verde"/>
    <s v="Bogotá"/>
    <x v="1"/>
  </r>
  <r>
    <d v="2017-07-25T16:38:00"/>
    <n v="224"/>
    <s v="224 - Jumbo Alto Prado, Cruz Verde -Cencosud"/>
    <s v="Barranquilla"/>
    <x v="1"/>
  </r>
  <r>
    <d v="2017-07-25T16:43:00"/>
    <n v="224"/>
    <s v="224 - Jumbo Alto Prado, Cruz Verde -Cencosud"/>
    <s v="Barranquilla"/>
    <x v="1"/>
  </r>
  <r>
    <d v="2017-07-25T17:41:00"/>
    <n v="466"/>
    <s v="Colmedica Chapinero, 466_CruzVerde"/>
    <s v="Bogotá"/>
    <x v="1"/>
  </r>
  <r>
    <d v="2017-07-25T18:23:00"/>
    <n v="188"/>
    <s v="188-Tequendama, Farmasnitas"/>
    <s v="Cali"/>
    <x v="0"/>
  </r>
  <r>
    <d v="2017-07-26T08:19:00"/>
    <n v="123"/>
    <s v="123-Guayacanes, Cruz Verde"/>
    <s v="Manizales"/>
    <x v="1"/>
  </r>
  <r>
    <d v="2017-07-26T12:58:00"/>
    <n v="188"/>
    <s v="188-Tequendama, Farmasnitas"/>
    <s v="Cali"/>
    <x v="0"/>
  </r>
  <r>
    <d v="2017-07-26T16:48:00"/>
    <n v="268"/>
    <s v="268-Centro Internacional, Cruz Verde"/>
    <s v="Bogotá"/>
    <x v="0"/>
  </r>
  <r>
    <d v="2017-07-26T17:15:00"/>
    <n v="163"/>
    <s v="163-Palermo, Cruz Verde"/>
    <s v="Bogotá"/>
    <x v="1"/>
  </r>
  <r>
    <d v="2017-07-27T10:38:00"/>
    <n v="226"/>
    <s v="226 - Metro 20 de Julio, Cruz Verde - Cencosud"/>
    <s v="Bogotá"/>
    <x v="0"/>
  </r>
  <r>
    <d v="2017-07-27T15:16:00"/>
    <n v="459"/>
    <s v="Las Ferias, 459_Cruz Verde"/>
    <s v="Bogotá "/>
    <x v="0"/>
  </r>
  <r>
    <d v="2017-07-28T15:22:00"/>
    <n v="459"/>
    <s v="Las Ferias, 459_Cruz Verde"/>
    <s v="Bogotá "/>
    <x v="0"/>
  </r>
  <r>
    <d v="2017-07-28T18:58:00"/>
    <n v="110"/>
    <s v="110-Tutelas Calle 116-Pontevedra, Cruz Verde"/>
    <s v="Bogotá"/>
    <x v="1"/>
  </r>
  <r>
    <d v="2017-07-29T12:03:00"/>
    <n v="308"/>
    <s v="308-Toberin, Cruz Verde"/>
    <s v="Bogotá"/>
    <x v="1"/>
  </r>
  <r>
    <d v="2017-08-01T17:24:03"/>
    <n v="297"/>
    <s v="297-Parque Arauco-Caracoli,farmasanitas"/>
    <s v="Bucaramanga"/>
    <x v="0"/>
  </r>
  <r>
    <d v="2017-08-01T21:15:48"/>
    <n v="133"/>
    <s v="133- Avenida Bolivar,Farmasanitas"/>
    <s v="Armenia"/>
    <x v="0"/>
  </r>
  <r>
    <d v="2017-08-01T22:28:09"/>
    <n v="252"/>
    <s v="252 - Jumbo Santa Ana,Cruz Verde - cencosud"/>
    <s v="Bogotá"/>
    <x v="1"/>
  </r>
  <r>
    <d v="2017-08-02T14:07:47"/>
    <n v="390"/>
    <s v="390_Calle 82,Cruz Verde"/>
    <s v="Barranquilla"/>
    <x v="1"/>
  </r>
  <r>
    <d v="2017-08-02T15:51:53"/>
    <n v="163"/>
    <s v="163-Palermo,Cruz Verde"/>
    <s v="Bogotá"/>
    <x v="1"/>
  </r>
  <r>
    <d v="2017-08-02T19:23:58"/>
    <n v="460"/>
    <s v="Avenida 1,460-Cruz Verde"/>
    <s v="Cúcuta"/>
    <x v="1"/>
  </r>
  <r>
    <d v="2017-08-02T20:14:02"/>
    <n v="454"/>
    <s v="Cruz Verde,454_Colina"/>
    <s v="Bogotá"/>
    <x v="1"/>
  </r>
  <r>
    <d v="2017-08-02T21:19:33"/>
    <n v="454"/>
    <s v="Cruz Verde,454_Colina"/>
    <s v="Bogotá"/>
    <x v="1"/>
  </r>
  <r>
    <d v="2017-08-02T23:00:54"/>
    <n v="172"/>
    <s v="172-Calle 100,Cruz Verde"/>
    <s v="Bogotá"/>
    <x v="1"/>
  </r>
  <r>
    <d v="2017-08-03T16:26:56"/>
    <n v="297"/>
    <s v="297-Parque Arauco-Caracoli,farmasanitas"/>
    <s v="Bucaramanga"/>
    <x v="0"/>
  </r>
  <r>
    <d v="2017-08-04T19:14:35"/>
    <n v="110"/>
    <s v="110-Tutelas Calle 116-Pontevedra, Cruz Verde"/>
    <s v="Bogotá"/>
    <x v="0"/>
  </r>
  <r>
    <d v="2017-08-04T22:59:58"/>
    <n v="451"/>
    <s v="Chapinero Alto,451_Cruz Verde"/>
    <s v="Bogotá"/>
    <x v="1"/>
  </r>
  <r>
    <d v="2017-08-04T23:47:43"/>
    <n v="378"/>
    <s v="378 - Las Villas,Cruz Verde"/>
    <s v="Bogotá"/>
    <x v="1"/>
  </r>
  <r>
    <d v="2017-08-05T02:25:15"/>
    <n v="262"/>
    <s v="262 - Jumbo Hayuelos,Cruz Verde - Cencosud"/>
    <s v="Bogotá"/>
    <x v="0"/>
  </r>
  <r>
    <d v="2017-08-05T19:44:03"/>
    <n v="188"/>
    <s v="188-Tequendama,Farmasnitas"/>
    <s v="Cali"/>
    <x v="0"/>
  </r>
  <r>
    <d v="2017-08-05T21:42:42"/>
    <n v="297"/>
    <s v="297-Parque Arauco-Caracoli,farmasanitas"/>
    <s v="Bucaramanga"/>
    <x v="0"/>
  </r>
  <r>
    <d v="2017-08-06T19:23:52"/>
    <n v="458"/>
    <s v="Central,458-Kennedy"/>
    <s v="Bogotá "/>
    <x v="1"/>
  </r>
  <r>
    <d v="2017-08-07T19:16:52"/>
    <n v="161"/>
    <s v="161-Punto Clave,Farmsanitas"/>
    <s v="Medellín"/>
    <x v="0"/>
  </r>
  <r>
    <d v="2017-08-08T13:30:43"/>
    <n v="157"/>
    <s v="157-ZonaIN,Cruz Verde"/>
    <s v="Bogotá"/>
    <x v="0"/>
  </r>
  <r>
    <d v="2017-08-08T21:56:09"/>
    <n v="466"/>
    <s v="Colmedica Chapinero,466_CruzVerde"/>
    <s v="Bogotá"/>
    <x v="1"/>
  </r>
  <r>
    <d v="2017-08-08T23:13:44"/>
    <n v="165"/>
    <s v="165-Tunal,Cruz Verde"/>
    <s v="Bogotá"/>
    <x v="0"/>
  </r>
  <r>
    <d v="2017-08-09T14:08:45"/>
    <n v="157"/>
    <s v="157-ZonaIN,Cruz Verde"/>
    <s v="Bogotá"/>
    <x v="0"/>
  </r>
  <r>
    <d v="2017-08-09T14:20:33"/>
    <n v="226"/>
    <s v="226 - Metro 20 de Julio,Cruz Verde - Cencosud"/>
    <s v="Bogotá"/>
    <x v="0"/>
  </r>
  <r>
    <d v="2017-08-09T19:30:39"/>
    <n v="200"/>
    <s v="200 - Jumbo Cra 65,Cruz Verde - Cencosud"/>
    <s v="Medellín"/>
    <x v="1"/>
  </r>
  <r>
    <d v="2017-08-09T19:45:56"/>
    <n v="158"/>
    <s v="158-Suba,Cruz Verde"/>
    <s v="Bogotá"/>
    <x v="0"/>
  </r>
  <r>
    <d v="2017-08-09T21:56:44"/>
    <n v="309"/>
    <s v="309_San Francisco,Cruz verde"/>
    <s v="Barranquilla"/>
    <x v="0"/>
  </r>
  <r>
    <d v="2017-08-09T22:39:19"/>
    <n v="464"/>
    <s v="464_Av Esperanza,Cruz Verde"/>
    <s v="Bogotá"/>
    <x v="1"/>
  </r>
  <r>
    <d v="2017-08-10T19:57:15"/>
    <n v="467"/>
    <s v="467_Santa Paula,Cruz Verde"/>
    <s v="Bogotá"/>
    <x v="1"/>
  </r>
  <r>
    <d v="2017-08-10T19:58:51"/>
    <n v="389"/>
    <s v="Cruz Verde,389_Restrepo"/>
    <s v="Bogotá"/>
    <x v="0"/>
  </r>
  <r>
    <d v="2017-08-10T20:12:12"/>
    <n v="367"/>
    <s v="367-Ilarco,Cruz Verde"/>
    <s v="Bogotá"/>
    <x v="0"/>
  </r>
  <r>
    <d v="2017-08-10T21:17:40"/>
    <n v="262"/>
    <s v="262 - Jumbo Hayuelos,Cruz Verde - Cencosud"/>
    <s v="Bogotá"/>
    <x v="0"/>
  </r>
  <r>
    <d v="2017-08-10T21:25:03"/>
    <n v="464"/>
    <s v="464_Av Esperanza,Cruz Verde"/>
    <s v="Bogotá"/>
    <x v="1"/>
  </r>
  <r>
    <d v="2017-08-10T23:06:07"/>
    <n v="297"/>
    <s v="297-Parque Arauco-Caracoli,farmasanitas"/>
    <s v="Bucaramanga"/>
    <x v="1"/>
  </r>
  <r>
    <d v="2017-08-11T15:21:59"/>
    <n v="172"/>
    <s v="172-Calle 100,Cruz Verde"/>
    <s v="Bogotá"/>
    <x v="0"/>
  </r>
  <r>
    <d v="2017-08-11T15:31:57"/>
    <n v="172"/>
    <s v="172-Calle 100,Cruz Verde"/>
    <s v="Bogotá"/>
    <x v="1"/>
  </r>
  <r>
    <d v="2017-08-11T15:56:11"/>
    <n v="172"/>
    <s v="172-Calle 100,Cruz Verde"/>
    <s v="Bogotá"/>
    <x v="1"/>
  </r>
  <r>
    <d v="2017-08-11T18:47:02"/>
    <n v="451"/>
    <s v="Chapinero Alto,451_Cruz Verde"/>
    <s v="Bogotá"/>
    <x v="1"/>
  </r>
  <r>
    <d v="2017-08-11T21:45:43"/>
    <n v="268"/>
    <s v="268-Centro Internacional,Cruz Verde"/>
    <s v="Bogotá"/>
    <x v="0"/>
  </r>
  <r>
    <d v="2017-08-11T22:21:59"/>
    <n v="252"/>
    <s v="252 - Jumbo Santa Ana,Cruz Verde - cencosud"/>
    <s v="Bogotá"/>
    <x v="0"/>
  </r>
  <r>
    <d v="2017-08-12T01:09:17"/>
    <n v="378"/>
    <s v="378 - Las Villas,Cruz Verde"/>
    <s v="Bogotá"/>
    <x v="0"/>
  </r>
  <r>
    <d v="2017-08-12T23:25:30"/>
    <n v="382"/>
    <s v="382 - Zipaquira Centro,Cruz Verde"/>
    <s v="Zipaquirá"/>
    <x v="0"/>
  </r>
  <r>
    <d v="2017-08-13T23:51:40"/>
    <n v="226"/>
    <s v="226 - Metro 20 de Julio,Cruz Verde - Cencosud"/>
    <s v="Bogotá"/>
    <x v="0"/>
  </r>
  <r>
    <d v="2017-08-14T16:38:26"/>
    <n v="172"/>
    <s v="172-Calle 100,Cruz Verde"/>
    <s v="Bogotá"/>
    <x v="1"/>
  </r>
  <r>
    <d v="2017-08-14T16:44:16"/>
    <n v="172"/>
    <s v="172-Calle 100,Cruz Verde"/>
    <s v="Bogotá"/>
    <x v="1"/>
  </r>
  <r>
    <d v="2017-08-14T17:03:48"/>
    <n v="378"/>
    <s v="378 - Las Villas,Cruz Verde"/>
    <s v="Bogotá"/>
    <x v="1"/>
  </r>
  <r>
    <d v="2017-08-15T12:05:13"/>
    <n v="120"/>
    <s v="120-Tutelas Cali-Roosevelt,Cruz Verde"/>
    <s v="Cali"/>
    <x v="0"/>
  </r>
  <r>
    <d v="2017-08-15T15:51:37"/>
    <n v="459"/>
    <s v="Las Ferias,459_Cruz Verde"/>
    <s v="Bogotá "/>
    <x v="1"/>
  </r>
  <r>
    <d v="2017-08-15T19:45:23"/>
    <n v="367"/>
    <s v="367-Ilarco,Cruz Verde"/>
    <s v="Bogotá"/>
    <x v="0"/>
  </r>
  <r>
    <d v="2017-08-15T21:11:53"/>
    <n v="268"/>
    <s v="268-Centro Internacional,Cruz Verde"/>
    <s v="Bogotá"/>
    <x v="0"/>
  </r>
  <r>
    <d v="2017-08-16T16:55:30"/>
    <n v="460"/>
    <s v="Avenida 1,460-Cruz Verde"/>
    <s v="Cúcuta"/>
    <x v="1"/>
  </r>
  <r>
    <d v="2017-08-16T17:07:22"/>
    <n v="268"/>
    <s v="268-Centro Internacional,Cruz Verde"/>
    <s v="Bogotá"/>
    <x v="0"/>
  </r>
  <r>
    <d v="2017-08-16T19:19:24"/>
    <n v="157"/>
    <s v="157-ZonaIN,Cruz Verde"/>
    <s v="Bogotá"/>
    <x v="0"/>
  </r>
  <r>
    <d v="2017-08-17T15:55:07"/>
    <n v="268"/>
    <s v="268-Centro Internacional,Cruz Verde"/>
    <s v="Bogotá"/>
    <x v="0"/>
  </r>
  <r>
    <d v="2017-08-17T18:04:40"/>
    <n v="309"/>
    <s v="309_San Francisco,Cruz verde"/>
    <s v="Barranquilla"/>
    <x v="0"/>
  </r>
  <r>
    <d v="2017-08-18T00:24:46"/>
    <n v="460"/>
    <s v="Avenida 1,460-Cruz Verde"/>
    <s v="Cúcuta"/>
    <x v="1"/>
  </r>
  <r>
    <d v="2017-08-18T17:12:55"/>
    <n v="389"/>
    <s v="Cruz Verde,389_Restrepo"/>
    <s v="Bogotá"/>
    <x v="1"/>
  </r>
  <r>
    <d v="2017-08-18T18:19:29"/>
    <n v="167"/>
    <s v="167-Quinta paredes,Cruz Verde"/>
    <s v="Bogotá"/>
    <x v="1"/>
  </r>
  <r>
    <d v="2017-08-18T19:02:46"/>
    <n v="461"/>
    <s v="Santafe,461_Cruz Verde"/>
    <s v="Bogotá"/>
    <x v="0"/>
  </r>
  <r>
    <d v="2017-08-18T21:36:43"/>
    <n v="167"/>
    <s v="167-Quinta paredes,Cruz Verde"/>
    <s v="Bogotá"/>
    <x v="1"/>
  </r>
  <r>
    <d v="2017-08-18T21:58:44"/>
    <n v="172"/>
    <s v="172-Calle 100,Cruz Verde"/>
    <s v="Bogotá"/>
    <x v="1"/>
  </r>
  <r>
    <d v="2017-08-18T22:00:05"/>
    <n v="172"/>
    <s v="172-Calle 100,Cruz Verde"/>
    <s v="Bogotá"/>
    <x v="1"/>
  </r>
  <r>
    <d v="2017-08-18T22:04:21"/>
    <n v="268"/>
    <s v="268-Centro Internacional,Cruz Verde"/>
    <s v="Bogotá"/>
    <x v="0"/>
  </r>
  <r>
    <d v="2017-08-18T23:33:15"/>
    <n v="98"/>
    <s v="98-Belmira, Cruz Verde"/>
    <s v="Bogotá"/>
    <x v="0"/>
  </r>
  <r>
    <d v="2017-08-19T14:47:40"/>
    <n v="460"/>
    <s v="Avenida 1,460-Cruz Verde"/>
    <s v="Cúcuta"/>
    <x v="1"/>
  </r>
  <r>
    <d v="2017-08-19T15:19:04"/>
    <n v="155"/>
    <s v="Salitre,Comercial"/>
    <s v="Bogotá"/>
    <x v="0"/>
  </r>
  <r>
    <d v="2017-08-19T19:39:42"/>
    <n v="467"/>
    <s v="467_Santa Paula,Cruz Verde"/>
    <s v="Bogotá"/>
    <x v="1"/>
  </r>
  <r>
    <d v="2017-08-21T20:07:29"/>
    <n v="454"/>
    <s v="Cruz Verde,454_Colina"/>
    <s v="Bogotá"/>
    <x v="1"/>
  </r>
  <r>
    <d v="2017-08-21T20:58:03"/>
    <n v="454"/>
    <s v="Cruz Verde,454_Colina"/>
    <s v="Bogotá"/>
    <x v="1"/>
  </r>
  <r>
    <d v="2017-08-21T21:31:32"/>
    <n v="378"/>
    <s v="378 - Las Villas,Cruz Verde"/>
    <s v="Bogotá"/>
    <x v="1"/>
  </r>
  <r>
    <d v="2017-08-22T14:29:12"/>
    <n v="161"/>
    <s v="161-Punto Clave,Farmsanitas"/>
    <s v="Medellín"/>
    <x v="0"/>
  </r>
  <r>
    <d v="2017-08-22T23:13:25"/>
    <n v="460"/>
    <s v="Avenida 1,460-Cruz Verde"/>
    <s v="Cúcuta"/>
    <x v="1"/>
  </r>
  <r>
    <d v="2017-08-22T23:49:22"/>
    <n v="459"/>
    <s v="Las Ferias,459_Cruz Verde"/>
    <s v="Bogotá "/>
    <x v="0"/>
  </r>
  <r>
    <d v="2017-08-23T15:06:59"/>
    <n v="469"/>
    <s v="469_Calle 140,Cruz Verde"/>
    <s v="Bogotá"/>
    <x v="0"/>
  </r>
  <r>
    <d v="2017-08-23T16:19:20"/>
    <n v="297"/>
    <s v="297-Parque Arauco-Caracoli,farmasanitas"/>
    <s v="Bucaramanga"/>
    <x v="1"/>
  </r>
  <r>
    <d v="2017-08-23T19:45:19"/>
    <n v="268"/>
    <s v="268-Centro Internacional,Cruz Verde"/>
    <s v="Bogotá"/>
    <x v="0"/>
  </r>
  <r>
    <d v="2017-08-23T21:01:41"/>
    <n v="251"/>
    <s v="251-Calle 54,Cruz Verde"/>
    <s v="Bogotá"/>
    <x v="0"/>
  </r>
  <r>
    <d v="2017-08-23T21:55:05"/>
    <n v="188"/>
    <s v="188-Tequendama,Farmasnitas"/>
    <s v="Cali"/>
    <x v="0"/>
  </r>
  <r>
    <d v="2017-08-23T23:59:28"/>
    <n v="382"/>
    <s v="382 - Zipaquira Centro,Cruz Verde"/>
    <s v="Zipaquirá"/>
    <x v="1"/>
  </r>
  <r>
    <d v="2017-08-24T00:02:30"/>
    <n v="382"/>
    <s v="382 - Zipaquira Centro,Cruz Verde"/>
    <s v="Zipaquirá"/>
    <x v="1"/>
  </r>
  <r>
    <d v="2017-08-25T19:19:21"/>
    <n v="174"/>
    <s v="174-Parque Turbay,Farmasanitas"/>
    <s v="Bucaramanga"/>
    <x v="1"/>
  </r>
  <r>
    <d v="2017-08-26T21:25:29"/>
    <n v="378"/>
    <s v="378 - Las Villas,Cruz Verde"/>
    <s v="Bogotá"/>
    <x v="0"/>
  </r>
  <r>
    <d v="2017-08-27T20:05:06"/>
    <n v="451"/>
    <s v="Chapinero Alto,451_Cruz Verde"/>
    <s v="Bogotá"/>
    <x v="1"/>
  </r>
  <r>
    <d v="2017-08-28T15:15:49"/>
    <n v="367"/>
    <s v="367-Ilarco,Cruz Verde"/>
    <s v="Bogotá"/>
    <x v="1"/>
  </r>
  <r>
    <d v="2017-08-28T19:08:06"/>
    <n v="466"/>
    <s v="Colmedica Chapinero,466_CruzVerde"/>
    <s v="Bogotá"/>
    <x v="1"/>
  </r>
  <r>
    <d v="2017-08-29T13:55:55"/>
    <n v="157"/>
    <s v="157-ZonaIN,Cruz Verde"/>
    <s v="Bogotá"/>
    <x v="0"/>
  </r>
  <r>
    <d v="2017-08-29T16:59:57"/>
    <n v="311"/>
    <s v="311-Metro Prado,Cruz verde"/>
    <s v="Medellín"/>
    <x v="0"/>
  </r>
  <r>
    <d v="2017-08-29T17:30:53"/>
    <n v="172"/>
    <s v="172-Calle 100,Cruz Verde"/>
    <s v="Bogotá"/>
    <x v="1"/>
  </r>
  <r>
    <d v="2017-08-29T18:17:24"/>
    <n v="113"/>
    <s v="113-San Diego, Cruz Verde"/>
    <s v="Medellín"/>
    <x v="0"/>
  </r>
  <r>
    <d v="2017-08-29T19:23:46"/>
    <n v="378"/>
    <s v="378 - Las Villas,Cruz Verde"/>
    <s v="Bogotá"/>
    <x v="0"/>
  </r>
  <r>
    <d v="2017-08-30T01:53:18"/>
    <n v="469"/>
    <s v="469_Calle 140,Cruz Verde"/>
    <s v="Bogotá"/>
    <x v="1"/>
  </r>
  <r>
    <d v="2017-08-30T20:35:20"/>
    <n v="380"/>
    <s v="380_ Macarena,Cruz Verde"/>
    <s v="Ibagué"/>
    <x v="0"/>
  </r>
  <r>
    <d v="2017-08-30T21:11:04"/>
    <n v="309"/>
    <s v="309_San Francisco,Cruz verde"/>
    <s v="Barranquilla"/>
    <x v="0"/>
  </r>
  <r>
    <d v="2017-08-30T21:56:09"/>
    <n v="98"/>
    <s v="98-Belmira, Cruz Verde"/>
    <s v="Bogotá"/>
    <x v="0"/>
  </r>
  <r>
    <d v="2017-08-30T22:17:31"/>
    <n v="447"/>
    <s v="Cruz Verde,447-Parque Arboleda"/>
    <s v="Pereira"/>
    <x v="0"/>
  </r>
  <r>
    <d v="2017-08-30T22:27:06"/>
    <n v="464"/>
    <s v="464_Av Esperanza,Cruz Verde"/>
    <s v="Bogotá"/>
    <x v="1"/>
  </r>
  <r>
    <d v="2017-08-31T17:44:12"/>
    <n v="466"/>
    <s v="Colmedica Chapinero,466_CruzVerde"/>
    <s v="Bogotá"/>
    <x v="0"/>
  </r>
  <r>
    <d v="2017-08-31T18:26:03"/>
    <n v="146"/>
    <s v="146-Chiquinquira,Cruz Verde"/>
    <s v="Chiquinquirá"/>
    <x v="1"/>
  </r>
  <r>
    <d v="2017-08-31T18:28:20"/>
    <n v="466"/>
    <s v="Colmedica Chapinero,466_CruzVerde"/>
    <s v="Bogotá"/>
    <x v="1"/>
  </r>
  <r>
    <d v="2017-08-31T21:20:14"/>
    <n v="309"/>
    <s v="309_San Francisco,Cruz verde"/>
    <s v="Barranquilla"/>
    <x v="0"/>
  </r>
  <r>
    <d v="2017-08-31T22:41:56"/>
    <n v="164"/>
    <s v="164-Cedro Bolivar,Cruz Verde"/>
    <s v="Bogotá"/>
    <x v="0"/>
  </r>
  <r>
    <d v="2017-09-01T12:13:00"/>
    <n v="467"/>
    <s v="467_Santa Paula, Cruz Verde"/>
    <s v="Bogotá"/>
    <x v="1"/>
  </r>
  <r>
    <d v="2017-09-01T16:18:00"/>
    <n v="378"/>
    <s v="378 - Las Villas, Cruz Verde"/>
    <s v="Bogotá"/>
    <x v="0"/>
  </r>
  <r>
    <d v="2017-09-02T12:26:00"/>
    <n v="265"/>
    <s v="265 - Metro Alqueria, Cruz Verde - cencosud"/>
    <s v="Bogotá"/>
    <x v="1"/>
  </r>
  <r>
    <d v="2017-09-02T14:02:00"/>
    <n v="160"/>
    <s v="160-Santa Barbara, Cruz Verde"/>
    <s v="Bogotá"/>
    <x v="0"/>
  </r>
  <r>
    <d v="2017-09-04T11:28:00"/>
    <n v="263"/>
    <s v="263 - Jumbo Cra 30, Cruz Verde - Cencosud"/>
    <s v="Bogotá"/>
    <x v="0"/>
  </r>
  <r>
    <d v="2017-09-04T15:20:00"/>
    <n v="378"/>
    <s v="378 - Las Villas, Cruz Verde"/>
    <s v="Bogotá"/>
    <x v="0"/>
  </r>
  <r>
    <d v="2017-09-04T15:27:00"/>
    <n v="174"/>
    <s v="174-Parque Turbay, Farmasanitas"/>
    <s v="Bucaramanga"/>
    <x v="1"/>
  </r>
  <r>
    <d v="2017-09-04T16:23:00"/>
    <n v="451"/>
    <s v="Chapinero Alto, 451_Cruz Verde"/>
    <s v="Bogotá"/>
    <x v="1"/>
  </r>
  <r>
    <d v="2017-09-04T16:25:00"/>
    <n v="451"/>
    <s v="Chapinero Alto, 451_Cruz Verde"/>
    <s v="Bogotá"/>
    <x v="1"/>
  </r>
  <r>
    <d v="2017-09-04T17:24:00"/>
    <n v="297"/>
    <s v="297-Parque Arauco-Caracoli, farmasanitas"/>
    <s v="Bucaramanga"/>
    <x v="0"/>
  </r>
  <r>
    <d v="2017-09-05T11:20:00"/>
    <n v="160"/>
    <s v="160-Santa Barbara, Cruz Verde"/>
    <s v="Bogotá"/>
    <x v="0"/>
  </r>
  <r>
    <d v="2017-09-05T16:58:00"/>
    <n v="200"/>
    <s v="200 - Jumbo Cra 65, Cruz Verde - Cencosud"/>
    <s v="Medellín"/>
    <x v="0"/>
  </r>
  <r>
    <d v="2017-09-05T18:03:00"/>
    <n v="268"/>
    <s v="268-Centro Internacional, Cruz Verde"/>
    <s v="Bogotá"/>
    <x v="0"/>
  </r>
  <r>
    <d v="2017-09-06T11:40:00"/>
    <n v="367"/>
    <s v="367-Ilarco, Cruz Verde"/>
    <s v="Bogotá"/>
    <x v="1"/>
  </r>
  <r>
    <d v="2017-09-06T15:50:00"/>
    <n v="367"/>
    <s v="367-Ilarco, Cruz Verde"/>
    <s v="Bogotá"/>
    <x v="1"/>
  </r>
  <r>
    <d v="2017-09-06T16:04:00"/>
    <n v="459"/>
    <s v="Las Ferias, 459_Cruz Verde"/>
    <s v="Bogotá "/>
    <x v="0"/>
  </r>
  <r>
    <d v="2017-09-06T16:36:00"/>
    <n v="459"/>
    <s v="Las Ferias, 459_Cruz Verde"/>
    <s v="Bogotá "/>
    <x v="0"/>
  </r>
  <r>
    <d v="2017-09-06T17:09:00"/>
    <n v="459"/>
    <s v="Las Ferias, 459_Cruz Verde"/>
    <s v="Bogotá "/>
    <x v="0"/>
  </r>
  <r>
    <d v="2017-09-06T19:28:00"/>
    <n v="469"/>
    <s v="469_Calle 140, Cruz Verde"/>
    <s v="Bogotá"/>
    <x v="1"/>
  </r>
  <r>
    <d v="2017-09-07T12:13:00"/>
    <n v="162"/>
    <s v="162-Cabecera, Farmasanitas"/>
    <s v="Bucaramanga"/>
    <x v="0"/>
  </r>
  <r>
    <d v="2017-09-07T16:31:00"/>
    <n v="458"/>
    <s v="Central, 458-Kennedy"/>
    <s v="Bogotá "/>
    <x v="0"/>
  </r>
  <r>
    <d v="2017-09-08T07:19:00"/>
    <n v="152"/>
    <s v="152-Norte, Farmasanitas"/>
    <s v="Cali"/>
    <x v="0"/>
  </r>
  <r>
    <d v="2017-09-08T12:52:00"/>
    <n v="378"/>
    <s v="378 - Las Villas, Cruz Verde"/>
    <s v="Bogotá"/>
    <x v="0"/>
  </r>
  <r>
    <d v="2017-09-08T16:24:00"/>
    <n v="172"/>
    <s v="172-Calle 100, Cruz Verde"/>
    <s v="Bogotá"/>
    <x v="1"/>
  </r>
  <r>
    <d v="2017-09-08T16:27:00"/>
    <n v="172"/>
    <s v="172-Calle 100, Cruz Verde"/>
    <s v="Bogotá"/>
    <x v="1"/>
  </r>
  <r>
    <d v="2017-09-08T16:39:00"/>
    <n v="172"/>
    <s v="172-Calle 100, Cruz Verde"/>
    <s v="Bogotá"/>
    <x v="1"/>
  </r>
  <r>
    <d v="2017-09-08T16:47:00"/>
    <n v="172"/>
    <s v="172-Calle 100, Cruz Verde"/>
    <s v="Bogotá"/>
    <x v="1"/>
  </r>
  <r>
    <d v="2017-09-08T17:02:00"/>
    <n v="172"/>
    <s v="172-Calle 100, Cruz Verde"/>
    <s v="Bogotá"/>
    <x v="0"/>
  </r>
  <r>
    <d v="2017-09-09T10:05:00"/>
    <n v="380"/>
    <s v="380_ Macarena, Cruz Verde"/>
    <s v="Ibagué"/>
    <x v="1"/>
  </r>
  <r>
    <d v="2017-09-09T11:11:00"/>
    <n v="378"/>
    <s v="378 - Las Villas, Cruz Verde"/>
    <s v="Bogotá"/>
    <x v="0"/>
  </r>
  <r>
    <d v="2017-09-11T16:52:00"/>
    <n v="257"/>
    <s v="257 - Jumbo Americano, Cruz Verde - Cencosud"/>
    <s v="Barranquilla"/>
    <x v="0"/>
  </r>
  <r>
    <d v="2017-09-11T17:13:00"/>
    <n v="289"/>
    <s v="289 - Jumbo Mega Mall, Cruz Verde - Cencosud"/>
    <s v="Bucaramanga"/>
    <x v="0"/>
  </r>
  <r>
    <d v="2017-09-11T17:35:00"/>
    <n v="110"/>
    <s v="110-Tutelas Calle 116-Pontevedra, Cruz Verde"/>
    <s v="Bogotá"/>
    <x v="0"/>
  </r>
  <r>
    <d v="2017-09-12T09:56:00"/>
    <n v="163"/>
    <s v="163-Palermo, Cruz Verde"/>
    <s v="Bogotá"/>
    <x v="1"/>
  </r>
  <r>
    <d v="2017-09-12T13:00:00"/>
    <n v="147"/>
    <s v="147-Innovo, Cruz Verde"/>
    <s v="Duitama"/>
    <x v="0"/>
  </r>
  <r>
    <d v="2017-09-12T13:20:00"/>
    <n v="163"/>
    <s v="163-Palermo, Cruz Verde"/>
    <s v="Bogotá"/>
    <x v="1"/>
  </r>
  <r>
    <d v="2017-09-12T15:52:00"/>
    <n v="163"/>
    <s v="163-Palermo, Cruz Verde"/>
    <s v="Bogotá"/>
    <x v="1"/>
  </r>
  <r>
    <d v="2017-09-12T16:06:00"/>
    <n v="155"/>
    <s v="Salitre, Comercial"/>
    <s v="Bogotá"/>
    <x v="0"/>
  </r>
  <r>
    <d v="2017-09-12T17:06:00"/>
    <n v="121"/>
    <s v="121-Monteria, Farmsanitas"/>
    <s v="Montería"/>
    <x v="0"/>
  </r>
  <r>
    <d v="2017-09-12T17:25:00"/>
    <n v="378"/>
    <s v="378 - Las Villas, Cruz Verde"/>
    <s v="Bogotá"/>
    <x v="1"/>
  </r>
  <r>
    <d v="2017-09-12T18:53:00"/>
    <n v="201"/>
    <s v="201 - Jumbo Tunja, Cruz Verde - Cencosud"/>
    <s v="Tunja"/>
    <x v="0"/>
  </r>
  <r>
    <d v="2017-09-13T08:14:00"/>
    <n v="382"/>
    <s v="382 - Zipaquira Centro, Cruz Verde"/>
    <s v="Zipaquirá"/>
    <x v="1"/>
  </r>
  <r>
    <d v="2017-09-13T11:19:00"/>
    <n v="172"/>
    <s v="172-Calle 100, Cruz Verde"/>
    <s v="Bogotá"/>
    <x v="0"/>
  </r>
  <r>
    <d v="2017-09-13T11:46:00"/>
    <n v="172"/>
    <s v="172-Calle 100, Cruz Verde"/>
    <s v="Bogotá"/>
    <x v="1"/>
  </r>
  <r>
    <d v="2017-09-13T16:20:00"/>
    <n v="163"/>
    <s v="163-Palermo, Cruz Verde"/>
    <s v="Bogotá"/>
    <x v="1"/>
  </r>
  <r>
    <d v="2017-09-13T16:33:00"/>
    <n v="367"/>
    <s v="367-Ilarco, Cruz Verde"/>
    <s v="Bogotá"/>
    <x v="1"/>
  </r>
  <r>
    <d v="2017-09-13T17:25:00"/>
    <n v="172"/>
    <s v="172-Calle 100, Cruz Verde"/>
    <s v="Bogotá"/>
    <x v="0"/>
  </r>
  <r>
    <d v="2017-09-13T17:33:00"/>
    <n v="172"/>
    <s v="172-Calle 100, Cruz Verde"/>
    <s v="Bogotá"/>
    <x v="0"/>
  </r>
  <r>
    <d v="2017-09-14T11:33:00"/>
    <n v="163"/>
    <s v="163-Palermo, Cruz Verde"/>
    <s v="Bogotá"/>
    <x v="1"/>
  </r>
  <r>
    <d v="2017-09-14T14:14:00"/>
    <n v="161"/>
    <s v="161-Punto Clave, Farmsanitas"/>
    <s v="Medellín"/>
    <x v="1"/>
  </r>
  <r>
    <d v="2017-09-15T10:31:00"/>
    <n v="167"/>
    <s v="167-Quinta paredes, Cruz Verde"/>
    <s v="Bogotá"/>
    <x v="1"/>
  </r>
  <r>
    <d v="2017-09-15T15:59:00"/>
    <n v="188"/>
    <s v="188-Tequendama, Farmasnitas"/>
    <s v="Cali"/>
    <x v="0"/>
  </r>
  <r>
    <d v="2017-09-15T16:01:00"/>
    <n v="454"/>
    <s v="Cruz Verde, 454_Colina"/>
    <s v="Bogotá"/>
    <x v="1"/>
  </r>
  <r>
    <d v="2017-09-15T16:13:00"/>
    <n v="257"/>
    <s v="257 - Jumbo Americano, Cruz Verde - Cencosud"/>
    <s v="Barranquilla"/>
    <x v="0"/>
  </r>
  <r>
    <d v="2017-09-15T16:47:00"/>
    <n v="464"/>
    <s v="464_Av Esperanza, Cruz Verde"/>
    <s v="Bogotá"/>
    <x v="1"/>
  </r>
  <r>
    <d v="2017-09-15T20:24:00"/>
    <n v="378"/>
    <s v="378 - Las Villas, Cruz Verde"/>
    <s v="Bogotá"/>
    <x v="1"/>
  </r>
  <r>
    <d v="2017-09-16T08:02:00"/>
    <n v="200"/>
    <s v="200 - Jumbo Cra 65, Cruz Verde - Cencosud"/>
    <s v="Medellín"/>
    <x v="1"/>
  </r>
  <r>
    <d v="2017-09-16T10:29:00"/>
    <n v="385"/>
    <s v="385_Imbanaco, Cruz Verde"/>
    <s v="Cali"/>
    <x v="0"/>
  </r>
  <r>
    <d v="2017-09-16T11:24:00"/>
    <n v="494"/>
    <s v="Modelia Central, 494-Cruz Verde"/>
    <s v="Bogotá"/>
    <x v="0"/>
  </r>
  <r>
    <d v="2017-09-16T12:18:00"/>
    <n v="98"/>
    <s v="98-Belmira, Cruz Verde"/>
    <s v="Bogotá"/>
    <x v="0"/>
  </r>
  <r>
    <d v="2017-09-16T13:18:00"/>
    <n v="378"/>
    <s v="378 - Las Villas, Cruz Verde"/>
    <s v="Bogotá"/>
    <x v="0"/>
  </r>
  <r>
    <d v="2017-09-18T11:58:00"/>
    <n v="126"/>
    <s v="126-Centro Chia, Cruz Verde"/>
    <s v="Chía"/>
    <x v="1"/>
  </r>
  <r>
    <d v="2017-09-18T18:40:00"/>
    <n v="257"/>
    <s v="257 - Jumbo Americano, Cruz Verde - Cencosud"/>
    <s v="Barranquilla"/>
    <x v="1"/>
  </r>
  <r>
    <d v="2017-09-19T14:48:00"/>
    <n v="172"/>
    <s v="172-Calle 100, Cruz Verde"/>
    <s v="Bogotá"/>
    <x v="1"/>
  </r>
  <r>
    <d v="2017-09-19T15:28:00"/>
    <n v="268"/>
    <s v="268-Centro Internacional, Cruz Verde"/>
    <s v="Bogotá"/>
    <x v="0"/>
  </r>
  <r>
    <d v="2017-09-20T09:01:00"/>
    <n v="134"/>
    <s v="134-Villavicencio, Cruz Verde"/>
    <s v="Villavicencio"/>
    <x v="0"/>
  </r>
  <r>
    <d v="2017-09-20T09:57:00"/>
    <n v="268"/>
    <s v="268-Centro Internacional, Cruz Verde"/>
    <s v="Bogotá"/>
    <x v="0"/>
  </r>
  <r>
    <d v="2017-09-20T13:17:00"/>
    <n v="378"/>
    <s v="378 - Las Villas, Cruz Verde"/>
    <s v="Bogotá"/>
    <x v="0"/>
  </r>
  <r>
    <d v="2017-09-20T15:56:00"/>
    <n v="467"/>
    <s v="467_Santa Paula, Cruz Verde"/>
    <s v="Bogotá"/>
    <x v="1"/>
  </r>
  <r>
    <d v="2017-09-20T16:47:00"/>
    <n v="251"/>
    <s v="251-Calle 54, Cruz Verde"/>
    <s v="Bogotá"/>
    <x v="0"/>
  </r>
  <r>
    <d v="2017-09-21T09:49:00"/>
    <n v="378"/>
    <s v="378 - Las Villas, Cruz Verde"/>
    <s v="Bogotá"/>
    <x v="1"/>
  </r>
  <r>
    <d v="2017-09-21T11:29:00"/>
    <n v="378"/>
    <s v="378 - Las Villas, Cruz Verde"/>
    <s v="Bogotá"/>
    <x v="0"/>
  </r>
  <r>
    <d v="2017-09-21T11:34:00"/>
    <n v="382"/>
    <s v="382 - Zipaquira Centro, Cruz Verde"/>
    <s v="Zipaquirá"/>
    <x v="1"/>
  </r>
  <r>
    <d v="2017-09-21T15:16:00"/>
    <n v="268"/>
    <s v="268-Centro Internacional, Cruz Verde"/>
    <s v="Bogotá"/>
    <x v="0"/>
  </r>
  <r>
    <d v="2017-09-21T15:47:00"/>
    <n v="297"/>
    <s v="297-Parque Arauco-Caracoli, farmasanitas"/>
    <s v="Bucaramanga"/>
    <x v="0"/>
  </r>
  <r>
    <d v="2017-09-21T16:23:00"/>
    <n v="263"/>
    <s v="263 - Jumbo Cra 30, Cruz Verde - Cencosud"/>
    <s v="Bogotá"/>
    <x v="0"/>
  </r>
  <r>
    <d v="2017-09-21T16:35:00"/>
    <n v="161"/>
    <s v="161-Punto Clave, Farmsanitas"/>
    <s v="Medellín"/>
    <x v="1"/>
  </r>
  <r>
    <d v="2017-09-22T14:28:00"/>
    <n v="155"/>
    <s v="Salitre, Comercial"/>
    <s v="Bogotá"/>
    <x v="1"/>
  </r>
  <r>
    <d v="2017-09-23T11:49:00"/>
    <n v="148"/>
    <s v="148-Ipiales, Farmasanitas"/>
    <s v="Ipiales "/>
    <x v="1"/>
  </r>
  <r>
    <d v="2017-09-24T14:44:00"/>
    <n v="451"/>
    <s v="Chapinero Alto, 451_Cruz Verde"/>
    <s v="Bogotá"/>
    <x v="1"/>
  </r>
  <r>
    <d v="2017-09-25T13:52:00"/>
    <n v="467"/>
    <s v="467_Santa Paula, Cruz Verde"/>
    <s v="Bogotá"/>
    <x v="0"/>
  </r>
  <r>
    <d v="2017-09-25T14:03:00"/>
    <n v="378"/>
    <s v="378 - Las Villas, Cruz Verde"/>
    <s v="Bogotá"/>
    <x v="0"/>
  </r>
  <r>
    <d v="2017-09-25T15:02:00"/>
    <n v="464"/>
    <s v="464_Av Esperanza, Cruz Verde"/>
    <s v="Bogotá"/>
    <x v="1"/>
  </r>
  <r>
    <d v="2017-09-25T16:38:00"/>
    <n v="367"/>
    <s v="367-Ilarco, Cruz Verde"/>
    <s v="Bogotá"/>
    <x v="1"/>
  </r>
  <r>
    <d v="2017-09-25T17:05:00"/>
    <n v="309"/>
    <s v="309_San Francisco, Cruz verde"/>
    <s v="Barranquilla"/>
    <x v="0"/>
  </r>
  <r>
    <d v="2017-09-26T15:55:00"/>
    <n v="268"/>
    <s v="268-Centro Internacional, Cruz Verde"/>
    <s v="Bogotá"/>
    <x v="0"/>
  </r>
  <r>
    <d v="2017-09-26T16:45:00"/>
    <n v="367"/>
    <s v="367-Ilarco, Cruz Verde"/>
    <s v="Bogotá"/>
    <x v="0"/>
  </r>
  <r>
    <d v="2017-09-26T17:25:00"/>
    <n v="98"/>
    <s v="98-Belmira, Cruz Verde"/>
    <s v="Bogotá"/>
    <x v="0"/>
  </r>
  <r>
    <d v="2017-09-27T15:58:00"/>
    <n v="163"/>
    <s v="163-Palermo, Cruz Verde"/>
    <s v="Bogotá"/>
    <x v="1"/>
  </r>
  <r>
    <d v="2017-09-27T16:51:00"/>
    <n v="251"/>
    <s v="251-Calle 54, Cruz Verde"/>
    <s v="Bogotá"/>
    <x v="0"/>
  </r>
  <r>
    <d v="2017-09-28T13:23:00"/>
    <n v="378"/>
    <s v="378 - Las Villas, Cruz Verde"/>
    <s v="Bogotá"/>
    <x v="0"/>
  </r>
  <r>
    <d v="2017-09-28T15:20:00"/>
    <n v="164"/>
    <s v="164-Cedro Bolivar, Cruz Verde"/>
    <s v="Bogotá"/>
    <x v="0"/>
  </r>
  <r>
    <d v="2017-09-28T16:03:00"/>
    <n v="262"/>
    <s v="262 - Jumbo Hayuelos, Cruz Verde - Cencosud"/>
    <s v="Bogotá"/>
    <x v="0"/>
  </r>
  <r>
    <d v="2017-09-28T17:47:00"/>
    <n v="188"/>
    <s v="188-Tequendama, Farmasnitas"/>
    <s v="Cali"/>
    <x v="0"/>
  </r>
  <r>
    <d v="2017-09-28T17:59:00"/>
    <n v="163"/>
    <s v="163-Palermo, Cruz Verde"/>
    <s v="Bogotá"/>
    <x v="1"/>
  </r>
  <r>
    <d v="2017-09-29T08:33:00"/>
    <n v="157"/>
    <s v="157-ZonaIN, Cruz Verde"/>
    <s v="Bogotá"/>
    <x v="0"/>
  </r>
  <r>
    <d v="2017-09-29T11:32:00"/>
    <n v="172"/>
    <s v="172-Calle 100, Cruz Verde"/>
    <s v="Bogotá"/>
    <x v="1"/>
  </r>
  <r>
    <d v="2017-09-29T11:36:00"/>
    <n v="172"/>
    <s v="172-Calle 100, Cruz Verde"/>
    <s v="Bogotá"/>
    <x v="1"/>
  </r>
  <r>
    <d v="2017-09-29T14:17:00"/>
    <n v="451"/>
    <s v="Chapinero Alto, 451_Cruz Verde"/>
    <s v="Bogotá"/>
    <x v="1"/>
  </r>
  <r>
    <d v="2017-10-01T11:17:00"/>
    <n v="454"/>
    <s v="Cruz Verde, 454_Colina"/>
    <s v="Bogotá"/>
    <x v="0"/>
  </r>
  <r>
    <d v="2017-10-02T14:29:00"/>
    <n v="458"/>
    <s v="Central, 458-Kennedy"/>
    <s v="Bogotá "/>
    <x v="0"/>
  </r>
  <r>
    <d v="2017-10-03T15:46:00"/>
    <n v="367"/>
    <s v="367-Ilarco, Cruz Verde"/>
    <s v="Bogotá"/>
    <x v="1"/>
  </r>
  <r>
    <d v="2017-10-03T22:48:00"/>
    <n v="454"/>
    <s v="Cruz Verde, 454_Colina"/>
    <s v="Bogotá"/>
    <x v="1"/>
  </r>
  <r>
    <d v="2017-10-04T11:38:00"/>
    <n v="185"/>
    <s v="185-Bocagrande, cruz Verde"/>
    <s v="Cartagena"/>
    <x v="1"/>
  </r>
  <r>
    <d v="2017-10-04T17:25:00"/>
    <n v="163"/>
    <s v="163-Palermo, Cruz Verde"/>
    <s v="Bogotá"/>
    <x v="1"/>
  </r>
  <r>
    <d v="2017-10-04T17:32:00"/>
    <n v="98"/>
    <s v="98-Belmira, Cruz Verde"/>
    <s v="Bogotá"/>
    <x v="0"/>
  </r>
  <r>
    <d v="2017-10-05T16:42:00"/>
    <n v="229"/>
    <s v="229 - Jumbo Suba, Cruz Verde - Cencosud"/>
    <s v="Bogotá"/>
    <x v="0"/>
  </r>
  <r>
    <d v="2017-10-06T14:10:00"/>
    <n v="245"/>
    <s v="245 - Jumbo Calle 170, Cruz Verde - Cencosud"/>
    <s v="Bogotá"/>
    <x v="0"/>
  </r>
  <r>
    <d v="2017-10-06T18:40:00"/>
    <n v="458"/>
    <s v="Central, 458-Kennedy"/>
    <s v="Bogotá "/>
    <x v="1"/>
  </r>
  <r>
    <d v="2017-10-07T11:24:00"/>
    <n v="451"/>
    <s v="Chapinero Alto, 451_Cruz Verde"/>
    <s v="Bogotá"/>
    <x v="1"/>
  </r>
  <r>
    <d v="2017-10-07T12:09:00"/>
    <n v="452"/>
    <s v="452_Girardot, Unicentro"/>
    <s v="Girardot"/>
    <x v="0"/>
  </r>
  <r>
    <d v="2017-10-07T18:23:00"/>
    <n v="469"/>
    <s v="469_Calle 140, Cruz Verde"/>
    <s v="Bogotá"/>
    <x v="1"/>
  </r>
  <r>
    <d v="2017-10-09T09:25:00"/>
    <n v="163"/>
    <s v="163-Palermo, Cruz Verde"/>
    <s v="Bogotá"/>
    <x v="1"/>
  </r>
  <r>
    <d v="2017-10-09T09:45:00"/>
    <n v="163"/>
    <s v="163-Palermo, Cruz Verde"/>
    <s v="Bogotá"/>
    <x v="0"/>
  </r>
  <r>
    <d v="2017-10-09T10:13:00"/>
    <n v="163"/>
    <s v="163-Palermo, Cruz Verde"/>
    <s v="Bogotá"/>
    <x v="0"/>
  </r>
  <r>
    <d v="2017-10-09T10:21:00"/>
    <n v="157"/>
    <s v="157-ZonaIN, Cruz Verde"/>
    <s v="Bogotá"/>
    <x v="0"/>
  </r>
  <r>
    <d v="2017-10-09T10:33:00"/>
    <n v="163"/>
    <s v="163-Palermo, Cruz Verde"/>
    <s v="Bogotá"/>
    <x v="1"/>
  </r>
  <r>
    <d v="2017-10-09T10:59:00"/>
    <n v="502"/>
    <s v="Calle 184, 502 Cruz Verde"/>
    <s v="Bogotá"/>
    <x v="1"/>
  </r>
  <r>
    <d v="2017-10-09T10:59:00"/>
    <n v="163"/>
    <s v="163-Palermo, Cruz Verde"/>
    <s v="Bogotá"/>
    <x v="1"/>
  </r>
  <r>
    <d v="2017-10-09T13:07:00"/>
    <n v="197"/>
    <s v="197 - Metro Fontibon, Cruz Verde - Cencosud"/>
    <s v="Bogotá"/>
    <x v="0"/>
  </r>
  <r>
    <d v="2017-10-09T13:17:00"/>
    <n v="367"/>
    <s v="367-Ilarco, Cruz Verde"/>
    <s v="Bogotá"/>
    <x v="0"/>
  </r>
  <r>
    <d v="2017-10-09T15:24:00"/>
    <n v="499"/>
    <s v="Plaza Imperial, 499- Cruz Verde"/>
    <s v="Bogotá"/>
    <x v="1"/>
  </r>
  <r>
    <d v="2017-10-10T09:23:00"/>
    <n v="163"/>
    <s v="163-Palermo, Cruz Verde"/>
    <s v="Bogotá"/>
    <x v="1"/>
  </r>
  <r>
    <d v="2017-10-10T09:30:00"/>
    <n v="163"/>
    <s v="163-Palermo, Cruz Verde"/>
    <s v="Bogotá"/>
    <x v="1"/>
  </r>
  <r>
    <d v="2017-10-10T09:56:00"/>
    <n v="115"/>
    <s v="115-Prado 74, Cruz Verde"/>
    <s v="Barranquilla"/>
    <x v="0"/>
  </r>
  <r>
    <d v="2017-10-10T10:24:00"/>
    <n v="309"/>
    <s v="309_San Francisco, Cruz verde"/>
    <s v="Barranquilla"/>
    <x v="0"/>
  </r>
  <r>
    <d v="2017-10-10T11:30:00"/>
    <n v="137"/>
    <s v="137-Fusagasuga, Cruz Verde"/>
    <s v="Fusagasugá"/>
    <x v="0"/>
  </r>
  <r>
    <d v="2017-10-10T17:37:00"/>
    <n v="165"/>
    <s v="165-Tunal, Cruz Verde"/>
    <s v="Bogotá"/>
    <x v="0"/>
  </r>
  <r>
    <d v="2017-10-10T18:32:00"/>
    <n v="458"/>
    <s v="Central, 458-Kennedy"/>
    <s v="Bogotá "/>
    <x v="1"/>
  </r>
  <r>
    <d v="2017-10-11T09:17:00"/>
    <n v="167"/>
    <s v="167-Quinta paredes, Cruz Verde"/>
    <s v="Bogotá"/>
    <x v="0"/>
  </r>
  <r>
    <d v="2017-10-11T10:04:00"/>
    <n v="167"/>
    <s v="167-Quinta paredes, Cruz Verde"/>
    <s v="Bogotá"/>
    <x v="0"/>
  </r>
  <r>
    <d v="2017-10-11T11:06:00"/>
    <n v="165"/>
    <s v="165-Tunal, Cruz Verde"/>
    <s v="Bogotá"/>
    <x v="0"/>
  </r>
  <r>
    <d v="2017-10-11T15:30:00"/>
    <n v="172"/>
    <s v="172-Calle 100, Cruz Verde"/>
    <s v="Bogotá"/>
    <x v="0"/>
  </r>
  <r>
    <d v="2017-10-11T15:33:00"/>
    <n v="172"/>
    <s v="172-Calle 100, Cruz Verde"/>
    <s v="Bogotá"/>
    <x v="0"/>
  </r>
  <r>
    <d v="2017-10-11T16:36:00"/>
    <n v="186"/>
    <s v="186-Calle 97, Cruz Verde"/>
    <s v="Bogotá"/>
    <x v="1"/>
  </r>
  <r>
    <d v="2017-10-12T09:05:00"/>
    <n v="378"/>
    <s v="378 - Las Villas, Cruz Verde"/>
    <s v="Bogotá"/>
    <x v="0"/>
  </r>
  <r>
    <d v="2017-10-12T09:58:00"/>
    <n v="163"/>
    <s v="163-Palermo, Cruz Verde"/>
    <s v="Bogotá"/>
    <x v="1"/>
  </r>
  <r>
    <d v="2017-10-12T10:21:00"/>
    <n v="163"/>
    <s v="163-Palermo, Cruz Verde"/>
    <s v="Bogotá"/>
    <x v="1"/>
  </r>
  <r>
    <d v="2017-10-12T10:32:00"/>
    <n v="163"/>
    <s v="163-Palermo, Cruz Verde"/>
    <s v="Bogotá"/>
    <x v="1"/>
  </r>
  <r>
    <d v="2017-10-12T10:45:00"/>
    <n v="163"/>
    <s v="163-Palermo, Cruz Verde"/>
    <s v="Bogotá"/>
    <x v="0"/>
  </r>
  <r>
    <d v="2017-10-12T11:18:00"/>
    <n v="447"/>
    <s v="Cruz Verde, 447-Parque Arboleda"/>
    <s v="Pereira"/>
    <x v="0"/>
  </r>
  <r>
    <d v="2017-10-13T10:21:00"/>
    <n v="110"/>
    <s v="110-Tutelas Calle 116-Pontevedra, Cruz Verde"/>
    <s v="Bogotá"/>
    <x v="0"/>
  </r>
  <r>
    <d v="2017-10-13T14:29:00"/>
    <n v="164"/>
    <s v="164-Cedro Bolivar, Cruz Verde"/>
    <s v="Bogotá"/>
    <x v="0"/>
  </r>
  <r>
    <d v="2017-10-13T16:15:00"/>
    <n v="378"/>
    <s v="378 - Las Villas, Cruz Verde"/>
    <s v="Bogotá"/>
    <x v="0"/>
  </r>
  <r>
    <d v="2017-10-13T16:28:00"/>
    <n v="122"/>
    <s v="122-Manga, Cruz Verde"/>
    <s v="Cartagena"/>
    <x v="1"/>
  </r>
  <r>
    <d v="2017-10-14T08:05:00"/>
    <n v="163"/>
    <s v="163-Palermo, Cruz Verde"/>
    <s v="Bogotá"/>
    <x v="1"/>
  </r>
  <r>
    <d v="2017-10-14T09:29:00"/>
    <n v="163"/>
    <s v="163-Palermo, Cruz Verde"/>
    <s v="Bogotá"/>
    <x v="1"/>
  </r>
  <r>
    <d v="2017-10-14T14:46:00"/>
    <n v="460"/>
    <s v="Avenida 1, 460-Cruz Verde"/>
    <s v="Cúcuta"/>
    <x v="0"/>
  </r>
  <r>
    <d v="2017-10-14T16:02:00"/>
    <n v="226"/>
    <s v="226 - Metro 20 de Julio, Cruz Verde - Cencosud"/>
    <s v="Bogotá"/>
    <x v="0"/>
  </r>
  <r>
    <d v="2017-10-14T16:37:00"/>
    <n v="309"/>
    <s v="309_San Francisco, Cruz verde"/>
    <s v="Barranquilla"/>
    <x v="0"/>
  </r>
  <r>
    <d v="2017-10-15T13:55:00"/>
    <n v="161"/>
    <s v="161-Punto Clave, Farmsanitas"/>
    <s v="Medellín"/>
    <x v="0"/>
  </r>
  <r>
    <d v="2017-10-16T14:35:00"/>
    <n v="252"/>
    <s v="252 - Jumbo Santa Ana, Cruz Verde - cencosud"/>
    <s v="Bogotá"/>
    <x v="0"/>
  </r>
  <r>
    <d v="2017-10-17T11:32:00"/>
    <n v="167"/>
    <s v="167-Quinta paredes, Cruz Verde"/>
    <s v="Bogotá"/>
    <x v="0"/>
  </r>
  <r>
    <d v="2017-10-17T15:33:00"/>
    <n v="172"/>
    <s v="172-Calle 100, Cruz Verde"/>
    <s v="Bogotá"/>
    <x v="0"/>
  </r>
  <r>
    <d v="2017-10-17T15:42:00"/>
    <n v="172"/>
    <s v="172-Calle 100, Cruz Verde"/>
    <s v="Bogotá"/>
    <x v="0"/>
  </r>
  <r>
    <d v="2017-10-17T16:31:00"/>
    <n v="470"/>
    <s v="Las Murallas, 470-Cruz Verde"/>
    <s v="Cartagena"/>
    <x v="1"/>
  </r>
  <r>
    <d v="2017-10-17T17:39:00"/>
    <n v="165"/>
    <s v="165-Tunal, Cruz Verde"/>
    <s v="Bogotá"/>
    <x v="0"/>
  </r>
  <r>
    <d v="2017-10-17T17:58:00"/>
    <n v="378"/>
    <s v="378 - Las Villas, Cruz Verde"/>
    <s v="Bogotá"/>
    <x v="0"/>
  </r>
  <r>
    <d v="2017-10-18T15:26:00"/>
    <n v="224"/>
    <s v="224 - Jumbo Alto Prado, Cruz Verde -Cencosud"/>
    <s v="Barranquilla"/>
    <x v="1"/>
  </r>
  <r>
    <d v="2017-10-18T15:28:00"/>
    <n v="224"/>
    <s v="224 - Jumbo Alto Prado, Cruz Verde -Cencosud"/>
    <s v="Barranquilla"/>
    <x v="1"/>
  </r>
  <r>
    <d v="2017-10-18T16:39:00"/>
    <n v="390"/>
    <s v="390_Calle 82, Cruz Verde"/>
    <s v="Barranquilla"/>
    <x v="0"/>
  </r>
  <r>
    <d v="2017-10-18T16:42:00"/>
    <n v="163"/>
    <s v="163-Palermo, Cruz Verde"/>
    <s v="Bogotá"/>
    <x v="1"/>
  </r>
  <r>
    <d v="2017-10-18T17:01:00"/>
    <n v="163"/>
    <s v="163-Palermo, Cruz Verde"/>
    <s v="Bogotá"/>
    <x v="0"/>
  </r>
  <r>
    <d v="2017-10-18T18:03:00"/>
    <n v="137"/>
    <s v="137-Fusagasuga, Cruz Verde"/>
    <s v="Fusagasugá"/>
    <x v="1"/>
  </r>
  <r>
    <d v="2017-10-18T19:01:00"/>
    <n v="496"/>
    <s v="Medical Center, 496- Cruz Verde"/>
    <s v="Bogotá"/>
    <x v="0"/>
  </r>
  <r>
    <d v="2017-10-18T19:16:00"/>
    <n v="461"/>
    <s v="Santafe, 461_Cruz Verde"/>
    <s v="Bogotá"/>
    <x v="0"/>
  </r>
  <r>
    <d v="2017-10-18T19:33:00"/>
    <n v="461"/>
    <s v="Santafe, 461_Cruz Verde"/>
    <s v="Bogotá"/>
    <x v="0"/>
  </r>
  <r>
    <d v="2017-10-19T13:51:00"/>
    <n v="451"/>
    <s v="Chapinero Alto, 451_Cruz Verde"/>
    <s v="Bogotá"/>
    <x v="1"/>
  </r>
  <r>
    <d v="2017-10-19T14:31:00"/>
    <n v="451"/>
    <s v="Chapinero Alto, 451_Cruz Verde"/>
    <s v="Bogotá"/>
    <x v="1"/>
  </r>
  <r>
    <d v="2017-10-19T17:15:00"/>
    <n v="157"/>
    <s v="157-ZonaIN, Cruz Verde"/>
    <s v="Bogotá"/>
    <x v="0"/>
  </r>
  <r>
    <d v="2017-10-20T15:57:00"/>
    <n v="388"/>
    <s v="388_Unicentro Cali, Cruz Verde"/>
    <s v="Cali"/>
    <x v="1"/>
  </r>
  <r>
    <d v="2017-10-20T18:04:00"/>
    <n v="251"/>
    <s v="251-Calle 54, Cruz Verde"/>
    <s v="Bogotá"/>
    <x v="0"/>
  </r>
  <r>
    <d v="2017-10-21T10:09:00"/>
    <n v="160"/>
    <s v="160-Santa Barbara, Cruz Verde"/>
    <s v="Bogotá"/>
    <x v="0"/>
  </r>
  <r>
    <d v="2017-10-21T13:39:00"/>
    <n v="138"/>
    <s v="138-Honda, Cruz Verde"/>
    <s v="Honda"/>
    <x v="1"/>
  </r>
  <r>
    <d v="2017-10-22T12:16:00"/>
    <n v="468"/>
    <s v="468_Calle 93, Cruz Verde"/>
    <s v="Bogotá"/>
    <x v="0"/>
  </r>
  <r>
    <d v="2017-10-23T11:56:00"/>
    <n v="378"/>
    <s v="378 - Las Villas, Cruz Verde"/>
    <s v="Bogotá"/>
    <x v="0"/>
  </r>
  <r>
    <d v="2017-10-23T12:44:00"/>
    <n v="251"/>
    <s v="251-Calle 54, Cruz Verde"/>
    <s v="Bogotá"/>
    <x v="0"/>
  </r>
  <r>
    <d v="2017-10-23T12:44:00"/>
    <n v="172"/>
    <s v="172-Calle 100, Cruz Verde"/>
    <s v="Bogotá"/>
    <x v="0"/>
  </r>
  <r>
    <d v="2017-10-23T16:03:00"/>
    <n v="464"/>
    <s v="464_Av Esperanza, Cruz Verde"/>
    <s v="Bogotá"/>
    <x v="1"/>
  </r>
  <r>
    <d v="2017-10-23T16:11:00"/>
    <n v="168"/>
    <s v="168-Calle 127, Cruz Verde"/>
    <s v="Bogotá"/>
    <x v="0"/>
  </r>
  <r>
    <d v="2017-10-23T16:16:00"/>
    <n v="168"/>
    <s v="168-Calle 127, Cruz Verde"/>
    <s v="Bogotá"/>
    <x v="0"/>
  </r>
  <r>
    <d v="2017-10-23T17:31:00"/>
    <n v="262"/>
    <s v="262 - Jumbo Hayuelos, Cruz Verde - Cencosud"/>
    <s v="Bogotá"/>
    <x v="0"/>
  </r>
  <r>
    <d v="2017-10-24T09:17:00"/>
    <n v="172"/>
    <s v="172-Calle 100, Cruz Verde"/>
    <s v="Bogotá"/>
    <x v="1"/>
  </r>
  <r>
    <d v="2017-10-24T09:24:00"/>
    <n v="172"/>
    <s v="172-Calle 100, Cruz Verde"/>
    <s v="Bogotá"/>
    <x v="0"/>
  </r>
  <r>
    <d v="2017-10-24T09:49:00"/>
    <n v="172"/>
    <s v="172-Calle 100, Cruz Verde"/>
    <s v="Bogotá"/>
    <x v="0"/>
  </r>
  <r>
    <d v="2017-10-24T11:19:00"/>
    <n v="160"/>
    <s v="160-Santa Barbara, Cruz Verde"/>
    <s v="Bogotá"/>
    <x v="0"/>
  </r>
  <r>
    <d v="2017-10-24T11:53:00"/>
    <n v="201"/>
    <s v="201 - Jumbo Tunja, Cruz Verde - Cencosud"/>
    <s v="Tunja"/>
    <x v="0"/>
  </r>
  <r>
    <d v="2017-10-24T16:47:00"/>
    <n v="367"/>
    <s v="367-Ilarco, Cruz Verde"/>
    <s v="Bogotá"/>
    <x v="0"/>
  </r>
  <r>
    <d v="2017-10-24T19:17:00"/>
    <n v="390"/>
    <s v="390_Calle 82, Cruz Verde"/>
    <s v="Barranquilla"/>
    <x v="0"/>
  </r>
  <r>
    <d v="2017-10-24T19:41:00"/>
    <n v="468"/>
    <s v="468_Calle 93, Cruz Verde"/>
    <s v="Bogotá"/>
    <x v="1"/>
  </r>
  <r>
    <d v="2017-10-25T07:26:00"/>
    <n v="172"/>
    <s v="172-Calle 100, Cruz Verde"/>
    <s v="Bogotá"/>
    <x v="0"/>
  </r>
  <r>
    <d v="2017-10-25T09:16:00"/>
    <n v="172"/>
    <s v="172-Calle 100, Cruz Verde"/>
    <s v="Bogotá"/>
    <x v="0"/>
  </r>
  <r>
    <d v="2017-10-25T16:43:00"/>
    <n v="464"/>
    <s v="464_Av Esperanza, Cruz Verde"/>
    <s v="Bogotá"/>
    <x v="1"/>
  </r>
  <r>
    <d v="2017-10-25T17:27:00"/>
    <n v="163"/>
    <s v="163-Palermo, Cruz Verde"/>
    <s v="Bogotá"/>
    <x v="1"/>
  </r>
  <r>
    <d v="2017-10-25T17:29:00"/>
    <n v="163"/>
    <s v="163-Palermo, Cruz Verde"/>
    <s v="Bogotá"/>
    <x v="1"/>
  </r>
  <r>
    <d v="2017-10-25T18:54:00"/>
    <n v="226"/>
    <s v="226 - Metro 20 de Julio, Cruz Verde - Cencosud"/>
    <s v="Bogotá"/>
    <x v="1"/>
  </r>
  <r>
    <d v="2017-10-26T08:18:00"/>
    <n v="367"/>
    <s v="367-Ilarco, Cruz Verde"/>
    <s v="Bogotá"/>
    <x v="1"/>
  </r>
  <r>
    <d v="2017-10-26T08:58:00"/>
    <n v="502"/>
    <s v="Calle 184, 502 Cruz Verde"/>
    <s v="Bogotá"/>
    <x v="1"/>
  </r>
  <r>
    <d v="2017-10-26T11:33:00"/>
    <n v="378"/>
    <s v="378 - Las Villas, Cruz Verde"/>
    <s v="Bogotá"/>
    <x v="0"/>
  </r>
  <r>
    <d v="2017-10-26T14:47:00"/>
    <n v="264"/>
    <s v="264 - Metro Ibague, Cruz Verde - Cencosud"/>
    <s v="Ibagué"/>
    <x v="0"/>
  </r>
  <r>
    <d v="2017-10-26T15:18:00"/>
    <n v="388"/>
    <s v="388_Unicentro Cali, Cruz Verde"/>
    <s v="Cali"/>
    <x v="0"/>
  </r>
  <r>
    <d v="2017-10-26T16:24:00"/>
    <n v="164"/>
    <s v="164-Cedro Bolivar, Cruz Verde"/>
    <s v="Bogotá"/>
    <x v="0"/>
  </r>
  <r>
    <d v="2017-10-26T20:08:00"/>
    <n v="226"/>
    <s v="226 - Metro 20 de Julio, Cruz Verde - Cencosud"/>
    <s v="Bogotá"/>
    <x v="1"/>
  </r>
  <r>
    <d v="2017-10-27T09:49:00"/>
    <n v="378"/>
    <s v="378 - Las Villas, Cruz Verde"/>
    <s v="Bogotá"/>
    <x v="0"/>
  </r>
  <r>
    <d v="2017-10-27T15:44:00"/>
    <n v="161"/>
    <s v="161-Punto Clave, Farmsanitas"/>
    <s v="Medellín"/>
    <x v="0"/>
  </r>
  <r>
    <d v="2017-10-27T20:20:00"/>
    <n v="468"/>
    <s v="468_Calle 93, Cruz Verde"/>
    <s v="Bogotá"/>
    <x v="0"/>
  </r>
  <r>
    <d v="2017-10-28T08:44:00"/>
    <n v="467"/>
    <s v="467_Santa Paula, Cruz Verde"/>
    <s v="Bogotá"/>
    <x v="1"/>
  </r>
  <r>
    <d v="2017-10-28T10:24:00"/>
    <n v="469"/>
    <s v="469_Calle 140, Cruz Verde"/>
    <s v="Bogotá"/>
    <x v="1"/>
  </r>
  <r>
    <d v="2017-10-28T12:31:00"/>
    <n v="309"/>
    <s v="309_San Francisco, Cruz verde"/>
    <s v="Barranquilla"/>
    <x v="0"/>
  </r>
  <r>
    <d v="2017-10-28T15:15:00"/>
    <n v="165"/>
    <s v="165-Tunal, Cruz Verde"/>
    <s v="Bogotá"/>
    <x v="0"/>
  </r>
  <r>
    <d v="2017-10-28T16:39:00"/>
    <n v="378"/>
    <s v="378 - Las Villas, Cruz Verde"/>
    <s v="Bogotá"/>
    <x v="0"/>
  </r>
  <r>
    <d v="2017-10-30T07:53:00"/>
    <n v="176"/>
    <s v="176- Murillo, Farmasanitas"/>
    <s v="Barranquilla"/>
    <x v="0"/>
  </r>
  <r>
    <d v="2017-10-30T18:27:00"/>
    <n v="133"/>
    <s v="133- Avenida Bolivar, Farmasanitas"/>
    <s v="Armenia"/>
    <x v="0"/>
  </r>
  <r>
    <d v="2017-10-30T18:48:00"/>
    <n v="133"/>
    <s v="133- Avenida Bolivar, Farmasanitas"/>
    <s v="Armenia"/>
    <x v="0"/>
  </r>
  <r>
    <d v="2017-10-31T14:52:00"/>
    <n v="367"/>
    <s v="367-Ilarco, Cruz Verde"/>
    <s v="Bogotá"/>
    <x v="1"/>
  </r>
  <r>
    <d v="2017-10-31T17:12:00"/>
    <n v="309"/>
    <s v="309_San Francisco, Cruz verde"/>
    <s v="Barranquilla"/>
    <x v="0"/>
  </r>
  <r>
    <d v="2017-11-01T17:30:20"/>
    <n v="162"/>
    <s v="162-Cabecera,Farmasanitas"/>
    <s v="Bucaramanga"/>
    <x v="1"/>
  </r>
  <r>
    <d v="2017-11-02T20:52:37"/>
    <n v="389"/>
    <s v="Cruz Verde,389_Restrepo"/>
    <s v="Bogotá"/>
    <x v="1"/>
  </r>
  <r>
    <d v="2017-11-03T18:32:46"/>
    <n v="378"/>
    <s v="378 - Las Villas,Cruz Verde"/>
    <s v="Bogotá"/>
    <x v="1"/>
  </r>
  <r>
    <d v="2017-11-03T18:38:29"/>
    <n v="451"/>
    <s v="Chapinero Alto,451_Cruz Verde"/>
    <s v="Bogotá"/>
    <x v="1"/>
  </r>
  <r>
    <d v="2017-11-03T20:47:36"/>
    <n v="367"/>
    <s v="367-Ilarco,Cruz Verde"/>
    <s v="Bogotá"/>
    <x v="1"/>
  </r>
  <r>
    <d v="2017-11-03T22:24:02"/>
    <n v="257"/>
    <s v="257 - Jumbo Americano,Cruz Verde - Cencosud"/>
    <s v="Barranquilla"/>
    <x v="1"/>
  </r>
  <r>
    <d v="2017-11-03T22:30:36"/>
    <n v="309"/>
    <s v="309_San Francisco,Cruz verde"/>
    <s v="Barranquilla"/>
    <x v="0"/>
  </r>
  <r>
    <d v="2017-11-03T22:39:52"/>
    <n v="389"/>
    <s v="Cruz Verde,389_Restrepo"/>
    <s v="Bogotá"/>
    <x v="0"/>
  </r>
  <r>
    <d v="2017-11-04T14:45:10"/>
    <n v="502"/>
    <s v="Calle 184,502 Cruz Verde"/>
    <s v="Bogotá"/>
    <x v="1"/>
  </r>
  <r>
    <d v="2017-11-04T15:47:32"/>
    <n v="506"/>
    <s v="506_Cruz Verde,Santa Bibiana"/>
    <s v="Bogotá"/>
    <x v="1"/>
  </r>
  <r>
    <d v="2017-11-04T16:40:31"/>
    <n v="367"/>
    <s v="367-Ilarco,Cruz Verde"/>
    <s v="Bogotá"/>
    <x v="0"/>
  </r>
  <r>
    <d v="2017-11-04T19:20:52"/>
    <n v="460"/>
    <s v="Avenida 1,460-Cruz Verde"/>
    <s v="Cúcuta"/>
    <x v="1"/>
  </r>
  <r>
    <d v="2017-11-04T20:14:26"/>
    <n v="385"/>
    <s v="385_Imbanaco,Cruz Verde"/>
    <s v="Cali"/>
    <x v="0"/>
  </r>
  <r>
    <d v="2017-11-04T23:36:14"/>
    <n v="309"/>
    <s v="309_San Francisco,Cruz verde"/>
    <s v="Barranquilla"/>
    <x v="0"/>
  </r>
  <r>
    <d v="2017-11-05T00:05:29"/>
    <n v="382"/>
    <s v="382 - Zipaquira Centro,Cruz Verde"/>
    <s v="Zipaquirá"/>
    <x v="1"/>
  </r>
  <r>
    <d v="2017-11-05T23:37:36"/>
    <n v="188"/>
    <s v="188-Tequendama,Farmasnitas"/>
    <s v="Cali"/>
    <x v="0"/>
  </r>
  <r>
    <d v="2017-11-06T21:44:18"/>
    <n v="161"/>
    <s v="161-Punto Clave,Farmsanitas"/>
    <s v="Medellín"/>
    <x v="0"/>
  </r>
  <r>
    <d v="2017-11-06T22:43:33"/>
    <n v="468"/>
    <s v="468_Calle 93,Cruz Verde"/>
    <s v="Bogotá"/>
    <x v="0"/>
  </r>
  <r>
    <d v="2017-11-07T22:10:22"/>
    <n v="189"/>
    <s v="189-Centenario,Cruz Verde"/>
    <s v="Cali"/>
    <x v="0"/>
  </r>
  <r>
    <d v="2017-11-08T00:12:40"/>
    <n v="113"/>
    <s v="113-San Diego, Cruz Verde"/>
    <s v="Medellín"/>
    <x v="0"/>
  </r>
  <r>
    <d v="2017-11-08T14:59:03"/>
    <n v="163"/>
    <s v="163-Palermo,Cruz Verde"/>
    <s v="Bogotá"/>
    <x v="1"/>
  </r>
  <r>
    <d v="2017-11-08T15:00:49"/>
    <n v="163"/>
    <s v="163-Palermo,Cruz Verde"/>
    <s v="Bogotá"/>
    <x v="1"/>
  </r>
  <r>
    <d v="2017-11-08T17:40:33"/>
    <n v="502"/>
    <s v="Calle 184,502 Cruz Verde"/>
    <s v="Bogotá"/>
    <x v="1"/>
  </r>
  <r>
    <d v="2017-11-08T21:28:33"/>
    <n v="464"/>
    <s v="464_Av Esperanza,Cruz Verde"/>
    <s v="Bogotá"/>
    <x v="1"/>
  </r>
  <r>
    <d v="2017-11-09T00:20:25"/>
    <n v="451"/>
    <s v="Chapinero Alto,451_Cruz Verde"/>
    <s v="Bogotá"/>
    <x v="1"/>
  </r>
  <r>
    <d v="2017-11-09T16:43:04"/>
    <n v="378"/>
    <s v="378 - Las Villas,Cruz Verde"/>
    <s v="Bogotá"/>
    <x v="0"/>
  </r>
  <r>
    <d v="2017-11-09T18:10:17"/>
    <n v="175"/>
    <s v="175-Campestre,Cruz Verde"/>
    <s v="Medellín"/>
    <x v="0"/>
  </r>
  <r>
    <d v="2017-11-09T21:40:52"/>
    <n v="98"/>
    <s v="98-Belmira, Cruz Verde"/>
    <s v="Bogotá"/>
    <x v="0"/>
  </r>
  <r>
    <d v="2017-11-09T21:47:36"/>
    <n v="460"/>
    <s v="Avenida 1,460-Cruz Verde"/>
    <s v="Cúcuta"/>
    <x v="1"/>
  </r>
  <r>
    <d v="2017-11-09T22:51:27"/>
    <n v="390"/>
    <s v="390_Calle 82,Cruz Verde"/>
    <s v="Barranquilla"/>
    <x v="0"/>
  </r>
  <r>
    <d v="2017-11-10T14:18:46"/>
    <n v="201"/>
    <s v="201 - Jumbo Tunja,Cruz Verde - Cencosud"/>
    <s v="Tunja"/>
    <x v="0"/>
  </r>
  <r>
    <d v="2017-11-10T14:35:07"/>
    <n v="162"/>
    <s v="162-Cabecera,Farmasanitas"/>
    <s v="Bucaramanga"/>
    <x v="1"/>
  </r>
  <r>
    <d v="2017-11-10T19:52:51"/>
    <n v="464"/>
    <s v="464_Av Esperanza,Cruz Verde"/>
    <s v="Bogotá"/>
    <x v="1"/>
  </r>
  <r>
    <d v="2017-11-11T20:22:44"/>
    <n v="143"/>
    <s v="143-Facatativa,Cruz Verde"/>
    <s v="Facatativá"/>
    <x v="0"/>
  </r>
  <r>
    <d v="2017-11-11T20:30:23"/>
    <n v="226"/>
    <s v="226 - Metro 20 de Julio,Cruz Verde - Cencosud"/>
    <s v="Bogotá"/>
    <x v="0"/>
  </r>
  <r>
    <d v="2017-11-11T20:39:52"/>
    <n v="143"/>
    <s v="143-Facatativa,Cruz Verde"/>
    <s v="Facatativá"/>
    <x v="0"/>
  </r>
  <r>
    <d v="2017-11-12T19:31:45"/>
    <n v="464"/>
    <s v="464_Av Esperanza,Cruz Verde"/>
    <s v="Bogotá"/>
    <x v="1"/>
  </r>
  <r>
    <d v="2017-11-14T17:16:59"/>
    <n v="378"/>
    <s v="378 - Las Villas,Cruz Verde"/>
    <s v="Bogotá"/>
    <x v="0"/>
  </r>
  <r>
    <d v="2017-11-14T19:16:37"/>
    <n v="468"/>
    <s v="468_Calle 93,Cruz Verde"/>
    <s v="Bogotá"/>
    <x v="0"/>
  </r>
  <r>
    <d v="2017-11-14T21:05:00"/>
    <n v="461"/>
    <s v="Santafe,461_Cruz Verde"/>
    <s v="Bogotá"/>
    <x v="1"/>
  </r>
  <r>
    <d v="2017-11-15T15:59:34"/>
    <n v="245"/>
    <s v="245 - Jumbo Calle 170,Cruz Verde - Cencosud"/>
    <s v="Bogotá"/>
    <x v="0"/>
  </r>
  <r>
    <d v="2017-11-15T17:43:17"/>
    <n v="163"/>
    <s v="163-Palermo,Cruz Verde"/>
    <s v="Bogotá"/>
    <x v="1"/>
  </r>
  <r>
    <d v="2017-11-15T17:45:10"/>
    <n v="163"/>
    <s v="163-Palermo,Cruz Verde"/>
    <s v="Bogotá"/>
    <x v="1"/>
  </r>
  <r>
    <d v="2017-11-15T17:51:06"/>
    <n v="163"/>
    <s v="163-Palermo,Cruz Verde"/>
    <s v="Bogotá"/>
    <x v="1"/>
  </r>
  <r>
    <d v="2017-11-15T23:52:25"/>
    <n v="378"/>
    <s v="378 - Las Villas,Cruz Verde"/>
    <s v="Bogotá"/>
    <x v="0"/>
  </r>
  <r>
    <d v="2017-11-16T20:22:16"/>
    <n v="156"/>
    <s v="156-Calle 80,Cruz Verde"/>
    <s v="Bogotá"/>
    <x v="1"/>
  </r>
  <r>
    <d v="2017-11-17T01:55:19"/>
    <n v="262"/>
    <s v="262 - Jumbo Hayuelos,Cruz Verde - Cencosud"/>
    <s v="Bogotá"/>
    <x v="0"/>
  </r>
  <r>
    <d v="2017-11-17T18:19:08"/>
    <n v="157"/>
    <s v="157-ZonaIN,Cruz Verde"/>
    <s v="Bogotá"/>
    <x v="0"/>
  </r>
  <r>
    <d v="2017-11-17T21:36:39"/>
    <n v="161"/>
    <s v="161-Punto Clave,Farmsanitas"/>
    <s v="Medellín"/>
    <x v="1"/>
  </r>
  <r>
    <d v="2017-11-18T01:48:37"/>
    <n v="468"/>
    <s v="468_Calle 93,Cruz Verde"/>
    <s v="Bogotá"/>
    <x v="1"/>
  </r>
  <r>
    <d v="2017-11-18T14:49:30"/>
    <n v="460"/>
    <s v="Avenida 1,460-Cruz Verde"/>
    <s v="Cúcuta"/>
    <x v="1"/>
  </r>
  <r>
    <d v="2017-11-18T16:17:26"/>
    <n v="160"/>
    <s v="160-Santa Barbara,Cruz Verde"/>
    <s v="Bogotá"/>
    <x v="0"/>
  </r>
  <r>
    <d v="2017-11-18T16:33:46"/>
    <n v="389"/>
    <s v="Cruz Verde,389_Restrepo"/>
    <s v="Bogotá"/>
    <x v="0"/>
  </r>
  <r>
    <d v="2017-11-18T18:01:41"/>
    <n v="502"/>
    <s v="Calle 184,502 Cruz Verde"/>
    <s v="Bogotá"/>
    <x v="0"/>
  </r>
  <r>
    <d v="2017-11-18T18:14:39"/>
    <n v="378"/>
    <s v="378 - Las Villas,Cruz Verde"/>
    <s v="Bogotá"/>
    <x v="0"/>
  </r>
  <r>
    <d v="2017-11-18T21:25:39"/>
    <n v="385"/>
    <s v="385_Imbanaco,Cruz Verde"/>
    <s v="Cali"/>
    <x v="0"/>
  </r>
  <r>
    <d v="2017-11-18T23:29:58"/>
    <n v="143"/>
    <s v="143-Facatativa,Cruz Verde"/>
    <s v="Facatativá"/>
    <x v="0"/>
  </r>
  <r>
    <d v="2017-11-18T23:36:39"/>
    <n v="382"/>
    <s v="382 - Zipaquira Centro,Cruz Verde"/>
    <s v="Zipaquirá"/>
    <x v="1"/>
  </r>
  <r>
    <d v="2017-11-20T01:38:07"/>
    <n v="388"/>
    <s v="388_Unicentro Cali,Cruz Verde"/>
    <s v="Cali"/>
    <x v="1"/>
  </r>
  <r>
    <d v="2017-11-20T19:30:17"/>
    <n v="168"/>
    <s v="168-Calle 127,Cruz Verde"/>
    <s v="Bogotá"/>
    <x v="0"/>
  </r>
  <r>
    <d v="2017-11-20T19:52:35"/>
    <n v="161"/>
    <s v="161-Punto Clave,Farmsanitas"/>
    <s v="Medellín"/>
    <x v="0"/>
  </r>
  <r>
    <d v="2017-11-20T20:12:29"/>
    <n v="367"/>
    <s v="367-Ilarco,Cruz Verde"/>
    <s v="Bogotá"/>
    <x v="1"/>
  </r>
  <r>
    <d v="2017-11-20T21:04:22"/>
    <n v="189"/>
    <s v="189-Centenario,Cruz Verde"/>
    <s v="Cali"/>
    <x v="0"/>
  </r>
  <r>
    <d v="2017-11-20T23:07:53"/>
    <n v="464"/>
    <s v="464_Av Esperanza,Cruz Verde"/>
    <s v="Bogotá"/>
    <x v="0"/>
  </r>
  <r>
    <d v="2017-11-20T23:14:52"/>
    <n v="252"/>
    <s v="252 - Jumbo Santa Ana,Cruz Verde - cencosud"/>
    <s v="Bogotá"/>
    <x v="0"/>
  </r>
  <r>
    <d v="2017-11-21T17:27:51"/>
    <n v="502"/>
    <s v="Calle 184,502 Cruz Verde"/>
    <s v="Bogotá"/>
    <x v="1"/>
  </r>
  <r>
    <d v="2017-11-21T17:59:37"/>
    <n v="157"/>
    <s v="157-ZonaIN,Cruz Verde"/>
    <s v="Bogotá"/>
    <x v="0"/>
  </r>
  <r>
    <d v="2017-11-21T21:21:17"/>
    <n v="458"/>
    <s v="Central,458-Kennedy"/>
    <s v="Bogotá "/>
    <x v="0"/>
  </r>
  <r>
    <d v="2017-11-22T22:07:10"/>
    <n v="378"/>
    <s v="378 - Las Villas,Cruz Verde"/>
    <s v="Bogotá"/>
    <x v="0"/>
  </r>
  <r>
    <d v="2017-11-23T14:38:19"/>
    <n v="460"/>
    <s v="Avenida 1,460-Cruz Verde"/>
    <s v="Cúcuta"/>
    <x v="1"/>
  </r>
  <r>
    <d v="2017-11-23T21:41:22"/>
    <n v="460"/>
    <s v="Avenida 1,460-Cruz Verde"/>
    <s v="Cúcuta"/>
    <x v="1"/>
  </r>
  <r>
    <d v="2017-11-24T23:49:37"/>
    <n v="167"/>
    <s v="167-Quinta paredes,Cruz Verde"/>
    <s v="Bogotá"/>
    <x v="1"/>
  </r>
  <r>
    <d v="2017-11-25T00:20:07"/>
    <n v="167"/>
    <s v="167-Quinta paredes,Cruz Verde"/>
    <s v="Bogotá"/>
    <x v="0"/>
  </r>
  <r>
    <d v="2017-11-25T17:50:36"/>
    <n v="382"/>
    <s v="382 - Zipaquira Centro,Cruz Verde"/>
    <s v="Zipaquirá"/>
    <x v="1"/>
  </r>
  <r>
    <d v="2017-11-25T19:43:20"/>
    <n v="165"/>
    <s v="165-Tunal,Cruz Verde"/>
    <s v="Bogotá"/>
    <x v="0"/>
  </r>
  <r>
    <d v="2017-11-26T22:48:30"/>
    <n v="188"/>
    <s v="188-Tequendama,Farmasnitas"/>
    <s v="Cali"/>
    <x v="1"/>
  </r>
  <r>
    <d v="2017-11-27T22:14:53"/>
    <n v="157"/>
    <s v="157-ZonaIN,Cruz Verde"/>
    <s v="Bogotá"/>
    <x v="0"/>
  </r>
  <r>
    <d v="2017-11-27T22:24:57"/>
    <n v="469"/>
    <s v="469_Calle 140,Cruz Verde"/>
    <s v="Bogotá"/>
    <x v="1"/>
  </r>
  <r>
    <d v="2017-11-28T01:19:02"/>
    <n v="385"/>
    <s v="385_Imbanaco,Cruz Verde"/>
    <s v="Cali"/>
    <x v="0"/>
  </r>
  <r>
    <d v="2017-11-28T13:29:29"/>
    <n v="161"/>
    <s v="161-Punto Clave,Farmsanitas"/>
    <s v="Medellín"/>
    <x v="1"/>
  </r>
  <r>
    <d v="2017-11-28T19:27:34"/>
    <n v="161"/>
    <s v="161-Punto Clave,Farmsanitas"/>
    <s v="Medellín"/>
    <x v="1"/>
  </r>
  <r>
    <d v="2017-11-28T21:31:56"/>
    <n v="163"/>
    <s v="163-Palermo,Cruz Verde"/>
    <s v="Bogotá"/>
    <x v="1"/>
  </r>
  <r>
    <d v="2017-11-29T03:02:51"/>
    <n v="189"/>
    <s v="189-Centenario,Cruz Verde"/>
    <s v="Cali"/>
    <x v="0"/>
  </r>
  <r>
    <d v="2017-11-29T16:23:23"/>
    <n v="305"/>
    <s v="305-Las velas,Cruz Verde"/>
    <s v="Cali"/>
    <x v="0"/>
  </r>
  <r>
    <d v="2017-11-29T17:41:36"/>
    <n v="201"/>
    <s v="201 - Jumbo Tunja,Cruz Verde - Cencosud"/>
    <s v="Tunja"/>
    <x v="0"/>
  </r>
  <r>
    <d v="2017-11-30T01:30:27"/>
    <n v="385"/>
    <s v="385_Imbanaco,Cruz Verde"/>
    <s v="Cali"/>
    <x v="0"/>
  </r>
  <r>
    <d v="2017-11-30T15:12:12"/>
    <n v="98"/>
    <s v="98-Belmira, Cruz Verde"/>
    <s v="Bogotá"/>
    <x v="0"/>
  </r>
  <r>
    <d v="2017-11-30T15:51:18"/>
    <n v="494"/>
    <s v="Modelia Central,494-Cruz Verde"/>
    <s v="Bogotá"/>
    <x v="0"/>
  </r>
  <r>
    <d v="2017-11-30T15:57:25"/>
    <n v="167"/>
    <s v="167-Quinta paredes,Cruz Verde"/>
    <s v="Bogotá"/>
    <x v="1"/>
  </r>
  <r>
    <d v="2017-11-30T18:50:57"/>
    <n v="451"/>
    <s v="Chapinero Alto,451_Cruz Verde"/>
    <s v="Bogotá"/>
    <x v="1"/>
  </r>
  <r>
    <d v="2017-11-30T19:11:17"/>
    <n v="451"/>
    <s v="Chapinero Alto,451_Cruz Verde"/>
    <s v="Bogotá"/>
    <x v="1"/>
  </r>
  <r>
    <d v="2017-11-30T21:24:32"/>
    <n v="451"/>
    <s v="Chapinero Alto,451_Cruz Verde"/>
    <s v="Bogotá"/>
    <x v="1"/>
  </r>
  <r>
    <d v="2017-11-30T22:30:39"/>
    <n v="378"/>
    <s v="378 - Las Villas,Cruz Verde"/>
    <s v="Bogotá"/>
    <x v="0"/>
  </r>
  <r>
    <d v="2017-12-02T00:30:20"/>
    <n v="133"/>
    <s v="133- Avenida Bolivar,Farmasanitas"/>
    <s v="Armenia"/>
    <x v="0"/>
  </r>
  <r>
    <d v="2017-12-02T21:23:39"/>
    <n v="378"/>
    <s v="378 - Las Villas,Cruz Verde"/>
    <s v="Bogotá"/>
    <x v="0"/>
  </r>
  <r>
    <d v="2017-12-03T00:53:43"/>
    <n v="506"/>
    <s v="506_Cruz Verde,Santa Bibiana"/>
    <s v="Bogotá"/>
    <x v="1"/>
  </r>
  <r>
    <d v="2017-12-04T16:35:52"/>
    <n v="172"/>
    <s v="172-Calle 100,Cruz Verde"/>
    <s v="Bogotá"/>
    <x v="1"/>
  </r>
  <r>
    <d v="2017-12-04T18:27:37"/>
    <n v="467"/>
    <s v="467_Santa Paula,Cruz Verde"/>
    <s v="Bogotá"/>
    <x v="1"/>
  </r>
  <r>
    <d v="2017-12-04T20:59:16"/>
    <n v="110"/>
    <s v="110-Tutelas Calle 116-Pontevedra, Cruz Verde"/>
    <s v="Bogotá"/>
    <x v="0"/>
  </r>
  <r>
    <d v="2017-12-05T21:46:44"/>
    <n v="504"/>
    <s v="Cruz Verde,504_ UAP 104"/>
    <s v="Bogotá"/>
    <x v="1"/>
  </r>
  <r>
    <d v="2017-12-05T21:50:32"/>
    <n v="504"/>
    <s v="Cruz Verde,504_ UAP 104"/>
    <s v="Bogotá"/>
    <x v="1"/>
  </r>
  <r>
    <d v="2017-12-05T22:17:17"/>
    <n v="309"/>
    <s v="309_San Francisco,Cruz verde"/>
    <s v="Barranquilla"/>
    <x v="0"/>
  </r>
  <r>
    <d v="2017-12-06T22:11:22"/>
    <n v="133"/>
    <s v="133- Avenida Bolivar,Farmasanitas"/>
    <s v="Armenia"/>
    <x v="1"/>
  </r>
  <r>
    <d v="2017-12-06T22:35:49"/>
    <n v="110"/>
    <s v="110-Tutelas Calle 116-Pontevedra, Cruz Verde"/>
    <s v="Bogotá"/>
    <x v="0"/>
  </r>
  <r>
    <d v="2017-12-06T23:43:02"/>
    <n v="168"/>
    <s v="168-Calle 127,Cruz Verde"/>
    <s v="Bogotá"/>
    <x v="0"/>
  </r>
  <r>
    <d v="2017-12-07T14:38:47"/>
    <n v="126"/>
    <s v="126-Centro Chia,Cruz Verde"/>
    <s v="Chía"/>
    <x v="1"/>
  </r>
  <r>
    <d v="2017-12-07T17:54:09"/>
    <n v="163"/>
    <s v="163-Palermo,Cruz Verde"/>
    <s v="Bogotá"/>
    <x v="0"/>
  </r>
  <r>
    <d v="2017-12-07T21:03:21"/>
    <n v="262"/>
    <s v="262 - Jumbo Hayuelos,Cruz Verde - Cencosud"/>
    <s v="Bogotá"/>
    <x v="0"/>
  </r>
  <r>
    <d v="2017-12-07T22:31:36"/>
    <n v="382"/>
    <s v="382 - Zipaquira Centro,Cruz Verde"/>
    <s v="Zipaquirá"/>
    <x v="1"/>
  </r>
  <r>
    <d v="2017-12-07T22:36:13"/>
    <n v="382"/>
    <s v="382 - Zipaquira Centro,Cruz Verde"/>
    <s v="Zipaquirá"/>
    <x v="1"/>
  </r>
  <r>
    <d v="2017-12-07T22:52:41"/>
    <n v="164"/>
    <s v="164-Cedro Bolivar,Cruz Verde"/>
    <s v="Bogotá"/>
    <x v="0"/>
  </r>
  <r>
    <d v="2017-12-07T22:57:47"/>
    <n v="126"/>
    <s v="126-Centro Chia,Cruz Verde"/>
    <s v="Chía"/>
    <x v="1"/>
  </r>
  <r>
    <d v="2017-12-08T16:07:50"/>
    <n v="468"/>
    <s v="468_Calle 93,Cruz Verde"/>
    <s v="Bogotá"/>
    <x v="0"/>
  </r>
  <r>
    <d v="2017-12-08T16:20:05"/>
    <n v="468"/>
    <s v="468_Calle 93,Cruz Verde"/>
    <s v="Bogotá"/>
    <x v="1"/>
  </r>
  <r>
    <d v="2017-12-08T19:02:29"/>
    <n v="502"/>
    <s v="Calle 184,502 Cruz Verde"/>
    <s v="Bogotá"/>
    <x v="1"/>
  </r>
  <r>
    <d v="2017-12-09T15:00:20"/>
    <n v="378"/>
    <s v="378 - Las Villas,Cruz Verde"/>
    <s v="Bogotá"/>
    <x v="0"/>
  </r>
  <r>
    <d v="2017-12-09T15:19:53"/>
    <n v="160"/>
    <s v="160-Santa Barbara,Cruz Verde"/>
    <s v="Bogotá"/>
    <x v="0"/>
  </r>
  <r>
    <d v="2017-12-10T00:17:31"/>
    <n v="165"/>
    <s v="165-Tunal,Cruz Verde"/>
    <s v="Bogotá"/>
    <x v="0"/>
  </r>
  <r>
    <d v="2017-12-10T00:24:08"/>
    <n v="464"/>
    <s v="464_Av Esperanza,Cruz Verde"/>
    <s v="Bogotá"/>
    <x v="1"/>
  </r>
  <r>
    <d v="2017-12-10T00:58:13"/>
    <n v="464"/>
    <s v="464_Av Esperanza,Cruz Verde"/>
    <s v="Bogotá"/>
    <x v="1"/>
  </r>
  <r>
    <d v="2017-12-10T20:14:35"/>
    <n v="502"/>
    <s v="Calle 184,502 Cruz Verde"/>
    <s v="Bogotá"/>
    <x v="1"/>
  </r>
  <r>
    <d v="2017-12-11T20:05:04"/>
    <n v="367"/>
    <s v="367-Ilarco,Cruz Verde"/>
    <s v="Bogotá"/>
    <x v="1"/>
  </r>
  <r>
    <d v="2017-12-11T22:36:56"/>
    <n v="161"/>
    <s v="161-Punto Clave,Farmsanitas"/>
    <s v="Medellín"/>
    <x v="0"/>
  </r>
  <r>
    <d v="2017-12-12T17:02:17"/>
    <n v="160"/>
    <s v="160-Santa Barbara,Cruz Verde"/>
    <s v="Bogotá"/>
    <x v="0"/>
  </r>
  <r>
    <d v="2017-12-12T21:25:21"/>
    <n v="126"/>
    <s v="126-Centro Chia,Cruz Verde"/>
    <s v="Chía"/>
    <x v="1"/>
  </r>
  <r>
    <d v="2017-12-12T21:56:01"/>
    <n v="382"/>
    <s v="382 - Zipaquira Centro,Cruz Verde"/>
    <s v="Zipaquirá"/>
    <x v="1"/>
  </r>
  <r>
    <d v="2017-12-12T22:20:45"/>
    <n v="163"/>
    <s v="163-Palermo,Cruz Verde"/>
    <s v="Bogotá"/>
    <x v="1"/>
  </r>
  <r>
    <d v="2017-12-12T22:44:09"/>
    <n v="113"/>
    <s v="113-San Diego, Cruz Verde"/>
    <s v="Medellín"/>
    <x v="0"/>
  </r>
  <r>
    <d v="2017-12-12T23:32:14"/>
    <n v="168"/>
    <s v="168-Calle 127,Cruz Verde"/>
    <s v="Bogotá"/>
    <x v="0"/>
  </r>
  <r>
    <d v="2017-12-13T17:14:42"/>
    <n v="172"/>
    <s v="172-Calle 100,Cruz Verde"/>
    <s v="Bogotá"/>
    <x v="1"/>
  </r>
  <r>
    <d v="2017-12-13T19:22:17"/>
    <n v="504"/>
    <s v="Cruz Verde,504_ UAP 104"/>
    <s v="Bogotá"/>
    <x v="1"/>
  </r>
  <r>
    <d v="2017-12-14T00:06:48"/>
    <n v="123"/>
    <s v="123-Guayacanes,Cruz Verde"/>
    <s v="Manizales"/>
    <x v="1"/>
  </r>
  <r>
    <d v="2017-12-14T17:16:19"/>
    <n v="312"/>
    <s v="312-Jumbo Yopal,Cruz Verde"/>
    <s v="Yopal"/>
    <x v="0"/>
  </r>
  <r>
    <d v="2017-12-14T17:27:00"/>
    <n v="129"/>
    <s v="129-Los cristales,Cruz Verde"/>
    <s v="Tunja"/>
    <x v="0"/>
  </r>
  <r>
    <d v="2017-12-14T20:53:15"/>
    <n v="464"/>
    <s v="464_Av Esperanza,Cruz Verde"/>
    <s v="Bogotá"/>
    <x v="1"/>
  </r>
  <r>
    <d v="2017-12-14T21:54:57"/>
    <n v="464"/>
    <s v="464_Av Esperanza,Cruz Verde"/>
    <s v="Bogotá"/>
    <x v="1"/>
  </r>
  <r>
    <d v="2017-12-15T01:23:45"/>
    <n v="164"/>
    <s v="164-Cedro Bolivar,Cruz Verde"/>
    <s v="Bogotá"/>
    <x v="0"/>
  </r>
  <r>
    <d v="2017-12-15T17:51:25"/>
    <n v="258"/>
    <s v="258 - Jumbo Limonar,Cruz Verde - Cencosud"/>
    <s v="Cali"/>
    <x v="1"/>
  </r>
  <r>
    <d v="2017-12-15T22:07:50"/>
    <n v="447"/>
    <s v="Cruz Verde,447-Parque Arboleda"/>
    <s v="Pereira"/>
    <x v="1"/>
  </r>
  <r>
    <d v="2017-12-16T18:52:31"/>
    <n v="309"/>
    <s v="309_San Francisco,Cruz verde"/>
    <s v="Barranquilla"/>
    <x v="0"/>
  </r>
  <r>
    <d v="2017-12-16T18:59:46"/>
    <n v="506"/>
    <s v="506_Cruz Verde,Santa Bibiana"/>
    <s v="Bogotá"/>
    <x v="1"/>
  </r>
  <r>
    <d v="2017-12-18T15:07:24"/>
    <n v="506"/>
    <s v="506_Cruz Verde,Santa Bibiana"/>
    <s v="Bogotá"/>
    <x v="1"/>
  </r>
  <r>
    <d v="2017-12-18T17:14:56"/>
    <n v="378"/>
    <s v="378 - Las Villas,Cruz Verde"/>
    <s v="Bogotá"/>
    <x v="0"/>
  </r>
  <r>
    <d v="2017-12-18T20:11:33"/>
    <n v="188"/>
    <s v="188-Tequendama,Farmasnitas"/>
    <s v="Cali"/>
    <x v="1"/>
  </r>
  <r>
    <d v="2017-12-18T20:37:01"/>
    <n v="380"/>
    <s v="380_ Macarena,Cruz Verde"/>
    <s v="Ibagué"/>
    <x v="0"/>
  </r>
  <r>
    <d v="2017-12-19T15:31:43"/>
    <n v="135"/>
    <s v="135-Palmira,Cruz Verde"/>
    <s v="Palmira"/>
    <x v="1"/>
  </r>
  <r>
    <d v="2017-12-19T16:47:29"/>
    <n v="252"/>
    <s v="252 - Jumbo Santa Ana,Cruz Verde - cencosud"/>
    <s v="Bogotá"/>
    <x v="1"/>
  </r>
  <r>
    <d v="2017-12-19T18:46:08"/>
    <n v="382"/>
    <s v="382 - Zipaquira Centro,Cruz Verde"/>
    <s v="Zipaquirá"/>
    <x v="1"/>
  </r>
  <r>
    <d v="2017-12-19T22:28:17"/>
    <n v="378"/>
    <s v="378 - Las Villas,Cruz Verde"/>
    <s v="Bogotá"/>
    <x v="0"/>
  </r>
  <r>
    <d v="2017-12-20T16:45:28"/>
    <n v="165"/>
    <s v="165-Tunal,Cruz Verde"/>
    <s v="Bogotá"/>
    <x v="0"/>
  </r>
  <r>
    <d v="2017-12-20T16:46:55"/>
    <n v="172"/>
    <s v="172-Calle 100,Cruz Verde"/>
    <s v="Bogotá"/>
    <x v="1"/>
  </r>
  <r>
    <d v="2017-12-21T00:56:27"/>
    <n v="262"/>
    <s v="262 - Jumbo Hayuelos,Cruz Verde - Cencosud"/>
    <s v="Bogotá"/>
    <x v="0"/>
  </r>
  <r>
    <d v="2017-12-21T02:25:57"/>
    <n v="506"/>
    <s v="506_Cruz Verde,Santa Bibiana"/>
    <s v="Bogotá"/>
    <x v="1"/>
  </r>
  <r>
    <d v="2017-12-21T03:32:39"/>
    <n v="188"/>
    <s v="188-Tequendama,Farmasnitas"/>
    <s v="Cali"/>
    <x v="0"/>
  </r>
  <r>
    <d v="2017-12-21T23:12:46"/>
    <n v="504"/>
    <s v="Cruz Verde,504_ UAP 104"/>
    <s v="Bogotá"/>
    <x v="1"/>
  </r>
  <r>
    <d v="2017-12-22T15:00:55"/>
    <n v="172"/>
    <s v="172-Calle 100,Cruz Verde"/>
    <s v="Bogotá"/>
    <x v="1"/>
  </r>
  <r>
    <d v="2017-12-22T15:42:49"/>
    <n v="188"/>
    <s v="188-Tequendama,Farmasnitas"/>
    <s v="Cali"/>
    <x v="0"/>
  </r>
  <r>
    <d v="2017-12-22T17:10:25"/>
    <n v="157"/>
    <s v="157-ZonaIN,Cruz Verde"/>
    <s v="Bogotá"/>
    <x v="0"/>
  </r>
  <r>
    <d v="2017-12-22T19:54:11"/>
    <n v="264"/>
    <s v="264 - Metro Ibague,Cruz Verde - Cencosud"/>
    <s v="Ibagué"/>
    <x v="0"/>
  </r>
  <r>
    <d v="2017-12-22T20:49:54"/>
    <n v="504"/>
    <s v="Cruz Verde,504_ UAP 104"/>
    <s v="Bogotá"/>
    <x v="1"/>
  </r>
  <r>
    <d v="2017-12-23T16:42:16"/>
    <n v="378"/>
    <s v="378 - Las Villas,Cruz Verde"/>
    <s v="Bogotá"/>
    <x v="0"/>
  </r>
  <r>
    <d v="2017-12-23T16:59:05"/>
    <n v="157"/>
    <s v="157-ZonaIN,Cruz Verde"/>
    <s v="Bogotá"/>
    <x v="0"/>
  </r>
  <r>
    <d v="2017-12-24T21:05:08"/>
    <n v="226"/>
    <s v="226 - Metro 20 de Julio,Cruz Verde - Cencosud"/>
    <s v="Bogotá"/>
    <x v="0"/>
  </r>
  <r>
    <d v="2017-12-25T20:11:27"/>
    <n v="201"/>
    <s v="201 - Jumbo Tunja,Cruz Verde - Cencosud"/>
    <s v="Tunja"/>
    <x v="0"/>
  </r>
  <r>
    <d v="2017-12-26T15:11:29"/>
    <n v="506"/>
    <s v="506_Cruz Verde,Santa Bibiana"/>
    <s v="Bogotá"/>
    <x v="1"/>
  </r>
  <r>
    <d v="2017-12-26T15:14:40"/>
    <n v="506"/>
    <s v="506_Cruz Verde,Santa Bibiana"/>
    <s v="Bogotá"/>
    <x v="1"/>
  </r>
  <r>
    <d v="2017-12-26T16:52:38"/>
    <n v="444"/>
    <s v="444_ Carrera33,Cruz Verde"/>
    <s v="Bucaramanga"/>
    <x v="1"/>
  </r>
  <r>
    <d v="2017-12-26T17:30:29"/>
    <n v="496"/>
    <s v="Medical Center,496- Cruz Verde"/>
    <s v="Bogotá"/>
    <x v="0"/>
  </r>
  <r>
    <d v="2017-12-26T17:48:18"/>
    <n v="160"/>
    <s v="160-Santa Barbara,Cruz Verde"/>
    <s v="Bogotá"/>
    <x v="0"/>
  </r>
  <r>
    <d v="2017-12-26T21:07:47"/>
    <n v="378"/>
    <s v="378 - Las Villas,Cruz Verde"/>
    <s v="Bogotá"/>
    <x v="0"/>
  </r>
  <r>
    <d v="2017-12-27T17:50:25"/>
    <n v="160"/>
    <s v="160-Santa Barbara,Cruz Verde"/>
    <s v="Bogotá"/>
    <x v="0"/>
  </r>
  <r>
    <d v="2017-12-27T18:47:42"/>
    <n v="174"/>
    <s v="174-Parque Turbay,Cruz Verde"/>
    <s v="Bucaramanga"/>
    <x v="1"/>
  </r>
  <r>
    <d v="2017-12-27T21:50:45"/>
    <n v="160"/>
    <s v="160-Santa Barbara,Cruz Verde"/>
    <s v="Bogotá"/>
    <x v="0"/>
  </r>
  <r>
    <d v="2017-12-28T16:50:20"/>
    <n v="123"/>
    <s v="123-Guayacanes,Cruz Verde"/>
    <s v="Manizales"/>
    <x v="0"/>
  </r>
  <r>
    <d v="2017-12-28T17:17:21"/>
    <n v="123"/>
    <s v="123-Guayacanes,Cruz Verde"/>
    <s v="Manizales"/>
    <x v="0"/>
  </r>
  <r>
    <d v="2017-12-28T21:27:23"/>
    <n v="467"/>
    <s v="467_Santa Paula,Cruz Verde"/>
    <s v="Bogotá"/>
    <x v="1"/>
  </r>
  <r>
    <d v="2017-12-28T22:32:51"/>
    <n v="378"/>
    <s v="378 - Las Villas,Cruz Verde"/>
    <s v="Bogotá"/>
    <x v="0"/>
  </r>
  <r>
    <d v="2017-12-28T22:34:42"/>
    <n v="383"/>
    <s v="383-World Trade Center,Cruz Verde"/>
    <s v="Bogotá"/>
    <x v="1"/>
  </r>
  <r>
    <d v="2017-12-29T16:25:15"/>
    <n v="504"/>
    <s v="Cruz Verde,504_ UAP 104"/>
    <s v="Bogotá"/>
    <x v="1"/>
  </r>
  <r>
    <d v="2017-12-29T20:43:13"/>
    <n v="262"/>
    <s v="262 - Jumbo Hayuelos,Cruz Verde - Cencosud"/>
    <s v="Bogotá"/>
    <x v="0"/>
  </r>
  <r>
    <d v="2017-12-29T23:26:36"/>
    <n v="309"/>
    <s v="309_San Francisco,Cruz verde"/>
    <s v="Barranquilla"/>
    <x v="0"/>
  </r>
  <r>
    <d v="2017-12-30T20:44:56"/>
    <n v="458"/>
    <s v="Central,458-Kennedy"/>
    <s v="Bogotá "/>
    <x v="1"/>
  </r>
  <r>
    <d v="2017-12-30T21:34:38"/>
    <n v="451"/>
    <s v="Chapinero Alto,451_Cruz Verde"/>
    <s v="Bogotá"/>
    <x v="1"/>
  </r>
  <r>
    <d v="2017-12-30T21:37:07"/>
    <n v="451"/>
    <s v="Chapinero Alto,451_Cruz Verde"/>
    <s v="Bogotá"/>
    <x v="1"/>
  </r>
  <r>
    <d v="2017-12-31T00:33:50"/>
    <n v="464"/>
    <s v="464_Av Esperanza,Cruz Verde"/>
    <s v="Bogotá"/>
    <x v="1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69">
  <r>
    <s v="Bogotá"/>
    <n v="378"/>
    <s v="Cruz Verde Avenida Las Villas"/>
    <n v="6"/>
    <n v="9"/>
    <n v="7"/>
    <n v="6"/>
    <n v="10"/>
    <n v="8"/>
    <n v="7"/>
    <n v="6"/>
    <n v="12"/>
    <n v="7"/>
    <n v="7"/>
    <x v="0"/>
    <m/>
    <n v="92"/>
  </r>
  <r>
    <s v="Bogotá"/>
    <n v="172"/>
    <s v="Cruz Verde Calle 100"/>
    <n v="14"/>
    <n v="9"/>
    <n v="7"/>
    <n v="3"/>
    <n v="12"/>
    <n v="7"/>
    <n v="4"/>
    <n v="9"/>
    <n v="12"/>
    <n v="10"/>
    <n v="0"/>
    <x v="1"/>
    <m/>
    <n v="91"/>
  </r>
  <r>
    <s v="Bogotá"/>
    <n v="163"/>
    <s v="Cruz Verde Palermo"/>
    <n v="1"/>
    <n v="6"/>
    <n v="2"/>
    <n v="2"/>
    <n v="3"/>
    <n v="3"/>
    <n v="5"/>
    <n v="1"/>
    <n v="7"/>
    <n v="18"/>
    <n v="6"/>
    <x v="2"/>
    <m/>
    <n v="56"/>
  </r>
  <r>
    <s v="Bogotá"/>
    <n v="268"/>
    <s v="Cruz Verde Centro Internacional"/>
    <n v="8"/>
    <n v="12"/>
    <n v="0"/>
    <n v="4"/>
    <n v="3"/>
    <n v="1"/>
    <n v="7"/>
    <n v="6"/>
    <n v="5"/>
    <n v="0"/>
    <n v="0"/>
    <x v="3"/>
    <m/>
    <n v="46"/>
  </r>
  <r>
    <s v="Bogotá"/>
    <n v="451"/>
    <s v="Cruz Verde Chapinero Alto"/>
    <n v="0"/>
    <n v="1"/>
    <n v="4"/>
    <n v="2"/>
    <n v="5"/>
    <n v="4"/>
    <n v="6"/>
    <n v="3"/>
    <n v="4"/>
    <n v="3"/>
    <n v="5"/>
    <x v="2"/>
    <m/>
    <n v="39"/>
  </r>
  <r>
    <s v="Bogotá"/>
    <n v="167"/>
    <s v="Cruz Verde Quinta Paredes"/>
    <n v="0"/>
    <n v="0"/>
    <n v="6"/>
    <n v="8"/>
    <n v="5"/>
    <n v="5"/>
    <n v="2"/>
    <n v="2"/>
    <n v="1"/>
    <n v="3"/>
    <n v="3"/>
    <x v="3"/>
    <m/>
    <n v="35"/>
  </r>
  <r>
    <s v="Bogotá"/>
    <n v="160"/>
    <s v="Cruz Verde Santa Bárbara"/>
    <n v="1"/>
    <n v="0"/>
    <n v="8"/>
    <n v="5"/>
    <n v="0"/>
    <n v="4"/>
    <n v="1"/>
    <n v="0"/>
    <n v="2"/>
    <n v="2"/>
    <n v="1"/>
    <x v="4"/>
    <m/>
    <n v="29"/>
  </r>
  <r>
    <s v="Bogotá"/>
    <n v="226"/>
    <s v="Cruz Verde Metro 20 de Julio"/>
    <n v="0"/>
    <n v="5"/>
    <n v="4"/>
    <n v="2"/>
    <n v="5"/>
    <n v="2"/>
    <n v="4"/>
    <n v="2"/>
    <n v="0"/>
    <n v="3"/>
    <n v="1"/>
    <x v="5"/>
    <m/>
    <n v="29"/>
  </r>
  <r>
    <s v="Barranquilla"/>
    <n v="309"/>
    <s v="Cruz Verde Metro San Francisco"/>
    <n v="3"/>
    <n v="0"/>
    <n v="2"/>
    <n v="2"/>
    <n v="4"/>
    <n v="0"/>
    <n v="0"/>
    <n v="4"/>
    <n v="1"/>
    <n v="4"/>
    <n v="2"/>
    <x v="6"/>
    <m/>
    <n v="25"/>
  </r>
  <r>
    <s v="Bogotá"/>
    <n v="367"/>
    <s v="Cruz Verde Ilarco"/>
    <n v="3"/>
    <n v="2"/>
    <n v="0"/>
    <n v="3"/>
    <n v="0"/>
    <n v="0"/>
    <n v="0"/>
    <n v="3"/>
    <n v="5"/>
    <n v="5"/>
    <n v="3"/>
    <x v="5"/>
    <m/>
    <n v="25"/>
  </r>
  <r>
    <s v="Bogotá"/>
    <n v="157"/>
    <s v="Cruz Verde Zona In"/>
    <n v="2"/>
    <n v="4"/>
    <n v="1"/>
    <n v="0"/>
    <n v="1"/>
    <n v="4"/>
    <n v="0"/>
    <n v="4"/>
    <n v="1"/>
    <n v="2"/>
    <n v="3"/>
    <x v="2"/>
    <m/>
    <n v="24"/>
  </r>
  <r>
    <s v="Bogotá"/>
    <n v="165"/>
    <s v="Cruz Verde Tunal"/>
    <n v="1"/>
    <n v="1"/>
    <n v="5"/>
    <n v="1"/>
    <n v="3"/>
    <n v="2"/>
    <n v="2"/>
    <n v="1"/>
    <n v="0"/>
    <n v="4"/>
    <n v="1"/>
    <x v="2"/>
    <m/>
    <n v="23"/>
  </r>
  <r>
    <s v="Medellín"/>
    <n v="161"/>
    <s v="Cruz Verde Punto Clave"/>
    <n v="2"/>
    <n v="1"/>
    <n v="1"/>
    <n v="1"/>
    <n v="1"/>
    <n v="1"/>
    <n v="2"/>
    <n v="2"/>
    <n v="2"/>
    <n v="2"/>
    <n v="5"/>
    <x v="5"/>
    <m/>
    <n v="21"/>
  </r>
  <r>
    <s v="Cali"/>
    <n v="188"/>
    <s v="Cruz Verde Tequendama"/>
    <n v="1"/>
    <n v="0"/>
    <n v="2"/>
    <n v="1"/>
    <n v="4"/>
    <n v="0"/>
    <n v="4"/>
    <n v="2"/>
    <n v="2"/>
    <n v="0"/>
    <n v="2"/>
    <x v="6"/>
    <m/>
    <n v="21"/>
  </r>
  <r>
    <s v="Bogotá"/>
    <n v="110"/>
    <s v="Cruz Verde Pontevedra"/>
    <n v="2"/>
    <n v="1"/>
    <n v="3"/>
    <n v="0"/>
    <n v="5"/>
    <n v="0"/>
    <n v="2"/>
    <n v="1"/>
    <n v="1"/>
    <n v="1"/>
    <n v="0"/>
    <x v="2"/>
    <m/>
    <n v="18"/>
  </r>
  <r>
    <s v="Bucaramanga"/>
    <n v="444"/>
    <s v="Cruz Verde Carrera 33"/>
    <n v="3"/>
    <n v="3"/>
    <n v="5"/>
    <n v="4"/>
    <n v="1"/>
    <n v="0"/>
    <n v="0"/>
    <n v="0"/>
    <n v="0"/>
    <n v="0"/>
    <n v="0"/>
    <x v="5"/>
    <m/>
    <n v="17"/>
  </r>
  <r>
    <s v="Bogotá"/>
    <n v="454"/>
    <s v="Cruz Verde Colina"/>
    <n v="0"/>
    <n v="0"/>
    <n v="4"/>
    <n v="0"/>
    <n v="2"/>
    <n v="1"/>
    <n v="3"/>
    <n v="4"/>
    <n v="1"/>
    <n v="2"/>
    <n v="0"/>
    <x v="3"/>
    <m/>
    <n v="17"/>
  </r>
  <r>
    <s v="Bogotá"/>
    <n v="98"/>
    <s v="Cruz Verde Belmira"/>
    <n v="0"/>
    <n v="1"/>
    <n v="3"/>
    <n v="2"/>
    <n v="2"/>
    <n v="0"/>
    <n v="1"/>
    <n v="2"/>
    <n v="2"/>
    <n v="1"/>
    <n v="2"/>
    <x v="3"/>
    <m/>
    <n v="16"/>
  </r>
  <r>
    <s v="Bogotá"/>
    <n v="178"/>
    <s v="Cruz Verde Calle 72"/>
    <n v="0"/>
    <n v="2"/>
    <n v="1"/>
    <n v="0"/>
    <n v="5"/>
    <n v="8"/>
    <n v="0"/>
    <n v="0"/>
    <n v="0"/>
    <n v="0"/>
    <n v="0"/>
    <x v="3"/>
    <m/>
    <n v="16"/>
  </r>
  <r>
    <s v="Bogotá"/>
    <n v="464"/>
    <s v="Cruz Verde Av. Esperanza"/>
    <n v="0"/>
    <n v="0"/>
    <n v="0"/>
    <n v="0"/>
    <n v="0"/>
    <n v="0"/>
    <n v="0"/>
    <n v="3"/>
    <n v="2"/>
    <n v="2"/>
    <n v="4"/>
    <x v="4"/>
    <m/>
    <n v="16"/>
  </r>
  <r>
    <s v="Bogotá"/>
    <n v="164"/>
    <s v="Cruz Verde Cedro Bolívar"/>
    <n v="3"/>
    <n v="0"/>
    <n v="2"/>
    <n v="3"/>
    <n v="0"/>
    <n v="0"/>
    <n v="0"/>
    <n v="1"/>
    <n v="1"/>
    <n v="2"/>
    <n v="0"/>
    <x v="2"/>
    <m/>
    <n v="14"/>
  </r>
  <r>
    <s v="Bogotá"/>
    <n v="166"/>
    <s v="Cruz Verde Calle 106"/>
    <n v="3"/>
    <n v="1"/>
    <n v="3"/>
    <n v="3"/>
    <n v="3"/>
    <n v="0"/>
    <n v="1"/>
    <n v="0"/>
    <n v="0"/>
    <n v="0"/>
    <n v="0"/>
    <x v="3"/>
    <m/>
    <n v="14"/>
  </r>
  <r>
    <s v="Bogotá"/>
    <n v="225"/>
    <s v="Cruz Verde Metro Autopista Sur"/>
    <n v="4"/>
    <n v="3"/>
    <n v="2"/>
    <n v="1"/>
    <n v="2"/>
    <n v="2"/>
    <n v="0"/>
    <n v="0"/>
    <n v="0"/>
    <n v="0"/>
    <n v="0"/>
    <x v="3"/>
    <m/>
    <n v="14"/>
  </r>
  <r>
    <s v="Bogotá"/>
    <n v="262"/>
    <s v="Cruz Verde Jumbo Hayuelos"/>
    <n v="0"/>
    <n v="1"/>
    <n v="1"/>
    <n v="1"/>
    <n v="1"/>
    <n v="1"/>
    <n v="1"/>
    <n v="2"/>
    <n v="1"/>
    <n v="1"/>
    <n v="1"/>
    <x v="6"/>
    <m/>
    <n v="14"/>
  </r>
  <r>
    <s v="Zipaquirá"/>
    <n v="382"/>
    <s v="Cruz Verde Zipaquirá Centro"/>
    <n v="1"/>
    <n v="0"/>
    <n v="0"/>
    <n v="0"/>
    <n v="0"/>
    <n v="0"/>
    <n v="1"/>
    <n v="3"/>
    <n v="2"/>
    <n v="0"/>
    <n v="3"/>
    <x v="1"/>
    <m/>
    <n v="14"/>
  </r>
  <r>
    <s v="Cúcuta"/>
    <n v="460"/>
    <s v="Cruz Verde Cúcuta Av.1"/>
    <n v="0"/>
    <n v="0"/>
    <n v="0"/>
    <n v="0"/>
    <n v="0"/>
    <n v="1"/>
    <n v="2"/>
    <n v="5"/>
    <n v="0"/>
    <n v="1"/>
    <n v="5"/>
    <x v="3"/>
    <m/>
    <n v="14"/>
  </r>
  <r>
    <s v="Cúcuta"/>
    <n v="131"/>
    <s v="Cruz Verde Rosetal"/>
    <n v="0"/>
    <n v="0"/>
    <n v="0"/>
    <n v="4"/>
    <n v="9"/>
    <n v="0"/>
    <n v="0"/>
    <n v="0"/>
    <n v="0"/>
    <n v="0"/>
    <n v="0"/>
    <x v="3"/>
    <m/>
    <n v="13"/>
  </r>
  <r>
    <s v="Villavicencio"/>
    <n v="134"/>
    <s v="Cruz Verde Villavicencio"/>
    <n v="8"/>
    <n v="1"/>
    <n v="3"/>
    <n v="0"/>
    <n v="0"/>
    <n v="0"/>
    <n v="0"/>
    <n v="0"/>
    <n v="1"/>
    <n v="0"/>
    <n v="0"/>
    <x v="3"/>
    <m/>
    <n v="13"/>
  </r>
  <r>
    <s v="Barranquilla"/>
    <n v="224"/>
    <s v="Cruz Verde Jumbo Alto Prado"/>
    <n v="0"/>
    <n v="2"/>
    <n v="3"/>
    <n v="2"/>
    <n v="1"/>
    <n v="1"/>
    <n v="2"/>
    <n v="0"/>
    <n v="0"/>
    <n v="2"/>
    <n v="0"/>
    <x v="3"/>
    <m/>
    <n v="13"/>
  </r>
  <r>
    <s v="Bucaramanga"/>
    <n v="297"/>
    <s v="Cruz Verde Parque Caracolí"/>
    <n v="1"/>
    <n v="0"/>
    <n v="2"/>
    <n v="2"/>
    <n v="0"/>
    <n v="0"/>
    <n v="1"/>
    <n v="5"/>
    <n v="2"/>
    <n v="0"/>
    <n v="0"/>
    <x v="3"/>
    <m/>
    <n v="13"/>
  </r>
  <r>
    <s v="Bucaramanga"/>
    <n v="162"/>
    <s v="Cruz Verde Cabecera"/>
    <n v="2"/>
    <n v="3"/>
    <n v="2"/>
    <n v="0"/>
    <n v="1"/>
    <n v="1"/>
    <n v="0"/>
    <n v="0"/>
    <n v="1"/>
    <n v="0"/>
    <n v="2"/>
    <x v="3"/>
    <m/>
    <n v="12"/>
  </r>
  <r>
    <s v="Cali"/>
    <n v="189"/>
    <s v="Cruz Verde Centenario"/>
    <n v="2"/>
    <n v="0"/>
    <n v="3"/>
    <n v="2"/>
    <n v="2"/>
    <n v="0"/>
    <n v="0"/>
    <n v="0"/>
    <n v="0"/>
    <n v="0"/>
    <n v="3"/>
    <x v="3"/>
    <m/>
    <n v="12"/>
  </r>
  <r>
    <s v="Cali"/>
    <n v="385"/>
    <s v="Cruz Verde Imbanaco"/>
    <n v="0"/>
    <n v="0"/>
    <n v="1"/>
    <n v="4"/>
    <n v="0"/>
    <n v="0"/>
    <n v="0"/>
    <n v="0"/>
    <n v="1"/>
    <n v="0"/>
    <n v="4"/>
    <x v="3"/>
    <m/>
    <n v="10"/>
  </r>
  <r>
    <s v="Cali"/>
    <n v="388"/>
    <s v="Cruz Verde Unicentro"/>
    <n v="1"/>
    <n v="1"/>
    <n v="2"/>
    <n v="2"/>
    <n v="1"/>
    <n v="0"/>
    <n v="0"/>
    <n v="0"/>
    <n v="0"/>
    <n v="2"/>
    <n v="1"/>
    <x v="3"/>
    <m/>
    <n v="10"/>
  </r>
  <r>
    <s v="Bogotá"/>
    <n v="459"/>
    <s v=" Cruz Verde Las Ferias"/>
    <m/>
    <n v="0"/>
    <n v="0"/>
    <m/>
    <n v="0"/>
    <n v="2"/>
    <n v="3"/>
    <n v="2"/>
    <n v="3"/>
    <n v="0"/>
    <n v="0"/>
    <x v="3"/>
    <m/>
    <n v="10"/>
  </r>
  <r>
    <s v="Chía"/>
    <n v="126"/>
    <s v="Cruz Verde Centro Chía"/>
    <n v="2"/>
    <n v="1"/>
    <n v="0"/>
    <n v="0"/>
    <n v="2"/>
    <n v="0"/>
    <n v="0"/>
    <n v="0"/>
    <n v="1"/>
    <n v="0"/>
    <n v="0"/>
    <x v="6"/>
    <m/>
    <n v="9"/>
  </r>
  <r>
    <s v="Bogotá"/>
    <n v="155"/>
    <s v="Cruz Verde Salitre"/>
    <n v="2"/>
    <n v="0"/>
    <n v="2"/>
    <n v="1"/>
    <n v="1"/>
    <n v="0"/>
    <n v="0"/>
    <n v="1"/>
    <n v="2"/>
    <n v="0"/>
    <n v="0"/>
    <x v="3"/>
    <m/>
    <n v="9"/>
  </r>
  <r>
    <s v="Barranquilla"/>
    <n v="257"/>
    <s v="Cruz Verde Jumbo Americano"/>
    <n v="0"/>
    <n v="0"/>
    <n v="0"/>
    <n v="2"/>
    <n v="2"/>
    <n v="0"/>
    <n v="1"/>
    <n v="0"/>
    <n v="3"/>
    <n v="0"/>
    <n v="1"/>
    <x v="3"/>
    <m/>
    <n v="9"/>
  </r>
  <r>
    <s v="Bogotá"/>
    <n v="383"/>
    <s v="Cruz Verde World Trade Center"/>
    <n v="2"/>
    <n v="0"/>
    <m/>
    <n v="1"/>
    <n v="0"/>
    <n v="5"/>
    <n v="0"/>
    <n v="0"/>
    <n v="0"/>
    <n v="0"/>
    <n v="0"/>
    <x v="5"/>
    <m/>
    <n v="9"/>
  </r>
  <r>
    <s v="Barranquilla"/>
    <n v="390"/>
    <s v="Cruz Verde Calle 82"/>
    <n v="0"/>
    <n v="0"/>
    <n v="1"/>
    <n v="0"/>
    <n v="3"/>
    <n v="1"/>
    <n v="0"/>
    <n v="1"/>
    <n v="0"/>
    <n v="2"/>
    <n v="1"/>
    <x v="3"/>
    <m/>
    <n v="9"/>
  </r>
  <r>
    <s v="Manizales"/>
    <n v="123"/>
    <s v="Cruz Verde Guayacanes"/>
    <n v="1"/>
    <n v="2"/>
    <n v="0"/>
    <n v="0"/>
    <n v="0"/>
    <n v="1"/>
    <n v="1"/>
    <n v="0"/>
    <n v="0"/>
    <n v="0"/>
    <n v="0"/>
    <x v="6"/>
    <m/>
    <n v="8"/>
  </r>
  <r>
    <s v="Bucaramanga"/>
    <n v="174"/>
    <s v="Cruz Verde Parque Turbay"/>
    <n v="1"/>
    <n v="2"/>
    <n v="0"/>
    <n v="1"/>
    <n v="1"/>
    <n v="0"/>
    <n v="0"/>
    <n v="1"/>
    <n v="1"/>
    <n v="0"/>
    <n v="0"/>
    <x v="5"/>
    <m/>
    <n v="8"/>
  </r>
  <r>
    <s v="Bogotá"/>
    <n v="252"/>
    <s v="Cruz Verde Jumbo Santa Ana"/>
    <n v="0"/>
    <n v="1"/>
    <n v="2"/>
    <n v="0"/>
    <n v="0"/>
    <n v="0"/>
    <n v="0"/>
    <n v="2"/>
    <n v="0"/>
    <n v="1"/>
    <n v="1"/>
    <x v="5"/>
    <m/>
    <n v="8"/>
  </r>
  <r>
    <s v="Bogotá"/>
    <n v="263"/>
    <s v="Cruz Verde Jumbo Cra 30"/>
    <n v="1"/>
    <n v="1"/>
    <n v="0"/>
    <n v="1"/>
    <n v="2"/>
    <n v="1"/>
    <n v="0"/>
    <n v="0"/>
    <n v="2"/>
    <n v="0"/>
    <n v="0"/>
    <x v="3"/>
    <m/>
    <n v="8"/>
  </r>
  <r>
    <s v="Bogotá"/>
    <n v="458"/>
    <s v="Cruz Verde Kennedy Central"/>
    <n v="0"/>
    <n v="0"/>
    <n v="0"/>
    <n v="0"/>
    <n v="1"/>
    <n v="0"/>
    <n v="0"/>
    <n v="1"/>
    <n v="1"/>
    <n v="3"/>
    <n v="1"/>
    <x v="5"/>
    <m/>
    <n v="8"/>
  </r>
  <r>
    <s v="Bogotá"/>
    <n v="461"/>
    <s v="Cruz Verde Santa Fé"/>
    <n v="0"/>
    <n v="0"/>
    <n v="0"/>
    <n v="0"/>
    <n v="0"/>
    <n v="0"/>
    <n v="4"/>
    <n v="1"/>
    <n v="0"/>
    <n v="2"/>
    <n v="1"/>
    <x v="3"/>
    <m/>
    <n v="8"/>
  </r>
  <r>
    <s v="Bogotá"/>
    <n v="467"/>
    <s v="Cruz Verde Santa Paula"/>
    <n v="0"/>
    <n v="0"/>
    <n v="0"/>
    <n v="0"/>
    <n v="0"/>
    <n v="0"/>
    <n v="0"/>
    <n v="2"/>
    <n v="3"/>
    <n v="1"/>
    <n v="0"/>
    <x v="2"/>
    <m/>
    <n v="8"/>
  </r>
  <r>
    <s v="Bogotá"/>
    <n v="468"/>
    <s v="Cruz Verde Calle 93"/>
    <n v="0"/>
    <n v="0"/>
    <n v="0"/>
    <n v="0"/>
    <n v="0"/>
    <n v="0"/>
    <n v="0"/>
    <n v="0"/>
    <n v="0"/>
    <n v="3"/>
    <n v="3"/>
    <x v="2"/>
    <m/>
    <n v="8"/>
  </r>
  <r>
    <s v="Bogotá"/>
    <n v="502"/>
    <s v="Cruz Verde Calle 184"/>
    <n v="0"/>
    <n v="0"/>
    <n v="0"/>
    <n v="0"/>
    <n v="0"/>
    <n v="0"/>
    <n v="0"/>
    <n v="0"/>
    <n v="0"/>
    <n v="2"/>
    <n v="4"/>
    <x v="2"/>
    <m/>
    <n v="8"/>
  </r>
  <r>
    <s v="Armenia"/>
    <n v="133"/>
    <s v="Cruz Verde Avenida Bolívar"/>
    <n v="1"/>
    <n v="0"/>
    <n v="0"/>
    <n v="0"/>
    <n v="0"/>
    <n v="0"/>
    <n v="1"/>
    <n v="1"/>
    <n v="0"/>
    <n v="2"/>
    <n v="0"/>
    <x v="2"/>
    <m/>
    <n v="7"/>
  </r>
  <r>
    <s v="Duitama"/>
    <n v="147"/>
    <s v="Cruz Verde Innovo"/>
    <n v="1"/>
    <n v="2"/>
    <n v="2"/>
    <n v="1"/>
    <n v="0"/>
    <n v="0"/>
    <n v="0"/>
    <n v="0"/>
    <n v="1"/>
    <n v="0"/>
    <n v="0"/>
    <x v="3"/>
    <m/>
    <n v="7"/>
  </r>
  <r>
    <s v="Bogotá"/>
    <n v="168"/>
    <s v="Cruz Verde Calle 127"/>
    <n v="0"/>
    <n v="2"/>
    <n v="0"/>
    <n v="0"/>
    <n v="0"/>
    <n v="0"/>
    <n v="0"/>
    <n v="0"/>
    <n v="0"/>
    <n v="2"/>
    <n v="1"/>
    <x v="2"/>
    <m/>
    <n v="7"/>
  </r>
  <r>
    <s v="Medellín"/>
    <n v="200"/>
    <s v="Cruz Verde Jumbo Cra 65"/>
    <n v="1"/>
    <n v="1"/>
    <n v="0"/>
    <n v="1"/>
    <n v="0"/>
    <n v="1"/>
    <n v="0"/>
    <n v="1"/>
    <n v="2"/>
    <n v="0"/>
    <n v="0"/>
    <x v="3"/>
    <m/>
    <n v="7"/>
  </r>
  <r>
    <s v="Tunja"/>
    <n v="201"/>
    <s v="Cruz Verde Jumbo Tunja"/>
    <n v="0"/>
    <n v="0"/>
    <n v="1"/>
    <n v="0"/>
    <n v="0"/>
    <n v="0"/>
    <n v="1"/>
    <n v="0"/>
    <n v="1"/>
    <n v="1"/>
    <n v="2"/>
    <x v="5"/>
    <m/>
    <n v="7"/>
  </r>
  <r>
    <s v="Ibagué"/>
    <n v="264"/>
    <s v="Cruz Verde Metro Ibagué"/>
    <n v="1"/>
    <n v="0"/>
    <n v="1"/>
    <n v="3"/>
    <n v="0"/>
    <n v="0"/>
    <n v="0"/>
    <n v="0"/>
    <n v="0"/>
    <n v="1"/>
    <n v="0"/>
    <x v="5"/>
    <m/>
    <n v="7"/>
  </r>
  <r>
    <s v="Bogotá"/>
    <n v="389"/>
    <s v="Cruz Verde Restrepo"/>
    <n v="0"/>
    <n v="0"/>
    <n v="2"/>
    <n v="0"/>
    <n v="0"/>
    <n v="0"/>
    <n v="0"/>
    <n v="2"/>
    <n v="0"/>
    <n v="0"/>
    <n v="3"/>
    <x v="3"/>
    <m/>
    <n v="7"/>
  </r>
  <r>
    <s v="Bogotá"/>
    <n v="506"/>
    <s v="Cruz Verde Santa Bibiana"/>
    <n v="0"/>
    <n v="0"/>
    <n v="0"/>
    <n v="0"/>
    <n v="0"/>
    <n v="0"/>
    <n v="0"/>
    <n v="0"/>
    <n v="0"/>
    <n v="0"/>
    <n v="1"/>
    <x v="7"/>
    <m/>
    <n v="7"/>
  </r>
  <r>
    <s v="Barranquilla"/>
    <n v="115"/>
    <s v="Cruz Verde Prado 74"/>
    <n v="1"/>
    <n v="1"/>
    <n v="0"/>
    <n v="1"/>
    <n v="2"/>
    <n v="0"/>
    <n v="0"/>
    <n v="0"/>
    <n v="0"/>
    <n v="1"/>
    <n v="0"/>
    <x v="3"/>
    <m/>
    <n v="6"/>
  </r>
  <r>
    <s v="Fusagasugá"/>
    <n v="137"/>
    <s v="Cruz Verde Fusagasugá"/>
    <n v="0"/>
    <n v="0"/>
    <n v="1"/>
    <n v="1"/>
    <n v="1"/>
    <n v="1"/>
    <n v="0"/>
    <n v="0"/>
    <n v="0"/>
    <n v="2"/>
    <n v="0"/>
    <x v="3"/>
    <m/>
    <n v="6"/>
  </r>
  <r>
    <s v="Facatativá"/>
    <n v="143"/>
    <s v="Cruz Verde Facatativá"/>
    <n v="0"/>
    <n v="2"/>
    <n v="0"/>
    <n v="0"/>
    <n v="1"/>
    <n v="0"/>
    <n v="0"/>
    <n v="0"/>
    <n v="0"/>
    <n v="0"/>
    <n v="3"/>
    <x v="3"/>
    <m/>
    <n v="6"/>
  </r>
  <r>
    <s v="Barranquilla"/>
    <n v="176"/>
    <s v="Cruz Verde Soledad"/>
    <n v="0"/>
    <n v="0"/>
    <n v="0"/>
    <n v="0"/>
    <n v="3"/>
    <n v="2"/>
    <n v="0"/>
    <n v="0"/>
    <n v="0"/>
    <n v="1"/>
    <n v="0"/>
    <x v="3"/>
    <m/>
    <n v="6"/>
  </r>
  <r>
    <s v="Bogotá"/>
    <n v="186"/>
    <s v="Cruz Verde Calle 97"/>
    <n v="0"/>
    <n v="3"/>
    <n v="2"/>
    <n v="0"/>
    <n v="0"/>
    <n v="0"/>
    <n v="0"/>
    <n v="0"/>
    <n v="0"/>
    <n v="1"/>
    <n v="0"/>
    <x v="3"/>
    <m/>
    <n v="6"/>
  </r>
  <r>
    <s v="Bogotá"/>
    <n v="197"/>
    <s v="Cruz Verde Metro Fontibón"/>
    <n v="0"/>
    <n v="2"/>
    <n v="3"/>
    <n v="0"/>
    <n v="0"/>
    <n v="0"/>
    <n v="0"/>
    <n v="0"/>
    <n v="0"/>
    <n v="1"/>
    <n v="0"/>
    <x v="3"/>
    <m/>
    <n v="6"/>
  </r>
  <r>
    <s v="Medellín"/>
    <n v="199"/>
    <s v="Cruz Verde Metro Bello"/>
    <n v="1"/>
    <n v="3"/>
    <n v="0"/>
    <n v="0"/>
    <n v="0"/>
    <n v="1"/>
    <n v="1"/>
    <n v="0"/>
    <n v="0"/>
    <n v="0"/>
    <n v="0"/>
    <x v="3"/>
    <m/>
    <n v="6"/>
  </r>
  <r>
    <s v="Bogotá"/>
    <n v="248"/>
    <s v="Cruz Verde Jumbo Calle 80"/>
    <n v="0"/>
    <n v="1"/>
    <n v="3"/>
    <n v="0"/>
    <n v="0"/>
    <n v="2"/>
    <n v="0"/>
    <n v="0"/>
    <n v="0"/>
    <n v="0"/>
    <n v="0"/>
    <x v="3"/>
    <m/>
    <n v="6"/>
  </r>
  <r>
    <s v="Ibagué"/>
    <n v="380"/>
    <s v="Cruz Verde La Macarena"/>
    <n v="0"/>
    <n v="1"/>
    <n v="1"/>
    <n v="0"/>
    <n v="0"/>
    <n v="0"/>
    <n v="1"/>
    <n v="1"/>
    <n v="1"/>
    <n v="0"/>
    <n v="0"/>
    <x v="5"/>
    <m/>
    <n v="6"/>
  </r>
  <r>
    <s v="Bogotá"/>
    <n v="469"/>
    <s v="Cruz Verde Calle 140"/>
    <n v="0"/>
    <n v="0"/>
    <n v="0"/>
    <n v="0"/>
    <n v="0"/>
    <n v="0"/>
    <n v="0"/>
    <n v="2"/>
    <n v="1"/>
    <n v="2"/>
    <n v="1"/>
    <x v="3"/>
    <m/>
    <n v="6"/>
  </r>
  <r>
    <s v="Bogotá"/>
    <n v="504"/>
    <s v="Cruz Verde Uap 104"/>
    <n v="0"/>
    <n v="0"/>
    <n v="0"/>
    <n v="0"/>
    <n v="0"/>
    <n v="0"/>
    <n v="0"/>
    <n v="0"/>
    <n v="0"/>
    <n v="0"/>
    <n v="0"/>
    <x v="7"/>
    <m/>
    <n v="6"/>
  </r>
  <r>
    <s v="Cali"/>
    <n v="120"/>
    <s v="Cruz Verde Roosevelt"/>
    <n v="1"/>
    <n v="1"/>
    <n v="1"/>
    <n v="1"/>
    <n v="0"/>
    <n v="0"/>
    <n v="0"/>
    <n v="1"/>
    <n v="0"/>
    <n v="0"/>
    <n v="0"/>
    <x v="3"/>
    <m/>
    <n v="5"/>
  </r>
  <r>
    <s v="Barranquilla"/>
    <n v="183"/>
    <s v="Cruz Verde Calle 84"/>
    <n v="1"/>
    <n v="1"/>
    <n v="1"/>
    <n v="1"/>
    <n v="1"/>
    <n v="0"/>
    <n v="0"/>
    <n v="0"/>
    <n v="0"/>
    <n v="0"/>
    <n v="0"/>
    <x v="3"/>
    <m/>
    <n v="5"/>
  </r>
  <r>
    <s v="Bogotá"/>
    <n v="198"/>
    <s v="Cruz Verde Metro Bosa"/>
    <n v="1"/>
    <n v="1"/>
    <n v="0"/>
    <n v="1"/>
    <n v="1"/>
    <n v="0"/>
    <n v="1"/>
    <n v="0"/>
    <n v="0"/>
    <n v="0"/>
    <n v="0"/>
    <x v="3"/>
    <m/>
    <n v="5"/>
  </r>
  <r>
    <s v="Bogotá"/>
    <n v="251"/>
    <s v="Cruz Verde Calle 54"/>
    <n v="0"/>
    <n v="0"/>
    <n v="0"/>
    <n v="0"/>
    <n v="0"/>
    <n v="0"/>
    <n v="0"/>
    <n v="1"/>
    <n v="2"/>
    <n v="2"/>
    <n v="0"/>
    <x v="3"/>
    <m/>
    <n v="5"/>
  </r>
  <r>
    <s v="Cali"/>
    <n v="258"/>
    <s v="Cruz Verde Jumbo Limonar"/>
    <n v="0"/>
    <n v="1"/>
    <n v="0"/>
    <n v="2"/>
    <n v="1"/>
    <n v="0"/>
    <n v="0"/>
    <n v="0"/>
    <n v="0"/>
    <n v="0"/>
    <n v="0"/>
    <x v="5"/>
    <m/>
    <n v="5"/>
  </r>
  <r>
    <s v="Pereira"/>
    <n v="447"/>
    <s v="Parque Arboleda"/>
    <n v="0"/>
    <n v="0"/>
    <n v="0"/>
    <n v="0"/>
    <n v="1"/>
    <n v="0"/>
    <n v="1"/>
    <n v="1"/>
    <n v="0"/>
    <n v="1"/>
    <n v="0"/>
    <x v="5"/>
    <m/>
    <n v="5"/>
  </r>
  <r>
    <s v="Bogotá"/>
    <n v="466"/>
    <s v="Cruz Verde Colmedica Chapinero "/>
    <n v="0"/>
    <n v="0"/>
    <n v="0"/>
    <n v="0"/>
    <n v="0"/>
    <n v="0"/>
    <n v="1"/>
    <n v="4"/>
    <n v="0"/>
    <n v="0"/>
    <n v="0"/>
    <x v="3"/>
    <m/>
    <n v="5"/>
  </r>
  <r>
    <s v="Medellín"/>
    <n v="113"/>
    <s v="Cruz Verde San Diego"/>
    <n v="0"/>
    <n v="1"/>
    <n v="0"/>
    <n v="0"/>
    <n v="0"/>
    <n v="0"/>
    <n v="0"/>
    <n v="1"/>
    <n v="0"/>
    <n v="0"/>
    <n v="1"/>
    <x v="5"/>
    <m/>
    <n v="4"/>
  </r>
  <r>
    <s v="Cali"/>
    <n v="177"/>
    <s v="Cruz Verde Versalles"/>
    <n v="0"/>
    <n v="0"/>
    <n v="0"/>
    <n v="3"/>
    <n v="0"/>
    <n v="0"/>
    <n v="1"/>
    <n v="0"/>
    <n v="0"/>
    <n v="0"/>
    <n v="0"/>
    <x v="3"/>
    <m/>
    <n v="4"/>
  </r>
  <r>
    <s v="Bogotá"/>
    <n v="253"/>
    <s v="Cruz Verde Metro Banderas"/>
    <n v="0"/>
    <n v="1"/>
    <n v="1"/>
    <n v="0"/>
    <n v="2"/>
    <n v="0"/>
    <n v="0"/>
    <n v="0"/>
    <n v="0"/>
    <n v="0"/>
    <n v="0"/>
    <x v="3"/>
    <m/>
    <n v="4"/>
  </r>
  <r>
    <s v="Bogotá"/>
    <n v="265"/>
    <s v="Cruz Verde Metro Alquería"/>
    <n v="0"/>
    <n v="1"/>
    <n v="2"/>
    <n v="0"/>
    <n v="0"/>
    <n v="0"/>
    <n v="0"/>
    <n v="0"/>
    <n v="1"/>
    <n v="0"/>
    <n v="0"/>
    <x v="3"/>
    <m/>
    <n v="4"/>
  </r>
  <r>
    <s v="Bogotá"/>
    <n v="308"/>
    <s v="Cruz Verde Toberín"/>
    <n v="3"/>
    <n v="0"/>
    <n v="0"/>
    <n v="0"/>
    <n v="0"/>
    <n v="0"/>
    <n v="1"/>
    <n v="0"/>
    <n v="0"/>
    <n v="0"/>
    <n v="0"/>
    <x v="3"/>
    <m/>
    <n v="4"/>
  </r>
  <r>
    <s v="Girardot"/>
    <n v="452"/>
    <s v="Cruz Verde Unicentro Girardot"/>
    <n v="0"/>
    <n v="1"/>
    <n v="0"/>
    <n v="0"/>
    <n v="0"/>
    <n v="1"/>
    <n v="1"/>
    <n v="0"/>
    <n v="0"/>
    <n v="1"/>
    <n v="0"/>
    <x v="3"/>
    <m/>
    <n v="4"/>
  </r>
  <r>
    <s v="Ipiales "/>
    <n v="148"/>
    <s v="Cruz Verde Ipiales"/>
    <n v="0"/>
    <n v="0"/>
    <n v="1"/>
    <n v="1"/>
    <n v="0"/>
    <n v="0"/>
    <n v="0"/>
    <n v="0"/>
    <n v="1"/>
    <n v="0"/>
    <n v="0"/>
    <x v="3"/>
    <m/>
    <n v="3"/>
  </r>
  <r>
    <s v="Cali"/>
    <n v="152"/>
    <s v="Cruz Verde Norte"/>
    <n v="0"/>
    <n v="0"/>
    <n v="1"/>
    <n v="1"/>
    <n v="0"/>
    <n v="0"/>
    <n v="0"/>
    <n v="0"/>
    <n v="1"/>
    <n v="0"/>
    <n v="0"/>
    <x v="3"/>
    <m/>
    <n v="3"/>
  </r>
  <r>
    <s v="Bogotá"/>
    <n v="171"/>
    <s v="Cruz Verde Plaza de las Américas"/>
    <n v="0"/>
    <n v="0"/>
    <n v="2"/>
    <n v="0"/>
    <n v="0"/>
    <n v="1"/>
    <n v="0"/>
    <n v="0"/>
    <n v="0"/>
    <n v="0"/>
    <n v="0"/>
    <x v="3"/>
    <m/>
    <n v="3"/>
  </r>
  <r>
    <s v="Bogotá"/>
    <n v="229"/>
    <s v="Cruz Verde Jumbo Suba"/>
    <n v="0"/>
    <n v="1"/>
    <n v="0"/>
    <n v="1"/>
    <n v="0"/>
    <n v="0"/>
    <n v="0"/>
    <n v="0"/>
    <n v="0"/>
    <n v="1"/>
    <n v="0"/>
    <x v="3"/>
    <m/>
    <n v="3"/>
  </r>
  <r>
    <s v="Bucaramanga"/>
    <n v="270"/>
    <s v="Cruz Verde Metro Cabecera Express"/>
    <n v="1"/>
    <n v="0"/>
    <n v="0"/>
    <n v="0"/>
    <n v="0"/>
    <n v="1"/>
    <n v="1"/>
    <n v="0"/>
    <n v="0"/>
    <n v="0"/>
    <n v="0"/>
    <x v="3"/>
    <m/>
    <n v="3"/>
  </r>
  <r>
    <s v="Yopal"/>
    <n v="312"/>
    <s v="Cruz Verde Jumbo Yopal"/>
    <n v="0"/>
    <n v="0"/>
    <n v="0"/>
    <n v="1"/>
    <n v="0"/>
    <n v="0"/>
    <n v="1"/>
    <n v="0"/>
    <n v="0"/>
    <n v="0"/>
    <n v="0"/>
    <x v="5"/>
    <m/>
    <n v="3"/>
  </r>
  <r>
    <s v="Bogotá"/>
    <n v="384"/>
    <s v="Cruz Verde Puente Aranda"/>
    <n v="0"/>
    <n v="0"/>
    <n v="1"/>
    <n v="0"/>
    <n v="0"/>
    <n v="2"/>
    <n v="0"/>
    <n v="0"/>
    <n v="0"/>
    <n v="0"/>
    <n v="0"/>
    <x v="3"/>
    <m/>
    <n v="3"/>
  </r>
  <r>
    <s v="Bucaramanga"/>
    <n v="109"/>
    <s v="Cruz Verde Calle 56"/>
    <n v="0"/>
    <n v="1"/>
    <n v="0"/>
    <n v="0"/>
    <n v="1"/>
    <n v="0"/>
    <n v="0"/>
    <n v="0"/>
    <n v="0"/>
    <n v="0"/>
    <n v="0"/>
    <x v="3"/>
    <m/>
    <n v="2"/>
  </r>
  <r>
    <s v="Montería"/>
    <n v="121"/>
    <s v="Cruz Verde Montería"/>
    <n v="0"/>
    <n v="0"/>
    <n v="1"/>
    <n v="0"/>
    <n v="0"/>
    <n v="0"/>
    <n v="0"/>
    <n v="0"/>
    <n v="1"/>
    <n v="0"/>
    <n v="0"/>
    <x v="3"/>
    <m/>
    <n v="2"/>
  </r>
  <r>
    <s v="Girardot"/>
    <n v="144"/>
    <s v="Cruz Verde Girardot"/>
    <n v="0"/>
    <n v="0"/>
    <n v="0"/>
    <n v="0"/>
    <n v="1"/>
    <n v="0"/>
    <n v="1"/>
    <n v="0"/>
    <n v="0"/>
    <n v="0"/>
    <n v="0"/>
    <x v="3"/>
    <m/>
    <n v="2"/>
  </r>
  <r>
    <s v="Chiquinquirá"/>
    <n v="146"/>
    <s v="Cruz Verde Chiquinquirá"/>
    <n v="0"/>
    <n v="0"/>
    <n v="0"/>
    <n v="0"/>
    <n v="1"/>
    <n v="0"/>
    <n v="0"/>
    <n v="1"/>
    <n v="0"/>
    <n v="0"/>
    <n v="0"/>
    <x v="3"/>
    <m/>
    <n v="2"/>
  </r>
  <r>
    <s v="Bogotá"/>
    <n v="156"/>
    <s v=" Cruz Verde Calle 80                      "/>
    <n v="0"/>
    <n v="0"/>
    <n v="0"/>
    <n v="0"/>
    <n v="1"/>
    <n v="0"/>
    <n v="0"/>
    <n v="0"/>
    <n v="0"/>
    <n v="0"/>
    <n v="1"/>
    <x v="3"/>
    <m/>
    <n v="2"/>
  </r>
  <r>
    <s v="Bogotá"/>
    <n v="158"/>
    <s v="Cruz Verde Suba"/>
    <n v="1"/>
    <n v="0"/>
    <n v="0"/>
    <n v="0"/>
    <n v="0"/>
    <n v="0"/>
    <n v="0"/>
    <n v="1"/>
    <n v="0"/>
    <n v="0"/>
    <n v="0"/>
    <x v="3"/>
    <m/>
    <n v="2"/>
  </r>
  <r>
    <s v="Medellín"/>
    <n v="175"/>
    <s v="Cruz Verde Campestre"/>
    <n v="0"/>
    <n v="1"/>
    <n v="0"/>
    <n v="0"/>
    <n v="0"/>
    <n v="0"/>
    <n v="0"/>
    <n v="0"/>
    <n v="0"/>
    <n v="0"/>
    <n v="1"/>
    <x v="3"/>
    <m/>
    <n v="2"/>
  </r>
  <r>
    <s v="Cali"/>
    <n v="179"/>
    <s v="Cruz Verde Ciudad Jardín"/>
    <n v="0"/>
    <n v="0"/>
    <n v="1"/>
    <n v="1"/>
    <n v="0"/>
    <n v="0"/>
    <n v="0"/>
    <n v="0"/>
    <n v="0"/>
    <n v="0"/>
    <n v="0"/>
    <x v="3"/>
    <m/>
    <n v="2"/>
  </r>
  <r>
    <s v="Medellín"/>
    <n v="187"/>
    <s v="Cruz Verde Torre Médica"/>
    <n v="0"/>
    <n v="0"/>
    <n v="0"/>
    <n v="2"/>
    <n v="0"/>
    <n v="0"/>
    <n v="0"/>
    <n v="0"/>
    <n v="0"/>
    <n v="0"/>
    <n v="0"/>
    <x v="3"/>
    <m/>
    <n v="2"/>
  </r>
  <r>
    <s v="Bogotá"/>
    <n v="245"/>
    <s v="Cruz Verde Jumbo Calle 170"/>
    <n v="0"/>
    <n v="0"/>
    <n v="0"/>
    <n v="0"/>
    <n v="0"/>
    <n v="0"/>
    <n v="0"/>
    <n v="0"/>
    <n v="0"/>
    <n v="1"/>
    <n v="1"/>
    <x v="3"/>
    <m/>
    <n v="2"/>
  </r>
  <r>
    <s v="Girardot"/>
    <n v="249"/>
    <s v="Cruz Verde Jumbo Girardot"/>
    <n v="1"/>
    <n v="0"/>
    <n v="0"/>
    <n v="0"/>
    <n v="0"/>
    <n v="1"/>
    <n v="0"/>
    <n v="0"/>
    <n v="0"/>
    <n v="0"/>
    <n v="0"/>
    <x v="3"/>
    <m/>
    <n v="2"/>
  </r>
  <r>
    <s v="Bucaramanga"/>
    <n v="289"/>
    <s v="Cruz Verde Jumbo Mega Mall"/>
    <n v="0"/>
    <n v="0"/>
    <n v="1"/>
    <n v="0"/>
    <n v="0"/>
    <n v="0"/>
    <n v="0"/>
    <n v="0"/>
    <n v="1"/>
    <n v="0"/>
    <n v="0"/>
    <x v="3"/>
    <m/>
    <n v="2"/>
  </r>
  <r>
    <s v="Cali"/>
    <n v="305"/>
    <s v="Cruz Verde Las Velas"/>
    <n v="0"/>
    <n v="0"/>
    <n v="1"/>
    <n v="0"/>
    <n v="0"/>
    <n v="0"/>
    <n v="0"/>
    <n v="0"/>
    <n v="0"/>
    <n v="0"/>
    <n v="1"/>
    <x v="3"/>
    <m/>
    <n v="2"/>
  </r>
  <r>
    <s v="Bogotá"/>
    <n v="494"/>
    <s v="Cruz Verde Modelia Central"/>
    <n v="0"/>
    <n v="0"/>
    <n v="0"/>
    <n v="0"/>
    <n v="0"/>
    <n v="0"/>
    <n v="0"/>
    <n v="0"/>
    <n v="1"/>
    <n v="0"/>
    <n v="1"/>
    <x v="3"/>
    <m/>
    <n v="2"/>
  </r>
  <r>
    <s v="Bogotá"/>
    <n v="496"/>
    <s v="Cruz Verde Medical Center"/>
    <n v="0"/>
    <n v="0"/>
    <n v="0"/>
    <n v="0"/>
    <n v="0"/>
    <n v="0"/>
    <n v="0"/>
    <n v="0"/>
    <n v="0"/>
    <n v="1"/>
    <n v="0"/>
    <x v="5"/>
    <m/>
    <n v="2"/>
  </r>
  <r>
    <s v="Bogotá"/>
    <n v="97"/>
    <s v="Cruz Verde Chicó"/>
    <n v="0"/>
    <n v="0"/>
    <n v="1"/>
    <n v="0"/>
    <n v="0"/>
    <n v="0"/>
    <n v="0"/>
    <n v="0"/>
    <n v="0"/>
    <n v="0"/>
    <n v="0"/>
    <x v="3"/>
    <m/>
    <n v="1"/>
  </r>
  <r>
    <s v="Valledupar"/>
    <n v="116"/>
    <s v="Cruz Verde Jumbo Valledupar"/>
    <n v="0"/>
    <n v="0"/>
    <n v="1"/>
    <n v="0"/>
    <n v="0"/>
    <n v="0"/>
    <n v="0"/>
    <n v="0"/>
    <n v="0"/>
    <n v="0"/>
    <n v="0"/>
    <x v="3"/>
    <m/>
    <n v="1"/>
  </r>
  <r>
    <s v="Santa Marta"/>
    <n v="119"/>
    <s v="Cruz Verde Santa Marta"/>
    <n v="0"/>
    <n v="0"/>
    <n v="0"/>
    <n v="1"/>
    <n v="0"/>
    <n v="0"/>
    <n v="0"/>
    <n v="0"/>
    <n v="0"/>
    <n v="0"/>
    <n v="0"/>
    <x v="3"/>
    <m/>
    <n v="1"/>
  </r>
  <r>
    <s v="Cartagena"/>
    <n v="122"/>
    <s v="Cruz Verde Manga"/>
    <n v="0"/>
    <n v="0"/>
    <n v="0"/>
    <n v="0"/>
    <n v="0"/>
    <n v="0"/>
    <n v="0"/>
    <n v="0"/>
    <n v="0"/>
    <n v="1"/>
    <n v="0"/>
    <x v="3"/>
    <m/>
    <n v="1"/>
  </r>
  <r>
    <s v="Ibagué"/>
    <n v="125"/>
    <s v="Cruz Verde San Simón "/>
    <n v="0"/>
    <n v="0"/>
    <n v="0"/>
    <n v="1"/>
    <n v="0"/>
    <n v="0"/>
    <n v="0"/>
    <n v="0"/>
    <n v="0"/>
    <n v="0"/>
    <n v="0"/>
    <x v="3"/>
    <m/>
    <n v="1"/>
  </r>
  <r>
    <s v="Pereira"/>
    <n v="127"/>
    <s v="Cruz Verde Pereira"/>
    <n v="0"/>
    <n v="0"/>
    <n v="0"/>
    <n v="0"/>
    <n v="0"/>
    <n v="1"/>
    <n v="0"/>
    <n v="0"/>
    <n v="0"/>
    <n v="0"/>
    <n v="0"/>
    <x v="3"/>
    <m/>
    <n v="1"/>
  </r>
  <r>
    <s v="Tunja"/>
    <n v="129"/>
    <s v="Cruz Verde Los Cristales"/>
    <n v="0"/>
    <n v="0"/>
    <n v="0"/>
    <n v="0"/>
    <n v="0"/>
    <n v="0"/>
    <n v="0"/>
    <n v="0"/>
    <n v="0"/>
    <n v="0"/>
    <n v="0"/>
    <x v="5"/>
    <m/>
    <n v="1"/>
  </r>
  <r>
    <s v="Palmira"/>
    <n v="135"/>
    <s v="Cruz Verde  Palmira"/>
    <n v="0"/>
    <n v="0"/>
    <n v="0"/>
    <n v="0"/>
    <n v="0"/>
    <n v="0"/>
    <n v="0"/>
    <n v="0"/>
    <n v="0"/>
    <n v="0"/>
    <n v="0"/>
    <x v="5"/>
    <m/>
    <n v="1"/>
  </r>
  <r>
    <s v="Honda"/>
    <n v="138"/>
    <s v="Cruz Verde Honda"/>
    <n v="0"/>
    <n v="0"/>
    <n v="0"/>
    <n v="0"/>
    <n v="0"/>
    <n v="0"/>
    <n v="0"/>
    <n v="0"/>
    <n v="0"/>
    <n v="1"/>
    <n v="0"/>
    <x v="3"/>
    <m/>
    <n v="1"/>
  </r>
  <r>
    <s v="Sogamoso"/>
    <n v="142"/>
    <s v="Cruz Verde Sogamoso"/>
    <n v="0"/>
    <n v="0"/>
    <n v="0"/>
    <n v="1"/>
    <n v="0"/>
    <n v="0"/>
    <n v="0"/>
    <n v="0"/>
    <n v="0"/>
    <n v="0"/>
    <n v="0"/>
    <x v="3"/>
    <m/>
    <n v="1"/>
  </r>
  <r>
    <s v="Cartagena"/>
    <n v="185"/>
    <s v="Cruz Verde Bocagrande"/>
    <n v="0"/>
    <n v="0"/>
    <n v="0"/>
    <n v="0"/>
    <n v="0"/>
    <n v="0"/>
    <n v="0"/>
    <n v="0"/>
    <n v="0"/>
    <n v="1"/>
    <n v="0"/>
    <x v="3"/>
    <m/>
    <n v="1"/>
  </r>
  <r>
    <s v="Soacha"/>
    <n v="196"/>
    <s v="Cruz Verde Metro Soacha"/>
    <n v="0"/>
    <n v="0"/>
    <n v="1"/>
    <n v="0"/>
    <n v="0"/>
    <n v="0"/>
    <n v="0"/>
    <n v="0"/>
    <n v="0"/>
    <n v="0"/>
    <n v="0"/>
    <x v="3"/>
    <m/>
    <n v="1"/>
  </r>
  <r>
    <s v="Rionegro"/>
    <n v="266"/>
    <s v="Cruz Verde Jumbo Rionegro"/>
    <n v="0"/>
    <n v="1"/>
    <n v="0"/>
    <n v="0"/>
    <n v="0"/>
    <n v="0"/>
    <n v="0"/>
    <n v="0"/>
    <n v="0"/>
    <n v="0"/>
    <n v="0"/>
    <x v="3"/>
    <m/>
    <n v="1"/>
  </r>
  <r>
    <s v="Bogotá"/>
    <n v="307"/>
    <s v=" Cruz Verde Usaquén"/>
    <n v="0"/>
    <n v="0"/>
    <n v="0"/>
    <n v="0"/>
    <n v="0"/>
    <n v="1"/>
    <n v="0"/>
    <n v="0"/>
    <n v="0"/>
    <n v="0"/>
    <n v="0"/>
    <x v="3"/>
    <m/>
    <n v="1"/>
  </r>
  <r>
    <s v="Medellín"/>
    <n v="311"/>
    <s v="Cruz Verde Metro Prado"/>
    <n v="0"/>
    <n v="0"/>
    <n v="0"/>
    <n v="0"/>
    <n v="0"/>
    <n v="0"/>
    <n v="0"/>
    <n v="1"/>
    <n v="0"/>
    <n v="0"/>
    <n v="0"/>
    <x v="3"/>
    <m/>
    <n v="1"/>
  </r>
  <r>
    <s v="Ocaña"/>
    <n v="450"/>
    <s v="Cruz Verde Ocaña"/>
    <n v="0"/>
    <n v="1"/>
    <n v="0"/>
    <n v="0"/>
    <n v="0"/>
    <n v="0"/>
    <n v="0"/>
    <n v="0"/>
    <n v="0"/>
    <n v="0"/>
    <n v="0"/>
    <x v="3"/>
    <m/>
    <n v="1"/>
  </r>
  <r>
    <s v="Cartagena"/>
    <n v="456"/>
    <s v="Cruz Verde Bocagrande Carrera 3"/>
    <n v="0"/>
    <n v="0"/>
    <n v="0"/>
    <n v="0"/>
    <n v="1"/>
    <n v="0"/>
    <n v="0"/>
    <n v="0"/>
    <n v="0"/>
    <n v="0"/>
    <n v="0"/>
    <x v="3"/>
    <m/>
    <n v="1"/>
  </r>
  <r>
    <s v="Cartagena"/>
    <n v="470"/>
    <s v="Cruz Verde Las Murallas"/>
    <n v="0"/>
    <n v="0"/>
    <n v="0"/>
    <n v="0"/>
    <n v="0"/>
    <n v="0"/>
    <n v="0"/>
    <n v="0"/>
    <n v="0"/>
    <n v="1"/>
    <n v="0"/>
    <x v="3"/>
    <m/>
    <n v="1"/>
  </r>
  <r>
    <s v="Bogotá"/>
    <n v="499"/>
    <s v="Cruz Verde Plaza Imperial"/>
    <n v="0"/>
    <n v="0"/>
    <n v="0"/>
    <n v="0"/>
    <n v="0"/>
    <n v="0"/>
    <n v="0"/>
    <n v="0"/>
    <n v="0"/>
    <n v="1"/>
    <n v="0"/>
    <x v="3"/>
    <m/>
    <n v="1"/>
  </r>
  <r>
    <s v="Popayán"/>
    <n v="117"/>
    <s v="Cruz Verde Popayán"/>
    <n v="0"/>
    <n v="0"/>
    <n v="0"/>
    <n v="0"/>
    <n v="0"/>
    <n v="0"/>
    <n v="0"/>
    <n v="0"/>
    <n v="0"/>
    <n v="0"/>
    <n v="0"/>
    <x v="3"/>
    <m/>
    <n v="0"/>
  </r>
  <r>
    <s v="Sincelejo"/>
    <n v="118"/>
    <s v="Cruz Verde Sincelejo"/>
    <n v="0"/>
    <n v="0"/>
    <n v="0"/>
    <n v="0"/>
    <n v="0"/>
    <n v="0"/>
    <n v="0"/>
    <n v="0"/>
    <n v="0"/>
    <n v="0"/>
    <n v="0"/>
    <x v="3"/>
    <m/>
    <n v="0"/>
  </r>
  <r>
    <s v="Tuluá"/>
    <n v="124"/>
    <s v="Cruz Verde Tuluá"/>
    <n v="0"/>
    <n v="0"/>
    <n v="0"/>
    <n v="0"/>
    <n v="0"/>
    <n v="0"/>
    <n v="0"/>
    <n v="0"/>
    <n v="0"/>
    <n v="0"/>
    <n v="0"/>
    <x v="3"/>
    <m/>
    <n v="0"/>
  </r>
  <r>
    <s v="Zipaquirá"/>
    <n v="128"/>
    <s v="Cruz Verde Metro Zipaquirá"/>
    <n v="0"/>
    <n v="0"/>
    <n v="0"/>
    <n v="0"/>
    <n v="0"/>
    <n v="0"/>
    <n v="0"/>
    <n v="0"/>
    <n v="0"/>
    <n v="0"/>
    <n v="0"/>
    <x v="3"/>
    <m/>
    <n v="0"/>
  </r>
  <r>
    <s v="Neiva"/>
    <n v="130"/>
    <s v="Cruz Verde Quirinal"/>
    <n v="0"/>
    <n v="0"/>
    <n v="0"/>
    <n v="0"/>
    <n v="0"/>
    <n v="0"/>
    <n v="0"/>
    <n v="0"/>
    <n v="0"/>
    <n v="0"/>
    <n v="0"/>
    <x v="3"/>
    <m/>
    <n v="0"/>
  </r>
  <r>
    <s v="Riohacha"/>
    <n v="132"/>
    <s v="Cruz Verde Metro Riohacha"/>
    <n v="0"/>
    <n v="0"/>
    <n v="0"/>
    <n v="0"/>
    <n v="0"/>
    <n v="0"/>
    <n v="0"/>
    <n v="0"/>
    <n v="0"/>
    <n v="0"/>
    <n v="0"/>
    <x v="3"/>
    <m/>
    <n v="0"/>
  </r>
  <r>
    <s v="Pasto"/>
    <n v="136"/>
    <s v="Cruz Verde Valle de Atriz"/>
    <n v="0"/>
    <n v="0"/>
    <n v="0"/>
    <n v="0"/>
    <n v="0"/>
    <n v="0"/>
    <n v="0"/>
    <n v="0"/>
    <n v="0"/>
    <n v="0"/>
    <n v="0"/>
    <x v="3"/>
    <m/>
    <n v="0"/>
  </r>
  <r>
    <s v="Florencia"/>
    <n v="139"/>
    <s v="Cruz Verde Florencia"/>
    <n v="0"/>
    <n v="0"/>
    <n v="0"/>
    <n v="0"/>
    <n v="0"/>
    <n v="0"/>
    <n v="0"/>
    <n v="0"/>
    <n v="0"/>
    <n v="0"/>
    <n v="0"/>
    <x v="3"/>
    <m/>
    <n v="0"/>
  </r>
  <r>
    <s v="Quibdó"/>
    <n v="141"/>
    <s v="Cruz Verde Quibdó"/>
    <n v="0"/>
    <n v="0"/>
    <n v="0"/>
    <n v="0"/>
    <n v="0"/>
    <n v="0"/>
    <n v="0"/>
    <n v="0"/>
    <n v="0"/>
    <n v="0"/>
    <n v="0"/>
    <x v="3"/>
    <m/>
    <n v="0"/>
  </r>
  <r>
    <s v="Villeta"/>
    <n v="145"/>
    <s v="Cruz Verde Villeta"/>
    <n v="0"/>
    <n v="0"/>
    <n v="0"/>
    <n v="0"/>
    <n v="0"/>
    <n v="0"/>
    <n v="0"/>
    <n v="0"/>
    <n v="0"/>
    <n v="0"/>
    <n v="0"/>
    <x v="3"/>
    <m/>
    <n v="0"/>
  </r>
  <r>
    <s v="San Andrés"/>
    <n v="149"/>
    <s v="Cruz Verde San Andrés"/>
    <n v="0"/>
    <n v="0"/>
    <n v="0"/>
    <n v="0"/>
    <n v="0"/>
    <n v="0"/>
    <n v="0"/>
    <n v="0"/>
    <n v="0"/>
    <n v="0"/>
    <n v="0"/>
    <x v="3"/>
    <m/>
    <n v="0"/>
  </r>
  <r>
    <s v="Bogotá"/>
    <n v="151"/>
    <s v="Cruz Verde Antiguo Country "/>
    <n v="0"/>
    <n v="0"/>
    <n v="0"/>
    <n v="0"/>
    <n v="0"/>
    <n v="0"/>
    <n v="0"/>
    <n v="0"/>
    <n v="0"/>
    <n v="0"/>
    <n v="0"/>
    <x v="3"/>
    <m/>
    <n v="0"/>
  </r>
  <r>
    <s v="Bogotá"/>
    <n v="154"/>
    <s v="Cruz Verde CAE "/>
    <n v="0"/>
    <n v="0"/>
    <n v="0"/>
    <n v="0"/>
    <n v="0"/>
    <n v="0"/>
    <n v="0"/>
    <n v="0"/>
    <n v="0"/>
    <n v="0"/>
    <n v="0"/>
    <x v="3"/>
    <m/>
    <n v="0"/>
  </r>
  <r>
    <s v="Chía"/>
    <n v="184"/>
    <s v="Cruz Verde Las Delicias "/>
    <n v="0"/>
    <n v="0"/>
    <n v="0"/>
    <n v="0"/>
    <n v="0"/>
    <n v="0"/>
    <n v="0"/>
    <n v="0"/>
    <n v="0"/>
    <n v="0"/>
    <n v="0"/>
    <x v="3"/>
    <m/>
    <n v="0"/>
  </r>
  <r>
    <s v="Bogotá"/>
    <n v="193"/>
    <s v="Cruz Verde Avianca"/>
    <n v="0"/>
    <n v="0"/>
    <m/>
    <n v="0"/>
    <n v="0"/>
    <n v="0"/>
    <n v="0"/>
    <n v="0"/>
    <n v="0"/>
    <n v="0"/>
    <n v="0"/>
    <x v="3"/>
    <m/>
    <n v="0"/>
  </r>
  <r>
    <s v="Cali"/>
    <n v="202"/>
    <s v="Cruz Verde Jumbo Valle de Lili"/>
    <n v="0"/>
    <n v="0"/>
    <n v="0"/>
    <n v="0"/>
    <n v="0"/>
    <n v="0"/>
    <n v="0"/>
    <n v="0"/>
    <n v="0"/>
    <n v="0"/>
    <n v="0"/>
    <x v="3"/>
    <m/>
    <n v="0"/>
  </r>
  <r>
    <s v="Popayán"/>
    <n v="215"/>
    <s v="Cruz Verde Jumbo Popayán"/>
    <n v="0"/>
    <n v="0"/>
    <n v="0"/>
    <n v="0"/>
    <n v="0"/>
    <n v="0"/>
    <n v="0"/>
    <n v="0"/>
    <n v="0"/>
    <n v="0"/>
    <n v="0"/>
    <x v="3"/>
    <m/>
    <n v="0"/>
  </r>
  <r>
    <s v="Neiva"/>
    <n v="250"/>
    <s v="Cruz Verde Metro Neiva"/>
    <n v="0"/>
    <n v="0"/>
    <n v="0"/>
    <n v="0"/>
    <n v="0"/>
    <n v="0"/>
    <n v="0"/>
    <n v="0"/>
    <n v="0"/>
    <n v="0"/>
    <n v="0"/>
    <x v="3"/>
    <m/>
    <n v="0"/>
  </r>
  <r>
    <s v="Pasto"/>
    <n v="260"/>
    <s v="Cruz Verde Metro Pasto"/>
    <n v="0"/>
    <n v="0"/>
    <n v="0"/>
    <n v="0"/>
    <n v="0"/>
    <n v="0"/>
    <n v="0"/>
    <n v="0"/>
    <n v="0"/>
    <n v="0"/>
    <n v="0"/>
    <x v="3"/>
    <m/>
    <n v="0"/>
  </r>
  <r>
    <s v="Bogotá"/>
    <n v="261"/>
    <s v="Cruz Verde Metro San Cayetano"/>
    <n v="0"/>
    <n v="0"/>
    <n v="0"/>
    <n v="0"/>
    <n v="0"/>
    <n v="0"/>
    <n v="0"/>
    <n v="0"/>
    <n v="0"/>
    <n v="0"/>
    <n v="0"/>
    <x v="3"/>
    <m/>
    <n v="0"/>
  </r>
  <r>
    <s v="Bucaramanga"/>
    <n v="272"/>
    <s v="Farmasanitas Metro Real"/>
    <n v="0"/>
    <n v="0"/>
    <n v="0"/>
    <n v="0"/>
    <n v="0"/>
    <n v="0"/>
    <n v="0"/>
    <n v="0"/>
    <n v="0"/>
    <n v="0"/>
    <n v="0"/>
    <x v="3"/>
    <m/>
    <n v="0"/>
  </r>
  <r>
    <s v="Bucaramanga"/>
    <n v="274"/>
    <s v="Cruz Verde Metro Colseguros"/>
    <n v="0"/>
    <n v="0"/>
    <n v="0"/>
    <n v="0"/>
    <n v="0"/>
    <n v="0"/>
    <n v="0"/>
    <n v="0"/>
    <n v="0"/>
    <n v="0"/>
    <n v="0"/>
    <x v="3"/>
    <m/>
    <n v="0"/>
  </r>
  <r>
    <s v="Floridablanca"/>
    <n v="293"/>
    <s v="Cruz verde Metro Floridablanca"/>
    <n v="0"/>
    <n v="0"/>
    <n v="0"/>
    <n v="0"/>
    <n v="0"/>
    <n v="0"/>
    <n v="0"/>
    <n v="0"/>
    <n v="0"/>
    <n v="0"/>
    <n v="0"/>
    <x v="3"/>
    <m/>
    <n v="0"/>
  </r>
  <r>
    <s v="Bucaramanga"/>
    <n v="294"/>
    <s v="Farmasanitas Jumbo Cabecera Tienda"/>
    <n v="0"/>
    <n v="0"/>
    <n v="0"/>
    <n v="0"/>
    <n v="0"/>
    <n v="0"/>
    <n v="0"/>
    <n v="0"/>
    <n v="0"/>
    <n v="0"/>
    <n v="0"/>
    <x v="3"/>
    <m/>
    <n v="0"/>
  </r>
  <r>
    <s v="Bogotá"/>
    <n v="299"/>
    <s v="Cruz Verde Kennedy"/>
    <n v="0"/>
    <n v="0"/>
    <n v="0"/>
    <n v="0"/>
    <n v="0"/>
    <n v="0"/>
    <n v="0"/>
    <n v="0"/>
    <n v="0"/>
    <n v="0"/>
    <n v="0"/>
    <x v="3"/>
    <m/>
    <n v="0"/>
  </r>
  <r>
    <s v="Bogotá"/>
    <n v="369"/>
    <s v="Cruz Verde Morato"/>
    <n v="0"/>
    <n v="0"/>
    <n v="0"/>
    <n v="0"/>
    <n v="0"/>
    <n v="0"/>
    <n v="0"/>
    <n v="0"/>
    <n v="0"/>
    <n v="0"/>
    <n v="0"/>
    <x v="3"/>
    <m/>
    <n v="0"/>
  </r>
  <r>
    <s v="Valledupar"/>
    <n v="370"/>
    <s v="Cruz Verde San Miguel"/>
    <n v="0"/>
    <n v="0"/>
    <n v="0"/>
    <n v="0"/>
    <n v="0"/>
    <n v="0"/>
    <n v="0"/>
    <n v="0"/>
    <n v="0"/>
    <n v="0"/>
    <n v="0"/>
    <x v="3"/>
    <m/>
    <n v="0"/>
  </r>
  <r>
    <s v="Bogotá"/>
    <n v="374"/>
    <s v="Cruz Verde Calle 90"/>
    <n v="0"/>
    <n v="0"/>
    <n v="0"/>
    <n v="0"/>
    <n v="0"/>
    <n v="0"/>
    <n v="0"/>
    <n v="0"/>
    <n v="0"/>
    <n v="0"/>
    <n v="0"/>
    <x v="3"/>
    <m/>
    <n v="0"/>
  </r>
  <r>
    <s v="Mingueo/Guajira"/>
    <n v="379"/>
    <s v="Cruz Verde Mingueo"/>
    <n v="0"/>
    <n v="0"/>
    <n v="0"/>
    <n v="0"/>
    <n v="0"/>
    <n v="0"/>
    <n v="0"/>
    <n v="0"/>
    <n v="0"/>
    <n v="0"/>
    <n v="0"/>
    <x v="3"/>
    <m/>
    <n v="0"/>
  </r>
  <r>
    <s v="Cali"/>
    <n v="386"/>
    <s v="Cruz Verde La Flora Industrial"/>
    <n v="0"/>
    <n v="0"/>
    <n v="0"/>
    <n v="0"/>
    <n v="0"/>
    <n v="0"/>
    <n v="0"/>
    <n v="0"/>
    <n v="0"/>
    <n v="0"/>
    <n v="0"/>
    <x v="3"/>
    <m/>
    <n v="0"/>
  </r>
  <r>
    <s v="Cali"/>
    <n v="387"/>
    <s v="Cruz Verde Metro Simón Bolívar"/>
    <n v="0"/>
    <n v="0"/>
    <n v="0"/>
    <n v="0"/>
    <n v="0"/>
    <n v="0"/>
    <n v="0"/>
    <n v="0"/>
    <n v="0"/>
    <n v="0"/>
    <n v="0"/>
    <x v="3"/>
    <m/>
    <n v="0"/>
  </r>
  <r>
    <s v="Armenia"/>
    <n v="445"/>
    <s v="Cruz Verde Clínica Del Café "/>
    <n v="0"/>
    <n v="0"/>
    <n v="0"/>
    <n v="0"/>
    <n v="0"/>
    <n v="0"/>
    <n v="0"/>
    <n v="0"/>
    <n v="0"/>
    <n v="0"/>
    <n v="0"/>
    <x v="3"/>
    <m/>
    <n v="0"/>
  </r>
  <r>
    <s v="Popayán"/>
    <n v="453"/>
    <s v="Cruz Verde Campanario"/>
    <n v="0"/>
    <n v="0"/>
    <n v="0"/>
    <n v="0"/>
    <n v="0"/>
    <n v="0"/>
    <n v="0"/>
    <n v="0"/>
    <n v="0"/>
    <n v="0"/>
    <n v="0"/>
    <x v="3"/>
    <m/>
    <n v="0"/>
  </r>
  <r>
    <s v="Soacha"/>
    <n v="455"/>
    <s v="Cruz Verde Antares"/>
    <n v="0"/>
    <n v="0"/>
    <n v="0"/>
    <n v="0"/>
    <n v="0"/>
    <n v="0"/>
    <n v="0"/>
    <n v="0"/>
    <n v="0"/>
    <n v="0"/>
    <n v="0"/>
    <x v="3"/>
    <m/>
    <n v="0"/>
  </r>
  <r>
    <s v="Santa Marta"/>
    <n v="457"/>
    <s v="Villa Olimpica"/>
    <n v="0"/>
    <n v="0"/>
    <n v="0"/>
    <n v="0"/>
    <n v="0"/>
    <n v="0"/>
    <n v="0"/>
    <n v="0"/>
    <n v="0"/>
    <n v="0"/>
    <n v="0"/>
    <x v="3"/>
    <m/>
    <n v="0"/>
  </r>
  <r>
    <s v="Cartagena"/>
    <n v="462"/>
    <s v="Cruz Verde Uap Santa Lucía"/>
    <n v="0"/>
    <n v="0"/>
    <n v="0"/>
    <n v="0"/>
    <n v="0"/>
    <n v="0"/>
    <n v="0"/>
    <n v="0"/>
    <n v="0"/>
    <n v="0"/>
    <n v="0"/>
    <x v="3"/>
    <m/>
    <n v="0"/>
  </r>
  <r>
    <s v="Bogotá"/>
    <n v="465"/>
    <s v="Cruz Verde Restrepo Cra 17"/>
    <n v="0"/>
    <n v="0"/>
    <n v="0"/>
    <n v="0"/>
    <n v="0"/>
    <n v="0"/>
    <n v="0"/>
    <n v="0"/>
    <n v="0"/>
    <n v="0"/>
    <n v="0"/>
    <x v="3"/>
    <m/>
    <n v="0"/>
  </r>
  <r>
    <s v="Barranquilla"/>
    <n v="471"/>
    <s v="Cruz Verde Iberoamérica"/>
    <n v="0"/>
    <n v="0"/>
    <n v="0"/>
    <n v="0"/>
    <n v="0"/>
    <n v="0"/>
    <n v="0"/>
    <n v="0"/>
    <n v="0"/>
    <n v="0"/>
    <n v="0"/>
    <x v="3"/>
    <m/>
    <n v="0"/>
  </r>
  <r>
    <s v="Valledupar"/>
    <n v="498"/>
    <s v="Cruz Verde Orbe Plaza"/>
    <n v="0"/>
    <n v="0"/>
    <n v="0"/>
    <n v="0"/>
    <n v="0"/>
    <n v="0"/>
    <n v="0"/>
    <n v="0"/>
    <n v="0"/>
    <n v="0"/>
    <n v="0"/>
    <x v="3"/>
    <m/>
    <n v="0"/>
  </r>
  <r>
    <s v="Manizales"/>
    <n v="501"/>
    <s v="Cruz Verde Parque Médico "/>
    <n v="0"/>
    <n v="0"/>
    <n v="0"/>
    <n v="0"/>
    <n v="0"/>
    <n v="0"/>
    <n v="0"/>
    <n v="0"/>
    <n v="0"/>
    <n v="0"/>
    <n v="0"/>
    <x v="3"/>
    <m/>
    <n v="0"/>
  </r>
  <r>
    <s v="Bogotá"/>
    <n v="505"/>
    <s v="Cruz Verde Galerias"/>
    <n v="0"/>
    <n v="0"/>
    <n v="0"/>
    <n v="0"/>
    <n v="0"/>
    <n v="0"/>
    <n v="0"/>
    <n v="0"/>
    <n v="0"/>
    <n v="0"/>
    <n v="0"/>
    <x v="3"/>
    <m/>
    <n v="0"/>
  </r>
  <r>
    <s v="Bogotá"/>
    <n v="511"/>
    <s v="Cruz Verde Mazuren"/>
    <n v="0"/>
    <n v="0"/>
    <n v="0"/>
    <n v="0"/>
    <n v="0"/>
    <n v="0"/>
    <n v="0"/>
    <n v="0"/>
    <n v="0"/>
    <n v="0"/>
    <n v="0"/>
    <x v="3"/>
    <m/>
    <n v="0"/>
  </r>
  <r>
    <s v="Pasto"/>
    <n v="508"/>
    <s v="Cruz Verde La Aurora"/>
    <n v="0"/>
    <n v="0"/>
    <n v="0"/>
    <n v="0"/>
    <n v="0"/>
    <n v="0"/>
    <n v="0"/>
    <n v="0"/>
    <n v="0"/>
    <n v="0"/>
    <n v="0"/>
    <x v="3"/>
    <m/>
    <n v="0"/>
  </r>
  <r>
    <s v="Ipiales "/>
    <n v="509"/>
    <s v="Cruz Verde Santa Cecillia"/>
    <n v="0"/>
    <n v="0"/>
    <n v="0"/>
    <n v="0"/>
    <n v="0"/>
    <n v="0"/>
    <n v="0"/>
    <n v="0"/>
    <n v="0"/>
    <n v="0"/>
    <n v="0"/>
    <x v="3"/>
    <m/>
    <n v="0"/>
  </r>
  <r>
    <s v="Bogotá"/>
    <n v="507"/>
    <s v="Cruz Verde Diver Plaza"/>
    <n v="0"/>
    <n v="0"/>
    <n v="0"/>
    <n v="0"/>
    <n v="0"/>
    <n v="0"/>
    <n v="0"/>
    <n v="0"/>
    <n v="0"/>
    <n v="0"/>
    <n v="0"/>
    <x v="3"/>
    <m/>
    <n v="0"/>
  </r>
  <r>
    <s v="Bogotá"/>
    <n v="512"/>
    <s v="Cruz Verde Parque Fontibón"/>
    <n v="0"/>
    <n v="0"/>
    <n v="0"/>
    <n v="0"/>
    <n v="0"/>
    <n v="0"/>
    <n v="0"/>
    <n v="0"/>
    <n v="0"/>
    <n v="0"/>
    <n v="0"/>
    <x v="3"/>
    <m/>
    <n v="0"/>
  </r>
  <r>
    <s v="Medellín"/>
    <m/>
    <s v="Cruz Verde Oviedo"/>
    <n v="0"/>
    <n v="0"/>
    <n v="0"/>
    <n v="0"/>
    <n v="0"/>
    <n v="0"/>
    <n v="0"/>
    <n v="0"/>
    <n v="0"/>
    <n v="0"/>
    <n v="0"/>
    <x v="3"/>
    <s v="NUEVO"/>
    <n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69">
  <r>
    <s v="Bogotá"/>
    <n v="378"/>
    <s v="Cruz Verde Avenida Las Villas"/>
    <x v="0"/>
  </r>
  <r>
    <s v="Medellín"/>
    <n v="200"/>
    <s v="Cruz Verde Jumbo Cra 65"/>
    <x v="0"/>
  </r>
  <r>
    <s v="Bogotá"/>
    <n v="262"/>
    <s v="Cruz Verde Jumbo Hayuelos"/>
    <x v="1"/>
  </r>
  <r>
    <s v="Zipaquirá"/>
    <n v="382"/>
    <s v="Cruz Verde Zipaquirá Centro"/>
    <x v="1"/>
  </r>
  <r>
    <s v="Bogotá"/>
    <n v="458"/>
    <s v="Cruz Verde Kennedy Central"/>
    <x v="1"/>
  </r>
  <r>
    <s v="Bogotá"/>
    <n v="451"/>
    <s v="Cruz Verde Chapinero Alto"/>
    <x v="2"/>
  </r>
  <r>
    <s v="Bogotá"/>
    <n v="226"/>
    <s v="Cruz Verde Metro 20 de Julio"/>
    <x v="2"/>
  </r>
  <r>
    <s v="Bogotá"/>
    <n v="165"/>
    <s v="Cruz Verde Tunal"/>
    <x v="2"/>
  </r>
  <r>
    <s v="Medellín"/>
    <n v="161"/>
    <s v="Cruz Verde Punto Clave"/>
    <x v="2"/>
  </r>
  <r>
    <s v="Bogotá"/>
    <n v="459"/>
    <s v=" Cruz Verde Las Ferias"/>
    <x v="2"/>
  </r>
  <r>
    <s v="Bogotá"/>
    <n v="512"/>
    <s v="Cruz Verde Parque Fontibón"/>
    <x v="2"/>
  </r>
  <r>
    <s v="Bogotá"/>
    <n v="172"/>
    <s v="Cruz Verde Calle 100"/>
    <x v="3"/>
  </r>
  <r>
    <s v="Bogotá"/>
    <n v="464"/>
    <s v="Cruz Verde Av. Esperanza"/>
    <x v="3"/>
  </r>
  <r>
    <s v="Bogotá"/>
    <n v="164"/>
    <s v="Cruz Verde Cedro Bolívar"/>
    <x v="3"/>
  </r>
  <r>
    <s v="Cúcuta"/>
    <n v="460"/>
    <s v="Cruz Verde Cúcuta Av.1"/>
    <x v="3"/>
  </r>
  <r>
    <s v="Bucaramanga"/>
    <n v="297"/>
    <s v="Cruz Verde Parque Caracolí"/>
    <x v="3"/>
  </r>
  <r>
    <s v="Bogotá"/>
    <n v="468"/>
    <s v="Cruz Verde Calle 93"/>
    <x v="3"/>
  </r>
  <r>
    <s v="Duitama"/>
    <n v="147"/>
    <s v="Cruz Verde Innovo"/>
    <x v="3"/>
  </r>
  <r>
    <s v="Bogotá"/>
    <n v="197"/>
    <s v="Cruz Verde Metro Fontibón"/>
    <x v="3"/>
  </r>
  <r>
    <s v="Ibagué"/>
    <n v="380"/>
    <s v="Cruz Verde La Macarena"/>
    <x v="3"/>
  </r>
  <r>
    <s v="Medellín"/>
    <n v="113"/>
    <s v="Cruz Verde San Diego"/>
    <x v="3"/>
  </r>
  <r>
    <s v="Bogotá"/>
    <n v="253"/>
    <s v="Cruz Verde Metro Banderas"/>
    <x v="3"/>
  </r>
  <r>
    <s v="Bogotá"/>
    <n v="265"/>
    <s v="Cruz Verde Metro Alquería"/>
    <x v="3"/>
  </r>
  <r>
    <s v="Bogotá"/>
    <n v="160"/>
    <s v="Cruz Verde Santa Bárbara"/>
    <x v="4"/>
  </r>
  <r>
    <s v="Bogotá"/>
    <n v="367"/>
    <s v="Cruz Verde Ilarco"/>
    <x v="4"/>
  </r>
  <r>
    <s v="Bogotá"/>
    <n v="157"/>
    <s v="Cruz Verde Zona In"/>
    <x v="4"/>
  </r>
  <r>
    <s v="Bucaramanga"/>
    <n v="444"/>
    <s v="Cruz Verde Carrera 33"/>
    <x v="4"/>
  </r>
  <r>
    <s v="Bogotá"/>
    <n v="454"/>
    <s v="Cruz Verde Colina"/>
    <x v="4"/>
  </r>
  <r>
    <s v="Bogotá"/>
    <n v="98"/>
    <s v="Cruz Verde Belmira"/>
    <x v="4"/>
  </r>
  <r>
    <s v="Barranquilla"/>
    <n v="224"/>
    <s v="Cruz Verde Jumbo Alto Prado"/>
    <x v="4"/>
  </r>
  <r>
    <s v="Cali"/>
    <n v="189"/>
    <s v="Cruz Verde Centenario"/>
    <x v="4"/>
  </r>
  <r>
    <s v="Cali"/>
    <n v="385"/>
    <s v="Cruz Verde Imbanaco"/>
    <x v="4"/>
  </r>
  <r>
    <s v="Barranquilla"/>
    <n v="257"/>
    <s v="Cruz Verde Jumbo Americano"/>
    <x v="4"/>
  </r>
  <r>
    <s v="Bogotá"/>
    <n v="383"/>
    <s v="Cruz Verde World Trade Center"/>
    <x v="4"/>
  </r>
  <r>
    <s v="Bucaramanga"/>
    <n v="174"/>
    <s v="Cruz Verde Parque Turbay"/>
    <x v="4"/>
  </r>
  <r>
    <s v="Bogotá"/>
    <n v="461"/>
    <s v="Cruz Verde Santa Fé"/>
    <x v="4"/>
  </r>
  <r>
    <s v="Bogotá"/>
    <n v="168"/>
    <s v="Cruz Verde Calle 127"/>
    <x v="4"/>
  </r>
  <r>
    <s v="Tunja"/>
    <n v="201"/>
    <s v="Cruz Verde Jumbo Tunja"/>
    <x v="4"/>
  </r>
  <r>
    <s v="Bogotá"/>
    <n v="389"/>
    <s v="Cruz Verde Restrepo"/>
    <x v="4"/>
  </r>
  <r>
    <s v="Fusagasugá"/>
    <n v="137"/>
    <s v="Cruz Verde Fusagasugá"/>
    <x v="4"/>
  </r>
  <r>
    <s v="Facatativá"/>
    <n v="143"/>
    <s v="Cruz Verde Facatativá"/>
    <x v="4"/>
  </r>
  <r>
    <s v="Bogotá"/>
    <n v="248"/>
    <s v="Cruz Verde Jumbo Calle 80"/>
    <x v="4"/>
  </r>
  <r>
    <s v="Cali"/>
    <n v="152"/>
    <s v="Cruz Verde Norte"/>
    <x v="4"/>
  </r>
  <r>
    <s v="Bogotá"/>
    <n v="229"/>
    <s v="Cruz Verde Jumbo Suba"/>
    <x v="4"/>
  </r>
  <r>
    <s v="Yopal"/>
    <n v="312"/>
    <s v="Cruz Verde Jumbo Yopal"/>
    <x v="4"/>
  </r>
  <r>
    <s v="Montería"/>
    <n v="121"/>
    <s v="Cruz Verde Montería"/>
    <x v="4"/>
  </r>
  <r>
    <s v="Bogotá"/>
    <n v="494"/>
    <s v="Cruz Verde Modelia Central"/>
    <x v="4"/>
  </r>
  <r>
    <s v="Bogotá"/>
    <n v="496"/>
    <s v="Cruz Verde Medical Center"/>
    <x v="4"/>
  </r>
  <r>
    <s v="Pereira"/>
    <n v="127"/>
    <s v="Cruz Verde Pereira"/>
    <x v="4"/>
  </r>
  <r>
    <s v="Medellín"/>
    <n v="311"/>
    <s v="Cruz Verde Metro Prado"/>
    <x v="4"/>
  </r>
  <r>
    <s v="Popayán"/>
    <n v="215"/>
    <s v="Cruz Verde Jumbo Popayán"/>
    <x v="4"/>
  </r>
  <r>
    <s v="Soacha"/>
    <n v="455"/>
    <s v="Cruz Verde Antares"/>
    <x v="4"/>
  </r>
  <r>
    <s v="Santa Marta"/>
    <n v="457"/>
    <s v="Villa Olimpica"/>
    <x v="4"/>
  </r>
  <r>
    <s v="Valledupar"/>
    <n v="498"/>
    <s v="Cruz Verde Orbe Plaza"/>
    <x v="4"/>
  </r>
  <r>
    <s v="Bogotá"/>
    <n v="505"/>
    <s v="Cruz Verde Galerias"/>
    <x v="4"/>
  </r>
  <r>
    <s v="Bogotá"/>
    <n v="163"/>
    <s v="Cruz Verde Palermo"/>
    <x v="5"/>
  </r>
  <r>
    <s v="Bogotá"/>
    <n v="268"/>
    <s v="Cruz Verde Centro Internacional"/>
    <x v="5"/>
  </r>
  <r>
    <s v="Bogotá"/>
    <n v="167"/>
    <s v="Cruz Verde Quinta Paredes"/>
    <x v="5"/>
  </r>
  <r>
    <s v="Barranquilla"/>
    <n v="309"/>
    <s v="Cruz Verde Metro San Francisco"/>
    <x v="5"/>
  </r>
  <r>
    <s v="Cali"/>
    <n v="188"/>
    <s v="Cruz Verde Tequendama"/>
    <x v="5"/>
  </r>
  <r>
    <s v="Bogotá"/>
    <n v="110"/>
    <s v="Cruz Verde Pontevedra"/>
    <x v="5"/>
  </r>
  <r>
    <s v="Bogotá"/>
    <n v="178"/>
    <s v="Cruz Verde Calle 72"/>
    <x v="5"/>
  </r>
  <r>
    <s v="Bogotá"/>
    <n v="166"/>
    <s v="Cruz Verde Calle 106"/>
    <x v="5"/>
  </r>
  <r>
    <s v="Bogotá"/>
    <n v="225"/>
    <s v="Cruz Verde Metro Autopista Sur"/>
    <x v="5"/>
  </r>
  <r>
    <s v="Cúcuta"/>
    <n v="131"/>
    <s v="Cruz Verde Rosetal"/>
    <x v="5"/>
  </r>
  <r>
    <s v="Villavicencio"/>
    <n v="134"/>
    <s v="Cruz Verde Villavicencio"/>
    <x v="5"/>
  </r>
  <r>
    <s v="Bucaramanga"/>
    <n v="162"/>
    <s v="Cruz Verde Cabecera"/>
    <x v="5"/>
  </r>
  <r>
    <s v="Cali"/>
    <n v="388"/>
    <s v="Cruz Verde Unicentro"/>
    <x v="5"/>
  </r>
  <r>
    <s v="Chía"/>
    <n v="126"/>
    <s v="Cruz Verde Centro Chía"/>
    <x v="5"/>
  </r>
  <r>
    <s v="Bogotá"/>
    <n v="155"/>
    <s v="Cruz Verde Salitre"/>
    <x v="5"/>
  </r>
  <r>
    <s v="Barranquilla"/>
    <n v="390"/>
    <s v="Cruz Verde Calle 82"/>
    <x v="5"/>
  </r>
  <r>
    <s v="Manizales"/>
    <n v="123"/>
    <s v="Cruz Verde Guayacanes"/>
    <x v="5"/>
  </r>
  <r>
    <s v="Bogotá"/>
    <n v="252"/>
    <s v="Cruz Verde Jumbo Santa Ana"/>
    <x v="5"/>
  </r>
  <r>
    <s v="Bogotá"/>
    <n v="263"/>
    <s v="Cruz Verde Jumbo Cra 30"/>
    <x v="5"/>
  </r>
  <r>
    <s v="Bogotá"/>
    <n v="467"/>
    <s v="Cruz Verde Santa Paula"/>
    <x v="5"/>
  </r>
  <r>
    <s v="Bogotá"/>
    <n v="502"/>
    <s v="Cruz Verde Calle 184"/>
    <x v="5"/>
  </r>
  <r>
    <s v="Armenia"/>
    <n v="133"/>
    <s v="Cruz Verde Avenida Bolívar"/>
    <x v="5"/>
  </r>
  <r>
    <s v="Ibagué"/>
    <n v="264"/>
    <s v="Cruz Verde Metro Ibagué"/>
    <x v="5"/>
  </r>
  <r>
    <s v="Bogotá"/>
    <n v="506"/>
    <s v="Cruz Verde Santa Bibiana"/>
    <x v="5"/>
  </r>
  <r>
    <s v="Barranquilla"/>
    <n v="115"/>
    <s v="Cruz Verde Prado 74"/>
    <x v="5"/>
  </r>
  <r>
    <s v="Barranquilla"/>
    <n v="176"/>
    <s v="Cruz Verde Soledad"/>
    <x v="5"/>
  </r>
  <r>
    <s v="Bogotá"/>
    <n v="186"/>
    <s v="Cruz Verde Calle 97"/>
    <x v="5"/>
  </r>
  <r>
    <s v="Medellín"/>
    <n v="199"/>
    <s v="Cruz Verde Metro Bello"/>
    <x v="5"/>
  </r>
  <r>
    <s v="Bogotá"/>
    <n v="469"/>
    <s v="Cruz Verde Calle 140"/>
    <x v="5"/>
  </r>
  <r>
    <s v="Bogotá"/>
    <n v="504"/>
    <s v="Cruz Verde Uap 104"/>
    <x v="5"/>
  </r>
  <r>
    <s v="Cali"/>
    <n v="120"/>
    <s v="Cruz Verde Roosevelt"/>
    <x v="5"/>
  </r>
  <r>
    <s v="Barranquilla"/>
    <n v="183"/>
    <s v="Cruz Verde Calle 84"/>
    <x v="5"/>
  </r>
  <r>
    <s v="Bogotá"/>
    <n v="198"/>
    <s v="Cruz Verde Metro Bosa"/>
    <x v="5"/>
  </r>
  <r>
    <s v="Bogotá"/>
    <n v="251"/>
    <s v="Cruz Verde Calle 54"/>
    <x v="5"/>
  </r>
  <r>
    <s v="Cali"/>
    <n v="258"/>
    <s v="Cruz Verde Jumbo Limonar"/>
    <x v="5"/>
  </r>
  <r>
    <s v="Pereira"/>
    <n v="447"/>
    <s v="Parque Arboleda"/>
    <x v="5"/>
  </r>
  <r>
    <s v="Bogotá"/>
    <n v="466"/>
    <s v="Cruz Verde Colmedica Chapinero "/>
    <x v="5"/>
  </r>
  <r>
    <s v="Cali"/>
    <n v="177"/>
    <s v="Cruz Verde Versalles"/>
    <x v="5"/>
  </r>
  <r>
    <s v="Bogotá"/>
    <n v="308"/>
    <s v="Cruz Verde Toberín"/>
    <x v="5"/>
  </r>
  <r>
    <s v="Girardot"/>
    <n v="452"/>
    <s v="Cruz Verde Unicentro Girardot"/>
    <x v="5"/>
  </r>
  <r>
    <s v="Ipiales "/>
    <n v="148"/>
    <s v="Cruz Verde Ipiales"/>
    <x v="5"/>
  </r>
  <r>
    <s v="Bogotá"/>
    <n v="171"/>
    <s v="Cruz Verde Plaza de las Américas"/>
    <x v="5"/>
  </r>
  <r>
    <s v="Bucaramanga"/>
    <n v="270"/>
    <s v="Cruz Verde Metro Cabecera Express"/>
    <x v="5"/>
  </r>
  <r>
    <s v="Bogotá"/>
    <n v="384"/>
    <s v="Cruz Verde Puente Aranda"/>
    <x v="5"/>
  </r>
  <r>
    <s v="Bucaramanga"/>
    <n v="109"/>
    <s v="Cruz Verde Calle 56"/>
    <x v="5"/>
  </r>
  <r>
    <s v="Girardot"/>
    <n v="144"/>
    <s v="Cruz Verde Girardot"/>
    <x v="5"/>
  </r>
  <r>
    <s v="Chiquinquirá"/>
    <n v="146"/>
    <s v="Cruz Verde Chiquinquirá"/>
    <x v="5"/>
  </r>
  <r>
    <s v="Bogotá"/>
    <n v="156"/>
    <s v=" Cruz Verde Calle 80                      "/>
    <x v="5"/>
  </r>
  <r>
    <s v="Bogotá"/>
    <n v="158"/>
    <s v="Cruz Verde Suba"/>
    <x v="5"/>
  </r>
  <r>
    <s v="Medellín"/>
    <n v="175"/>
    <s v="Cruz Verde Campestre"/>
    <x v="5"/>
  </r>
  <r>
    <s v="Cali"/>
    <n v="179"/>
    <s v="Cruz Verde Ciudad Jardín"/>
    <x v="5"/>
  </r>
  <r>
    <s v="Medellín"/>
    <n v="187"/>
    <s v="Cruz Verde Torre Médica"/>
    <x v="5"/>
  </r>
  <r>
    <s v="Bogotá"/>
    <n v="245"/>
    <s v="Cruz Verde Jumbo Calle 170"/>
    <x v="5"/>
  </r>
  <r>
    <s v="Girardot"/>
    <n v="249"/>
    <s v="Cruz Verde Jumbo Girardot"/>
    <x v="5"/>
  </r>
  <r>
    <s v="Bucaramanga"/>
    <n v="289"/>
    <s v="Cruz Verde Jumbo Mega Mall"/>
    <x v="5"/>
  </r>
  <r>
    <s v="Cali"/>
    <n v="305"/>
    <s v="Cruz Verde Las Velas"/>
    <x v="5"/>
  </r>
  <r>
    <s v="Bogotá"/>
    <n v="97"/>
    <s v="Cruz Verde Chicó"/>
    <x v="5"/>
  </r>
  <r>
    <s v="Valledupar"/>
    <n v="116"/>
    <s v="Cruz Verde Jumbo Valledupar"/>
    <x v="5"/>
  </r>
  <r>
    <s v="Santa Marta"/>
    <n v="119"/>
    <s v="Cruz Verde Santa Marta"/>
    <x v="5"/>
  </r>
  <r>
    <s v="Cartagena"/>
    <n v="122"/>
    <s v="Cruz Verde Manga"/>
    <x v="5"/>
  </r>
  <r>
    <s v="Ibagué"/>
    <n v="125"/>
    <s v="Cruz Verde San Simón "/>
    <x v="5"/>
  </r>
  <r>
    <s v="Tunja"/>
    <n v="129"/>
    <s v="Cruz Verde Los Cristales"/>
    <x v="5"/>
  </r>
  <r>
    <s v="Palmira"/>
    <n v="135"/>
    <s v="Cruz Verde  Palmira"/>
    <x v="5"/>
  </r>
  <r>
    <s v="Honda"/>
    <n v="138"/>
    <s v="Cruz Verde Honda"/>
    <x v="5"/>
  </r>
  <r>
    <s v="Sogamoso"/>
    <n v="142"/>
    <s v="Cruz Verde Sogamoso"/>
    <x v="5"/>
  </r>
  <r>
    <s v="Cartagena"/>
    <n v="185"/>
    <s v="Cruz Verde Bocagrande"/>
    <x v="5"/>
  </r>
  <r>
    <s v="Soacha"/>
    <n v="196"/>
    <s v="Cruz Verde Metro Soacha"/>
    <x v="5"/>
  </r>
  <r>
    <s v="Rionegro"/>
    <n v="266"/>
    <s v="Cruz Verde Jumbo Rionegro"/>
    <x v="5"/>
  </r>
  <r>
    <s v="Bogotá"/>
    <n v="307"/>
    <s v=" Cruz Verde Usaquén"/>
    <x v="5"/>
  </r>
  <r>
    <s v="Ocaña"/>
    <n v="450"/>
    <s v="Cruz Verde Ocaña"/>
    <x v="5"/>
  </r>
  <r>
    <s v="Cartagena"/>
    <n v="456"/>
    <s v="Cruz Verde Bocagrande Carrera 3"/>
    <x v="5"/>
  </r>
  <r>
    <s v="Cartagena"/>
    <n v="470"/>
    <s v="Cruz Verde Las Murallas"/>
    <x v="5"/>
  </r>
  <r>
    <s v="Bogotá"/>
    <n v="499"/>
    <s v="Cruz Verde Plaza Imperial"/>
    <x v="5"/>
  </r>
  <r>
    <s v="Popayán"/>
    <n v="117"/>
    <s v="Cruz Verde Popayán"/>
    <x v="5"/>
  </r>
  <r>
    <s v="Sincelejo"/>
    <n v="118"/>
    <s v="Cruz Verde Sincelejo"/>
    <x v="5"/>
  </r>
  <r>
    <s v="Tuluá"/>
    <n v="124"/>
    <s v="Cruz Verde Tuluá"/>
    <x v="5"/>
  </r>
  <r>
    <s v="Zipaquirá"/>
    <n v="128"/>
    <s v="Cruz Verde Metro Zipaquirá"/>
    <x v="5"/>
  </r>
  <r>
    <s v="Neiva"/>
    <n v="130"/>
    <s v="Cruz Verde Quirinal"/>
    <x v="5"/>
  </r>
  <r>
    <s v="Riohacha"/>
    <n v="132"/>
    <s v="Cruz Verde Metro Riohacha"/>
    <x v="5"/>
  </r>
  <r>
    <s v="Pasto"/>
    <n v="136"/>
    <s v="Cruz Verde Valle de Atriz"/>
    <x v="5"/>
  </r>
  <r>
    <s v="Florencia"/>
    <n v="139"/>
    <s v="Cruz Verde Florencia"/>
    <x v="5"/>
  </r>
  <r>
    <s v="Quibdó"/>
    <n v="141"/>
    <s v="Cruz Verde Quibdó"/>
    <x v="5"/>
  </r>
  <r>
    <s v="Villeta"/>
    <n v="145"/>
    <s v="Cruz Verde Villeta"/>
    <x v="5"/>
  </r>
  <r>
    <s v="San Andrés"/>
    <n v="149"/>
    <s v="Cruz Verde San Andrés"/>
    <x v="5"/>
  </r>
  <r>
    <s v="Bogotá"/>
    <n v="151"/>
    <s v="Cruz Verde Antiguo Country "/>
    <x v="5"/>
  </r>
  <r>
    <s v="Bogotá"/>
    <n v="154"/>
    <s v="Cruz Verde CAE "/>
    <x v="5"/>
  </r>
  <r>
    <s v="Chía"/>
    <n v="184"/>
    <s v="Cruz Verde Las Delicias "/>
    <x v="5"/>
  </r>
  <r>
    <s v="Bogotá"/>
    <n v="193"/>
    <s v="Cruz Verde Avianca"/>
    <x v="5"/>
  </r>
  <r>
    <s v="Cali"/>
    <n v="202"/>
    <s v="Cruz Verde Jumbo Valle de Lili"/>
    <x v="5"/>
  </r>
  <r>
    <s v="Neiva"/>
    <n v="250"/>
    <s v="Cruz Verde Metro Neiva"/>
    <x v="5"/>
  </r>
  <r>
    <s v="Pasto"/>
    <n v="260"/>
    <s v="Cruz Verde Metro Pasto"/>
    <x v="5"/>
  </r>
  <r>
    <s v="Bogotá"/>
    <n v="261"/>
    <s v="Cruz Verde Metro San Cayetano"/>
    <x v="5"/>
  </r>
  <r>
    <s v="Bucaramanga"/>
    <n v="272"/>
    <s v="Farmasanitas Metro Real"/>
    <x v="5"/>
  </r>
  <r>
    <s v="Bucaramanga"/>
    <n v="274"/>
    <s v="Cruz Verde Metro Colseguros"/>
    <x v="5"/>
  </r>
  <r>
    <s v="Floridablanca"/>
    <n v="293"/>
    <s v="Cruz verde Metro Floridablanca"/>
    <x v="5"/>
  </r>
  <r>
    <s v="Bucaramanga"/>
    <n v="294"/>
    <s v="Farmasanitas Jumbo Cabecera Tienda"/>
    <x v="5"/>
  </r>
  <r>
    <s v="Bogotá"/>
    <n v="299"/>
    <s v="Cruz Verde Kennedy"/>
    <x v="5"/>
  </r>
  <r>
    <s v="Bogotá"/>
    <n v="369"/>
    <s v="Cruz Verde Morato"/>
    <x v="5"/>
  </r>
  <r>
    <s v="Valledupar"/>
    <n v="370"/>
    <s v="Cruz Verde San Miguel"/>
    <x v="5"/>
  </r>
  <r>
    <s v="Bogotá"/>
    <n v="374"/>
    <s v="Cruz Verde Calle 90"/>
    <x v="5"/>
  </r>
  <r>
    <s v="Mingueo/Guajira"/>
    <n v="379"/>
    <s v="Cruz Verde Mingueo"/>
    <x v="5"/>
  </r>
  <r>
    <s v="Cali"/>
    <n v="386"/>
    <s v="Cruz Verde La Flora Industrial"/>
    <x v="5"/>
  </r>
  <r>
    <s v="Cali"/>
    <n v="387"/>
    <s v="Cruz Verde Metro Simón Bolívar"/>
    <x v="5"/>
  </r>
  <r>
    <s v="Armenia"/>
    <n v="445"/>
    <s v="Cruz Verde Clínica Del Café "/>
    <x v="5"/>
  </r>
  <r>
    <s v="Popayán"/>
    <n v="453"/>
    <s v="Cruz Verde Campanario"/>
    <x v="5"/>
  </r>
  <r>
    <s v="Cartagena"/>
    <n v="462"/>
    <s v="Cruz Verde Uap Santa Lucía"/>
    <x v="5"/>
  </r>
  <r>
    <s v="Bogotá"/>
    <n v="465"/>
    <s v="Cruz Verde Restrepo Cra 17"/>
    <x v="5"/>
  </r>
  <r>
    <s v="Barranquilla"/>
    <n v="471"/>
    <s v="Cruz Verde Iberoamérica"/>
    <x v="5"/>
  </r>
  <r>
    <s v="Manizales"/>
    <n v="501"/>
    <s v="Cruz Verde Parque Médico "/>
    <x v="5"/>
  </r>
  <r>
    <s v="Bogotá"/>
    <n v="511"/>
    <s v="Cruz Verde Mazuren"/>
    <x v="5"/>
  </r>
  <r>
    <s v="Pasto"/>
    <n v="508"/>
    <s v="Cruz Verde La Aurora"/>
    <x v="5"/>
  </r>
  <r>
    <s v="Ipiales "/>
    <n v="509"/>
    <s v="Cruz Verde Santa Cecillia"/>
    <x v="5"/>
  </r>
  <r>
    <s v="Bogotá"/>
    <n v="507"/>
    <s v="Cruz Verde Diver Plaza"/>
    <x v="5"/>
  </r>
  <r>
    <s v="Medellín"/>
    <n v="513"/>
    <s v="Cruz Verde Oviedo"/>
    <x v="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8">
  <r>
    <x v="0"/>
    <x v="0"/>
    <x v="0"/>
    <s v="Bogotá"/>
    <x v="0"/>
  </r>
  <r>
    <x v="1"/>
    <x v="1"/>
    <x v="1"/>
    <s v="Ibagué"/>
    <x v="1"/>
  </r>
  <r>
    <x v="2"/>
    <x v="2"/>
    <x v="2"/>
    <s v="Valledupar"/>
    <x v="0"/>
  </r>
  <r>
    <x v="3"/>
    <x v="3"/>
    <x v="3"/>
    <s v="Bogotá"/>
    <x v="0"/>
  </r>
  <r>
    <x v="4"/>
    <x v="4"/>
    <x v="4"/>
    <s v="Zipaquirá"/>
    <x v="0"/>
  </r>
  <r>
    <x v="5"/>
    <x v="4"/>
    <x v="4"/>
    <s v="Zipaquirá"/>
    <x v="0"/>
  </r>
  <r>
    <x v="6"/>
    <x v="5"/>
    <x v="5"/>
    <s v="Bogotá"/>
    <x v="1"/>
  </r>
  <r>
    <x v="7"/>
    <x v="6"/>
    <x v="6"/>
    <s v="Pereira"/>
    <x v="1"/>
  </r>
  <r>
    <x v="8"/>
    <x v="7"/>
    <x v="7"/>
    <s v="Bogotá"/>
    <x v="1"/>
  </r>
  <r>
    <x v="9"/>
    <x v="8"/>
    <x v="8"/>
    <s v="Bogotá"/>
    <x v="1"/>
  </r>
  <r>
    <x v="10"/>
    <x v="9"/>
    <x v="9"/>
    <s v="Bucaramanga"/>
    <x v="0"/>
  </r>
  <r>
    <x v="11"/>
    <x v="10"/>
    <x v="10"/>
    <s v="Bucaramanga"/>
    <x v="0"/>
  </r>
  <r>
    <x v="12"/>
    <x v="11"/>
    <x v="11"/>
    <s v="Bogotá"/>
    <x v="1"/>
  </r>
  <r>
    <x v="13"/>
    <x v="12"/>
    <x v="12"/>
    <s v="Popayán"/>
    <x v="0"/>
  </r>
  <r>
    <x v="14"/>
    <x v="13"/>
    <x v="13"/>
    <s v="Barranquilla"/>
    <x v="1"/>
  </r>
  <r>
    <x v="15"/>
    <x v="3"/>
    <x v="3"/>
    <s v="Bogotá"/>
    <x v="1"/>
  </r>
  <r>
    <x v="16"/>
    <x v="14"/>
    <x v="14"/>
    <s v="Medellín"/>
    <x v="1"/>
  </r>
  <r>
    <x v="17"/>
    <x v="15"/>
    <x v="15"/>
    <s v="Bogotá"/>
    <x v="1"/>
  </r>
  <r>
    <x v="18"/>
    <x v="16"/>
    <x v="16"/>
    <s v="Medellín"/>
    <x v="1"/>
  </r>
  <r>
    <x v="19"/>
    <x v="17"/>
    <x v="17"/>
    <s v="Bogotá"/>
    <x v="1"/>
  </r>
  <r>
    <x v="20"/>
    <x v="18"/>
    <x v="18"/>
    <s v="Bogotá"/>
    <x v="1"/>
  </r>
  <r>
    <x v="21"/>
    <x v="19"/>
    <x v="19"/>
    <s v="Duitama"/>
    <x v="1"/>
  </r>
  <r>
    <x v="22"/>
    <x v="20"/>
    <x v="20"/>
    <s v="Bogotá"/>
    <x v="1"/>
  </r>
  <r>
    <x v="23"/>
    <x v="9"/>
    <x v="9"/>
    <s v="Bucaramanga"/>
    <x v="0"/>
  </r>
  <r>
    <x v="24"/>
    <x v="15"/>
    <x v="15"/>
    <s v="Bogotá"/>
    <x v="0"/>
  </r>
  <r>
    <x v="25"/>
    <x v="15"/>
    <x v="15"/>
    <s v="Bogotá"/>
    <x v="1"/>
  </r>
  <r>
    <x v="26"/>
    <x v="21"/>
    <x v="21"/>
    <s v="Medellín"/>
    <x v="1"/>
  </r>
  <r>
    <x v="27"/>
    <x v="14"/>
    <x v="14"/>
    <s v="Medellín"/>
    <x v="0"/>
  </r>
  <r>
    <x v="28"/>
    <x v="22"/>
    <x v="22"/>
    <s v="Bogotá"/>
    <x v="0"/>
  </r>
  <r>
    <x v="29"/>
    <x v="23"/>
    <x v="23"/>
    <s v="Santa Marta"/>
    <x v="1"/>
  </r>
  <r>
    <x v="30"/>
    <x v="24"/>
    <x v="24"/>
    <s v="Bogotá"/>
    <x v="1"/>
  </r>
  <r>
    <x v="31"/>
    <x v="21"/>
    <x v="21"/>
    <s v="Medellín"/>
    <x v="1"/>
  </r>
  <r>
    <x v="32"/>
    <x v="19"/>
    <x v="19"/>
    <s v="Duitama"/>
    <x v="1"/>
  </r>
  <r>
    <x v="33"/>
    <x v="25"/>
    <x v="25"/>
    <s v="Bogotá"/>
    <x v="1"/>
  </r>
  <r>
    <x v="34"/>
    <x v="11"/>
    <x v="11"/>
    <s v="Bogotá"/>
    <x v="1"/>
  </r>
  <r>
    <x v="35"/>
    <x v="25"/>
    <x v="25"/>
    <s v="Bogotá"/>
    <x v="1"/>
  </r>
  <r>
    <x v="36"/>
    <x v="21"/>
    <x v="21"/>
    <s v="Medellín"/>
    <x v="0"/>
  </r>
  <r>
    <x v="37"/>
    <x v="26"/>
    <x v="26"/>
    <s v="Bogotá"/>
    <x v="1"/>
  </r>
  <r>
    <x v="38"/>
    <x v="26"/>
    <x v="26"/>
    <s v="Bogotá"/>
    <x v="1"/>
  </r>
  <r>
    <x v="39"/>
    <x v="27"/>
    <x v="27"/>
    <s v="Bogotá"/>
    <x v="0"/>
  </r>
  <r>
    <x v="40"/>
    <x v="28"/>
    <x v="28"/>
    <s v="Bogotá"/>
    <x v="0"/>
  </r>
  <r>
    <x v="41"/>
    <x v="28"/>
    <x v="28"/>
    <s v="Bogotá"/>
    <x v="0"/>
  </r>
  <r>
    <x v="42"/>
    <x v="8"/>
    <x v="8"/>
    <s v="Bogotá"/>
    <x v="0"/>
  </r>
  <r>
    <x v="43"/>
    <x v="29"/>
    <x v="29"/>
    <s v="Montería"/>
    <x v="1"/>
  </r>
  <r>
    <x v="44"/>
    <x v="30"/>
    <x v="30"/>
    <s v="Bogotá"/>
    <x v="1"/>
  </r>
  <r>
    <x v="45"/>
    <x v="20"/>
    <x v="20"/>
    <s v="Bogotá"/>
    <x v="0"/>
  </r>
  <r>
    <x v="46"/>
    <x v="31"/>
    <x v="31"/>
    <s v="Bogotá"/>
    <x v="1"/>
  </r>
  <r>
    <x v="47"/>
    <x v="15"/>
    <x v="15"/>
    <s v="Bogotá"/>
    <x v="1"/>
  </r>
  <r>
    <x v="48"/>
    <x v="4"/>
    <x v="4"/>
    <s v="Zipaquirá"/>
    <x v="0"/>
  </r>
  <r>
    <x v="49"/>
    <x v="4"/>
    <x v="4"/>
    <s v="Zipaquirá"/>
    <x v="0"/>
  </r>
  <r>
    <x v="50"/>
    <x v="32"/>
    <x v="32"/>
    <s v="Bogotá"/>
    <x v="0"/>
  </r>
  <r>
    <x v="51"/>
    <x v="33"/>
    <x v="33"/>
    <s v="Fusagasugá"/>
    <x v="0"/>
  </r>
  <r>
    <x v="52"/>
    <x v="34"/>
    <x v="34"/>
    <s v="Bogotá"/>
    <x v="0"/>
  </r>
  <r>
    <x v="53"/>
    <x v="16"/>
    <x v="16"/>
    <s v="Medellín"/>
    <x v="0"/>
  </r>
  <r>
    <x v="54"/>
    <x v="35"/>
    <x v="35"/>
    <s v="Tunja"/>
    <x v="1"/>
  </r>
  <r>
    <x v="55"/>
    <x v="36"/>
    <x v="36"/>
    <s v="Bogotá"/>
    <x v="1"/>
  </r>
  <r>
    <x v="56"/>
    <x v="17"/>
    <x v="17"/>
    <s v="Bogotá"/>
    <x v="1"/>
  </r>
  <r>
    <x v="57"/>
    <x v="37"/>
    <x v="37"/>
    <s v="Barranquilla"/>
    <x v="0"/>
  </r>
  <r>
    <x v="58"/>
    <x v="38"/>
    <x v="38"/>
    <s v="Bogotá"/>
    <x v="0"/>
  </r>
  <r>
    <x v="59"/>
    <x v="17"/>
    <x v="17"/>
    <s v="Bogotá"/>
    <x v="1"/>
  </r>
  <r>
    <x v="60"/>
    <x v="1"/>
    <x v="1"/>
    <s v="Ibagué"/>
    <x v="1"/>
  </r>
  <r>
    <x v="61"/>
    <x v="16"/>
    <x v="16"/>
    <s v="Medellín"/>
    <x v="0"/>
  </r>
  <r>
    <x v="62"/>
    <x v="39"/>
    <x v="39"/>
    <s v="Bogotá"/>
    <x v="0"/>
  </r>
  <r>
    <x v="63"/>
    <x v="39"/>
    <x v="39"/>
    <s v="Bogotá"/>
    <x v="0"/>
  </r>
  <r>
    <x v="64"/>
    <x v="8"/>
    <x v="8"/>
    <s v="Bogotá"/>
    <x v="0"/>
  </r>
  <r>
    <x v="65"/>
    <x v="11"/>
    <x v="11"/>
    <s v="Bogotá"/>
    <x v="1"/>
  </r>
  <r>
    <x v="66"/>
    <x v="3"/>
    <x v="3"/>
    <s v="Bogotá"/>
    <x v="0"/>
  </r>
  <r>
    <x v="67"/>
    <x v="40"/>
    <x v="40"/>
    <s v="Bogotá"/>
    <x v="0"/>
  </r>
  <r>
    <x v="68"/>
    <x v="40"/>
    <x v="40"/>
    <s v="Bogotá"/>
    <x v="0"/>
  </r>
  <r>
    <x v="69"/>
    <x v="41"/>
    <x v="41"/>
    <s v="Bogotá"/>
    <x v="0"/>
  </r>
  <r>
    <x v="70"/>
    <x v="41"/>
    <x v="41"/>
    <s v="Bogotá"/>
    <x v="0"/>
  </r>
  <r>
    <x v="71"/>
    <x v="42"/>
    <x v="42"/>
    <s v="Medellín"/>
    <x v="1"/>
  </r>
  <r>
    <x v="72"/>
    <x v="38"/>
    <x v="38"/>
    <s v="Bogotá"/>
    <x v="1"/>
  </r>
  <r>
    <x v="73"/>
    <x v="38"/>
    <x v="38"/>
    <s v="Bogotá"/>
    <x v="1"/>
  </r>
  <r>
    <x v="74"/>
    <x v="40"/>
    <x v="40"/>
    <s v="Bogotá"/>
    <x v="1"/>
  </r>
  <r>
    <x v="75"/>
    <x v="43"/>
    <x v="43"/>
    <s v="Bogotá"/>
    <x v="0"/>
  </r>
  <r>
    <x v="76"/>
    <x v="44"/>
    <x v="44"/>
    <s v="Bogotá"/>
    <x v="1"/>
  </r>
  <r>
    <x v="77"/>
    <x v="45"/>
    <x v="45"/>
    <s v="Yopal"/>
    <x v="1"/>
  </r>
  <r>
    <x v="78"/>
    <x v="46"/>
    <x v="46"/>
    <s v="Facatativá"/>
    <x v="1"/>
  </r>
  <r>
    <x v="79"/>
    <x v="47"/>
    <x v="47"/>
    <s v="Bogotá"/>
    <x v="1"/>
  </r>
  <r>
    <x v="80"/>
    <x v="21"/>
    <x v="21"/>
    <s v="Medellín"/>
    <x v="1"/>
  </r>
  <r>
    <x v="81"/>
    <x v="48"/>
    <x v="48"/>
    <s v="Bogotá"/>
    <x v="1"/>
  </r>
  <r>
    <x v="82"/>
    <x v="15"/>
    <x v="15"/>
    <s v="Bogotá"/>
    <x v="1"/>
  </r>
  <r>
    <x v="83"/>
    <x v="11"/>
    <x v="11"/>
    <s v="Bogotá"/>
    <x v="1"/>
  </r>
  <r>
    <x v="84"/>
    <x v="22"/>
    <x v="22"/>
    <s v="Bogotá"/>
    <x v="0"/>
  </r>
  <r>
    <x v="85"/>
    <x v="22"/>
    <x v="22"/>
    <s v="Bogotá"/>
    <x v="0"/>
  </r>
  <r>
    <x v="86"/>
    <x v="8"/>
    <x v="8"/>
    <s v="Bogotá"/>
    <x v="1"/>
  </r>
  <r>
    <x v="87"/>
    <x v="49"/>
    <x v="49"/>
    <s v="Bogotá"/>
    <x v="1"/>
  </r>
  <r>
    <x v="88"/>
    <x v="50"/>
    <x v="50"/>
    <s v="Cúcuta"/>
    <x v="0"/>
  </r>
  <r>
    <x v="89"/>
    <x v="50"/>
    <x v="50"/>
    <s v="Cúcuta"/>
    <x v="0"/>
  </r>
  <r>
    <x v="90"/>
    <x v="15"/>
    <x v="15"/>
    <s v="Bogotá"/>
    <x v="1"/>
  </r>
  <r>
    <x v="91"/>
    <x v="51"/>
    <x v="51"/>
    <s v="Cali"/>
    <x v="1"/>
  </r>
  <r>
    <x v="92"/>
    <x v="21"/>
    <x v="21"/>
    <s v="Medellín"/>
    <x v="1"/>
  </r>
  <r>
    <x v="93"/>
    <x v="21"/>
    <x v="21"/>
    <s v="Medellín"/>
    <x v="1"/>
  </r>
  <r>
    <x v="94"/>
    <x v="52"/>
    <x v="52"/>
    <s v="Bucaramanga"/>
    <x v="0"/>
  </r>
  <r>
    <x v="95"/>
    <x v="48"/>
    <x v="48"/>
    <s v="Bogotá"/>
    <x v="1"/>
  </r>
  <r>
    <x v="96"/>
    <x v="53"/>
    <x v="53"/>
    <s v="Cali"/>
    <x v="1"/>
  </r>
  <r>
    <x v="97"/>
    <x v="54"/>
    <x v="54"/>
    <s v="Cali"/>
    <x v="1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19">
  <r>
    <x v="0"/>
    <x v="0"/>
    <x v="0"/>
    <s v="Medellín"/>
    <x v="0"/>
  </r>
  <r>
    <x v="1"/>
    <x v="1"/>
    <x v="1"/>
    <s v="Cartagena"/>
    <x v="0"/>
  </r>
  <r>
    <x v="2"/>
    <x v="2"/>
    <x v="2"/>
    <s v="Bogotá "/>
    <x v="1"/>
  </r>
  <r>
    <x v="3"/>
    <x v="2"/>
    <x v="2"/>
    <s v="Bogotá "/>
    <x v="0"/>
  </r>
  <r>
    <x v="4"/>
    <x v="2"/>
    <x v="2"/>
    <s v="Bogotá "/>
    <x v="0"/>
  </r>
  <r>
    <x v="5"/>
    <x v="3"/>
    <x v="3"/>
    <s v="Popayán"/>
    <x v="1"/>
  </r>
  <r>
    <x v="6"/>
    <x v="4"/>
    <x v="4"/>
    <s v="Medellín"/>
    <x v="1"/>
  </r>
  <r>
    <x v="7"/>
    <x v="5"/>
    <x v="5"/>
    <s v="Bogotá"/>
    <x v="1"/>
  </r>
  <r>
    <x v="8"/>
    <x v="5"/>
    <x v="5"/>
    <s v="Bogotá"/>
    <x v="1"/>
  </r>
  <r>
    <x v="9"/>
    <x v="6"/>
    <x v="6"/>
    <s v="Bogotá"/>
    <x v="0"/>
  </r>
  <r>
    <x v="10"/>
    <x v="7"/>
    <x v="7"/>
    <s v="Chiquinquirá"/>
    <x v="0"/>
  </r>
  <r>
    <x v="11"/>
    <x v="8"/>
    <x v="8"/>
    <s v="Bucaramanga"/>
    <x v="0"/>
  </r>
  <r>
    <x v="12"/>
    <x v="9"/>
    <x v="9"/>
    <s v="Bogotá"/>
    <x v="1"/>
  </r>
  <r>
    <x v="13"/>
    <x v="0"/>
    <x v="0"/>
    <s v="Medellín"/>
    <x v="1"/>
  </r>
  <r>
    <x v="14"/>
    <x v="10"/>
    <x v="10"/>
    <s v="Bogotá"/>
    <x v="1"/>
  </r>
  <r>
    <x v="15"/>
    <x v="11"/>
    <x v="11"/>
    <s v="Manizales"/>
    <x v="1"/>
  </r>
  <r>
    <x v="16"/>
    <x v="12"/>
    <x v="12"/>
    <s v="Bucaramanga"/>
    <x v="0"/>
  </r>
  <r>
    <x v="17"/>
    <x v="13"/>
    <x v="13"/>
    <s v="Bogotá"/>
    <x v="0"/>
  </r>
  <r>
    <x v="18"/>
    <x v="13"/>
    <x v="13"/>
    <s v="Bogotá"/>
    <x v="1"/>
  </r>
  <r>
    <x v="19"/>
    <x v="14"/>
    <x v="14"/>
    <s v="Fusagasugá"/>
    <x v="0"/>
  </r>
  <r>
    <x v="20"/>
    <x v="15"/>
    <x v="15"/>
    <s v="Palmira"/>
    <x v="1"/>
  </r>
  <r>
    <x v="21"/>
    <x v="16"/>
    <x v="16"/>
    <s v="Bogotá"/>
    <x v="0"/>
  </r>
  <r>
    <x v="22"/>
    <x v="3"/>
    <x v="3"/>
    <s v="Popayán"/>
    <x v="1"/>
  </r>
  <r>
    <x v="23"/>
    <x v="17"/>
    <x v="17"/>
    <s v="Bogotá"/>
    <x v="0"/>
  </r>
  <r>
    <x v="24"/>
    <x v="18"/>
    <x v="18"/>
    <s v="Bucaramanga"/>
    <x v="0"/>
  </r>
  <r>
    <x v="25"/>
    <x v="4"/>
    <x v="4"/>
    <s v="Medellín"/>
    <x v="1"/>
  </r>
  <r>
    <x v="26"/>
    <x v="19"/>
    <x v="19"/>
    <s v="Armenia"/>
    <x v="1"/>
  </r>
  <r>
    <x v="27"/>
    <x v="0"/>
    <x v="0"/>
    <s v="Medellín"/>
    <x v="0"/>
  </r>
  <r>
    <x v="28"/>
    <x v="20"/>
    <x v="20"/>
    <s v="Bogotá"/>
    <x v="2"/>
  </r>
  <r>
    <x v="29"/>
    <x v="16"/>
    <x v="16"/>
    <s v="Bogotá"/>
    <x v="0"/>
  </r>
  <r>
    <x v="30"/>
    <x v="12"/>
    <x v="12"/>
    <s v="Bucaramanga"/>
    <x v="0"/>
  </r>
  <r>
    <x v="31"/>
    <x v="6"/>
    <x v="6"/>
    <s v="Bogotá"/>
    <x v="1"/>
  </r>
  <r>
    <x v="32"/>
    <x v="21"/>
    <x v="21"/>
    <s v="Barranquilla"/>
    <x v="1"/>
  </r>
  <r>
    <x v="33"/>
    <x v="22"/>
    <x v="22"/>
    <s v="Duitama"/>
    <x v="1"/>
  </r>
  <r>
    <x v="34"/>
    <x v="23"/>
    <x v="23"/>
    <s v="Bogotá"/>
    <x v="1"/>
  </r>
  <r>
    <x v="35"/>
    <x v="24"/>
    <x v="24"/>
    <s v="Bogotá"/>
    <x v="1"/>
  </r>
  <r>
    <x v="36"/>
    <x v="20"/>
    <x v="20"/>
    <s v="Bogotá"/>
    <x v="1"/>
  </r>
  <r>
    <x v="37"/>
    <x v="25"/>
    <x v="25"/>
    <s v="Cali"/>
    <x v="1"/>
  </r>
  <r>
    <x v="38"/>
    <x v="26"/>
    <x v="26"/>
    <s v="Facatativá"/>
    <x v="1"/>
  </r>
  <r>
    <x v="39"/>
    <x v="27"/>
    <x v="27"/>
    <s v="Bogotá"/>
    <x v="0"/>
  </r>
  <r>
    <x v="40"/>
    <x v="28"/>
    <x v="28"/>
    <s v="Bogotá"/>
    <x v="1"/>
  </r>
  <r>
    <x v="41"/>
    <x v="29"/>
    <x v="29"/>
    <s v="Cali"/>
    <x v="1"/>
  </r>
  <r>
    <x v="42"/>
    <x v="20"/>
    <x v="20"/>
    <s v="Bogotá"/>
    <x v="2"/>
  </r>
  <r>
    <x v="43"/>
    <x v="2"/>
    <x v="2"/>
    <s v="Bogotá "/>
    <x v="1"/>
  </r>
  <r>
    <x v="44"/>
    <x v="5"/>
    <x v="5"/>
    <s v="Bogotá"/>
    <x v="1"/>
  </r>
  <r>
    <x v="45"/>
    <x v="30"/>
    <x v="30"/>
    <s v="Ibagué"/>
    <x v="1"/>
  </r>
  <r>
    <x v="46"/>
    <x v="31"/>
    <x v="31"/>
    <s v="Bogotá"/>
    <x v="1"/>
  </r>
  <r>
    <x v="47"/>
    <x v="32"/>
    <x v="32"/>
    <s v="Bogotá"/>
    <x v="1"/>
  </r>
  <r>
    <x v="48"/>
    <x v="33"/>
    <x v="33"/>
    <s v="Bogotá "/>
    <x v="2"/>
  </r>
  <r>
    <x v="49"/>
    <x v="4"/>
    <x v="4"/>
    <s v="Medellín"/>
    <x v="1"/>
  </r>
  <r>
    <x v="50"/>
    <x v="34"/>
    <x v="34"/>
    <s v="Bogotá"/>
    <x v="1"/>
  </r>
  <r>
    <x v="51"/>
    <x v="35"/>
    <x v="35"/>
    <s v="Zipaquirá"/>
    <x v="0"/>
  </r>
  <r>
    <x v="52"/>
    <x v="17"/>
    <x v="17"/>
    <s v="Bogotá"/>
    <x v="0"/>
  </r>
  <r>
    <x v="53"/>
    <x v="36"/>
    <x v="36"/>
    <s v="Bogotá"/>
    <x v="1"/>
  </r>
  <r>
    <x v="54"/>
    <x v="33"/>
    <x v="33"/>
    <s v="Bogotá "/>
    <x v="2"/>
  </r>
  <r>
    <x v="55"/>
    <x v="37"/>
    <x v="37"/>
    <s v="Barranquilla"/>
    <x v="1"/>
  </r>
  <r>
    <x v="56"/>
    <x v="38"/>
    <x v="38"/>
    <s v="Bogotá"/>
    <x v="1"/>
  </r>
  <r>
    <x v="57"/>
    <x v="39"/>
    <x v="39"/>
    <s v="Bogotá"/>
    <x v="1"/>
  </r>
  <r>
    <x v="58"/>
    <x v="40"/>
    <x v="40"/>
    <s v="Bogotá"/>
    <x v="0"/>
  </r>
  <r>
    <x v="59"/>
    <x v="39"/>
    <x v="39"/>
    <s v="Bogotá"/>
    <x v="1"/>
  </r>
  <r>
    <x v="60"/>
    <x v="41"/>
    <x v="41"/>
    <s v="Bogotá"/>
    <x v="0"/>
  </r>
  <r>
    <x v="61"/>
    <x v="18"/>
    <x v="18"/>
    <s v="Bucaramanga"/>
    <x v="0"/>
  </r>
  <r>
    <x v="62"/>
    <x v="42"/>
    <x v="42"/>
    <s v="Bogotá"/>
    <x v="1"/>
  </r>
  <r>
    <x v="63"/>
    <x v="2"/>
    <x v="2"/>
    <s v="Bogotá "/>
    <x v="1"/>
  </r>
  <r>
    <x v="64"/>
    <x v="43"/>
    <x v="43"/>
    <s v="Bogotá"/>
    <x v="3"/>
  </r>
  <r>
    <x v="65"/>
    <x v="44"/>
    <x v="44"/>
    <s v="Medellín"/>
    <x v="1"/>
  </r>
  <r>
    <x v="66"/>
    <x v="33"/>
    <x v="33"/>
    <s v="Bogotá "/>
    <x v="2"/>
  </r>
  <r>
    <x v="67"/>
    <x v="45"/>
    <x v="45"/>
    <s v="Bogotá"/>
    <x v="1"/>
  </r>
  <r>
    <x v="68"/>
    <x v="45"/>
    <x v="45"/>
    <s v="Bogotá"/>
    <x v="0"/>
  </r>
  <r>
    <x v="69"/>
    <x v="13"/>
    <x v="13"/>
    <s v="Bogotá"/>
    <x v="0"/>
  </r>
  <r>
    <x v="70"/>
    <x v="46"/>
    <x v="46"/>
    <s v="Medellín"/>
    <x v="0"/>
  </r>
  <r>
    <x v="71"/>
    <x v="13"/>
    <x v="13"/>
    <s v="Bogotá"/>
    <x v="0"/>
  </r>
  <r>
    <x v="72"/>
    <x v="36"/>
    <x v="36"/>
    <s v="Bogotá"/>
    <x v="1"/>
  </r>
  <r>
    <x v="73"/>
    <x v="33"/>
    <x v="33"/>
    <s v="Bogotá "/>
    <x v="2"/>
  </r>
  <r>
    <x v="74"/>
    <x v="47"/>
    <x v="47"/>
    <s v="Bogotá"/>
    <x v="0"/>
  </r>
  <r>
    <x v="75"/>
    <x v="47"/>
    <x v="47"/>
    <s v="Bogotá"/>
    <x v="3"/>
  </r>
  <r>
    <x v="76"/>
    <x v="17"/>
    <x v="17"/>
    <s v="Bogotá"/>
    <x v="2"/>
  </r>
  <r>
    <x v="77"/>
    <x v="48"/>
    <x v="48"/>
    <s v="Bogotá"/>
    <x v="0"/>
  </r>
  <r>
    <x v="78"/>
    <x v="48"/>
    <x v="48"/>
    <s v="Bogotá"/>
    <x v="0"/>
  </r>
  <r>
    <x v="79"/>
    <x v="2"/>
    <x v="2"/>
    <s v="Bogotá "/>
    <x v="0"/>
  </r>
  <r>
    <x v="80"/>
    <x v="48"/>
    <x v="48"/>
    <s v="Bogotá"/>
    <x v="0"/>
  </r>
  <r>
    <x v="81"/>
    <x v="20"/>
    <x v="20"/>
    <s v="Bogotá"/>
    <x v="0"/>
  </r>
  <r>
    <x v="82"/>
    <x v="49"/>
    <x v="49"/>
    <s v="Bogotá"/>
    <x v="0"/>
  </r>
  <r>
    <x v="83"/>
    <x v="4"/>
    <x v="4"/>
    <s v="Medellín"/>
    <x v="1"/>
  </r>
  <r>
    <x v="84"/>
    <x v="2"/>
    <x v="2"/>
    <s v="Bogotá "/>
    <x v="1"/>
  </r>
  <r>
    <x v="85"/>
    <x v="35"/>
    <x v="35"/>
    <s v="Zipaquirá"/>
    <x v="0"/>
  </r>
  <r>
    <x v="86"/>
    <x v="6"/>
    <x v="6"/>
    <s v="Bogotá"/>
    <x v="1"/>
  </r>
  <r>
    <x v="87"/>
    <x v="38"/>
    <x v="38"/>
    <s v="Bogotá"/>
    <x v="1"/>
  </r>
  <r>
    <x v="88"/>
    <x v="50"/>
    <x v="50"/>
    <s v="Bogotá"/>
    <x v="3"/>
  </r>
  <r>
    <x v="89"/>
    <x v="51"/>
    <x v="51"/>
    <s v="Bogotá"/>
    <x v="0"/>
  </r>
  <r>
    <x v="90"/>
    <x v="42"/>
    <x v="42"/>
    <s v="Bogotá"/>
    <x v="2"/>
  </r>
  <r>
    <x v="91"/>
    <x v="45"/>
    <x v="45"/>
    <s v="Bogotá"/>
    <x v="0"/>
  </r>
  <r>
    <x v="92"/>
    <x v="30"/>
    <x v="30"/>
    <s v="Ibagué"/>
    <x v="1"/>
  </r>
  <r>
    <x v="93"/>
    <x v="2"/>
    <x v="2"/>
    <s v="Bogotá "/>
    <x v="1"/>
  </r>
  <r>
    <x v="94"/>
    <x v="2"/>
    <x v="2"/>
    <s v="Bogotá "/>
    <x v="0"/>
  </r>
  <r>
    <x v="95"/>
    <x v="47"/>
    <x v="47"/>
    <s v="Bogotá"/>
    <x v="3"/>
  </r>
  <r>
    <x v="96"/>
    <x v="40"/>
    <x v="40"/>
    <s v="Bogotá"/>
    <x v="0"/>
  </r>
  <r>
    <x v="97"/>
    <x v="52"/>
    <x v="52"/>
    <s v="Manizales"/>
    <x v="1"/>
  </r>
  <r>
    <x v="98"/>
    <x v="52"/>
    <x v="52"/>
    <s v="Manizales"/>
    <x v="0"/>
  </r>
  <r>
    <x v="99"/>
    <x v="47"/>
    <x v="47"/>
    <s v="Bogotá"/>
    <x v="3"/>
  </r>
  <r>
    <x v="100"/>
    <x v="53"/>
    <x v="53"/>
    <s v="Bogotá"/>
    <x v="1"/>
  </r>
  <r>
    <x v="101"/>
    <x v="23"/>
    <x v="23"/>
    <s v="Bogotá"/>
    <x v="0"/>
  </r>
  <r>
    <x v="102"/>
    <x v="54"/>
    <x v="54"/>
    <s v="Cali"/>
    <x v="1"/>
  </r>
  <r>
    <x v="103"/>
    <x v="55"/>
    <x v="55"/>
    <s v="Bogotá"/>
    <x v="1"/>
  </r>
  <r>
    <x v="104"/>
    <x v="2"/>
    <x v="2"/>
    <s v="Bogotá "/>
    <x v="1"/>
  </r>
  <r>
    <x v="105"/>
    <x v="32"/>
    <x v="32"/>
    <s v="Bogotá"/>
    <x v="1"/>
  </r>
  <r>
    <x v="106"/>
    <x v="8"/>
    <x v="8"/>
    <s v="Bucaramanga"/>
    <x v="0"/>
  </r>
  <r>
    <x v="107"/>
    <x v="16"/>
    <x v="16"/>
    <s v="Bogotá"/>
    <x v="0"/>
  </r>
  <r>
    <x v="108"/>
    <x v="28"/>
    <x v="28"/>
    <s v="Bogotá"/>
    <x v="2"/>
  </r>
  <r>
    <x v="109"/>
    <x v="11"/>
    <x v="11"/>
    <s v="Manizales"/>
    <x v="1"/>
  </r>
  <r>
    <x v="110"/>
    <x v="11"/>
    <x v="11"/>
    <s v="Manizales"/>
    <x v="1"/>
  </r>
  <r>
    <x v="111"/>
    <x v="56"/>
    <x v="56"/>
    <s v="Sogamoso"/>
    <x v="1"/>
  </r>
  <r>
    <x v="112"/>
    <x v="57"/>
    <x v="57"/>
    <s v="Cúcuta"/>
    <x v="0"/>
  </r>
  <r>
    <x v="113"/>
    <x v="58"/>
    <x v="58"/>
    <s v="Tunja"/>
    <x v="1"/>
  </r>
  <r>
    <x v="114"/>
    <x v="59"/>
    <x v="59"/>
    <s v="Bogotá"/>
    <x v="0"/>
  </r>
  <r>
    <x v="115"/>
    <x v="59"/>
    <x v="59"/>
    <s v="Bogotá"/>
    <x v="0"/>
  </r>
  <r>
    <x v="116"/>
    <x v="60"/>
    <x v="60"/>
    <s v="Bogotá"/>
    <x v="1"/>
  </r>
  <r>
    <x v="117"/>
    <x v="61"/>
    <x v="61"/>
    <s v="Girardot"/>
    <x v="1"/>
  </r>
  <r>
    <x v="118"/>
    <x v="19"/>
    <x v="19"/>
    <s v="Armenia"/>
    <x v="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69">
  <r>
    <s v="Bogotá"/>
    <n v="458"/>
    <s v="Cruz Verde Kennedy Central"/>
    <n v="4"/>
    <n v="10"/>
    <x v="0"/>
  </r>
  <r>
    <s v="Medellín"/>
    <n v="200"/>
    <s v="Cruz Verde Jumbo Cra 65"/>
    <n v="6"/>
    <n v="4"/>
    <x v="1"/>
  </r>
  <r>
    <s v="Bogotá"/>
    <n v="378"/>
    <s v="Cruz Verde Avenida Las Villas"/>
    <n v="6"/>
    <n v="3"/>
    <x v="2"/>
  </r>
  <r>
    <s v="Zipaquirá"/>
    <n v="382"/>
    <s v="Cruz Verde Zipaquirá Centro"/>
    <n v="4"/>
    <n v="2"/>
    <x v="3"/>
  </r>
  <r>
    <s v="Medellín"/>
    <n v="161"/>
    <s v="Cruz Verde Punto Clave"/>
    <n v="3"/>
    <n v="3"/>
    <x v="3"/>
  </r>
  <r>
    <s v="Bogotá"/>
    <n v="464"/>
    <s v="Cruz Verde Av. Esperanza"/>
    <n v="2"/>
    <n v="4"/>
    <x v="3"/>
  </r>
  <r>
    <s v="Bogotá"/>
    <n v="262"/>
    <s v="Cruz Verde Jumbo Hayuelos"/>
    <n v="4"/>
    <n v="1"/>
    <x v="4"/>
  </r>
  <r>
    <s v="Bogotá"/>
    <n v="451"/>
    <s v="Cruz Verde Chapinero Alto"/>
    <n v="3"/>
    <n v="2"/>
    <x v="4"/>
  </r>
  <r>
    <s v="Bogotá"/>
    <n v="226"/>
    <s v="Cruz Verde Metro 20 de Julio"/>
    <n v="3"/>
    <n v="2"/>
    <x v="4"/>
  </r>
  <r>
    <s v="Bogotá"/>
    <n v="172"/>
    <s v="Cruz Verde Calle 100"/>
    <n v="2"/>
    <n v="3"/>
    <x v="4"/>
  </r>
  <r>
    <s v="Bogotá"/>
    <n v="468"/>
    <s v="Cruz Verde Calle 93"/>
    <n v="2"/>
    <n v="2"/>
    <x v="5"/>
  </r>
  <r>
    <s v="Ibagué"/>
    <n v="380"/>
    <s v="Cruz Verde La Macarena"/>
    <n v="2"/>
    <n v="2"/>
    <x v="5"/>
  </r>
  <r>
    <s v="Bogotá"/>
    <n v="265"/>
    <s v="Cruz Verde Metro Alquería"/>
    <n v="2"/>
    <n v="2"/>
    <x v="5"/>
  </r>
  <r>
    <s v="Bogotá"/>
    <n v="160"/>
    <s v="Cruz Verde Santa Bárbara"/>
    <n v="1"/>
    <n v="3"/>
    <x v="5"/>
  </r>
  <r>
    <s v="Bogotá"/>
    <n v="505"/>
    <s v="Cruz Verde Galerias"/>
    <n v="1"/>
    <n v="3"/>
    <x v="5"/>
  </r>
  <r>
    <s v="Bogotá"/>
    <n v="165"/>
    <s v="Cruz Verde Tunal"/>
    <n v="3"/>
    <m/>
    <x v="6"/>
  </r>
  <r>
    <s v="Bogotá"/>
    <n v="459"/>
    <s v=" Cruz Verde Las Ferias"/>
    <n v="3"/>
    <m/>
    <x v="6"/>
  </r>
  <r>
    <s v="Bogotá"/>
    <n v="512"/>
    <s v="Cruz Verde Parque Fontibón"/>
    <n v="3"/>
    <m/>
    <x v="6"/>
  </r>
  <r>
    <s v="Bogotá"/>
    <n v="164"/>
    <s v="Cruz Verde Cedro Bolívar"/>
    <n v="2"/>
    <n v="1"/>
    <x v="6"/>
  </r>
  <r>
    <s v="Cúcuta"/>
    <n v="460"/>
    <s v="Cruz Verde Cúcuta Av.1"/>
    <n v="2"/>
    <n v="1"/>
    <x v="6"/>
  </r>
  <r>
    <s v="Duitama"/>
    <n v="147"/>
    <s v="Cruz Verde Innovo"/>
    <n v="2"/>
    <n v="1"/>
    <x v="6"/>
  </r>
  <r>
    <s v="Medellín"/>
    <n v="113"/>
    <s v="Cruz Verde San Diego"/>
    <n v="2"/>
    <n v="1"/>
    <x v="6"/>
  </r>
  <r>
    <s v="Bogotá"/>
    <n v="253"/>
    <s v="Cruz Verde Metro Banderas"/>
    <n v="2"/>
    <n v="1"/>
    <x v="6"/>
  </r>
  <r>
    <s v="Bogotá"/>
    <n v="157"/>
    <s v="Cruz Verde Zona In"/>
    <n v="1"/>
    <n v="2"/>
    <x v="6"/>
  </r>
  <r>
    <s v="Bucaramanga"/>
    <n v="444"/>
    <s v="Cruz Verde Carrera 33"/>
    <n v="1"/>
    <n v="2"/>
    <x v="6"/>
  </r>
  <r>
    <s v="Bucaramanga"/>
    <n v="174"/>
    <s v="Cruz Verde Parque Turbay"/>
    <n v="1"/>
    <n v="2"/>
    <x v="6"/>
  </r>
  <r>
    <s v="Bogotá"/>
    <n v="389"/>
    <s v="Cruz Verde Restrepo"/>
    <n v="1"/>
    <n v="2"/>
    <x v="6"/>
  </r>
  <r>
    <s v="Manizales"/>
    <n v="123"/>
    <s v="Cruz Verde Guayacanes"/>
    <n v="0"/>
    <n v="3"/>
    <x v="6"/>
  </r>
  <r>
    <s v="Bogotá"/>
    <n v="504"/>
    <s v="Cruz Verde Uap 104"/>
    <n v="0"/>
    <n v="3"/>
    <x v="6"/>
  </r>
  <r>
    <s v="Bucaramanga"/>
    <n v="297"/>
    <s v="Cruz Verde Parque Caracolí"/>
    <n v="2"/>
    <m/>
    <x v="7"/>
  </r>
  <r>
    <s v="Bogotá"/>
    <n v="197"/>
    <s v="Cruz Verde Metro Fontibón"/>
    <n v="2"/>
    <m/>
    <x v="7"/>
  </r>
  <r>
    <s v="Bogotá"/>
    <n v="454"/>
    <s v="Cruz Verde Colina"/>
    <n v="1"/>
    <n v="1"/>
    <x v="7"/>
  </r>
  <r>
    <s v="Bogotá"/>
    <n v="98"/>
    <s v="Cruz Verde Belmira"/>
    <n v="1"/>
    <n v="1"/>
    <x v="7"/>
  </r>
  <r>
    <s v="Barranquilla"/>
    <n v="224"/>
    <s v="Cruz Verde Jumbo Alto Prado"/>
    <n v="1"/>
    <n v="1"/>
    <x v="7"/>
  </r>
  <r>
    <s v="Cali"/>
    <n v="189"/>
    <s v="Cruz Verde Centenario"/>
    <n v="1"/>
    <n v="1"/>
    <x v="7"/>
  </r>
  <r>
    <s v="Bogotá"/>
    <n v="168"/>
    <s v="Cruz Verde Calle 127"/>
    <n v="1"/>
    <n v="1"/>
    <x v="7"/>
  </r>
  <r>
    <s v="Tunja"/>
    <n v="201"/>
    <s v="Cruz Verde Jumbo Tunja"/>
    <n v="1"/>
    <n v="1"/>
    <x v="7"/>
  </r>
  <r>
    <s v="Fusagasugá"/>
    <n v="137"/>
    <s v="Cruz Verde Fusagasugá"/>
    <n v="1"/>
    <n v="1"/>
    <x v="7"/>
  </r>
  <r>
    <s v="Facatativá"/>
    <n v="143"/>
    <s v="Cruz Verde Facatativá"/>
    <n v="1"/>
    <n v="1"/>
    <x v="7"/>
  </r>
  <r>
    <s v="Bogotá"/>
    <n v="496"/>
    <s v="Cruz Verde Medical Center"/>
    <n v="1"/>
    <n v="1"/>
    <x v="7"/>
  </r>
  <r>
    <s v="Bogotá"/>
    <n v="163"/>
    <s v="Cruz Verde Palermo"/>
    <n v="0"/>
    <n v="2"/>
    <x v="7"/>
  </r>
  <r>
    <s v="Bogotá"/>
    <n v="167"/>
    <s v="Cruz Verde Quinta Paredes"/>
    <n v="0"/>
    <n v="2"/>
    <x v="7"/>
  </r>
  <r>
    <s v="Bogotá"/>
    <n v="110"/>
    <s v="Cruz Verde Pontevedra"/>
    <n v="0"/>
    <n v="2"/>
    <x v="7"/>
  </r>
  <r>
    <s v="Bucaramanga"/>
    <n v="162"/>
    <s v="Cruz Verde Cabecera"/>
    <n v="0"/>
    <n v="2"/>
    <x v="7"/>
  </r>
  <r>
    <s v="Armenia"/>
    <n v="133"/>
    <s v="Cruz Verde Avenida Bolívar"/>
    <n v="0"/>
    <n v="2"/>
    <x v="7"/>
  </r>
  <r>
    <s v="Popayán"/>
    <n v="117"/>
    <s v="Cruz Verde Popayán"/>
    <n v="0"/>
    <n v="2"/>
    <x v="7"/>
  </r>
  <r>
    <s v="Manizales"/>
    <n v="501"/>
    <s v="Cruz Verde Parque Médico "/>
    <n v="0"/>
    <n v="2"/>
    <x v="7"/>
  </r>
  <r>
    <s v="Bogotá"/>
    <n v="367"/>
    <s v="Cruz Verde Ilarco"/>
    <n v="1"/>
    <m/>
    <x v="8"/>
  </r>
  <r>
    <s v="Cali"/>
    <n v="385"/>
    <s v="Cruz Verde Imbanaco"/>
    <n v="1"/>
    <m/>
    <x v="8"/>
  </r>
  <r>
    <s v="Barranquilla"/>
    <n v="257"/>
    <s v="Cruz Verde Jumbo Americano"/>
    <n v="1"/>
    <m/>
    <x v="8"/>
  </r>
  <r>
    <s v="Bogotá"/>
    <n v="383"/>
    <s v="Cruz Verde World Trade Center"/>
    <n v="1"/>
    <m/>
    <x v="8"/>
  </r>
  <r>
    <s v="Bogotá"/>
    <n v="461"/>
    <s v="Cruz Verde Santa Fé"/>
    <n v="1"/>
    <m/>
    <x v="8"/>
  </r>
  <r>
    <s v="Bogotá"/>
    <n v="248"/>
    <s v="Cruz Verde Jumbo Calle 80"/>
    <n v="1"/>
    <m/>
    <x v="8"/>
  </r>
  <r>
    <s v="Cali"/>
    <n v="152"/>
    <s v="Cruz Verde Norte"/>
    <n v="1"/>
    <m/>
    <x v="8"/>
  </r>
  <r>
    <s v="Bogotá"/>
    <n v="229"/>
    <s v="Cruz Verde Jumbo Suba"/>
    <n v="1"/>
    <m/>
    <x v="8"/>
  </r>
  <r>
    <s v="Yopal"/>
    <n v="312"/>
    <s v="Cruz Verde Jumbo Yopal"/>
    <n v="1"/>
    <m/>
    <x v="8"/>
  </r>
  <r>
    <s v="Montería"/>
    <n v="121"/>
    <s v="Cruz Verde Montería"/>
    <n v="1"/>
    <m/>
    <x v="8"/>
  </r>
  <r>
    <s v="Bogotá"/>
    <n v="494"/>
    <s v="Cruz Verde Modelia Central"/>
    <n v="1"/>
    <m/>
    <x v="8"/>
  </r>
  <r>
    <s v="Pereira"/>
    <n v="127"/>
    <s v="Cruz Verde Pereira"/>
    <n v="1"/>
    <m/>
    <x v="8"/>
  </r>
  <r>
    <s v="Medellín"/>
    <n v="311"/>
    <s v="Cruz Verde Metro Prado"/>
    <n v="1"/>
    <m/>
    <x v="8"/>
  </r>
  <r>
    <s v="Popayán"/>
    <n v="215"/>
    <s v="Cruz Verde Jumbo Popayán"/>
    <n v="1"/>
    <m/>
    <x v="8"/>
  </r>
  <r>
    <s v="Soacha"/>
    <n v="455"/>
    <s v="Cruz Verde Antares"/>
    <n v="1"/>
    <m/>
    <x v="8"/>
  </r>
  <r>
    <s v="Santa Marta"/>
    <n v="457"/>
    <s v="Villa Olimpica"/>
    <n v="1"/>
    <m/>
    <x v="8"/>
  </r>
  <r>
    <s v="Valledupar"/>
    <n v="498"/>
    <s v="Cruz Verde Orbe Plaza"/>
    <n v="1"/>
    <m/>
    <x v="8"/>
  </r>
  <r>
    <s v="Barranquilla"/>
    <n v="309"/>
    <s v="Cruz Verde Metro San Francisco"/>
    <n v="0"/>
    <n v="1"/>
    <x v="8"/>
  </r>
  <r>
    <s v="Cali"/>
    <n v="188"/>
    <s v="Cruz Verde Tequendama"/>
    <n v="0"/>
    <n v="1"/>
    <x v="8"/>
  </r>
  <r>
    <s v="Bogotá"/>
    <n v="263"/>
    <s v="Cruz Verde Jumbo Cra 30"/>
    <n v="0"/>
    <n v="1"/>
    <x v="8"/>
  </r>
  <r>
    <s v="Bogotá"/>
    <n v="506"/>
    <s v="Cruz Verde Santa Bibiana"/>
    <n v="0"/>
    <n v="1"/>
    <x v="8"/>
  </r>
  <r>
    <s v="Bogotá"/>
    <n v="469"/>
    <s v="Cruz Verde Calle 140"/>
    <n v="0"/>
    <n v="1"/>
    <x v="8"/>
  </r>
  <r>
    <s v="Cali"/>
    <n v="120"/>
    <s v="Cruz Verde Roosevelt"/>
    <n v="0"/>
    <n v="1"/>
    <x v="8"/>
  </r>
  <r>
    <s v="Bogotá"/>
    <n v="251"/>
    <s v="Cruz Verde Calle 54"/>
    <n v="0"/>
    <n v="1"/>
    <x v="8"/>
  </r>
  <r>
    <s v="Bogotá"/>
    <n v="466"/>
    <s v="Cruz Verde Colmedica Chapinero "/>
    <n v="0"/>
    <n v="1"/>
    <x v="8"/>
  </r>
  <r>
    <s v="Girardot"/>
    <n v="144"/>
    <s v="Cruz Verde Girardot"/>
    <n v="0"/>
    <n v="1"/>
    <x v="8"/>
  </r>
  <r>
    <s v="Chiquinquirá"/>
    <n v="146"/>
    <s v="Cruz Verde Chiquinquirá"/>
    <n v="0"/>
    <n v="1"/>
    <x v="8"/>
  </r>
  <r>
    <s v="Bogotá"/>
    <n v="158"/>
    <s v="Cruz Verde Suba"/>
    <n v="0"/>
    <n v="1"/>
    <x v="8"/>
  </r>
  <r>
    <s v="Medellín"/>
    <n v="175"/>
    <s v="Cruz Verde Campestre"/>
    <n v="0"/>
    <n v="1"/>
    <x v="8"/>
  </r>
  <r>
    <s v="Palmira"/>
    <n v="135"/>
    <s v="Cruz Verde  Palmira"/>
    <n v="0"/>
    <n v="1"/>
    <x v="8"/>
  </r>
  <r>
    <s v="Sogamoso"/>
    <n v="142"/>
    <s v="Cruz Verde Sogamoso"/>
    <n v="0"/>
    <n v="1"/>
    <x v="8"/>
  </r>
  <r>
    <s v="Cartagena"/>
    <n v="470"/>
    <s v="Cruz Verde Las Murallas"/>
    <n v="0"/>
    <n v="1"/>
    <x v="8"/>
  </r>
  <r>
    <s v="Bogotá"/>
    <n v="511"/>
    <s v="Cruz Verde Mazuren"/>
    <n v="0"/>
    <n v="1"/>
    <x v="8"/>
  </r>
  <r>
    <s v="Bogotá"/>
    <n v="507"/>
    <s v="Cruz Verde Diver Plaza"/>
    <n v="0"/>
    <n v="1"/>
    <x v="8"/>
  </r>
  <r>
    <s v="Bogotá"/>
    <n v="268"/>
    <s v="Cruz Verde Centro Internacional"/>
    <n v="0"/>
    <m/>
    <x v="9"/>
  </r>
  <r>
    <s v="Bogotá"/>
    <n v="178"/>
    <s v="Cruz Verde Calle 72"/>
    <n v="0"/>
    <m/>
    <x v="9"/>
  </r>
  <r>
    <s v="Bogotá"/>
    <n v="166"/>
    <s v="Cruz Verde Calle 106"/>
    <n v="0"/>
    <m/>
    <x v="9"/>
  </r>
  <r>
    <s v="Bogotá"/>
    <n v="225"/>
    <s v="Cruz Verde Metro Autopista Sur"/>
    <n v="0"/>
    <m/>
    <x v="9"/>
  </r>
  <r>
    <s v="Cúcuta"/>
    <n v="131"/>
    <s v="Cruz Verde Rosetal"/>
    <n v="0"/>
    <m/>
    <x v="9"/>
  </r>
  <r>
    <s v="Villavicencio"/>
    <n v="134"/>
    <s v="Cruz Verde Villavicencio"/>
    <n v="0"/>
    <m/>
    <x v="9"/>
  </r>
  <r>
    <s v="Cali"/>
    <n v="388"/>
    <s v="Cruz Verde Unicentro"/>
    <n v="0"/>
    <m/>
    <x v="9"/>
  </r>
  <r>
    <s v="Chía"/>
    <n v="126"/>
    <s v="Cruz Verde Centro Chía"/>
    <n v="0"/>
    <m/>
    <x v="9"/>
  </r>
  <r>
    <s v="Bogotá"/>
    <n v="155"/>
    <s v="Cruz Verde Salitre"/>
    <n v="0"/>
    <m/>
    <x v="9"/>
  </r>
  <r>
    <s v="Barranquilla"/>
    <n v="390"/>
    <s v="Cruz Verde Calle 82"/>
    <n v="0"/>
    <m/>
    <x v="9"/>
  </r>
  <r>
    <s v="Bogotá"/>
    <n v="252"/>
    <s v="Cruz Verde Jumbo Santa Ana"/>
    <n v="0"/>
    <m/>
    <x v="9"/>
  </r>
  <r>
    <s v="Bogotá"/>
    <n v="467"/>
    <s v="Cruz Verde Santa Paula"/>
    <n v="0"/>
    <m/>
    <x v="9"/>
  </r>
  <r>
    <s v="Bogotá"/>
    <n v="502"/>
    <s v="Cruz Verde Calle 184"/>
    <n v="0"/>
    <m/>
    <x v="9"/>
  </r>
  <r>
    <s v="Ibagué"/>
    <n v="264"/>
    <s v="Cruz Verde Metro Ibagué"/>
    <n v="0"/>
    <m/>
    <x v="9"/>
  </r>
  <r>
    <s v="Barranquilla"/>
    <n v="115"/>
    <s v="Cruz Verde Prado 74"/>
    <n v="0"/>
    <m/>
    <x v="9"/>
  </r>
  <r>
    <s v="Barranquilla"/>
    <n v="176"/>
    <s v="Cruz Verde Soledad"/>
    <n v="0"/>
    <m/>
    <x v="9"/>
  </r>
  <r>
    <s v="Bogotá"/>
    <n v="186"/>
    <s v="Cruz Verde Calle 97"/>
    <n v="0"/>
    <m/>
    <x v="9"/>
  </r>
  <r>
    <s v="Medellín"/>
    <n v="199"/>
    <s v="Cruz Verde Metro Bello"/>
    <n v="0"/>
    <m/>
    <x v="9"/>
  </r>
  <r>
    <s v="Barranquilla"/>
    <n v="183"/>
    <s v="Cruz Verde Calle 84"/>
    <n v="0"/>
    <m/>
    <x v="9"/>
  </r>
  <r>
    <s v="Bogotá"/>
    <n v="198"/>
    <s v="Cruz Verde Metro Bosa"/>
    <n v="0"/>
    <m/>
    <x v="9"/>
  </r>
  <r>
    <s v="Cali"/>
    <n v="258"/>
    <s v="Cruz Verde Jumbo Limonar"/>
    <n v="0"/>
    <m/>
    <x v="9"/>
  </r>
  <r>
    <s v="Pereira"/>
    <n v="447"/>
    <s v="Parque Arboleda"/>
    <n v="0"/>
    <m/>
    <x v="9"/>
  </r>
  <r>
    <s v="Cali"/>
    <n v="177"/>
    <s v="Cruz Verde Versalles"/>
    <n v="0"/>
    <m/>
    <x v="9"/>
  </r>
  <r>
    <s v="Bogotá"/>
    <n v="308"/>
    <s v="Cruz Verde Toberín"/>
    <n v="0"/>
    <m/>
    <x v="9"/>
  </r>
  <r>
    <s v="Girardot"/>
    <n v="452"/>
    <s v="Cruz Verde Unicentro Girardot"/>
    <n v="0"/>
    <m/>
    <x v="9"/>
  </r>
  <r>
    <s v="Ipiales "/>
    <n v="148"/>
    <s v="Cruz Verde Ipiales"/>
    <n v="0"/>
    <m/>
    <x v="9"/>
  </r>
  <r>
    <s v="Bogotá"/>
    <n v="171"/>
    <s v="Cruz Verde Plaza de las Américas"/>
    <n v="0"/>
    <m/>
    <x v="9"/>
  </r>
  <r>
    <s v="Bucaramanga"/>
    <n v="270"/>
    <s v="Cruz Verde Metro Cabecera Express"/>
    <n v="0"/>
    <m/>
    <x v="9"/>
  </r>
  <r>
    <s v="Bogotá"/>
    <n v="384"/>
    <s v="Cruz Verde Puente Aranda"/>
    <n v="0"/>
    <m/>
    <x v="9"/>
  </r>
  <r>
    <s v="Bucaramanga"/>
    <n v="109"/>
    <s v="Cruz Verde Calle 56"/>
    <n v="0"/>
    <m/>
    <x v="9"/>
  </r>
  <r>
    <s v="Bogotá"/>
    <n v="156"/>
    <s v=" Cruz Verde Calle 80                      "/>
    <n v="0"/>
    <m/>
    <x v="9"/>
  </r>
  <r>
    <s v="Cali"/>
    <n v="179"/>
    <s v="Cruz Verde Ciudad Jardín"/>
    <n v="0"/>
    <m/>
    <x v="9"/>
  </r>
  <r>
    <s v="Medellín"/>
    <n v="187"/>
    <s v="Cruz Verde Torre Médica"/>
    <n v="0"/>
    <m/>
    <x v="9"/>
  </r>
  <r>
    <s v="Bogotá"/>
    <n v="245"/>
    <s v="Cruz Verde Jumbo Calle 170"/>
    <n v="0"/>
    <m/>
    <x v="9"/>
  </r>
  <r>
    <s v="Girardot"/>
    <n v="249"/>
    <s v="Cruz Verde Jumbo Girardot"/>
    <n v="0"/>
    <m/>
    <x v="9"/>
  </r>
  <r>
    <s v="Bucaramanga"/>
    <n v="289"/>
    <s v="Cruz Verde Jumbo Mega Mall"/>
    <n v="0"/>
    <m/>
    <x v="9"/>
  </r>
  <r>
    <s v="Cali"/>
    <n v="305"/>
    <s v="Cruz Verde Las Velas"/>
    <n v="0"/>
    <m/>
    <x v="9"/>
  </r>
  <r>
    <s v="Bogotá"/>
    <n v="97"/>
    <s v="Cruz Verde Chicó"/>
    <n v="0"/>
    <m/>
    <x v="9"/>
  </r>
  <r>
    <s v="Valledupar"/>
    <n v="116"/>
    <s v="Cruz Verde Jumbo Valledupar"/>
    <n v="0"/>
    <m/>
    <x v="9"/>
  </r>
  <r>
    <s v="Santa Marta"/>
    <n v="119"/>
    <s v="Cruz Verde Santa Marta"/>
    <n v="0"/>
    <m/>
    <x v="9"/>
  </r>
  <r>
    <s v="Cartagena"/>
    <n v="122"/>
    <s v="Cruz Verde Manga"/>
    <n v="0"/>
    <m/>
    <x v="9"/>
  </r>
  <r>
    <s v="Ibagué"/>
    <n v="125"/>
    <s v="Cruz Verde San Simón "/>
    <n v="0"/>
    <m/>
    <x v="9"/>
  </r>
  <r>
    <s v="Tunja"/>
    <n v="129"/>
    <s v="Cruz Verde Los Cristales"/>
    <n v="0"/>
    <m/>
    <x v="9"/>
  </r>
  <r>
    <s v="Honda"/>
    <n v="138"/>
    <s v="Cruz Verde Honda"/>
    <n v="0"/>
    <m/>
    <x v="9"/>
  </r>
  <r>
    <s v="Cartagena"/>
    <n v="185"/>
    <s v="Cruz Verde Bocagrande"/>
    <n v="0"/>
    <m/>
    <x v="9"/>
  </r>
  <r>
    <s v="Soacha"/>
    <n v="196"/>
    <s v="Cruz Verde Metro Soacha"/>
    <n v="0"/>
    <m/>
    <x v="9"/>
  </r>
  <r>
    <s v="Rionegro"/>
    <n v="266"/>
    <s v="Cruz Verde Jumbo Rionegro"/>
    <n v="0"/>
    <m/>
    <x v="9"/>
  </r>
  <r>
    <s v="Bogotá"/>
    <n v="307"/>
    <s v=" Cruz Verde Usaquén"/>
    <n v="0"/>
    <m/>
    <x v="9"/>
  </r>
  <r>
    <s v="Ocaña"/>
    <n v="450"/>
    <s v="Cruz Verde Ocaña"/>
    <n v="0"/>
    <m/>
    <x v="9"/>
  </r>
  <r>
    <s v="Cartagena"/>
    <n v="456"/>
    <s v="Cruz Verde Bocagrande Carrera 3"/>
    <n v="0"/>
    <m/>
    <x v="9"/>
  </r>
  <r>
    <s v="Bogotá"/>
    <n v="499"/>
    <s v="Cruz Verde Plaza Imperial"/>
    <n v="0"/>
    <m/>
    <x v="9"/>
  </r>
  <r>
    <s v="Sincelejo"/>
    <n v="118"/>
    <s v="Cruz Verde Sincelejo"/>
    <n v="0"/>
    <m/>
    <x v="9"/>
  </r>
  <r>
    <s v="Tuluá"/>
    <n v="124"/>
    <s v="Cruz Verde Tuluá"/>
    <n v="0"/>
    <m/>
    <x v="9"/>
  </r>
  <r>
    <s v="Zipaquirá"/>
    <n v="128"/>
    <s v="Cruz Verde Metro Zipaquirá"/>
    <n v="0"/>
    <m/>
    <x v="9"/>
  </r>
  <r>
    <s v="Neiva"/>
    <n v="130"/>
    <s v="Cruz Verde Quirinal"/>
    <n v="0"/>
    <m/>
    <x v="9"/>
  </r>
  <r>
    <s v="Riohacha"/>
    <n v="132"/>
    <s v="Cruz Verde Metro Riohacha"/>
    <n v="0"/>
    <m/>
    <x v="9"/>
  </r>
  <r>
    <s v="Pasto"/>
    <n v="136"/>
    <s v="Cruz Verde Valle de Atriz"/>
    <n v="0"/>
    <m/>
    <x v="9"/>
  </r>
  <r>
    <s v="Florencia"/>
    <n v="139"/>
    <s v="Cruz Verde Florencia"/>
    <n v="0"/>
    <m/>
    <x v="9"/>
  </r>
  <r>
    <s v="Quibdó"/>
    <n v="141"/>
    <s v="Cruz Verde Quibdó"/>
    <n v="0"/>
    <m/>
    <x v="9"/>
  </r>
  <r>
    <s v="Villeta"/>
    <n v="145"/>
    <s v="Cruz Verde Villeta"/>
    <n v="0"/>
    <m/>
    <x v="9"/>
  </r>
  <r>
    <s v="San Andrés"/>
    <n v="149"/>
    <s v="Cruz Verde San Andrés"/>
    <n v="0"/>
    <m/>
    <x v="9"/>
  </r>
  <r>
    <s v="Bogotá"/>
    <n v="151"/>
    <s v="Cruz Verde Antiguo Country "/>
    <n v="0"/>
    <m/>
    <x v="9"/>
  </r>
  <r>
    <s v="Bogotá"/>
    <n v="154"/>
    <s v="Cruz Verde CAE "/>
    <n v="0"/>
    <m/>
    <x v="9"/>
  </r>
  <r>
    <s v="Chía"/>
    <n v="184"/>
    <s v="Cruz Verde Las Delicias "/>
    <n v="0"/>
    <m/>
    <x v="9"/>
  </r>
  <r>
    <s v="Bogotá"/>
    <n v="193"/>
    <s v="Cruz Verde Avianca"/>
    <n v="0"/>
    <m/>
    <x v="9"/>
  </r>
  <r>
    <s v="Cali"/>
    <n v="202"/>
    <s v="Cruz Verde Jumbo Valle de Lili"/>
    <n v="0"/>
    <m/>
    <x v="9"/>
  </r>
  <r>
    <s v="Neiva"/>
    <n v="250"/>
    <s v="Cruz Verde Metro Neiva"/>
    <n v="0"/>
    <m/>
    <x v="9"/>
  </r>
  <r>
    <s v="Pasto"/>
    <n v="260"/>
    <s v="Cruz Verde Metro Pasto"/>
    <n v="0"/>
    <m/>
    <x v="9"/>
  </r>
  <r>
    <s v="Bogotá"/>
    <n v="261"/>
    <s v="Cruz Verde Metro San Cayetano"/>
    <n v="0"/>
    <m/>
    <x v="9"/>
  </r>
  <r>
    <s v="Bucaramanga"/>
    <n v="272"/>
    <s v="Farmasanitas Metro Real"/>
    <n v="0"/>
    <m/>
    <x v="9"/>
  </r>
  <r>
    <s v="Bucaramanga"/>
    <n v="274"/>
    <s v="Cruz Verde Metro Colseguros"/>
    <n v="0"/>
    <m/>
    <x v="9"/>
  </r>
  <r>
    <s v="Floridablanca"/>
    <n v="293"/>
    <s v="Cruz verde Metro Floridablanca"/>
    <n v="0"/>
    <m/>
    <x v="9"/>
  </r>
  <r>
    <s v="Bucaramanga"/>
    <n v="294"/>
    <s v="Farmasanitas Jumbo Cabecera Tienda"/>
    <n v="0"/>
    <m/>
    <x v="9"/>
  </r>
  <r>
    <s v="Bogotá"/>
    <n v="299"/>
    <s v="Cruz Verde Kennedy"/>
    <n v="0"/>
    <m/>
    <x v="9"/>
  </r>
  <r>
    <s v="Bogotá"/>
    <n v="369"/>
    <s v="Cruz Verde Morato"/>
    <n v="0"/>
    <m/>
    <x v="9"/>
  </r>
  <r>
    <s v="Valledupar"/>
    <n v="370"/>
    <s v="Cruz Verde San Miguel"/>
    <n v="0"/>
    <m/>
    <x v="9"/>
  </r>
  <r>
    <s v="Bogotá"/>
    <n v="374"/>
    <s v="Cruz Verde Calle 90"/>
    <n v="0"/>
    <m/>
    <x v="9"/>
  </r>
  <r>
    <s v="Mingueo/Guajira"/>
    <n v="379"/>
    <s v="Cruz Verde Mingueo"/>
    <n v="0"/>
    <m/>
    <x v="9"/>
  </r>
  <r>
    <s v="Cali"/>
    <n v="386"/>
    <s v="Cruz Verde La Flora Industrial"/>
    <n v="0"/>
    <m/>
    <x v="9"/>
  </r>
  <r>
    <s v="Cali"/>
    <n v="387"/>
    <s v="Cruz Verde Metro Simón Bolívar"/>
    <n v="0"/>
    <m/>
    <x v="9"/>
  </r>
  <r>
    <s v="Armenia"/>
    <n v="445"/>
    <s v="Cruz Verde Clínica Del Café "/>
    <n v="0"/>
    <m/>
    <x v="9"/>
  </r>
  <r>
    <s v="Popayán"/>
    <n v="453"/>
    <s v="Cruz Verde Campanario"/>
    <n v="0"/>
    <m/>
    <x v="9"/>
  </r>
  <r>
    <s v="Cartagena"/>
    <n v="462"/>
    <s v="Cruz Verde Uap Santa Lucía"/>
    <n v="0"/>
    <m/>
    <x v="9"/>
  </r>
  <r>
    <s v="Bogotá"/>
    <n v="465"/>
    <s v="Cruz Verde Restrepo Cra 17"/>
    <n v="0"/>
    <m/>
    <x v="9"/>
  </r>
  <r>
    <s v="Barranquilla"/>
    <n v="471"/>
    <s v="Cruz Verde Iberoamérica"/>
    <n v="0"/>
    <m/>
    <x v="9"/>
  </r>
  <r>
    <s v="Pasto"/>
    <n v="508"/>
    <s v="Cruz Verde La Aurora"/>
    <n v="0"/>
    <m/>
    <x v="9"/>
  </r>
  <r>
    <s v="Ipiales "/>
    <n v="509"/>
    <s v="Cruz Verde Santa Cecillia"/>
    <n v="0"/>
    <m/>
    <x v="9"/>
  </r>
  <r>
    <s v="Medellín"/>
    <n v="513"/>
    <s v="Cruz Verde Oviedo"/>
    <n v="0"/>
    <m/>
    <x v="9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18">
  <r>
    <d v="2018-03-01T00:24:30"/>
    <x v="0"/>
    <x v="0"/>
    <s v="Armenia"/>
    <x v="0"/>
  </r>
  <r>
    <d v="2018-03-01T11:23:00"/>
    <x v="1"/>
    <x v="1"/>
    <s v="Zipaquirá"/>
    <x v="1"/>
  </r>
  <r>
    <d v="2018-03-01T13:01:00"/>
    <x v="2"/>
    <x v="2"/>
    <s v="Bucaramanga"/>
    <x v="1"/>
  </r>
  <r>
    <d v="2018-03-01T14:34:00"/>
    <x v="3"/>
    <x v="3"/>
    <s v="Bogotá"/>
    <x v="0"/>
  </r>
  <r>
    <d v="2018-03-01T19:25:00"/>
    <x v="4"/>
    <x v="4"/>
    <s v="Cali"/>
    <x v="0"/>
  </r>
  <r>
    <d v="2018-03-01T19:39:00"/>
    <x v="5"/>
    <x v="5"/>
    <s v="Bogotá"/>
    <x v="1"/>
  </r>
  <r>
    <d v="2018-03-02T13:07:00"/>
    <x v="6"/>
    <x v="6"/>
    <s v="Bogotá"/>
    <x v="0"/>
  </r>
  <r>
    <d v="2018-03-02T13:17:00"/>
    <x v="7"/>
    <x v="7"/>
    <s v="Bogotá "/>
    <x v="0"/>
  </r>
  <r>
    <d v="2018-03-02T14:04:00"/>
    <x v="8"/>
    <x v="8"/>
    <s v="Bogotá"/>
    <x v="0"/>
  </r>
  <r>
    <d v="2018-03-02T17:24:00"/>
    <x v="9"/>
    <x v="9"/>
    <s v="Honda"/>
    <x v="1"/>
  </r>
  <r>
    <d v="2018-03-02T20:02:00"/>
    <x v="10"/>
    <x v="10"/>
    <s v="Bucaramanga"/>
    <x v="1"/>
  </r>
  <r>
    <d v="2018-03-03T07:28:00"/>
    <x v="1"/>
    <x v="1"/>
    <s v="Zipaquirá"/>
    <x v="1"/>
  </r>
  <r>
    <d v="2018-03-03T13:29:00"/>
    <x v="8"/>
    <x v="8"/>
    <s v="Bogotá"/>
    <x v="1"/>
  </r>
  <r>
    <d v="2018-03-03T14:03:00"/>
    <x v="11"/>
    <x v="11"/>
    <s v="Bogotá "/>
    <x v="1"/>
  </r>
  <r>
    <d v="2018-03-05T13:50:00"/>
    <x v="12"/>
    <x v="12"/>
    <s v="Bogotá"/>
    <x v="1"/>
  </r>
  <r>
    <d v="2018-03-05T13:52:00"/>
    <x v="12"/>
    <x v="12"/>
    <s v="Bogotá"/>
    <x v="1"/>
  </r>
  <r>
    <d v="2018-03-05T15:32:00"/>
    <x v="13"/>
    <x v="13"/>
    <s v="Montería"/>
    <x v="0"/>
  </r>
  <r>
    <d v="2018-03-05T17:06:00"/>
    <x v="8"/>
    <x v="8"/>
    <s v="Bogotá"/>
    <x v="1"/>
  </r>
  <r>
    <d v="2018-03-05T19:00:00"/>
    <x v="14"/>
    <x v="14"/>
    <s v="Bogotá"/>
    <x v="0"/>
  </r>
  <r>
    <d v="2018-03-06T08:58:00"/>
    <x v="15"/>
    <x v="15"/>
    <s v="Bogotá"/>
    <x v="0"/>
  </r>
  <r>
    <d v="2018-03-06T10:19:00"/>
    <x v="7"/>
    <x v="7"/>
    <s v="Bogotá "/>
    <x v="1"/>
  </r>
  <r>
    <d v="2018-03-06T10:38:00"/>
    <x v="7"/>
    <x v="7"/>
    <s v="Bogotá "/>
    <x v="0"/>
  </r>
  <r>
    <d v="2018-03-06T10:58:00"/>
    <x v="16"/>
    <x v="16"/>
    <s v="Bogotá"/>
    <x v="0"/>
  </r>
  <r>
    <d v="2018-03-06T11:32:00"/>
    <x v="15"/>
    <x v="15"/>
    <s v="Bogotá"/>
    <x v="0"/>
  </r>
  <r>
    <d v="2018-03-06T13:40:00"/>
    <x v="5"/>
    <x v="5"/>
    <s v="Bogotá"/>
    <x v="1"/>
  </r>
  <r>
    <d v="2018-03-06T14:13:00"/>
    <x v="17"/>
    <x v="17"/>
    <s v="Bogotá"/>
    <x v="1"/>
  </r>
  <r>
    <d v="2018-03-06T15:22:00"/>
    <x v="18"/>
    <x v="18"/>
    <s v="Bogotá"/>
    <x v="1"/>
  </r>
  <r>
    <d v="2018-03-06T17:24:00"/>
    <x v="18"/>
    <x v="18"/>
    <s v="Bogotá"/>
    <x v="1"/>
  </r>
  <r>
    <d v="2018-03-06T18:14:00"/>
    <x v="18"/>
    <x v="18"/>
    <s v="Bogotá"/>
    <x v="1"/>
  </r>
  <r>
    <d v="2018-03-06T20:01:00"/>
    <x v="14"/>
    <x v="14"/>
    <s v="Bogotá"/>
    <x v="0"/>
  </r>
  <r>
    <d v="2018-03-07T11:33:00"/>
    <x v="19"/>
    <x v="19"/>
    <s v="Bogotá"/>
    <x v="1"/>
  </r>
  <r>
    <d v="2018-03-07T15:10:00"/>
    <x v="20"/>
    <x v="20"/>
    <s v="Bogotá"/>
    <x v="1"/>
  </r>
  <r>
    <d v="2018-03-07T15:28:00"/>
    <x v="21"/>
    <x v="21"/>
    <s v="Bogotá"/>
    <x v="0"/>
  </r>
  <r>
    <d v="2018-03-07T15:58:00"/>
    <x v="11"/>
    <x v="11"/>
    <s v="Bogotá "/>
    <x v="1"/>
  </r>
  <r>
    <d v="2018-03-07T16:10:00"/>
    <x v="3"/>
    <x v="3"/>
    <s v="Bogotá"/>
    <x v="0"/>
  </r>
  <r>
    <d v="2018-03-07T17:38:00"/>
    <x v="22"/>
    <x v="22"/>
    <s v="Bogotá"/>
    <x v="1"/>
  </r>
  <r>
    <d v="2018-03-07T20:34:00"/>
    <x v="23"/>
    <x v="23"/>
    <s v="Bogotá"/>
    <x v="0"/>
  </r>
  <r>
    <d v="2018-03-08T09:06:00"/>
    <x v="24"/>
    <x v="24"/>
    <s v="Bogotá"/>
    <x v="1"/>
  </r>
  <r>
    <d v="2018-03-08T09:42:00"/>
    <x v="24"/>
    <x v="24"/>
    <s v="Bogotá"/>
    <x v="1"/>
  </r>
  <r>
    <d v="2018-03-08T10:05:00"/>
    <x v="24"/>
    <x v="24"/>
    <s v="Bogotá"/>
    <x v="1"/>
  </r>
  <r>
    <d v="2018-03-08T10:35:00"/>
    <x v="25"/>
    <x v="25"/>
    <s v="Bogotá"/>
    <x v="0"/>
  </r>
  <r>
    <d v="2018-03-08T15:42:00"/>
    <x v="25"/>
    <x v="25"/>
    <s v="Bogotá"/>
    <x v="1"/>
  </r>
  <r>
    <d v="2018-03-08T16:12:00"/>
    <x v="16"/>
    <x v="16"/>
    <s v="Bogotá"/>
    <x v="0"/>
  </r>
  <r>
    <d v="2018-03-08T16:33:00"/>
    <x v="26"/>
    <x v="26"/>
    <s v="Barranquilla"/>
    <x v="1"/>
  </r>
  <r>
    <d v="2018-03-08T17:09:00"/>
    <x v="27"/>
    <x v="27"/>
    <s v="Soacha"/>
    <x v="1"/>
  </r>
  <r>
    <d v="2018-03-08T17:12:00"/>
    <x v="7"/>
    <x v="7"/>
    <s v="Bogotá "/>
    <x v="1"/>
  </r>
  <r>
    <d v="2018-03-09T16:23:00"/>
    <x v="16"/>
    <x v="16"/>
    <s v="Bogotá"/>
    <x v="0"/>
  </r>
  <r>
    <d v="2018-03-09T20:15:00"/>
    <x v="10"/>
    <x v="10"/>
    <s v="Bucaramanga"/>
    <x v="1"/>
  </r>
  <r>
    <d v="2018-03-12T15:08:00"/>
    <x v="28"/>
    <x v="28"/>
    <s v="Bogotá"/>
    <x v="1"/>
  </r>
  <r>
    <d v="2018-03-12T15:26:00"/>
    <x v="29"/>
    <x v="29"/>
    <s v="Bogotá"/>
    <x v="0"/>
  </r>
  <r>
    <d v="2018-03-12T15:28:00"/>
    <x v="28"/>
    <x v="28"/>
    <s v="Bogotá"/>
    <x v="1"/>
  </r>
  <r>
    <d v="2018-03-12T17:09:00"/>
    <x v="30"/>
    <x v="30"/>
    <s v="Barranquilla"/>
    <x v="0"/>
  </r>
  <r>
    <d v="2018-03-12T17:50:00"/>
    <x v="31"/>
    <x v="31"/>
    <s v="Cartagena"/>
    <x v="0"/>
  </r>
  <r>
    <d v="2018-03-12T18:57:00"/>
    <x v="32"/>
    <x v="32"/>
    <s v="Bogotá"/>
    <x v="0"/>
  </r>
  <r>
    <d v="2018-03-12T19:38:00"/>
    <x v="33"/>
    <x v="33"/>
    <s v="Cali"/>
    <x v="0"/>
  </r>
  <r>
    <d v="2018-03-12T20:11:00"/>
    <x v="15"/>
    <x v="15"/>
    <s v="Bogotá"/>
    <x v="0"/>
  </r>
  <r>
    <d v="2018-03-13T11:56:00"/>
    <x v="16"/>
    <x v="16"/>
    <s v="Bogotá"/>
    <x v="0"/>
  </r>
  <r>
    <d v="2018-03-13T16:46:00"/>
    <x v="5"/>
    <x v="5"/>
    <s v="Bogotá"/>
    <x v="0"/>
  </r>
  <r>
    <d v="2018-03-13T17:03:00"/>
    <x v="5"/>
    <x v="5"/>
    <s v="Bogotá"/>
    <x v="1"/>
  </r>
  <r>
    <d v="2018-03-13T17:16:00"/>
    <x v="5"/>
    <x v="5"/>
    <s v="Bogotá"/>
    <x v="1"/>
  </r>
  <r>
    <d v="2018-03-13T20:34:11"/>
    <x v="34"/>
    <x v="34"/>
    <s v="Bogotá "/>
    <x v="2"/>
  </r>
  <r>
    <d v="2018-03-13T20:45:00"/>
    <x v="15"/>
    <x v="15"/>
    <s v="Bogotá"/>
    <x v="0"/>
  </r>
  <r>
    <d v="2018-03-14T14:57:00"/>
    <x v="25"/>
    <x v="25"/>
    <s v="Bogotá"/>
    <x v="0"/>
  </r>
  <r>
    <d v="2018-03-14T19:03:00"/>
    <x v="35"/>
    <x v="35"/>
    <s v="Bogotá"/>
    <x v="1"/>
  </r>
  <r>
    <d v="2018-03-15T08:33:00"/>
    <x v="36"/>
    <x v="36"/>
    <s v="Bogotá"/>
    <x v="0"/>
  </r>
  <r>
    <d v="2018-03-15T10:43:00"/>
    <x v="16"/>
    <x v="16"/>
    <s v="Bogotá"/>
    <x v="0"/>
  </r>
  <r>
    <d v="2018-03-15T11:03:00"/>
    <x v="6"/>
    <x v="6"/>
    <s v="Bogotá"/>
    <x v="0"/>
  </r>
  <r>
    <d v="2018-03-15T15:33:00"/>
    <x v="14"/>
    <x v="14"/>
    <s v="Bogotá"/>
    <x v="1"/>
  </r>
  <r>
    <d v="2018-03-15T15:40:00"/>
    <x v="7"/>
    <x v="7"/>
    <s v="Bogotá "/>
    <x v="1"/>
  </r>
  <r>
    <d v="2018-03-16T10:28:00"/>
    <x v="37"/>
    <x v="37"/>
    <s v="Facatativá"/>
    <x v="0"/>
  </r>
  <r>
    <d v="2018-03-16T12:35:00"/>
    <x v="33"/>
    <x v="33"/>
    <s v="Cali"/>
    <x v="0"/>
  </r>
  <r>
    <d v="2018-03-16T15:10:00"/>
    <x v="3"/>
    <x v="3"/>
    <s v="Bogotá"/>
    <x v="0"/>
  </r>
  <r>
    <d v="2018-03-17T08:20:00"/>
    <x v="6"/>
    <x v="6"/>
    <s v="Bogotá"/>
    <x v="0"/>
  </r>
  <r>
    <d v="2018-03-17T10:12:00"/>
    <x v="20"/>
    <x v="20"/>
    <s v="Bogotá"/>
    <x v="1"/>
  </r>
  <r>
    <d v="2018-03-17T13:17:00"/>
    <x v="38"/>
    <x v="38"/>
    <s v="Cali"/>
    <x v="1"/>
  </r>
  <r>
    <d v="2018-03-18T12:37:00"/>
    <x v="15"/>
    <x v="15"/>
    <s v="Bogotá"/>
    <x v="0"/>
  </r>
  <r>
    <d v="2018-03-19T17:16:00"/>
    <x v="39"/>
    <x v="39"/>
    <s v="Barranquilla"/>
    <x v="0"/>
  </r>
  <r>
    <d v="2018-03-20T08:41:00"/>
    <x v="40"/>
    <x v="40"/>
    <s v="Bucaramanga"/>
    <x v="1"/>
  </r>
  <r>
    <d v="2018-03-20T11:46:00"/>
    <x v="41"/>
    <x v="41"/>
    <s v="Medellín"/>
    <x v="0"/>
  </r>
  <r>
    <d v="2018-03-20T13:25:00"/>
    <x v="42"/>
    <x v="42"/>
    <s v="Zipaquirá"/>
    <x v="1"/>
  </r>
  <r>
    <d v="2018-03-20T17:12:00"/>
    <x v="7"/>
    <x v="7"/>
    <s v="Bogotá "/>
    <x v="1"/>
  </r>
  <r>
    <d v="2018-03-21T13:45:00"/>
    <x v="43"/>
    <x v="43"/>
    <s v="Medellín"/>
    <x v="0"/>
  </r>
  <r>
    <d v="2018-03-21T15:40:00"/>
    <x v="44"/>
    <x v="44"/>
    <s v="Cartagena"/>
    <x v="1"/>
  </r>
  <r>
    <d v="2018-03-21T16:01:00"/>
    <x v="45"/>
    <x v="45"/>
    <s v="Bogotá"/>
    <x v="1"/>
  </r>
  <r>
    <d v="2018-03-21T16:19:00"/>
    <x v="28"/>
    <x v="28"/>
    <s v="Bogotá"/>
    <x v="1"/>
  </r>
  <r>
    <d v="2018-03-22T08:52:00"/>
    <x v="46"/>
    <x v="46"/>
    <s v="Bogotá"/>
    <x v="1"/>
  </r>
  <r>
    <d v="2018-03-22T13:22:00"/>
    <x v="47"/>
    <x v="47"/>
    <s v="Cali"/>
    <x v="0"/>
  </r>
  <r>
    <d v="2018-03-22T17:26:00"/>
    <x v="14"/>
    <x v="14"/>
    <s v="Bogotá"/>
    <x v="0"/>
  </r>
  <r>
    <d v="2018-03-23T10:29:00"/>
    <x v="48"/>
    <x v="48"/>
    <s v="Santa Marta"/>
    <x v="0"/>
  </r>
  <r>
    <d v="2018-03-23T12:07:00"/>
    <x v="16"/>
    <x v="16"/>
    <s v="Bogotá"/>
    <x v="0"/>
  </r>
  <r>
    <d v="2018-03-23T17:55:00"/>
    <x v="10"/>
    <x v="10"/>
    <s v="Bucaramanga"/>
    <x v="1"/>
  </r>
  <r>
    <d v="2018-03-24T11:35:00"/>
    <x v="49"/>
    <x v="49"/>
    <s v="Duitama"/>
    <x v="0"/>
  </r>
  <r>
    <d v="2018-03-24T12:05:00"/>
    <x v="50"/>
    <x v="50"/>
    <s v="Bogotá"/>
    <x v="0"/>
  </r>
  <r>
    <d v="2018-03-24T12:24:00"/>
    <x v="11"/>
    <x v="11"/>
    <s v="Bogotá "/>
    <x v="1"/>
  </r>
  <r>
    <d v="2018-03-24T13:06:00"/>
    <x v="51"/>
    <x v="51"/>
    <s v="Bogotá"/>
    <x v="1"/>
  </r>
  <r>
    <d v="2018-03-24T13:53:00"/>
    <x v="52"/>
    <x v="52"/>
    <s v="Barranquilla"/>
    <x v="0"/>
  </r>
  <r>
    <d v="2018-03-25T11:24:00"/>
    <x v="53"/>
    <x v="53"/>
    <s v="Medellín"/>
    <x v="0"/>
  </r>
  <r>
    <d v="2018-03-26T08:40:00"/>
    <x v="1"/>
    <x v="1"/>
    <s v="Zipaquirá"/>
    <x v="1"/>
  </r>
  <r>
    <d v="2018-03-26T10:12:00"/>
    <x v="54"/>
    <x v="54"/>
    <s v="Cali"/>
    <x v="0"/>
  </r>
  <r>
    <d v="2018-03-26T11:26:00"/>
    <x v="55"/>
    <x v="55"/>
    <s v="Bogotá"/>
    <x v="1"/>
  </r>
  <r>
    <d v="2018-03-26T12:03:00"/>
    <x v="1"/>
    <x v="1"/>
    <s v="Zipaquirá"/>
    <x v="1"/>
  </r>
  <r>
    <d v="2018-03-26T12:16:00"/>
    <x v="3"/>
    <x v="3"/>
    <s v="Bogotá"/>
    <x v="0"/>
  </r>
  <r>
    <d v="2018-03-26T16:07:00"/>
    <x v="24"/>
    <x v="24"/>
    <s v="Bogotá"/>
    <x v="1"/>
  </r>
  <r>
    <d v="2018-03-26T16:18:00"/>
    <x v="24"/>
    <x v="24"/>
    <s v="Bogotá"/>
    <x v="1"/>
  </r>
  <r>
    <d v="2018-03-26T16:23:00"/>
    <x v="56"/>
    <x v="56"/>
    <s v="Bogotá"/>
    <x v="1"/>
  </r>
  <r>
    <d v="2018-03-26T17:01:00"/>
    <x v="57"/>
    <x v="57"/>
    <s v="Bogotá"/>
    <x v="0"/>
  </r>
  <r>
    <d v="2018-03-26T17:19:00"/>
    <x v="27"/>
    <x v="27"/>
    <s v="Soacha"/>
    <x v="0"/>
  </r>
  <r>
    <d v="2018-03-26T20:10:04"/>
    <x v="20"/>
    <x v="58"/>
    <s v="Bogotá "/>
    <x v="2"/>
  </r>
  <r>
    <d v="2018-03-27T10:22:00"/>
    <x v="58"/>
    <x v="59"/>
    <s v="Cartagena"/>
    <x v="0"/>
  </r>
  <r>
    <d v="2018-03-28T13:11:00"/>
    <x v="8"/>
    <x v="8"/>
    <s v="Bogotá"/>
    <x v="1"/>
  </r>
  <r>
    <d v="2018-03-28T17:45:00"/>
    <x v="59"/>
    <x v="60"/>
    <s v="Bogotá"/>
    <x v="1"/>
  </r>
  <r>
    <d v="2018-03-28T18:12:00"/>
    <x v="37"/>
    <x v="37"/>
    <s v="Facatativá"/>
    <x v="1"/>
  </r>
  <r>
    <d v="2018-03-28T18:23:00"/>
    <x v="37"/>
    <x v="37"/>
    <s v="Facatativá"/>
    <x v="0"/>
  </r>
  <r>
    <d v="2018-03-29T15:21:00"/>
    <x v="0"/>
    <x v="0"/>
    <s v="Armenia"/>
    <x v="0"/>
  </r>
  <r>
    <d v="2018-03-29T17:30:00"/>
    <x v="14"/>
    <x v="14"/>
    <s v="Bogotá"/>
    <x v="0"/>
  </r>
  <r>
    <d v="2018-03-30T11:46:00"/>
    <x v="11"/>
    <x v="11"/>
    <s v="Bogotá "/>
    <x v="1"/>
  </r>
  <r>
    <d v="2018-03-31T14:28:00"/>
    <x v="60"/>
    <x v="61"/>
    <s v="Chía"/>
    <x v="1"/>
  </r>
  <r>
    <d v="2018-03-31T16:45:00"/>
    <x v="61"/>
    <x v="62"/>
    <s v="Cali"/>
    <x v="0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23">
  <r>
    <x v="0"/>
    <n v="133"/>
    <x v="0"/>
    <s v="Armenia"/>
    <x v="0"/>
  </r>
  <r>
    <x v="1"/>
    <n v="382"/>
    <x v="1"/>
    <s v="Zipaquirá"/>
    <x v="1"/>
  </r>
  <r>
    <x v="2"/>
    <n v="444"/>
    <x v="2"/>
    <s v="Bucaramanga"/>
    <x v="1"/>
  </r>
  <r>
    <x v="3"/>
    <n v="511"/>
    <x v="3"/>
    <s v="Bogotá"/>
    <x v="0"/>
  </r>
  <r>
    <x v="4"/>
    <n v="120"/>
    <x v="4"/>
    <s v="Cali"/>
    <x v="0"/>
  </r>
  <r>
    <x v="5"/>
    <n v="464"/>
    <x v="5"/>
    <s v="Bogotá"/>
    <x v="1"/>
  </r>
  <r>
    <x v="6"/>
    <n v="110"/>
    <x v="6"/>
    <s v="Bogotá"/>
    <x v="0"/>
  </r>
  <r>
    <x v="7"/>
    <n v="458"/>
    <x v="7"/>
    <s v="Bogotá "/>
    <x v="0"/>
  </r>
  <r>
    <x v="8"/>
    <n v="378"/>
    <x v="8"/>
    <s v="Bogotá"/>
    <x v="0"/>
  </r>
  <r>
    <x v="9"/>
    <n v="138"/>
    <x v="9"/>
    <s v="Honda"/>
    <x v="1"/>
  </r>
  <r>
    <x v="10"/>
    <n v="297"/>
    <x v="10"/>
    <s v="Bucaramanga"/>
    <x v="1"/>
  </r>
  <r>
    <x v="11"/>
    <n v="382"/>
    <x v="1"/>
    <s v="Zipaquirá"/>
    <x v="1"/>
  </r>
  <r>
    <x v="12"/>
    <n v="378"/>
    <x v="8"/>
    <s v="Bogotá"/>
    <x v="1"/>
  </r>
  <r>
    <x v="13"/>
    <n v="459"/>
    <x v="11"/>
    <s v="Bogotá "/>
    <x v="1"/>
  </r>
  <r>
    <x v="14"/>
    <n v="506"/>
    <x v="12"/>
    <s v="Bogotá"/>
    <x v="1"/>
  </r>
  <r>
    <x v="15"/>
    <n v="506"/>
    <x v="12"/>
    <s v="Bogotá"/>
    <x v="1"/>
  </r>
  <r>
    <x v="16"/>
    <n v="121"/>
    <x v="13"/>
    <s v="Montería"/>
    <x v="0"/>
  </r>
  <r>
    <x v="17"/>
    <n v="378"/>
    <x v="8"/>
    <s v="Bogotá"/>
    <x v="1"/>
  </r>
  <r>
    <x v="18"/>
    <n v="468"/>
    <x v="14"/>
    <s v="Bogotá"/>
    <x v="0"/>
  </r>
  <r>
    <x v="19"/>
    <n v="226"/>
    <x v="15"/>
    <s v="Bogotá"/>
    <x v="0"/>
  </r>
  <r>
    <x v="20"/>
    <n v="458"/>
    <x v="7"/>
    <s v="Bogotá "/>
    <x v="1"/>
  </r>
  <r>
    <x v="21"/>
    <n v="458"/>
    <x v="7"/>
    <s v="Bogotá "/>
    <x v="0"/>
  </r>
  <r>
    <x v="22"/>
    <n v="157"/>
    <x v="16"/>
    <s v="Bogotá"/>
    <x v="0"/>
  </r>
  <r>
    <x v="23"/>
    <n v="226"/>
    <x v="15"/>
    <s v="Bogotá"/>
    <x v="0"/>
  </r>
  <r>
    <x v="24"/>
    <n v="464"/>
    <x v="5"/>
    <s v="Bogotá"/>
    <x v="1"/>
  </r>
  <r>
    <x v="25"/>
    <n v="494"/>
    <x v="17"/>
    <s v="Bogotá"/>
    <x v="1"/>
  </r>
  <r>
    <x v="26"/>
    <n v="466"/>
    <x v="18"/>
    <s v="Bogotá"/>
    <x v="1"/>
  </r>
  <r>
    <x v="27"/>
    <n v="466"/>
    <x v="18"/>
    <s v="Bogotá"/>
    <x v="1"/>
  </r>
  <r>
    <x v="28"/>
    <n v="466"/>
    <x v="18"/>
    <s v="Bogotá"/>
    <x v="1"/>
  </r>
  <r>
    <x v="29"/>
    <n v="468"/>
    <x v="14"/>
    <s v="Bogotá"/>
    <x v="0"/>
  </r>
  <r>
    <x v="30"/>
    <n v="172"/>
    <x v="19"/>
    <s v="Bogotá"/>
    <x v="1"/>
  </r>
  <r>
    <x v="31"/>
    <n v="178"/>
    <x v="20"/>
    <s v="Bogotá"/>
    <x v="1"/>
  </r>
  <r>
    <x v="32"/>
    <n v="263"/>
    <x v="21"/>
    <s v="Bogotá"/>
    <x v="0"/>
  </r>
  <r>
    <x v="33"/>
    <n v="459"/>
    <x v="11"/>
    <s v="Bogotá "/>
    <x v="1"/>
  </r>
  <r>
    <x v="34"/>
    <n v="511"/>
    <x v="3"/>
    <s v="Bogotá"/>
    <x v="0"/>
  </r>
  <r>
    <x v="35"/>
    <n v="504"/>
    <x v="22"/>
    <s v="Bogotá"/>
    <x v="1"/>
  </r>
  <r>
    <x v="36"/>
    <n v="98"/>
    <x v="23"/>
    <s v="Bogotá"/>
    <x v="0"/>
  </r>
  <r>
    <x v="37"/>
    <n v="451"/>
    <x v="24"/>
    <s v="Bogotá"/>
    <x v="1"/>
  </r>
  <r>
    <x v="38"/>
    <n v="451"/>
    <x v="24"/>
    <s v="Bogotá"/>
    <x v="1"/>
  </r>
  <r>
    <x v="39"/>
    <n v="451"/>
    <x v="24"/>
    <s v="Bogotá"/>
    <x v="1"/>
  </r>
  <r>
    <x v="40"/>
    <n v="251"/>
    <x v="25"/>
    <s v="Bogotá"/>
    <x v="0"/>
  </r>
  <r>
    <x v="41"/>
    <n v="251"/>
    <x v="25"/>
    <s v="Bogotá"/>
    <x v="1"/>
  </r>
  <r>
    <x v="42"/>
    <n v="157"/>
    <x v="16"/>
    <s v="Bogotá"/>
    <x v="0"/>
  </r>
  <r>
    <x v="43"/>
    <n v="224"/>
    <x v="26"/>
    <s v="Barranquilla"/>
    <x v="1"/>
  </r>
  <r>
    <x v="44"/>
    <n v="455"/>
    <x v="27"/>
    <s v="Soacha"/>
    <x v="1"/>
  </r>
  <r>
    <x v="45"/>
    <n v="458"/>
    <x v="7"/>
    <s v="Bogotá "/>
    <x v="1"/>
  </r>
  <r>
    <x v="46"/>
    <n v="157"/>
    <x v="16"/>
    <s v="Bogotá"/>
    <x v="0"/>
  </r>
  <r>
    <x v="47"/>
    <n v="297"/>
    <x v="10"/>
    <s v="Bucaramanga"/>
    <x v="1"/>
  </r>
  <r>
    <x v="48"/>
    <n v="505"/>
    <x v="28"/>
    <s v="Bogotá"/>
    <x v="1"/>
  </r>
  <r>
    <x v="49"/>
    <n v="262"/>
    <x v="29"/>
    <s v="Bogotá"/>
    <x v="0"/>
  </r>
  <r>
    <x v="50"/>
    <n v="505"/>
    <x v="28"/>
    <s v="Bogotá"/>
    <x v="1"/>
  </r>
  <r>
    <x v="51"/>
    <n v="390"/>
    <x v="30"/>
    <s v="Barranquilla"/>
    <x v="0"/>
  </r>
  <r>
    <x v="52"/>
    <n v="470"/>
    <x v="31"/>
    <s v="Cartagena"/>
    <x v="0"/>
  </r>
  <r>
    <x v="53"/>
    <n v="168"/>
    <x v="32"/>
    <s v="Bogotá"/>
    <x v="0"/>
  </r>
  <r>
    <x v="54"/>
    <n v="189"/>
    <x v="33"/>
    <s v="Cali"/>
    <x v="0"/>
  </r>
  <r>
    <x v="55"/>
    <n v="226"/>
    <x v="15"/>
    <s v="Bogotá"/>
    <x v="0"/>
  </r>
  <r>
    <x v="56"/>
    <n v="157"/>
    <x v="16"/>
    <s v="Bogotá"/>
    <x v="0"/>
  </r>
  <r>
    <x v="57"/>
    <n v="464"/>
    <x v="5"/>
    <s v="Bogotá"/>
    <x v="0"/>
  </r>
  <r>
    <x v="58"/>
    <n v="464"/>
    <x v="5"/>
    <s v="Bogotá"/>
    <x v="1"/>
  </r>
  <r>
    <x v="59"/>
    <n v="464"/>
    <x v="5"/>
    <s v="Bogotá"/>
    <x v="1"/>
  </r>
  <r>
    <x v="60"/>
    <n v="512"/>
    <x v="34"/>
    <s v="Bogotá "/>
    <x v="2"/>
  </r>
  <r>
    <x v="61"/>
    <n v="226"/>
    <x v="15"/>
    <s v="Bogotá"/>
    <x v="0"/>
  </r>
  <r>
    <x v="62"/>
    <n v="251"/>
    <x v="25"/>
    <s v="Bogotá"/>
    <x v="0"/>
  </r>
  <r>
    <x v="63"/>
    <n v="507"/>
    <x v="35"/>
    <s v="Bogotá"/>
    <x v="1"/>
  </r>
  <r>
    <x v="64"/>
    <n v="383"/>
    <x v="36"/>
    <s v="Bogotá"/>
    <x v="0"/>
  </r>
  <r>
    <x v="65"/>
    <n v="157"/>
    <x v="16"/>
    <s v="Bogotá"/>
    <x v="0"/>
  </r>
  <r>
    <x v="66"/>
    <n v="110"/>
    <x v="6"/>
    <s v="Bogotá"/>
    <x v="0"/>
  </r>
  <r>
    <x v="67"/>
    <n v="468"/>
    <x v="14"/>
    <s v="Bogotá"/>
    <x v="1"/>
  </r>
  <r>
    <x v="68"/>
    <n v="458"/>
    <x v="7"/>
    <s v="Bogotá "/>
    <x v="1"/>
  </r>
  <r>
    <x v="69"/>
    <n v="143"/>
    <x v="37"/>
    <s v="Facatativá"/>
    <x v="0"/>
  </r>
  <r>
    <x v="70"/>
    <n v="189"/>
    <x v="33"/>
    <s v="Cali"/>
    <x v="0"/>
  </r>
  <r>
    <x v="71"/>
    <n v="511"/>
    <x v="3"/>
    <s v="Bogotá"/>
    <x v="0"/>
  </r>
  <r>
    <x v="72"/>
    <n v="110"/>
    <x v="6"/>
    <s v="Bogotá"/>
    <x v="0"/>
  </r>
  <r>
    <x v="73"/>
    <n v="178"/>
    <x v="20"/>
    <s v="Bogotá"/>
    <x v="1"/>
  </r>
  <r>
    <x v="74"/>
    <n v="385"/>
    <x v="38"/>
    <s v="Cali"/>
    <x v="1"/>
  </r>
  <r>
    <x v="75"/>
    <n v="226"/>
    <x v="15"/>
    <s v="Bogotá"/>
    <x v="0"/>
  </r>
  <r>
    <x v="76"/>
    <n v="257"/>
    <x v="39"/>
    <s v="Barranquilla"/>
    <x v="0"/>
  </r>
  <r>
    <x v="77"/>
    <n v="162"/>
    <x v="40"/>
    <s v="Bucaramanga"/>
    <x v="1"/>
  </r>
  <r>
    <x v="78"/>
    <n v="113"/>
    <x v="41"/>
    <s v="Medellín"/>
    <x v="0"/>
  </r>
  <r>
    <x v="79"/>
    <n v="128"/>
    <x v="42"/>
    <s v="Zipaquirá"/>
    <x v="1"/>
  </r>
  <r>
    <x v="80"/>
    <n v="458"/>
    <x v="7"/>
    <s v="Bogotá "/>
    <x v="1"/>
  </r>
  <r>
    <x v="81"/>
    <n v="200"/>
    <x v="43"/>
    <s v="Medellín"/>
    <x v="0"/>
  </r>
  <r>
    <x v="82"/>
    <n v="456"/>
    <x v="44"/>
    <s v="Cartagena"/>
    <x v="1"/>
  </r>
  <r>
    <x v="83"/>
    <n v="465"/>
    <x v="45"/>
    <s v="Bogotá"/>
    <x v="1"/>
  </r>
  <r>
    <x v="84"/>
    <n v="505"/>
    <x v="28"/>
    <s v="Bogotá"/>
    <x v="1"/>
  </r>
  <r>
    <x v="85"/>
    <n v="367"/>
    <x v="46"/>
    <s v="Bogotá"/>
    <x v="1"/>
  </r>
  <r>
    <x v="86"/>
    <n v="258"/>
    <x v="47"/>
    <s v="Cali"/>
    <x v="0"/>
  </r>
  <r>
    <x v="87"/>
    <n v="468"/>
    <x v="14"/>
    <s v="Bogotá"/>
    <x v="0"/>
  </r>
  <r>
    <x v="88"/>
    <n v="457"/>
    <x v="48"/>
    <s v="Santa Marta"/>
    <x v="0"/>
  </r>
  <r>
    <x v="89"/>
    <n v="157"/>
    <x v="16"/>
    <s v="Bogotá"/>
    <x v="0"/>
  </r>
  <r>
    <x v="90"/>
    <n v="297"/>
    <x v="10"/>
    <s v="Bucaramanga"/>
    <x v="1"/>
  </r>
  <r>
    <x v="91"/>
    <n v="147"/>
    <x v="49"/>
    <s v="Duitama"/>
    <x v="0"/>
  </r>
  <r>
    <x v="92"/>
    <n v="253"/>
    <x v="50"/>
    <s v="Bogotá"/>
    <x v="0"/>
  </r>
  <r>
    <x v="93"/>
    <n v="459"/>
    <x v="11"/>
    <s v="Bogotá "/>
    <x v="1"/>
  </r>
  <r>
    <x v="94"/>
    <n v="467"/>
    <x v="51"/>
    <s v="Bogotá"/>
    <x v="1"/>
  </r>
  <r>
    <x v="95"/>
    <n v="309"/>
    <x v="52"/>
    <s v="Barranquilla"/>
    <x v="0"/>
  </r>
  <r>
    <x v="96"/>
    <n v="199"/>
    <x v="53"/>
    <s v="Medellín"/>
    <x v="0"/>
  </r>
  <r>
    <x v="97"/>
    <n v="382"/>
    <x v="1"/>
    <s v="Zipaquirá"/>
    <x v="1"/>
  </r>
  <r>
    <x v="98"/>
    <n v="152"/>
    <x v="54"/>
    <s v="Cali"/>
    <x v="0"/>
  </r>
  <r>
    <x v="99"/>
    <n v="265"/>
    <x v="55"/>
    <s v="Bogotá"/>
    <x v="1"/>
  </r>
  <r>
    <x v="100"/>
    <n v="382"/>
    <x v="1"/>
    <s v="Zipaquirá"/>
    <x v="1"/>
  </r>
  <r>
    <x v="101"/>
    <n v="511"/>
    <x v="3"/>
    <s v="Bogotá"/>
    <x v="0"/>
  </r>
  <r>
    <x v="102"/>
    <n v="451"/>
    <x v="24"/>
    <s v="Bogotá"/>
    <x v="1"/>
  </r>
  <r>
    <x v="103"/>
    <n v="451"/>
    <x v="24"/>
    <s v="Bogotá"/>
    <x v="1"/>
  </r>
  <r>
    <x v="104"/>
    <n v="496"/>
    <x v="56"/>
    <s v="Bogotá"/>
    <x v="1"/>
  </r>
  <r>
    <x v="105"/>
    <n v="499"/>
    <x v="57"/>
    <s v="Bogotá"/>
    <x v="0"/>
  </r>
  <r>
    <x v="106"/>
    <n v="455"/>
    <x v="27"/>
    <s v="Soacha"/>
    <x v="0"/>
  </r>
  <r>
    <x v="107"/>
    <n v="178"/>
    <x v="58"/>
    <s v="Bogotá "/>
    <x v="2"/>
  </r>
  <r>
    <x v="108"/>
    <n v="122"/>
    <x v="59"/>
    <s v="Cartagena"/>
    <x v="0"/>
  </r>
  <r>
    <x v="109"/>
    <n v="378"/>
    <x v="8"/>
    <s v="Bogotá"/>
    <x v="1"/>
  </r>
  <r>
    <x v="110"/>
    <n v="155"/>
    <x v="60"/>
    <s v="Bogotá"/>
    <x v="1"/>
  </r>
  <r>
    <x v="111"/>
    <n v="143"/>
    <x v="37"/>
    <s v="Facatativá"/>
    <x v="1"/>
  </r>
  <r>
    <x v="112"/>
    <n v="143"/>
    <x v="37"/>
    <s v="Facatativá"/>
    <x v="0"/>
  </r>
  <r>
    <x v="113"/>
    <n v="133"/>
    <x v="0"/>
    <s v="Armenia"/>
    <x v="0"/>
  </r>
  <r>
    <x v="114"/>
    <n v="468"/>
    <x v="14"/>
    <s v="Bogotá"/>
    <x v="0"/>
  </r>
  <r>
    <x v="115"/>
    <n v="459"/>
    <x v="11"/>
    <s v="Bogotá "/>
    <x v="1"/>
  </r>
  <r>
    <x v="116"/>
    <n v="184"/>
    <x v="61"/>
    <s v="Chía"/>
    <x v="1"/>
  </r>
  <r>
    <x v="117"/>
    <n v="388"/>
    <x v="62"/>
    <s v="Cali"/>
    <x v="0"/>
  </r>
  <r>
    <x v="118"/>
    <m/>
    <x v="63"/>
    <m/>
    <x v="3"/>
  </r>
  <r>
    <x v="118"/>
    <m/>
    <x v="63"/>
    <m/>
    <x v="3"/>
  </r>
  <r>
    <x v="118"/>
    <m/>
    <x v="63"/>
    <m/>
    <x v="3"/>
  </r>
  <r>
    <x v="118"/>
    <m/>
    <x v="63"/>
    <m/>
    <x v="3"/>
  </r>
  <r>
    <x v="118"/>
    <m/>
    <x v="63"/>
    <m/>
    <x v="3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68">
  <r>
    <s v="Bogotá"/>
    <n v="458"/>
    <s v="Cruz Verde Kennedy Central"/>
    <n v="4"/>
    <n v="10"/>
    <n v="6"/>
    <x v="0"/>
  </r>
  <r>
    <s v="Bogotá"/>
    <n v="378"/>
    <s v="Cruz Verde Avenida Las Villas"/>
    <n v="6"/>
    <n v="3"/>
    <n v="4"/>
    <x v="1"/>
  </r>
  <r>
    <s v="Medellín"/>
    <n v="200"/>
    <s v="Cruz Verde Jumbo Cra 65"/>
    <n v="6"/>
    <n v="4"/>
    <n v="1"/>
    <x v="2"/>
  </r>
  <r>
    <s v="Bogotá"/>
    <n v="464"/>
    <s v="Cruz Verde Av. Esperanza"/>
    <n v="2"/>
    <n v="4"/>
    <n v="5"/>
    <x v="2"/>
  </r>
  <r>
    <s v="Zipaquirá"/>
    <n v="382"/>
    <s v="Cruz Verde Zipaquirá Centro"/>
    <n v="4"/>
    <n v="2"/>
    <n v="4"/>
    <x v="3"/>
  </r>
  <r>
    <s v="Bogotá"/>
    <n v="451"/>
    <s v="Cruz Verde Chapinero Alto"/>
    <n v="3"/>
    <n v="2"/>
    <n v="5"/>
    <x v="3"/>
  </r>
  <r>
    <s v="Bogotá"/>
    <n v="226"/>
    <s v="Cruz Verde Metro 20 de Julio"/>
    <n v="3"/>
    <n v="2"/>
    <n v="5"/>
    <x v="3"/>
  </r>
  <r>
    <s v="Bogotá"/>
    <n v="468"/>
    <s v="Cruz Verde Calle 93"/>
    <n v="2"/>
    <n v="2"/>
    <n v="5"/>
    <x v="4"/>
  </r>
  <r>
    <s v="Bogotá"/>
    <n v="157"/>
    <s v="Cruz Verde Zona In"/>
    <n v="1"/>
    <n v="2"/>
    <n v="6"/>
    <x v="4"/>
  </r>
  <r>
    <s v="Bogotá"/>
    <n v="505"/>
    <s v="Cruz Verde Galerias"/>
    <n v="1"/>
    <n v="3"/>
    <n v="3"/>
    <x v="5"/>
  </r>
  <r>
    <s v="Bogotá"/>
    <n v="459"/>
    <s v=" Cruz Verde Las Ferias"/>
    <n v="3"/>
    <m/>
    <n v="4"/>
    <x v="5"/>
  </r>
  <r>
    <s v="Medellín"/>
    <n v="161"/>
    <s v="Cruz Verde Punto Clave"/>
    <n v="3"/>
    <n v="3"/>
    <m/>
    <x v="6"/>
  </r>
  <r>
    <s v="Bogotá"/>
    <n v="262"/>
    <s v="Cruz Verde Jumbo Hayuelos"/>
    <n v="4"/>
    <n v="1"/>
    <n v="1"/>
    <x v="6"/>
  </r>
  <r>
    <s v="Bogotá"/>
    <n v="172"/>
    <s v="Cruz Verde Calle 100"/>
    <n v="2"/>
    <n v="3"/>
    <n v="1"/>
    <x v="6"/>
  </r>
  <r>
    <s v="Bogotá"/>
    <n v="265"/>
    <s v="Cruz Verde Metro Alquería"/>
    <n v="2"/>
    <n v="2"/>
    <n v="1"/>
    <x v="7"/>
  </r>
  <r>
    <s v="Bucaramanga"/>
    <n v="297"/>
    <s v="Cruz Verde Parque Caracolí"/>
    <n v="2"/>
    <m/>
    <n v="3"/>
    <x v="7"/>
  </r>
  <r>
    <s v="Facatativá"/>
    <n v="143"/>
    <s v="Cruz Verde Facatativá"/>
    <n v="1"/>
    <n v="1"/>
    <n v="3"/>
    <x v="7"/>
  </r>
  <r>
    <s v="Bogotá"/>
    <n v="110"/>
    <s v="Cruz Verde Pontevedra"/>
    <n v="0"/>
    <n v="2"/>
    <n v="3"/>
    <x v="7"/>
  </r>
  <r>
    <s v="Bogotá"/>
    <n v="511"/>
    <s v="Cruz Verde Mazuren"/>
    <n v="0"/>
    <n v="1"/>
    <n v="4"/>
    <x v="7"/>
  </r>
  <r>
    <s v="Bogotá"/>
    <n v="160"/>
    <s v="Cruz Verde Santa Bárbara"/>
    <n v="1"/>
    <n v="3"/>
    <m/>
    <x v="8"/>
  </r>
  <r>
    <s v="Duitama"/>
    <n v="147"/>
    <s v="Cruz Verde Innovo"/>
    <n v="2"/>
    <n v="1"/>
    <n v="1"/>
    <x v="8"/>
  </r>
  <r>
    <s v="Medellín"/>
    <n v="113"/>
    <s v="Cruz Verde San Diego"/>
    <n v="2"/>
    <n v="1"/>
    <n v="1"/>
    <x v="8"/>
  </r>
  <r>
    <s v="Bogotá"/>
    <n v="253"/>
    <s v="Cruz Verde Metro Banderas"/>
    <n v="2"/>
    <n v="1"/>
    <n v="1"/>
    <x v="8"/>
  </r>
  <r>
    <s v="Bucaramanga"/>
    <n v="444"/>
    <s v="Cruz Verde Carrera 33"/>
    <n v="1"/>
    <n v="2"/>
    <n v="1"/>
    <x v="8"/>
  </r>
  <r>
    <s v="Bogotá"/>
    <n v="504"/>
    <s v="Cruz Verde Uap 104"/>
    <n v="0"/>
    <n v="3"/>
    <n v="1"/>
    <x v="8"/>
  </r>
  <r>
    <s v="Cali"/>
    <n v="189"/>
    <s v="Cruz Verde Centenario"/>
    <n v="1"/>
    <n v="1"/>
    <n v="2"/>
    <x v="8"/>
  </r>
  <r>
    <s v="Armenia"/>
    <n v="133"/>
    <s v="Cruz Verde Avenida Bolívar"/>
    <n v="0"/>
    <n v="2"/>
    <n v="2"/>
    <x v="8"/>
  </r>
  <r>
    <s v="Bogotá"/>
    <n v="251"/>
    <s v="Cruz Verde Calle 54"/>
    <n v="0"/>
    <n v="1"/>
    <n v="3"/>
    <x v="8"/>
  </r>
  <r>
    <s v="Bogotá"/>
    <n v="466"/>
    <s v="Cruz Verde Colmedica Chapinero "/>
    <n v="0"/>
    <n v="1"/>
    <n v="3"/>
    <x v="8"/>
  </r>
  <r>
    <s v="Bogotá"/>
    <n v="165"/>
    <s v="Cruz Verde Tunal"/>
    <n v="3"/>
    <m/>
    <m/>
    <x v="9"/>
  </r>
  <r>
    <s v="Bogotá"/>
    <n v="512"/>
    <s v="Cruz Verde Parque Fontibón"/>
    <n v="3"/>
    <m/>
    <m/>
    <x v="9"/>
  </r>
  <r>
    <s v="Bogotá"/>
    <n v="164"/>
    <s v="Cruz Verde Cedro Bolívar"/>
    <n v="2"/>
    <n v="1"/>
    <m/>
    <x v="9"/>
  </r>
  <r>
    <s v="Cúcuta"/>
    <n v="460"/>
    <s v="Cruz Verde Cúcuta Av.1"/>
    <n v="2"/>
    <n v="1"/>
    <m/>
    <x v="9"/>
  </r>
  <r>
    <s v="Bucaramanga"/>
    <n v="174"/>
    <s v="Cruz Verde Parque Turbay"/>
    <n v="1"/>
    <n v="2"/>
    <m/>
    <x v="9"/>
  </r>
  <r>
    <s v="Bogotá"/>
    <n v="389"/>
    <s v="Cruz Verde Restrepo"/>
    <n v="1"/>
    <n v="2"/>
    <m/>
    <x v="9"/>
  </r>
  <r>
    <s v="Manizales"/>
    <n v="123"/>
    <s v="Cruz Verde Guayacanes"/>
    <n v="0"/>
    <n v="3"/>
    <m/>
    <x v="9"/>
  </r>
  <r>
    <s v="Bogotá"/>
    <n v="98"/>
    <s v="Cruz Verde Belmira"/>
    <n v="1"/>
    <n v="1"/>
    <n v="1"/>
    <x v="9"/>
  </r>
  <r>
    <s v="Barranquilla"/>
    <n v="224"/>
    <s v="Cruz Verde Jumbo Alto Prado"/>
    <n v="1"/>
    <n v="1"/>
    <n v="1"/>
    <x v="9"/>
  </r>
  <r>
    <s v="Bogotá"/>
    <n v="168"/>
    <s v="Cruz Verde Calle 127"/>
    <n v="1"/>
    <n v="1"/>
    <n v="1"/>
    <x v="9"/>
  </r>
  <r>
    <s v="Bogotá"/>
    <n v="496"/>
    <s v="Cruz Verde Medical Center"/>
    <n v="1"/>
    <n v="1"/>
    <n v="1"/>
    <x v="9"/>
  </r>
  <r>
    <s v="Bucaramanga"/>
    <n v="162"/>
    <s v="Cruz Verde Cabecera"/>
    <n v="0"/>
    <n v="2"/>
    <n v="1"/>
    <x v="9"/>
  </r>
  <r>
    <s v="Soacha"/>
    <n v="455"/>
    <s v="Cruz Verde Antares"/>
    <n v="1"/>
    <m/>
    <n v="2"/>
    <x v="9"/>
  </r>
  <r>
    <s v="Bogotá"/>
    <n v="506"/>
    <s v="Cruz Verde Santa Bibiana"/>
    <n v="0"/>
    <n v="1"/>
    <n v="2"/>
    <x v="9"/>
  </r>
  <r>
    <s v="Bogotá"/>
    <n v="197"/>
    <s v="Cruz Verde Metro Fontibón"/>
    <n v="2"/>
    <m/>
    <m/>
    <x v="10"/>
  </r>
  <r>
    <s v="Bogotá"/>
    <n v="454"/>
    <s v="Cruz Verde Colina"/>
    <n v="1"/>
    <n v="1"/>
    <m/>
    <x v="10"/>
  </r>
  <r>
    <s v="Tunja"/>
    <n v="201"/>
    <s v="Cruz Verde Jumbo Tunja"/>
    <n v="1"/>
    <n v="1"/>
    <m/>
    <x v="10"/>
  </r>
  <r>
    <s v="Fusagasugá"/>
    <n v="137"/>
    <s v="Cruz Verde Fusagasugá"/>
    <n v="1"/>
    <n v="1"/>
    <m/>
    <x v="10"/>
  </r>
  <r>
    <s v="Bogotá"/>
    <n v="163"/>
    <s v="Cruz Verde Palermo"/>
    <n v="0"/>
    <n v="2"/>
    <m/>
    <x v="10"/>
  </r>
  <r>
    <s v="Bogotá"/>
    <n v="167"/>
    <s v="Cruz Verde Quinta Paredes"/>
    <n v="0"/>
    <n v="2"/>
    <m/>
    <x v="10"/>
  </r>
  <r>
    <s v="Popayán"/>
    <n v="117"/>
    <s v="Cruz Verde Popayán"/>
    <n v="0"/>
    <n v="2"/>
    <m/>
    <x v="10"/>
  </r>
  <r>
    <s v="Manizales"/>
    <n v="501"/>
    <s v="Cruz Verde Parque Médico "/>
    <n v="0"/>
    <n v="2"/>
    <m/>
    <x v="10"/>
  </r>
  <r>
    <s v="Bogotá"/>
    <n v="367"/>
    <s v="Cruz Verde Ilarco"/>
    <n v="1"/>
    <m/>
    <n v="1"/>
    <x v="10"/>
  </r>
  <r>
    <s v="Cali"/>
    <n v="385"/>
    <s v="Cruz Verde Imbanaco"/>
    <n v="1"/>
    <m/>
    <n v="1"/>
    <x v="10"/>
  </r>
  <r>
    <s v="Barranquilla"/>
    <n v="257"/>
    <s v="Cruz Verde Jumbo Americano"/>
    <n v="1"/>
    <m/>
    <n v="1"/>
    <x v="10"/>
  </r>
  <r>
    <s v="Bogotá"/>
    <n v="383"/>
    <s v="Cruz Verde World Trade Center"/>
    <n v="1"/>
    <m/>
    <n v="1"/>
    <x v="10"/>
  </r>
  <r>
    <s v="Cali"/>
    <n v="152"/>
    <s v="Cruz Verde Norte"/>
    <n v="1"/>
    <m/>
    <n v="1"/>
    <x v="10"/>
  </r>
  <r>
    <s v="Montería"/>
    <n v="121"/>
    <s v="Cruz Verde Montería"/>
    <n v="1"/>
    <m/>
    <n v="1"/>
    <x v="10"/>
  </r>
  <r>
    <s v="Bogotá"/>
    <n v="494"/>
    <s v="Cruz Verde Modelia Central"/>
    <n v="1"/>
    <m/>
    <n v="1"/>
    <x v="10"/>
  </r>
  <r>
    <s v="Santa Marta"/>
    <n v="457"/>
    <s v="Villa Olimpica"/>
    <n v="1"/>
    <m/>
    <n v="1"/>
    <x v="10"/>
  </r>
  <r>
    <s v="Barranquilla"/>
    <n v="309"/>
    <s v="Cruz Verde Metro San Francisco"/>
    <n v="0"/>
    <n v="1"/>
    <n v="1"/>
    <x v="10"/>
  </r>
  <r>
    <s v="Bogotá"/>
    <n v="263"/>
    <s v="Cruz Verde Jumbo Cra 30"/>
    <n v="0"/>
    <n v="1"/>
    <n v="1"/>
    <x v="10"/>
  </r>
  <r>
    <s v="Cali"/>
    <n v="120"/>
    <s v="Cruz Verde Roosevelt"/>
    <n v="0"/>
    <n v="1"/>
    <n v="1"/>
    <x v="10"/>
  </r>
  <r>
    <s v="Cartagena"/>
    <n v="470"/>
    <s v="Cruz Verde Las Murallas"/>
    <n v="0"/>
    <n v="1"/>
    <n v="1"/>
    <x v="10"/>
  </r>
  <r>
    <s v="Bogotá"/>
    <n v="507"/>
    <s v="Cruz Verde Diver Plaza"/>
    <n v="0"/>
    <n v="1"/>
    <n v="1"/>
    <x v="10"/>
  </r>
  <r>
    <s v="Bogotá"/>
    <n v="178"/>
    <s v="Cruz Verde Calle 72"/>
    <n v="0"/>
    <m/>
    <n v="2"/>
    <x v="10"/>
  </r>
  <r>
    <s v="Bogotá"/>
    <n v="461"/>
    <s v="Cruz Verde Santa Fé"/>
    <n v="1"/>
    <m/>
    <m/>
    <x v="11"/>
  </r>
  <r>
    <s v="Bogotá"/>
    <n v="248"/>
    <s v="Cruz Verde Jumbo Calle 80"/>
    <n v="1"/>
    <m/>
    <m/>
    <x v="11"/>
  </r>
  <r>
    <s v="Bogotá"/>
    <n v="229"/>
    <s v="Cruz Verde Jumbo Suba"/>
    <n v="1"/>
    <m/>
    <m/>
    <x v="11"/>
  </r>
  <r>
    <s v="Yopal"/>
    <n v="312"/>
    <s v="Cruz Verde Jumbo Yopal"/>
    <n v="1"/>
    <m/>
    <m/>
    <x v="11"/>
  </r>
  <r>
    <s v="Pereira"/>
    <n v="127"/>
    <s v="Cruz Verde Pereira"/>
    <n v="1"/>
    <m/>
    <m/>
    <x v="11"/>
  </r>
  <r>
    <s v="Medellín"/>
    <n v="311"/>
    <s v="Cruz Verde Metro Prado"/>
    <n v="1"/>
    <m/>
    <m/>
    <x v="11"/>
  </r>
  <r>
    <s v="Popayán"/>
    <n v="215"/>
    <s v="Cruz Verde Jumbo Popayán"/>
    <n v="1"/>
    <m/>
    <m/>
    <x v="11"/>
  </r>
  <r>
    <s v="Valledupar"/>
    <n v="498"/>
    <s v="Cruz Verde Orbe Plaza"/>
    <n v="1"/>
    <m/>
    <m/>
    <x v="11"/>
  </r>
  <r>
    <s v="Cali"/>
    <n v="188"/>
    <s v="Cruz Verde Tequendama"/>
    <n v="0"/>
    <n v="1"/>
    <m/>
    <x v="11"/>
  </r>
  <r>
    <s v="Bogotá"/>
    <n v="469"/>
    <s v="Cruz Verde Calle 140"/>
    <n v="0"/>
    <n v="1"/>
    <m/>
    <x v="11"/>
  </r>
  <r>
    <s v="Girardot"/>
    <n v="144"/>
    <s v="Cruz Verde Girardot"/>
    <n v="0"/>
    <n v="1"/>
    <m/>
    <x v="11"/>
  </r>
  <r>
    <s v="Chiquinquirá"/>
    <n v="146"/>
    <s v="Cruz Verde Chiquinquirá"/>
    <n v="0"/>
    <n v="1"/>
    <m/>
    <x v="11"/>
  </r>
  <r>
    <s v="Bogotá"/>
    <n v="158"/>
    <s v="Cruz Verde Suba"/>
    <n v="0"/>
    <n v="1"/>
    <m/>
    <x v="11"/>
  </r>
  <r>
    <s v="Medellín"/>
    <n v="175"/>
    <s v="Cruz Verde Campestre"/>
    <n v="0"/>
    <n v="1"/>
    <m/>
    <x v="11"/>
  </r>
  <r>
    <s v="Palmira"/>
    <n v="135"/>
    <s v="Cruz Verde  Palmira"/>
    <n v="0"/>
    <n v="1"/>
    <m/>
    <x v="11"/>
  </r>
  <r>
    <s v="Sogamoso"/>
    <n v="142"/>
    <s v="Cruz Verde Sogamoso"/>
    <n v="0"/>
    <n v="1"/>
    <m/>
    <x v="11"/>
  </r>
  <r>
    <s v="Cali"/>
    <n v="388"/>
    <s v="Cruz Verde Unicentro"/>
    <n v="0"/>
    <m/>
    <n v="1"/>
    <x v="11"/>
  </r>
  <r>
    <s v="Bogotá"/>
    <n v="155"/>
    <s v="Cruz Verde Salitre"/>
    <n v="0"/>
    <m/>
    <n v="1"/>
    <x v="11"/>
  </r>
  <r>
    <s v="Barranquilla"/>
    <n v="390"/>
    <s v="Cruz Verde Calle 82"/>
    <n v="0"/>
    <m/>
    <n v="1"/>
    <x v="11"/>
  </r>
  <r>
    <s v="Bogotá"/>
    <n v="467"/>
    <s v="Cruz Verde Santa Paula"/>
    <n v="0"/>
    <m/>
    <n v="1"/>
    <x v="11"/>
  </r>
  <r>
    <s v="Medellín"/>
    <n v="199"/>
    <s v="Cruz Verde Metro Bello"/>
    <n v="0"/>
    <m/>
    <n v="1"/>
    <x v="11"/>
  </r>
  <r>
    <s v="Cali"/>
    <n v="258"/>
    <s v="Cruz Verde Jumbo Limonar"/>
    <n v="0"/>
    <m/>
    <n v="1"/>
    <x v="11"/>
  </r>
  <r>
    <s v="Cartagena"/>
    <n v="122"/>
    <s v="Cruz Verde Manga"/>
    <n v="0"/>
    <m/>
    <n v="1"/>
    <x v="11"/>
  </r>
  <r>
    <s v="Honda"/>
    <n v="138"/>
    <s v="Cruz Verde Honda"/>
    <n v="0"/>
    <m/>
    <n v="1"/>
    <x v="11"/>
  </r>
  <r>
    <s v="Cartagena"/>
    <n v="456"/>
    <s v="Cruz Verde Bocagrande Carrera 3"/>
    <n v="0"/>
    <m/>
    <n v="1"/>
    <x v="11"/>
  </r>
  <r>
    <s v="Bogotá"/>
    <n v="499"/>
    <s v="Cruz Verde Plaza Imperial"/>
    <n v="0"/>
    <m/>
    <n v="1"/>
    <x v="11"/>
  </r>
  <r>
    <s v="Zipaquirá"/>
    <n v="128"/>
    <s v="Cruz Verde Metro Zipaquirá"/>
    <n v="0"/>
    <m/>
    <n v="1"/>
    <x v="11"/>
  </r>
  <r>
    <s v="Chía"/>
    <n v="184"/>
    <s v="Cruz Verde Las Delicias "/>
    <n v="0"/>
    <m/>
    <n v="1"/>
    <x v="11"/>
  </r>
  <r>
    <s v="Bogotá"/>
    <n v="465"/>
    <s v="Cruz Verde Restrepo Cra 17"/>
    <n v="0"/>
    <m/>
    <n v="1"/>
    <x v="11"/>
  </r>
  <r>
    <s v="Bogotá"/>
    <n v="268"/>
    <s v="Cruz Verde Centro Internacional"/>
    <n v="0"/>
    <m/>
    <m/>
    <x v="12"/>
  </r>
  <r>
    <s v="Bogotá"/>
    <n v="166"/>
    <s v="Cruz Verde Calle 106"/>
    <n v="0"/>
    <m/>
    <m/>
    <x v="12"/>
  </r>
  <r>
    <s v="Bogotá"/>
    <n v="225"/>
    <s v="Cruz Verde Metro Autopista Sur"/>
    <n v="0"/>
    <m/>
    <m/>
    <x v="12"/>
  </r>
  <r>
    <s v="Cúcuta"/>
    <n v="131"/>
    <s v="Cruz Verde Rosetal"/>
    <n v="0"/>
    <m/>
    <m/>
    <x v="12"/>
  </r>
  <r>
    <s v="Villavicencio"/>
    <n v="134"/>
    <s v="Cruz Verde Villavicencio"/>
    <n v="0"/>
    <m/>
    <m/>
    <x v="12"/>
  </r>
  <r>
    <s v="Chía"/>
    <n v="126"/>
    <s v="Cruz Verde Centro Chía"/>
    <n v="0"/>
    <m/>
    <m/>
    <x v="12"/>
  </r>
  <r>
    <s v="Bogotá"/>
    <n v="252"/>
    <s v="Cruz Verde Jumbo Santa Ana"/>
    <n v="0"/>
    <m/>
    <m/>
    <x v="12"/>
  </r>
  <r>
    <s v="Bogotá"/>
    <n v="502"/>
    <s v="Cruz Verde Calle 184"/>
    <n v="0"/>
    <m/>
    <m/>
    <x v="12"/>
  </r>
  <r>
    <s v="Ibagué"/>
    <n v="264"/>
    <s v="Cruz Verde Metro Ibagué"/>
    <n v="0"/>
    <m/>
    <m/>
    <x v="12"/>
  </r>
  <r>
    <s v="Barranquilla"/>
    <n v="115"/>
    <s v="Cruz Verde Prado 74"/>
    <n v="0"/>
    <m/>
    <m/>
    <x v="12"/>
  </r>
  <r>
    <s v="Barranquilla"/>
    <n v="176"/>
    <s v="Cruz Verde Soledad"/>
    <n v="0"/>
    <m/>
    <m/>
    <x v="12"/>
  </r>
  <r>
    <s v="Bogotá"/>
    <n v="186"/>
    <s v="Cruz Verde Calle 97"/>
    <n v="0"/>
    <m/>
    <m/>
    <x v="12"/>
  </r>
  <r>
    <s v="Barranquilla"/>
    <n v="183"/>
    <s v="Cruz Verde Calle 84"/>
    <n v="0"/>
    <m/>
    <m/>
    <x v="12"/>
  </r>
  <r>
    <s v="Bogotá"/>
    <n v="198"/>
    <s v="Cruz Verde Metro Bosa"/>
    <n v="0"/>
    <m/>
    <m/>
    <x v="12"/>
  </r>
  <r>
    <s v="Pereira"/>
    <n v="447"/>
    <s v="Parque Arboleda"/>
    <n v="0"/>
    <m/>
    <m/>
    <x v="12"/>
  </r>
  <r>
    <s v="Cali"/>
    <n v="177"/>
    <s v="Cruz Verde Versalles"/>
    <n v="0"/>
    <m/>
    <m/>
    <x v="12"/>
  </r>
  <r>
    <s v="Bogotá"/>
    <n v="308"/>
    <s v="Cruz Verde Toberín"/>
    <n v="0"/>
    <m/>
    <m/>
    <x v="12"/>
  </r>
  <r>
    <s v="Girardot"/>
    <n v="452"/>
    <s v="Cruz Verde Unicentro Girardot"/>
    <n v="0"/>
    <m/>
    <m/>
    <x v="12"/>
  </r>
  <r>
    <s v="Ipiales "/>
    <n v="148"/>
    <s v="Cruz Verde Ipiales"/>
    <n v="0"/>
    <m/>
    <m/>
    <x v="12"/>
  </r>
  <r>
    <s v="Bogotá"/>
    <n v="171"/>
    <s v="Cruz Verde Plaza de las Américas"/>
    <n v="0"/>
    <m/>
    <m/>
    <x v="12"/>
  </r>
  <r>
    <s v="Bucaramanga"/>
    <n v="270"/>
    <s v="Cruz Verde Metro Cabecera Express"/>
    <n v="0"/>
    <m/>
    <m/>
    <x v="12"/>
  </r>
  <r>
    <s v="Bogotá"/>
    <n v="384"/>
    <s v="Cruz Verde Puente Aranda"/>
    <n v="0"/>
    <m/>
    <m/>
    <x v="12"/>
  </r>
  <r>
    <s v="Bucaramanga"/>
    <n v="109"/>
    <s v="Cruz Verde Calle 56"/>
    <n v="0"/>
    <m/>
    <m/>
    <x v="12"/>
  </r>
  <r>
    <s v="Bogotá"/>
    <n v="156"/>
    <s v=" Cruz Verde Calle 80                      "/>
    <n v="0"/>
    <m/>
    <m/>
    <x v="12"/>
  </r>
  <r>
    <s v="Cali"/>
    <n v="179"/>
    <s v="Cruz Verde Ciudad Jardín"/>
    <n v="0"/>
    <m/>
    <m/>
    <x v="12"/>
  </r>
  <r>
    <s v="Medellín"/>
    <n v="187"/>
    <s v="Cruz Verde Torre Médica"/>
    <n v="0"/>
    <m/>
    <m/>
    <x v="12"/>
  </r>
  <r>
    <s v="Bogotá"/>
    <n v="245"/>
    <s v="Cruz Verde Jumbo Calle 170"/>
    <n v="0"/>
    <m/>
    <m/>
    <x v="12"/>
  </r>
  <r>
    <s v="Girardot"/>
    <n v="249"/>
    <s v="Cruz Verde Jumbo Girardot"/>
    <n v="0"/>
    <m/>
    <m/>
    <x v="12"/>
  </r>
  <r>
    <s v="Bucaramanga"/>
    <n v="289"/>
    <s v="Cruz Verde Jumbo Mega Mall"/>
    <n v="0"/>
    <m/>
    <m/>
    <x v="12"/>
  </r>
  <r>
    <s v="Cali"/>
    <n v="305"/>
    <s v="Cruz Verde Las Velas"/>
    <n v="0"/>
    <m/>
    <m/>
    <x v="12"/>
  </r>
  <r>
    <s v="Bogotá"/>
    <n v="97"/>
    <s v="Cruz Verde Chicó"/>
    <n v="0"/>
    <m/>
    <m/>
    <x v="12"/>
  </r>
  <r>
    <s v="Valledupar"/>
    <n v="116"/>
    <s v="Cruz Verde Jumbo Valledupar"/>
    <n v="0"/>
    <m/>
    <m/>
    <x v="12"/>
  </r>
  <r>
    <s v="Santa Marta"/>
    <n v="119"/>
    <s v="Cruz Verde Santa Marta"/>
    <n v="0"/>
    <m/>
    <m/>
    <x v="12"/>
  </r>
  <r>
    <s v="Ibagué"/>
    <n v="125"/>
    <s v="Cruz Verde San Simón "/>
    <n v="0"/>
    <m/>
    <m/>
    <x v="12"/>
  </r>
  <r>
    <s v="Tunja"/>
    <n v="129"/>
    <s v="Cruz Verde Los Cristales"/>
    <n v="0"/>
    <m/>
    <m/>
    <x v="12"/>
  </r>
  <r>
    <s v="Cartagena"/>
    <n v="185"/>
    <s v="Cruz Verde Bocagrande"/>
    <n v="0"/>
    <m/>
    <m/>
    <x v="12"/>
  </r>
  <r>
    <s v="Soacha"/>
    <n v="196"/>
    <s v="Cruz Verde Metro Soacha"/>
    <n v="0"/>
    <m/>
    <m/>
    <x v="12"/>
  </r>
  <r>
    <s v="Rionegro"/>
    <n v="266"/>
    <s v="Cruz Verde Jumbo Rionegro"/>
    <n v="0"/>
    <m/>
    <m/>
    <x v="12"/>
  </r>
  <r>
    <s v="Bogotá"/>
    <n v="307"/>
    <s v=" Cruz Verde Usaquén"/>
    <n v="0"/>
    <m/>
    <m/>
    <x v="12"/>
  </r>
  <r>
    <s v="Ocaña"/>
    <n v="450"/>
    <s v="Cruz Verde Ocaña"/>
    <n v="0"/>
    <m/>
    <m/>
    <x v="12"/>
  </r>
  <r>
    <s v="Sincelejo"/>
    <n v="118"/>
    <s v="Cruz Verde Sincelejo"/>
    <n v="0"/>
    <m/>
    <m/>
    <x v="12"/>
  </r>
  <r>
    <s v="Tuluá"/>
    <n v="124"/>
    <s v="Cruz Verde Tuluá"/>
    <n v="0"/>
    <m/>
    <m/>
    <x v="12"/>
  </r>
  <r>
    <s v="Neiva"/>
    <n v="130"/>
    <s v="Cruz Verde Quirinal"/>
    <n v="0"/>
    <m/>
    <m/>
    <x v="12"/>
  </r>
  <r>
    <s v="Riohacha"/>
    <n v="132"/>
    <s v="Cruz Verde Metro Riohacha"/>
    <n v="0"/>
    <m/>
    <m/>
    <x v="12"/>
  </r>
  <r>
    <s v="Pasto"/>
    <n v="136"/>
    <s v="Cruz Verde Valle de Atriz"/>
    <n v="0"/>
    <m/>
    <m/>
    <x v="12"/>
  </r>
  <r>
    <s v="Florencia"/>
    <n v="139"/>
    <s v="Cruz Verde Florencia"/>
    <n v="0"/>
    <m/>
    <m/>
    <x v="12"/>
  </r>
  <r>
    <s v="Quibdó"/>
    <n v="141"/>
    <s v="Cruz Verde Quibdó"/>
    <n v="0"/>
    <m/>
    <m/>
    <x v="12"/>
  </r>
  <r>
    <s v="Villeta"/>
    <n v="145"/>
    <s v="Cruz Verde Villeta"/>
    <n v="0"/>
    <m/>
    <m/>
    <x v="12"/>
  </r>
  <r>
    <s v="San Andrés"/>
    <n v="149"/>
    <s v="Cruz Verde San Andrés"/>
    <n v="0"/>
    <m/>
    <m/>
    <x v="12"/>
  </r>
  <r>
    <s v="Bogotá"/>
    <n v="151"/>
    <s v="Cruz Verde Antiguo Country "/>
    <n v="0"/>
    <m/>
    <m/>
    <x v="12"/>
  </r>
  <r>
    <s v="Bogotá"/>
    <n v="154"/>
    <s v="Cruz Verde CAE "/>
    <n v="0"/>
    <m/>
    <m/>
    <x v="12"/>
  </r>
  <r>
    <s v="Bogotá"/>
    <n v="193"/>
    <s v="Cruz Verde Avianca"/>
    <n v="0"/>
    <m/>
    <m/>
    <x v="12"/>
  </r>
  <r>
    <s v="Cali"/>
    <n v="202"/>
    <s v="Cruz Verde Jumbo Valle de Lili"/>
    <n v="0"/>
    <m/>
    <m/>
    <x v="12"/>
  </r>
  <r>
    <s v="Neiva"/>
    <n v="250"/>
    <s v="Cruz Verde Metro Neiva"/>
    <n v="0"/>
    <m/>
    <m/>
    <x v="12"/>
  </r>
  <r>
    <s v="Pasto"/>
    <n v="260"/>
    <s v="Cruz Verde Metro Pasto"/>
    <n v="0"/>
    <m/>
    <m/>
    <x v="12"/>
  </r>
  <r>
    <s v="Bogotá"/>
    <n v="261"/>
    <s v="Cruz Verde Metro San Cayetano"/>
    <n v="0"/>
    <m/>
    <m/>
    <x v="12"/>
  </r>
  <r>
    <s v="Floridablanca"/>
    <n v="293"/>
    <s v="Cruz verde Metro Floridablanca"/>
    <n v="0"/>
    <m/>
    <m/>
    <x v="12"/>
  </r>
  <r>
    <s v="Bucaramanga"/>
    <n v="294"/>
    <s v="Farmasanitas Jumbo Cabecera Tienda"/>
    <n v="0"/>
    <m/>
    <m/>
    <x v="12"/>
  </r>
  <r>
    <s v="Bogotá"/>
    <n v="369"/>
    <s v="Cruz Verde Morato"/>
    <n v="0"/>
    <m/>
    <m/>
    <x v="12"/>
  </r>
  <r>
    <s v="Valledupar"/>
    <n v="370"/>
    <s v="Cruz Verde San Miguel"/>
    <n v="0"/>
    <m/>
    <m/>
    <x v="12"/>
  </r>
  <r>
    <s v="Bogotá"/>
    <n v="374"/>
    <s v="Cruz Verde Calle 90"/>
    <n v="0"/>
    <m/>
    <m/>
    <x v="12"/>
  </r>
  <r>
    <s v="Mingueo/Guajira"/>
    <n v="379"/>
    <s v="Cruz Verde Mingueo"/>
    <n v="0"/>
    <m/>
    <m/>
    <x v="12"/>
  </r>
  <r>
    <s v="Cali"/>
    <n v="386"/>
    <s v="Cruz Verde La Flora Industrial"/>
    <n v="0"/>
    <m/>
    <m/>
    <x v="12"/>
  </r>
  <r>
    <s v="Cali"/>
    <n v="387"/>
    <s v="Cruz Verde Metro Simón Bolívar"/>
    <n v="0"/>
    <m/>
    <m/>
    <x v="12"/>
  </r>
  <r>
    <s v="Armenia"/>
    <n v="445"/>
    <s v="Cruz Verde Clínica Del Café "/>
    <n v="0"/>
    <m/>
    <m/>
    <x v="12"/>
  </r>
  <r>
    <s v="Popayán"/>
    <n v="453"/>
    <s v="Cruz Verde Campanario"/>
    <n v="0"/>
    <m/>
    <m/>
    <x v="12"/>
  </r>
  <r>
    <s v="Cartagena"/>
    <n v="462"/>
    <s v="Cruz Verde Uap Santa Lucía"/>
    <n v="0"/>
    <m/>
    <m/>
    <x v="12"/>
  </r>
  <r>
    <s v="Barranquilla"/>
    <n v="471"/>
    <s v="Cruz Verde Iberoamérica"/>
    <n v="0"/>
    <m/>
    <m/>
    <x v="12"/>
  </r>
  <r>
    <s v="Pasto"/>
    <n v="508"/>
    <s v="Cruz Verde La Aurora"/>
    <n v="0"/>
    <m/>
    <m/>
    <x v="12"/>
  </r>
  <r>
    <s v="Ipiales "/>
    <n v="509"/>
    <s v="Cruz Verde Santa Cecillia"/>
    <n v="0"/>
    <m/>
    <m/>
    <x v="12"/>
  </r>
  <r>
    <s v="Medellín"/>
    <n v="513"/>
    <s v="Cruz Verde Oviedo"/>
    <n v="0"/>
    <m/>
    <m/>
    <x v="12"/>
  </r>
  <r>
    <s v="Cali"/>
    <n v="515"/>
    <s v="Cruz Verde Parque Versalles"/>
    <n v="0"/>
    <m/>
    <m/>
    <x v="12"/>
  </r>
  <r>
    <s v="Bogotá "/>
    <n v="495"/>
    <s v="Cruz Verde Clìnica de la Mujer"/>
    <n v="0"/>
    <m/>
    <m/>
    <x v="12"/>
  </r>
  <r>
    <s v="Medellín"/>
    <n v="517"/>
    <s v="Cruz Verde Santafe Medellin "/>
    <m/>
    <m/>
    <m/>
    <x v="1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104">
  <r>
    <x v="0"/>
    <x v="0"/>
    <x v="0"/>
    <s v="Cali"/>
    <x v="0"/>
  </r>
  <r>
    <x v="1"/>
    <x v="1"/>
    <x v="1"/>
    <s v="Cúcuta"/>
    <x v="1"/>
  </r>
  <r>
    <x v="2"/>
    <x v="2"/>
    <x v="2"/>
    <s v="Bogotá"/>
    <x v="1"/>
  </r>
  <r>
    <x v="3"/>
    <x v="3"/>
    <x v="3"/>
    <s v="Bogotá"/>
    <x v="0"/>
  </r>
  <r>
    <x v="4"/>
    <x v="4"/>
    <x v="4"/>
    <s v="Cali"/>
    <x v="1"/>
  </r>
  <r>
    <x v="5"/>
    <x v="5"/>
    <x v="5"/>
    <s v="Bogotá"/>
    <x v="0"/>
  </r>
  <r>
    <x v="6"/>
    <x v="6"/>
    <x v="6"/>
    <s v="Cali"/>
    <x v="2"/>
  </r>
  <r>
    <x v="7"/>
    <x v="7"/>
    <x v="7"/>
    <s v="Bucaramanga"/>
    <x v="0"/>
  </r>
  <r>
    <x v="8"/>
    <x v="8"/>
    <x v="8"/>
    <s v="Bogotá"/>
    <x v="0"/>
  </r>
  <r>
    <x v="9"/>
    <x v="9"/>
    <x v="9"/>
    <s v="Cali"/>
    <x v="0"/>
  </r>
  <r>
    <x v="10"/>
    <x v="10"/>
    <x v="10"/>
    <s v="Medellín"/>
    <x v="0"/>
  </r>
  <r>
    <x v="11"/>
    <x v="2"/>
    <x v="2"/>
    <s v="Bogotá"/>
    <x v="1"/>
  </r>
  <r>
    <x v="12"/>
    <x v="11"/>
    <x v="11"/>
    <s v="Bogotá "/>
    <x v="0"/>
  </r>
  <r>
    <x v="13"/>
    <x v="12"/>
    <x v="12"/>
    <s v="Bogotá"/>
    <x v="2"/>
  </r>
  <r>
    <x v="14"/>
    <x v="13"/>
    <x v="13"/>
    <s v="Facatativá"/>
    <x v="0"/>
  </r>
  <r>
    <x v="15"/>
    <x v="11"/>
    <x v="11"/>
    <s v="Bogotá "/>
    <x v="1"/>
  </r>
  <r>
    <x v="16"/>
    <x v="11"/>
    <x v="11"/>
    <s v="Bogotá "/>
    <x v="1"/>
  </r>
  <r>
    <x v="17"/>
    <x v="14"/>
    <x v="14"/>
    <s v="Bogotá"/>
    <x v="0"/>
  </r>
  <r>
    <x v="18"/>
    <x v="15"/>
    <x v="15"/>
    <s v="Bogotá"/>
    <x v="0"/>
  </r>
  <r>
    <x v="19"/>
    <x v="16"/>
    <x v="16"/>
    <s v="Bogotá"/>
    <x v="1"/>
  </r>
  <r>
    <x v="20"/>
    <x v="17"/>
    <x v="17"/>
    <s v="Bucaramanga"/>
    <x v="0"/>
  </r>
  <r>
    <x v="21"/>
    <x v="0"/>
    <x v="0"/>
    <s v="Cali"/>
    <x v="0"/>
  </r>
  <r>
    <x v="22"/>
    <x v="18"/>
    <x v="18"/>
    <s v="Bogotá"/>
    <x v="0"/>
  </r>
  <r>
    <x v="23"/>
    <x v="19"/>
    <x v="19"/>
    <s v="Bogotá"/>
    <x v="0"/>
  </r>
  <r>
    <x v="24"/>
    <x v="10"/>
    <x v="10"/>
    <s v="Medellín"/>
    <x v="1"/>
  </r>
  <r>
    <x v="25"/>
    <x v="20"/>
    <x v="20"/>
    <s v="Bogotá"/>
    <x v="1"/>
  </r>
  <r>
    <x v="26"/>
    <x v="21"/>
    <x v="21"/>
    <s v="Bogotá"/>
    <x v="1"/>
  </r>
  <r>
    <x v="27"/>
    <x v="22"/>
    <x v="22"/>
    <s v="Cali"/>
    <x v="0"/>
  </r>
  <r>
    <x v="28"/>
    <x v="23"/>
    <x v="23"/>
    <s v="Bogotá"/>
    <x v="1"/>
  </r>
  <r>
    <x v="29"/>
    <x v="23"/>
    <x v="23"/>
    <s v="Bogotá"/>
    <x v="1"/>
  </r>
  <r>
    <x v="30"/>
    <x v="24"/>
    <x v="24"/>
    <s v="Bogotá"/>
    <x v="1"/>
  </r>
  <r>
    <x v="31"/>
    <x v="25"/>
    <x v="25"/>
    <s v="Cartagena"/>
    <x v="0"/>
  </r>
  <r>
    <x v="32"/>
    <x v="26"/>
    <x v="26"/>
    <s v="Barranquilla"/>
    <x v="0"/>
  </r>
  <r>
    <x v="33"/>
    <x v="0"/>
    <x v="0"/>
    <s v="Cali"/>
    <x v="0"/>
  </r>
  <r>
    <x v="34"/>
    <x v="27"/>
    <x v="27"/>
    <s v="Bogotá"/>
    <x v="0"/>
  </r>
  <r>
    <x v="35"/>
    <x v="3"/>
    <x v="3"/>
    <s v="Bogotá"/>
    <x v="1"/>
  </r>
  <r>
    <x v="36"/>
    <x v="25"/>
    <x v="25"/>
    <s v="Cartagena"/>
    <x v="1"/>
  </r>
  <r>
    <x v="37"/>
    <x v="28"/>
    <x v="28"/>
    <s v="Armenia"/>
    <x v="1"/>
  </r>
  <r>
    <x v="38"/>
    <x v="27"/>
    <x v="27"/>
    <s v="Bogotá"/>
    <x v="0"/>
  </r>
  <r>
    <x v="39"/>
    <x v="29"/>
    <x v="29"/>
    <s v="Soacha"/>
    <x v="0"/>
  </r>
  <r>
    <x v="40"/>
    <x v="13"/>
    <x v="13"/>
    <s v="Facatativá"/>
    <x v="1"/>
  </r>
  <r>
    <x v="41"/>
    <x v="1"/>
    <x v="1"/>
    <s v="Cúcuta"/>
    <x v="1"/>
  </r>
  <r>
    <x v="42"/>
    <x v="4"/>
    <x v="4"/>
    <s v="Cali"/>
    <x v="0"/>
  </r>
  <r>
    <x v="43"/>
    <x v="0"/>
    <x v="0"/>
    <s v="Cali"/>
    <x v="0"/>
  </r>
  <r>
    <x v="44"/>
    <x v="11"/>
    <x v="11"/>
    <s v="Bogotá "/>
    <x v="0"/>
  </r>
  <r>
    <x v="45"/>
    <x v="3"/>
    <x v="3"/>
    <s v="Bogotá"/>
    <x v="0"/>
  </r>
  <r>
    <x v="46"/>
    <x v="30"/>
    <x v="30"/>
    <s v="Bogotá"/>
    <x v="0"/>
  </r>
  <r>
    <x v="47"/>
    <x v="0"/>
    <x v="0"/>
    <s v="Cali"/>
    <x v="0"/>
  </r>
  <r>
    <x v="48"/>
    <x v="31"/>
    <x v="31"/>
    <s v="Cartagena"/>
    <x v="1"/>
  </r>
  <r>
    <x v="49"/>
    <x v="9"/>
    <x v="9"/>
    <s v="Cali"/>
    <x v="2"/>
  </r>
  <r>
    <x v="50"/>
    <x v="10"/>
    <x v="10"/>
    <s v="Medellín"/>
    <x v="0"/>
  </r>
  <r>
    <x v="51"/>
    <x v="32"/>
    <x v="32"/>
    <s v="Bogotá"/>
    <x v="1"/>
  </r>
  <r>
    <x v="52"/>
    <x v="33"/>
    <x v="33"/>
    <s v="Bogotá"/>
    <x v="1"/>
  </r>
  <r>
    <x v="53"/>
    <x v="34"/>
    <x v="34"/>
    <s v="Bogotá"/>
    <x v="0"/>
  </r>
  <r>
    <x v="54"/>
    <x v="35"/>
    <x v="35"/>
    <s v="Bogotá"/>
    <x v="1"/>
  </r>
  <r>
    <x v="55"/>
    <x v="10"/>
    <x v="10"/>
    <s v="Medellín"/>
    <x v="1"/>
  </r>
  <r>
    <x v="56"/>
    <x v="34"/>
    <x v="34"/>
    <s v="Bogotá"/>
    <x v="1"/>
  </r>
  <r>
    <x v="57"/>
    <x v="36"/>
    <x v="36"/>
    <s v="Bogotá"/>
    <x v="0"/>
  </r>
  <r>
    <x v="58"/>
    <x v="19"/>
    <x v="19"/>
    <s v="Bogotá"/>
    <x v="1"/>
  </r>
  <r>
    <x v="59"/>
    <x v="37"/>
    <x v="37"/>
    <s v="Duitama"/>
    <x v="1"/>
  </r>
  <r>
    <x v="60"/>
    <x v="28"/>
    <x v="28"/>
    <s v="Armenia"/>
    <x v="0"/>
  </r>
  <r>
    <x v="61"/>
    <x v="10"/>
    <x v="10"/>
    <s v="Medellín"/>
    <x v="0"/>
  </r>
  <r>
    <x v="62"/>
    <x v="38"/>
    <x v="38"/>
    <s v="Bogotá"/>
    <x v="1"/>
  </r>
  <r>
    <x v="63"/>
    <x v="39"/>
    <x v="39"/>
    <s v="Barranquilla"/>
    <x v="0"/>
  </r>
  <r>
    <x v="64"/>
    <x v="3"/>
    <x v="3"/>
    <s v="Bogotá"/>
    <x v="0"/>
  </r>
  <r>
    <x v="65"/>
    <x v="40"/>
    <x v="40"/>
    <s v="Rionegro"/>
    <x v="0"/>
  </r>
  <r>
    <x v="66"/>
    <x v="5"/>
    <x v="5"/>
    <s v="Bogotá"/>
    <x v="0"/>
  </r>
  <r>
    <x v="67"/>
    <x v="41"/>
    <x v="41"/>
    <s v="Tunja"/>
    <x v="1"/>
  </r>
  <r>
    <x v="68"/>
    <x v="42"/>
    <x v="42"/>
    <s v="Bogotá"/>
    <x v="1"/>
  </r>
  <r>
    <x v="69"/>
    <x v="43"/>
    <x v="43"/>
    <s v="Bogotá"/>
    <x v="1"/>
  </r>
  <r>
    <x v="70"/>
    <x v="44"/>
    <x v="44"/>
    <s v="Bogotá"/>
    <x v="0"/>
  </r>
  <r>
    <x v="71"/>
    <x v="44"/>
    <x v="44"/>
    <s v="Bogotá"/>
    <x v="1"/>
  </r>
  <r>
    <x v="72"/>
    <x v="3"/>
    <x v="3"/>
    <s v="Bogotá"/>
    <x v="0"/>
  </r>
  <r>
    <x v="73"/>
    <x v="33"/>
    <x v="33"/>
    <s v="Bogotá"/>
    <x v="1"/>
  </r>
  <r>
    <x v="74"/>
    <x v="3"/>
    <x v="3"/>
    <s v="Bogotá"/>
    <x v="0"/>
  </r>
  <r>
    <x v="75"/>
    <x v="45"/>
    <x v="45"/>
    <s v="Medellín"/>
    <x v="1"/>
  </r>
  <r>
    <x v="76"/>
    <x v="46"/>
    <x v="46"/>
    <s v="Bogotá"/>
    <x v="1"/>
  </r>
  <r>
    <x v="77"/>
    <x v="11"/>
    <x v="11"/>
    <s v="Bogotá "/>
    <x v="1"/>
  </r>
  <r>
    <x v="77"/>
    <x v="20"/>
    <x v="20"/>
    <s v="Bogotá"/>
    <x v="1"/>
  </r>
  <r>
    <x v="78"/>
    <x v="16"/>
    <x v="16"/>
    <s v="Bogotá"/>
    <x v="1"/>
  </r>
  <r>
    <x v="79"/>
    <x v="15"/>
    <x v="15"/>
    <s v="Bogotá"/>
    <x v="0"/>
  </r>
  <r>
    <x v="80"/>
    <x v="27"/>
    <x v="27"/>
    <s v="Bogotá"/>
    <x v="0"/>
  </r>
  <r>
    <x v="81"/>
    <x v="46"/>
    <x v="46"/>
    <s v="Bogotá"/>
    <x v="1"/>
  </r>
  <r>
    <x v="82"/>
    <x v="45"/>
    <x v="45"/>
    <s v="Medellín"/>
    <x v="0"/>
  </r>
  <r>
    <x v="83"/>
    <x v="23"/>
    <x v="23"/>
    <s v="Bogotá"/>
    <x v="1"/>
  </r>
  <r>
    <x v="84"/>
    <x v="23"/>
    <x v="23"/>
    <s v="Bogotá"/>
    <x v="0"/>
  </r>
  <r>
    <x v="85"/>
    <x v="47"/>
    <x v="47"/>
    <s v="Bogotá"/>
    <x v="1"/>
  </r>
  <r>
    <x v="86"/>
    <x v="48"/>
    <x v="48"/>
    <s v="Bogotá"/>
    <x v="0"/>
  </r>
  <r>
    <x v="87"/>
    <x v="24"/>
    <x v="24"/>
    <s v="Bogotá"/>
    <x v="1"/>
  </r>
  <r>
    <x v="88"/>
    <x v="16"/>
    <x v="16"/>
    <s v="Bogotá"/>
    <x v="0"/>
  </r>
  <r>
    <x v="89"/>
    <x v="25"/>
    <x v="25"/>
    <s v="Cartagena"/>
    <x v="0"/>
  </r>
  <r>
    <x v="90"/>
    <x v="49"/>
    <x v="49"/>
    <s v="Florencia"/>
    <x v="0"/>
  </r>
  <r>
    <x v="91"/>
    <x v="45"/>
    <x v="45"/>
    <s v="Medellín"/>
    <x v="1"/>
  </r>
  <r>
    <x v="92"/>
    <x v="50"/>
    <x v="50"/>
    <s v="Bogotá"/>
    <x v="0"/>
  </r>
  <r>
    <x v="93"/>
    <x v="1"/>
    <x v="1"/>
    <s v="Cúcuta"/>
    <x v="1"/>
  </r>
  <r>
    <x v="94"/>
    <x v="13"/>
    <x v="13"/>
    <s v="Facatativá"/>
    <x v="1"/>
  </r>
  <r>
    <x v="95"/>
    <x v="21"/>
    <x v="21"/>
    <s v="Bogotá"/>
    <x v="0"/>
  </r>
  <r>
    <x v="96"/>
    <x v="3"/>
    <x v="3"/>
    <s v="Bogotá"/>
    <x v="0"/>
  </r>
  <r>
    <x v="97"/>
    <x v="51"/>
    <x v="51"/>
    <s v="Bogotá"/>
    <x v="0"/>
  </r>
  <r>
    <x v="98"/>
    <x v="51"/>
    <x v="51"/>
    <s v="Bogotá"/>
    <x v="1"/>
  </r>
  <r>
    <x v="99"/>
    <x v="44"/>
    <x v="44"/>
    <s v="Bogotá"/>
    <x v="0"/>
  </r>
  <r>
    <x v="100"/>
    <x v="14"/>
    <x v="14"/>
    <s v="Bogotá"/>
    <x v="0"/>
  </r>
  <r>
    <x v="101"/>
    <x v="44"/>
    <x v="44"/>
    <s v="Bogotá"/>
    <x v="1"/>
  </r>
  <r>
    <x v="102"/>
    <x v="13"/>
    <x v="13"/>
    <s v="Facatativá"/>
    <x v="1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169">
  <r>
    <s v="Bogotá"/>
    <n v="458"/>
    <s v="Cruz Verde Kennedy Central"/>
    <n v="4"/>
    <n v="10"/>
    <n v="6"/>
    <n v="5"/>
    <n v="2"/>
    <n v="2"/>
    <n v="4"/>
    <n v="6"/>
    <n v="4"/>
    <n v="2"/>
    <n v="3"/>
    <n v="2"/>
    <x v="0"/>
  </r>
  <r>
    <s v="Bogotá"/>
    <n v="378"/>
    <s v="Cruz Verde Avenida Las Villas"/>
    <n v="6"/>
    <n v="3"/>
    <n v="4"/>
    <n v="2"/>
    <n v="1"/>
    <n v="5"/>
    <n v="0"/>
    <n v="3"/>
    <n v="3"/>
    <n v="1"/>
    <n v="2"/>
    <n v="0"/>
    <x v="1"/>
  </r>
  <r>
    <s v="Bogotá"/>
    <n v="451"/>
    <s v="Cruz Verde Chapinero Alto"/>
    <n v="3"/>
    <n v="2"/>
    <n v="5"/>
    <n v="2"/>
    <n v="3"/>
    <n v="0"/>
    <n v="2"/>
    <n v="0"/>
    <n v="5"/>
    <n v="0"/>
    <n v="2"/>
    <n v="0"/>
    <x v="2"/>
  </r>
  <r>
    <s v="Medellín"/>
    <n v="200"/>
    <s v="Cruz Verde Jumbo Cra 65"/>
    <n v="6"/>
    <n v="4"/>
    <n v="1"/>
    <n v="0"/>
    <n v="1"/>
    <n v="5"/>
    <n v="0"/>
    <n v="4"/>
    <n v="0"/>
    <n v="1"/>
    <n v="0"/>
    <n v="0"/>
    <x v="3"/>
  </r>
  <r>
    <s v="Bogotá"/>
    <n v="464"/>
    <s v="Cruz Verde Av. Esperanza"/>
    <n v="2"/>
    <n v="4"/>
    <n v="5"/>
    <n v="0"/>
    <n v="2"/>
    <n v="0"/>
    <n v="3"/>
    <n v="1"/>
    <n v="4"/>
    <n v="1"/>
    <n v="0"/>
    <n v="0"/>
    <x v="3"/>
  </r>
  <r>
    <s v="Bogotá"/>
    <n v="226"/>
    <s v="Cruz Verde Metro 20 de Julio"/>
    <n v="3"/>
    <n v="2"/>
    <n v="5"/>
    <n v="1"/>
    <n v="2"/>
    <n v="1"/>
    <n v="1"/>
    <n v="1"/>
    <n v="0"/>
    <n v="5"/>
    <n v="0"/>
    <n v="1"/>
    <x v="3"/>
  </r>
  <r>
    <s v="Bogotá"/>
    <n v="468"/>
    <s v="Cruz Verde Calle 93"/>
    <n v="2"/>
    <n v="2"/>
    <n v="5"/>
    <n v="2"/>
    <n v="0"/>
    <n v="2"/>
    <n v="1"/>
    <n v="1"/>
    <n v="1"/>
    <n v="4"/>
    <n v="1"/>
    <n v="1"/>
    <x v="3"/>
  </r>
  <r>
    <s v="Bogotá"/>
    <n v="157"/>
    <s v="Cruz Verde Zona In"/>
    <n v="1"/>
    <n v="2"/>
    <n v="6"/>
    <n v="2"/>
    <n v="0"/>
    <n v="1"/>
    <n v="0"/>
    <n v="2"/>
    <n v="0"/>
    <n v="6"/>
    <n v="0"/>
    <n v="2"/>
    <x v="3"/>
  </r>
  <r>
    <s v="Medellín"/>
    <n v="161"/>
    <s v="Cruz Verde Punto Clave"/>
    <n v="3"/>
    <n v="3"/>
    <m/>
    <n v="5"/>
    <n v="2"/>
    <n v="1"/>
    <n v="2"/>
    <n v="1"/>
    <n v="0"/>
    <n v="0"/>
    <n v="2"/>
    <n v="3"/>
    <x v="3"/>
  </r>
  <r>
    <s v="Bogotá"/>
    <n v="160"/>
    <s v="Cruz Verde Santa Bárbara"/>
    <n v="1"/>
    <n v="3"/>
    <m/>
    <n v="7"/>
    <n v="0"/>
    <n v="1"/>
    <n v="1"/>
    <n v="2"/>
    <n v="0"/>
    <n v="0"/>
    <n v="1"/>
    <n v="6"/>
    <x v="3"/>
  </r>
  <r>
    <s v="Zipaquirá"/>
    <n v="382"/>
    <s v="Cruz Verde Zipaquirá Centro"/>
    <n v="4"/>
    <n v="2"/>
    <n v="4"/>
    <n v="0"/>
    <n v="4"/>
    <n v="0"/>
    <n v="2"/>
    <n v="0"/>
    <n v="4"/>
    <n v="0"/>
    <n v="0"/>
    <n v="0"/>
    <x v="4"/>
  </r>
  <r>
    <s v="Bogotá"/>
    <n v="172"/>
    <s v="Cruz Verde Calle 100"/>
    <n v="2"/>
    <n v="3"/>
    <n v="1"/>
    <n v="4"/>
    <n v="2"/>
    <n v="0"/>
    <n v="3"/>
    <n v="0"/>
    <n v="1"/>
    <n v="0"/>
    <n v="3"/>
    <n v="1"/>
    <x v="4"/>
  </r>
  <r>
    <s v="Bogotá"/>
    <n v="505"/>
    <s v="Cruz Verde Galerias"/>
    <n v="1"/>
    <n v="3"/>
    <n v="3"/>
    <n v="2"/>
    <n v="0"/>
    <n v="1"/>
    <n v="3"/>
    <n v="0"/>
    <n v="3"/>
    <n v="0"/>
    <n v="2"/>
    <n v="0"/>
    <x v="5"/>
  </r>
  <r>
    <s v="Facatativá"/>
    <n v="143"/>
    <s v="Cruz Verde Facatativá"/>
    <n v="1"/>
    <n v="1"/>
    <n v="3"/>
    <n v="4"/>
    <n v="0"/>
    <n v="1"/>
    <n v="0"/>
    <n v="1"/>
    <n v="1"/>
    <n v="2"/>
    <n v="3"/>
    <n v="1"/>
    <x v="5"/>
  </r>
  <r>
    <s v="Cali"/>
    <n v="189"/>
    <s v="Cruz Verde Centenario"/>
    <n v="1"/>
    <n v="1"/>
    <n v="2"/>
    <n v="5"/>
    <n v="0"/>
    <n v="1"/>
    <n v="0"/>
    <n v="1"/>
    <n v="0"/>
    <n v="2"/>
    <n v="0"/>
    <n v="5"/>
    <x v="5"/>
  </r>
  <r>
    <s v="Bogotá"/>
    <n v="262"/>
    <s v="Cruz Verde Jumbo Hayuelos"/>
    <n v="4"/>
    <n v="1"/>
    <n v="1"/>
    <n v="2"/>
    <n v="0"/>
    <n v="4"/>
    <n v="0"/>
    <n v="1"/>
    <n v="0"/>
    <n v="1"/>
    <n v="0"/>
    <n v="2"/>
    <x v="6"/>
  </r>
  <r>
    <s v="Bogotá"/>
    <n v="511"/>
    <s v="Cruz Verde Mazuren"/>
    <n v="0"/>
    <n v="1"/>
    <n v="4"/>
    <n v="3"/>
    <n v="0"/>
    <n v="0"/>
    <n v="0"/>
    <n v="1"/>
    <n v="0"/>
    <n v="4"/>
    <n v="0"/>
    <n v="3"/>
    <x v="6"/>
  </r>
  <r>
    <s v="Bogotá"/>
    <n v="459"/>
    <s v=" Cruz Verde Las Ferias"/>
    <n v="3"/>
    <m/>
    <n v="4"/>
    <n v="0"/>
    <n v="1"/>
    <n v="2"/>
    <n v="0"/>
    <n v="0"/>
    <n v="4"/>
    <n v="0"/>
    <n v="0"/>
    <n v="0"/>
    <x v="7"/>
  </r>
  <r>
    <s v="Armenia"/>
    <n v="133"/>
    <s v="Cruz Verde Avenida Bolívar"/>
    <n v="0"/>
    <n v="2"/>
    <n v="2"/>
    <n v="2"/>
    <n v="0"/>
    <n v="0"/>
    <n v="0"/>
    <n v="2"/>
    <n v="0"/>
    <n v="2"/>
    <n v="1"/>
    <n v="1"/>
    <x v="8"/>
  </r>
  <r>
    <s v="Cúcuta"/>
    <n v="460"/>
    <s v="Cruz Verde Cúcuta Av.1"/>
    <n v="2"/>
    <n v="1"/>
    <m/>
    <n v="3"/>
    <n v="2"/>
    <n v="0"/>
    <n v="1"/>
    <n v="0"/>
    <n v="0"/>
    <n v="0"/>
    <n v="3"/>
    <n v="0"/>
    <x v="8"/>
  </r>
  <r>
    <s v="Bogotá"/>
    <n v="367"/>
    <s v="Cruz Verde Ilarco"/>
    <n v="1"/>
    <m/>
    <n v="1"/>
    <n v="4"/>
    <n v="1"/>
    <n v="0"/>
    <n v="0"/>
    <n v="0"/>
    <n v="1"/>
    <n v="0"/>
    <n v="2"/>
    <n v="2"/>
    <x v="8"/>
  </r>
  <r>
    <s v="Bogotá"/>
    <n v="265"/>
    <s v="Cruz Verde Metro Alquería"/>
    <n v="2"/>
    <n v="2"/>
    <n v="1"/>
    <n v="0"/>
    <n v="2"/>
    <n v="0"/>
    <n v="2"/>
    <n v="0"/>
    <n v="1"/>
    <n v="0"/>
    <n v="0"/>
    <n v="0"/>
    <x v="9"/>
  </r>
  <r>
    <s v="Bucaramanga"/>
    <n v="297"/>
    <s v="Cruz Verde Parque Caracolí"/>
    <n v="2"/>
    <m/>
    <n v="3"/>
    <n v="0"/>
    <n v="2"/>
    <n v="0"/>
    <n v="0"/>
    <n v="0"/>
    <n v="3"/>
    <n v="0"/>
    <n v="0"/>
    <n v="0"/>
    <x v="9"/>
  </r>
  <r>
    <s v="Bogotá"/>
    <n v="110"/>
    <s v="Cruz Verde Pontevedra"/>
    <n v="0"/>
    <n v="2"/>
    <n v="3"/>
    <n v="0"/>
    <n v="0"/>
    <n v="0"/>
    <n v="0"/>
    <n v="2"/>
    <n v="0"/>
    <n v="3"/>
    <n v="0"/>
    <n v="0"/>
    <x v="9"/>
  </r>
  <r>
    <s v="Duitama"/>
    <n v="147"/>
    <s v="Cruz Verde Innovo"/>
    <n v="2"/>
    <n v="1"/>
    <n v="1"/>
    <n v="1"/>
    <n v="0"/>
    <n v="2"/>
    <n v="0"/>
    <n v="1"/>
    <n v="0"/>
    <n v="1"/>
    <n v="1"/>
    <n v="0"/>
    <x v="9"/>
  </r>
  <r>
    <s v="Bogotá"/>
    <n v="253"/>
    <s v="Cruz Verde Metro Banderas"/>
    <n v="2"/>
    <n v="1"/>
    <n v="1"/>
    <n v="1"/>
    <n v="0"/>
    <n v="2"/>
    <n v="0"/>
    <n v="1"/>
    <n v="0"/>
    <n v="1"/>
    <n v="1"/>
    <n v="0"/>
    <x v="9"/>
  </r>
  <r>
    <s v="Bogotá"/>
    <n v="168"/>
    <s v="Cruz Verde Calle 127"/>
    <n v="1"/>
    <n v="1"/>
    <n v="1"/>
    <n v="2"/>
    <n v="0"/>
    <n v="1"/>
    <n v="0"/>
    <n v="1"/>
    <n v="0"/>
    <n v="1"/>
    <n v="0"/>
    <n v="2"/>
    <x v="9"/>
  </r>
  <r>
    <s v="Bogotá"/>
    <n v="506"/>
    <s v="Cruz Verde Santa Bibiana"/>
    <n v="0"/>
    <n v="1"/>
    <n v="2"/>
    <n v="2"/>
    <n v="0"/>
    <n v="0"/>
    <n v="1"/>
    <n v="0"/>
    <n v="2"/>
    <n v="0"/>
    <n v="1"/>
    <n v="1"/>
    <x v="9"/>
  </r>
  <r>
    <s v="Bogotá"/>
    <n v="167"/>
    <s v="Cruz Verde Quinta Paredes"/>
    <n v="0"/>
    <n v="2"/>
    <m/>
    <n v="3"/>
    <n v="0"/>
    <n v="0"/>
    <n v="0"/>
    <n v="2"/>
    <n v="0"/>
    <n v="0"/>
    <n v="2"/>
    <n v="1"/>
    <x v="9"/>
  </r>
  <r>
    <s v="Medellín"/>
    <n v="113"/>
    <s v="Cruz Verde San Diego"/>
    <n v="2"/>
    <n v="1"/>
    <n v="1"/>
    <n v="0"/>
    <n v="1"/>
    <n v="1"/>
    <n v="0"/>
    <n v="1"/>
    <n v="0"/>
    <n v="1"/>
    <n v="0"/>
    <n v="0"/>
    <x v="10"/>
  </r>
  <r>
    <s v="Bucaramanga"/>
    <n v="444"/>
    <s v="Cruz Verde Carrera 33"/>
    <n v="1"/>
    <n v="2"/>
    <n v="1"/>
    <n v="0"/>
    <n v="1"/>
    <n v="0"/>
    <n v="2"/>
    <n v="0"/>
    <n v="1"/>
    <n v="0"/>
    <n v="0"/>
    <n v="0"/>
    <x v="10"/>
  </r>
  <r>
    <s v="Bogotá"/>
    <n v="504"/>
    <s v="Cruz Verde Uap 104"/>
    <n v="0"/>
    <n v="3"/>
    <n v="1"/>
    <n v="0"/>
    <n v="0"/>
    <n v="0"/>
    <n v="2"/>
    <n v="1"/>
    <n v="1"/>
    <n v="0"/>
    <n v="0"/>
    <n v="0"/>
    <x v="10"/>
  </r>
  <r>
    <s v="Bogotá"/>
    <n v="251"/>
    <s v="Cruz Verde Calle 54"/>
    <n v="0"/>
    <n v="1"/>
    <n v="3"/>
    <n v="0"/>
    <n v="0"/>
    <n v="0"/>
    <n v="0"/>
    <n v="1"/>
    <n v="1"/>
    <n v="2"/>
    <n v="0"/>
    <n v="0"/>
    <x v="10"/>
  </r>
  <r>
    <s v="Bogotá"/>
    <n v="466"/>
    <s v="Cruz Verde Colmedica Chapinero "/>
    <n v="0"/>
    <n v="1"/>
    <n v="3"/>
    <n v="0"/>
    <n v="0"/>
    <n v="0"/>
    <n v="1"/>
    <n v="0"/>
    <n v="3"/>
    <n v="0"/>
    <n v="0"/>
    <n v="0"/>
    <x v="10"/>
  </r>
  <r>
    <s v="Bogotá"/>
    <n v="512"/>
    <s v="Cruz Verde Parque Fontibón"/>
    <n v="3"/>
    <m/>
    <m/>
    <n v="1"/>
    <n v="2"/>
    <n v="1"/>
    <n v="0"/>
    <n v="0"/>
    <n v="0"/>
    <n v="0"/>
    <n v="1"/>
    <n v="0"/>
    <x v="10"/>
  </r>
  <r>
    <s v="Bogotá"/>
    <n v="98"/>
    <s v="Cruz Verde Belmira"/>
    <n v="1"/>
    <n v="1"/>
    <n v="1"/>
    <n v="1"/>
    <n v="0"/>
    <n v="1"/>
    <n v="0"/>
    <n v="1"/>
    <n v="0"/>
    <n v="1"/>
    <n v="0"/>
    <n v="1"/>
    <x v="10"/>
  </r>
  <r>
    <s v="Bogotá"/>
    <n v="496"/>
    <s v="Cruz Verde Medical Center"/>
    <n v="1"/>
    <n v="1"/>
    <n v="1"/>
    <n v="1"/>
    <n v="0"/>
    <n v="1"/>
    <n v="1"/>
    <n v="0"/>
    <n v="1"/>
    <n v="0"/>
    <n v="1"/>
    <n v="0"/>
    <x v="10"/>
  </r>
  <r>
    <s v="Soacha"/>
    <n v="455"/>
    <s v="Cruz Verde Antares"/>
    <n v="1"/>
    <m/>
    <n v="2"/>
    <n v="1"/>
    <n v="1"/>
    <n v="0"/>
    <n v="0"/>
    <n v="0"/>
    <n v="1"/>
    <n v="1"/>
    <n v="0"/>
    <n v="1"/>
    <x v="10"/>
  </r>
  <r>
    <s v="Bogotá"/>
    <n v="163"/>
    <s v="Cruz Verde Palermo"/>
    <n v="0"/>
    <n v="2"/>
    <m/>
    <n v="2"/>
    <n v="0"/>
    <n v="0"/>
    <n v="2"/>
    <n v="0"/>
    <n v="0"/>
    <n v="0"/>
    <n v="2"/>
    <n v="0"/>
    <x v="10"/>
  </r>
  <r>
    <s v="Cali"/>
    <n v="385"/>
    <s v="Cruz Verde Imbanaco"/>
    <n v="1"/>
    <m/>
    <n v="1"/>
    <n v="2"/>
    <n v="0"/>
    <n v="1"/>
    <n v="0"/>
    <n v="0"/>
    <n v="1"/>
    <n v="0"/>
    <n v="1"/>
    <n v="1"/>
    <x v="10"/>
  </r>
  <r>
    <s v="Bogotá"/>
    <n v="494"/>
    <s v="Cruz Verde Modelia Central"/>
    <n v="1"/>
    <m/>
    <n v="1"/>
    <n v="2"/>
    <n v="1"/>
    <n v="0"/>
    <n v="0"/>
    <n v="0"/>
    <n v="1"/>
    <n v="0"/>
    <n v="2"/>
    <n v="0"/>
    <x v="10"/>
  </r>
  <r>
    <s v="Medellín"/>
    <n v="175"/>
    <s v="Cruz Verde Campestre"/>
    <n v="0"/>
    <n v="1"/>
    <m/>
    <n v="3"/>
    <n v="0"/>
    <n v="0"/>
    <n v="1"/>
    <n v="0"/>
    <n v="0"/>
    <n v="0"/>
    <n v="2"/>
    <n v="1"/>
    <x v="10"/>
  </r>
  <r>
    <s v="Cartagena"/>
    <n v="456"/>
    <s v="Cruz Verde Bocagrande Carrera 3"/>
    <n v="0"/>
    <m/>
    <n v="1"/>
    <n v="3"/>
    <n v="0"/>
    <n v="0"/>
    <n v="0"/>
    <n v="0"/>
    <n v="1"/>
    <n v="0"/>
    <n v="1"/>
    <n v="2"/>
    <x v="10"/>
  </r>
  <r>
    <s v="Bogotá"/>
    <n v="165"/>
    <s v="Cruz Verde Tunal"/>
    <n v="3"/>
    <m/>
    <m/>
    <n v="0"/>
    <n v="0"/>
    <n v="3"/>
    <n v="0"/>
    <n v="0"/>
    <n v="0"/>
    <n v="0"/>
    <n v="0"/>
    <n v="0"/>
    <x v="11"/>
  </r>
  <r>
    <s v="Bogotá"/>
    <n v="164"/>
    <s v="Cruz Verde Cedro Bolívar"/>
    <n v="2"/>
    <n v="1"/>
    <m/>
    <n v="0"/>
    <n v="0"/>
    <n v="2"/>
    <n v="1"/>
    <n v="0"/>
    <n v="0"/>
    <n v="0"/>
    <n v="0"/>
    <n v="0"/>
    <x v="11"/>
  </r>
  <r>
    <s v="Bucaramanga"/>
    <n v="174"/>
    <s v="Cruz Verde Parque Turbay"/>
    <n v="1"/>
    <n v="2"/>
    <m/>
    <n v="0"/>
    <n v="1"/>
    <n v="0"/>
    <n v="2"/>
    <n v="0"/>
    <n v="0"/>
    <n v="0"/>
    <n v="0"/>
    <n v="0"/>
    <x v="11"/>
  </r>
  <r>
    <s v="Bogotá"/>
    <n v="389"/>
    <s v="Cruz Verde Restrepo"/>
    <n v="1"/>
    <n v="2"/>
    <m/>
    <n v="0"/>
    <n v="0"/>
    <n v="1"/>
    <n v="0"/>
    <n v="2"/>
    <n v="0"/>
    <n v="0"/>
    <n v="0"/>
    <n v="0"/>
    <x v="11"/>
  </r>
  <r>
    <s v="Manizales"/>
    <n v="123"/>
    <s v="Cruz Verde Guayacanes"/>
    <n v="0"/>
    <n v="3"/>
    <m/>
    <n v="0"/>
    <n v="0"/>
    <n v="0"/>
    <n v="0"/>
    <n v="3"/>
    <n v="0"/>
    <n v="0"/>
    <n v="0"/>
    <n v="0"/>
    <x v="11"/>
  </r>
  <r>
    <s v="Barranquilla"/>
    <n v="224"/>
    <s v="Cruz Verde Jumbo Alto Prado"/>
    <n v="1"/>
    <n v="1"/>
    <n v="1"/>
    <n v="0"/>
    <n v="0"/>
    <n v="1"/>
    <n v="0"/>
    <n v="1"/>
    <n v="1"/>
    <n v="0"/>
    <n v="0"/>
    <n v="0"/>
    <x v="11"/>
  </r>
  <r>
    <s v="Bucaramanga"/>
    <n v="162"/>
    <s v="Cruz Verde Cabecera"/>
    <n v="0"/>
    <n v="2"/>
    <n v="1"/>
    <n v="0"/>
    <n v="0"/>
    <n v="0"/>
    <n v="2"/>
    <n v="0"/>
    <n v="1"/>
    <n v="0"/>
    <n v="0"/>
    <n v="0"/>
    <x v="11"/>
  </r>
  <r>
    <s v="Bogotá"/>
    <n v="454"/>
    <s v="Cruz Verde Colina"/>
    <n v="1"/>
    <n v="1"/>
    <m/>
    <n v="1"/>
    <n v="0"/>
    <n v="1"/>
    <n v="0"/>
    <n v="1"/>
    <n v="0"/>
    <n v="0"/>
    <n v="0"/>
    <n v="1"/>
    <x v="11"/>
  </r>
  <r>
    <s v="Tunja"/>
    <n v="201"/>
    <s v="Cruz Verde Jumbo Tunja"/>
    <n v="1"/>
    <n v="1"/>
    <m/>
    <n v="1"/>
    <n v="0"/>
    <n v="1"/>
    <n v="0"/>
    <n v="1"/>
    <n v="0"/>
    <n v="0"/>
    <n v="1"/>
    <n v="0"/>
    <x v="11"/>
  </r>
  <r>
    <s v="Barranquilla"/>
    <n v="257"/>
    <s v="Cruz Verde Jumbo Americano"/>
    <n v="1"/>
    <m/>
    <n v="1"/>
    <n v="1"/>
    <n v="1"/>
    <n v="0"/>
    <n v="0"/>
    <n v="0"/>
    <n v="0"/>
    <n v="1"/>
    <n v="0"/>
    <n v="1"/>
    <x v="11"/>
  </r>
  <r>
    <s v="Bogotá"/>
    <n v="383"/>
    <s v="Cruz Verde World Trade Center"/>
    <n v="1"/>
    <m/>
    <n v="1"/>
    <n v="1"/>
    <n v="1"/>
    <n v="0"/>
    <n v="0"/>
    <n v="0"/>
    <n v="0"/>
    <n v="1"/>
    <n v="1"/>
    <n v="0"/>
    <x v="11"/>
  </r>
  <r>
    <s v="Barranquilla"/>
    <n v="309"/>
    <s v="Cruz Verde Metro San Francisco"/>
    <n v="0"/>
    <n v="1"/>
    <n v="1"/>
    <n v="1"/>
    <n v="0"/>
    <n v="0"/>
    <n v="0"/>
    <n v="1"/>
    <n v="0"/>
    <n v="1"/>
    <n v="0"/>
    <n v="1"/>
    <x v="11"/>
  </r>
  <r>
    <s v="Cartagena"/>
    <n v="470"/>
    <s v="Cruz Verde Las Murallas"/>
    <n v="0"/>
    <n v="1"/>
    <n v="1"/>
    <n v="1"/>
    <n v="0"/>
    <n v="0"/>
    <n v="1"/>
    <n v="0"/>
    <n v="0"/>
    <n v="1"/>
    <n v="1"/>
    <n v="0"/>
    <x v="11"/>
  </r>
  <r>
    <s v="Bogotá"/>
    <n v="507"/>
    <s v="Cruz Verde Diver Plaza"/>
    <n v="0"/>
    <n v="1"/>
    <n v="1"/>
    <n v="1"/>
    <n v="0"/>
    <n v="0"/>
    <n v="1"/>
    <n v="0"/>
    <n v="1"/>
    <n v="0"/>
    <n v="1"/>
    <n v="0"/>
    <x v="11"/>
  </r>
  <r>
    <s v="Bogotá"/>
    <n v="469"/>
    <s v="Cruz Verde Calle 140"/>
    <n v="0"/>
    <n v="1"/>
    <m/>
    <n v="2"/>
    <n v="0"/>
    <n v="0"/>
    <n v="0"/>
    <n v="1"/>
    <n v="0"/>
    <n v="0"/>
    <n v="1"/>
    <n v="1"/>
    <x v="11"/>
  </r>
  <r>
    <s v="Bogotá"/>
    <n v="197"/>
    <s v="Cruz Verde Metro Fontibón"/>
    <n v="2"/>
    <m/>
    <m/>
    <n v="0"/>
    <n v="1"/>
    <n v="1"/>
    <n v="0"/>
    <n v="0"/>
    <n v="0"/>
    <n v="0"/>
    <n v="0"/>
    <n v="0"/>
    <x v="12"/>
  </r>
  <r>
    <s v="Fusagasugá"/>
    <n v="137"/>
    <s v="Cruz Verde Fusagasugá"/>
    <n v="1"/>
    <n v="1"/>
    <m/>
    <n v="0"/>
    <n v="1"/>
    <n v="0"/>
    <n v="1"/>
    <n v="0"/>
    <n v="0"/>
    <n v="0"/>
    <n v="0"/>
    <n v="0"/>
    <x v="12"/>
  </r>
  <r>
    <s v="Popayán"/>
    <n v="117"/>
    <s v="Cruz Verde Popayán"/>
    <n v="0"/>
    <n v="2"/>
    <m/>
    <n v="0"/>
    <n v="0"/>
    <n v="0"/>
    <n v="0"/>
    <n v="2"/>
    <n v="0"/>
    <n v="0"/>
    <n v="0"/>
    <n v="0"/>
    <x v="12"/>
  </r>
  <r>
    <s v="Manizales"/>
    <n v="501"/>
    <s v="Cruz Verde Parque Médico "/>
    <n v="0"/>
    <n v="2"/>
    <m/>
    <n v="0"/>
    <n v="0"/>
    <n v="0"/>
    <n v="1"/>
    <n v="1"/>
    <n v="0"/>
    <n v="0"/>
    <n v="0"/>
    <n v="0"/>
    <x v="12"/>
  </r>
  <r>
    <s v="Cali"/>
    <n v="152"/>
    <s v="Cruz Verde Norte"/>
    <n v="1"/>
    <m/>
    <n v="1"/>
    <n v="0"/>
    <n v="0"/>
    <n v="1"/>
    <n v="0"/>
    <n v="0"/>
    <n v="0"/>
    <n v="1"/>
    <n v="0"/>
    <n v="0"/>
    <x v="12"/>
  </r>
  <r>
    <s v="Montería"/>
    <n v="121"/>
    <s v="Cruz Verde Montería"/>
    <n v="1"/>
    <m/>
    <n v="1"/>
    <n v="0"/>
    <n v="0"/>
    <n v="1"/>
    <n v="0"/>
    <n v="0"/>
    <n v="0"/>
    <n v="1"/>
    <n v="0"/>
    <n v="0"/>
    <x v="12"/>
  </r>
  <r>
    <s v="Santa Marta"/>
    <n v="457"/>
    <s v="Villa Olimpica"/>
    <n v="1"/>
    <m/>
    <n v="1"/>
    <n v="0"/>
    <n v="0"/>
    <n v="1"/>
    <n v="0"/>
    <n v="0"/>
    <n v="0"/>
    <n v="1"/>
    <n v="0"/>
    <n v="0"/>
    <x v="12"/>
  </r>
  <r>
    <s v="Bogotá"/>
    <n v="263"/>
    <s v="Cruz Verde Jumbo Cra 30"/>
    <n v="0"/>
    <n v="1"/>
    <n v="1"/>
    <n v="0"/>
    <n v="0"/>
    <n v="0"/>
    <n v="0"/>
    <n v="1"/>
    <n v="0"/>
    <n v="1"/>
    <n v="0"/>
    <n v="0"/>
    <x v="12"/>
  </r>
  <r>
    <s v="Cali"/>
    <n v="120"/>
    <s v="Cruz Verde Roosevelt"/>
    <n v="0"/>
    <n v="1"/>
    <n v="1"/>
    <n v="0"/>
    <n v="0"/>
    <n v="0"/>
    <n v="0"/>
    <n v="1"/>
    <n v="0"/>
    <n v="1"/>
    <n v="0"/>
    <n v="0"/>
    <x v="12"/>
  </r>
  <r>
    <s v="Bogotá"/>
    <n v="178"/>
    <s v="Cruz Verde Calle 72"/>
    <n v="0"/>
    <m/>
    <n v="2"/>
    <n v="0"/>
    <n v="0"/>
    <n v="0"/>
    <n v="0"/>
    <n v="0"/>
    <n v="2"/>
    <n v="0"/>
    <n v="0"/>
    <n v="0"/>
    <x v="12"/>
  </r>
  <r>
    <s v="Bogotá"/>
    <n v="229"/>
    <s v="Cruz Verde Jumbo Suba"/>
    <n v="1"/>
    <m/>
    <m/>
    <n v="1"/>
    <n v="0"/>
    <n v="1"/>
    <n v="0"/>
    <n v="0"/>
    <n v="0"/>
    <n v="0"/>
    <n v="0"/>
    <n v="1"/>
    <x v="12"/>
  </r>
  <r>
    <s v="Cali"/>
    <n v="188"/>
    <s v="Cruz Verde Tequendama"/>
    <n v="0"/>
    <n v="1"/>
    <m/>
    <n v="1"/>
    <n v="0"/>
    <n v="0"/>
    <n v="0"/>
    <n v="1"/>
    <n v="0"/>
    <n v="0"/>
    <n v="0"/>
    <n v="1"/>
    <x v="12"/>
  </r>
  <r>
    <s v="Bogotá"/>
    <n v="186"/>
    <s v="Cruz Verde Calle 97"/>
    <n v="0"/>
    <m/>
    <m/>
    <n v="2"/>
    <n v="0"/>
    <n v="0"/>
    <n v="0"/>
    <n v="0"/>
    <n v="0"/>
    <n v="0"/>
    <n v="1"/>
    <n v="1"/>
    <x v="12"/>
  </r>
  <r>
    <s v="Bogotá"/>
    <n v="461"/>
    <s v="Cruz Verde Santa Fé"/>
    <n v="1"/>
    <m/>
    <m/>
    <n v="0"/>
    <n v="1"/>
    <n v="0"/>
    <n v="0"/>
    <n v="0"/>
    <n v="0"/>
    <n v="0"/>
    <n v="0"/>
    <n v="0"/>
    <x v="13"/>
  </r>
  <r>
    <s v="Bogotá"/>
    <n v="248"/>
    <s v="Cruz Verde Jumbo Calle 80"/>
    <n v="1"/>
    <m/>
    <m/>
    <n v="0"/>
    <n v="0"/>
    <n v="1"/>
    <n v="0"/>
    <n v="0"/>
    <n v="0"/>
    <n v="0"/>
    <n v="0"/>
    <n v="0"/>
    <x v="13"/>
  </r>
  <r>
    <s v="Yopal"/>
    <n v="312"/>
    <s v="Cruz Verde Jumbo Yopal"/>
    <n v="1"/>
    <m/>
    <m/>
    <n v="0"/>
    <n v="0"/>
    <n v="1"/>
    <n v="0"/>
    <n v="0"/>
    <n v="0"/>
    <n v="0"/>
    <n v="0"/>
    <n v="0"/>
    <x v="13"/>
  </r>
  <r>
    <s v="Pereira"/>
    <n v="127"/>
    <s v="Cruz Verde Pereira"/>
    <n v="1"/>
    <m/>
    <m/>
    <n v="0"/>
    <n v="0"/>
    <n v="1"/>
    <n v="0"/>
    <n v="0"/>
    <n v="0"/>
    <n v="0"/>
    <n v="0"/>
    <n v="0"/>
    <x v="13"/>
  </r>
  <r>
    <s v="Medellín"/>
    <n v="311"/>
    <s v="Cruz Verde Metro Prado"/>
    <n v="1"/>
    <m/>
    <m/>
    <n v="0"/>
    <n v="0"/>
    <n v="1"/>
    <n v="0"/>
    <n v="0"/>
    <n v="0"/>
    <n v="0"/>
    <n v="0"/>
    <n v="0"/>
    <x v="13"/>
  </r>
  <r>
    <s v="Popayán"/>
    <n v="215"/>
    <s v="Cruz Verde Jumbo Popayán"/>
    <n v="1"/>
    <m/>
    <m/>
    <n v="0"/>
    <n v="1"/>
    <n v="0"/>
    <n v="0"/>
    <n v="0"/>
    <n v="0"/>
    <n v="0"/>
    <n v="0"/>
    <n v="0"/>
    <x v="13"/>
  </r>
  <r>
    <s v="Valledupar"/>
    <n v="498"/>
    <s v="Cruz Verde Orbe Plaza"/>
    <n v="1"/>
    <m/>
    <m/>
    <n v="0"/>
    <n v="1"/>
    <n v="0"/>
    <n v="0"/>
    <n v="0"/>
    <n v="0"/>
    <n v="0"/>
    <n v="0"/>
    <n v="0"/>
    <x v="13"/>
  </r>
  <r>
    <s v="Girardot"/>
    <n v="144"/>
    <s v="Cruz Verde Girardot"/>
    <n v="0"/>
    <n v="1"/>
    <m/>
    <n v="0"/>
    <n v="0"/>
    <n v="0"/>
    <n v="0"/>
    <n v="1"/>
    <n v="0"/>
    <n v="0"/>
    <n v="0"/>
    <n v="0"/>
    <x v="13"/>
  </r>
  <r>
    <s v="Chiquinquirá"/>
    <n v="146"/>
    <s v="Cruz Verde Chiquinquirá"/>
    <n v="0"/>
    <n v="1"/>
    <m/>
    <n v="0"/>
    <n v="0"/>
    <n v="0"/>
    <n v="1"/>
    <n v="0"/>
    <n v="0"/>
    <n v="0"/>
    <n v="0"/>
    <n v="0"/>
    <x v="13"/>
  </r>
  <r>
    <s v="Bogotá"/>
    <n v="158"/>
    <s v="Cruz Verde Suba"/>
    <n v="0"/>
    <n v="1"/>
    <m/>
    <n v="0"/>
    <n v="0"/>
    <n v="0"/>
    <n v="0"/>
    <n v="1"/>
    <n v="0"/>
    <n v="0"/>
    <n v="0"/>
    <n v="0"/>
    <x v="13"/>
  </r>
  <r>
    <s v="Palmira"/>
    <n v="135"/>
    <s v="Cruz Verde  Palmira"/>
    <n v="0"/>
    <n v="1"/>
    <m/>
    <n v="0"/>
    <n v="0"/>
    <n v="0"/>
    <n v="0"/>
    <n v="1"/>
    <n v="0"/>
    <n v="0"/>
    <n v="0"/>
    <n v="0"/>
    <x v="13"/>
  </r>
  <r>
    <s v="Sogamoso"/>
    <n v="142"/>
    <s v="Cruz Verde Sogamoso"/>
    <n v="0"/>
    <n v="1"/>
    <m/>
    <n v="0"/>
    <n v="0"/>
    <n v="0"/>
    <n v="0"/>
    <n v="1"/>
    <n v="0"/>
    <n v="0"/>
    <n v="0"/>
    <n v="0"/>
    <x v="13"/>
  </r>
  <r>
    <s v="Cali"/>
    <n v="388"/>
    <s v="Cruz Verde Unicentro"/>
    <n v="0"/>
    <m/>
    <n v="1"/>
    <n v="0"/>
    <n v="0"/>
    <n v="0"/>
    <n v="0"/>
    <n v="0"/>
    <n v="0"/>
    <n v="1"/>
    <n v="0"/>
    <n v="0"/>
    <x v="13"/>
  </r>
  <r>
    <s v="Bogotá"/>
    <n v="155"/>
    <s v="Cruz Verde Salitre"/>
    <n v="0"/>
    <m/>
    <n v="1"/>
    <n v="0"/>
    <n v="0"/>
    <n v="0"/>
    <n v="0"/>
    <n v="0"/>
    <n v="1"/>
    <n v="0"/>
    <n v="0"/>
    <n v="0"/>
    <x v="13"/>
  </r>
  <r>
    <s v="Barranquilla"/>
    <n v="390"/>
    <s v="Cruz Verde Calle 82"/>
    <n v="0"/>
    <m/>
    <n v="1"/>
    <n v="0"/>
    <n v="0"/>
    <n v="0"/>
    <n v="0"/>
    <n v="0"/>
    <n v="0"/>
    <n v="1"/>
    <n v="0"/>
    <n v="0"/>
    <x v="13"/>
  </r>
  <r>
    <s v="Bogotá"/>
    <n v="467"/>
    <s v="Cruz Verde Santa Paula"/>
    <n v="0"/>
    <m/>
    <n v="1"/>
    <n v="0"/>
    <n v="0"/>
    <n v="0"/>
    <n v="0"/>
    <n v="0"/>
    <n v="1"/>
    <n v="0"/>
    <n v="0"/>
    <n v="0"/>
    <x v="13"/>
  </r>
  <r>
    <s v="Medellín"/>
    <n v="199"/>
    <s v="Cruz Verde Metro Bello"/>
    <n v="0"/>
    <m/>
    <n v="1"/>
    <n v="0"/>
    <n v="0"/>
    <n v="0"/>
    <n v="0"/>
    <n v="0"/>
    <n v="0"/>
    <n v="1"/>
    <n v="0"/>
    <n v="0"/>
    <x v="13"/>
  </r>
  <r>
    <s v="Cali"/>
    <n v="258"/>
    <s v="Cruz Verde Jumbo Limonar"/>
    <n v="0"/>
    <m/>
    <n v="1"/>
    <n v="0"/>
    <n v="0"/>
    <n v="0"/>
    <n v="0"/>
    <n v="0"/>
    <n v="0"/>
    <n v="1"/>
    <n v="0"/>
    <n v="0"/>
    <x v="13"/>
  </r>
  <r>
    <s v="Cartagena"/>
    <n v="122"/>
    <s v="Cruz Verde Manga"/>
    <n v="0"/>
    <m/>
    <n v="1"/>
    <n v="0"/>
    <n v="0"/>
    <n v="0"/>
    <n v="0"/>
    <n v="0"/>
    <n v="0"/>
    <n v="1"/>
    <n v="0"/>
    <n v="0"/>
    <x v="13"/>
  </r>
  <r>
    <s v="Honda"/>
    <n v="138"/>
    <s v="Cruz Verde Honda"/>
    <n v="0"/>
    <m/>
    <n v="1"/>
    <n v="0"/>
    <n v="0"/>
    <n v="0"/>
    <n v="0"/>
    <n v="0"/>
    <n v="1"/>
    <n v="0"/>
    <n v="0"/>
    <n v="0"/>
    <x v="13"/>
  </r>
  <r>
    <s v="Bogotá"/>
    <n v="499"/>
    <s v="Cruz Verde Plaza Imperial"/>
    <n v="0"/>
    <m/>
    <n v="1"/>
    <n v="0"/>
    <n v="0"/>
    <n v="0"/>
    <n v="0"/>
    <n v="0"/>
    <n v="0"/>
    <n v="1"/>
    <n v="0"/>
    <n v="0"/>
    <x v="13"/>
  </r>
  <r>
    <s v="Zipaquirá"/>
    <n v="128"/>
    <s v="Cruz Verde Metro Zipaquirá"/>
    <n v="0"/>
    <m/>
    <n v="1"/>
    <n v="0"/>
    <n v="0"/>
    <n v="0"/>
    <n v="0"/>
    <n v="0"/>
    <n v="1"/>
    <n v="0"/>
    <n v="0"/>
    <n v="0"/>
    <x v="13"/>
  </r>
  <r>
    <s v="Chía"/>
    <n v="184"/>
    <s v="Cruz Verde Las Delicias "/>
    <n v="0"/>
    <m/>
    <n v="1"/>
    <n v="0"/>
    <n v="0"/>
    <n v="0"/>
    <n v="0"/>
    <n v="0"/>
    <n v="1"/>
    <n v="0"/>
    <n v="0"/>
    <n v="0"/>
    <x v="13"/>
  </r>
  <r>
    <s v="Bogotá"/>
    <n v="465"/>
    <s v="Cruz Verde Restrepo Cra 17"/>
    <n v="0"/>
    <m/>
    <n v="1"/>
    <n v="0"/>
    <n v="0"/>
    <n v="0"/>
    <n v="0"/>
    <n v="0"/>
    <n v="1"/>
    <n v="0"/>
    <n v="0"/>
    <n v="0"/>
    <x v="13"/>
  </r>
  <r>
    <s v="Bogotá"/>
    <n v="225"/>
    <s v="Cruz Verde Metro Autopista Sur"/>
    <n v="0"/>
    <m/>
    <m/>
    <n v="1"/>
    <n v="0"/>
    <n v="0"/>
    <n v="0"/>
    <n v="0"/>
    <n v="0"/>
    <n v="0"/>
    <n v="0"/>
    <n v="1"/>
    <x v="13"/>
  </r>
  <r>
    <s v="Bogotá"/>
    <n v="252"/>
    <s v="Cruz Verde Jumbo Santa Ana"/>
    <n v="0"/>
    <m/>
    <m/>
    <n v="1"/>
    <n v="0"/>
    <n v="0"/>
    <n v="0"/>
    <n v="0"/>
    <n v="0"/>
    <n v="0"/>
    <n v="1"/>
    <n v="0"/>
    <x v="13"/>
  </r>
  <r>
    <s v="Bogotá"/>
    <n v="198"/>
    <s v="Cruz Verde Metro Bosa"/>
    <n v="0"/>
    <m/>
    <m/>
    <n v="1"/>
    <n v="0"/>
    <n v="0"/>
    <n v="0"/>
    <n v="0"/>
    <n v="0"/>
    <n v="0"/>
    <n v="0"/>
    <n v="1"/>
    <x v="13"/>
  </r>
  <r>
    <s v="Bucaramanga"/>
    <n v="270"/>
    <s v="Cruz Verde Metro Cabecera Express"/>
    <n v="0"/>
    <m/>
    <m/>
    <n v="1"/>
    <n v="0"/>
    <n v="0"/>
    <n v="0"/>
    <n v="0"/>
    <n v="0"/>
    <n v="0"/>
    <n v="0"/>
    <n v="1"/>
    <x v="13"/>
  </r>
  <r>
    <s v="Bucaramanga"/>
    <n v="289"/>
    <s v="Cruz Verde Jumbo Mega Mall"/>
    <n v="0"/>
    <m/>
    <m/>
    <n v="1"/>
    <n v="0"/>
    <n v="0"/>
    <n v="0"/>
    <n v="0"/>
    <n v="0"/>
    <n v="0"/>
    <n v="0"/>
    <n v="1"/>
    <x v="13"/>
  </r>
  <r>
    <s v="Cali"/>
    <n v="305"/>
    <s v="Cruz Verde Las Velas"/>
    <n v="0"/>
    <m/>
    <m/>
    <n v="1"/>
    <n v="0"/>
    <n v="0"/>
    <n v="0"/>
    <n v="0"/>
    <n v="0"/>
    <n v="0"/>
    <n v="0"/>
    <n v="1"/>
    <x v="13"/>
  </r>
  <r>
    <s v="Rionegro"/>
    <n v="266"/>
    <s v="Cruz Verde Jumbo Rionegro"/>
    <n v="0"/>
    <m/>
    <m/>
    <n v="1"/>
    <n v="0"/>
    <n v="0"/>
    <n v="0"/>
    <n v="0"/>
    <n v="0"/>
    <n v="0"/>
    <n v="0"/>
    <n v="1"/>
    <x v="13"/>
  </r>
  <r>
    <s v="Florencia"/>
    <n v="139"/>
    <s v="Cruz Verde Florencia"/>
    <n v="0"/>
    <m/>
    <m/>
    <n v="1"/>
    <n v="0"/>
    <n v="0"/>
    <n v="0"/>
    <n v="0"/>
    <n v="0"/>
    <n v="0"/>
    <n v="0"/>
    <n v="1"/>
    <x v="13"/>
  </r>
  <r>
    <s v="Bogotá"/>
    <n v="268"/>
    <s v="Cruz Verde Centro Internacional"/>
    <n v="0"/>
    <m/>
    <m/>
    <n v="0"/>
    <n v="0"/>
    <n v="0"/>
    <n v="0"/>
    <n v="0"/>
    <n v="0"/>
    <n v="0"/>
    <n v="0"/>
    <n v="0"/>
    <x v="14"/>
  </r>
  <r>
    <s v="Bogotá"/>
    <n v="166"/>
    <s v="Cruz Verde Calle 106"/>
    <n v="0"/>
    <m/>
    <m/>
    <n v="0"/>
    <n v="0"/>
    <n v="0"/>
    <n v="0"/>
    <n v="0"/>
    <n v="0"/>
    <n v="0"/>
    <n v="0"/>
    <n v="0"/>
    <x v="14"/>
  </r>
  <r>
    <s v="Cúcuta"/>
    <n v="131"/>
    <s v="Cruz Verde Rosetal"/>
    <n v="0"/>
    <m/>
    <m/>
    <n v="0"/>
    <n v="0"/>
    <n v="0"/>
    <n v="0"/>
    <n v="0"/>
    <n v="0"/>
    <n v="0"/>
    <n v="0"/>
    <n v="0"/>
    <x v="14"/>
  </r>
  <r>
    <s v="Villavicencio"/>
    <n v="134"/>
    <s v="Cruz Verde Villavicencio"/>
    <n v="0"/>
    <m/>
    <m/>
    <n v="0"/>
    <n v="0"/>
    <n v="0"/>
    <n v="0"/>
    <n v="0"/>
    <n v="0"/>
    <n v="0"/>
    <n v="0"/>
    <n v="0"/>
    <x v="14"/>
  </r>
  <r>
    <s v="Chía"/>
    <n v="126"/>
    <s v="Cruz Verde Centro Chía"/>
    <n v="0"/>
    <m/>
    <m/>
    <n v="0"/>
    <n v="0"/>
    <n v="0"/>
    <n v="0"/>
    <n v="0"/>
    <n v="0"/>
    <n v="0"/>
    <n v="0"/>
    <n v="0"/>
    <x v="14"/>
  </r>
  <r>
    <s v="Bogotá"/>
    <n v="502"/>
    <s v="Cruz Verde Calle 184"/>
    <n v="0"/>
    <m/>
    <m/>
    <n v="0"/>
    <n v="0"/>
    <n v="0"/>
    <n v="0"/>
    <n v="0"/>
    <n v="0"/>
    <n v="0"/>
    <n v="0"/>
    <n v="0"/>
    <x v="14"/>
  </r>
  <r>
    <s v="Ibagué"/>
    <n v="264"/>
    <s v="Cruz Verde Metro Ibagué"/>
    <n v="0"/>
    <m/>
    <m/>
    <n v="0"/>
    <n v="0"/>
    <n v="0"/>
    <n v="0"/>
    <n v="0"/>
    <n v="0"/>
    <n v="0"/>
    <n v="0"/>
    <n v="0"/>
    <x v="14"/>
  </r>
  <r>
    <s v="Barranquilla"/>
    <n v="115"/>
    <s v="Cruz Verde Prado 74"/>
    <n v="0"/>
    <m/>
    <m/>
    <n v="0"/>
    <n v="0"/>
    <n v="0"/>
    <n v="0"/>
    <n v="0"/>
    <n v="0"/>
    <n v="0"/>
    <n v="0"/>
    <n v="0"/>
    <x v="14"/>
  </r>
  <r>
    <s v="Barranquilla"/>
    <n v="176"/>
    <s v="Cruz Verde Soledad"/>
    <n v="0"/>
    <m/>
    <m/>
    <n v="0"/>
    <n v="0"/>
    <n v="0"/>
    <n v="0"/>
    <n v="0"/>
    <n v="0"/>
    <n v="0"/>
    <n v="0"/>
    <n v="0"/>
    <x v="14"/>
  </r>
  <r>
    <s v="Barranquilla"/>
    <n v="183"/>
    <s v="Cruz Verde Calle 84"/>
    <n v="0"/>
    <m/>
    <m/>
    <n v="0"/>
    <n v="0"/>
    <n v="0"/>
    <n v="0"/>
    <n v="0"/>
    <n v="0"/>
    <n v="0"/>
    <n v="0"/>
    <n v="0"/>
    <x v="14"/>
  </r>
  <r>
    <s v="Pereira"/>
    <n v="447"/>
    <s v="Parque Arboleda"/>
    <n v="0"/>
    <m/>
    <m/>
    <n v="0"/>
    <n v="0"/>
    <n v="0"/>
    <n v="0"/>
    <n v="0"/>
    <n v="0"/>
    <n v="0"/>
    <n v="0"/>
    <n v="0"/>
    <x v="14"/>
  </r>
  <r>
    <s v="Cali"/>
    <n v="177"/>
    <s v="Cruz Verde Versalles"/>
    <n v="0"/>
    <m/>
    <m/>
    <n v="0"/>
    <n v="0"/>
    <n v="0"/>
    <n v="0"/>
    <n v="0"/>
    <n v="0"/>
    <n v="0"/>
    <n v="0"/>
    <n v="0"/>
    <x v="14"/>
  </r>
  <r>
    <s v="Bogotá"/>
    <n v="308"/>
    <s v="Cruz Verde Toberín"/>
    <n v="0"/>
    <m/>
    <m/>
    <n v="0"/>
    <n v="0"/>
    <n v="0"/>
    <n v="0"/>
    <n v="0"/>
    <n v="0"/>
    <n v="0"/>
    <n v="0"/>
    <n v="0"/>
    <x v="14"/>
  </r>
  <r>
    <s v="Girardot"/>
    <n v="452"/>
    <s v="Cruz Verde Unicentro Girardot"/>
    <n v="0"/>
    <m/>
    <m/>
    <n v="0"/>
    <n v="0"/>
    <n v="0"/>
    <n v="0"/>
    <n v="0"/>
    <n v="0"/>
    <n v="0"/>
    <n v="0"/>
    <n v="0"/>
    <x v="14"/>
  </r>
  <r>
    <s v="Ipiales "/>
    <n v="148"/>
    <s v="Cruz Verde Ipiales"/>
    <n v="0"/>
    <m/>
    <m/>
    <n v="0"/>
    <n v="0"/>
    <n v="0"/>
    <n v="0"/>
    <n v="0"/>
    <n v="0"/>
    <n v="0"/>
    <n v="0"/>
    <n v="0"/>
    <x v="14"/>
  </r>
  <r>
    <s v="Bogotá"/>
    <n v="171"/>
    <s v="Cruz Verde Plaza de las Américas"/>
    <n v="0"/>
    <m/>
    <m/>
    <n v="0"/>
    <n v="0"/>
    <n v="0"/>
    <n v="0"/>
    <n v="0"/>
    <n v="0"/>
    <n v="0"/>
    <n v="0"/>
    <n v="0"/>
    <x v="14"/>
  </r>
  <r>
    <s v="Bogotá"/>
    <n v="384"/>
    <s v="Cruz Verde Puente Aranda"/>
    <n v="0"/>
    <m/>
    <m/>
    <n v="0"/>
    <n v="0"/>
    <n v="0"/>
    <n v="0"/>
    <n v="0"/>
    <n v="0"/>
    <n v="0"/>
    <n v="0"/>
    <n v="0"/>
    <x v="14"/>
  </r>
  <r>
    <s v="Bucaramanga"/>
    <n v="109"/>
    <s v="Cruz Verde Calle 56"/>
    <n v="0"/>
    <m/>
    <m/>
    <n v="0"/>
    <n v="0"/>
    <n v="0"/>
    <n v="0"/>
    <n v="0"/>
    <n v="0"/>
    <n v="0"/>
    <n v="0"/>
    <n v="0"/>
    <x v="14"/>
  </r>
  <r>
    <s v="Bogotá"/>
    <n v="156"/>
    <s v=" Cruz Verde Calle 80                      "/>
    <n v="0"/>
    <m/>
    <m/>
    <n v="0"/>
    <n v="0"/>
    <n v="0"/>
    <n v="0"/>
    <n v="0"/>
    <n v="0"/>
    <n v="0"/>
    <n v="0"/>
    <n v="0"/>
    <x v="14"/>
  </r>
  <r>
    <s v="Cali"/>
    <n v="179"/>
    <s v="Cruz Verde Ciudad Jardín"/>
    <n v="0"/>
    <m/>
    <m/>
    <n v="0"/>
    <n v="0"/>
    <n v="0"/>
    <n v="0"/>
    <n v="0"/>
    <n v="0"/>
    <n v="0"/>
    <n v="0"/>
    <n v="0"/>
    <x v="14"/>
  </r>
  <r>
    <s v="Medellín"/>
    <n v="187"/>
    <s v="Cruz Verde Torre Médica"/>
    <n v="0"/>
    <m/>
    <m/>
    <n v="0"/>
    <n v="0"/>
    <n v="0"/>
    <n v="0"/>
    <n v="0"/>
    <n v="0"/>
    <n v="0"/>
    <n v="0"/>
    <n v="0"/>
    <x v="14"/>
  </r>
  <r>
    <s v="Bogotá"/>
    <n v="245"/>
    <s v="Cruz Verde Jumbo Calle 170"/>
    <n v="0"/>
    <m/>
    <m/>
    <n v="0"/>
    <n v="0"/>
    <n v="0"/>
    <n v="0"/>
    <n v="0"/>
    <n v="0"/>
    <n v="0"/>
    <n v="0"/>
    <n v="0"/>
    <x v="14"/>
  </r>
  <r>
    <s v="Girardot"/>
    <n v="249"/>
    <s v="Cruz Verde Jumbo Girardot"/>
    <n v="0"/>
    <m/>
    <m/>
    <n v="0"/>
    <n v="0"/>
    <n v="0"/>
    <n v="0"/>
    <n v="0"/>
    <n v="0"/>
    <n v="0"/>
    <n v="0"/>
    <n v="0"/>
    <x v="14"/>
  </r>
  <r>
    <s v="Bogotá"/>
    <n v="97"/>
    <s v="Cruz Verde Chicó"/>
    <n v="0"/>
    <m/>
    <m/>
    <n v="0"/>
    <n v="0"/>
    <n v="0"/>
    <n v="0"/>
    <n v="0"/>
    <n v="0"/>
    <n v="0"/>
    <n v="0"/>
    <n v="0"/>
    <x v="14"/>
  </r>
  <r>
    <s v="Valledupar"/>
    <n v="116"/>
    <s v="Cruz Verde Jumbo Valledupar"/>
    <n v="0"/>
    <m/>
    <m/>
    <n v="0"/>
    <n v="0"/>
    <n v="0"/>
    <n v="0"/>
    <n v="0"/>
    <n v="0"/>
    <n v="0"/>
    <n v="0"/>
    <n v="0"/>
    <x v="14"/>
  </r>
  <r>
    <s v="Santa Marta"/>
    <n v="119"/>
    <s v="Cruz Verde Santa Marta"/>
    <n v="0"/>
    <m/>
    <m/>
    <n v="0"/>
    <n v="0"/>
    <n v="0"/>
    <n v="0"/>
    <n v="0"/>
    <n v="0"/>
    <n v="0"/>
    <n v="0"/>
    <n v="0"/>
    <x v="14"/>
  </r>
  <r>
    <s v="Ibagué"/>
    <n v="125"/>
    <s v="Cruz Verde San Simón "/>
    <n v="0"/>
    <m/>
    <m/>
    <n v="0"/>
    <n v="0"/>
    <n v="0"/>
    <n v="0"/>
    <n v="0"/>
    <n v="0"/>
    <n v="0"/>
    <n v="0"/>
    <n v="0"/>
    <x v="14"/>
  </r>
  <r>
    <s v="Tunja"/>
    <n v="129"/>
    <s v="Cruz Verde Los Cristales"/>
    <n v="0"/>
    <m/>
    <m/>
    <n v="0"/>
    <n v="0"/>
    <n v="0"/>
    <n v="0"/>
    <n v="0"/>
    <n v="0"/>
    <n v="0"/>
    <n v="0"/>
    <n v="0"/>
    <x v="14"/>
  </r>
  <r>
    <s v="Cartagena"/>
    <n v="185"/>
    <s v="Cruz Verde Bocagrande"/>
    <n v="0"/>
    <m/>
    <m/>
    <n v="0"/>
    <n v="0"/>
    <n v="0"/>
    <n v="0"/>
    <n v="0"/>
    <n v="0"/>
    <n v="0"/>
    <n v="0"/>
    <n v="0"/>
    <x v="14"/>
  </r>
  <r>
    <s v="Soacha"/>
    <n v="196"/>
    <s v="Cruz Verde Metro Soacha"/>
    <n v="0"/>
    <m/>
    <m/>
    <n v="0"/>
    <n v="0"/>
    <n v="0"/>
    <n v="0"/>
    <n v="0"/>
    <n v="0"/>
    <n v="0"/>
    <n v="0"/>
    <n v="0"/>
    <x v="14"/>
  </r>
  <r>
    <s v="Bogotá"/>
    <n v="307"/>
    <s v=" Cruz Verde Usaquén"/>
    <n v="0"/>
    <m/>
    <m/>
    <n v="0"/>
    <n v="0"/>
    <n v="0"/>
    <n v="0"/>
    <n v="0"/>
    <n v="0"/>
    <n v="0"/>
    <n v="0"/>
    <n v="0"/>
    <x v="14"/>
  </r>
  <r>
    <s v="Ocaña"/>
    <n v="450"/>
    <s v="Cruz Verde Ocaña"/>
    <n v="0"/>
    <m/>
    <m/>
    <n v="0"/>
    <n v="0"/>
    <n v="0"/>
    <n v="0"/>
    <n v="0"/>
    <n v="0"/>
    <n v="0"/>
    <n v="0"/>
    <n v="0"/>
    <x v="14"/>
  </r>
  <r>
    <s v="Sincelejo"/>
    <n v="118"/>
    <s v="Cruz Verde Sincelejo"/>
    <n v="0"/>
    <m/>
    <m/>
    <n v="0"/>
    <n v="0"/>
    <n v="0"/>
    <n v="0"/>
    <n v="0"/>
    <n v="0"/>
    <n v="0"/>
    <n v="0"/>
    <n v="0"/>
    <x v="14"/>
  </r>
  <r>
    <s v="Tuluá"/>
    <n v="124"/>
    <s v="Cruz Verde Tuluá"/>
    <n v="0"/>
    <m/>
    <m/>
    <n v="0"/>
    <n v="0"/>
    <n v="0"/>
    <n v="0"/>
    <n v="0"/>
    <n v="0"/>
    <n v="0"/>
    <n v="0"/>
    <n v="0"/>
    <x v="14"/>
  </r>
  <r>
    <s v="Neiva"/>
    <n v="130"/>
    <s v="Cruz Verde Quirinal"/>
    <n v="0"/>
    <m/>
    <m/>
    <n v="0"/>
    <n v="0"/>
    <n v="0"/>
    <n v="0"/>
    <n v="0"/>
    <n v="0"/>
    <n v="0"/>
    <n v="0"/>
    <n v="0"/>
    <x v="14"/>
  </r>
  <r>
    <s v="Riohacha"/>
    <n v="132"/>
    <s v="Cruz Verde Metro Riohacha"/>
    <n v="0"/>
    <m/>
    <m/>
    <n v="0"/>
    <n v="0"/>
    <n v="0"/>
    <n v="0"/>
    <n v="0"/>
    <n v="0"/>
    <n v="0"/>
    <n v="0"/>
    <n v="0"/>
    <x v="14"/>
  </r>
  <r>
    <s v="Pasto"/>
    <n v="136"/>
    <s v="Cruz Verde Valle de Atriz"/>
    <n v="0"/>
    <m/>
    <m/>
    <n v="0"/>
    <n v="0"/>
    <n v="0"/>
    <n v="0"/>
    <n v="0"/>
    <n v="0"/>
    <n v="0"/>
    <n v="0"/>
    <n v="0"/>
    <x v="14"/>
  </r>
  <r>
    <s v="Quibdó"/>
    <n v="141"/>
    <s v="Cruz Verde Quibdó"/>
    <n v="0"/>
    <m/>
    <m/>
    <n v="0"/>
    <n v="0"/>
    <n v="0"/>
    <n v="0"/>
    <n v="0"/>
    <n v="0"/>
    <n v="0"/>
    <n v="0"/>
    <n v="0"/>
    <x v="14"/>
  </r>
  <r>
    <s v="Villeta"/>
    <n v="145"/>
    <s v="Cruz Verde Villeta"/>
    <n v="0"/>
    <m/>
    <m/>
    <n v="0"/>
    <n v="0"/>
    <n v="0"/>
    <n v="0"/>
    <n v="0"/>
    <n v="0"/>
    <n v="0"/>
    <n v="0"/>
    <n v="0"/>
    <x v="14"/>
  </r>
  <r>
    <s v="San Andrés"/>
    <n v="149"/>
    <s v="Cruz Verde San Andrés"/>
    <n v="0"/>
    <m/>
    <m/>
    <n v="0"/>
    <n v="0"/>
    <n v="0"/>
    <n v="0"/>
    <n v="0"/>
    <n v="0"/>
    <n v="0"/>
    <n v="0"/>
    <n v="0"/>
    <x v="14"/>
  </r>
  <r>
    <s v="Bogotá"/>
    <n v="151"/>
    <s v="Cruz Verde Antiguo Country "/>
    <n v="0"/>
    <m/>
    <m/>
    <n v="0"/>
    <n v="0"/>
    <n v="0"/>
    <n v="0"/>
    <n v="0"/>
    <n v="0"/>
    <n v="0"/>
    <n v="0"/>
    <n v="0"/>
    <x v="14"/>
  </r>
  <r>
    <s v="Bogotá"/>
    <n v="154"/>
    <s v="Cruz Verde CAE "/>
    <n v="0"/>
    <m/>
    <m/>
    <n v="0"/>
    <n v="0"/>
    <n v="0"/>
    <n v="0"/>
    <n v="0"/>
    <n v="0"/>
    <n v="0"/>
    <n v="0"/>
    <n v="0"/>
    <x v="14"/>
  </r>
  <r>
    <s v="Bogotá"/>
    <n v="193"/>
    <s v="Cruz Verde Avianca"/>
    <n v="0"/>
    <m/>
    <m/>
    <n v="0"/>
    <n v="0"/>
    <n v="0"/>
    <n v="0"/>
    <n v="0"/>
    <n v="0"/>
    <n v="0"/>
    <n v="0"/>
    <n v="0"/>
    <x v="14"/>
  </r>
  <r>
    <s v="Cali"/>
    <n v="202"/>
    <s v="Cruz Verde Jumbo Valle de Lili"/>
    <n v="0"/>
    <m/>
    <m/>
    <n v="0"/>
    <n v="0"/>
    <n v="0"/>
    <n v="0"/>
    <n v="0"/>
    <n v="0"/>
    <n v="0"/>
    <n v="0"/>
    <n v="0"/>
    <x v="14"/>
  </r>
  <r>
    <s v="Neiva"/>
    <n v="250"/>
    <s v="Cruz Verde Metro Neiva"/>
    <n v="0"/>
    <m/>
    <m/>
    <n v="0"/>
    <n v="0"/>
    <n v="0"/>
    <n v="0"/>
    <n v="0"/>
    <n v="0"/>
    <n v="0"/>
    <n v="0"/>
    <n v="0"/>
    <x v="14"/>
  </r>
  <r>
    <s v="Pasto"/>
    <n v="260"/>
    <s v="Cruz Verde Metro Pasto"/>
    <n v="0"/>
    <m/>
    <m/>
    <n v="0"/>
    <n v="0"/>
    <n v="0"/>
    <n v="0"/>
    <n v="0"/>
    <n v="0"/>
    <n v="0"/>
    <n v="0"/>
    <n v="0"/>
    <x v="14"/>
  </r>
  <r>
    <s v="Bogotá"/>
    <n v="261"/>
    <s v="Cruz Verde Metro San Cayetano"/>
    <n v="0"/>
    <m/>
    <m/>
    <n v="0"/>
    <n v="0"/>
    <n v="0"/>
    <n v="0"/>
    <n v="0"/>
    <n v="0"/>
    <n v="0"/>
    <n v="0"/>
    <n v="0"/>
    <x v="14"/>
  </r>
  <r>
    <s v="Floridablanca"/>
    <n v="293"/>
    <s v="Cruz verde Metro Floridablanca"/>
    <n v="0"/>
    <m/>
    <m/>
    <n v="0"/>
    <n v="0"/>
    <n v="0"/>
    <n v="0"/>
    <n v="0"/>
    <n v="0"/>
    <n v="0"/>
    <n v="0"/>
    <n v="0"/>
    <x v="14"/>
  </r>
  <r>
    <s v="Bucaramanga"/>
    <n v="294"/>
    <s v="Farmasanitas Jumbo Cabecera Tienda"/>
    <n v="0"/>
    <m/>
    <m/>
    <n v="0"/>
    <n v="0"/>
    <n v="0"/>
    <n v="0"/>
    <n v="0"/>
    <n v="0"/>
    <n v="0"/>
    <n v="0"/>
    <n v="0"/>
    <x v="14"/>
  </r>
  <r>
    <s v="Bogotá"/>
    <n v="369"/>
    <s v="Cruz Verde Morato"/>
    <n v="0"/>
    <m/>
    <m/>
    <n v="0"/>
    <n v="0"/>
    <n v="0"/>
    <n v="0"/>
    <n v="0"/>
    <n v="0"/>
    <n v="0"/>
    <n v="0"/>
    <n v="0"/>
    <x v="14"/>
  </r>
  <r>
    <s v="Valledupar"/>
    <n v="370"/>
    <s v="Cruz Verde San Miguel"/>
    <n v="0"/>
    <m/>
    <m/>
    <n v="0"/>
    <n v="0"/>
    <n v="0"/>
    <n v="0"/>
    <n v="0"/>
    <n v="0"/>
    <n v="0"/>
    <n v="0"/>
    <n v="0"/>
    <x v="14"/>
  </r>
  <r>
    <s v="Bogotá"/>
    <n v="374"/>
    <s v="Cruz Verde Calle 90"/>
    <n v="0"/>
    <m/>
    <m/>
    <n v="0"/>
    <n v="0"/>
    <n v="0"/>
    <n v="0"/>
    <n v="0"/>
    <n v="0"/>
    <n v="0"/>
    <n v="0"/>
    <n v="0"/>
    <x v="14"/>
  </r>
  <r>
    <s v="Mingueo/Guajira"/>
    <n v="379"/>
    <s v="Cruz Verde Mingueo"/>
    <n v="0"/>
    <m/>
    <m/>
    <n v="0"/>
    <n v="0"/>
    <n v="0"/>
    <n v="0"/>
    <n v="0"/>
    <n v="0"/>
    <n v="0"/>
    <n v="0"/>
    <n v="0"/>
    <x v="14"/>
  </r>
  <r>
    <s v="Cali"/>
    <n v="386"/>
    <s v="Cruz Verde La Flora Industrial"/>
    <n v="0"/>
    <m/>
    <m/>
    <n v="0"/>
    <n v="0"/>
    <n v="0"/>
    <n v="0"/>
    <n v="0"/>
    <n v="0"/>
    <n v="0"/>
    <n v="0"/>
    <n v="0"/>
    <x v="14"/>
  </r>
  <r>
    <s v="Cali"/>
    <n v="387"/>
    <s v="Cruz Verde Metro Simón Bolívar"/>
    <n v="0"/>
    <m/>
    <m/>
    <n v="0"/>
    <n v="0"/>
    <n v="0"/>
    <n v="0"/>
    <n v="0"/>
    <n v="0"/>
    <n v="0"/>
    <n v="0"/>
    <n v="0"/>
    <x v="14"/>
  </r>
  <r>
    <s v="Armenia"/>
    <n v="445"/>
    <s v="Cruz Verde Clínica Del Café "/>
    <n v="0"/>
    <m/>
    <m/>
    <n v="0"/>
    <n v="0"/>
    <n v="0"/>
    <n v="0"/>
    <n v="0"/>
    <n v="0"/>
    <n v="0"/>
    <n v="0"/>
    <n v="0"/>
    <x v="14"/>
  </r>
  <r>
    <s v="Popayán"/>
    <n v="453"/>
    <s v="Cruz Verde Campanario"/>
    <n v="0"/>
    <m/>
    <m/>
    <n v="0"/>
    <n v="0"/>
    <n v="0"/>
    <n v="0"/>
    <n v="0"/>
    <n v="0"/>
    <n v="0"/>
    <n v="0"/>
    <n v="0"/>
    <x v="14"/>
  </r>
  <r>
    <s v="Cartagena"/>
    <n v="462"/>
    <s v="Cruz Verde Uap Santa Lucía"/>
    <n v="0"/>
    <m/>
    <m/>
    <n v="0"/>
    <n v="0"/>
    <n v="0"/>
    <n v="0"/>
    <n v="0"/>
    <n v="0"/>
    <n v="0"/>
    <n v="0"/>
    <n v="0"/>
    <x v="14"/>
  </r>
  <r>
    <s v="Barranquilla"/>
    <n v="471"/>
    <s v="Cruz Verde Iberoamérica"/>
    <n v="0"/>
    <m/>
    <m/>
    <n v="0"/>
    <n v="0"/>
    <n v="0"/>
    <n v="0"/>
    <n v="0"/>
    <n v="0"/>
    <n v="0"/>
    <n v="0"/>
    <n v="0"/>
    <x v="14"/>
  </r>
  <r>
    <s v="Pasto"/>
    <n v="508"/>
    <s v="Cruz Verde La Aurora"/>
    <n v="0"/>
    <m/>
    <m/>
    <n v="0"/>
    <n v="0"/>
    <n v="0"/>
    <n v="0"/>
    <n v="0"/>
    <n v="0"/>
    <n v="0"/>
    <n v="0"/>
    <n v="0"/>
    <x v="14"/>
  </r>
  <r>
    <s v="Ipiales "/>
    <n v="509"/>
    <s v="Cruz Verde Santa Cecillia"/>
    <n v="0"/>
    <m/>
    <m/>
    <n v="0"/>
    <n v="0"/>
    <n v="0"/>
    <n v="0"/>
    <n v="0"/>
    <n v="0"/>
    <n v="0"/>
    <n v="0"/>
    <n v="0"/>
    <x v="14"/>
  </r>
  <r>
    <s v="Medellín"/>
    <n v="513"/>
    <s v="Cruz Verde Oviedo"/>
    <n v="0"/>
    <m/>
    <m/>
    <n v="0"/>
    <n v="0"/>
    <n v="0"/>
    <n v="0"/>
    <n v="0"/>
    <n v="0"/>
    <n v="0"/>
    <n v="0"/>
    <n v="0"/>
    <x v="14"/>
  </r>
  <r>
    <s v="Cali"/>
    <n v="515"/>
    <s v="Cruz Verde Parque Versalles"/>
    <n v="0"/>
    <m/>
    <m/>
    <n v="0"/>
    <n v="0"/>
    <n v="0"/>
    <n v="0"/>
    <n v="0"/>
    <n v="0"/>
    <n v="0"/>
    <n v="0"/>
    <n v="0"/>
    <x v="14"/>
  </r>
  <r>
    <s v="Bogotá "/>
    <n v="495"/>
    <s v="Cruz Verde Clìnica de la Mujer"/>
    <n v="0"/>
    <m/>
    <m/>
    <n v="0"/>
    <n v="0"/>
    <n v="0"/>
    <n v="0"/>
    <n v="0"/>
    <n v="0"/>
    <n v="0"/>
    <n v="0"/>
    <n v="0"/>
    <x v="14"/>
  </r>
  <r>
    <s v="Medellín"/>
    <n v="517"/>
    <s v="Cruz Verde Santafe Medellin "/>
    <n v="0"/>
    <n v="0"/>
    <n v="0"/>
    <n v="0"/>
    <n v="0"/>
    <n v="0"/>
    <n v="0"/>
    <n v="0"/>
    <n v="0"/>
    <n v="0"/>
    <n v="0"/>
    <n v="0"/>
    <x v="14"/>
  </r>
  <r>
    <s v="Ibagué"/>
    <n v="516"/>
    <s v="Cruz Verde Uap Ibagué"/>
    <m/>
    <n v="0"/>
    <n v="0"/>
    <n v="0"/>
    <n v="0"/>
    <n v="0"/>
    <n v="0"/>
    <n v="0"/>
    <n v="0"/>
    <n v="0"/>
    <n v="0"/>
    <n v="0"/>
    <x v="14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16">
  <r>
    <s v="Bogotá"/>
    <n v="458"/>
    <s v="Cruz Verde Kennedy Central"/>
    <n v="4"/>
    <n v="10"/>
    <n v="6"/>
    <n v="5"/>
    <n v="8"/>
    <n v="2"/>
    <n v="2"/>
    <n v="4"/>
    <n v="6"/>
    <n v="4"/>
    <n v="2"/>
    <n v="3"/>
    <n v="2"/>
    <n v="6"/>
    <n v="2"/>
    <x v="0"/>
  </r>
  <r>
    <s v="Bogotá"/>
    <n v="378"/>
    <s v="Cruz Verde Avenida Las Villas"/>
    <n v="6"/>
    <n v="3"/>
    <n v="4"/>
    <n v="2"/>
    <n v="3"/>
    <n v="1"/>
    <n v="5"/>
    <n v="0"/>
    <n v="3"/>
    <n v="3"/>
    <n v="1"/>
    <n v="2"/>
    <n v="0"/>
    <n v="1"/>
    <n v="2"/>
    <x v="1"/>
  </r>
  <r>
    <s v="Bogotá"/>
    <n v="451"/>
    <s v="Cruz Verde Chapinero Alto"/>
    <n v="3"/>
    <n v="2"/>
    <n v="5"/>
    <n v="2"/>
    <n v="2"/>
    <n v="3"/>
    <n v="0"/>
    <n v="2"/>
    <n v="0"/>
    <n v="5"/>
    <n v="0"/>
    <n v="2"/>
    <n v="0"/>
    <n v="2"/>
    <n v="0"/>
    <x v="2"/>
  </r>
  <r>
    <s v="Medellín"/>
    <n v="200"/>
    <s v="Cruz Verde Jumbo Cra 65"/>
    <n v="6"/>
    <n v="4"/>
    <n v="1"/>
    <n v="0"/>
    <m/>
    <n v="1"/>
    <n v="5"/>
    <n v="0"/>
    <n v="4"/>
    <n v="0"/>
    <n v="1"/>
    <n v="0"/>
    <n v="0"/>
    <m/>
    <m/>
    <x v="3"/>
  </r>
  <r>
    <s v="Bogotá"/>
    <n v="464"/>
    <s v="Cruz Verde Av. Esperanza"/>
    <n v="2"/>
    <n v="4"/>
    <n v="5"/>
    <n v="0"/>
    <m/>
    <n v="2"/>
    <n v="0"/>
    <n v="3"/>
    <n v="1"/>
    <n v="4"/>
    <n v="1"/>
    <n v="0"/>
    <n v="0"/>
    <m/>
    <m/>
    <x v="3"/>
  </r>
  <r>
    <s v="Bogotá"/>
    <n v="226"/>
    <s v="Cruz Verde Metro 20 de Julio"/>
    <n v="3"/>
    <n v="2"/>
    <n v="5"/>
    <n v="1"/>
    <n v="4"/>
    <n v="2"/>
    <n v="1"/>
    <n v="1"/>
    <n v="1"/>
    <n v="0"/>
    <n v="5"/>
    <n v="0"/>
    <n v="1"/>
    <n v="1"/>
    <n v="3"/>
    <x v="4"/>
  </r>
  <r>
    <s v="Bogotá"/>
    <n v="468"/>
    <s v="Cruz Verde Calle 93"/>
    <n v="2"/>
    <n v="2"/>
    <n v="5"/>
    <n v="2"/>
    <n v="3"/>
    <n v="0"/>
    <n v="2"/>
    <n v="1"/>
    <n v="1"/>
    <n v="1"/>
    <n v="4"/>
    <n v="1"/>
    <n v="1"/>
    <n v="2"/>
    <n v="1"/>
    <x v="2"/>
  </r>
  <r>
    <s v="Bogotá"/>
    <n v="157"/>
    <s v="Cruz Verde Zona In"/>
    <n v="1"/>
    <n v="2"/>
    <n v="6"/>
    <n v="2"/>
    <n v="3"/>
    <n v="0"/>
    <n v="1"/>
    <n v="0"/>
    <n v="2"/>
    <n v="0"/>
    <n v="6"/>
    <n v="0"/>
    <n v="2"/>
    <n v="0"/>
    <n v="3"/>
    <x v="2"/>
  </r>
  <r>
    <s v="Medellín"/>
    <n v="161"/>
    <s v="Cruz Verde Punto Clave"/>
    <n v="3"/>
    <n v="3"/>
    <m/>
    <n v="5"/>
    <n v="6"/>
    <n v="2"/>
    <n v="1"/>
    <n v="2"/>
    <n v="1"/>
    <n v="0"/>
    <n v="0"/>
    <n v="2"/>
    <n v="3"/>
    <n v="3"/>
    <n v="3"/>
    <x v="5"/>
  </r>
  <r>
    <s v="Bogotá"/>
    <n v="160"/>
    <s v="Cruz Verde Santa Bárbara"/>
    <n v="1"/>
    <n v="3"/>
    <m/>
    <n v="7"/>
    <n v="1"/>
    <n v="0"/>
    <n v="1"/>
    <n v="1"/>
    <n v="2"/>
    <n v="0"/>
    <n v="0"/>
    <n v="1"/>
    <n v="6"/>
    <n v="0"/>
    <n v="1"/>
    <x v="6"/>
  </r>
  <r>
    <s v="Zipaquirá"/>
    <n v="382"/>
    <s v="Cruz Verde Zipaquirá Centro"/>
    <n v="4"/>
    <n v="2"/>
    <n v="4"/>
    <n v="0"/>
    <n v="1"/>
    <n v="4"/>
    <n v="0"/>
    <n v="2"/>
    <n v="0"/>
    <n v="4"/>
    <n v="0"/>
    <n v="0"/>
    <n v="0"/>
    <n v="0"/>
    <n v="1"/>
    <x v="3"/>
  </r>
  <r>
    <s v="Bogotá"/>
    <n v="172"/>
    <s v="Cruz Verde Calle 100"/>
    <n v="2"/>
    <n v="3"/>
    <n v="1"/>
    <n v="4"/>
    <m/>
    <n v="2"/>
    <n v="0"/>
    <n v="3"/>
    <n v="0"/>
    <n v="1"/>
    <n v="0"/>
    <n v="3"/>
    <n v="1"/>
    <m/>
    <m/>
    <x v="7"/>
  </r>
  <r>
    <s v="Bogotá"/>
    <n v="505"/>
    <s v="Cruz Verde Galerias"/>
    <n v="1"/>
    <n v="3"/>
    <n v="3"/>
    <n v="2"/>
    <n v="1"/>
    <n v="0"/>
    <n v="1"/>
    <n v="3"/>
    <n v="0"/>
    <n v="3"/>
    <n v="0"/>
    <n v="2"/>
    <n v="0"/>
    <n v="1"/>
    <n v="0"/>
    <x v="7"/>
  </r>
  <r>
    <s v="Facatativá"/>
    <n v="143"/>
    <s v="Cruz Verde Facatativá"/>
    <n v="1"/>
    <n v="1"/>
    <n v="3"/>
    <n v="4"/>
    <n v="1"/>
    <n v="0"/>
    <n v="1"/>
    <n v="0"/>
    <n v="1"/>
    <n v="1"/>
    <n v="2"/>
    <n v="3"/>
    <n v="1"/>
    <n v="0"/>
    <n v="1"/>
    <x v="7"/>
  </r>
  <r>
    <s v="Cali"/>
    <n v="189"/>
    <s v="Cruz Verde Centenario"/>
    <n v="1"/>
    <n v="1"/>
    <n v="2"/>
    <n v="5"/>
    <n v="2"/>
    <n v="0"/>
    <n v="1"/>
    <n v="0"/>
    <n v="1"/>
    <n v="0"/>
    <n v="2"/>
    <n v="0"/>
    <n v="5"/>
    <n v="0"/>
    <n v="2"/>
    <x v="3"/>
  </r>
  <r>
    <s v="Bogotá"/>
    <n v="262"/>
    <s v="Cruz Verde Jumbo Hayuelos"/>
    <n v="4"/>
    <n v="1"/>
    <n v="1"/>
    <n v="2"/>
    <n v="2"/>
    <n v="0"/>
    <n v="4"/>
    <n v="0"/>
    <n v="1"/>
    <n v="0"/>
    <n v="1"/>
    <n v="0"/>
    <n v="2"/>
    <n v="0"/>
    <n v="2"/>
    <x v="7"/>
  </r>
  <r>
    <s v="Bogotá"/>
    <n v="511"/>
    <s v="Cruz Verde Mazuren"/>
    <n v="0"/>
    <n v="1"/>
    <n v="4"/>
    <n v="3"/>
    <n v="3"/>
    <n v="0"/>
    <n v="0"/>
    <n v="0"/>
    <n v="1"/>
    <n v="0"/>
    <n v="4"/>
    <n v="0"/>
    <n v="3"/>
    <n v="0"/>
    <n v="3"/>
    <x v="3"/>
  </r>
  <r>
    <s v="Bogotá"/>
    <n v="459"/>
    <s v=" Cruz Verde Las Ferias"/>
    <n v="3"/>
    <m/>
    <n v="4"/>
    <n v="0"/>
    <n v="3"/>
    <n v="1"/>
    <n v="2"/>
    <n v="0"/>
    <n v="0"/>
    <n v="4"/>
    <n v="0"/>
    <n v="0"/>
    <n v="0"/>
    <n v="3"/>
    <n v="0"/>
    <x v="7"/>
  </r>
  <r>
    <s v="Armenia"/>
    <n v="133"/>
    <s v="Cruz Verde Avenida Bolívar"/>
    <n v="0"/>
    <n v="2"/>
    <n v="2"/>
    <n v="2"/>
    <n v="1"/>
    <n v="0"/>
    <n v="0"/>
    <n v="0"/>
    <n v="2"/>
    <n v="0"/>
    <n v="2"/>
    <n v="1"/>
    <n v="1"/>
    <n v="0"/>
    <n v="1"/>
    <x v="8"/>
  </r>
  <r>
    <s v="Cúcuta"/>
    <n v="460"/>
    <s v="Cruz Verde Cúcuta Av.1"/>
    <n v="2"/>
    <n v="1"/>
    <m/>
    <n v="3"/>
    <n v="2"/>
    <n v="2"/>
    <n v="0"/>
    <n v="1"/>
    <n v="0"/>
    <n v="0"/>
    <n v="0"/>
    <n v="3"/>
    <n v="0"/>
    <n v="2"/>
    <n v="0"/>
    <x v="9"/>
  </r>
  <r>
    <s v="Bogotá"/>
    <n v="367"/>
    <s v="Cruz Verde Ilarco"/>
    <n v="1"/>
    <m/>
    <n v="1"/>
    <n v="4"/>
    <n v="1"/>
    <n v="1"/>
    <n v="0"/>
    <n v="0"/>
    <n v="0"/>
    <n v="1"/>
    <n v="0"/>
    <n v="2"/>
    <n v="2"/>
    <n v="1"/>
    <n v="0"/>
    <x v="8"/>
  </r>
  <r>
    <s v="Bogotá"/>
    <n v="265"/>
    <s v="Cruz Verde Metro Alquería"/>
    <n v="2"/>
    <n v="2"/>
    <n v="1"/>
    <n v="0"/>
    <n v="2"/>
    <n v="2"/>
    <n v="0"/>
    <n v="2"/>
    <n v="0"/>
    <n v="1"/>
    <n v="0"/>
    <n v="0"/>
    <n v="0"/>
    <n v="1"/>
    <n v="1"/>
    <x v="8"/>
  </r>
  <r>
    <s v="Bucaramanga"/>
    <n v="297"/>
    <s v="Cruz Verde Parque Caracolí"/>
    <n v="2"/>
    <m/>
    <n v="3"/>
    <n v="0"/>
    <m/>
    <n v="2"/>
    <n v="0"/>
    <n v="0"/>
    <n v="0"/>
    <n v="3"/>
    <n v="0"/>
    <n v="0"/>
    <n v="0"/>
    <m/>
    <m/>
    <x v="10"/>
  </r>
  <r>
    <s v="Bogotá"/>
    <n v="110"/>
    <s v="Cruz Verde Pontevedra"/>
    <n v="0"/>
    <n v="2"/>
    <n v="3"/>
    <n v="0"/>
    <n v="2"/>
    <n v="0"/>
    <n v="0"/>
    <n v="0"/>
    <n v="2"/>
    <n v="0"/>
    <n v="3"/>
    <n v="0"/>
    <n v="0"/>
    <n v="1"/>
    <n v="1"/>
    <x v="8"/>
  </r>
  <r>
    <s v="Duitama"/>
    <n v="147"/>
    <s v="Cruz Verde Innovo"/>
    <n v="2"/>
    <n v="1"/>
    <n v="1"/>
    <n v="1"/>
    <m/>
    <n v="0"/>
    <n v="2"/>
    <n v="0"/>
    <n v="1"/>
    <n v="0"/>
    <n v="1"/>
    <n v="1"/>
    <n v="0"/>
    <m/>
    <m/>
    <x v="10"/>
  </r>
  <r>
    <s v="Bogotá"/>
    <n v="253"/>
    <s v="Cruz Verde Metro Banderas"/>
    <n v="2"/>
    <n v="1"/>
    <n v="1"/>
    <n v="1"/>
    <n v="1"/>
    <n v="0"/>
    <n v="2"/>
    <n v="0"/>
    <n v="1"/>
    <n v="0"/>
    <n v="1"/>
    <n v="1"/>
    <n v="0"/>
    <n v="0"/>
    <n v="1"/>
    <x v="11"/>
  </r>
  <r>
    <s v="Bogotá"/>
    <n v="168"/>
    <s v="Cruz Verde Calle 127"/>
    <n v="1"/>
    <n v="1"/>
    <n v="1"/>
    <n v="2"/>
    <n v="1"/>
    <n v="0"/>
    <n v="1"/>
    <n v="0"/>
    <n v="1"/>
    <n v="0"/>
    <n v="1"/>
    <n v="0"/>
    <n v="2"/>
    <n v="0"/>
    <n v="1"/>
    <x v="11"/>
  </r>
  <r>
    <s v="Bogotá"/>
    <n v="506"/>
    <s v="Cruz Verde Santa Bibiana"/>
    <n v="0"/>
    <n v="1"/>
    <n v="2"/>
    <n v="2"/>
    <m/>
    <n v="0"/>
    <n v="0"/>
    <n v="1"/>
    <n v="0"/>
    <n v="2"/>
    <n v="0"/>
    <n v="1"/>
    <n v="1"/>
    <m/>
    <m/>
    <x v="10"/>
  </r>
  <r>
    <s v="Bogotá"/>
    <n v="167"/>
    <s v="Cruz Verde Quinta Paredes"/>
    <n v="0"/>
    <n v="2"/>
    <m/>
    <n v="3"/>
    <n v="3"/>
    <n v="0"/>
    <n v="0"/>
    <n v="0"/>
    <n v="2"/>
    <n v="0"/>
    <n v="0"/>
    <n v="2"/>
    <n v="1"/>
    <n v="3"/>
    <n v="0"/>
    <x v="9"/>
  </r>
  <r>
    <s v="Medellín"/>
    <n v="113"/>
    <s v="Cruz Verde San Diego"/>
    <n v="2"/>
    <n v="1"/>
    <n v="1"/>
    <n v="0"/>
    <n v="1"/>
    <n v="1"/>
    <n v="1"/>
    <n v="0"/>
    <n v="1"/>
    <n v="0"/>
    <n v="1"/>
    <n v="0"/>
    <n v="0"/>
    <n v="0"/>
    <n v="1"/>
    <x v="10"/>
  </r>
  <r>
    <s v="Bucaramanga"/>
    <n v="444"/>
    <s v="Cruz Verde Carrera 33"/>
    <n v="1"/>
    <n v="2"/>
    <n v="1"/>
    <n v="0"/>
    <m/>
    <n v="1"/>
    <n v="0"/>
    <n v="2"/>
    <n v="0"/>
    <n v="1"/>
    <n v="0"/>
    <n v="0"/>
    <n v="0"/>
    <m/>
    <m/>
    <x v="12"/>
  </r>
  <r>
    <s v="Bogotá"/>
    <n v="504"/>
    <s v="Cruz Verde Uap 104"/>
    <n v="0"/>
    <n v="3"/>
    <n v="1"/>
    <n v="0"/>
    <m/>
    <n v="0"/>
    <n v="0"/>
    <n v="2"/>
    <n v="1"/>
    <n v="1"/>
    <n v="0"/>
    <n v="0"/>
    <n v="0"/>
    <m/>
    <m/>
    <x v="12"/>
  </r>
  <r>
    <s v="Bogotá"/>
    <n v="251"/>
    <s v="Cruz Verde Calle 54"/>
    <n v="0"/>
    <n v="1"/>
    <n v="3"/>
    <n v="0"/>
    <m/>
    <n v="0"/>
    <n v="0"/>
    <n v="0"/>
    <n v="1"/>
    <n v="1"/>
    <n v="2"/>
    <n v="0"/>
    <n v="0"/>
    <m/>
    <m/>
    <x v="12"/>
  </r>
  <r>
    <s v="Bogotá"/>
    <n v="466"/>
    <s v="Cruz Verde Colmedica Chapinero "/>
    <n v="0"/>
    <n v="1"/>
    <n v="3"/>
    <n v="0"/>
    <m/>
    <n v="0"/>
    <n v="0"/>
    <n v="1"/>
    <n v="0"/>
    <n v="3"/>
    <n v="0"/>
    <n v="0"/>
    <n v="0"/>
    <m/>
    <m/>
    <x v="12"/>
  </r>
  <r>
    <s v="Bogotá"/>
    <n v="512"/>
    <s v="Cruz Verde Parque Fontibón"/>
    <n v="3"/>
    <m/>
    <m/>
    <n v="1"/>
    <n v="3"/>
    <n v="2"/>
    <n v="1"/>
    <n v="0"/>
    <n v="0"/>
    <n v="0"/>
    <n v="0"/>
    <n v="1"/>
    <n v="0"/>
    <n v="1"/>
    <n v="2"/>
    <x v="8"/>
  </r>
  <r>
    <s v="Bogotá"/>
    <n v="98"/>
    <s v="Cruz Verde Belmira"/>
    <n v="1"/>
    <n v="1"/>
    <n v="1"/>
    <n v="1"/>
    <n v="1"/>
    <n v="0"/>
    <n v="1"/>
    <n v="0"/>
    <n v="1"/>
    <n v="0"/>
    <n v="1"/>
    <n v="0"/>
    <n v="1"/>
    <n v="0"/>
    <n v="1"/>
    <x v="10"/>
  </r>
  <r>
    <s v="Bogotá"/>
    <n v="496"/>
    <s v="Cruz Verde Medical Center"/>
    <n v="1"/>
    <n v="1"/>
    <n v="1"/>
    <n v="1"/>
    <m/>
    <n v="0"/>
    <n v="1"/>
    <n v="1"/>
    <n v="0"/>
    <n v="1"/>
    <n v="0"/>
    <n v="1"/>
    <n v="0"/>
    <m/>
    <m/>
    <x v="12"/>
  </r>
  <r>
    <s v="Soacha"/>
    <n v="455"/>
    <s v="Cruz Verde Antares"/>
    <n v="1"/>
    <m/>
    <n v="2"/>
    <n v="1"/>
    <n v="6"/>
    <n v="1"/>
    <n v="0"/>
    <n v="0"/>
    <n v="0"/>
    <n v="1"/>
    <n v="1"/>
    <n v="0"/>
    <n v="1"/>
    <n v="2"/>
    <n v="4"/>
    <x v="7"/>
  </r>
  <r>
    <s v="Bogotá"/>
    <n v="163"/>
    <s v="Cruz Verde Palermo"/>
    <n v="0"/>
    <n v="2"/>
    <m/>
    <n v="2"/>
    <m/>
    <n v="0"/>
    <n v="0"/>
    <n v="2"/>
    <n v="0"/>
    <n v="0"/>
    <n v="0"/>
    <n v="2"/>
    <n v="0"/>
    <m/>
    <m/>
    <x v="12"/>
  </r>
  <r>
    <s v="Cali"/>
    <n v="385"/>
    <s v="Cruz Verde Imbanaco"/>
    <n v="1"/>
    <m/>
    <n v="1"/>
    <n v="2"/>
    <n v="1"/>
    <n v="0"/>
    <n v="1"/>
    <n v="0"/>
    <n v="0"/>
    <n v="1"/>
    <n v="0"/>
    <n v="1"/>
    <n v="1"/>
    <n v="1"/>
    <n v="0"/>
    <x v="10"/>
  </r>
  <r>
    <s v="Bogotá"/>
    <n v="494"/>
    <s v="Cruz Verde Modelia Central"/>
    <n v="1"/>
    <m/>
    <n v="1"/>
    <n v="2"/>
    <m/>
    <n v="1"/>
    <n v="0"/>
    <n v="0"/>
    <n v="0"/>
    <n v="1"/>
    <n v="0"/>
    <n v="2"/>
    <n v="0"/>
    <m/>
    <m/>
    <x v="12"/>
  </r>
  <r>
    <s v="Medellín"/>
    <n v="175"/>
    <s v="Cruz Verde Campestre"/>
    <n v="0"/>
    <n v="1"/>
    <m/>
    <n v="3"/>
    <m/>
    <n v="0"/>
    <n v="0"/>
    <n v="1"/>
    <n v="0"/>
    <n v="0"/>
    <n v="0"/>
    <n v="2"/>
    <n v="1"/>
    <m/>
    <m/>
    <x v="12"/>
  </r>
  <r>
    <s v="Cartagena"/>
    <n v="456"/>
    <s v="Cruz Verde Bocagrande Carrera 3"/>
    <n v="0"/>
    <m/>
    <n v="1"/>
    <n v="3"/>
    <m/>
    <n v="0"/>
    <n v="0"/>
    <n v="0"/>
    <n v="0"/>
    <n v="1"/>
    <n v="0"/>
    <n v="1"/>
    <n v="2"/>
    <m/>
    <m/>
    <x v="12"/>
  </r>
  <r>
    <s v="Bogotá"/>
    <n v="165"/>
    <s v="Cruz Verde Tunal"/>
    <n v="3"/>
    <m/>
    <m/>
    <n v="0"/>
    <m/>
    <n v="0"/>
    <n v="3"/>
    <n v="0"/>
    <n v="0"/>
    <n v="0"/>
    <n v="0"/>
    <n v="0"/>
    <n v="0"/>
    <m/>
    <m/>
    <x v="13"/>
  </r>
  <r>
    <s v="Bogotá"/>
    <n v="164"/>
    <s v="Cruz Verde Cedro Bolívar"/>
    <n v="2"/>
    <n v="1"/>
    <m/>
    <n v="0"/>
    <m/>
    <n v="0"/>
    <n v="2"/>
    <n v="1"/>
    <n v="0"/>
    <n v="0"/>
    <n v="0"/>
    <n v="0"/>
    <n v="0"/>
    <m/>
    <m/>
    <x v="13"/>
  </r>
  <r>
    <s v="Bucaramanga"/>
    <n v="174"/>
    <s v="Cruz Verde Parque Turbay"/>
    <n v="1"/>
    <n v="2"/>
    <m/>
    <n v="0"/>
    <n v="1"/>
    <n v="1"/>
    <n v="0"/>
    <n v="2"/>
    <n v="0"/>
    <n v="0"/>
    <n v="0"/>
    <n v="0"/>
    <n v="0"/>
    <n v="1"/>
    <n v="0"/>
    <x v="12"/>
  </r>
  <r>
    <s v="Bogotá"/>
    <n v="389"/>
    <s v="Cruz Verde Restrepo"/>
    <n v="1"/>
    <n v="2"/>
    <m/>
    <n v="0"/>
    <m/>
    <n v="0"/>
    <n v="1"/>
    <n v="0"/>
    <n v="2"/>
    <n v="0"/>
    <n v="0"/>
    <n v="0"/>
    <n v="0"/>
    <m/>
    <m/>
    <x v="13"/>
  </r>
  <r>
    <s v="Manizales"/>
    <n v="123"/>
    <s v="Cruz Verde Guayacanes"/>
    <n v="0"/>
    <n v="3"/>
    <m/>
    <n v="0"/>
    <n v="1"/>
    <n v="0"/>
    <n v="0"/>
    <n v="0"/>
    <n v="3"/>
    <n v="0"/>
    <n v="0"/>
    <n v="0"/>
    <n v="0"/>
    <n v="0"/>
    <n v="1"/>
    <x v="12"/>
  </r>
  <r>
    <s v="Barranquilla"/>
    <n v="224"/>
    <s v="Cruz Verde Jumbo Alto Prado"/>
    <n v="1"/>
    <n v="1"/>
    <n v="1"/>
    <n v="0"/>
    <m/>
    <n v="0"/>
    <n v="1"/>
    <n v="0"/>
    <n v="1"/>
    <n v="1"/>
    <n v="0"/>
    <n v="0"/>
    <n v="0"/>
    <m/>
    <m/>
    <x v="13"/>
  </r>
  <r>
    <s v="Bucaramanga"/>
    <n v="162"/>
    <s v="Cruz Verde Cabecera"/>
    <n v="0"/>
    <n v="2"/>
    <n v="1"/>
    <n v="0"/>
    <n v="1"/>
    <n v="0"/>
    <n v="0"/>
    <n v="2"/>
    <n v="0"/>
    <n v="1"/>
    <n v="0"/>
    <n v="0"/>
    <n v="0"/>
    <n v="0"/>
    <n v="1"/>
    <x v="12"/>
  </r>
  <r>
    <s v="Bogotá"/>
    <n v="454"/>
    <s v="Cruz Verde Colina"/>
    <n v="1"/>
    <n v="1"/>
    <m/>
    <n v="1"/>
    <n v="1"/>
    <n v="0"/>
    <n v="1"/>
    <n v="0"/>
    <n v="1"/>
    <n v="0"/>
    <n v="0"/>
    <n v="0"/>
    <n v="1"/>
    <n v="0"/>
    <n v="1"/>
    <x v="12"/>
  </r>
  <r>
    <s v="Tunja"/>
    <n v="201"/>
    <s v="Cruz Verde Jumbo Tunja"/>
    <n v="1"/>
    <n v="1"/>
    <m/>
    <n v="1"/>
    <n v="1"/>
    <n v="0"/>
    <n v="1"/>
    <n v="0"/>
    <n v="1"/>
    <n v="0"/>
    <n v="0"/>
    <n v="1"/>
    <n v="0"/>
    <n v="0"/>
    <n v="1"/>
    <x v="12"/>
  </r>
  <r>
    <s v="Barranquilla"/>
    <n v="257"/>
    <s v="Cruz Verde Jumbo Americano"/>
    <n v="1"/>
    <m/>
    <n v="1"/>
    <n v="1"/>
    <n v="1"/>
    <n v="1"/>
    <n v="0"/>
    <n v="0"/>
    <n v="0"/>
    <n v="0"/>
    <n v="1"/>
    <n v="0"/>
    <n v="1"/>
    <n v="1"/>
    <n v="0"/>
    <x v="12"/>
  </r>
  <r>
    <s v="Bogotá"/>
    <n v="383"/>
    <s v="Cruz Verde World Trade Center"/>
    <n v="1"/>
    <m/>
    <n v="1"/>
    <n v="1"/>
    <n v="3"/>
    <n v="1"/>
    <n v="0"/>
    <n v="0"/>
    <n v="0"/>
    <n v="0"/>
    <n v="1"/>
    <n v="1"/>
    <n v="0"/>
    <n v="2"/>
    <n v="1"/>
    <x v="11"/>
  </r>
  <r>
    <s v="Barranquilla"/>
    <n v="309"/>
    <s v="Cruz Verde Metro San Francisco"/>
    <n v="0"/>
    <n v="1"/>
    <n v="1"/>
    <n v="1"/>
    <n v="1"/>
    <n v="0"/>
    <n v="0"/>
    <n v="0"/>
    <n v="1"/>
    <n v="0"/>
    <n v="1"/>
    <n v="0"/>
    <n v="1"/>
    <n v="0"/>
    <n v="1"/>
    <x v="12"/>
  </r>
  <r>
    <s v="Cartagena"/>
    <n v="470"/>
    <s v="Cruz Verde Las Murallas"/>
    <n v="0"/>
    <n v="1"/>
    <n v="1"/>
    <n v="1"/>
    <n v="2"/>
    <n v="0"/>
    <n v="0"/>
    <n v="1"/>
    <n v="0"/>
    <n v="0"/>
    <n v="1"/>
    <n v="1"/>
    <n v="0"/>
    <n v="0"/>
    <n v="2"/>
    <x v="10"/>
  </r>
  <r>
    <s v="Bogotá"/>
    <n v="507"/>
    <s v="Cruz Verde Diver Plaza"/>
    <n v="0"/>
    <n v="1"/>
    <n v="1"/>
    <n v="1"/>
    <n v="2"/>
    <n v="0"/>
    <n v="0"/>
    <n v="1"/>
    <n v="0"/>
    <n v="1"/>
    <n v="0"/>
    <n v="1"/>
    <n v="0"/>
    <n v="2"/>
    <n v="0"/>
    <x v="10"/>
  </r>
  <r>
    <s v="Bogotá"/>
    <n v="469"/>
    <s v="Cruz Verde Calle 140"/>
    <n v="0"/>
    <n v="1"/>
    <m/>
    <n v="2"/>
    <n v="1"/>
    <n v="0"/>
    <n v="0"/>
    <n v="0"/>
    <n v="1"/>
    <n v="0"/>
    <n v="0"/>
    <n v="1"/>
    <n v="1"/>
    <n v="1"/>
    <n v="0"/>
    <x v="12"/>
  </r>
  <r>
    <s v="Bogotá"/>
    <n v="197"/>
    <s v="Cruz Verde Metro Fontibón"/>
    <n v="2"/>
    <m/>
    <m/>
    <n v="0"/>
    <m/>
    <n v="1"/>
    <n v="1"/>
    <n v="0"/>
    <n v="0"/>
    <n v="0"/>
    <n v="0"/>
    <n v="0"/>
    <n v="0"/>
    <m/>
    <m/>
    <x v="14"/>
  </r>
  <r>
    <s v="Fusagasugá"/>
    <n v="137"/>
    <s v="Cruz Verde Fusagasugá"/>
    <n v="1"/>
    <n v="1"/>
    <m/>
    <n v="0"/>
    <m/>
    <n v="1"/>
    <n v="0"/>
    <n v="1"/>
    <n v="0"/>
    <n v="0"/>
    <n v="0"/>
    <n v="0"/>
    <n v="0"/>
    <m/>
    <m/>
    <x v="14"/>
  </r>
  <r>
    <s v="Popayán"/>
    <n v="117"/>
    <s v="Cruz Verde Popayán"/>
    <n v="0"/>
    <n v="2"/>
    <m/>
    <n v="0"/>
    <m/>
    <n v="0"/>
    <n v="0"/>
    <n v="0"/>
    <n v="2"/>
    <n v="0"/>
    <n v="0"/>
    <n v="0"/>
    <n v="0"/>
    <m/>
    <m/>
    <x v="14"/>
  </r>
  <r>
    <s v="Manizales"/>
    <n v="501"/>
    <s v="Cruz Verde Parque Médico "/>
    <n v="0"/>
    <n v="2"/>
    <m/>
    <n v="0"/>
    <m/>
    <n v="0"/>
    <n v="0"/>
    <n v="1"/>
    <n v="1"/>
    <n v="0"/>
    <n v="0"/>
    <n v="0"/>
    <n v="0"/>
    <m/>
    <m/>
    <x v="14"/>
  </r>
  <r>
    <s v="Cali"/>
    <n v="152"/>
    <s v="Cruz Verde Norte"/>
    <n v="1"/>
    <m/>
    <n v="1"/>
    <n v="0"/>
    <m/>
    <n v="0"/>
    <n v="1"/>
    <n v="0"/>
    <n v="0"/>
    <n v="0"/>
    <n v="1"/>
    <n v="0"/>
    <n v="0"/>
    <m/>
    <m/>
    <x v="14"/>
  </r>
  <r>
    <s v="Montería"/>
    <n v="121"/>
    <s v="Cruz Verde Montería"/>
    <n v="1"/>
    <m/>
    <n v="1"/>
    <n v="0"/>
    <m/>
    <n v="0"/>
    <n v="1"/>
    <n v="0"/>
    <n v="0"/>
    <n v="0"/>
    <n v="1"/>
    <n v="0"/>
    <n v="0"/>
    <m/>
    <m/>
    <x v="14"/>
  </r>
  <r>
    <s v="Santa Marta"/>
    <n v="457"/>
    <s v="Villa Olimpica"/>
    <n v="1"/>
    <m/>
    <n v="1"/>
    <n v="0"/>
    <m/>
    <n v="0"/>
    <n v="1"/>
    <n v="0"/>
    <n v="0"/>
    <n v="0"/>
    <n v="1"/>
    <n v="0"/>
    <n v="0"/>
    <m/>
    <m/>
    <x v="14"/>
  </r>
  <r>
    <s v="Bogotá"/>
    <n v="263"/>
    <s v="Cruz Verde Jumbo Cra 30"/>
    <n v="0"/>
    <n v="1"/>
    <n v="1"/>
    <n v="0"/>
    <m/>
    <n v="0"/>
    <n v="0"/>
    <n v="0"/>
    <n v="1"/>
    <n v="0"/>
    <n v="1"/>
    <n v="0"/>
    <n v="0"/>
    <m/>
    <m/>
    <x v="14"/>
  </r>
  <r>
    <s v="Cali"/>
    <n v="120"/>
    <s v="Cruz Verde Roosevelt"/>
    <n v="0"/>
    <n v="1"/>
    <n v="1"/>
    <n v="0"/>
    <n v="4"/>
    <n v="0"/>
    <n v="0"/>
    <n v="0"/>
    <n v="1"/>
    <n v="0"/>
    <n v="1"/>
    <n v="0"/>
    <n v="0"/>
    <n v="0"/>
    <n v="4"/>
    <x v="11"/>
  </r>
  <r>
    <s v="Bogotá"/>
    <n v="178"/>
    <s v="Cruz Verde Calle 72"/>
    <n v="0"/>
    <m/>
    <n v="2"/>
    <n v="0"/>
    <n v="1"/>
    <n v="0"/>
    <n v="0"/>
    <n v="0"/>
    <n v="0"/>
    <n v="2"/>
    <n v="0"/>
    <n v="0"/>
    <n v="0"/>
    <n v="1"/>
    <n v="0"/>
    <x v="13"/>
  </r>
  <r>
    <s v="Bogotá"/>
    <n v="229"/>
    <s v="Cruz Verde Jumbo Suba"/>
    <n v="1"/>
    <m/>
    <m/>
    <n v="1"/>
    <n v="1"/>
    <n v="0"/>
    <n v="1"/>
    <n v="0"/>
    <n v="0"/>
    <n v="0"/>
    <n v="0"/>
    <n v="0"/>
    <n v="1"/>
    <n v="0"/>
    <n v="1"/>
    <x v="13"/>
  </r>
  <r>
    <s v="Cali"/>
    <n v="188"/>
    <s v="Cruz Verde Tequendama"/>
    <n v="0"/>
    <n v="1"/>
    <m/>
    <n v="1"/>
    <n v="3"/>
    <n v="0"/>
    <n v="0"/>
    <n v="0"/>
    <n v="1"/>
    <n v="0"/>
    <n v="0"/>
    <n v="0"/>
    <n v="1"/>
    <n v="1"/>
    <n v="2"/>
    <x v="10"/>
  </r>
  <r>
    <s v="Bogotá"/>
    <n v="186"/>
    <s v="Cruz Verde Calle 97"/>
    <n v="0"/>
    <m/>
    <m/>
    <n v="2"/>
    <n v="3"/>
    <n v="0"/>
    <n v="0"/>
    <n v="0"/>
    <n v="0"/>
    <n v="0"/>
    <n v="0"/>
    <n v="1"/>
    <n v="1"/>
    <n v="0"/>
    <n v="3"/>
    <x v="10"/>
  </r>
  <r>
    <s v="Bogotá"/>
    <n v="461"/>
    <s v="Cruz Verde Santa Fé"/>
    <n v="1"/>
    <m/>
    <m/>
    <n v="0"/>
    <n v="1"/>
    <n v="1"/>
    <n v="0"/>
    <n v="0"/>
    <n v="0"/>
    <n v="0"/>
    <n v="0"/>
    <n v="0"/>
    <n v="0"/>
    <n v="1"/>
    <n v="0"/>
    <x v="14"/>
  </r>
  <r>
    <s v="Bogotá"/>
    <n v="248"/>
    <s v="Cruz Verde Jumbo Calle 80"/>
    <n v="1"/>
    <m/>
    <m/>
    <n v="0"/>
    <n v="1"/>
    <n v="0"/>
    <n v="1"/>
    <n v="0"/>
    <n v="0"/>
    <n v="0"/>
    <n v="0"/>
    <n v="0"/>
    <n v="0"/>
    <n v="1"/>
    <n v="0"/>
    <x v="14"/>
  </r>
  <r>
    <s v="Yopal"/>
    <n v="312"/>
    <s v="Cruz Verde Jumbo Yopal"/>
    <n v="1"/>
    <m/>
    <m/>
    <n v="0"/>
    <m/>
    <n v="0"/>
    <n v="1"/>
    <n v="0"/>
    <n v="0"/>
    <n v="0"/>
    <n v="0"/>
    <n v="0"/>
    <n v="0"/>
    <m/>
    <m/>
    <x v="15"/>
  </r>
  <r>
    <s v="Pereira"/>
    <n v="127"/>
    <s v="Cruz Verde Pereira"/>
    <n v="1"/>
    <m/>
    <m/>
    <n v="0"/>
    <m/>
    <n v="0"/>
    <n v="1"/>
    <n v="0"/>
    <n v="0"/>
    <n v="0"/>
    <n v="0"/>
    <n v="0"/>
    <n v="0"/>
    <m/>
    <m/>
    <x v="15"/>
  </r>
  <r>
    <s v="Medellín"/>
    <n v="311"/>
    <s v="Cruz Verde Metro Prado"/>
    <n v="1"/>
    <m/>
    <m/>
    <n v="0"/>
    <m/>
    <n v="0"/>
    <n v="1"/>
    <n v="0"/>
    <n v="0"/>
    <n v="0"/>
    <n v="0"/>
    <n v="0"/>
    <n v="0"/>
    <m/>
    <m/>
    <x v="15"/>
  </r>
  <r>
    <s v="Popayán"/>
    <n v="215"/>
    <s v="Cruz Verde Jumbo Popayán"/>
    <n v="1"/>
    <m/>
    <m/>
    <n v="0"/>
    <m/>
    <n v="1"/>
    <n v="0"/>
    <n v="0"/>
    <n v="0"/>
    <n v="0"/>
    <n v="0"/>
    <n v="0"/>
    <n v="0"/>
    <m/>
    <m/>
    <x v="15"/>
  </r>
  <r>
    <s v="Valledupar"/>
    <n v="498"/>
    <s v="Cruz Verde Orbe Plaza"/>
    <n v="1"/>
    <m/>
    <m/>
    <n v="0"/>
    <m/>
    <n v="1"/>
    <n v="0"/>
    <n v="0"/>
    <n v="0"/>
    <n v="0"/>
    <n v="0"/>
    <n v="0"/>
    <n v="0"/>
    <m/>
    <m/>
    <x v="15"/>
  </r>
  <r>
    <s v="Girardot"/>
    <n v="144"/>
    <s v="Cruz Verde Girardot"/>
    <n v="0"/>
    <n v="1"/>
    <m/>
    <n v="0"/>
    <m/>
    <n v="0"/>
    <n v="0"/>
    <n v="0"/>
    <n v="1"/>
    <n v="0"/>
    <n v="0"/>
    <n v="0"/>
    <n v="0"/>
    <m/>
    <m/>
    <x v="15"/>
  </r>
  <r>
    <s v="Chiquinquirá"/>
    <n v="146"/>
    <s v="Cruz Verde Chiquinquirá"/>
    <n v="0"/>
    <n v="1"/>
    <m/>
    <n v="0"/>
    <m/>
    <n v="0"/>
    <n v="0"/>
    <n v="1"/>
    <n v="0"/>
    <n v="0"/>
    <n v="0"/>
    <n v="0"/>
    <n v="0"/>
    <m/>
    <m/>
    <x v="15"/>
  </r>
  <r>
    <s v="Bogotá"/>
    <n v="158"/>
    <s v="Cruz Verde Suba"/>
    <n v="0"/>
    <n v="1"/>
    <m/>
    <n v="0"/>
    <m/>
    <n v="0"/>
    <n v="0"/>
    <n v="0"/>
    <n v="1"/>
    <n v="0"/>
    <n v="0"/>
    <n v="0"/>
    <n v="0"/>
    <m/>
    <m/>
    <x v="15"/>
  </r>
  <r>
    <s v="Palmira"/>
    <n v="135"/>
    <s v="Cruz Verde  Palmira"/>
    <n v="0"/>
    <n v="1"/>
    <m/>
    <n v="0"/>
    <m/>
    <n v="0"/>
    <n v="0"/>
    <n v="0"/>
    <n v="1"/>
    <n v="0"/>
    <n v="0"/>
    <n v="0"/>
    <n v="0"/>
    <m/>
    <m/>
    <x v="15"/>
  </r>
  <r>
    <s v="Sogamoso"/>
    <n v="142"/>
    <s v="Cruz Verde Sogamoso"/>
    <n v="0"/>
    <n v="1"/>
    <m/>
    <n v="0"/>
    <m/>
    <n v="0"/>
    <n v="0"/>
    <n v="0"/>
    <n v="1"/>
    <n v="0"/>
    <n v="0"/>
    <n v="0"/>
    <n v="0"/>
    <m/>
    <m/>
    <x v="15"/>
  </r>
  <r>
    <s v="Cali"/>
    <n v="388"/>
    <s v="Cruz Verde Unicentro"/>
    <n v="0"/>
    <m/>
    <n v="1"/>
    <n v="0"/>
    <m/>
    <n v="0"/>
    <n v="0"/>
    <n v="0"/>
    <n v="0"/>
    <n v="0"/>
    <n v="1"/>
    <n v="0"/>
    <n v="0"/>
    <m/>
    <m/>
    <x v="15"/>
  </r>
  <r>
    <s v="Bogotá"/>
    <n v="155"/>
    <s v="Cruz Verde Salitre"/>
    <n v="0"/>
    <m/>
    <n v="1"/>
    <n v="0"/>
    <n v="1"/>
    <n v="0"/>
    <n v="0"/>
    <n v="0"/>
    <n v="0"/>
    <n v="1"/>
    <n v="0"/>
    <n v="0"/>
    <n v="0"/>
    <n v="0"/>
    <n v="1"/>
    <x v="14"/>
  </r>
  <r>
    <s v="Barranquilla"/>
    <n v="390"/>
    <s v="Cruz Verde Calle 82"/>
    <n v="0"/>
    <m/>
    <n v="1"/>
    <n v="0"/>
    <n v="1"/>
    <n v="0"/>
    <n v="0"/>
    <n v="0"/>
    <n v="0"/>
    <n v="0"/>
    <n v="1"/>
    <n v="0"/>
    <n v="0"/>
    <n v="0"/>
    <n v="1"/>
    <x v="14"/>
  </r>
  <r>
    <s v="Bogotá"/>
    <n v="467"/>
    <s v="Cruz Verde Santa Paula"/>
    <n v="0"/>
    <m/>
    <n v="1"/>
    <n v="0"/>
    <m/>
    <n v="0"/>
    <n v="0"/>
    <n v="0"/>
    <n v="0"/>
    <n v="1"/>
    <n v="0"/>
    <n v="0"/>
    <n v="0"/>
    <m/>
    <m/>
    <x v="15"/>
  </r>
  <r>
    <s v="Medellín"/>
    <n v="199"/>
    <s v="Cruz Verde Metro Bello"/>
    <n v="0"/>
    <m/>
    <n v="1"/>
    <n v="0"/>
    <m/>
    <n v="0"/>
    <n v="0"/>
    <n v="0"/>
    <n v="0"/>
    <n v="0"/>
    <n v="1"/>
    <n v="0"/>
    <n v="0"/>
    <m/>
    <m/>
    <x v="15"/>
  </r>
  <r>
    <s v="Cali"/>
    <n v="258"/>
    <s v="Cruz Verde Jumbo Limonar"/>
    <n v="0"/>
    <m/>
    <n v="1"/>
    <n v="0"/>
    <m/>
    <n v="0"/>
    <n v="0"/>
    <n v="0"/>
    <n v="0"/>
    <n v="0"/>
    <n v="1"/>
    <n v="0"/>
    <n v="0"/>
    <m/>
    <m/>
    <x v="15"/>
  </r>
  <r>
    <s v="Cartagena"/>
    <n v="122"/>
    <s v="Cruz Verde Manga"/>
    <n v="0"/>
    <m/>
    <n v="1"/>
    <n v="0"/>
    <m/>
    <n v="0"/>
    <n v="0"/>
    <n v="0"/>
    <n v="0"/>
    <n v="0"/>
    <n v="1"/>
    <n v="0"/>
    <n v="0"/>
    <m/>
    <m/>
    <x v="15"/>
  </r>
  <r>
    <s v="Honda"/>
    <n v="138"/>
    <s v="Cruz Verde Honda"/>
    <n v="0"/>
    <m/>
    <n v="1"/>
    <n v="0"/>
    <m/>
    <n v="0"/>
    <n v="0"/>
    <n v="0"/>
    <n v="0"/>
    <n v="1"/>
    <n v="0"/>
    <n v="0"/>
    <n v="0"/>
    <m/>
    <m/>
    <x v="15"/>
  </r>
  <r>
    <s v="Bogotá"/>
    <n v="499"/>
    <s v="Cruz Verde Plaza Imperial"/>
    <n v="0"/>
    <m/>
    <n v="1"/>
    <n v="0"/>
    <m/>
    <n v="0"/>
    <n v="0"/>
    <n v="0"/>
    <n v="0"/>
    <n v="0"/>
    <n v="1"/>
    <n v="0"/>
    <n v="0"/>
    <m/>
    <m/>
    <x v="15"/>
  </r>
  <r>
    <s v="Zipaquirá"/>
    <n v="128"/>
    <s v="Cruz Verde Metro Zipaquirá"/>
    <n v="0"/>
    <m/>
    <n v="1"/>
    <n v="0"/>
    <m/>
    <n v="0"/>
    <n v="0"/>
    <n v="0"/>
    <n v="0"/>
    <n v="1"/>
    <n v="0"/>
    <n v="0"/>
    <n v="0"/>
    <m/>
    <m/>
    <x v="15"/>
  </r>
  <r>
    <s v="Chía"/>
    <n v="184"/>
    <s v="Cruz Verde Las Delicias "/>
    <n v="0"/>
    <m/>
    <n v="1"/>
    <n v="0"/>
    <n v="2"/>
    <n v="0"/>
    <n v="0"/>
    <n v="0"/>
    <n v="0"/>
    <n v="1"/>
    <n v="0"/>
    <n v="0"/>
    <n v="0"/>
    <n v="1"/>
    <n v="1"/>
    <x v="13"/>
  </r>
  <r>
    <s v="Bogotá"/>
    <n v="465"/>
    <s v="Cruz Verde Restrepo Cra 17"/>
    <n v="0"/>
    <m/>
    <n v="1"/>
    <n v="0"/>
    <m/>
    <n v="0"/>
    <n v="0"/>
    <n v="0"/>
    <n v="0"/>
    <n v="1"/>
    <n v="0"/>
    <n v="0"/>
    <n v="0"/>
    <m/>
    <m/>
    <x v="15"/>
  </r>
  <r>
    <s v="Bogotá"/>
    <n v="225"/>
    <s v="Cruz Verde Metro Autopista Sur"/>
    <n v="0"/>
    <m/>
    <m/>
    <n v="1"/>
    <m/>
    <n v="0"/>
    <n v="0"/>
    <n v="0"/>
    <n v="0"/>
    <n v="0"/>
    <n v="0"/>
    <n v="0"/>
    <n v="1"/>
    <m/>
    <m/>
    <x v="15"/>
  </r>
  <r>
    <s v="Bogotá"/>
    <n v="252"/>
    <s v="Cruz Verde Jumbo Santa Ana"/>
    <n v="0"/>
    <m/>
    <m/>
    <n v="1"/>
    <m/>
    <n v="0"/>
    <n v="0"/>
    <n v="0"/>
    <n v="0"/>
    <n v="0"/>
    <n v="0"/>
    <n v="1"/>
    <n v="0"/>
    <m/>
    <m/>
    <x v="15"/>
  </r>
  <r>
    <s v="Bogotá"/>
    <n v="198"/>
    <s v="Cruz Verde Metro Bosa"/>
    <n v="0"/>
    <m/>
    <m/>
    <n v="1"/>
    <m/>
    <n v="0"/>
    <n v="0"/>
    <n v="0"/>
    <n v="0"/>
    <n v="0"/>
    <n v="0"/>
    <n v="0"/>
    <n v="1"/>
    <m/>
    <m/>
    <x v="15"/>
  </r>
  <r>
    <s v="Bucaramanga"/>
    <n v="270"/>
    <s v="Cruz Verde Metro Cabecera Express"/>
    <n v="0"/>
    <m/>
    <m/>
    <n v="1"/>
    <m/>
    <n v="0"/>
    <n v="0"/>
    <n v="0"/>
    <n v="0"/>
    <n v="0"/>
    <n v="0"/>
    <n v="0"/>
    <n v="1"/>
    <m/>
    <m/>
    <x v="15"/>
  </r>
  <r>
    <s v="Bucaramanga"/>
    <n v="289"/>
    <s v="Cruz Verde Jumbo Mega Mall"/>
    <n v="0"/>
    <m/>
    <m/>
    <n v="1"/>
    <m/>
    <n v="0"/>
    <n v="0"/>
    <n v="0"/>
    <n v="0"/>
    <n v="0"/>
    <n v="0"/>
    <n v="0"/>
    <n v="1"/>
    <m/>
    <m/>
    <x v="15"/>
  </r>
  <r>
    <s v="Cali"/>
    <n v="305"/>
    <s v="Cruz Verde Las Velas"/>
    <n v="0"/>
    <m/>
    <m/>
    <n v="1"/>
    <m/>
    <n v="0"/>
    <n v="0"/>
    <n v="0"/>
    <n v="0"/>
    <n v="0"/>
    <n v="0"/>
    <n v="0"/>
    <n v="1"/>
    <m/>
    <m/>
    <x v="15"/>
  </r>
  <r>
    <s v="Rionegro"/>
    <n v="266"/>
    <s v="Cruz Verde Jumbo Rionegro"/>
    <n v="0"/>
    <m/>
    <m/>
    <n v="1"/>
    <m/>
    <n v="0"/>
    <n v="0"/>
    <n v="0"/>
    <n v="0"/>
    <n v="0"/>
    <n v="0"/>
    <n v="0"/>
    <n v="1"/>
    <m/>
    <m/>
    <x v="15"/>
  </r>
  <r>
    <s v="Florencia"/>
    <n v="139"/>
    <s v="Cruz Verde Florencia"/>
    <n v="0"/>
    <m/>
    <m/>
    <n v="1"/>
    <m/>
    <n v="0"/>
    <n v="0"/>
    <n v="0"/>
    <n v="0"/>
    <n v="0"/>
    <n v="0"/>
    <n v="0"/>
    <n v="1"/>
    <m/>
    <m/>
    <x v="15"/>
  </r>
  <r>
    <s v="Bogotá"/>
    <n v="268"/>
    <s v="Cruz Verde Centro Internacional"/>
    <n v="0"/>
    <m/>
    <m/>
    <n v="0"/>
    <m/>
    <n v="0"/>
    <n v="0"/>
    <n v="0"/>
    <n v="0"/>
    <n v="0"/>
    <n v="0"/>
    <n v="0"/>
    <n v="0"/>
    <m/>
    <m/>
    <x v="16"/>
  </r>
  <r>
    <s v="Bogotá"/>
    <n v="166"/>
    <s v="Cruz Verde Calle 106"/>
    <n v="0"/>
    <m/>
    <m/>
    <n v="0"/>
    <m/>
    <n v="0"/>
    <n v="0"/>
    <n v="0"/>
    <n v="0"/>
    <n v="0"/>
    <n v="0"/>
    <n v="0"/>
    <n v="0"/>
    <m/>
    <m/>
    <x v="16"/>
  </r>
  <r>
    <s v="Cúcuta"/>
    <n v="131"/>
    <s v="Cruz Verde Rosetal"/>
    <n v="0"/>
    <m/>
    <m/>
    <n v="0"/>
    <n v="9"/>
    <n v="0"/>
    <n v="0"/>
    <n v="0"/>
    <n v="0"/>
    <n v="0"/>
    <n v="0"/>
    <n v="0"/>
    <n v="0"/>
    <n v="0"/>
    <n v="9"/>
    <x v="17"/>
  </r>
  <r>
    <s v="Villavicencio"/>
    <n v="134"/>
    <s v="Cruz Verde Villavicencio"/>
    <n v="0"/>
    <m/>
    <m/>
    <n v="0"/>
    <n v="1"/>
    <n v="0"/>
    <n v="0"/>
    <n v="0"/>
    <n v="0"/>
    <n v="0"/>
    <n v="0"/>
    <n v="0"/>
    <n v="0"/>
    <n v="0"/>
    <n v="1"/>
    <x v="15"/>
  </r>
  <r>
    <s v="Chía"/>
    <n v="126"/>
    <s v="Cruz Verde Centro Chía"/>
    <n v="0"/>
    <m/>
    <m/>
    <n v="0"/>
    <m/>
    <n v="0"/>
    <n v="0"/>
    <n v="0"/>
    <n v="0"/>
    <n v="0"/>
    <n v="0"/>
    <n v="0"/>
    <n v="0"/>
    <m/>
    <m/>
    <x v="16"/>
  </r>
  <r>
    <s v="Bogotá"/>
    <n v="502"/>
    <s v="Cruz Verde Calle 184"/>
    <n v="0"/>
    <m/>
    <m/>
    <n v="0"/>
    <n v="1"/>
    <n v="0"/>
    <n v="0"/>
    <n v="0"/>
    <n v="0"/>
    <n v="0"/>
    <n v="0"/>
    <n v="0"/>
    <n v="0"/>
    <n v="1"/>
    <n v="0"/>
    <x v="15"/>
  </r>
  <r>
    <s v="Ibagué"/>
    <n v="264"/>
    <s v="Cruz Verde Metro Ibagué"/>
    <n v="0"/>
    <m/>
    <m/>
    <n v="0"/>
    <m/>
    <n v="0"/>
    <n v="0"/>
    <n v="0"/>
    <n v="0"/>
    <n v="0"/>
    <n v="0"/>
    <n v="0"/>
    <n v="0"/>
    <m/>
    <m/>
    <x v="16"/>
  </r>
  <r>
    <s v="Barranquilla"/>
    <n v="115"/>
    <s v="Cruz Verde Prado 74"/>
    <n v="0"/>
    <m/>
    <m/>
    <n v="0"/>
    <n v="1"/>
    <n v="0"/>
    <n v="0"/>
    <n v="0"/>
    <n v="0"/>
    <n v="0"/>
    <n v="0"/>
    <n v="0"/>
    <n v="0"/>
    <n v="0"/>
    <n v="1"/>
    <x v="15"/>
  </r>
  <r>
    <s v="Barranquilla"/>
    <n v="176"/>
    <s v="Cruz Verde Soledad"/>
    <n v="0"/>
    <m/>
    <m/>
    <n v="0"/>
    <m/>
    <n v="0"/>
    <n v="0"/>
    <n v="0"/>
    <n v="0"/>
    <n v="0"/>
    <n v="0"/>
    <n v="0"/>
    <n v="0"/>
    <m/>
    <m/>
    <x v="16"/>
  </r>
  <r>
    <s v="Barranquilla"/>
    <n v="183"/>
    <s v="Cruz Verde Calle 84"/>
    <n v="0"/>
    <m/>
    <m/>
    <n v="0"/>
    <n v="2"/>
    <n v="0"/>
    <n v="0"/>
    <n v="0"/>
    <n v="0"/>
    <n v="0"/>
    <n v="0"/>
    <n v="0"/>
    <n v="0"/>
    <n v="0"/>
    <n v="2"/>
    <x v="14"/>
  </r>
  <r>
    <s v="Pereira"/>
    <n v="447"/>
    <s v="Parque Arboleda"/>
    <n v="0"/>
    <m/>
    <m/>
    <n v="0"/>
    <m/>
    <n v="0"/>
    <n v="0"/>
    <n v="0"/>
    <n v="0"/>
    <n v="0"/>
    <n v="0"/>
    <n v="0"/>
    <n v="0"/>
    <m/>
    <m/>
    <x v="16"/>
  </r>
  <r>
    <s v="Cali"/>
    <n v="177"/>
    <s v="Cruz Verde Versalles"/>
    <n v="0"/>
    <m/>
    <m/>
    <n v="0"/>
    <m/>
    <n v="0"/>
    <n v="0"/>
    <n v="0"/>
    <n v="0"/>
    <n v="0"/>
    <n v="0"/>
    <n v="0"/>
    <n v="0"/>
    <m/>
    <m/>
    <x v="16"/>
  </r>
  <r>
    <s v="Bogotá"/>
    <n v="308"/>
    <s v="Cruz Verde Toberín"/>
    <n v="0"/>
    <m/>
    <m/>
    <n v="0"/>
    <m/>
    <n v="0"/>
    <n v="0"/>
    <n v="0"/>
    <n v="0"/>
    <n v="0"/>
    <n v="0"/>
    <n v="0"/>
    <n v="0"/>
    <m/>
    <m/>
    <x v="16"/>
  </r>
  <r>
    <s v="Girardot"/>
    <n v="452"/>
    <s v="Cruz Verde Unicentro Girardot"/>
    <n v="0"/>
    <m/>
    <m/>
    <n v="0"/>
    <m/>
    <n v="0"/>
    <n v="0"/>
    <n v="0"/>
    <n v="0"/>
    <n v="0"/>
    <n v="0"/>
    <n v="0"/>
    <n v="0"/>
    <m/>
    <m/>
    <x v="16"/>
  </r>
  <r>
    <s v="Ipiales "/>
    <n v="148"/>
    <s v="Cruz Verde Ipiales"/>
    <n v="0"/>
    <m/>
    <m/>
    <n v="0"/>
    <m/>
    <n v="0"/>
    <n v="0"/>
    <n v="0"/>
    <n v="0"/>
    <n v="0"/>
    <n v="0"/>
    <n v="0"/>
    <n v="0"/>
    <m/>
    <m/>
    <x v="16"/>
  </r>
  <r>
    <s v="Bogotá"/>
    <n v="171"/>
    <s v="Cruz Verde Plaza de las Américas"/>
    <n v="0"/>
    <m/>
    <m/>
    <n v="0"/>
    <m/>
    <n v="0"/>
    <n v="0"/>
    <n v="0"/>
    <n v="0"/>
    <n v="0"/>
    <n v="0"/>
    <n v="0"/>
    <n v="0"/>
    <m/>
    <m/>
    <x v="16"/>
  </r>
  <r>
    <s v="Bogotá"/>
    <n v="384"/>
    <s v="Cruz Verde Puente Aranda"/>
    <n v="0"/>
    <m/>
    <m/>
    <n v="0"/>
    <m/>
    <n v="0"/>
    <n v="0"/>
    <n v="0"/>
    <n v="0"/>
    <n v="0"/>
    <n v="0"/>
    <n v="0"/>
    <n v="0"/>
    <m/>
    <m/>
    <x v="16"/>
  </r>
  <r>
    <s v="Bucaramanga"/>
    <n v="109"/>
    <s v="Cruz Verde Calle 56"/>
    <n v="0"/>
    <m/>
    <m/>
    <n v="0"/>
    <m/>
    <n v="0"/>
    <n v="0"/>
    <n v="0"/>
    <n v="0"/>
    <n v="0"/>
    <n v="0"/>
    <n v="0"/>
    <n v="0"/>
    <m/>
    <m/>
    <x v="16"/>
  </r>
  <r>
    <s v="Bogotá"/>
    <n v="156"/>
    <s v=" Cruz Verde Calle 80                      "/>
    <n v="0"/>
    <m/>
    <m/>
    <n v="0"/>
    <m/>
    <n v="0"/>
    <n v="0"/>
    <n v="0"/>
    <n v="0"/>
    <n v="0"/>
    <n v="0"/>
    <n v="0"/>
    <n v="0"/>
    <m/>
    <m/>
    <x v="16"/>
  </r>
  <r>
    <s v="Cali"/>
    <n v="179"/>
    <s v="Cruz Verde Ciudad Jardín"/>
    <n v="0"/>
    <m/>
    <m/>
    <n v="0"/>
    <m/>
    <n v="0"/>
    <n v="0"/>
    <n v="0"/>
    <n v="0"/>
    <n v="0"/>
    <n v="0"/>
    <n v="0"/>
    <n v="0"/>
    <m/>
    <m/>
    <x v="16"/>
  </r>
  <r>
    <s v="Medellín"/>
    <n v="187"/>
    <s v="Cruz Verde Torre Médica"/>
    <n v="0"/>
    <m/>
    <m/>
    <n v="0"/>
    <n v="1"/>
    <n v="0"/>
    <n v="0"/>
    <n v="0"/>
    <n v="0"/>
    <n v="0"/>
    <n v="0"/>
    <n v="0"/>
    <n v="0"/>
    <n v="0"/>
    <n v="1"/>
    <x v="15"/>
  </r>
  <r>
    <s v="Bogotá"/>
    <n v="245"/>
    <s v="Cruz Verde Jumbo Calle 170"/>
    <n v="0"/>
    <m/>
    <m/>
    <n v="0"/>
    <m/>
    <n v="0"/>
    <n v="0"/>
    <n v="0"/>
    <n v="0"/>
    <n v="0"/>
    <n v="0"/>
    <n v="0"/>
    <n v="0"/>
    <m/>
    <m/>
    <x v="16"/>
  </r>
  <r>
    <s v="Girardot"/>
    <n v="249"/>
    <s v="Cruz Verde Jumbo Girardot"/>
    <n v="0"/>
    <m/>
    <m/>
    <n v="0"/>
    <m/>
    <n v="0"/>
    <n v="0"/>
    <n v="0"/>
    <n v="0"/>
    <n v="0"/>
    <n v="0"/>
    <n v="0"/>
    <n v="0"/>
    <m/>
    <m/>
    <x v="16"/>
  </r>
  <r>
    <s v="Bogotá"/>
    <n v="97"/>
    <s v="Cruz Verde Chicó"/>
    <n v="0"/>
    <m/>
    <m/>
    <n v="0"/>
    <n v="1"/>
    <n v="0"/>
    <n v="0"/>
    <n v="0"/>
    <n v="0"/>
    <n v="0"/>
    <n v="0"/>
    <n v="0"/>
    <n v="0"/>
    <n v="0"/>
    <n v="1"/>
    <x v="15"/>
  </r>
  <r>
    <s v="Valledupar"/>
    <n v="116"/>
    <s v="Cruz Verde Jumbo Valledupar"/>
    <n v="0"/>
    <m/>
    <m/>
    <n v="0"/>
    <m/>
    <n v="0"/>
    <n v="0"/>
    <n v="0"/>
    <n v="0"/>
    <n v="0"/>
    <n v="0"/>
    <n v="0"/>
    <n v="0"/>
    <m/>
    <m/>
    <x v="16"/>
  </r>
  <r>
    <s v="Santa Marta"/>
    <n v="119"/>
    <s v="Cruz Verde Santa Marta"/>
    <n v="0"/>
    <m/>
    <m/>
    <n v="0"/>
    <m/>
    <n v="0"/>
    <n v="0"/>
    <n v="0"/>
    <n v="0"/>
    <n v="0"/>
    <n v="0"/>
    <n v="0"/>
    <n v="0"/>
    <m/>
    <m/>
    <x v="16"/>
  </r>
  <r>
    <s v="Ibagué"/>
    <n v="125"/>
    <s v="Cruz Verde San Simón "/>
    <n v="0"/>
    <m/>
    <m/>
    <n v="0"/>
    <m/>
    <n v="0"/>
    <n v="0"/>
    <n v="0"/>
    <n v="0"/>
    <n v="0"/>
    <n v="0"/>
    <n v="0"/>
    <n v="0"/>
    <m/>
    <m/>
    <x v="16"/>
  </r>
  <r>
    <s v="Tunja"/>
    <n v="129"/>
    <s v="Cruz Verde Los Cristales"/>
    <n v="0"/>
    <m/>
    <m/>
    <n v="0"/>
    <m/>
    <n v="0"/>
    <n v="0"/>
    <n v="0"/>
    <n v="0"/>
    <n v="0"/>
    <n v="0"/>
    <n v="0"/>
    <n v="0"/>
    <m/>
    <m/>
    <x v="16"/>
  </r>
  <r>
    <s v="Cartagena"/>
    <n v="185"/>
    <s v="Cruz Verde Bocagrande"/>
    <n v="0"/>
    <m/>
    <m/>
    <n v="0"/>
    <m/>
    <n v="0"/>
    <n v="0"/>
    <n v="0"/>
    <n v="0"/>
    <n v="0"/>
    <n v="0"/>
    <n v="0"/>
    <n v="0"/>
    <m/>
    <m/>
    <x v="16"/>
  </r>
  <r>
    <s v="Soacha"/>
    <n v="196"/>
    <s v="Cruz Verde Metro Soacha"/>
    <n v="0"/>
    <m/>
    <m/>
    <n v="0"/>
    <m/>
    <n v="0"/>
    <n v="0"/>
    <n v="0"/>
    <n v="0"/>
    <n v="0"/>
    <n v="0"/>
    <n v="0"/>
    <n v="0"/>
    <m/>
    <m/>
    <x v="16"/>
  </r>
  <r>
    <s v="Bogotá"/>
    <n v="307"/>
    <s v=" Cruz Verde Usaquén"/>
    <n v="0"/>
    <m/>
    <m/>
    <n v="0"/>
    <m/>
    <n v="0"/>
    <n v="0"/>
    <n v="0"/>
    <n v="0"/>
    <n v="0"/>
    <n v="0"/>
    <n v="0"/>
    <n v="0"/>
    <m/>
    <m/>
    <x v="16"/>
  </r>
  <r>
    <s v="Ocaña"/>
    <n v="450"/>
    <s v="Cruz Verde Ocaña"/>
    <n v="0"/>
    <m/>
    <m/>
    <n v="0"/>
    <m/>
    <n v="0"/>
    <n v="0"/>
    <n v="0"/>
    <n v="0"/>
    <n v="0"/>
    <n v="0"/>
    <n v="0"/>
    <n v="0"/>
    <m/>
    <m/>
    <x v="16"/>
  </r>
  <r>
    <s v="Sincelejo"/>
    <n v="118"/>
    <s v="Cruz Verde Sincelejo"/>
    <n v="0"/>
    <m/>
    <m/>
    <n v="0"/>
    <m/>
    <n v="0"/>
    <n v="0"/>
    <n v="0"/>
    <n v="0"/>
    <n v="0"/>
    <n v="0"/>
    <n v="0"/>
    <n v="0"/>
    <m/>
    <m/>
    <x v="16"/>
  </r>
  <r>
    <s v="Tuluá"/>
    <n v="124"/>
    <s v="Cruz Verde Tuluá"/>
    <n v="0"/>
    <m/>
    <m/>
    <n v="0"/>
    <m/>
    <n v="0"/>
    <n v="0"/>
    <n v="0"/>
    <n v="0"/>
    <n v="0"/>
    <n v="0"/>
    <n v="0"/>
    <n v="0"/>
    <m/>
    <m/>
    <x v="16"/>
  </r>
  <r>
    <s v="Neiva"/>
    <n v="130"/>
    <s v="Cruz Verde Quirinal"/>
    <n v="0"/>
    <m/>
    <m/>
    <n v="0"/>
    <m/>
    <n v="0"/>
    <n v="0"/>
    <n v="0"/>
    <n v="0"/>
    <n v="0"/>
    <n v="0"/>
    <n v="0"/>
    <n v="0"/>
    <m/>
    <m/>
    <x v="16"/>
  </r>
  <r>
    <s v="Riohacha"/>
    <n v="132"/>
    <s v="Cruz Verde Metro Riohacha"/>
    <n v="0"/>
    <m/>
    <m/>
    <n v="0"/>
    <m/>
    <n v="0"/>
    <n v="0"/>
    <n v="0"/>
    <n v="0"/>
    <n v="0"/>
    <n v="0"/>
    <n v="0"/>
    <n v="0"/>
    <m/>
    <m/>
    <x v="16"/>
  </r>
  <r>
    <s v="Pasto"/>
    <n v="136"/>
    <s v="Cruz Verde Valle de Atriz"/>
    <n v="0"/>
    <m/>
    <m/>
    <n v="0"/>
    <m/>
    <n v="0"/>
    <n v="0"/>
    <n v="0"/>
    <n v="0"/>
    <n v="0"/>
    <n v="0"/>
    <n v="0"/>
    <n v="0"/>
    <m/>
    <m/>
    <x v="16"/>
  </r>
  <r>
    <s v="Quibdó"/>
    <n v="141"/>
    <s v="Cruz Verde Quibdó"/>
    <n v="0"/>
    <m/>
    <m/>
    <n v="0"/>
    <m/>
    <n v="0"/>
    <n v="0"/>
    <n v="0"/>
    <n v="0"/>
    <n v="0"/>
    <n v="0"/>
    <n v="0"/>
    <n v="0"/>
    <m/>
    <m/>
    <x v="16"/>
  </r>
  <r>
    <s v="Villeta"/>
    <n v="145"/>
    <s v="Cruz Verde Villeta"/>
    <n v="0"/>
    <m/>
    <m/>
    <n v="0"/>
    <m/>
    <n v="0"/>
    <n v="0"/>
    <n v="0"/>
    <n v="0"/>
    <n v="0"/>
    <n v="0"/>
    <n v="0"/>
    <n v="0"/>
    <m/>
    <m/>
    <x v="16"/>
  </r>
  <r>
    <s v="San Andrés"/>
    <n v="149"/>
    <s v="Cruz Verde San Andrés"/>
    <n v="0"/>
    <m/>
    <m/>
    <n v="0"/>
    <m/>
    <n v="0"/>
    <n v="0"/>
    <n v="0"/>
    <n v="0"/>
    <n v="0"/>
    <n v="0"/>
    <n v="0"/>
    <n v="0"/>
    <m/>
    <m/>
    <x v="16"/>
  </r>
  <r>
    <s v="Bogotá"/>
    <n v="151"/>
    <s v="Cruz Verde Antiguo Country "/>
    <n v="0"/>
    <m/>
    <m/>
    <n v="0"/>
    <m/>
    <n v="0"/>
    <n v="0"/>
    <n v="0"/>
    <n v="0"/>
    <n v="0"/>
    <n v="0"/>
    <n v="0"/>
    <n v="0"/>
    <m/>
    <m/>
    <x v="16"/>
  </r>
  <r>
    <s v="Bogotá"/>
    <n v="154"/>
    <s v="Cruz Verde CAE "/>
    <n v="0"/>
    <m/>
    <m/>
    <n v="0"/>
    <m/>
    <n v="0"/>
    <n v="0"/>
    <n v="0"/>
    <n v="0"/>
    <n v="0"/>
    <n v="0"/>
    <n v="0"/>
    <n v="0"/>
    <m/>
    <m/>
    <x v="16"/>
  </r>
  <r>
    <s v="Bogotá"/>
    <n v="193"/>
    <s v="Cruz Verde Avianca"/>
    <n v="0"/>
    <m/>
    <m/>
    <n v="0"/>
    <m/>
    <n v="0"/>
    <n v="0"/>
    <n v="0"/>
    <n v="0"/>
    <n v="0"/>
    <n v="0"/>
    <n v="0"/>
    <n v="0"/>
    <m/>
    <m/>
    <x v="16"/>
  </r>
  <r>
    <s v="Cali"/>
    <n v="202"/>
    <s v="Cruz Verde Jumbo Valle de Lili"/>
    <n v="0"/>
    <m/>
    <m/>
    <n v="0"/>
    <m/>
    <n v="0"/>
    <n v="0"/>
    <n v="0"/>
    <n v="0"/>
    <n v="0"/>
    <n v="0"/>
    <n v="0"/>
    <n v="0"/>
    <m/>
    <m/>
    <x v="16"/>
  </r>
  <r>
    <s v="Neiva"/>
    <n v="250"/>
    <s v="Cruz Verde Metro Neiva"/>
    <n v="0"/>
    <m/>
    <m/>
    <n v="0"/>
    <m/>
    <n v="0"/>
    <n v="0"/>
    <n v="0"/>
    <n v="0"/>
    <n v="0"/>
    <n v="0"/>
    <n v="0"/>
    <n v="0"/>
    <m/>
    <m/>
    <x v="16"/>
  </r>
  <r>
    <s v="Pasto"/>
    <n v="260"/>
    <s v="Cruz Verde Metro Pasto"/>
    <n v="0"/>
    <m/>
    <m/>
    <n v="0"/>
    <m/>
    <n v="0"/>
    <n v="0"/>
    <n v="0"/>
    <n v="0"/>
    <n v="0"/>
    <n v="0"/>
    <n v="0"/>
    <n v="0"/>
    <m/>
    <m/>
    <x v="16"/>
  </r>
  <r>
    <s v="Bogotá"/>
    <n v="261"/>
    <s v="Cruz Verde Metro San Cayetano"/>
    <n v="0"/>
    <m/>
    <m/>
    <n v="0"/>
    <n v="1"/>
    <n v="0"/>
    <n v="0"/>
    <n v="0"/>
    <n v="0"/>
    <n v="0"/>
    <n v="0"/>
    <n v="0"/>
    <n v="0"/>
    <n v="0"/>
    <n v="1"/>
    <x v="15"/>
  </r>
  <r>
    <s v="Floridablanca"/>
    <n v="293"/>
    <s v="Cruz verde Metro Floridablanca"/>
    <n v="0"/>
    <m/>
    <m/>
    <n v="0"/>
    <m/>
    <n v="0"/>
    <n v="0"/>
    <n v="0"/>
    <n v="0"/>
    <n v="0"/>
    <n v="0"/>
    <n v="0"/>
    <n v="0"/>
    <m/>
    <m/>
    <x v="16"/>
  </r>
  <r>
    <s v="Bucaramanga"/>
    <n v="294"/>
    <s v="Farmasanitas Jumbo Cabecera Tienda"/>
    <n v="0"/>
    <m/>
    <m/>
    <n v="0"/>
    <m/>
    <n v="0"/>
    <n v="0"/>
    <n v="0"/>
    <n v="0"/>
    <n v="0"/>
    <n v="0"/>
    <n v="0"/>
    <n v="0"/>
    <m/>
    <m/>
    <x v="16"/>
  </r>
  <r>
    <s v="Bogotá"/>
    <n v="369"/>
    <s v="Cruz Verde Morato"/>
    <n v="0"/>
    <m/>
    <m/>
    <n v="0"/>
    <m/>
    <n v="0"/>
    <n v="0"/>
    <n v="0"/>
    <n v="0"/>
    <n v="0"/>
    <n v="0"/>
    <n v="0"/>
    <n v="0"/>
    <m/>
    <m/>
    <x v="16"/>
  </r>
  <r>
    <s v="Valledupar"/>
    <n v="370"/>
    <s v="Cruz Verde San Miguel"/>
    <n v="0"/>
    <m/>
    <m/>
    <n v="0"/>
    <m/>
    <n v="0"/>
    <n v="0"/>
    <n v="0"/>
    <n v="0"/>
    <n v="0"/>
    <n v="0"/>
    <n v="0"/>
    <n v="0"/>
    <m/>
    <m/>
    <x v="16"/>
  </r>
  <r>
    <s v="Bogotá"/>
    <n v="374"/>
    <s v="Cruz Verde Calle 90"/>
    <n v="0"/>
    <m/>
    <m/>
    <n v="0"/>
    <m/>
    <n v="0"/>
    <n v="0"/>
    <n v="0"/>
    <n v="0"/>
    <n v="0"/>
    <n v="0"/>
    <n v="0"/>
    <n v="0"/>
    <m/>
    <m/>
    <x v="16"/>
  </r>
  <r>
    <s v="Mingueo/Guajira"/>
    <n v="379"/>
    <s v="Cruz Verde Mingueo"/>
    <n v="0"/>
    <m/>
    <m/>
    <n v="0"/>
    <m/>
    <n v="0"/>
    <n v="0"/>
    <n v="0"/>
    <n v="0"/>
    <n v="0"/>
    <n v="0"/>
    <n v="0"/>
    <n v="0"/>
    <m/>
    <m/>
    <x v="16"/>
  </r>
  <r>
    <s v="Cali"/>
    <n v="386"/>
    <s v="Cruz Verde La Flora Industrial"/>
    <n v="0"/>
    <m/>
    <m/>
    <n v="0"/>
    <m/>
    <n v="0"/>
    <n v="0"/>
    <n v="0"/>
    <n v="0"/>
    <n v="0"/>
    <n v="0"/>
    <n v="0"/>
    <n v="0"/>
    <m/>
    <m/>
    <x v="16"/>
  </r>
  <r>
    <s v="Cali"/>
    <n v="387"/>
    <s v="Cruz Verde Metro Simón Bolívar"/>
    <n v="0"/>
    <m/>
    <m/>
    <n v="0"/>
    <m/>
    <n v="0"/>
    <n v="0"/>
    <n v="0"/>
    <n v="0"/>
    <n v="0"/>
    <n v="0"/>
    <n v="0"/>
    <n v="0"/>
    <m/>
    <m/>
    <x v="16"/>
  </r>
  <r>
    <s v="Armenia"/>
    <n v="445"/>
    <s v="Cruz Verde Clínica Del Café "/>
    <n v="0"/>
    <m/>
    <m/>
    <n v="0"/>
    <m/>
    <n v="0"/>
    <n v="0"/>
    <n v="0"/>
    <n v="0"/>
    <n v="0"/>
    <n v="0"/>
    <n v="0"/>
    <n v="0"/>
    <m/>
    <m/>
    <x v="16"/>
  </r>
  <r>
    <s v="Popayán"/>
    <n v="453"/>
    <s v="Cruz Verde Campanario"/>
    <n v="0"/>
    <m/>
    <m/>
    <n v="0"/>
    <m/>
    <n v="0"/>
    <n v="0"/>
    <n v="0"/>
    <n v="0"/>
    <n v="0"/>
    <n v="0"/>
    <n v="0"/>
    <n v="0"/>
    <m/>
    <m/>
    <x v="16"/>
  </r>
  <r>
    <s v="Cartagena"/>
    <n v="462"/>
    <s v="Cruz Verde Uap Santa Lucía"/>
    <n v="0"/>
    <m/>
    <m/>
    <n v="0"/>
    <m/>
    <n v="0"/>
    <n v="0"/>
    <n v="0"/>
    <n v="0"/>
    <n v="0"/>
    <n v="0"/>
    <n v="0"/>
    <n v="0"/>
    <m/>
    <m/>
    <x v="16"/>
  </r>
  <r>
    <s v="Barranquilla"/>
    <n v="471"/>
    <s v="Cruz Verde Iberoamérica"/>
    <n v="0"/>
    <m/>
    <m/>
    <n v="0"/>
    <m/>
    <n v="0"/>
    <n v="0"/>
    <n v="0"/>
    <n v="0"/>
    <n v="0"/>
    <n v="0"/>
    <n v="0"/>
    <n v="0"/>
    <m/>
    <m/>
    <x v="16"/>
  </r>
  <r>
    <s v="Pasto"/>
    <n v="508"/>
    <s v="Cruz Verde La Aurora"/>
    <n v="0"/>
    <m/>
    <m/>
    <n v="0"/>
    <n v="1"/>
    <n v="0"/>
    <n v="0"/>
    <n v="0"/>
    <n v="0"/>
    <n v="0"/>
    <n v="0"/>
    <n v="0"/>
    <n v="0"/>
    <n v="0"/>
    <n v="1"/>
    <x v="15"/>
  </r>
  <r>
    <s v="Ipiales "/>
    <n v="509"/>
    <s v="Cruz Verde Santa Cecillia"/>
    <n v="0"/>
    <m/>
    <m/>
    <n v="0"/>
    <n v="1"/>
    <n v="0"/>
    <n v="0"/>
    <n v="0"/>
    <n v="0"/>
    <n v="0"/>
    <n v="0"/>
    <n v="0"/>
    <n v="0"/>
    <n v="0"/>
    <n v="1"/>
    <x v="15"/>
  </r>
  <r>
    <s v="Medellín"/>
    <n v="513"/>
    <s v="Cruz Verde Oviedo"/>
    <n v="0"/>
    <m/>
    <m/>
    <n v="0"/>
    <m/>
    <n v="0"/>
    <n v="0"/>
    <n v="0"/>
    <n v="0"/>
    <n v="0"/>
    <n v="0"/>
    <n v="0"/>
    <n v="0"/>
    <m/>
    <m/>
    <x v="16"/>
  </r>
  <r>
    <s v="Cali"/>
    <n v="515"/>
    <s v="Cruz Verde Parque Versalles"/>
    <n v="0"/>
    <m/>
    <m/>
    <n v="0"/>
    <m/>
    <n v="0"/>
    <n v="0"/>
    <n v="0"/>
    <n v="0"/>
    <n v="0"/>
    <n v="0"/>
    <n v="0"/>
    <n v="0"/>
    <m/>
    <m/>
    <x v="16"/>
  </r>
  <r>
    <s v="Bogotá "/>
    <n v="495"/>
    <s v="Cruz Verde Clìnica de la Mujer"/>
    <n v="0"/>
    <m/>
    <m/>
    <n v="0"/>
    <n v="6"/>
    <n v="0"/>
    <n v="0"/>
    <n v="0"/>
    <n v="0"/>
    <n v="0"/>
    <n v="0"/>
    <n v="0"/>
    <n v="0"/>
    <n v="4"/>
    <n v="2"/>
    <x v="11"/>
  </r>
  <r>
    <s v="Medellín"/>
    <n v="517"/>
    <s v="Cruz Verde Santafe Medellin "/>
    <n v="0"/>
    <n v="0"/>
    <n v="0"/>
    <n v="0"/>
    <m/>
    <n v="0"/>
    <n v="0"/>
    <n v="0"/>
    <n v="0"/>
    <n v="0"/>
    <n v="0"/>
    <n v="0"/>
    <n v="0"/>
    <m/>
    <m/>
    <x v="16"/>
  </r>
  <r>
    <s v="Ibagué"/>
    <n v="516"/>
    <s v="Cruz Verde Uap Ibagué"/>
    <n v="0"/>
    <n v="0"/>
    <n v="0"/>
    <n v="0"/>
    <n v="1"/>
    <n v="0"/>
    <n v="0"/>
    <n v="0"/>
    <n v="0"/>
    <n v="0"/>
    <n v="0"/>
    <n v="0"/>
    <n v="0"/>
    <n v="0"/>
    <n v="1"/>
    <x v="15"/>
  </r>
  <r>
    <s v="Anapoima"/>
    <n v="438"/>
    <s v="Cruz Verde Anapoima (Antes Acuña)"/>
    <n v="0"/>
    <n v="0"/>
    <n v="0"/>
    <n v="0"/>
    <m/>
    <n v="0"/>
    <n v="0"/>
    <n v="0"/>
    <n v="0"/>
    <n v="0"/>
    <n v="0"/>
    <n v="0"/>
    <n v="0"/>
    <m/>
    <m/>
    <x v="16"/>
  </r>
  <r>
    <s v="Bogotá"/>
    <n v="393"/>
    <s v="Cruz Verde Niza 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421"/>
    <s v="Cruz Verde Plaza Bolívar 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415"/>
    <s v="Cruz Verde Salitre Plaza (Antes Acuña)"/>
    <n v="0"/>
    <n v="0"/>
    <n v="0"/>
    <n v="0"/>
    <n v="1"/>
    <n v="0"/>
    <n v="0"/>
    <n v="0"/>
    <n v="0"/>
    <n v="0"/>
    <n v="0"/>
    <n v="0"/>
    <n v="0"/>
    <n v="0"/>
    <n v="1"/>
    <x v="15"/>
  </r>
  <r>
    <s v="Bogotá "/>
    <n v="396"/>
    <s v="Cruz Verde  Las Villas (Antes Acuña)"/>
    <n v="0"/>
    <n v="0"/>
    <n v="0"/>
    <n v="0"/>
    <n v="1"/>
    <n v="0"/>
    <n v="0"/>
    <n v="0"/>
    <n v="0"/>
    <n v="0"/>
    <n v="0"/>
    <n v="0"/>
    <n v="0"/>
    <n v="0"/>
    <n v="1"/>
    <x v="15"/>
  </r>
  <r>
    <s v="Bogotá "/>
    <n v="394"/>
    <s v="Cruz Verde  Salitre 2 (Antes Acuña)"/>
    <n v="0"/>
    <n v="0"/>
    <n v="0"/>
    <n v="0"/>
    <n v="1"/>
    <n v="0"/>
    <n v="0"/>
    <n v="0"/>
    <n v="0"/>
    <n v="0"/>
    <n v="0"/>
    <n v="0"/>
    <n v="0"/>
    <n v="0"/>
    <n v="1"/>
    <x v="15"/>
  </r>
  <r>
    <s v="Bogotá "/>
    <n v="410"/>
    <s v="Cruz Verde Avenida el Dorado 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399"/>
    <s v="Cruz Verde Bulevar Niza 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416"/>
    <s v="Cruz Verde Calle 109 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395"/>
    <s v="Cruz Verde Calle 140-2 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417"/>
    <s v="Cruz Verde Calle 22 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397"/>
    <s v="Cruz Verde Calle 71A 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411"/>
    <s v="Cruz Verde Castilla 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409"/>
    <s v="Cruz Verde Chapinero (Antes Acuña)"/>
    <n v="0"/>
    <n v="0"/>
    <n v="0"/>
    <n v="0"/>
    <n v="1"/>
    <n v="0"/>
    <n v="0"/>
    <n v="0"/>
    <n v="0"/>
    <n v="0"/>
    <n v="0"/>
    <n v="0"/>
    <n v="0"/>
    <n v="1"/>
    <n v="0"/>
    <x v="15"/>
  </r>
  <r>
    <s v="Bogotá "/>
    <n v="408"/>
    <s v="Cruz Verde Chico 2 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413"/>
    <s v="Cruz Verde Ciudad Montes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403"/>
    <s v="Cruz Verde Country 2 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412"/>
    <s v="Cruz Verde Ibiza 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404"/>
    <s v="Cruz Verde La Colina 2 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418"/>
    <s v="Cruz Verde Marsella 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407"/>
    <s v="Cruz Verde Modelia 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398"/>
    <s v="Cruz verde Navarra 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402"/>
    <s v="Cruz Verde Pablo VI 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420"/>
    <s v="Cruz Verde Palermo 1 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343"/>
    <s v="Cruz Verde Polo Club 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414"/>
    <s v="Cruz Verde Puente Largo 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391"/>
    <s v="Cruz Verde Restrepo 3 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423"/>
    <s v="Cruz Verde Samaritana (Antes Acuña)"/>
    <n v="0"/>
    <n v="0"/>
    <n v="0"/>
    <n v="0"/>
    <n v="1"/>
    <n v="0"/>
    <n v="0"/>
    <n v="0"/>
    <n v="0"/>
    <n v="0"/>
    <n v="0"/>
    <n v="0"/>
    <n v="0"/>
    <n v="1"/>
    <n v="0"/>
    <x v="15"/>
  </r>
  <r>
    <s v="Bogotá "/>
    <n v="406"/>
    <s v="Cruz Verde Santa Matilde 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405"/>
    <s v="Cruz Verde Tintalito 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401"/>
    <s v="Cruz Verde Unicentro Occidente  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419"/>
    <s v="Cruz Verde Venecia (Antes Acuña)"/>
    <n v="0"/>
    <n v="0"/>
    <n v="0"/>
    <n v="0"/>
    <m/>
    <n v="0"/>
    <n v="0"/>
    <n v="0"/>
    <n v="0"/>
    <n v="0"/>
    <n v="0"/>
    <n v="0"/>
    <n v="0"/>
    <m/>
    <m/>
    <x v="16"/>
  </r>
  <r>
    <s v="Bogotá "/>
    <n v="392"/>
    <s v="Cruz Verde Villa del Prado (Antes Acuña)"/>
    <n v="0"/>
    <n v="0"/>
    <n v="0"/>
    <n v="0"/>
    <m/>
    <n v="0"/>
    <n v="0"/>
    <n v="0"/>
    <n v="0"/>
    <n v="0"/>
    <n v="0"/>
    <n v="0"/>
    <n v="0"/>
    <m/>
    <m/>
    <x v="16"/>
  </r>
  <r>
    <s v="Duitama"/>
    <n v="430"/>
    <s v="Cruz Verde Duitama (Antes Acuña)"/>
    <n v="0"/>
    <n v="0"/>
    <n v="0"/>
    <n v="0"/>
    <m/>
    <n v="0"/>
    <n v="0"/>
    <n v="0"/>
    <n v="0"/>
    <n v="0"/>
    <n v="0"/>
    <n v="0"/>
    <n v="0"/>
    <m/>
    <m/>
    <x v="16"/>
  </r>
  <r>
    <s v="Facatativá  "/>
    <n v="435"/>
    <s v="Cruz verde Faca Centro (Antes Acuña)"/>
    <n v="0"/>
    <n v="0"/>
    <n v="0"/>
    <n v="0"/>
    <m/>
    <n v="0"/>
    <n v="0"/>
    <n v="0"/>
    <n v="0"/>
    <n v="0"/>
    <n v="0"/>
    <n v="0"/>
    <n v="0"/>
    <m/>
    <m/>
    <x v="16"/>
  </r>
  <r>
    <s v="Ibagué"/>
    <n v="424"/>
    <s v=" Cruz Verde Medicadiz (Antes Acuña)"/>
    <n v="0"/>
    <n v="0"/>
    <n v="0"/>
    <n v="0"/>
    <m/>
    <n v="0"/>
    <n v="0"/>
    <n v="0"/>
    <n v="0"/>
    <n v="0"/>
    <n v="0"/>
    <n v="0"/>
    <n v="0"/>
    <m/>
    <m/>
    <x v="16"/>
  </r>
  <r>
    <s v="Ibagué"/>
    <n v="425"/>
    <s v=" Cruz Verde Norte 2 (Antes Acuña)"/>
    <n v="0"/>
    <n v="0"/>
    <n v="0"/>
    <n v="0"/>
    <m/>
    <n v="0"/>
    <n v="0"/>
    <n v="0"/>
    <n v="0"/>
    <n v="0"/>
    <n v="0"/>
    <n v="0"/>
    <n v="0"/>
    <m/>
    <m/>
    <x v="16"/>
  </r>
  <r>
    <s v="Tocaima  "/>
    <n v="437"/>
    <s v="Cruz Verde Tocaima 1 (Antes Acuña)"/>
    <n v="0"/>
    <n v="0"/>
    <n v="0"/>
    <n v="0"/>
    <m/>
    <n v="0"/>
    <n v="0"/>
    <n v="0"/>
    <n v="0"/>
    <n v="0"/>
    <n v="0"/>
    <n v="0"/>
    <n v="0"/>
    <m/>
    <m/>
    <x v="16"/>
  </r>
  <r>
    <s v="Tunja"/>
    <n v="431"/>
    <s v="Cruz Verde Tunja Centro (Antes Acuña)"/>
    <n v="0"/>
    <n v="0"/>
    <n v="0"/>
    <n v="0"/>
    <m/>
    <n v="0"/>
    <n v="0"/>
    <n v="0"/>
    <n v="0"/>
    <n v="0"/>
    <n v="0"/>
    <n v="0"/>
    <n v="0"/>
    <m/>
    <m/>
    <x v="16"/>
  </r>
  <r>
    <s v="Tunja"/>
    <n v="433"/>
    <s v="Cruz Verde Tunja Norte (Antes Acuña)"/>
    <n v="0"/>
    <n v="0"/>
    <n v="0"/>
    <n v="0"/>
    <m/>
    <n v="0"/>
    <n v="0"/>
    <n v="0"/>
    <n v="0"/>
    <n v="0"/>
    <n v="0"/>
    <n v="0"/>
    <n v="0"/>
    <m/>
    <m/>
    <x v="16"/>
  </r>
  <r>
    <s v="Tunja"/>
    <n v="432"/>
    <s v="Cruz Verde Tunja Sur (Antes Acuña)"/>
    <n v="0"/>
    <n v="0"/>
    <n v="0"/>
    <n v="0"/>
    <m/>
    <n v="0"/>
    <n v="0"/>
    <n v="0"/>
    <n v="0"/>
    <n v="0"/>
    <n v="0"/>
    <n v="0"/>
    <n v="0"/>
    <m/>
    <m/>
    <x v="16"/>
  </r>
  <r>
    <s v="Ubaté"/>
    <n v="429"/>
    <s v="Cruz Verde Ubaté (Antes Acuña)"/>
    <n v="0"/>
    <n v="0"/>
    <n v="0"/>
    <n v="0"/>
    <m/>
    <n v="0"/>
    <n v="0"/>
    <n v="0"/>
    <n v="0"/>
    <n v="0"/>
    <n v="0"/>
    <n v="0"/>
    <n v="0"/>
    <m/>
    <m/>
    <x v="16"/>
  </r>
  <r>
    <s v="Villavicencio"/>
    <n v="428"/>
    <s v="Cruz Verde Villavicencio Centro (Antes Acuña)"/>
    <n v="0"/>
    <n v="0"/>
    <n v="0"/>
    <n v="0"/>
    <m/>
    <n v="0"/>
    <n v="0"/>
    <n v="0"/>
    <n v="0"/>
    <n v="0"/>
    <n v="0"/>
    <n v="0"/>
    <n v="0"/>
    <m/>
    <m/>
    <x v="16"/>
  </r>
  <r>
    <s v="Villeta"/>
    <n v="441"/>
    <s v="Cruz Verde Villeta 2 (Antes Acuña)"/>
    <n v="0"/>
    <n v="0"/>
    <n v="0"/>
    <n v="0"/>
    <m/>
    <n v="0"/>
    <n v="0"/>
    <n v="0"/>
    <n v="0"/>
    <n v="0"/>
    <n v="0"/>
    <n v="0"/>
    <n v="0"/>
    <m/>
    <m/>
    <x v="16"/>
  </r>
  <r>
    <s v="Zipaquirá"/>
    <n v="427"/>
    <s v="Cruz Verde Zipaquirá 1 (Antes Acuña)"/>
    <n v="0"/>
    <n v="0"/>
    <n v="0"/>
    <n v="0"/>
    <m/>
    <n v="0"/>
    <n v="0"/>
    <n v="0"/>
    <n v="0"/>
    <n v="0"/>
    <n v="0"/>
    <n v="0"/>
    <n v="0"/>
    <m/>
    <m/>
    <x v="16"/>
  </r>
  <r>
    <s v="Zipaquirá"/>
    <n v="426"/>
    <s v="Cruz Verde Zipaquirá 2 (Antes Acuña)"/>
    <n v="0"/>
    <n v="0"/>
    <n v="0"/>
    <n v="0"/>
    <m/>
    <n v="0"/>
    <n v="0"/>
    <n v="0"/>
    <n v="0"/>
    <n v="0"/>
    <n v="0"/>
    <n v="0"/>
    <n v="0"/>
    <m/>
    <m/>
    <x v="16"/>
  </r>
  <r>
    <s v="Medellín"/>
    <m/>
    <s v="Cruz Verde El Tesoro"/>
    <n v="0"/>
    <n v="0"/>
    <n v="0"/>
    <n v="0"/>
    <m/>
    <n v="0"/>
    <n v="0"/>
    <n v="0"/>
    <n v="0"/>
    <n v="0"/>
    <n v="0"/>
    <n v="0"/>
    <n v="0"/>
    <m/>
    <m/>
    <x v="16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135">
  <r>
    <x v="0"/>
    <x v="0"/>
    <x v="0"/>
    <s v="Tunja"/>
    <x v="0"/>
  </r>
  <r>
    <x v="1"/>
    <x v="1"/>
    <x v="1"/>
    <s v="Bogotá "/>
    <x v="1"/>
  </r>
  <r>
    <x v="2"/>
    <x v="1"/>
    <x v="1"/>
    <s v="Bogotá "/>
    <x v="0"/>
  </r>
  <r>
    <x v="3"/>
    <x v="2"/>
    <x v="2"/>
    <s v="Barranquilla"/>
    <x v="0"/>
  </r>
  <r>
    <x v="4"/>
    <x v="3"/>
    <x v="3"/>
    <s v="Bogotá "/>
    <x v="1"/>
  </r>
  <r>
    <x v="5"/>
    <x v="4"/>
    <x v="4"/>
    <s v="Bogotá"/>
    <x v="1"/>
  </r>
  <r>
    <x v="6"/>
    <x v="5"/>
    <x v="5"/>
    <s v="Cali"/>
    <x v="1"/>
  </r>
  <r>
    <x v="7"/>
    <x v="6"/>
    <x v="6"/>
    <s v="Bogotá"/>
    <x v="2"/>
  </r>
  <r>
    <x v="8"/>
    <x v="7"/>
    <x v="7"/>
    <s v="Bogotá"/>
    <x v="0"/>
  </r>
  <r>
    <x v="9"/>
    <x v="8"/>
    <x v="8"/>
    <s v="Bogotá "/>
    <x v="0"/>
  </r>
  <r>
    <x v="10"/>
    <x v="9"/>
    <x v="9"/>
    <s v="Bogotá"/>
    <x v="0"/>
  </r>
  <r>
    <x v="11"/>
    <x v="10"/>
    <x v="10"/>
    <s v="Bogotá"/>
    <x v="1"/>
  </r>
  <r>
    <x v="12"/>
    <x v="11"/>
    <x v="11"/>
    <s v="Cúcuta"/>
    <x v="1"/>
  </r>
  <r>
    <x v="13"/>
    <x v="12"/>
    <x v="12"/>
    <s v="Cali"/>
    <x v="1"/>
  </r>
  <r>
    <x v="14"/>
    <x v="13"/>
    <x v="13"/>
    <s v="Bogotá"/>
    <x v="1"/>
  </r>
  <r>
    <x v="15"/>
    <x v="13"/>
    <x v="13"/>
    <s v="Bogotá"/>
    <x v="1"/>
  </r>
  <r>
    <x v="16"/>
    <x v="14"/>
    <x v="14"/>
    <s v="Medellín"/>
    <x v="0"/>
  </r>
  <r>
    <x v="17"/>
    <x v="15"/>
    <x v="15"/>
    <s v="Chía"/>
    <x v="0"/>
  </r>
  <r>
    <x v="18"/>
    <x v="16"/>
    <x v="16"/>
    <s v="Bogotá"/>
    <x v="0"/>
  </r>
  <r>
    <x v="19"/>
    <x v="17"/>
    <x v="17"/>
    <s v="Ibagué"/>
    <x v="0"/>
  </r>
  <r>
    <x v="20"/>
    <x v="18"/>
    <x v="18"/>
    <s v="Medellín"/>
    <x v="0"/>
  </r>
  <r>
    <x v="21"/>
    <x v="19"/>
    <x v="19"/>
    <s v="Bogotá"/>
    <x v="0"/>
  </r>
  <r>
    <x v="22"/>
    <x v="20"/>
    <x v="20"/>
    <s v="Soacha"/>
    <x v="1"/>
  </r>
  <r>
    <x v="23"/>
    <x v="1"/>
    <x v="1"/>
    <s v="Bogotá "/>
    <x v="1"/>
  </r>
  <r>
    <x v="24"/>
    <x v="21"/>
    <x v="21"/>
    <s v="Cúcuta"/>
    <x v="0"/>
  </r>
  <r>
    <x v="25"/>
    <x v="22"/>
    <x v="22"/>
    <s v="Pasto"/>
    <x v="0"/>
  </r>
  <r>
    <x v="26"/>
    <x v="7"/>
    <x v="7"/>
    <s v="Bogotá"/>
    <x v="0"/>
  </r>
  <r>
    <x v="27"/>
    <x v="23"/>
    <x v="23"/>
    <s v="Armenia"/>
    <x v="0"/>
  </r>
  <r>
    <x v="28"/>
    <x v="24"/>
    <x v="24"/>
    <s v="Bogotá"/>
    <x v="1"/>
  </r>
  <r>
    <x v="29"/>
    <x v="25"/>
    <x v="25"/>
    <s v="Bogotá "/>
    <x v="1"/>
  </r>
  <r>
    <x v="30"/>
    <x v="26"/>
    <x v="26"/>
    <s v="Cali"/>
    <x v="0"/>
  </r>
  <r>
    <x v="31"/>
    <x v="21"/>
    <x v="21"/>
    <s v="Cúcuta"/>
    <x v="0"/>
  </r>
  <r>
    <x v="32"/>
    <x v="27"/>
    <x v="27"/>
    <s v="Barranquilla"/>
    <x v="0"/>
  </r>
  <r>
    <x v="33"/>
    <x v="26"/>
    <x v="26"/>
    <s v="Cali"/>
    <x v="0"/>
  </r>
  <r>
    <x v="34"/>
    <x v="28"/>
    <x v="28"/>
    <s v="Bogotá"/>
    <x v="1"/>
  </r>
  <r>
    <x v="35"/>
    <x v="6"/>
    <x v="6"/>
    <s v="Bogotá"/>
    <x v="1"/>
  </r>
  <r>
    <x v="36"/>
    <x v="29"/>
    <x v="29"/>
    <s v="Bogotá"/>
    <x v="0"/>
  </r>
  <r>
    <x v="37"/>
    <x v="30"/>
    <x v="30"/>
    <s v="Bogotá"/>
    <x v="1"/>
  </r>
  <r>
    <x v="38"/>
    <x v="31"/>
    <x v="31"/>
    <s v="Barranquilla"/>
    <x v="0"/>
  </r>
  <r>
    <x v="39"/>
    <x v="16"/>
    <x v="16"/>
    <s v="Bogotá"/>
    <x v="0"/>
  </r>
  <r>
    <x v="40"/>
    <x v="32"/>
    <x v="32"/>
    <s v="Bogotá"/>
    <x v="1"/>
  </r>
  <r>
    <x v="41"/>
    <x v="21"/>
    <x v="21"/>
    <s v="Cúcuta"/>
    <x v="0"/>
  </r>
  <r>
    <x v="42"/>
    <x v="19"/>
    <x v="19"/>
    <s v="Bogotá"/>
    <x v="0"/>
  </r>
  <r>
    <x v="43"/>
    <x v="33"/>
    <x v="33"/>
    <s v="Bogotá"/>
    <x v="0"/>
  </r>
  <r>
    <x v="44"/>
    <x v="21"/>
    <x v="21"/>
    <s v="Cúcuta"/>
    <x v="0"/>
  </r>
  <r>
    <x v="45"/>
    <x v="34"/>
    <x v="34"/>
    <s v="Bogotá"/>
    <x v="0"/>
  </r>
  <r>
    <x v="46"/>
    <x v="7"/>
    <x v="7"/>
    <s v="Bogotá"/>
    <x v="0"/>
  </r>
  <r>
    <x v="47"/>
    <x v="35"/>
    <x v="35"/>
    <s v="Cali"/>
    <x v="0"/>
  </r>
  <r>
    <x v="48"/>
    <x v="36"/>
    <x v="36"/>
    <s v="Cartagena"/>
    <x v="0"/>
  </r>
  <r>
    <x v="49"/>
    <x v="20"/>
    <x v="20"/>
    <s v="Soacha"/>
    <x v="0"/>
  </r>
  <r>
    <x v="50"/>
    <x v="25"/>
    <x v="25"/>
    <s v="Bogotá "/>
    <x v="1"/>
  </r>
  <r>
    <x v="51"/>
    <x v="21"/>
    <x v="21"/>
    <s v="Cúcuta"/>
    <x v="0"/>
  </r>
  <r>
    <x v="52"/>
    <x v="37"/>
    <x v="37"/>
    <s v="Facatativá"/>
    <x v="0"/>
  </r>
  <r>
    <x v="53"/>
    <x v="38"/>
    <x v="38"/>
    <s v="Bogotá"/>
    <x v="0"/>
  </r>
  <r>
    <x v="54"/>
    <x v="39"/>
    <x v="39"/>
    <s v="Medellín"/>
    <x v="0"/>
  </r>
  <r>
    <x v="55"/>
    <x v="14"/>
    <x v="14"/>
    <s v="Medellín"/>
    <x v="0"/>
  </r>
  <r>
    <x v="56"/>
    <x v="40"/>
    <x v="40"/>
    <s v="Bogotá "/>
    <x v="0"/>
  </r>
  <r>
    <x v="57"/>
    <x v="25"/>
    <x v="25"/>
    <s v="Bogotá "/>
    <x v="1"/>
  </r>
  <r>
    <x v="58"/>
    <x v="41"/>
    <x v="41"/>
    <s v="Bogotá"/>
    <x v="0"/>
  </r>
  <r>
    <x v="59"/>
    <x v="4"/>
    <x v="4"/>
    <s v="Bogotá"/>
    <x v="1"/>
  </r>
  <r>
    <x v="60"/>
    <x v="25"/>
    <x v="25"/>
    <s v="Bogotá "/>
    <x v="0"/>
  </r>
  <r>
    <x v="61"/>
    <x v="21"/>
    <x v="21"/>
    <s v="Cúcuta"/>
    <x v="0"/>
  </r>
  <r>
    <x v="62"/>
    <x v="42"/>
    <x v="42"/>
    <s v="Bogotá"/>
    <x v="0"/>
  </r>
  <r>
    <x v="63"/>
    <x v="26"/>
    <x v="26"/>
    <s v="Cali"/>
    <x v="0"/>
  </r>
  <r>
    <x v="64"/>
    <x v="43"/>
    <x v="43"/>
    <s v="Bogotá"/>
    <x v="0"/>
  </r>
  <r>
    <x v="65"/>
    <x v="20"/>
    <x v="20"/>
    <s v="Soacha"/>
    <x v="0"/>
  </r>
  <r>
    <x v="66"/>
    <x v="1"/>
    <x v="1"/>
    <s v="Bogotá "/>
    <x v="1"/>
  </r>
  <r>
    <x v="67"/>
    <x v="1"/>
    <x v="1"/>
    <s v="Bogotá "/>
    <x v="0"/>
  </r>
  <r>
    <x v="68"/>
    <x v="43"/>
    <x v="43"/>
    <s v="Bogotá"/>
    <x v="0"/>
  </r>
  <r>
    <x v="69"/>
    <x v="1"/>
    <x v="1"/>
    <s v="Bogotá "/>
    <x v="1"/>
  </r>
  <r>
    <x v="70"/>
    <x v="24"/>
    <x v="24"/>
    <s v="Bogotá"/>
    <x v="1"/>
  </r>
  <r>
    <x v="71"/>
    <x v="21"/>
    <x v="21"/>
    <s v="Cúcuta"/>
    <x v="0"/>
  </r>
  <r>
    <x v="72"/>
    <x v="44"/>
    <x v="44"/>
    <s v="Bogotá "/>
    <x v="0"/>
  </r>
  <r>
    <x v="73"/>
    <x v="14"/>
    <x v="14"/>
    <s v="Medellín"/>
    <x v="1"/>
  </r>
  <r>
    <x v="74"/>
    <x v="45"/>
    <x v="45"/>
    <s v="Bogotá"/>
    <x v="0"/>
  </r>
  <r>
    <x v="75"/>
    <x v="45"/>
    <x v="45"/>
    <s v="Bogotá"/>
    <x v="1"/>
  </r>
  <r>
    <x v="76"/>
    <x v="14"/>
    <x v="14"/>
    <s v="Medellín"/>
    <x v="1"/>
  </r>
  <r>
    <x v="77"/>
    <x v="21"/>
    <x v="21"/>
    <s v="Cúcuta"/>
    <x v="0"/>
  </r>
  <r>
    <x v="78"/>
    <x v="46"/>
    <x v="46"/>
    <s v="Bogotá"/>
    <x v="1"/>
  </r>
  <r>
    <x v="79"/>
    <x v="43"/>
    <x v="43"/>
    <s v="Bogotá"/>
    <x v="0"/>
  </r>
  <r>
    <x v="80"/>
    <x v="47"/>
    <x v="47"/>
    <s v="Bogotá"/>
    <x v="1"/>
  </r>
  <r>
    <x v="81"/>
    <x v="48"/>
    <x v="48"/>
    <s v="Zipaquirá"/>
    <x v="0"/>
  </r>
  <r>
    <x v="82"/>
    <x v="28"/>
    <x v="28"/>
    <s v="Bogotá"/>
    <x v="1"/>
  </r>
  <r>
    <x v="83"/>
    <x v="28"/>
    <x v="28"/>
    <s v="Bogotá"/>
    <x v="1"/>
  </r>
  <r>
    <x v="84"/>
    <x v="19"/>
    <x v="19"/>
    <s v="Bogotá"/>
    <x v="1"/>
  </r>
  <r>
    <x v="85"/>
    <x v="16"/>
    <x v="16"/>
    <s v="Bogotá"/>
    <x v="0"/>
  </r>
  <r>
    <x v="86"/>
    <x v="49"/>
    <x v="49"/>
    <s v="Bogotá "/>
    <x v="1"/>
  </r>
  <r>
    <x v="87"/>
    <x v="50"/>
    <x v="50"/>
    <s v="Bogotá"/>
    <x v="1"/>
  </r>
  <r>
    <x v="88"/>
    <x v="14"/>
    <x v="14"/>
    <s v="Medellín"/>
    <x v="0"/>
  </r>
  <r>
    <x v="89"/>
    <x v="51"/>
    <x v="51"/>
    <s v="Bogotá"/>
    <x v="0"/>
  </r>
  <r>
    <x v="90"/>
    <x v="52"/>
    <x v="52"/>
    <s v="Bogotá"/>
    <x v="0"/>
  </r>
  <r>
    <x v="91"/>
    <x v="53"/>
    <x v="53"/>
    <s v="Villavicencio"/>
    <x v="0"/>
  </r>
  <r>
    <x v="92"/>
    <x v="26"/>
    <x v="26"/>
    <s v="Cali"/>
    <x v="0"/>
  </r>
  <r>
    <x v="93"/>
    <x v="1"/>
    <x v="1"/>
    <s v="Bogotá "/>
    <x v="1"/>
  </r>
  <r>
    <x v="94"/>
    <x v="35"/>
    <x v="35"/>
    <s v="Cali"/>
    <x v="0"/>
  </r>
  <r>
    <x v="95"/>
    <x v="41"/>
    <x v="41"/>
    <s v="Bogotá"/>
    <x v="1"/>
  </r>
  <r>
    <x v="96"/>
    <x v="25"/>
    <x v="25"/>
    <s v="Bogotá "/>
    <x v="0"/>
  </r>
  <r>
    <x v="97"/>
    <x v="20"/>
    <x v="20"/>
    <s v="Soacha"/>
    <x v="1"/>
  </r>
  <r>
    <x v="98"/>
    <x v="42"/>
    <x v="42"/>
    <s v="Bogotá"/>
    <x v="1"/>
  </r>
  <r>
    <x v="99"/>
    <x v="54"/>
    <x v="54"/>
    <s v="Barranquilla"/>
    <x v="0"/>
  </r>
  <r>
    <x v="100"/>
    <x v="36"/>
    <x v="36"/>
    <s v="Cartagena"/>
    <x v="0"/>
  </r>
  <r>
    <x v="101"/>
    <x v="55"/>
    <x v="55"/>
    <s v="Bogotá"/>
    <x v="0"/>
  </r>
  <r>
    <x v="102"/>
    <x v="56"/>
    <x v="56"/>
    <s v="Bogotá"/>
    <x v="0"/>
  </r>
  <r>
    <x v="103"/>
    <x v="57"/>
    <x v="57"/>
    <s v="Bogotá"/>
    <x v="0"/>
  </r>
  <r>
    <x v="104"/>
    <x v="58"/>
    <x v="58"/>
    <s v="Bogotá"/>
    <x v="0"/>
  </r>
  <r>
    <x v="105"/>
    <x v="59"/>
    <x v="59"/>
    <s v="Bucaramanga"/>
    <x v="1"/>
  </r>
  <r>
    <x v="106"/>
    <x v="21"/>
    <x v="21"/>
    <s v="Cúcuta"/>
    <x v="0"/>
  </r>
  <r>
    <x v="107"/>
    <x v="60"/>
    <x v="60"/>
    <s v="Barranquilla"/>
    <x v="1"/>
  </r>
  <r>
    <x v="108"/>
    <x v="61"/>
    <x v="61"/>
    <s v="Bogotá "/>
    <x v="1"/>
  </r>
  <r>
    <x v="109"/>
    <x v="24"/>
    <x v="24"/>
    <s v="Bogotá"/>
    <x v="0"/>
  </r>
  <r>
    <x v="110"/>
    <x v="14"/>
    <x v="14"/>
    <s v="Medellín"/>
    <x v="1"/>
  </r>
  <r>
    <x v="111"/>
    <x v="62"/>
    <x v="62"/>
    <s v="Manizales"/>
    <x v="0"/>
  </r>
  <r>
    <x v="112"/>
    <x v="42"/>
    <x v="42"/>
    <s v="Bogotá"/>
    <x v="0"/>
  </r>
  <r>
    <x v="113"/>
    <x v="41"/>
    <x v="41"/>
    <s v="Bogotá"/>
    <x v="0"/>
  </r>
  <r>
    <x v="114"/>
    <x v="41"/>
    <x v="41"/>
    <s v="Bogotá"/>
    <x v="0"/>
  </r>
  <r>
    <x v="115"/>
    <x v="15"/>
    <x v="15"/>
    <s v="Chía"/>
    <x v="1"/>
  </r>
  <r>
    <x v="116"/>
    <x v="20"/>
    <x v="20"/>
    <s v="Soacha"/>
    <x v="0"/>
  </r>
  <r>
    <x v="117"/>
    <x v="20"/>
    <x v="20"/>
    <s v="Soacha"/>
    <x v="0"/>
  </r>
  <r>
    <x v="118"/>
    <x v="5"/>
    <x v="5"/>
    <s v="Cali"/>
    <x v="0"/>
  </r>
  <r>
    <x v="119"/>
    <x v="5"/>
    <x v="5"/>
    <s v="Cali"/>
    <x v="0"/>
  </r>
  <r>
    <x v="120"/>
    <x v="55"/>
    <x v="55"/>
    <s v="Bogotá"/>
    <x v="1"/>
  </r>
  <r>
    <x v="121"/>
    <x v="63"/>
    <x v="63"/>
    <s v="Bucaramanga"/>
    <x v="0"/>
  </r>
  <r>
    <x v="122"/>
    <x v="64"/>
    <x v="64"/>
    <s v="Ipiales "/>
    <x v="0"/>
  </r>
  <r>
    <x v="123"/>
    <x v="27"/>
    <x v="27"/>
    <s v="Barranquilla"/>
    <x v="0"/>
  </r>
  <r>
    <x v="124"/>
    <x v="7"/>
    <x v="7"/>
    <s v="Bogotá"/>
    <x v="2"/>
  </r>
  <r>
    <x v="125"/>
    <x v="61"/>
    <x v="61"/>
    <s v="Bogotá "/>
    <x v="1"/>
  </r>
  <r>
    <x v="126"/>
    <x v="61"/>
    <x v="61"/>
    <s v="Bogotá "/>
    <x v="1"/>
  </r>
  <r>
    <x v="127"/>
    <x v="1"/>
    <x v="1"/>
    <s v="Bogotá "/>
    <x v="1"/>
  </r>
  <r>
    <x v="128"/>
    <x v="55"/>
    <x v="55"/>
    <s v="Bogotá"/>
    <x v="1"/>
  </r>
  <r>
    <x v="129"/>
    <x v="9"/>
    <x v="9"/>
    <s v="Bogotá"/>
    <x v="1"/>
  </r>
  <r>
    <x v="130"/>
    <x v="65"/>
    <x v="65"/>
    <s v="San Andrés"/>
    <x v="2"/>
  </r>
  <r>
    <x v="131"/>
    <x v="25"/>
    <x v="25"/>
    <s v="Bogotá "/>
    <x v="1"/>
  </r>
  <r>
    <x v="132"/>
    <x v="66"/>
    <x v="66"/>
    <s v="Bogotá"/>
    <x v="0"/>
  </r>
  <r>
    <x v="133"/>
    <x v="11"/>
    <x v="11"/>
    <s v="Cúcuta"/>
    <x v="1"/>
  </r>
  <r>
    <x v="134"/>
    <x v="33"/>
    <x v="33"/>
    <s v="Bogotá"/>
    <x v="0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17">
  <r>
    <s v="Bogotá"/>
    <n v="458"/>
    <s v="Cruz Verde Kennedy Central"/>
    <n v="4"/>
    <n v="10"/>
    <n v="6"/>
    <n v="5"/>
    <n v="8"/>
    <n v="4"/>
    <n v="2"/>
    <n v="2"/>
    <n v="4"/>
    <n v="6"/>
    <n v="4"/>
    <n v="2"/>
    <n v="3"/>
    <n v="2"/>
    <n v="6"/>
    <n v="2"/>
    <n v="3"/>
    <n v="1"/>
    <x v="0"/>
    <n v="22"/>
    <n v="15"/>
  </r>
  <r>
    <s v="Bogotá"/>
    <n v="378"/>
    <s v="Cruz Verde Avenida Las Villas"/>
    <n v="6"/>
    <n v="3"/>
    <n v="4"/>
    <n v="2"/>
    <n v="3"/>
    <n v="3"/>
    <n v="1"/>
    <n v="5"/>
    <n v="0"/>
    <n v="3"/>
    <n v="3"/>
    <n v="1"/>
    <n v="2"/>
    <n v="0"/>
    <n v="1"/>
    <n v="2"/>
    <n v="0"/>
    <n v="3"/>
    <x v="1"/>
    <n v="7"/>
    <n v="14"/>
  </r>
  <r>
    <s v="Medellín"/>
    <n v="161"/>
    <s v="Cruz Verde Punto Clave"/>
    <n v="3"/>
    <n v="3"/>
    <m/>
    <n v="5"/>
    <n v="6"/>
    <n v="3"/>
    <n v="2"/>
    <n v="1"/>
    <n v="2"/>
    <n v="1"/>
    <n v="0"/>
    <n v="0"/>
    <n v="2"/>
    <n v="3"/>
    <n v="3"/>
    <n v="3"/>
    <n v="0"/>
    <n v="3"/>
    <x v="2"/>
    <n v="9"/>
    <n v="11"/>
  </r>
  <r>
    <s v="Bogotá"/>
    <n v="226"/>
    <s v="Cruz Verde Metro 20 de Julio"/>
    <n v="3"/>
    <n v="2"/>
    <n v="5"/>
    <n v="1"/>
    <n v="4"/>
    <n v="2"/>
    <n v="2"/>
    <n v="1"/>
    <n v="1"/>
    <n v="1"/>
    <n v="0"/>
    <n v="5"/>
    <n v="0"/>
    <n v="1"/>
    <n v="1"/>
    <n v="3"/>
    <n v="0"/>
    <n v="2"/>
    <x v="3"/>
    <n v="4"/>
    <n v="13"/>
  </r>
  <r>
    <s v="Bogotá"/>
    <n v="451"/>
    <s v="Cruz Verde Chapinero Alto"/>
    <n v="3"/>
    <n v="2"/>
    <n v="5"/>
    <n v="2"/>
    <n v="2"/>
    <n v="3"/>
    <n v="3"/>
    <n v="0"/>
    <n v="2"/>
    <n v="0"/>
    <n v="5"/>
    <n v="0"/>
    <n v="2"/>
    <n v="0"/>
    <n v="2"/>
    <n v="0"/>
    <n v="3"/>
    <n v="0"/>
    <x v="3"/>
    <n v="17"/>
    <n v="0"/>
  </r>
  <r>
    <s v="Bogotá"/>
    <n v="468"/>
    <s v="Cruz Verde Calle 93"/>
    <n v="2"/>
    <n v="2"/>
    <n v="5"/>
    <n v="2"/>
    <n v="3"/>
    <n v="3"/>
    <n v="0"/>
    <n v="2"/>
    <n v="1"/>
    <n v="1"/>
    <n v="1"/>
    <n v="4"/>
    <n v="1"/>
    <n v="1"/>
    <n v="2"/>
    <n v="1"/>
    <n v="0"/>
    <n v="3"/>
    <x v="3"/>
    <n v="5"/>
    <n v="12"/>
  </r>
  <r>
    <s v="Bogotá"/>
    <n v="157"/>
    <s v="Cruz Verde Zona In"/>
    <n v="1"/>
    <n v="2"/>
    <n v="6"/>
    <n v="2"/>
    <n v="3"/>
    <n v="4"/>
    <n v="0"/>
    <n v="1"/>
    <n v="0"/>
    <n v="2"/>
    <n v="0"/>
    <n v="6"/>
    <n v="0"/>
    <n v="2"/>
    <n v="0"/>
    <n v="3"/>
    <n v="0"/>
    <n v="4"/>
    <x v="4"/>
    <n v="0"/>
    <n v="18"/>
  </r>
  <r>
    <s v="Bogotá"/>
    <n v="160"/>
    <s v="Cruz Verde Santa Bárbara"/>
    <n v="1"/>
    <n v="3"/>
    <m/>
    <n v="7"/>
    <n v="1"/>
    <n v="2"/>
    <n v="0"/>
    <n v="1"/>
    <n v="1"/>
    <n v="2"/>
    <n v="0"/>
    <n v="0"/>
    <n v="1"/>
    <n v="6"/>
    <n v="0"/>
    <n v="1"/>
    <n v="0"/>
    <n v="2"/>
    <x v="5"/>
    <n v="2"/>
    <n v="12"/>
  </r>
  <r>
    <s v="Medellín"/>
    <n v="200"/>
    <s v="Cruz Verde Jumbo Cra 65"/>
    <n v="6"/>
    <n v="4"/>
    <n v="1"/>
    <n v="0"/>
    <m/>
    <m/>
    <n v="1"/>
    <n v="5"/>
    <n v="0"/>
    <n v="4"/>
    <n v="0"/>
    <n v="1"/>
    <n v="0"/>
    <n v="0"/>
    <m/>
    <m/>
    <m/>
    <m/>
    <x v="6"/>
    <n v="1"/>
    <n v="10"/>
  </r>
  <r>
    <s v="Bogotá"/>
    <n v="464"/>
    <s v="Cruz Verde Av. Esperanza"/>
    <n v="2"/>
    <n v="4"/>
    <n v="5"/>
    <n v="0"/>
    <m/>
    <m/>
    <n v="2"/>
    <n v="0"/>
    <n v="3"/>
    <n v="1"/>
    <n v="4"/>
    <n v="1"/>
    <n v="0"/>
    <n v="0"/>
    <m/>
    <m/>
    <m/>
    <m/>
    <x v="6"/>
    <n v="9"/>
    <n v="2"/>
  </r>
  <r>
    <s v="Zipaquirá"/>
    <n v="382"/>
    <s v="Cruz Verde Zipaquirá Centro"/>
    <n v="4"/>
    <n v="2"/>
    <n v="4"/>
    <n v="0"/>
    <n v="1"/>
    <n v="1"/>
    <n v="4"/>
    <n v="0"/>
    <n v="2"/>
    <n v="0"/>
    <n v="4"/>
    <n v="0"/>
    <n v="0"/>
    <n v="0"/>
    <n v="0"/>
    <n v="1"/>
    <n v="0"/>
    <n v="1"/>
    <x v="7"/>
    <n v="10"/>
    <n v="2"/>
  </r>
  <r>
    <s v="Cali"/>
    <n v="189"/>
    <s v="Cruz Verde Centenario"/>
    <n v="1"/>
    <n v="1"/>
    <n v="2"/>
    <n v="5"/>
    <n v="2"/>
    <n v="1"/>
    <n v="0"/>
    <n v="1"/>
    <n v="0"/>
    <n v="1"/>
    <n v="0"/>
    <n v="2"/>
    <n v="0"/>
    <n v="5"/>
    <n v="0"/>
    <n v="2"/>
    <n v="0"/>
    <n v="1"/>
    <x v="7"/>
    <n v="0"/>
    <n v="12"/>
  </r>
  <r>
    <s v="Bogotá"/>
    <n v="511"/>
    <s v="Cruz Verde Mazuren"/>
    <n v="0"/>
    <n v="1"/>
    <n v="4"/>
    <n v="3"/>
    <n v="3"/>
    <n v="4"/>
    <n v="0"/>
    <n v="0"/>
    <n v="0"/>
    <n v="1"/>
    <n v="0"/>
    <n v="4"/>
    <n v="0"/>
    <n v="3"/>
    <n v="0"/>
    <n v="3"/>
    <n v="0"/>
    <n v="4"/>
    <x v="8"/>
    <n v="0"/>
    <n v="15"/>
  </r>
  <r>
    <s v="Bogotá"/>
    <n v="172"/>
    <s v="Cruz Verde Calle 100"/>
    <n v="2"/>
    <n v="3"/>
    <n v="1"/>
    <n v="4"/>
    <m/>
    <n v="3"/>
    <n v="2"/>
    <n v="0"/>
    <n v="3"/>
    <n v="0"/>
    <n v="1"/>
    <n v="0"/>
    <n v="3"/>
    <n v="1"/>
    <m/>
    <m/>
    <n v="2"/>
    <n v="1"/>
    <x v="9"/>
    <n v="11"/>
    <n v="2"/>
  </r>
  <r>
    <s v="Bogotá"/>
    <n v="505"/>
    <s v="Cruz Verde Galerias"/>
    <n v="1"/>
    <n v="3"/>
    <n v="3"/>
    <n v="2"/>
    <n v="1"/>
    <n v="6"/>
    <n v="0"/>
    <n v="1"/>
    <n v="3"/>
    <n v="0"/>
    <n v="3"/>
    <n v="0"/>
    <n v="2"/>
    <n v="0"/>
    <n v="1"/>
    <n v="0"/>
    <n v="5"/>
    <n v="1"/>
    <x v="10"/>
    <n v="14"/>
    <n v="2"/>
  </r>
  <r>
    <s v="Facatativá"/>
    <n v="143"/>
    <s v="Cruz Verde Facatativá"/>
    <n v="1"/>
    <n v="1"/>
    <n v="3"/>
    <n v="4"/>
    <n v="1"/>
    <m/>
    <n v="0"/>
    <n v="1"/>
    <n v="0"/>
    <n v="1"/>
    <n v="1"/>
    <n v="2"/>
    <n v="3"/>
    <n v="1"/>
    <n v="0"/>
    <n v="1"/>
    <m/>
    <m/>
    <x v="11"/>
    <n v="4"/>
    <n v="6"/>
  </r>
  <r>
    <s v="Bogotá"/>
    <n v="262"/>
    <s v="Cruz Verde Jumbo Hayuelos"/>
    <n v="4"/>
    <n v="1"/>
    <n v="1"/>
    <n v="2"/>
    <n v="2"/>
    <m/>
    <n v="0"/>
    <n v="4"/>
    <n v="0"/>
    <n v="1"/>
    <n v="0"/>
    <n v="1"/>
    <n v="0"/>
    <n v="2"/>
    <n v="0"/>
    <n v="2"/>
    <m/>
    <m/>
    <x v="11"/>
    <n v="0"/>
    <n v="10"/>
  </r>
  <r>
    <s v="Bogotá"/>
    <n v="459"/>
    <s v=" Cruz Verde Las Ferias"/>
    <n v="3"/>
    <m/>
    <n v="4"/>
    <n v="0"/>
    <n v="3"/>
    <m/>
    <n v="1"/>
    <n v="2"/>
    <n v="0"/>
    <n v="0"/>
    <n v="4"/>
    <n v="0"/>
    <n v="0"/>
    <n v="0"/>
    <n v="3"/>
    <n v="0"/>
    <m/>
    <m/>
    <x v="11"/>
    <n v="8"/>
    <n v="2"/>
  </r>
  <r>
    <s v="Soacha"/>
    <n v="455"/>
    <s v="Cruz Verde Antares"/>
    <n v="1"/>
    <m/>
    <n v="2"/>
    <n v="1"/>
    <n v="6"/>
    <n v="3"/>
    <n v="1"/>
    <n v="0"/>
    <n v="0"/>
    <n v="0"/>
    <n v="1"/>
    <n v="1"/>
    <n v="0"/>
    <n v="1"/>
    <n v="2"/>
    <n v="4"/>
    <n v="2"/>
    <n v="1"/>
    <x v="9"/>
    <n v="6"/>
    <n v="7"/>
  </r>
  <r>
    <s v="Cúcuta"/>
    <n v="131"/>
    <s v="Cruz Verde Rosetal"/>
    <n v="0"/>
    <m/>
    <m/>
    <n v="0"/>
    <n v="9"/>
    <n v="2"/>
    <n v="0"/>
    <n v="0"/>
    <n v="0"/>
    <n v="0"/>
    <n v="0"/>
    <n v="0"/>
    <n v="0"/>
    <n v="0"/>
    <n v="0"/>
    <n v="9"/>
    <n v="0"/>
    <n v="2"/>
    <x v="6"/>
    <n v="0"/>
    <n v="11"/>
  </r>
  <r>
    <s v="Cúcuta"/>
    <n v="460"/>
    <s v="Cruz Verde Cúcuta Av.1"/>
    <n v="2"/>
    <n v="1"/>
    <m/>
    <n v="3"/>
    <n v="2"/>
    <n v="3"/>
    <n v="2"/>
    <n v="0"/>
    <n v="1"/>
    <n v="0"/>
    <n v="0"/>
    <n v="0"/>
    <n v="3"/>
    <n v="0"/>
    <n v="2"/>
    <n v="0"/>
    <n v="3"/>
    <n v="0"/>
    <x v="6"/>
    <n v="11"/>
    <n v="0"/>
  </r>
  <r>
    <s v="Bogotá"/>
    <n v="167"/>
    <s v="Cruz Verde Quinta Paredes"/>
    <n v="0"/>
    <n v="2"/>
    <m/>
    <n v="3"/>
    <n v="3"/>
    <n v="2"/>
    <n v="0"/>
    <n v="0"/>
    <n v="0"/>
    <n v="2"/>
    <n v="0"/>
    <n v="0"/>
    <n v="2"/>
    <n v="1"/>
    <n v="3"/>
    <n v="0"/>
    <n v="2"/>
    <n v="0"/>
    <x v="11"/>
    <n v="7"/>
    <n v="3"/>
  </r>
  <r>
    <s v="Armenia"/>
    <n v="133"/>
    <s v="Cruz Verde Avenida Bolívar"/>
    <n v="0"/>
    <n v="2"/>
    <n v="2"/>
    <n v="2"/>
    <n v="1"/>
    <n v="2"/>
    <n v="0"/>
    <n v="0"/>
    <n v="0"/>
    <n v="2"/>
    <n v="0"/>
    <n v="2"/>
    <n v="1"/>
    <n v="1"/>
    <n v="0"/>
    <n v="1"/>
    <n v="0"/>
    <n v="2"/>
    <x v="12"/>
    <n v="1"/>
    <n v="8"/>
  </r>
  <r>
    <s v="Bogotá"/>
    <n v="367"/>
    <s v="Cruz Verde Ilarco"/>
    <n v="1"/>
    <m/>
    <n v="1"/>
    <n v="4"/>
    <n v="1"/>
    <m/>
    <n v="1"/>
    <n v="0"/>
    <n v="0"/>
    <n v="0"/>
    <n v="1"/>
    <n v="0"/>
    <n v="2"/>
    <n v="2"/>
    <n v="1"/>
    <n v="0"/>
    <m/>
    <m/>
    <x v="13"/>
    <n v="5"/>
    <n v="2"/>
  </r>
  <r>
    <s v="Bogotá"/>
    <n v="265"/>
    <s v="Cruz Verde Metro Alquería"/>
    <n v="2"/>
    <n v="2"/>
    <n v="1"/>
    <n v="0"/>
    <n v="2"/>
    <m/>
    <n v="2"/>
    <n v="0"/>
    <n v="2"/>
    <n v="0"/>
    <n v="1"/>
    <n v="0"/>
    <n v="0"/>
    <n v="0"/>
    <n v="1"/>
    <n v="1"/>
    <m/>
    <m/>
    <x v="13"/>
    <n v="6"/>
    <n v="1"/>
  </r>
  <r>
    <s v="Bogotá"/>
    <n v="110"/>
    <s v="Cruz Verde Pontevedra"/>
    <n v="0"/>
    <n v="2"/>
    <n v="3"/>
    <n v="0"/>
    <n v="2"/>
    <n v="1"/>
    <n v="0"/>
    <n v="0"/>
    <n v="0"/>
    <n v="2"/>
    <n v="0"/>
    <n v="3"/>
    <n v="0"/>
    <n v="0"/>
    <n v="1"/>
    <n v="1"/>
    <n v="0"/>
    <n v="1"/>
    <x v="14"/>
    <n v="1"/>
    <n v="7"/>
  </r>
  <r>
    <s v="Bogotá"/>
    <n v="512"/>
    <s v="Cruz Verde Parque Fontibón"/>
    <n v="3"/>
    <m/>
    <m/>
    <n v="1"/>
    <n v="3"/>
    <n v="3"/>
    <n v="2"/>
    <n v="1"/>
    <n v="0"/>
    <n v="0"/>
    <n v="0"/>
    <n v="0"/>
    <n v="1"/>
    <n v="0"/>
    <n v="1"/>
    <n v="2"/>
    <n v="1"/>
    <n v="2"/>
    <x v="11"/>
    <n v="5"/>
    <n v="5"/>
  </r>
  <r>
    <s v="Bogotá"/>
    <n v="253"/>
    <s v="Cruz Verde Metro Banderas"/>
    <n v="2"/>
    <n v="1"/>
    <n v="1"/>
    <n v="1"/>
    <n v="1"/>
    <m/>
    <n v="0"/>
    <n v="2"/>
    <n v="0"/>
    <n v="1"/>
    <n v="0"/>
    <n v="1"/>
    <n v="1"/>
    <n v="0"/>
    <n v="0"/>
    <n v="1"/>
    <m/>
    <m/>
    <x v="15"/>
    <n v="1"/>
    <n v="5"/>
  </r>
  <r>
    <s v="Bogotá"/>
    <n v="168"/>
    <s v="Cruz Verde Calle 127"/>
    <n v="1"/>
    <n v="1"/>
    <n v="1"/>
    <n v="2"/>
    <n v="1"/>
    <m/>
    <n v="0"/>
    <n v="1"/>
    <n v="0"/>
    <n v="1"/>
    <n v="0"/>
    <n v="1"/>
    <n v="0"/>
    <n v="2"/>
    <n v="0"/>
    <n v="1"/>
    <m/>
    <m/>
    <x v="15"/>
    <n v="0"/>
    <n v="6"/>
  </r>
  <r>
    <s v="Bogotá"/>
    <n v="383"/>
    <s v="Cruz Verde World Trade Center"/>
    <n v="1"/>
    <m/>
    <n v="1"/>
    <n v="1"/>
    <n v="3"/>
    <n v="1"/>
    <n v="1"/>
    <n v="0"/>
    <n v="0"/>
    <n v="0"/>
    <n v="0"/>
    <n v="1"/>
    <n v="1"/>
    <n v="0"/>
    <n v="2"/>
    <n v="1"/>
    <n v="0"/>
    <n v="1"/>
    <x v="13"/>
    <n v="4"/>
    <n v="3"/>
  </r>
  <r>
    <s v="Cali"/>
    <n v="120"/>
    <s v="Cruz Verde Roosevelt"/>
    <n v="0"/>
    <n v="1"/>
    <n v="1"/>
    <n v="0"/>
    <n v="4"/>
    <n v="2"/>
    <n v="0"/>
    <n v="0"/>
    <n v="0"/>
    <n v="1"/>
    <n v="0"/>
    <n v="1"/>
    <n v="0"/>
    <n v="0"/>
    <n v="0"/>
    <n v="4"/>
    <n v="0"/>
    <n v="2"/>
    <x v="14"/>
    <n v="0"/>
    <n v="8"/>
  </r>
  <r>
    <s v="Bogotá "/>
    <n v="495"/>
    <s v="Cruz Verde Clìnica de la Mujer"/>
    <n v="0"/>
    <m/>
    <m/>
    <n v="0"/>
    <n v="6"/>
    <n v="1"/>
    <n v="0"/>
    <n v="0"/>
    <n v="0"/>
    <n v="0"/>
    <n v="0"/>
    <n v="0"/>
    <n v="0"/>
    <n v="0"/>
    <n v="4"/>
    <n v="2"/>
    <n v="1"/>
    <n v="0"/>
    <x v="13"/>
    <n v="5"/>
    <n v="2"/>
  </r>
  <r>
    <s v="Bucaramanga"/>
    <n v="297"/>
    <s v="Cruz Verde Parque Caracolí"/>
    <n v="2"/>
    <m/>
    <n v="3"/>
    <n v="0"/>
    <m/>
    <n v="2"/>
    <n v="2"/>
    <n v="0"/>
    <n v="0"/>
    <n v="0"/>
    <n v="3"/>
    <n v="0"/>
    <n v="0"/>
    <n v="0"/>
    <m/>
    <m/>
    <n v="2"/>
    <n v="0"/>
    <x v="13"/>
    <n v="7"/>
    <n v="0"/>
  </r>
  <r>
    <s v="Duitama"/>
    <n v="147"/>
    <s v="Cruz Verde Innovo"/>
    <n v="2"/>
    <n v="1"/>
    <n v="1"/>
    <n v="1"/>
    <m/>
    <m/>
    <n v="0"/>
    <n v="2"/>
    <n v="0"/>
    <n v="1"/>
    <n v="0"/>
    <n v="1"/>
    <n v="1"/>
    <n v="0"/>
    <m/>
    <m/>
    <m/>
    <m/>
    <x v="16"/>
    <n v="1"/>
    <n v="4"/>
  </r>
  <r>
    <s v="Bogotá"/>
    <n v="506"/>
    <s v="Cruz Verde Santa Bibiana"/>
    <n v="0"/>
    <n v="1"/>
    <n v="2"/>
    <n v="2"/>
    <m/>
    <n v="1"/>
    <n v="0"/>
    <n v="0"/>
    <n v="1"/>
    <n v="0"/>
    <n v="2"/>
    <n v="0"/>
    <n v="1"/>
    <n v="1"/>
    <m/>
    <m/>
    <n v="1"/>
    <n v="0"/>
    <x v="15"/>
    <n v="5"/>
    <n v="1"/>
  </r>
  <r>
    <s v="Medellín"/>
    <n v="113"/>
    <s v="Cruz Verde San Diego"/>
    <n v="2"/>
    <n v="1"/>
    <n v="1"/>
    <n v="0"/>
    <n v="1"/>
    <m/>
    <n v="1"/>
    <n v="1"/>
    <n v="0"/>
    <n v="1"/>
    <n v="0"/>
    <n v="1"/>
    <n v="0"/>
    <n v="0"/>
    <n v="0"/>
    <n v="1"/>
    <m/>
    <m/>
    <x v="16"/>
    <n v="1"/>
    <n v="4"/>
  </r>
  <r>
    <s v="Bogotá"/>
    <n v="98"/>
    <s v="Cruz Verde Belmira"/>
    <n v="1"/>
    <n v="1"/>
    <n v="1"/>
    <n v="1"/>
    <n v="1"/>
    <n v="1"/>
    <n v="0"/>
    <n v="1"/>
    <n v="0"/>
    <n v="1"/>
    <n v="0"/>
    <n v="1"/>
    <n v="0"/>
    <n v="1"/>
    <n v="0"/>
    <n v="1"/>
    <n v="0"/>
    <n v="1"/>
    <x v="15"/>
    <n v="0"/>
    <n v="6"/>
  </r>
  <r>
    <s v="Cali"/>
    <n v="385"/>
    <s v="Cruz Verde Imbanaco"/>
    <n v="1"/>
    <m/>
    <n v="1"/>
    <n v="2"/>
    <n v="1"/>
    <m/>
    <n v="0"/>
    <n v="1"/>
    <n v="0"/>
    <n v="0"/>
    <n v="1"/>
    <n v="0"/>
    <n v="1"/>
    <n v="1"/>
    <n v="1"/>
    <n v="0"/>
    <m/>
    <m/>
    <x v="16"/>
    <n v="3"/>
    <n v="2"/>
  </r>
  <r>
    <s v="Cartagena"/>
    <n v="470"/>
    <s v="Cruz Verde Las Murallas"/>
    <n v="0"/>
    <n v="1"/>
    <n v="1"/>
    <n v="1"/>
    <n v="2"/>
    <m/>
    <n v="0"/>
    <n v="0"/>
    <n v="1"/>
    <n v="0"/>
    <n v="0"/>
    <n v="1"/>
    <n v="1"/>
    <n v="0"/>
    <n v="0"/>
    <n v="2"/>
    <m/>
    <m/>
    <x v="16"/>
    <n v="2"/>
    <n v="3"/>
  </r>
  <r>
    <s v="Bogotá"/>
    <n v="507"/>
    <s v="Cruz Verde Diver Plaza"/>
    <n v="0"/>
    <n v="1"/>
    <n v="1"/>
    <n v="1"/>
    <n v="2"/>
    <n v="1"/>
    <n v="0"/>
    <n v="0"/>
    <n v="1"/>
    <n v="0"/>
    <n v="1"/>
    <n v="0"/>
    <n v="1"/>
    <n v="0"/>
    <n v="2"/>
    <n v="0"/>
    <n v="0"/>
    <n v="1"/>
    <x v="15"/>
    <n v="5"/>
    <n v="1"/>
  </r>
  <r>
    <s v="Cali"/>
    <n v="188"/>
    <s v="Cruz Verde Tequendama"/>
    <n v="0"/>
    <n v="1"/>
    <m/>
    <n v="1"/>
    <n v="3"/>
    <n v="2"/>
    <n v="0"/>
    <n v="0"/>
    <n v="0"/>
    <n v="1"/>
    <n v="0"/>
    <n v="0"/>
    <n v="0"/>
    <n v="1"/>
    <n v="1"/>
    <n v="2"/>
    <n v="0"/>
    <n v="2"/>
    <x v="13"/>
    <n v="1"/>
    <n v="6"/>
  </r>
  <r>
    <s v="Bogotá"/>
    <n v="186"/>
    <s v="Cruz Verde Calle 97"/>
    <n v="0"/>
    <m/>
    <m/>
    <n v="2"/>
    <n v="3"/>
    <m/>
    <n v="0"/>
    <n v="0"/>
    <n v="0"/>
    <n v="0"/>
    <n v="0"/>
    <n v="0"/>
    <n v="1"/>
    <n v="1"/>
    <n v="0"/>
    <n v="3"/>
    <m/>
    <m/>
    <x v="16"/>
    <n v="1"/>
    <n v="4"/>
  </r>
  <r>
    <s v="Bucaramanga"/>
    <n v="444"/>
    <s v="Cruz Verde Carrera 33"/>
    <n v="1"/>
    <n v="2"/>
    <n v="1"/>
    <n v="0"/>
    <m/>
    <n v="1"/>
    <n v="1"/>
    <n v="0"/>
    <n v="2"/>
    <n v="0"/>
    <n v="1"/>
    <n v="0"/>
    <n v="0"/>
    <n v="0"/>
    <m/>
    <m/>
    <n v="1"/>
    <n v="0"/>
    <x v="16"/>
    <n v="5"/>
    <n v="0"/>
  </r>
  <r>
    <s v="Bogotá"/>
    <n v="504"/>
    <s v="Cruz Verde Uap 104"/>
    <n v="0"/>
    <n v="3"/>
    <n v="1"/>
    <n v="0"/>
    <m/>
    <n v="3"/>
    <n v="0"/>
    <n v="0"/>
    <n v="2"/>
    <n v="1"/>
    <n v="1"/>
    <n v="0"/>
    <n v="0"/>
    <n v="0"/>
    <m/>
    <m/>
    <n v="3"/>
    <n v="0"/>
    <x v="13"/>
    <n v="6"/>
    <n v="1"/>
  </r>
  <r>
    <s v="Bogotá"/>
    <n v="251"/>
    <s v="Cruz Verde Calle 54"/>
    <n v="0"/>
    <n v="1"/>
    <n v="3"/>
    <n v="0"/>
    <m/>
    <m/>
    <n v="0"/>
    <n v="0"/>
    <n v="0"/>
    <n v="1"/>
    <n v="1"/>
    <n v="2"/>
    <n v="0"/>
    <n v="0"/>
    <m/>
    <m/>
    <m/>
    <m/>
    <x v="17"/>
    <n v="1"/>
    <n v="3"/>
  </r>
  <r>
    <s v="Bogotá"/>
    <n v="466"/>
    <s v="Cruz Verde Colmedica Chapinero "/>
    <n v="0"/>
    <n v="1"/>
    <n v="3"/>
    <n v="0"/>
    <m/>
    <n v="3"/>
    <n v="0"/>
    <n v="0"/>
    <n v="1"/>
    <n v="0"/>
    <n v="3"/>
    <n v="0"/>
    <n v="0"/>
    <n v="0"/>
    <m/>
    <m/>
    <n v="3"/>
    <n v="0"/>
    <x v="13"/>
    <n v="7"/>
    <n v="0"/>
  </r>
  <r>
    <s v="Bogotá"/>
    <n v="496"/>
    <s v="Cruz Verde Medical Center"/>
    <n v="1"/>
    <n v="1"/>
    <n v="1"/>
    <n v="1"/>
    <m/>
    <m/>
    <n v="0"/>
    <n v="1"/>
    <n v="1"/>
    <n v="0"/>
    <n v="1"/>
    <n v="0"/>
    <n v="1"/>
    <n v="0"/>
    <m/>
    <m/>
    <m/>
    <m/>
    <x v="17"/>
    <n v="3"/>
    <n v="1"/>
  </r>
  <r>
    <s v="Bogotá"/>
    <n v="163"/>
    <s v="Cruz Verde Palermo"/>
    <n v="0"/>
    <n v="2"/>
    <m/>
    <n v="2"/>
    <m/>
    <n v="1"/>
    <n v="0"/>
    <n v="0"/>
    <n v="2"/>
    <n v="0"/>
    <n v="0"/>
    <n v="0"/>
    <n v="2"/>
    <n v="0"/>
    <m/>
    <m/>
    <n v="0"/>
    <n v="1"/>
    <x v="16"/>
    <n v="4"/>
    <n v="1"/>
  </r>
  <r>
    <s v="Bogotá"/>
    <n v="494"/>
    <s v="Cruz Verde Modelia Central"/>
    <n v="1"/>
    <m/>
    <n v="1"/>
    <n v="2"/>
    <m/>
    <n v="3"/>
    <n v="1"/>
    <n v="0"/>
    <n v="0"/>
    <n v="0"/>
    <n v="1"/>
    <n v="0"/>
    <n v="2"/>
    <n v="0"/>
    <m/>
    <m/>
    <n v="3"/>
    <n v="0"/>
    <x v="13"/>
    <n v="7"/>
    <n v="0"/>
  </r>
  <r>
    <s v="Medellín"/>
    <n v="175"/>
    <s v="Cruz Verde Campestre"/>
    <n v="0"/>
    <n v="1"/>
    <m/>
    <n v="3"/>
    <m/>
    <m/>
    <n v="0"/>
    <n v="0"/>
    <n v="1"/>
    <n v="0"/>
    <n v="0"/>
    <n v="0"/>
    <n v="2"/>
    <n v="1"/>
    <m/>
    <m/>
    <m/>
    <m/>
    <x v="17"/>
    <n v="3"/>
    <n v="1"/>
  </r>
  <r>
    <s v="Cartagena"/>
    <n v="456"/>
    <s v="Cruz Verde Bocagrande Carrera 3"/>
    <n v="0"/>
    <m/>
    <n v="1"/>
    <n v="3"/>
    <m/>
    <m/>
    <n v="0"/>
    <n v="0"/>
    <n v="0"/>
    <n v="0"/>
    <n v="1"/>
    <n v="0"/>
    <n v="1"/>
    <n v="2"/>
    <m/>
    <m/>
    <m/>
    <m/>
    <x v="17"/>
    <n v="2"/>
    <n v="2"/>
  </r>
  <r>
    <s v="Bucaramanga"/>
    <n v="174"/>
    <s v="Cruz Verde Parque Turbay"/>
    <n v="1"/>
    <n v="2"/>
    <m/>
    <n v="0"/>
    <n v="1"/>
    <m/>
    <n v="1"/>
    <n v="0"/>
    <n v="2"/>
    <n v="0"/>
    <n v="0"/>
    <n v="0"/>
    <n v="0"/>
    <n v="0"/>
    <n v="1"/>
    <n v="0"/>
    <m/>
    <m/>
    <x v="17"/>
    <n v="4"/>
    <n v="0"/>
  </r>
  <r>
    <s v="Manizales"/>
    <n v="123"/>
    <s v="Cruz Verde Guayacanes"/>
    <n v="0"/>
    <n v="3"/>
    <m/>
    <n v="0"/>
    <n v="1"/>
    <m/>
    <n v="0"/>
    <n v="0"/>
    <n v="0"/>
    <n v="3"/>
    <n v="0"/>
    <n v="0"/>
    <n v="0"/>
    <n v="0"/>
    <n v="0"/>
    <n v="1"/>
    <m/>
    <m/>
    <x v="17"/>
    <n v="0"/>
    <n v="4"/>
  </r>
  <r>
    <s v="Bucaramanga"/>
    <n v="162"/>
    <s v="Cruz Verde Cabecera"/>
    <n v="0"/>
    <n v="2"/>
    <n v="1"/>
    <n v="0"/>
    <n v="1"/>
    <n v="2"/>
    <n v="0"/>
    <n v="0"/>
    <n v="2"/>
    <n v="0"/>
    <n v="1"/>
    <n v="0"/>
    <n v="0"/>
    <n v="0"/>
    <n v="0"/>
    <n v="1"/>
    <n v="2"/>
    <n v="0"/>
    <x v="15"/>
    <n v="5"/>
    <n v="1"/>
  </r>
  <r>
    <s v="Bogotá"/>
    <n v="454"/>
    <s v="Cruz Verde Colina"/>
    <n v="1"/>
    <n v="1"/>
    <m/>
    <n v="1"/>
    <n v="1"/>
    <m/>
    <n v="0"/>
    <n v="1"/>
    <n v="0"/>
    <n v="1"/>
    <n v="0"/>
    <n v="0"/>
    <n v="0"/>
    <n v="1"/>
    <n v="0"/>
    <n v="1"/>
    <m/>
    <m/>
    <x v="17"/>
    <n v="0"/>
    <n v="4"/>
  </r>
  <r>
    <s v="Tunja"/>
    <n v="201"/>
    <s v="Cruz Verde Jumbo Tunja"/>
    <n v="1"/>
    <n v="1"/>
    <m/>
    <n v="1"/>
    <n v="1"/>
    <n v="1"/>
    <n v="0"/>
    <n v="1"/>
    <n v="0"/>
    <n v="1"/>
    <n v="0"/>
    <n v="0"/>
    <n v="1"/>
    <n v="0"/>
    <n v="0"/>
    <n v="1"/>
    <n v="0"/>
    <n v="1"/>
    <x v="16"/>
    <n v="1"/>
    <n v="4"/>
  </r>
  <r>
    <s v="Barranquilla"/>
    <n v="257"/>
    <s v="Cruz Verde Jumbo Americano"/>
    <n v="1"/>
    <m/>
    <n v="1"/>
    <n v="1"/>
    <n v="1"/>
    <n v="2"/>
    <n v="1"/>
    <n v="0"/>
    <n v="0"/>
    <n v="0"/>
    <n v="0"/>
    <n v="1"/>
    <n v="0"/>
    <n v="1"/>
    <n v="1"/>
    <n v="0"/>
    <n v="1"/>
    <n v="1"/>
    <x v="15"/>
    <n v="3"/>
    <n v="3"/>
  </r>
  <r>
    <s v="Barranquilla"/>
    <n v="309"/>
    <s v="Cruz Verde Metro San Francisco"/>
    <n v="0"/>
    <n v="1"/>
    <n v="1"/>
    <n v="1"/>
    <n v="1"/>
    <m/>
    <n v="0"/>
    <n v="0"/>
    <n v="0"/>
    <n v="1"/>
    <n v="0"/>
    <n v="1"/>
    <n v="0"/>
    <n v="1"/>
    <n v="0"/>
    <n v="1"/>
    <m/>
    <m/>
    <x v="17"/>
    <n v="0"/>
    <n v="4"/>
  </r>
  <r>
    <s v="Bogotá"/>
    <n v="469"/>
    <s v="Cruz Verde Calle 140"/>
    <n v="0"/>
    <n v="1"/>
    <m/>
    <n v="2"/>
    <n v="1"/>
    <n v="1"/>
    <n v="0"/>
    <n v="0"/>
    <n v="0"/>
    <n v="1"/>
    <n v="0"/>
    <n v="0"/>
    <n v="1"/>
    <n v="1"/>
    <n v="1"/>
    <n v="0"/>
    <n v="1"/>
    <n v="0"/>
    <x v="16"/>
    <n v="3"/>
    <n v="2"/>
  </r>
  <r>
    <s v="Bogotá"/>
    <n v="165"/>
    <s v="Cruz Verde Tunal"/>
    <n v="3"/>
    <m/>
    <m/>
    <n v="0"/>
    <m/>
    <m/>
    <n v="0"/>
    <n v="3"/>
    <n v="0"/>
    <n v="0"/>
    <n v="0"/>
    <n v="0"/>
    <n v="0"/>
    <n v="0"/>
    <m/>
    <m/>
    <m/>
    <m/>
    <x v="18"/>
    <n v="0"/>
    <n v="3"/>
  </r>
  <r>
    <s v="Bogotá"/>
    <n v="164"/>
    <s v="Cruz Verde Cedro Bolívar"/>
    <n v="2"/>
    <n v="1"/>
    <m/>
    <n v="0"/>
    <m/>
    <m/>
    <n v="0"/>
    <n v="2"/>
    <n v="1"/>
    <n v="0"/>
    <n v="0"/>
    <n v="0"/>
    <n v="0"/>
    <n v="0"/>
    <m/>
    <m/>
    <m/>
    <m/>
    <x v="18"/>
    <n v="1"/>
    <n v="2"/>
  </r>
  <r>
    <s v="Bogotá"/>
    <n v="389"/>
    <s v="Cruz Verde Restrepo"/>
    <n v="1"/>
    <n v="2"/>
    <m/>
    <n v="0"/>
    <m/>
    <m/>
    <n v="0"/>
    <n v="1"/>
    <n v="0"/>
    <n v="2"/>
    <n v="0"/>
    <n v="0"/>
    <n v="0"/>
    <n v="0"/>
    <m/>
    <m/>
    <m/>
    <m/>
    <x v="18"/>
    <n v="0"/>
    <n v="3"/>
  </r>
  <r>
    <s v="Barranquilla"/>
    <n v="224"/>
    <s v="Cruz Verde Jumbo Alto Prado"/>
    <n v="1"/>
    <n v="1"/>
    <n v="1"/>
    <n v="0"/>
    <m/>
    <m/>
    <n v="0"/>
    <n v="1"/>
    <n v="0"/>
    <n v="1"/>
    <n v="1"/>
    <n v="0"/>
    <n v="0"/>
    <n v="0"/>
    <m/>
    <m/>
    <m/>
    <m/>
    <x v="18"/>
    <n v="1"/>
    <n v="2"/>
  </r>
  <r>
    <s v="Bogotá"/>
    <n v="178"/>
    <s v="Cruz Verde Calle 72"/>
    <n v="0"/>
    <m/>
    <n v="2"/>
    <n v="0"/>
    <n v="1"/>
    <m/>
    <n v="0"/>
    <n v="0"/>
    <n v="0"/>
    <n v="0"/>
    <n v="2"/>
    <n v="0"/>
    <n v="0"/>
    <n v="0"/>
    <n v="1"/>
    <n v="0"/>
    <m/>
    <m/>
    <x v="18"/>
    <n v="3"/>
    <n v="0"/>
  </r>
  <r>
    <s v="Bogotá"/>
    <n v="229"/>
    <s v="Cruz Verde Jumbo Suba"/>
    <n v="1"/>
    <m/>
    <m/>
    <n v="1"/>
    <n v="1"/>
    <n v="1"/>
    <n v="0"/>
    <n v="1"/>
    <n v="0"/>
    <n v="0"/>
    <n v="0"/>
    <n v="0"/>
    <n v="0"/>
    <n v="1"/>
    <n v="0"/>
    <n v="1"/>
    <n v="0"/>
    <n v="1"/>
    <x v="17"/>
    <n v="0"/>
    <n v="4"/>
  </r>
  <r>
    <s v="Chía"/>
    <n v="184"/>
    <s v="Cruz Verde Las Delicias "/>
    <n v="0"/>
    <m/>
    <n v="1"/>
    <n v="0"/>
    <n v="2"/>
    <m/>
    <n v="0"/>
    <n v="0"/>
    <n v="0"/>
    <n v="0"/>
    <n v="1"/>
    <n v="0"/>
    <n v="0"/>
    <n v="0"/>
    <n v="1"/>
    <n v="1"/>
    <m/>
    <m/>
    <x v="18"/>
    <n v="2"/>
    <n v="1"/>
  </r>
  <r>
    <s v="Bogotá"/>
    <n v="197"/>
    <s v="Cruz Verde Metro Fontibón"/>
    <n v="2"/>
    <m/>
    <m/>
    <n v="0"/>
    <m/>
    <m/>
    <n v="1"/>
    <n v="1"/>
    <n v="0"/>
    <n v="0"/>
    <n v="0"/>
    <n v="0"/>
    <n v="0"/>
    <n v="0"/>
    <m/>
    <m/>
    <m/>
    <m/>
    <x v="19"/>
    <n v="1"/>
    <n v="1"/>
  </r>
  <r>
    <s v="Fusagasugá"/>
    <n v="137"/>
    <s v="Cruz Verde Fusagasugá"/>
    <n v="1"/>
    <n v="1"/>
    <m/>
    <n v="0"/>
    <m/>
    <m/>
    <n v="1"/>
    <n v="0"/>
    <n v="1"/>
    <n v="0"/>
    <n v="0"/>
    <n v="0"/>
    <n v="0"/>
    <n v="0"/>
    <m/>
    <m/>
    <m/>
    <m/>
    <x v="19"/>
    <n v="2"/>
    <n v="0"/>
  </r>
  <r>
    <s v="Popayán"/>
    <n v="117"/>
    <s v="Cruz Verde Popayán"/>
    <n v="0"/>
    <n v="2"/>
    <m/>
    <n v="0"/>
    <m/>
    <m/>
    <n v="0"/>
    <n v="0"/>
    <n v="0"/>
    <n v="2"/>
    <n v="0"/>
    <n v="0"/>
    <n v="0"/>
    <n v="0"/>
    <m/>
    <m/>
    <m/>
    <m/>
    <x v="19"/>
    <n v="0"/>
    <n v="2"/>
  </r>
  <r>
    <s v="Manizales"/>
    <n v="501"/>
    <s v="Cruz Verde Parque Médico "/>
    <n v="0"/>
    <n v="2"/>
    <m/>
    <n v="0"/>
    <m/>
    <n v="2"/>
    <n v="0"/>
    <n v="0"/>
    <n v="1"/>
    <n v="1"/>
    <n v="0"/>
    <n v="0"/>
    <n v="0"/>
    <n v="0"/>
    <m/>
    <m/>
    <n v="0"/>
    <n v="2"/>
    <x v="17"/>
    <n v="1"/>
    <n v="3"/>
  </r>
  <r>
    <s v="Cali"/>
    <n v="152"/>
    <s v="Cruz Verde Norte"/>
    <n v="1"/>
    <m/>
    <n v="1"/>
    <n v="0"/>
    <m/>
    <m/>
    <n v="0"/>
    <n v="1"/>
    <n v="0"/>
    <n v="0"/>
    <n v="0"/>
    <n v="1"/>
    <n v="0"/>
    <n v="0"/>
    <m/>
    <m/>
    <m/>
    <m/>
    <x v="19"/>
    <n v="0"/>
    <n v="2"/>
  </r>
  <r>
    <s v="Montería"/>
    <n v="121"/>
    <s v="Cruz Verde Montería"/>
    <n v="1"/>
    <m/>
    <n v="1"/>
    <n v="0"/>
    <m/>
    <m/>
    <n v="0"/>
    <n v="1"/>
    <n v="0"/>
    <n v="0"/>
    <n v="0"/>
    <n v="1"/>
    <n v="0"/>
    <n v="0"/>
    <m/>
    <m/>
    <m/>
    <m/>
    <x v="19"/>
    <n v="0"/>
    <n v="2"/>
  </r>
  <r>
    <s v="Santa Marta"/>
    <n v="457"/>
    <s v="Villa Olimpica"/>
    <n v="1"/>
    <m/>
    <n v="1"/>
    <n v="0"/>
    <m/>
    <m/>
    <n v="0"/>
    <n v="1"/>
    <n v="0"/>
    <n v="0"/>
    <n v="0"/>
    <n v="1"/>
    <n v="0"/>
    <n v="0"/>
    <m/>
    <m/>
    <m/>
    <m/>
    <x v="19"/>
    <n v="0"/>
    <n v="2"/>
  </r>
  <r>
    <s v="Bogotá"/>
    <n v="263"/>
    <s v="Cruz Verde Jumbo Cra 30"/>
    <n v="0"/>
    <n v="1"/>
    <n v="1"/>
    <n v="0"/>
    <m/>
    <n v="1"/>
    <n v="0"/>
    <n v="0"/>
    <n v="0"/>
    <n v="1"/>
    <n v="0"/>
    <n v="1"/>
    <n v="0"/>
    <n v="0"/>
    <m/>
    <m/>
    <n v="0"/>
    <n v="1"/>
    <x v="18"/>
    <n v="0"/>
    <n v="3"/>
  </r>
  <r>
    <s v="Bogotá"/>
    <n v="461"/>
    <s v="Cruz Verde Santa Fé"/>
    <n v="1"/>
    <m/>
    <m/>
    <n v="0"/>
    <n v="1"/>
    <n v="2"/>
    <n v="1"/>
    <n v="0"/>
    <n v="0"/>
    <n v="0"/>
    <n v="0"/>
    <n v="0"/>
    <n v="0"/>
    <n v="0"/>
    <n v="1"/>
    <n v="0"/>
    <n v="2"/>
    <n v="0"/>
    <x v="17"/>
    <n v="4"/>
    <n v="0"/>
  </r>
  <r>
    <s v="Bogotá"/>
    <n v="248"/>
    <s v="Cruz Verde Jumbo Calle 80"/>
    <n v="1"/>
    <m/>
    <m/>
    <n v="0"/>
    <n v="1"/>
    <m/>
    <n v="0"/>
    <n v="1"/>
    <n v="0"/>
    <n v="0"/>
    <n v="0"/>
    <n v="0"/>
    <n v="0"/>
    <n v="0"/>
    <n v="1"/>
    <n v="0"/>
    <m/>
    <m/>
    <x v="19"/>
    <n v="1"/>
    <n v="1"/>
  </r>
  <r>
    <s v="Bogotá"/>
    <n v="155"/>
    <s v="Cruz Verde Salitre"/>
    <n v="0"/>
    <m/>
    <n v="1"/>
    <n v="0"/>
    <n v="1"/>
    <m/>
    <n v="0"/>
    <n v="0"/>
    <n v="0"/>
    <n v="0"/>
    <n v="1"/>
    <n v="0"/>
    <n v="0"/>
    <n v="0"/>
    <n v="0"/>
    <n v="1"/>
    <m/>
    <m/>
    <x v="19"/>
    <n v="1"/>
    <n v="1"/>
  </r>
  <r>
    <s v="Barranquilla"/>
    <n v="390"/>
    <s v="Cruz Verde Calle 82"/>
    <n v="0"/>
    <m/>
    <n v="1"/>
    <n v="0"/>
    <n v="1"/>
    <n v="1"/>
    <n v="0"/>
    <n v="0"/>
    <n v="0"/>
    <n v="0"/>
    <n v="0"/>
    <n v="1"/>
    <n v="0"/>
    <n v="0"/>
    <n v="0"/>
    <n v="1"/>
    <n v="0"/>
    <n v="1"/>
    <x v="18"/>
    <n v="0"/>
    <n v="3"/>
  </r>
  <r>
    <s v="Barranquilla"/>
    <n v="183"/>
    <s v="Cruz Verde Calle 84"/>
    <n v="0"/>
    <m/>
    <m/>
    <n v="0"/>
    <n v="2"/>
    <n v="1"/>
    <n v="0"/>
    <n v="0"/>
    <n v="0"/>
    <n v="0"/>
    <n v="0"/>
    <n v="0"/>
    <n v="0"/>
    <n v="0"/>
    <n v="0"/>
    <n v="2"/>
    <n v="1"/>
    <n v="0"/>
    <x v="18"/>
    <n v="1"/>
    <n v="2"/>
  </r>
  <r>
    <s v="Yopal"/>
    <n v="312"/>
    <s v="Cruz Verde Jumbo Yopal"/>
    <n v="1"/>
    <m/>
    <m/>
    <n v="0"/>
    <m/>
    <m/>
    <n v="0"/>
    <n v="1"/>
    <n v="0"/>
    <n v="0"/>
    <n v="0"/>
    <n v="0"/>
    <n v="0"/>
    <n v="0"/>
    <m/>
    <m/>
    <m/>
    <m/>
    <x v="20"/>
    <n v="0"/>
    <n v="1"/>
  </r>
  <r>
    <s v="Pereira"/>
    <n v="127"/>
    <s v="Cruz Verde Pereira"/>
    <n v="1"/>
    <m/>
    <m/>
    <n v="0"/>
    <m/>
    <m/>
    <n v="0"/>
    <n v="1"/>
    <n v="0"/>
    <n v="0"/>
    <n v="0"/>
    <n v="0"/>
    <n v="0"/>
    <n v="0"/>
    <m/>
    <m/>
    <m/>
    <m/>
    <x v="20"/>
    <n v="0"/>
    <n v="1"/>
  </r>
  <r>
    <s v="Medellín"/>
    <n v="311"/>
    <s v="Cruz Verde Metro Prado"/>
    <n v="1"/>
    <m/>
    <m/>
    <n v="0"/>
    <m/>
    <m/>
    <n v="0"/>
    <n v="1"/>
    <n v="0"/>
    <n v="0"/>
    <n v="0"/>
    <n v="0"/>
    <n v="0"/>
    <n v="0"/>
    <m/>
    <m/>
    <m/>
    <m/>
    <x v="20"/>
    <n v="0"/>
    <n v="1"/>
  </r>
  <r>
    <s v="Popayán"/>
    <n v="215"/>
    <s v="Cruz Verde Jumbo Popayán"/>
    <n v="1"/>
    <m/>
    <m/>
    <n v="0"/>
    <m/>
    <m/>
    <n v="1"/>
    <n v="0"/>
    <n v="0"/>
    <n v="0"/>
    <n v="0"/>
    <n v="0"/>
    <n v="0"/>
    <n v="0"/>
    <m/>
    <m/>
    <m/>
    <m/>
    <x v="20"/>
    <n v="1"/>
    <n v="0"/>
  </r>
  <r>
    <s v="Valledupar"/>
    <n v="498"/>
    <s v="Cruz Verde Orbe Plaza"/>
    <n v="1"/>
    <m/>
    <m/>
    <n v="0"/>
    <m/>
    <m/>
    <n v="1"/>
    <n v="0"/>
    <n v="0"/>
    <n v="0"/>
    <n v="0"/>
    <n v="0"/>
    <n v="0"/>
    <n v="0"/>
    <m/>
    <m/>
    <m/>
    <m/>
    <x v="20"/>
    <n v="1"/>
    <n v="0"/>
  </r>
  <r>
    <s v="Girardot"/>
    <n v="144"/>
    <s v="Cruz Verde Girardot"/>
    <n v="0"/>
    <n v="1"/>
    <m/>
    <n v="0"/>
    <m/>
    <m/>
    <n v="0"/>
    <n v="0"/>
    <n v="0"/>
    <n v="1"/>
    <n v="0"/>
    <n v="0"/>
    <n v="0"/>
    <n v="0"/>
    <m/>
    <m/>
    <m/>
    <m/>
    <x v="20"/>
    <n v="0"/>
    <n v="1"/>
  </r>
  <r>
    <s v="Chiquinquirá"/>
    <n v="146"/>
    <s v="Cruz Verde Chiquinquirá"/>
    <n v="0"/>
    <n v="1"/>
    <m/>
    <n v="0"/>
    <m/>
    <m/>
    <n v="0"/>
    <n v="0"/>
    <n v="1"/>
    <n v="0"/>
    <n v="0"/>
    <n v="0"/>
    <n v="0"/>
    <n v="0"/>
    <m/>
    <m/>
    <m/>
    <m/>
    <x v="20"/>
    <n v="1"/>
    <n v="0"/>
  </r>
  <r>
    <s v="Bogotá"/>
    <n v="158"/>
    <s v="Cruz Verde Suba"/>
    <n v="0"/>
    <n v="1"/>
    <m/>
    <n v="0"/>
    <m/>
    <m/>
    <n v="0"/>
    <n v="0"/>
    <n v="0"/>
    <n v="1"/>
    <n v="0"/>
    <n v="0"/>
    <n v="0"/>
    <n v="0"/>
    <m/>
    <m/>
    <m/>
    <m/>
    <x v="20"/>
    <n v="0"/>
    <n v="1"/>
  </r>
  <r>
    <s v="Palmira"/>
    <n v="135"/>
    <s v="Cruz Verde  Palmira"/>
    <n v="0"/>
    <n v="1"/>
    <m/>
    <n v="0"/>
    <m/>
    <m/>
    <n v="0"/>
    <n v="0"/>
    <n v="0"/>
    <n v="1"/>
    <n v="0"/>
    <n v="0"/>
    <n v="0"/>
    <n v="0"/>
    <m/>
    <m/>
    <m/>
    <m/>
    <x v="20"/>
    <n v="0"/>
    <n v="1"/>
  </r>
  <r>
    <s v="Sogamoso"/>
    <n v="142"/>
    <s v="Cruz Verde Sogamoso"/>
    <n v="0"/>
    <n v="1"/>
    <m/>
    <n v="0"/>
    <m/>
    <m/>
    <n v="0"/>
    <n v="0"/>
    <n v="0"/>
    <n v="1"/>
    <n v="0"/>
    <n v="0"/>
    <n v="0"/>
    <n v="0"/>
    <m/>
    <m/>
    <m/>
    <m/>
    <x v="20"/>
    <n v="0"/>
    <n v="1"/>
  </r>
  <r>
    <s v="Cali"/>
    <n v="388"/>
    <s v="Cruz Verde Unicentro"/>
    <n v="0"/>
    <m/>
    <n v="1"/>
    <n v="0"/>
    <m/>
    <n v="1"/>
    <n v="0"/>
    <n v="0"/>
    <n v="0"/>
    <n v="0"/>
    <n v="0"/>
    <n v="1"/>
    <n v="0"/>
    <n v="0"/>
    <m/>
    <m/>
    <n v="0"/>
    <n v="1"/>
    <x v="19"/>
    <n v="0"/>
    <n v="2"/>
  </r>
  <r>
    <s v="Bogotá"/>
    <n v="467"/>
    <s v="Cruz Verde Santa Paula"/>
    <n v="0"/>
    <m/>
    <n v="1"/>
    <n v="0"/>
    <m/>
    <n v="2"/>
    <n v="0"/>
    <n v="0"/>
    <n v="0"/>
    <n v="0"/>
    <n v="1"/>
    <n v="0"/>
    <n v="0"/>
    <n v="0"/>
    <m/>
    <m/>
    <n v="2"/>
    <n v="0"/>
    <x v="18"/>
    <n v="3"/>
    <n v="0"/>
  </r>
  <r>
    <s v="Medellín"/>
    <n v="199"/>
    <s v="Cruz Verde Metro Bello"/>
    <n v="0"/>
    <m/>
    <n v="1"/>
    <n v="0"/>
    <m/>
    <m/>
    <n v="0"/>
    <n v="0"/>
    <n v="0"/>
    <n v="0"/>
    <n v="0"/>
    <n v="1"/>
    <n v="0"/>
    <n v="0"/>
    <m/>
    <m/>
    <m/>
    <m/>
    <x v="20"/>
    <n v="0"/>
    <n v="1"/>
  </r>
  <r>
    <s v="Cali"/>
    <n v="258"/>
    <s v="Cruz Verde Jumbo Limonar"/>
    <n v="0"/>
    <m/>
    <n v="1"/>
    <n v="0"/>
    <m/>
    <n v="1"/>
    <n v="0"/>
    <n v="0"/>
    <n v="0"/>
    <n v="0"/>
    <n v="0"/>
    <n v="1"/>
    <n v="0"/>
    <n v="0"/>
    <m/>
    <m/>
    <n v="0"/>
    <n v="1"/>
    <x v="19"/>
    <n v="0"/>
    <n v="2"/>
  </r>
  <r>
    <s v="Cartagena"/>
    <n v="122"/>
    <s v="Cruz Verde Manga"/>
    <n v="0"/>
    <m/>
    <n v="1"/>
    <n v="0"/>
    <m/>
    <m/>
    <n v="0"/>
    <n v="0"/>
    <n v="0"/>
    <n v="0"/>
    <n v="0"/>
    <n v="1"/>
    <n v="0"/>
    <n v="0"/>
    <m/>
    <m/>
    <m/>
    <m/>
    <x v="20"/>
    <n v="0"/>
    <n v="1"/>
  </r>
  <r>
    <s v="Honda"/>
    <n v="138"/>
    <s v="Cruz Verde Honda"/>
    <n v="0"/>
    <m/>
    <n v="1"/>
    <n v="0"/>
    <m/>
    <m/>
    <n v="0"/>
    <n v="0"/>
    <n v="0"/>
    <n v="0"/>
    <n v="1"/>
    <n v="0"/>
    <n v="0"/>
    <n v="0"/>
    <m/>
    <m/>
    <m/>
    <m/>
    <x v="20"/>
    <n v="1"/>
    <n v="0"/>
  </r>
  <r>
    <s v="Bogotá"/>
    <n v="499"/>
    <s v="Cruz Verde Plaza Imperial"/>
    <n v="0"/>
    <m/>
    <n v="1"/>
    <n v="0"/>
    <m/>
    <m/>
    <n v="0"/>
    <n v="0"/>
    <n v="0"/>
    <n v="0"/>
    <n v="0"/>
    <n v="1"/>
    <n v="0"/>
    <n v="0"/>
    <m/>
    <m/>
    <m/>
    <m/>
    <x v="20"/>
    <n v="0"/>
    <n v="1"/>
  </r>
  <r>
    <s v="Zipaquirá"/>
    <n v="128"/>
    <s v="Cruz Verde Metro Zipaquirá"/>
    <n v="0"/>
    <m/>
    <n v="1"/>
    <n v="0"/>
    <m/>
    <m/>
    <n v="0"/>
    <n v="0"/>
    <n v="0"/>
    <n v="0"/>
    <n v="1"/>
    <n v="0"/>
    <n v="0"/>
    <n v="0"/>
    <m/>
    <m/>
    <m/>
    <m/>
    <x v="20"/>
    <n v="1"/>
    <n v="0"/>
  </r>
  <r>
    <s v="Bogotá"/>
    <n v="465"/>
    <s v="Cruz Verde Restrepo Cra 17"/>
    <n v="0"/>
    <m/>
    <n v="1"/>
    <n v="0"/>
    <m/>
    <m/>
    <n v="0"/>
    <n v="0"/>
    <n v="0"/>
    <n v="0"/>
    <n v="1"/>
    <n v="0"/>
    <n v="0"/>
    <n v="0"/>
    <m/>
    <m/>
    <m/>
    <m/>
    <x v="20"/>
    <n v="1"/>
    <n v="0"/>
  </r>
  <r>
    <s v="Bogotá"/>
    <n v="225"/>
    <s v="Cruz Verde Metro Autopista Sur"/>
    <n v="0"/>
    <m/>
    <m/>
    <n v="1"/>
    <m/>
    <m/>
    <n v="0"/>
    <n v="0"/>
    <n v="0"/>
    <n v="0"/>
    <n v="0"/>
    <n v="0"/>
    <n v="0"/>
    <n v="1"/>
    <m/>
    <m/>
    <m/>
    <m/>
    <x v="20"/>
    <n v="0"/>
    <n v="1"/>
  </r>
  <r>
    <s v="Bogotá"/>
    <n v="252"/>
    <s v="Cruz Verde Jumbo Santa Ana"/>
    <n v="0"/>
    <m/>
    <m/>
    <n v="1"/>
    <m/>
    <m/>
    <n v="0"/>
    <n v="0"/>
    <n v="0"/>
    <n v="0"/>
    <n v="0"/>
    <n v="0"/>
    <n v="1"/>
    <n v="0"/>
    <m/>
    <m/>
    <m/>
    <m/>
    <x v="20"/>
    <n v="1"/>
    <n v="0"/>
  </r>
  <r>
    <s v="Bogotá"/>
    <n v="198"/>
    <s v="Cruz Verde Metro Bosa"/>
    <n v="0"/>
    <m/>
    <m/>
    <n v="1"/>
    <m/>
    <m/>
    <n v="0"/>
    <n v="0"/>
    <n v="0"/>
    <n v="0"/>
    <n v="0"/>
    <n v="0"/>
    <n v="0"/>
    <n v="1"/>
    <m/>
    <m/>
    <m/>
    <m/>
    <x v="20"/>
    <n v="0"/>
    <n v="1"/>
  </r>
  <r>
    <s v="Bucaramanga"/>
    <n v="270"/>
    <s v="Cruz Verde Metro Cabecera Express"/>
    <n v="0"/>
    <m/>
    <m/>
    <n v="1"/>
    <m/>
    <m/>
    <n v="0"/>
    <n v="0"/>
    <n v="0"/>
    <n v="0"/>
    <n v="0"/>
    <n v="0"/>
    <n v="0"/>
    <n v="1"/>
    <m/>
    <m/>
    <m/>
    <m/>
    <x v="20"/>
    <n v="0"/>
    <n v="1"/>
  </r>
  <r>
    <s v="Bucaramanga"/>
    <n v="289"/>
    <s v="Cruz Verde Jumbo Mega Mall"/>
    <n v="0"/>
    <m/>
    <m/>
    <n v="1"/>
    <m/>
    <m/>
    <n v="0"/>
    <n v="0"/>
    <n v="0"/>
    <n v="0"/>
    <n v="0"/>
    <n v="0"/>
    <n v="0"/>
    <n v="1"/>
    <m/>
    <m/>
    <m/>
    <m/>
    <x v="20"/>
    <n v="0"/>
    <n v="1"/>
  </r>
  <r>
    <s v="Cali"/>
    <n v="305"/>
    <s v="Cruz Verde Las Velas"/>
    <n v="0"/>
    <m/>
    <m/>
    <n v="1"/>
    <m/>
    <m/>
    <n v="0"/>
    <n v="0"/>
    <n v="0"/>
    <n v="0"/>
    <n v="0"/>
    <n v="0"/>
    <n v="0"/>
    <n v="1"/>
    <m/>
    <m/>
    <m/>
    <m/>
    <x v="20"/>
    <n v="0"/>
    <n v="1"/>
  </r>
  <r>
    <s v="Rionegro"/>
    <n v="266"/>
    <s v="Cruz Verde Jumbo Rionegro"/>
    <n v="0"/>
    <m/>
    <m/>
    <n v="1"/>
    <m/>
    <m/>
    <n v="0"/>
    <n v="0"/>
    <n v="0"/>
    <n v="0"/>
    <n v="0"/>
    <n v="0"/>
    <n v="0"/>
    <n v="1"/>
    <m/>
    <m/>
    <m/>
    <m/>
    <x v="20"/>
    <n v="0"/>
    <n v="1"/>
  </r>
  <r>
    <s v="Florencia"/>
    <n v="139"/>
    <s v="Cruz Verde Florencia"/>
    <n v="0"/>
    <m/>
    <m/>
    <n v="1"/>
    <m/>
    <m/>
    <n v="0"/>
    <n v="0"/>
    <n v="0"/>
    <n v="0"/>
    <n v="0"/>
    <n v="0"/>
    <n v="0"/>
    <n v="1"/>
    <m/>
    <m/>
    <m/>
    <m/>
    <x v="20"/>
    <n v="0"/>
    <n v="1"/>
  </r>
  <r>
    <s v="Villavicencio"/>
    <n v="134"/>
    <s v="Cruz Verde Villavicencio"/>
    <n v="0"/>
    <m/>
    <m/>
    <n v="0"/>
    <n v="1"/>
    <m/>
    <n v="0"/>
    <n v="0"/>
    <n v="0"/>
    <n v="0"/>
    <n v="0"/>
    <n v="0"/>
    <n v="0"/>
    <n v="0"/>
    <n v="0"/>
    <n v="1"/>
    <m/>
    <m/>
    <x v="20"/>
    <n v="0"/>
    <n v="1"/>
  </r>
  <r>
    <s v="Bogotá"/>
    <n v="502"/>
    <s v="Cruz Verde Calle 184"/>
    <n v="0"/>
    <m/>
    <m/>
    <n v="0"/>
    <n v="1"/>
    <n v="1"/>
    <n v="0"/>
    <n v="0"/>
    <n v="0"/>
    <n v="0"/>
    <n v="0"/>
    <n v="0"/>
    <n v="0"/>
    <n v="0"/>
    <n v="1"/>
    <n v="0"/>
    <n v="1"/>
    <n v="0"/>
    <x v="19"/>
    <n v="2"/>
    <n v="0"/>
  </r>
  <r>
    <s v="Barranquilla"/>
    <n v="115"/>
    <s v="Cruz Verde Prado 74"/>
    <n v="0"/>
    <m/>
    <m/>
    <n v="0"/>
    <n v="1"/>
    <m/>
    <n v="0"/>
    <n v="0"/>
    <n v="0"/>
    <n v="0"/>
    <n v="0"/>
    <n v="0"/>
    <n v="0"/>
    <n v="0"/>
    <n v="0"/>
    <n v="1"/>
    <m/>
    <m/>
    <x v="20"/>
    <n v="0"/>
    <n v="1"/>
  </r>
  <r>
    <s v="Medellín"/>
    <n v="187"/>
    <s v="Cruz Verde Torre Médica"/>
    <n v="0"/>
    <m/>
    <m/>
    <n v="0"/>
    <n v="1"/>
    <m/>
    <n v="0"/>
    <n v="0"/>
    <n v="0"/>
    <n v="0"/>
    <n v="0"/>
    <n v="0"/>
    <n v="0"/>
    <n v="0"/>
    <n v="0"/>
    <n v="1"/>
    <m/>
    <m/>
    <x v="20"/>
    <n v="0"/>
    <n v="1"/>
  </r>
  <r>
    <s v="Bogotá"/>
    <n v="97"/>
    <s v="Cruz Verde Chicó"/>
    <n v="0"/>
    <m/>
    <m/>
    <n v="0"/>
    <n v="1"/>
    <m/>
    <n v="0"/>
    <n v="0"/>
    <n v="0"/>
    <n v="0"/>
    <n v="0"/>
    <n v="0"/>
    <n v="0"/>
    <n v="0"/>
    <n v="0"/>
    <n v="1"/>
    <m/>
    <m/>
    <x v="20"/>
    <n v="0"/>
    <n v="1"/>
  </r>
  <r>
    <s v="Bogotá"/>
    <n v="261"/>
    <s v="Cruz Verde Metro San Cayetano"/>
    <n v="0"/>
    <m/>
    <m/>
    <n v="0"/>
    <n v="1"/>
    <m/>
    <n v="0"/>
    <n v="0"/>
    <n v="0"/>
    <n v="0"/>
    <n v="0"/>
    <n v="0"/>
    <n v="0"/>
    <n v="0"/>
    <n v="0"/>
    <n v="1"/>
    <m/>
    <m/>
    <x v="20"/>
    <n v="0"/>
    <n v="1"/>
  </r>
  <r>
    <s v="Pasto"/>
    <n v="508"/>
    <s v="Cruz Verde La Aurora"/>
    <n v="0"/>
    <m/>
    <m/>
    <n v="0"/>
    <n v="1"/>
    <m/>
    <n v="0"/>
    <n v="0"/>
    <n v="0"/>
    <n v="0"/>
    <n v="0"/>
    <n v="0"/>
    <n v="0"/>
    <n v="0"/>
    <n v="0"/>
    <n v="1"/>
    <m/>
    <m/>
    <x v="20"/>
    <n v="0"/>
    <n v="1"/>
  </r>
  <r>
    <s v="Ipiales "/>
    <n v="509"/>
    <s v="Cruz Verde Santa Cecillia"/>
    <n v="0"/>
    <m/>
    <m/>
    <n v="0"/>
    <n v="1"/>
    <m/>
    <n v="0"/>
    <n v="0"/>
    <n v="0"/>
    <n v="0"/>
    <n v="0"/>
    <n v="0"/>
    <n v="0"/>
    <n v="0"/>
    <n v="0"/>
    <n v="1"/>
    <m/>
    <m/>
    <x v="20"/>
    <n v="0"/>
    <n v="1"/>
  </r>
  <r>
    <s v="Ibagué"/>
    <n v="516"/>
    <s v="Cruz Verde Uap Ibagué"/>
    <n v="0"/>
    <n v="0"/>
    <n v="0"/>
    <n v="0"/>
    <n v="1"/>
    <n v="1"/>
    <n v="0"/>
    <n v="0"/>
    <n v="0"/>
    <n v="0"/>
    <n v="0"/>
    <n v="0"/>
    <n v="0"/>
    <n v="0"/>
    <n v="0"/>
    <n v="1"/>
    <n v="0"/>
    <n v="1"/>
    <x v="19"/>
    <n v="0"/>
    <n v="2"/>
  </r>
  <r>
    <s v="Bogotá "/>
    <n v="415"/>
    <s v="Cruz Verde Salitre Plaza (Antes Acuña)"/>
    <n v="0"/>
    <n v="0"/>
    <n v="0"/>
    <n v="0"/>
    <n v="1"/>
    <m/>
    <n v="0"/>
    <n v="0"/>
    <n v="0"/>
    <n v="0"/>
    <n v="0"/>
    <n v="0"/>
    <n v="0"/>
    <n v="0"/>
    <n v="0"/>
    <n v="1"/>
    <m/>
    <m/>
    <x v="20"/>
    <n v="0"/>
    <n v="1"/>
  </r>
  <r>
    <s v="Bogotá "/>
    <n v="396"/>
    <s v="Cruz Verde  Las Villas (Antes Acuña)"/>
    <n v="0"/>
    <n v="0"/>
    <n v="0"/>
    <n v="0"/>
    <n v="1"/>
    <m/>
    <n v="0"/>
    <n v="0"/>
    <n v="0"/>
    <n v="0"/>
    <n v="0"/>
    <n v="0"/>
    <n v="0"/>
    <n v="0"/>
    <n v="0"/>
    <n v="1"/>
    <m/>
    <m/>
    <x v="20"/>
    <n v="0"/>
    <n v="1"/>
  </r>
  <r>
    <s v="Bogotá "/>
    <n v="394"/>
    <s v="Cruz Verde  Salitre 2 (Antes Acuña)"/>
    <n v="0"/>
    <n v="0"/>
    <n v="0"/>
    <n v="0"/>
    <n v="1"/>
    <n v="1"/>
    <n v="0"/>
    <n v="0"/>
    <n v="0"/>
    <n v="0"/>
    <n v="0"/>
    <n v="0"/>
    <n v="0"/>
    <n v="0"/>
    <n v="0"/>
    <n v="1"/>
    <n v="0"/>
    <n v="1"/>
    <x v="19"/>
    <n v="0"/>
    <n v="2"/>
  </r>
  <r>
    <s v="Bogotá "/>
    <n v="409"/>
    <s v="Cruz Verde Chapinero (Antes Acuña)"/>
    <n v="0"/>
    <n v="0"/>
    <n v="0"/>
    <n v="0"/>
    <n v="1"/>
    <m/>
    <n v="0"/>
    <n v="0"/>
    <n v="0"/>
    <n v="0"/>
    <n v="0"/>
    <n v="0"/>
    <n v="0"/>
    <n v="0"/>
    <n v="1"/>
    <n v="0"/>
    <m/>
    <m/>
    <x v="20"/>
    <n v="1"/>
    <n v="0"/>
  </r>
  <r>
    <s v="Bogotá "/>
    <n v="423"/>
    <s v="Cruz Verde Samaritana (Antes Acuña)"/>
    <n v="0"/>
    <n v="0"/>
    <n v="0"/>
    <n v="0"/>
    <n v="1"/>
    <m/>
    <n v="0"/>
    <n v="0"/>
    <n v="0"/>
    <n v="0"/>
    <n v="0"/>
    <n v="0"/>
    <n v="0"/>
    <n v="0"/>
    <n v="1"/>
    <n v="0"/>
    <m/>
    <m/>
    <x v="20"/>
    <n v="1"/>
    <n v="0"/>
  </r>
  <r>
    <s v="Bogotá"/>
    <n v="268"/>
    <s v="Cruz Verde Centro Internacional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Bogotá"/>
    <n v="166"/>
    <s v="Cruz Verde Calle 106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Chía"/>
    <n v="126"/>
    <s v="Cruz Verde Centro Chía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Ibagué"/>
    <n v="264"/>
    <s v="Cruz Verde Metro Ibagué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Barranquilla"/>
    <n v="176"/>
    <s v="Cruz Verde Soledad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Pereira"/>
    <n v="447"/>
    <s v="Parque Arboleda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Cali"/>
    <n v="177"/>
    <s v="Cruz Verde Versalles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Bogotá"/>
    <n v="308"/>
    <s v="Cruz Verde Toberín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Girardot"/>
    <n v="452"/>
    <s v="Cruz Verde Unicentro Girardot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Ipiales "/>
    <n v="148"/>
    <s v="Cruz Verde Ipiales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Bogotá"/>
    <n v="171"/>
    <s v="Cruz Verde Plaza de las Américas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Bogotá"/>
    <n v="384"/>
    <s v="Cruz Verde Puente Aranda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Bucaramanga"/>
    <n v="109"/>
    <s v="Cruz Verde Calle 56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Bogotá"/>
    <n v="156"/>
    <s v=" Cruz Verde Calle 80                      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Cali"/>
    <n v="179"/>
    <s v="Cruz Verde Ciudad Jardín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Bogotá"/>
    <n v="245"/>
    <s v="Cruz Verde Jumbo Calle 170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Girardot"/>
    <n v="249"/>
    <s v="Cruz Verde Jumbo Girardot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Valledupar"/>
    <n v="116"/>
    <s v="Cruz Verde Jumbo Valledupar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Santa Marta"/>
    <n v="119"/>
    <s v="Cruz Verde Santa Marta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Ibagué"/>
    <n v="125"/>
    <s v="Cruz Verde San Simón 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Tunja"/>
    <n v="129"/>
    <s v="Cruz Verde Los Cristales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Cartagena"/>
    <n v="185"/>
    <s v="Cruz Verde Bocagrande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Soacha"/>
    <n v="196"/>
    <s v="Cruz Verde Metro Soacha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Bogotá"/>
    <n v="307"/>
    <s v=" Cruz Verde Usaquén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Ocaña"/>
    <n v="450"/>
    <s v="Cruz Verde Ocaña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Sincelejo"/>
    <n v="118"/>
    <s v="Cruz Verde Sincelejo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Tuluá"/>
    <n v="124"/>
    <s v="Cruz Verde Tuluá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Neiva"/>
    <n v="130"/>
    <s v="Cruz Verde Quirinal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Riohacha"/>
    <n v="132"/>
    <s v="Cruz Verde Metro Riohacha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Pasto"/>
    <n v="136"/>
    <s v="Cruz Verde Valle de Atriz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Quibdó"/>
    <n v="141"/>
    <s v="Cruz Verde Quibdó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Villeta"/>
    <n v="145"/>
    <s v="Cruz Verde Villeta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San Andrés"/>
    <n v="149"/>
    <s v="Cruz Verde San Andrés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Bogotá"/>
    <n v="151"/>
    <s v="Cruz Verde Antiguo Country 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Bogotá"/>
    <n v="154"/>
    <s v="Cruz Verde CAE 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Bogotá"/>
    <n v="193"/>
    <s v="Cruz Verde Avianca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Cali"/>
    <n v="202"/>
    <s v="Cruz Verde Jumbo Valle de Lili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Neiva"/>
    <n v="250"/>
    <s v="Cruz Verde Metro Neiva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Pasto"/>
    <n v="260"/>
    <s v="Cruz Verde Metro Pasto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Floridablanca"/>
    <n v="293"/>
    <s v="Cruz verde Metro Floridablanca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Bucaramanga"/>
    <n v="294"/>
    <s v="Farmasanitas Jumbo Cabecera Tienda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Bogotá"/>
    <n v="369"/>
    <s v="Cruz Verde Morato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Valledupar"/>
    <n v="370"/>
    <s v="Cruz Verde San Miguel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Bogotá"/>
    <n v="374"/>
    <s v="Cruz Verde Calle 90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Mingueo/Guajira"/>
    <n v="379"/>
    <s v="Cruz Verde Mingueo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Cali"/>
    <n v="386"/>
    <s v="Cruz Verde La Flora Industrial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Cali"/>
    <n v="387"/>
    <s v="Cruz Verde Metro Simón Bolívar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Armenia"/>
    <n v="445"/>
    <s v="Cruz Verde Clínica Del Café 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Popayán"/>
    <n v="453"/>
    <s v="Cruz Verde Campanario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Cartagena"/>
    <n v="462"/>
    <s v="Cruz Verde Uap Santa Lucía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Barranquilla"/>
    <n v="471"/>
    <s v="Cruz Verde Iberoamérica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Medellín"/>
    <n v="513"/>
    <s v="Cruz Verde Oviedo"/>
    <n v="0"/>
    <m/>
    <m/>
    <n v="0"/>
    <m/>
    <n v="1"/>
    <n v="0"/>
    <n v="0"/>
    <n v="0"/>
    <n v="0"/>
    <n v="0"/>
    <n v="0"/>
    <n v="0"/>
    <n v="0"/>
    <m/>
    <m/>
    <n v="0"/>
    <n v="1"/>
    <x v="20"/>
    <n v="0"/>
    <n v="1"/>
  </r>
  <r>
    <s v="Cali"/>
    <n v="515"/>
    <s v="Cruz Verde Parque Versalles"/>
    <n v="0"/>
    <m/>
    <m/>
    <n v="0"/>
    <m/>
    <m/>
    <n v="0"/>
    <n v="0"/>
    <n v="0"/>
    <n v="0"/>
    <n v="0"/>
    <n v="0"/>
    <n v="0"/>
    <n v="0"/>
    <m/>
    <m/>
    <m/>
    <m/>
    <x v="21"/>
    <n v="0"/>
    <n v="0"/>
  </r>
  <r>
    <s v="Medellín"/>
    <n v="517"/>
    <s v="Cruz Verde Santafe Medellin 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Anapoima"/>
    <n v="438"/>
    <s v="Cruz Verde Anapoima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"/>
    <n v="393"/>
    <s v="Cruz Verde Niza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 "/>
    <n v="421"/>
    <s v="Cruz Verde Plaza Bolívar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 "/>
    <n v="410"/>
    <s v="Cruz Verde Avenida el Dorado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 "/>
    <n v="399"/>
    <s v="Cruz Verde Bulevar Niza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 "/>
    <n v="416"/>
    <s v="Cruz Verde Calle 109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 "/>
    <n v="395"/>
    <s v="Cruz Verde Calle 140-2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 "/>
    <n v="417"/>
    <s v="Cruz Verde Calle 22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 "/>
    <n v="397"/>
    <s v="Cruz Verde Calle 71A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 "/>
    <n v="411"/>
    <s v="Cruz Verde Castilla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 "/>
    <n v="408"/>
    <s v="Cruz Verde Chico 2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 "/>
    <n v="413"/>
    <s v="Cruz Verde Ciudad Montes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 "/>
    <n v="403"/>
    <s v="Cruz Verde Country 2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 "/>
    <n v="412"/>
    <s v="Cruz Verde Ibiza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 "/>
    <n v="404"/>
    <s v="Cruz Verde La Colina 2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 "/>
    <n v="418"/>
    <s v="Cruz Verde Marsella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 "/>
    <n v="407"/>
    <s v="Cruz Verde Modelia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 "/>
    <n v="398"/>
    <s v="Cruz verde Navarra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 "/>
    <n v="402"/>
    <s v="Cruz Verde Pablo VI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 "/>
    <n v="420"/>
    <s v="Cruz Verde Palermo 1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 "/>
    <n v="343"/>
    <s v="Cruz Verde Polo Club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 "/>
    <n v="414"/>
    <s v="Cruz Verde Puente Largo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 "/>
    <n v="391"/>
    <s v="Cruz Verde Restrepo 3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 "/>
    <n v="406"/>
    <s v="Cruz Verde Santa Matilde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 "/>
    <n v="405"/>
    <s v="Cruz Verde Tintalito (Antes Acuña)"/>
    <n v="0"/>
    <n v="0"/>
    <n v="0"/>
    <n v="0"/>
    <m/>
    <n v="1"/>
    <n v="0"/>
    <n v="0"/>
    <n v="0"/>
    <n v="0"/>
    <n v="0"/>
    <n v="0"/>
    <n v="0"/>
    <n v="0"/>
    <m/>
    <m/>
    <n v="0"/>
    <n v="1"/>
    <x v="20"/>
    <n v="0"/>
    <n v="1"/>
  </r>
  <r>
    <s v="Bogotá "/>
    <n v="401"/>
    <s v="Cruz Verde Unicentro Occidente 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 "/>
    <n v="419"/>
    <s v="Cruz Verde Venecia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Bogotá "/>
    <n v="392"/>
    <s v="Cruz Verde Villa del Prado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Duitama"/>
    <n v="430"/>
    <s v="Cruz Verde Duitama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Facatativá  "/>
    <n v="435"/>
    <s v="Cruz verde Faca Centro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Ibagué"/>
    <n v="424"/>
    <s v=" Cruz Verde Medicadiz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Ibagué"/>
    <n v="425"/>
    <s v=" Cruz Verde Norte 2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Tocaima  "/>
    <n v="437"/>
    <s v="Cruz Verde Tocaima 1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Tunja"/>
    <n v="431"/>
    <s v="Cruz Verde Tunja Centro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Tunja"/>
    <n v="433"/>
    <s v="Cruz Verde Tunja Norte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Tunja"/>
    <n v="432"/>
    <s v="Cruz Verde Tunja Sur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Ubaté"/>
    <n v="429"/>
    <s v="Cruz Verde Ubaté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Villavicencio"/>
    <n v="428"/>
    <s v="Cruz Verde Villavicencio Centro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Villeta"/>
    <n v="441"/>
    <s v="Cruz Verde Villeta 2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Zipaquirá"/>
    <n v="427"/>
    <s v="Cruz Verde Zipaquirá 1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Zipaquirá"/>
    <n v="426"/>
    <s v="Cruz Verde Zipaquirá 2 (Antes Acuña)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Medellín"/>
    <n v="520"/>
    <s v="Cruz Verde El Tesoro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  <r>
    <s v="Santa Marta"/>
    <n v="518"/>
    <s v="Cruz Verde Aeropuerto Santa Marta"/>
    <n v="0"/>
    <n v="0"/>
    <n v="0"/>
    <n v="0"/>
    <m/>
    <m/>
    <n v="0"/>
    <n v="0"/>
    <n v="0"/>
    <n v="0"/>
    <n v="0"/>
    <n v="0"/>
    <n v="0"/>
    <n v="0"/>
    <m/>
    <m/>
    <m/>
    <m/>
    <x v="21"/>
    <n v="0"/>
    <n v="0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104">
  <r>
    <x v="0"/>
    <x v="0"/>
    <x v="0"/>
    <s v="Cúcuta"/>
    <x v="0"/>
  </r>
  <r>
    <x v="1"/>
    <x v="1"/>
    <x v="1"/>
    <s v="Bogotá"/>
    <x v="0"/>
  </r>
  <r>
    <x v="2"/>
    <x v="2"/>
    <x v="2"/>
    <s v="Cali"/>
    <x v="1"/>
  </r>
  <r>
    <x v="3"/>
    <x v="3"/>
    <x v="3"/>
    <s v="Tunja"/>
    <x v="1"/>
  </r>
  <r>
    <x v="4"/>
    <x v="4"/>
    <x v="4"/>
    <s v="Bogotá "/>
    <x v="0"/>
  </r>
  <r>
    <x v="5"/>
    <x v="4"/>
    <x v="4"/>
    <s v="Bogotá "/>
    <x v="1"/>
  </r>
  <r>
    <x v="6"/>
    <x v="4"/>
    <x v="4"/>
    <s v="Bogotá "/>
    <x v="0"/>
  </r>
  <r>
    <x v="7"/>
    <x v="5"/>
    <x v="5"/>
    <s v="Medellín"/>
    <x v="1"/>
  </r>
  <r>
    <x v="8"/>
    <x v="6"/>
    <x v="6"/>
    <s v="Bogotá "/>
    <x v="0"/>
  </r>
  <r>
    <x v="9"/>
    <x v="7"/>
    <x v="7"/>
    <s v="Cali"/>
    <x v="1"/>
  </r>
  <r>
    <x v="10"/>
    <x v="8"/>
    <x v="8"/>
    <s v="Bogotá "/>
    <x v="2"/>
  </r>
  <r>
    <x v="11"/>
    <x v="9"/>
    <x v="9"/>
    <s v="Bucaramanga"/>
    <x v="0"/>
  </r>
  <r>
    <x v="12"/>
    <x v="10"/>
    <x v="10"/>
    <s v="Bogotá"/>
    <x v="1"/>
  </r>
  <r>
    <x v="13"/>
    <x v="11"/>
    <x v="11"/>
    <s v="Zipaquirá"/>
    <x v="1"/>
  </r>
  <r>
    <x v="14"/>
    <x v="12"/>
    <x v="12"/>
    <s v="Bogotá"/>
    <x v="1"/>
  </r>
  <r>
    <x v="15"/>
    <x v="1"/>
    <x v="1"/>
    <s v="Bogotá"/>
    <x v="1"/>
  </r>
  <r>
    <x v="16"/>
    <x v="13"/>
    <x v="13"/>
    <s v="Soacha"/>
    <x v="0"/>
  </r>
  <r>
    <x v="17"/>
    <x v="14"/>
    <x v="14"/>
    <s v="Bogotá"/>
    <x v="1"/>
  </r>
  <r>
    <x v="18"/>
    <x v="15"/>
    <x v="15"/>
    <s v="Bogotá"/>
    <x v="1"/>
  </r>
  <r>
    <x v="19"/>
    <x v="16"/>
    <x v="16"/>
    <s v="Bogotá"/>
    <x v="0"/>
  </r>
  <r>
    <x v="20"/>
    <x v="13"/>
    <x v="13"/>
    <s v="Soacha"/>
    <x v="0"/>
  </r>
  <r>
    <x v="21"/>
    <x v="16"/>
    <x v="16"/>
    <s v="Bogotá"/>
    <x v="0"/>
  </r>
  <r>
    <x v="22"/>
    <x v="17"/>
    <x v="17"/>
    <s v="Bogotá "/>
    <x v="1"/>
  </r>
  <r>
    <x v="23"/>
    <x v="18"/>
    <x v="18"/>
    <s v="Barranquilla"/>
    <x v="1"/>
  </r>
  <r>
    <x v="24"/>
    <x v="19"/>
    <x v="19"/>
    <s v="Bogotá"/>
    <x v="0"/>
  </r>
  <r>
    <x v="25"/>
    <x v="20"/>
    <x v="20"/>
    <s v="Bucaramanga"/>
    <x v="0"/>
  </r>
  <r>
    <x v="26"/>
    <x v="5"/>
    <x v="5"/>
    <s v="Medellín"/>
    <x v="1"/>
  </r>
  <r>
    <x v="27"/>
    <x v="21"/>
    <x v="21"/>
    <s v="Bogotá"/>
    <x v="1"/>
  </r>
  <r>
    <x v="28"/>
    <x v="22"/>
    <x v="22"/>
    <s v="Bogotá"/>
    <x v="1"/>
  </r>
  <r>
    <x v="29"/>
    <x v="23"/>
    <x v="23"/>
    <s v="Armenia"/>
    <x v="1"/>
  </r>
  <r>
    <x v="30"/>
    <x v="22"/>
    <x v="22"/>
    <s v="Bogotá"/>
    <x v="1"/>
  </r>
  <r>
    <x v="31"/>
    <x v="24"/>
    <x v="24"/>
    <s v="Bogotá"/>
    <x v="0"/>
  </r>
  <r>
    <x v="32"/>
    <x v="25"/>
    <x v="25"/>
    <s v="Cali"/>
    <x v="1"/>
  </r>
  <r>
    <x v="33"/>
    <x v="10"/>
    <x v="10"/>
    <s v="Bogotá"/>
    <x v="1"/>
  </r>
  <r>
    <x v="34"/>
    <x v="26"/>
    <x v="26"/>
    <s v="Bogotá"/>
    <x v="0"/>
  </r>
  <r>
    <x v="35"/>
    <x v="27"/>
    <x v="27"/>
    <s v="Bogotá"/>
    <x v="1"/>
  </r>
  <r>
    <x v="36"/>
    <x v="28"/>
    <x v="28"/>
    <s v="Bogotá"/>
    <x v="1"/>
  </r>
  <r>
    <x v="37"/>
    <x v="14"/>
    <x v="14"/>
    <s v="Bogotá"/>
    <x v="1"/>
  </r>
  <r>
    <x v="38"/>
    <x v="4"/>
    <x v="4"/>
    <s v="Bogotá "/>
    <x v="0"/>
  </r>
  <r>
    <x v="39"/>
    <x v="14"/>
    <x v="14"/>
    <s v="Bogotá"/>
    <x v="1"/>
  </r>
  <r>
    <x v="40"/>
    <x v="19"/>
    <x v="19"/>
    <s v="Bogotá"/>
    <x v="0"/>
  </r>
  <r>
    <x v="41"/>
    <x v="19"/>
    <x v="19"/>
    <s v="Bogotá"/>
    <x v="0"/>
  </r>
  <r>
    <x v="42"/>
    <x v="29"/>
    <x v="29"/>
    <s v="Cúcuta"/>
    <x v="1"/>
  </r>
  <r>
    <x v="43"/>
    <x v="30"/>
    <x v="30"/>
    <s v="Barranquilla"/>
    <x v="1"/>
  </r>
  <r>
    <x v="44"/>
    <x v="31"/>
    <x v="31"/>
    <s v="Manizales"/>
    <x v="1"/>
  </r>
  <r>
    <x v="45"/>
    <x v="32"/>
    <x v="32"/>
    <s v="Bogotá"/>
    <x v="1"/>
  </r>
  <r>
    <x v="46"/>
    <x v="24"/>
    <x v="24"/>
    <s v="Bogotá"/>
    <x v="0"/>
  </r>
  <r>
    <x v="47"/>
    <x v="24"/>
    <x v="24"/>
    <s v="Bogotá"/>
    <x v="0"/>
  </r>
  <r>
    <x v="48"/>
    <x v="33"/>
    <x v="33"/>
    <s v="Bogotá"/>
    <x v="0"/>
  </r>
  <r>
    <x v="49"/>
    <x v="11"/>
    <x v="11"/>
    <s v="Zipaquirá"/>
    <x v="2"/>
  </r>
  <r>
    <x v="50"/>
    <x v="34"/>
    <x v="34"/>
    <s v="Bogotá"/>
    <x v="1"/>
  </r>
  <r>
    <x v="51"/>
    <x v="35"/>
    <x v="35"/>
    <s v="Bogotá"/>
    <x v="1"/>
  </r>
  <r>
    <x v="52"/>
    <x v="14"/>
    <x v="14"/>
    <s v="Bogotá"/>
    <x v="1"/>
  </r>
  <r>
    <x v="53"/>
    <x v="0"/>
    <x v="0"/>
    <s v="Cúcuta"/>
    <x v="0"/>
  </r>
  <r>
    <x v="54"/>
    <x v="9"/>
    <x v="9"/>
    <s v="Bucaramanga"/>
    <x v="0"/>
  </r>
  <r>
    <x v="55"/>
    <x v="0"/>
    <x v="0"/>
    <s v="Cúcuta"/>
    <x v="0"/>
  </r>
  <r>
    <x v="56"/>
    <x v="36"/>
    <x v="36"/>
    <s v="Cali"/>
    <x v="1"/>
  </r>
  <r>
    <x v="57"/>
    <x v="33"/>
    <x v="33"/>
    <s v="Bogotá"/>
    <x v="0"/>
  </r>
  <r>
    <x v="58"/>
    <x v="37"/>
    <x v="37"/>
    <s v="Bogotá"/>
    <x v="1"/>
  </r>
  <r>
    <x v="59"/>
    <x v="26"/>
    <x v="26"/>
    <s v="Bogotá"/>
    <x v="0"/>
  </r>
  <r>
    <x v="60"/>
    <x v="15"/>
    <x v="15"/>
    <s v="Bogotá"/>
    <x v="1"/>
  </r>
  <r>
    <x v="61"/>
    <x v="38"/>
    <x v="38"/>
    <s v="Cali"/>
    <x v="1"/>
  </r>
  <r>
    <x v="62"/>
    <x v="1"/>
    <x v="1"/>
    <s v="Bogotá"/>
    <x v="1"/>
  </r>
  <r>
    <x v="63"/>
    <x v="39"/>
    <x v="39"/>
    <s v="Barranquilla"/>
    <x v="0"/>
  </r>
  <r>
    <x v="64"/>
    <x v="40"/>
    <x v="40"/>
    <s v="Bogotá"/>
    <x v="0"/>
  </r>
  <r>
    <x v="65"/>
    <x v="40"/>
    <x v="40"/>
    <s v="Bogotá"/>
    <x v="0"/>
  </r>
  <r>
    <x v="66"/>
    <x v="40"/>
    <x v="40"/>
    <s v="Bogotá"/>
    <x v="0"/>
  </r>
  <r>
    <x v="67"/>
    <x v="30"/>
    <x v="30"/>
    <s v="Barranquilla"/>
    <x v="0"/>
  </r>
  <r>
    <x v="68"/>
    <x v="41"/>
    <x v="41"/>
    <s v="Bogotá "/>
    <x v="2"/>
  </r>
  <r>
    <x v="69"/>
    <x v="42"/>
    <x v="42"/>
    <s v="Bogotá"/>
    <x v="1"/>
  </r>
  <r>
    <x v="70"/>
    <x v="29"/>
    <x v="29"/>
    <s v="Cúcuta"/>
    <x v="1"/>
  </r>
  <r>
    <x v="71"/>
    <x v="28"/>
    <x v="28"/>
    <s v="Bogotá"/>
    <x v="0"/>
  </r>
  <r>
    <x v="72"/>
    <x v="10"/>
    <x v="10"/>
    <s v="Bogotá"/>
    <x v="1"/>
  </r>
  <r>
    <x v="73"/>
    <x v="41"/>
    <x v="41"/>
    <s v="Bogotá "/>
    <x v="1"/>
  </r>
  <r>
    <x v="74"/>
    <x v="43"/>
    <x v="43"/>
    <s v="Medellín"/>
    <x v="1"/>
  </r>
  <r>
    <x v="75"/>
    <x v="27"/>
    <x v="27"/>
    <s v="Bogotá"/>
    <x v="1"/>
  </r>
  <r>
    <x v="76"/>
    <x v="20"/>
    <x v="20"/>
    <s v="Bucaramanga"/>
    <x v="0"/>
  </r>
  <r>
    <x v="77"/>
    <x v="44"/>
    <x v="44"/>
    <s v="Bogotá"/>
    <x v="0"/>
  </r>
  <r>
    <x v="78"/>
    <x v="27"/>
    <x v="27"/>
    <s v="Bogotá"/>
    <x v="1"/>
  </r>
  <r>
    <x v="79"/>
    <x v="45"/>
    <x v="45"/>
    <s v="Bogotá"/>
    <x v="0"/>
  </r>
  <r>
    <x v="80"/>
    <x v="23"/>
    <x v="23"/>
    <s v="Armenia"/>
    <x v="1"/>
  </r>
  <r>
    <x v="81"/>
    <x v="44"/>
    <x v="44"/>
    <s v="Bogotá"/>
    <x v="0"/>
  </r>
  <r>
    <x v="82"/>
    <x v="46"/>
    <x v="46"/>
    <s v="Bucaramanga"/>
    <x v="0"/>
  </r>
  <r>
    <x v="83"/>
    <x v="32"/>
    <x v="32"/>
    <s v="Bogotá"/>
    <x v="1"/>
  </r>
  <r>
    <x v="84"/>
    <x v="47"/>
    <x v="47"/>
    <s v="Bogotá"/>
    <x v="0"/>
  </r>
  <r>
    <x v="85"/>
    <x v="31"/>
    <x v="31"/>
    <s v="Manizales"/>
    <x v="1"/>
  </r>
  <r>
    <x v="86"/>
    <x v="7"/>
    <x v="7"/>
    <s v="Cali"/>
    <x v="1"/>
  </r>
  <r>
    <x v="87"/>
    <x v="48"/>
    <x v="48"/>
    <s v="Bogotá"/>
    <x v="1"/>
  </r>
  <r>
    <x v="88"/>
    <x v="5"/>
    <x v="5"/>
    <s v="Medellín"/>
    <x v="1"/>
  </r>
  <r>
    <x v="89"/>
    <x v="2"/>
    <x v="2"/>
    <s v="Cali"/>
    <x v="1"/>
  </r>
  <r>
    <x v="90"/>
    <x v="28"/>
    <x v="28"/>
    <s v="Bogotá"/>
    <x v="0"/>
  </r>
  <r>
    <x v="91"/>
    <x v="49"/>
    <x v="49"/>
    <s v="Bogotá "/>
    <x v="2"/>
  </r>
  <r>
    <x v="92"/>
    <x v="26"/>
    <x v="26"/>
    <s v="Bogotá"/>
    <x v="0"/>
  </r>
  <r>
    <x v="93"/>
    <x v="22"/>
    <x v="22"/>
    <s v="Bogotá"/>
    <x v="1"/>
  </r>
  <r>
    <x v="94"/>
    <x v="50"/>
    <x v="50"/>
    <s v="Ibagué"/>
    <x v="1"/>
  </r>
  <r>
    <x v="95"/>
    <x v="13"/>
    <x v="13"/>
    <s v="Soacha"/>
    <x v="1"/>
  </r>
  <r>
    <x v="96"/>
    <x v="51"/>
    <x v="51"/>
    <s v="Bogotá"/>
    <x v="1"/>
  </r>
  <r>
    <x v="97"/>
    <x v="51"/>
    <x v="51"/>
    <s v="Bogotá"/>
    <x v="0"/>
  </r>
  <r>
    <x v="98"/>
    <x v="51"/>
    <x v="51"/>
    <s v="Bogotá"/>
    <x v="0"/>
  </r>
  <r>
    <x v="99"/>
    <x v="51"/>
    <x v="51"/>
    <s v="Bogotá"/>
    <x v="0"/>
  </r>
  <r>
    <x v="100"/>
    <x v="51"/>
    <x v="51"/>
    <s v="Bogotá"/>
    <x v="0"/>
  </r>
  <r>
    <x v="101"/>
    <x v="51"/>
    <x v="51"/>
    <s v="Bogotá"/>
    <x v="0"/>
  </r>
  <r>
    <x v="102"/>
    <x v="27"/>
    <x v="27"/>
    <s v="Bogotá"/>
    <x v="1"/>
  </r>
  <r>
    <x v="103"/>
    <x v="52"/>
    <x v="52"/>
    <s v="Bogotá"/>
    <x v="0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111">
  <r>
    <x v="0"/>
    <x v="0"/>
    <x v="0"/>
    <s v="Bogotá "/>
    <x v="0"/>
  </r>
  <r>
    <x v="1"/>
    <x v="1"/>
    <x v="1"/>
    <s v="Bogotá"/>
    <x v="1"/>
  </r>
  <r>
    <x v="2"/>
    <x v="1"/>
    <x v="1"/>
    <s v="Bogotá"/>
    <x v="2"/>
  </r>
  <r>
    <x v="3"/>
    <x v="0"/>
    <x v="0"/>
    <s v="Bogotá "/>
    <x v="1"/>
  </r>
  <r>
    <x v="4"/>
    <x v="1"/>
    <x v="1"/>
    <s v="Bogotá"/>
    <x v="1"/>
  </r>
  <r>
    <x v="5"/>
    <x v="1"/>
    <x v="1"/>
    <s v="Bogotá"/>
    <x v="1"/>
  </r>
  <r>
    <x v="6"/>
    <x v="2"/>
    <x v="2"/>
    <s v="Bogotá"/>
    <x v="0"/>
  </r>
  <r>
    <x v="7"/>
    <x v="3"/>
    <x v="3"/>
    <s v="Bogotá "/>
    <x v="2"/>
  </r>
  <r>
    <x v="8"/>
    <x v="3"/>
    <x v="3"/>
    <s v="Bogotá "/>
    <x v="2"/>
  </r>
  <r>
    <x v="9"/>
    <x v="4"/>
    <x v="4"/>
    <s v="Bogotá"/>
    <x v="2"/>
  </r>
  <r>
    <x v="10"/>
    <x v="5"/>
    <x v="5"/>
    <s v="Bogotá"/>
    <x v="2"/>
  </r>
  <r>
    <x v="11"/>
    <x v="6"/>
    <x v="6"/>
    <s v="Bucaramanga"/>
    <x v="1"/>
  </r>
  <r>
    <x v="12"/>
    <x v="2"/>
    <x v="2"/>
    <s v="Bogotá"/>
    <x v="0"/>
  </r>
  <r>
    <x v="13"/>
    <x v="0"/>
    <x v="0"/>
    <s v="Bogotá "/>
    <x v="1"/>
  </r>
  <r>
    <x v="14"/>
    <x v="7"/>
    <x v="7"/>
    <s v="Medellín"/>
    <x v="2"/>
  </r>
  <r>
    <x v="15"/>
    <x v="3"/>
    <x v="3"/>
    <s v="Bogotá "/>
    <x v="1"/>
  </r>
  <r>
    <x v="16"/>
    <x v="3"/>
    <x v="3"/>
    <s v="Bogotá "/>
    <x v="1"/>
  </r>
  <r>
    <x v="17"/>
    <x v="8"/>
    <x v="8"/>
    <s v="Bogotá"/>
    <x v="2"/>
  </r>
  <r>
    <x v="18"/>
    <x v="3"/>
    <x v="3"/>
    <s v="Bogotá "/>
    <x v="2"/>
  </r>
  <r>
    <x v="19"/>
    <x v="4"/>
    <x v="4"/>
    <s v="Bogotá"/>
    <x v="2"/>
  </r>
  <r>
    <x v="20"/>
    <x v="9"/>
    <x v="9"/>
    <s v="Medellín"/>
    <x v="2"/>
  </r>
  <r>
    <x v="21"/>
    <x v="10"/>
    <x v="10"/>
    <s v="Cúcuta"/>
    <x v="2"/>
  </r>
  <r>
    <x v="22"/>
    <x v="11"/>
    <x v="11"/>
    <s v="Bogotá"/>
    <x v="1"/>
  </r>
  <r>
    <x v="23"/>
    <x v="11"/>
    <x v="11"/>
    <s v="Bogotá"/>
    <x v="2"/>
  </r>
  <r>
    <x v="24"/>
    <x v="10"/>
    <x v="10"/>
    <s v="Cúcuta"/>
    <x v="1"/>
  </r>
  <r>
    <x v="25"/>
    <x v="0"/>
    <x v="0"/>
    <s v="Bogotá "/>
    <x v="1"/>
  </r>
  <r>
    <x v="26"/>
    <x v="12"/>
    <x v="12"/>
    <s v="Barranquilla"/>
    <x v="1"/>
  </r>
  <r>
    <x v="27"/>
    <x v="13"/>
    <x v="13"/>
    <s v="Barranquilla"/>
    <x v="2"/>
  </r>
  <r>
    <x v="28"/>
    <x v="14"/>
    <x v="14"/>
    <s v="Medellín"/>
    <x v="1"/>
  </r>
  <r>
    <x v="29"/>
    <x v="15"/>
    <x v="15"/>
    <s v="Sogamoso"/>
    <x v="3"/>
  </r>
  <r>
    <x v="30"/>
    <x v="16"/>
    <x v="16"/>
    <s v="Bogotá"/>
    <x v="2"/>
  </r>
  <r>
    <x v="31"/>
    <x v="17"/>
    <x v="17"/>
    <s v="Bogotá"/>
    <x v="1"/>
  </r>
  <r>
    <x v="32"/>
    <x v="18"/>
    <x v="18"/>
    <s v="Bogotá"/>
    <x v="0"/>
  </r>
  <r>
    <x v="33"/>
    <x v="19"/>
    <x v="19"/>
    <s v="Barranquilla"/>
    <x v="1"/>
  </r>
  <r>
    <x v="34"/>
    <x v="10"/>
    <x v="10"/>
    <s v="Cúcuta"/>
    <x v="1"/>
  </r>
  <r>
    <x v="35"/>
    <x v="10"/>
    <x v="10"/>
    <s v="Cúcuta"/>
    <x v="2"/>
  </r>
  <r>
    <x v="36"/>
    <x v="0"/>
    <x v="0"/>
    <s v="Bogotá "/>
    <x v="1"/>
  </r>
  <r>
    <x v="37"/>
    <x v="18"/>
    <x v="18"/>
    <s v="Bogotá"/>
    <x v="2"/>
  </r>
  <r>
    <x v="38"/>
    <x v="20"/>
    <x v="20"/>
    <s v="Zipaquirá"/>
    <x v="2"/>
  </r>
  <r>
    <x v="39"/>
    <x v="20"/>
    <x v="20"/>
    <s v="Zipaquirá"/>
    <x v="1"/>
  </r>
  <r>
    <x v="40"/>
    <x v="20"/>
    <x v="20"/>
    <s v="Zipaquirá"/>
    <x v="1"/>
  </r>
  <r>
    <x v="41"/>
    <x v="5"/>
    <x v="5"/>
    <s v="Bogotá"/>
    <x v="1"/>
  </r>
  <r>
    <x v="42"/>
    <x v="21"/>
    <x v="21"/>
    <s v="Cali"/>
    <x v="1"/>
  </r>
  <r>
    <x v="43"/>
    <x v="22"/>
    <x v="22"/>
    <s v="Bogotá"/>
    <x v="1"/>
  </r>
  <r>
    <x v="44"/>
    <x v="23"/>
    <x v="23"/>
    <s v="Bogotá"/>
    <x v="2"/>
  </r>
  <r>
    <x v="45"/>
    <x v="23"/>
    <x v="23"/>
    <s v="Bogotá"/>
    <x v="2"/>
  </r>
  <r>
    <x v="46"/>
    <x v="24"/>
    <x v="24"/>
    <s v="Chía"/>
    <x v="1"/>
  </r>
  <r>
    <x v="47"/>
    <x v="25"/>
    <x v="25"/>
    <s v="Bogotá"/>
    <x v="0"/>
  </r>
  <r>
    <x v="48"/>
    <x v="17"/>
    <x v="17"/>
    <s v="Bogotá"/>
    <x v="1"/>
  </r>
  <r>
    <x v="49"/>
    <x v="26"/>
    <x v="26"/>
    <s v="Barranquilla"/>
    <x v="2"/>
  </r>
  <r>
    <x v="50"/>
    <x v="12"/>
    <x v="12"/>
    <s v="Barranquilla"/>
    <x v="2"/>
  </r>
  <r>
    <x v="51"/>
    <x v="27"/>
    <x v="27"/>
    <s v="Bogotá"/>
    <x v="2"/>
  </r>
  <r>
    <x v="52"/>
    <x v="1"/>
    <x v="1"/>
    <s v="Bogotá"/>
    <x v="2"/>
  </r>
  <r>
    <x v="53"/>
    <x v="1"/>
    <x v="1"/>
    <s v="Bogotá"/>
    <x v="2"/>
  </r>
  <r>
    <x v="54"/>
    <x v="28"/>
    <x v="28"/>
    <s v="Bogotá"/>
    <x v="2"/>
  </r>
  <r>
    <x v="55"/>
    <x v="4"/>
    <x v="4"/>
    <s v="Bogotá"/>
    <x v="2"/>
  </r>
  <r>
    <x v="56"/>
    <x v="9"/>
    <x v="9"/>
    <s v="Medellín"/>
    <x v="2"/>
  </r>
  <r>
    <x v="57"/>
    <x v="29"/>
    <x v="29"/>
    <s v="Bogotá"/>
    <x v="1"/>
  </r>
  <r>
    <x v="58"/>
    <x v="30"/>
    <x v="30"/>
    <s v="Soacha"/>
    <x v="2"/>
  </r>
  <r>
    <x v="59"/>
    <x v="19"/>
    <x v="19"/>
    <s v="Barranquilla"/>
    <x v="2"/>
  </r>
  <r>
    <x v="60"/>
    <x v="31"/>
    <x v="31"/>
    <s v="Bogotá"/>
    <x v="1"/>
  </r>
  <r>
    <x v="61"/>
    <x v="32"/>
    <x v="32"/>
    <s v="Cúcuta"/>
    <x v="1"/>
  </r>
  <r>
    <x v="62"/>
    <x v="33"/>
    <x v="33"/>
    <s v="Bogotá"/>
    <x v="0"/>
  </r>
  <r>
    <x v="63"/>
    <x v="12"/>
    <x v="12"/>
    <s v="Barranquilla"/>
    <x v="1"/>
  </r>
  <r>
    <x v="64"/>
    <x v="12"/>
    <x v="12"/>
    <s v="Barranquilla"/>
    <x v="1"/>
  </r>
  <r>
    <x v="65"/>
    <x v="34"/>
    <x v="34"/>
    <s v="Soacha"/>
    <x v="1"/>
  </r>
  <r>
    <x v="66"/>
    <x v="20"/>
    <x v="20"/>
    <s v="Zipaquirá"/>
    <x v="1"/>
  </r>
  <r>
    <x v="67"/>
    <x v="8"/>
    <x v="8"/>
    <s v="Bogotá"/>
    <x v="0"/>
  </r>
  <r>
    <x v="68"/>
    <x v="35"/>
    <x v="35"/>
    <s v="Bogotá"/>
    <x v="0"/>
  </r>
  <r>
    <x v="69"/>
    <x v="35"/>
    <x v="35"/>
    <s v="Bogotá"/>
    <x v="1"/>
  </r>
  <r>
    <x v="70"/>
    <x v="36"/>
    <x v="36"/>
    <s v="Manizales"/>
    <x v="2"/>
  </r>
  <r>
    <x v="71"/>
    <x v="23"/>
    <x v="23"/>
    <s v="Bogotá"/>
    <x v="1"/>
  </r>
  <r>
    <x v="72"/>
    <x v="37"/>
    <x v="37"/>
    <s v="Pereira"/>
    <x v="2"/>
  </r>
  <r>
    <x v="73"/>
    <x v="38"/>
    <x v="38"/>
    <s v="Bogotá "/>
    <x v="3"/>
  </r>
  <r>
    <x v="74"/>
    <x v="39"/>
    <x v="39"/>
    <s v="Armenia"/>
    <x v="2"/>
  </r>
  <r>
    <x v="75"/>
    <x v="9"/>
    <x v="9"/>
    <s v="Medellín"/>
    <x v="2"/>
  </r>
  <r>
    <x v="76"/>
    <x v="40"/>
    <x v="40"/>
    <s v="Bogotá"/>
    <x v="2"/>
  </r>
  <r>
    <x v="77"/>
    <x v="41"/>
    <x v="41"/>
    <s v="Bogotá"/>
    <x v="2"/>
  </r>
  <r>
    <x v="78"/>
    <x v="17"/>
    <x v="17"/>
    <s v="Bogotá"/>
    <x v="1"/>
  </r>
  <r>
    <x v="79"/>
    <x v="3"/>
    <x v="3"/>
    <s v="Bogotá "/>
    <x v="1"/>
  </r>
  <r>
    <x v="80"/>
    <x v="42"/>
    <x v="42"/>
    <s v="Bogotá"/>
    <x v="2"/>
  </r>
  <r>
    <x v="81"/>
    <x v="3"/>
    <x v="3"/>
    <s v="Bogotá "/>
    <x v="0"/>
  </r>
  <r>
    <x v="82"/>
    <x v="3"/>
    <x v="3"/>
    <s v="Bogotá "/>
    <x v="1"/>
  </r>
  <r>
    <x v="83"/>
    <x v="43"/>
    <x v="43"/>
    <s v="Bogotá"/>
    <x v="1"/>
  </r>
  <r>
    <x v="84"/>
    <x v="12"/>
    <x v="12"/>
    <s v="Barranquilla"/>
    <x v="2"/>
  </r>
  <r>
    <x v="85"/>
    <x v="6"/>
    <x v="6"/>
    <s v="Bucaramanga"/>
    <x v="1"/>
  </r>
  <r>
    <x v="86"/>
    <x v="3"/>
    <x v="3"/>
    <s v="Bogotá "/>
    <x v="0"/>
  </r>
  <r>
    <x v="87"/>
    <x v="44"/>
    <x v="44"/>
    <s v="Bogotá "/>
    <x v="1"/>
  </r>
  <r>
    <x v="88"/>
    <x v="4"/>
    <x v="4"/>
    <s v="Bogotá"/>
    <x v="2"/>
  </r>
  <r>
    <x v="89"/>
    <x v="0"/>
    <x v="0"/>
    <s v="Bogotá "/>
    <x v="1"/>
  </r>
  <r>
    <x v="90"/>
    <x v="23"/>
    <x v="23"/>
    <s v="Bogotá"/>
    <x v="1"/>
  </r>
  <r>
    <x v="91"/>
    <x v="3"/>
    <x v="3"/>
    <s v="Bogotá "/>
    <x v="2"/>
  </r>
  <r>
    <x v="92"/>
    <x v="45"/>
    <x v="45"/>
    <s v="Bogotá "/>
    <x v="1"/>
  </r>
  <r>
    <x v="93"/>
    <x v="41"/>
    <x v="41"/>
    <s v="Bogotá"/>
    <x v="2"/>
  </r>
  <r>
    <x v="94"/>
    <x v="32"/>
    <x v="32"/>
    <s v="Cúcuta"/>
    <x v="1"/>
  </r>
  <r>
    <x v="95"/>
    <x v="46"/>
    <x v="46"/>
    <s v="Cali"/>
    <x v="1"/>
  </r>
  <r>
    <x v="96"/>
    <x v="47"/>
    <x v="47"/>
    <s v="Cali"/>
    <x v="2"/>
  </r>
  <r>
    <x v="97"/>
    <x v="3"/>
    <x v="3"/>
    <s v="Bogotá "/>
    <x v="0"/>
  </r>
  <r>
    <x v="98"/>
    <x v="3"/>
    <x v="3"/>
    <s v="Bogotá "/>
    <x v="1"/>
  </r>
  <r>
    <x v="99"/>
    <x v="23"/>
    <x v="23"/>
    <s v="Bogotá"/>
    <x v="1"/>
  </r>
  <r>
    <x v="100"/>
    <x v="3"/>
    <x v="3"/>
    <s v="Bogotá "/>
    <x v="0"/>
  </r>
  <r>
    <x v="101"/>
    <x v="48"/>
    <x v="48"/>
    <s v="Bogotá"/>
    <x v="1"/>
  </r>
  <r>
    <x v="102"/>
    <x v="49"/>
    <x v="49"/>
    <s v="Bogotá"/>
    <x v="1"/>
  </r>
  <r>
    <x v="103"/>
    <x v="49"/>
    <x v="49"/>
    <s v="Bogotá"/>
    <x v="2"/>
  </r>
  <r>
    <x v="104"/>
    <x v="9"/>
    <x v="9"/>
    <s v="Medellín"/>
    <x v="2"/>
  </r>
  <r>
    <x v="105"/>
    <x v="48"/>
    <x v="48"/>
    <s v="Bogotá"/>
    <x v="1"/>
  </r>
  <r>
    <x v="106"/>
    <x v="50"/>
    <x v="50"/>
    <s v="Bogotá"/>
    <x v="2"/>
  </r>
  <r>
    <x v="107"/>
    <x v="3"/>
    <x v="3"/>
    <s v="Bogotá "/>
    <x v="0"/>
  </r>
  <r>
    <x v="108"/>
    <x v="50"/>
    <x v="50"/>
    <s v="Bogotá"/>
    <x v="2"/>
  </r>
  <r>
    <x v="109"/>
    <x v="51"/>
    <x v="51"/>
    <s v="Tunja"/>
    <x v="2"/>
  </r>
  <r>
    <x v="110"/>
    <x v="52"/>
    <x v="52"/>
    <s v="Bucaramanga"/>
    <x v="1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23">
  <r>
    <s v="Bogotá"/>
    <n v="458"/>
    <s v="Cruz Verde Kennedy Central"/>
    <n v="4"/>
    <n v="10"/>
    <n v="6"/>
    <n v="5"/>
    <n v="8"/>
    <n v="4"/>
    <n v="9"/>
    <n v="2"/>
    <n v="2"/>
    <n v="4"/>
    <n v="6"/>
    <n v="4"/>
    <n v="2"/>
    <n v="3"/>
    <n v="2"/>
    <n v="6"/>
    <n v="2"/>
    <n v="3"/>
    <n v="1"/>
    <n v="5"/>
    <n v="4"/>
    <x v="0"/>
  </r>
  <r>
    <s v="Bogotá"/>
    <n v="378"/>
    <s v="Cruz Verde Avenida Las Villas"/>
    <n v="6"/>
    <n v="3"/>
    <n v="4"/>
    <n v="2"/>
    <n v="3"/>
    <n v="3"/>
    <n v="5"/>
    <n v="1"/>
    <n v="5"/>
    <n v="0"/>
    <n v="3"/>
    <n v="3"/>
    <n v="1"/>
    <n v="2"/>
    <n v="0"/>
    <n v="1"/>
    <n v="2"/>
    <n v="0"/>
    <n v="3"/>
    <n v="3"/>
    <n v="2"/>
    <x v="1"/>
  </r>
  <r>
    <s v="Medellín"/>
    <n v="161"/>
    <s v="Cruz Verde Punto Clave"/>
    <n v="3"/>
    <n v="3"/>
    <m/>
    <n v="5"/>
    <n v="6"/>
    <n v="3"/>
    <n v="4"/>
    <n v="2"/>
    <n v="1"/>
    <n v="2"/>
    <n v="1"/>
    <n v="0"/>
    <n v="0"/>
    <n v="2"/>
    <n v="3"/>
    <n v="3"/>
    <n v="3"/>
    <n v="0"/>
    <n v="3"/>
    <n v="0"/>
    <n v="4"/>
    <x v="2"/>
  </r>
  <r>
    <s v="Bogotá"/>
    <n v="157"/>
    <s v="Cruz Verde Zona In"/>
    <n v="1"/>
    <n v="2"/>
    <n v="6"/>
    <n v="2"/>
    <n v="3"/>
    <n v="4"/>
    <n v="1"/>
    <n v="0"/>
    <n v="1"/>
    <n v="0"/>
    <n v="2"/>
    <n v="0"/>
    <n v="6"/>
    <n v="0"/>
    <n v="2"/>
    <n v="0"/>
    <n v="3"/>
    <n v="0"/>
    <n v="4"/>
    <n v="0"/>
    <n v="1"/>
    <x v="3"/>
  </r>
  <r>
    <s v="Bogotá"/>
    <n v="226"/>
    <s v="Cruz Verde Metro 20 de Julio"/>
    <n v="3"/>
    <n v="2"/>
    <n v="5"/>
    <n v="1"/>
    <n v="4"/>
    <n v="2"/>
    <n v="2"/>
    <n v="2"/>
    <n v="1"/>
    <n v="1"/>
    <n v="1"/>
    <n v="0"/>
    <n v="5"/>
    <n v="0"/>
    <n v="1"/>
    <n v="1"/>
    <n v="3"/>
    <n v="0"/>
    <n v="2"/>
    <n v="0"/>
    <n v="2"/>
    <x v="3"/>
  </r>
  <r>
    <s v="Bogotá"/>
    <n v="172"/>
    <s v="Cruz Verde Calle 100"/>
    <n v="2"/>
    <n v="3"/>
    <n v="1"/>
    <n v="4"/>
    <m/>
    <n v="3"/>
    <n v="6"/>
    <n v="2"/>
    <n v="0"/>
    <n v="3"/>
    <n v="0"/>
    <n v="1"/>
    <n v="0"/>
    <n v="3"/>
    <n v="1"/>
    <m/>
    <m/>
    <n v="2"/>
    <n v="1"/>
    <n v="3"/>
    <n v="3"/>
    <x v="3"/>
  </r>
  <r>
    <s v="Bogotá"/>
    <n v="451"/>
    <s v="Cruz Verde Chapinero Alto"/>
    <n v="3"/>
    <n v="2"/>
    <n v="5"/>
    <n v="2"/>
    <n v="2"/>
    <n v="3"/>
    <n v="0"/>
    <n v="3"/>
    <n v="0"/>
    <n v="2"/>
    <n v="0"/>
    <n v="5"/>
    <n v="0"/>
    <n v="2"/>
    <n v="0"/>
    <n v="2"/>
    <n v="0"/>
    <n v="3"/>
    <n v="0"/>
    <n v="0"/>
    <n v="0"/>
    <x v="4"/>
  </r>
  <r>
    <s v="Bogotá"/>
    <n v="468"/>
    <s v="Cruz Verde Calle 93"/>
    <n v="2"/>
    <n v="2"/>
    <n v="5"/>
    <n v="2"/>
    <n v="3"/>
    <n v="3"/>
    <n v="0"/>
    <n v="0"/>
    <n v="2"/>
    <n v="1"/>
    <n v="1"/>
    <n v="1"/>
    <n v="4"/>
    <n v="1"/>
    <n v="1"/>
    <n v="2"/>
    <n v="1"/>
    <n v="0"/>
    <n v="3"/>
    <n v="0"/>
    <n v="0"/>
    <x v="4"/>
  </r>
  <r>
    <s v="Bogotá"/>
    <n v="505"/>
    <s v="Cruz Verde Galerias"/>
    <n v="1"/>
    <n v="3"/>
    <n v="3"/>
    <n v="2"/>
    <n v="1"/>
    <n v="6"/>
    <n v="0"/>
    <n v="0"/>
    <n v="1"/>
    <n v="3"/>
    <n v="0"/>
    <n v="3"/>
    <n v="0"/>
    <n v="2"/>
    <n v="0"/>
    <n v="1"/>
    <n v="0"/>
    <n v="5"/>
    <n v="1"/>
    <n v="0"/>
    <n v="0"/>
    <x v="5"/>
  </r>
  <r>
    <s v="Zipaquirá"/>
    <n v="382"/>
    <s v="Cruz Verde Zipaquirá Centro"/>
    <n v="4"/>
    <n v="2"/>
    <n v="4"/>
    <n v="0"/>
    <n v="1"/>
    <n v="1"/>
    <n v="4"/>
    <n v="4"/>
    <n v="0"/>
    <n v="2"/>
    <n v="0"/>
    <n v="4"/>
    <n v="0"/>
    <n v="0"/>
    <n v="0"/>
    <n v="0"/>
    <n v="1"/>
    <n v="0"/>
    <n v="1"/>
    <n v="3"/>
    <n v="1"/>
    <x v="5"/>
  </r>
  <r>
    <s v="Bogotá"/>
    <n v="511"/>
    <s v="Cruz Verde Mazuren"/>
    <n v="0"/>
    <n v="1"/>
    <n v="4"/>
    <n v="3"/>
    <n v="3"/>
    <n v="4"/>
    <n v="0"/>
    <n v="0"/>
    <n v="0"/>
    <n v="0"/>
    <n v="1"/>
    <n v="0"/>
    <n v="4"/>
    <n v="0"/>
    <n v="3"/>
    <n v="0"/>
    <n v="3"/>
    <n v="0"/>
    <n v="4"/>
    <n v="0"/>
    <n v="0"/>
    <x v="6"/>
  </r>
  <r>
    <s v="Bogotá"/>
    <n v="160"/>
    <s v="Cruz Verde Santa Bárbara"/>
    <n v="1"/>
    <n v="3"/>
    <m/>
    <n v="7"/>
    <n v="1"/>
    <n v="2"/>
    <n v="1"/>
    <n v="0"/>
    <n v="1"/>
    <n v="1"/>
    <n v="2"/>
    <n v="0"/>
    <n v="0"/>
    <n v="1"/>
    <n v="6"/>
    <n v="0"/>
    <n v="1"/>
    <n v="0"/>
    <n v="2"/>
    <n v="0"/>
    <n v="1"/>
    <x v="6"/>
  </r>
  <r>
    <s v="Cúcuta"/>
    <n v="131"/>
    <s v="Cruz Verde Rosetal"/>
    <n v="0"/>
    <m/>
    <m/>
    <n v="0"/>
    <n v="9"/>
    <n v="2"/>
    <n v="4"/>
    <n v="0"/>
    <n v="0"/>
    <n v="0"/>
    <n v="0"/>
    <n v="0"/>
    <n v="0"/>
    <n v="0"/>
    <n v="0"/>
    <n v="0"/>
    <n v="9"/>
    <n v="0"/>
    <n v="2"/>
    <n v="2"/>
    <n v="2"/>
    <x v="6"/>
  </r>
  <r>
    <s v="Soacha"/>
    <n v="455"/>
    <s v="Cruz Verde Antares"/>
    <n v="1"/>
    <m/>
    <n v="2"/>
    <n v="1"/>
    <n v="6"/>
    <n v="3"/>
    <n v="1"/>
    <n v="1"/>
    <n v="0"/>
    <n v="0"/>
    <n v="0"/>
    <n v="1"/>
    <n v="1"/>
    <n v="0"/>
    <n v="1"/>
    <n v="2"/>
    <n v="4"/>
    <n v="2"/>
    <n v="1"/>
    <n v="1"/>
    <n v="0"/>
    <x v="7"/>
  </r>
  <r>
    <s v="Bogotá"/>
    <n v="262"/>
    <s v="Cruz Verde Jumbo Hayuelos"/>
    <n v="4"/>
    <n v="1"/>
    <n v="1"/>
    <n v="2"/>
    <n v="2"/>
    <m/>
    <n v="4"/>
    <n v="0"/>
    <n v="4"/>
    <n v="0"/>
    <n v="1"/>
    <n v="0"/>
    <n v="1"/>
    <n v="0"/>
    <n v="2"/>
    <n v="0"/>
    <n v="2"/>
    <m/>
    <m/>
    <n v="0"/>
    <n v="4"/>
    <x v="7"/>
  </r>
  <r>
    <s v="Cali"/>
    <n v="189"/>
    <s v="Cruz Verde Centenario"/>
    <n v="1"/>
    <n v="1"/>
    <n v="2"/>
    <n v="5"/>
    <n v="2"/>
    <n v="1"/>
    <n v="1"/>
    <n v="0"/>
    <n v="1"/>
    <n v="0"/>
    <n v="1"/>
    <n v="0"/>
    <n v="2"/>
    <n v="0"/>
    <n v="5"/>
    <n v="0"/>
    <n v="2"/>
    <n v="0"/>
    <n v="1"/>
    <n v="1"/>
    <n v="0"/>
    <x v="8"/>
  </r>
  <r>
    <s v="Cúcuta"/>
    <n v="460"/>
    <s v="Cruz Verde Cúcuta Av.1"/>
    <n v="2"/>
    <n v="1"/>
    <m/>
    <n v="3"/>
    <n v="2"/>
    <n v="3"/>
    <n v="2"/>
    <n v="2"/>
    <n v="0"/>
    <n v="1"/>
    <n v="0"/>
    <n v="0"/>
    <n v="0"/>
    <n v="3"/>
    <n v="0"/>
    <n v="2"/>
    <n v="0"/>
    <n v="3"/>
    <n v="0"/>
    <n v="2"/>
    <n v="0"/>
    <x v="8"/>
  </r>
  <r>
    <s v="Medellín"/>
    <n v="200"/>
    <s v="Cruz Verde Jumbo Cra 65"/>
    <n v="6"/>
    <n v="4"/>
    <n v="1"/>
    <n v="0"/>
    <m/>
    <m/>
    <n v="1"/>
    <n v="1"/>
    <n v="5"/>
    <n v="0"/>
    <n v="4"/>
    <n v="0"/>
    <n v="1"/>
    <n v="0"/>
    <n v="0"/>
    <m/>
    <m/>
    <m/>
    <m/>
    <n v="0"/>
    <n v="1"/>
    <x v="9"/>
  </r>
  <r>
    <s v="Bogotá"/>
    <n v="464"/>
    <s v="Cruz Verde Av. Esperanza"/>
    <n v="2"/>
    <n v="4"/>
    <n v="5"/>
    <n v="0"/>
    <m/>
    <m/>
    <n v="1"/>
    <n v="2"/>
    <n v="0"/>
    <n v="3"/>
    <n v="1"/>
    <n v="4"/>
    <n v="1"/>
    <n v="0"/>
    <n v="0"/>
    <m/>
    <m/>
    <m/>
    <m/>
    <n v="1"/>
    <n v="0"/>
    <x v="9"/>
  </r>
  <r>
    <s v="Bogotá"/>
    <n v="167"/>
    <s v="Cruz Verde Quinta Paredes"/>
    <n v="0"/>
    <n v="2"/>
    <m/>
    <n v="3"/>
    <n v="3"/>
    <n v="2"/>
    <n v="2"/>
    <n v="0"/>
    <n v="0"/>
    <n v="0"/>
    <n v="2"/>
    <n v="0"/>
    <n v="0"/>
    <n v="2"/>
    <n v="1"/>
    <n v="3"/>
    <n v="0"/>
    <n v="2"/>
    <n v="0"/>
    <n v="1"/>
    <n v="1"/>
    <x v="9"/>
  </r>
  <r>
    <s v="Bogotá "/>
    <n v="495"/>
    <s v="Cruz Verde Clìnica de la Mujer"/>
    <n v="0"/>
    <m/>
    <m/>
    <n v="0"/>
    <n v="6"/>
    <n v="1"/>
    <n v="5"/>
    <n v="0"/>
    <n v="0"/>
    <n v="0"/>
    <n v="0"/>
    <n v="0"/>
    <n v="0"/>
    <n v="0"/>
    <n v="0"/>
    <n v="4"/>
    <n v="2"/>
    <n v="1"/>
    <n v="0"/>
    <n v="5"/>
    <n v="0"/>
    <x v="9"/>
  </r>
  <r>
    <s v="Facatativá"/>
    <n v="143"/>
    <s v="Cruz Verde Facatativá"/>
    <n v="1"/>
    <n v="1"/>
    <n v="3"/>
    <n v="4"/>
    <n v="1"/>
    <m/>
    <n v="0"/>
    <n v="0"/>
    <n v="1"/>
    <n v="0"/>
    <n v="1"/>
    <n v="1"/>
    <n v="2"/>
    <n v="3"/>
    <n v="1"/>
    <n v="0"/>
    <n v="1"/>
    <m/>
    <m/>
    <n v="0"/>
    <n v="0"/>
    <x v="10"/>
  </r>
  <r>
    <s v="Bogotá"/>
    <n v="459"/>
    <s v=" Cruz Verde Las Ferias"/>
    <n v="3"/>
    <m/>
    <n v="4"/>
    <n v="0"/>
    <n v="3"/>
    <m/>
    <n v="0"/>
    <n v="1"/>
    <n v="2"/>
    <n v="0"/>
    <n v="0"/>
    <n v="4"/>
    <n v="0"/>
    <n v="0"/>
    <n v="0"/>
    <n v="3"/>
    <n v="0"/>
    <m/>
    <m/>
    <n v="0"/>
    <n v="0"/>
    <x v="10"/>
  </r>
  <r>
    <s v="Bogotá"/>
    <n v="512"/>
    <s v="Cruz Verde Parque Fontibón"/>
    <n v="3"/>
    <m/>
    <m/>
    <n v="1"/>
    <n v="3"/>
    <n v="3"/>
    <n v="0"/>
    <n v="2"/>
    <n v="1"/>
    <n v="0"/>
    <n v="0"/>
    <n v="0"/>
    <n v="0"/>
    <n v="1"/>
    <n v="0"/>
    <n v="1"/>
    <n v="2"/>
    <n v="1"/>
    <n v="2"/>
    <n v="0"/>
    <n v="0"/>
    <x v="10"/>
  </r>
  <r>
    <s v="Armenia"/>
    <n v="133"/>
    <s v="Cruz Verde Avenida Bolívar"/>
    <n v="0"/>
    <n v="2"/>
    <n v="2"/>
    <n v="2"/>
    <n v="1"/>
    <n v="2"/>
    <n v="1"/>
    <n v="0"/>
    <n v="0"/>
    <n v="0"/>
    <n v="2"/>
    <n v="0"/>
    <n v="2"/>
    <n v="1"/>
    <n v="1"/>
    <n v="0"/>
    <n v="1"/>
    <n v="0"/>
    <n v="2"/>
    <n v="0"/>
    <n v="1"/>
    <x v="10"/>
  </r>
  <r>
    <s v="Bogotá"/>
    <n v="110"/>
    <s v="Cruz Verde Pontevedra"/>
    <n v="0"/>
    <n v="2"/>
    <n v="3"/>
    <n v="0"/>
    <n v="2"/>
    <n v="1"/>
    <n v="2"/>
    <n v="0"/>
    <n v="0"/>
    <n v="0"/>
    <n v="2"/>
    <n v="0"/>
    <n v="3"/>
    <n v="0"/>
    <n v="0"/>
    <n v="1"/>
    <n v="1"/>
    <n v="0"/>
    <n v="1"/>
    <n v="0"/>
    <n v="2"/>
    <x v="10"/>
  </r>
  <r>
    <s v="Cali"/>
    <n v="120"/>
    <s v="Cruz Verde Roosevelt"/>
    <n v="0"/>
    <n v="1"/>
    <n v="1"/>
    <n v="0"/>
    <n v="4"/>
    <n v="2"/>
    <n v="0"/>
    <n v="0"/>
    <n v="0"/>
    <n v="0"/>
    <n v="1"/>
    <n v="0"/>
    <n v="1"/>
    <n v="0"/>
    <n v="0"/>
    <n v="0"/>
    <n v="4"/>
    <n v="0"/>
    <n v="2"/>
    <n v="0"/>
    <n v="0"/>
    <x v="11"/>
  </r>
  <r>
    <s v="Bogotá"/>
    <n v="265"/>
    <s v="Cruz Verde Metro Alquería"/>
    <n v="2"/>
    <n v="2"/>
    <n v="1"/>
    <n v="0"/>
    <n v="2"/>
    <m/>
    <n v="1"/>
    <n v="2"/>
    <n v="0"/>
    <n v="2"/>
    <n v="0"/>
    <n v="1"/>
    <n v="0"/>
    <n v="0"/>
    <n v="0"/>
    <n v="1"/>
    <n v="1"/>
    <m/>
    <m/>
    <n v="0"/>
    <n v="1"/>
    <x v="11"/>
  </r>
  <r>
    <s v="Bogotá"/>
    <n v="383"/>
    <s v="Cruz Verde World Trade Center"/>
    <n v="1"/>
    <m/>
    <n v="1"/>
    <n v="1"/>
    <n v="3"/>
    <n v="1"/>
    <n v="1"/>
    <n v="1"/>
    <n v="0"/>
    <n v="0"/>
    <n v="0"/>
    <n v="0"/>
    <n v="1"/>
    <n v="1"/>
    <n v="0"/>
    <n v="2"/>
    <n v="1"/>
    <n v="0"/>
    <n v="1"/>
    <n v="1"/>
    <n v="0"/>
    <x v="11"/>
  </r>
  <r>
    <s v="Bucaramanga"/>
    <n v="297"/>
    <s v="Cruz Verde Parque Caracolí"/>
    <n v="2"/>
    <m/>
    <n v="3"/>
    <n v="0"/>
    <m/>
    <n v="2"/>
    <n v="1"/>
    <n v="2"/>
    <n v="0"/>
    <n v="0"/>
    <n v="0"/>
    <n v="3"/>
    <n v="0"/>
    <n v="0"/>
    <n v="0"/>
    <m/>
    <m/>
    <n v="2"/>
    <n v="0"/>
    <n v="1"/>
    <n v="0"/>
    <x v="11"/>
  </r>
  <r>
    <s v="Bogotá"/>
    <n v="466"/>
    <s v="Cruz Verde Colmedica Chapinero "/>
    <n v="0"/>
    <n v="1"/>
    <n v="3"/>
    <n v="0"/>
    <m/>
    <n v="3"/>
    <n v="1"/>
    <n v="0"/>
    <n v="0"/>
    <n v="1"/>
    <n v="0"/>
    <n v="3"/>
    <n v="0"/>
    <n v="0"/>
    <n v="0"/>
    <m/>
    <m/>
    <n v="3"/>
    <n v="0"/>
    <n v="1"/>
    <n v="0"/>
    <x v="11"/>
  </r>
  <r>
    <s v="Bogotá"/>
    <n v="507"/>
    <s v="Cruz Verde Diver Plaza"/>
    <n v="0"/>
    <n v="1"/>
    <n v="1"/>
    <n v="1"/>
    <n v="2"/>
    <n v="1"/>
    <n v="2"/>
    <n v="0"/>
    <n v="0"/>
    <n v="1"/>
    <n v="0"/>
    <n v="1"/>
    <n v="0"/>
    <n v="1"/>
    <n v="0"/>
    <n v="2"/>
    <n v="0"/>
    <n v="0"/>
    <n v="1"/>
    <n v="1"/>
    <n v="1"/>
    <x v="11"/>
  </r>
  <r>
    <s v="Bucaramanga"/>
    <n v="162"/>
    <s v="Cruz Verde Cabecera"/>
    <n v="0"/>
    <n v="2"/>
    <n v="1"/>
    <n v="0"/>
    <n v="1"/>
    <n v="2"/>
    <n v="2"/>
    <n v="0"/>
    <n v="0"/>
    <n v="2"/>
    <n v="0"/>
    <n v="1"/>
    <n v="0"/>
    <n v="0"/>
    <n v="0"/>
    <n v="0"/>
    <n v="1"/>
    <n v="2"/>
    <n v="0"/>
    <n v="2"/>
    <n v="0"/>
    <x v="11"/>
  </r>
  <r>
    <s v="Barranquilla"/>
    <n v="257"/>
    <s v="Cruz Verde Jumbo Americano"/>
    <n v="1"/>
    <m/>
    <n v="1"/>
    <n v="1"/>
    <n v="1"/>
    <n v="2"/>
    <n v="2"/>
    <n v="1"/>
    <n v="0"/>
    <n v="0"/>
    <n v="0"/>
    <n v="0"/>
    <n v="1"/>
    <n v="0"/>
    <n v="1"/>
    <n v="1"/>
    <n v="0"/>
    <n v="1"/>
    <n v="1"/>
    <n v="1"/>
    <n v="1"/>
    <x v="11"/>
  </r>
  <r>
    <s v="Bogotá"/>
    <n v="469"/>
    <s v="Cruz Verde Calle 140"/>
    <n v="0"/>
    <n v="1"/>
    <m/>
    <n v="2"/>
    <n v="1"/>
    <n v="1"/>
    <n v="3"/>
    <n v="0"/>
    <n v="0"/>
    <n v="0"/>
    <n v="1"/>
    <n v="0"/>
    <n v="0"/>
    <n v="1"/>
    <n v="1"/>
    <n v="1"/>
    <n v="0"/>
    <n v="1"/>
    <n v="0"/>
    <n v="3"/>
    <n v="0"/>
    <x v="11"/>
  </r>
  <r>
    <s v="Barranquilla"/>
    <n v="183"/>
    <s v="Cruz Verde Calle 84"/>
    <n v="0"/>
    <m/>
    <m/>
    <n v="0"/>
    <n v="2"/>
    <n v="1"/>
    <n v="5"/>
    <n v="0"/>
    <n v="0"/>
    <n v="0"/>
    <n v="0"/>
    <n v="0"/>
    <n v="0"/>
    <n v="0"/>
    <n v="0"/>
    <n v="0"/>
    <n v="2"/>
    <n v="1"/>
    <n v="0"/>
    <n v="3"/>
    <n v="2"/>
    <x v="11"/>
  </r>
  <r>
    <s v="Bogotá"/>
    <n v="367"/>
    <s v="Cruz Verde Ilarco"/>
    <n v="1"/>
    <m/>
    <n v="1"/>
    <n v="4"/>
    <n v="1"/>
    <m/>
    <n v="0"/>
    <n v="1"/>
    <n v="0"/>
    <n v="0"/>
    <n v="0"/>
    <n v="1"/>
    <n v="0"/>
    <n v="2"/>
    <n v="2"/>
    <n v="1"/>
    <n v="0"/>
    <m/>
    <m/>
    <n v="0"/>
    <n v="0"/>
    <x v="12"/>
  </r>
  <r>
    <s v="Cali"/>
    <n v="188"/>
    <s v="Cruz Verde Tequendama"/>
    <n v="0"/>
    <n v="1"/>
    <m/>
    <n v="1"/>
    <n v="3"/>
    <n v="2"/>
    <n v="0"/>
    <n v="0"/>
    <n v="0"/>
    <n v="0"/>
    <n v="1"/>
    <n v="0"/>
    <n v="0"/>
    <n v="0"/>
    <n v="1"/>
    <n v="1"/>
    <n v="2"/>
    <n v="0"/>
    <n v="2"/>
    <n v="0"/>
    <n v="0"/>
    <x v="12"/>
  </r>
  <r>
    <s v="Bogotá"/>
    <n v="504"/>
    <s v="Cruz Verde Uap 104"/>
    <n v="0"/>
    <n v="3"/>
    <n v="1"/>
    <n v="0"/>
    <m/>
    <n v="3"/>
    <n v="0"/>
    <n v="0"/>
    <n v="0"/>
    <n v="2"/>
    <n v="1"/>
    <n v="1"/>
    <n v="0"/>
    <n v="0"/>
    <n v="0"/>
    <m/>
    <m/>
    <n v="3"/>
    <n v="0"/>
    <n v="0"/>
    <n v="0"/>
    <x v="12"/>
  </r>
  <r>
    <s v="Bogotá"/>
    <n v="494"/>
    <s v="Cruz Verde Modelia Central"/>
    <n v="1"/>
    <m/>
    <n v="1"/>
    <n v="2"/>
    <m/>
    <n v="3"/>
    <n v="0"/>
    <n v="1"/>
    <n v="0"/>
    <n v="0"/>
    <n v="0"/>
    <n v="1"/>
    <n v="0"/>
    <n v="2"/>
    <n v="0"/>
    <m/>
    <m/>
    <n v="3"/>
    <n v="0"/>
    <n v="0"/>
    <n v="0"/>
    <x v="12"/>
  </r>
  <r>
    <s v="Bogotá"/>
    <n v="506"/>
    <s v="Cruz Verde Santa Bibiana"/>
    <n v="0"/>
    <n v="1"/>
    <n v="2"/>
    <n v="2"/>
    <m/>
    <n v="1"/>
    <n v="1"/>
    <n v="0"/>
    <n v="0"/>
    <n v="1"/>
    <n v="0"/>
    <n v="2"/>
    <n v="0"/>
    <n v="1"/>
    <n v="1"/>
    <m/>
    <m/>
    <n v="1"/>
    <n v="0"/>
    <n v="1"/>
    <n v="0"/>
    <x v="12"/>
  </r>
  <r>
    <s v="Bogotá"/>
    <n v="253"/>
    <s v="Cruz Verde Metro Banderas"/>
    <n v="2"/>
    <n v="1"/>
    <n v="1"/>
    <n v="1"/>
    <n v="1"/>
    <m/>
    <n v="0"/>
    <n v="0"/>
    <n v="2"/>
    <n v="0"/>
    <n v="1"/>
    <n v="0"/>
    <n v="1"/>
    <n v="1"/>
    <n v="0"/>
    <n v="0"/>
    <n v="1"/>
    <m/>
    <m/>
    <n v="0"/>
    <n v="0"/>
    <x v="13"/>
  </r>
  <r>
    <s v="Bogotá"/>
    <n v="168"/>
    <s v="Cruz Verde Calle 127"/>
    <n v="1"/>
    <n v="1"/>
    <n v="1"/>
    <n v="2"/>
    <n v="1"/>
    <m/>
    <n v="0"/>
    <n v="0"/>
    <n v="1"/>
    <n v="0"/>
    <n v="1"/>
    <n v="0"/>
    <n v="1"/>
    <n v="0"/>
    <n v="2"/>
    <n v="0"/>
    <n v="1"/>
    <m/>
    <m/>
    <n v="0"/>
    <n v="0"/>
    <x v="13"/>
  </r>
  <r>
    <s v="Bogotá"/>
    <n v="98"/>
    <s v="Cruz Verde Belmira"/>
    <n v="1"/>
    <n v="1"/>
    <n v="1"/>
    <n v="1"/>
    <n v="1"/>
    <n v="1"/>
    <n v="0"/>
    <n v="0"/>
    <n v="1"/>
    <n v="0"/>
    <n v="1"/>
    <n v="0"/>
    <n v="1"/>
    <n v="0"/>
    <n v="1"/>
    <n v="0"/>
    <n v="1"/>
    <n v="0"/>
    <n v="1"/>
    <n v="0"/>
    <n v="0"/>
    <x v="13"/>
  </r>
  <r>
    <s v="Tunja"/>
    <n v="201"/>
    <s v="Cruz Verde Jumbo Tunja"/>
    <n v="1"/>
    <n v="1"/>
    <m/>
    <n v="1"/>
    <n v="1"/>
    <n v="1"/>
    <n v="1"/>
    <n v="0"/>
    <n v="1"/>
    <n v="0"/>
    <n v="1"/>
    <n v="0"/>
    <n v="0"/>
    <n v="1"/>
    <n v="0"/>
    <n v="0"/>
    <n v="1"/>
    <n v="0"/>
    <n v="1"/>
    <n v="0"/>
    <n v="1"/>
    <x v="13"/>
  </r>
  <r>
    <s v="Bogotá"/>
    <n v="461"/>
    <s v="Cruz Verde Santa Fé"/>
    <n v="1"/>
    <m/>
    <m/>
    <n v="0"/>
    <n v="1"/>
    <n v="2"/>
    <n v="2"/>
    <n v="1"/>
    <n v="0"/>
    <n v="0"/>
    <n v="0"/>
    <n v="0"/>
    <n v="0"/>
    <n v="0"/>
    <n v="0"/>
    <n v="1"/>
    <n v="0"/>
    <n v="2"/>
    <n v="0"/>
    <n v="2"/>
    <n v="0"/>
    <x v="13"/>
  </r>
  <r>
    <s v="Duitama"/>
    <n v="147"/>
    <s v="Cruz Verde Innovo"/>
    <n v="2"/>
    <n v="1"/>
    <n v="1"/>
    <n v="1"/>
    <m/>
    <m/>
    <n v="0"/>
    <n v="0"/>
    <n v="2"/>
    <n v="0"/>
    <n v="1"/>
    <n v="0"/>
    <n v="1"/>
    <n v="1"/>
    <n v="0"/>
    <m/>
    <m/>
    <m/>
    <m/>
    <n v="0"/>
    <n v="0"/>
    <x v="14"/>
  </r>
  <r>
    <s v="Medellín"/>
    <n v="113"/>
    <s v="Cruz Verde San Diego"/>
    <n v="2"/>
    <n v="1"/>
    <n v="1"/>
    <n v="0"/>
    <n v="1"/>
    <m/>
    <n v="0"/>
    <n v="1"/>
    <n v="1"/>
    <n v="0"/>
    <n v="1"/>
    <n v="0"/>
    <n v="1"/>
    <n v="0"/>
    <n v="0"/>
    <n v="0"/>
    <n v="1"/>
    <m/>
    <m/>
    <n v="0"/>
    <n v="0"/>
    <x v="14"/>
  </r>
  <r>
    <s v="Cali"/>
    <n v="385"/>
    <s v="Cruz Verde Imbanaco"/>
    <n v="1"/>
    <m/>
    <n v="1"/>
    <n v="2"/>
    <n v="1"/>
    <m/>
    <n v="0"/>
    <n v="0"/>
    <n v="1"/>
    <n v="0"/>
    <n v="0"/>
    <n v="1"/>
    <n v="0"/>
    <n v="1"/>
    <n v="1"/>
    <n v="1"/>
    <n v="0"/>
    <m/>
    <m/>
    <n v="0"/>
    <n v="0"/>
    <x v="14"/>
  </r>
  <r>
    <s v="Cartagena"/>
    <n v="470"/>
    <s v="Cruz Verde Las Murallas"/>
    <n v="0"/>
    <n v="1"/>
    <n v="1"/>
    <n v="1"/>
    <n v="2"/>
    <m/>
    <n v="0"/>
    <n v="0"/>
    <n v="0"/>
    <n v="1"/>
    <n v="0"/>
    <n v="0"/>
    <n v="1"/>
    <n v="1"/>
    <n v="0"/>
    <n v="0"/>
    <n v="2"/>
    <m/>
    <m/>
    <n v="0"/>
    <n v="0"/>
    <x v="14"/>
  </r>
  <r>
    <s v="Bogotá"/>
    <n v="186"/>
    <s v="Cruz Verde Calle 97"/>
    <n v="0"/>
    <m/>
    <m/>
    <n v="2"/>
    <n v="3"/>
    <m/>
    <n v="0"/>
    <n v="0"/>
    <n v="0"/>
    <n v="0"/>
    <n v="0"/>
    <n v="0"/>
    <n v="0"/>
    <n v="1"/>
    <n v="1"/>
    <n v="0"/>
    <n v="3"/>
    <m/>
    <m/>
    <n v="0"/>
    <n v="0"/>
    <x v="14"/>
  </r>
  <r>
    <s v="Bucaramanga"/>
    <n v="444"/>
    <s v="Cruz Verde Carrera 33"/>
    <n v="1"/>
    <n v="2"/>
    <n v="1"/>
    <n v="0"/>
    <m/>
    <n v="1"/>
    <n v="0"/>
    <n v="1"/>
    <n v="0"/>
    <n v="2"/>
    <n v="0"/>
    <n v="1"/>
    <n v="0"/>
    <n v="0"/>
    <n v="0"/>
    <m/>
    <m/>
    <n v="1"/>
    <n v="0"/>
    <n v="0"/>
    <n v="0"/>
    <x v="14"/>
  </r>
  <r>
    <s v="Bogotá"/>
    <n v="163"/>
    <s v="Cruz Verde Palermo"/>
    <n v="0"/>
    <n v="2"/>
    <m/>
    <n v="2"/>
    <m/>
    <n v="1"/>
    <n v="0"/>
    <n v="0"/>
    <n v="0"/>
    <n v="2"/>
    <n v="0"/>
    <n v="0"/>
    <n v="0"/>
    <n v="2"/>
    <n v="0"/>
    <m/>
    <m/>
    <n v="0"/>
    <n v="1"/>
    <n v="0"/>
    <n v="0"/>
    <x v="14"/>
  </r>
  <r>
    <s v="Manizales"/>
    <n v="123"/>
    <s v="Cruz Verde Guayacanes"/>
    <n v="0"/>
    <n v="3"/>
    <m/>
    <n v="0"/>
    <n v="1"/>
    <m/>
    <n v="1"/>
    <n v="0"/>
    <n v="0"/>
    <n v="0"/>
    <n v="3"/>
    <n v="0"/>
    <n v="0"/>
    <n v="0"/>
    <n v="0"/>
    <n v="0"/>
    <n v="1"/>
    <m/>
    <m/>
    <n v="0"/>
    <n v="1"/>
    <x v="14"/>
  </r>
  <r>
    <s v="Bogotá"/>
    <n v="229"/>
    <s v="Cruz Verde Jumbo Suba"/>
    <n v="1"/>
    <m/>
    <m/>
    <n v="1"/>
    <n v="1"/>
    <n v="1"/>
    <n v="1"/>
    <n v="0"/>
    <n v="1"/>
    <n v="0"/>
    <n v="0"/>
    <n v="0"/>
    <n v="0"/>
    <n v="0"/>
    <n v="1"/>
    <n v="0"/>
    <n v="1"/>
    <n v="0"/>
    <n v="1"/>
    <n v="0"/>
    <n v="1"/>
    <x v="14"/>
  </r>
  <r>
    <s v="Bogotá"/>
    <n v="389"/>
    <s v="Cruz Verde Restrepo"/>
    <n v="1"/>
    <n v="2"/>
    <m/>
    <n v="0"/>
    <m/>
    <m/>
    <n v="2"/>
    <n v="0"/>
    <n v="1"/>
    <n v="0"/>
    <n v="2"/>
    <n v="0"/>
    <n v="0"/>
    <n v="0"/>
    <n v="0"/>
    <m/>
    <m/>
    <m/>
    <m/>
    <n v="1"/>
    <n v="1"/>
    <x v="14"/>
  </r>
  <r>
    <s v="Bogotá"/>
    <n v="251"/>
    <s v="Cruz Verde Calle 54"/>
    <n v="0"/>
    <n v="1"/>
    <n v="3"/>
    <n v="0"/>
    <m/>
    <m/>
    <n v="0"/>
    <n v="0"/>
    <n v="0"/>
    <n v="0"/>
    <n v="1"/>
    <n v="1"/>
    <n v="2"/>
    <n v="0"/>
    <n v="0"/>
    <m/>
    <m/>
    <m/>
    <m/>
    <n v="0"/>
    <n v="0"/>
    <x v="15"/>
  </r>
  <r>
    <s v="Bogotá"/>
    <n v="496"/>
    <s v="Cruz Verde Medical Center"/>
    <n v="1"/>
    <n v="1"/>
    <n v="1"/>
    <n v="1"/>
    <m/>
    <m/>
    <n v="0"/>
    <n v="0"/>
    <n v="1"/>
    <n v="1"/>
    <n v="0"/>
    <n v="1"/>
    <n v="0"/>
    <n v="1"/>
    <n v="0"/>
    <m/>
    <m/>
    <m/>
    <m/>
    <n v="0"/>
    <n v="0"/>
    <x v="15"/>
  </r>
  <r>
    <s v="Medellín"/>
    <n v="175"/>
    <s v="Cruz Verde Campestre"/>
    <n v="0"/>
    <n v="1"/>
    <m/>
    <n v="3"/>
    <m/>
    <m/>
    <n v="0"/>
    <n v="0"/>
    <n v="0"/>
    <n v="1"/>
    <n v="0"/>
    <n v="0"/>
    <n v="0"/>
    <n v="2"/>
    <n v="1"/>
    <m/>
    <m/>
    <m/>
    <m/>
    <n v="0"/>
    <n v="0"/>
    <x v="15"/>
  </r>
  <r>
    <s v="Cartagena"/>
    <n v="456"/>
    <s v="Cruz Verde Bocagrande Carrera 3"/>
    <n v="0"/>
    <m/>
    <n v="1"/>
    <n v="3"/>
    <m/>
    <m/>
    <n v="0"/>
    <n v="0"/>
    <n v="0"/>
    <n v="0"/>
    <n v="0"/>
    <n v="1"/>
    <n v="0"/>
    <n v="1"/>
    <n v="2"/>
    <m/>
    <m/>
    <m/>
    <m/>
    <n v="0"/>
    <n v="0"/>
    <x v="15"/>
  </r>
  <r>
    <s v="Bucaramanga"/>
    <n v="174"/>
    <s v="Cruz Verde Parque Turbay"/>
    <n v="1"/>
    <n v="2"/>
    <m/>
    <n v="0"/>
    <n v="1"/>
    <m/>
    <n v="0"/>
    <n v="1"/>
    <n v="0"/>
    <n v="2"/>
    <n v="0"/>
    <n v="0"/>
    <n v="0"/>
    <n v="0"/>
    <n v="0"/>
    <n v="1"/>
    <n v="0"/>
    <m/>
    <m/>
    <n v="0"/>
    <n v="0"/>
    <x v="15"/>
  </r>
  <r>
    <s v="Bogotá"/>
    <n v="454"/>
    <s v="Cruz Verde Colina"/>
    <n v="1"/>
    <n v="1"/>
    <m/>
    <n v="1"/>
    <n v="1"/>
    <m/>
    <n v="0"/>
    <n v="0"/>
    <n v="1"/>
    <n v="0"/>
    <n v="1"/>
    <n v="0"/>
    <n v="0"/>
    <n v="0"/>
    <n v="1"/>
    <n v="0"/>
    <n v="1"/>
    <m/>
    <m/>
    <n v="0"/>
    <n v="0"/>
    <x v="15"/>
  </r>
  <r>
    <s v="Barranquilla"/>
    <n v="309"/>
    <s v="Cruz Verde Metro San Francisco"/>
    <n v="0"/>
    <n v="1"/>
    <n v="1"/>
    <n v="1"/>
    <n v="1"/>
    <m/>
    <n v="0"/>
    <n v="0"/>
    <n v="0"/>
    <n v="0"/>
    <n v="1"/>
    <n v="0"/>
    <n v="1"/>
    <n v="0"/>
    <n v="1"/>
    <n v="0"/>
    <n v="1"/>
    <m/>
    <m/>
    <n v="0"/>
    <n v="0"/>
    <x v="15"/>
  </r>
  <r>
    <s v="Manizales"/>
    <n v="501"/>
    <s v="Cruz Verde Parque Médico "/>
    <n v="0"/>
    <n v="2"/>
    <m/>
    <n v="0"/>
    <m/>
    <n v="2"/>
    <n v="0"/>
    <n v="0"/>
    <n v="0"/>
    <n v="1"/>
    <n v="1"/>
    <n v="0"/>
    <n v="0"/>
    <n v="0"/>
    <n v="0"/>
    <m/>
    <m/>
    <n v="0"/>
    <n v="2"/>
    <n v="0"/>
    <n v="0"/>
    <x v="15"/>
  </r>
  <r>
    <s v="Bogotá"/>
    <n v="165"/>
    <s v="Cruz Verde Tunal"/>
    <n v="3"/>
    <m/>
    <m/>
    <n v="0"/>
    <m/>
    <m/>
    <n v="0"/>
    <n v="0"/>
    <n v="3"/>
    <n v="0"/>
    <n v="0"/>
    <n v="0"/>
    <n v="0"/>
    <n v="0"/>
    <n v="0"/>
    <m/>
    <m/>
    <m/>
    <m/>
    <n v="0"/>
    <n v="0"/>
    <x v="16"/>
  </r>
  <r>
    <s v="Bogotá"/>
    <n v="164"/>
    <s v="Cruz Verde Cedro Bolívar"/>
    <n v="2"/>
    <n v="1"/>
    <m/>
    <n v="0"/>
    <m/>
    <m/>
    <n v="0"/>
    <n v="0"/>
    <n v="2"/>
    <n v="1"/>
    <n v="0"/>
    <n v="0"/>
    <n v="0"/>
    <n v="0"/>
    <n v="0"/>
    <m/>
    <m/>
    <m/>
    <m/>
    <n v="0"/>
    <n v="0"/>
    <x v="16"/>
  </r>
  <r>
    <s v="Barranquilla"/>
    <n v="224"/>
    <s v="Cruz Verde Jumbo Alto Prado"/>
    <n v="1"/>
    <n v="1"/>
    <n v="1"/>
    <n v="0"/>
    <m/>
    <m/>
    <n v="0"/>
    <n v="0"/>
    <n v="1"/>
    <n v="0"/>
    <n v="1"/>
    <n v="1"/>
    <n v="0"/>
    <n v="0"/>
    <n v="0"/>
    <m/>
    <m/>
    <m/>
    <m/>
    <n v="0"/>
    <n v="0"/>
    <x v="16"/>
  </r>
  <r>
    <s v="Bogotá"/>
    <n v="178"/>
    <s v="Cruz Verde Calle 72"/>
    <n v="0"/>
    <m/>
    <n v="2"/>
    <n v="0"/>
    <n v="1"/>
    <m/>
    <n v="0"/>
    <n v="0"/>
    <n v="0"/>
    <n v="0"/>
    <n v="0"/>
    <n v="2"/>
    <n v="0"/>
    <n v="0"/>
    <n v="0"/>
    <n v="1"/>
    <n v="0"/>
    <m/>
    <m/>
    <n v="0"/>
    <n v="0"/>
    <x v="16"/>
  </r>
  <r>
    <s v="Chía"/>
    <n v="184"/>
    <s v="Cruz Verde Las Delicias "/>
    <n v="0"/>
    <m/>
    <n v="1"/>
    <n v="0"/>
    <n v="2"/>
    <m/>
    <n v="0"/>
    <n v="0"/>
    <n v="0"/>
    <n v="0"/>
    <n v="0"/>
    <n v="1"/>
    <n v="0"/>
    <n v="0"/>
    <n v="0"/>
    <n v="1"/>
    <n v="1"/>
    <m/>
    <m/>
    <n v="0"/>
    <n v="0"/>
    <x v="16"/>
  </r>
  <r>
    <s v="Bogotá"/>
    <n v="263"/>
    <s v="Cruz Verde Jumbo Cra 30"/>
    <n v="0"/>
    <n v="1"/>
    <n v="1"/>
    <n v="0"/>
    <m/>
    <n v="1"/>
    <n v="0"/>
    <n v="0"/>
    <n v="0"/>
    <n v="0"/>
    <n v="1"/>
    <n v="0"/>
    <n v="1"/>
    <n v="0"/>
    <n v="0"/>
    <m/>
    <m/>
    <n v="0"/>
    <n v="1"/>
    <n v="0"/>
    <n v="0"/>
    <x v="16"/>
  </r>
  <r>
    <s v="Barranquilla"/>
    <n v="390"/>
    <s v="Cruz Verde Calle 82"/>
    <n v="0"/>
    <m/>
    <n v="1"/>
    <n v="0"/>
    <n v="1"/>
    <n v="1"/>
    <n v="0"/>
    <n v="0"/>
    <n v="0"/>
    <n v="0"/>
    <n v="0"/>
    <n v="0"/>
    <n v="1"/>
    <n v="0"/>
    <n v="0"/>
    <n v="0"/>
    <n v="1"/>
    <n v="0"/>
    <n v="1"/>
    <n v="0"/>
    <n v="0"/>
    <x v="16"/>
  </r>
  <r>
    <s v="Bogotá"/>
    <n v="467"/>
    <s v="Cruz Verde Santa Paula"/>
    <n v="0"/>
    <m/>
    <n v="1"/>
    <n v="0"/>
    <m/>
    <n v="2"/>
    <n v="0"/>
    <n v="0"/>
    <n v="0"/>
    <n v="0"/>
    <n v="0"/>
    <n v="1"/>
    <n v="0"/>
    <n v="0"/>
    <n v="0"/>
    <m/>
    <m/>
    <n v="2"/>
    <n v="0"/>
    <n v="0"/>
    <n v="0"/>
    <x v="16"/>
  </r>
  <r>
    <s v="Cali"/>
    <n v="152"/>
    <s v="Cruz Verde Norte"/>
    <n v="1"/>
    <m/>
    <n v="1"/>
    <n v="0"/>
    <m/>
    <m/>
    <n v="1"/>
    <n v="0"/>
    <n v="1"/>
    <n v="0"/>
    <n v="0"/>
    <n v="0"/>
    <n v="1"/>
    <n v="0"/>
    <n v="0"/>
    <m/>
    <m/>
    <m/>
    <m/>
    <n v="0"/>
    <n v="1"/>
    <x v="16"/>
  </r>
  <r>
    <s v="Bogotá"/>
    <n v="248"/>
    <s v="Cruz Verde Jumbo Calle 80"/>
    <n v="1"/>
    <m/>
    <m/>
    <n v="0"/>
    <n v="1"/>
    <m/>
    <n v="1"/>
    <n v="0"/>
    <n v="1"/>
    <n v="0"/>
    <n v="0"/>
    <n v="0"/>
    <n v="0"/>
    <n v="0"/>
    <n v="0"/>
    <n v="1"/>
    <n v="0"/>
    <m/>
    <m/>
    <n v="0"/>
    <n v="1"/>
    <x v="16"/>
  </r>
  <r>
    <s v="Bogotá"/>
    <n v="197"/>
    <s v="Cruz Verde Metro Fontibón"/>
    <n v="2"/>
    <m/>
    <m/>
    <n v="0"/>
    <m/>
    <m/>
    <n v="0"/>
    <n v="1"/>
    <n v="1"/>
    <n v="0"/>
    <n v="0"/>
    <n v="0"/>
    <n v="0"/>
    <n v="0"/>
    <n v="0"/>
    <m/>
    <m/>
    <m/>
    <m/>
    <n v="0"/>
    <n v="0"/>
    <x v="17"/>
  </r>
  <r>
    <s v="Fusagasugá"/>
    <n v="137"/>
    <s v="Cruz Verde Fusagasugá"/>
    <n v="1"/>
    <n v="1"/>
    <m/>
    <n v="0"/>
    <m/>
    <m/>
    <n v="0"/>
    <n v="1"/>
    <n v="0"/>
    <n v="1"/>
    <n v="0"/>
    <n v="0"/>
    <n v="0"/>
    <n v="0"/>
    <n v="0"/>
    <m/>
    <m/>
    <m/>
    <m/>
    <n v="0"/>
    <n v="0"/>
    <x v="17"/>
  </r>
  <r>
    <s v="Popayán"/>
    <n v="117"/>
    <s v="Cruz Verde Popayán"/>
    <n v="0"/>
    <n v="2"/>
    <m/>
    <n v="0"/>
    <m/>
    <m/>
    <n v="0"/>
    <n v="0"/>
    <n v="0"/>
    <n v="0"/>
    <n v="2"/>
    <n v="0"/>
    <n v="0"/>
    <n v="0"/>
    <n v="0"/>
    <m/>
    <m/>
    <m/>
    <m/>
    <n v="0"/>
    <n v="0"/>
    <x v="17"/>
  </r>
  <r>
    <s v="Montería"/>
    <n v="121"/>
    <s v="Cruz Verde Montería"/>
    <n v="1"/>
    <m/>
    <n v="1"/>
    <n v="0"/>
    <m/>
    <m/>
    <n v="0"/>
    <n v="0"/>
    <n v="1"/>
    <n v="0"/>
    <n v="0"/>
    <n v="0"/>
    <n v="1"/>
    <n v="0"/>
    <n v="0"/>
    <m/>
    <m/>
    <m/>
    <m/>
    <n v="0"/>
    <n v="0"/>
    <x v="17"/>
  </r>
  <r>
    <s v="Santa Marta"/>
    <n v="457"/>
    <s v="Villa Olimpica"/>
    <n v="1"/>
    <m/>
    <n v="1"/>
    <n v="0"/>
    <m/>
    <m/>
    <n v="0"/>
    <n v="0"/>
    <n v="1"/>
    <n v="0"/>
    <n v="0"/>
    <n v="0"/>
    <n v="1"/>
    <n v="0"/>
    <n v="0"/>
    <m/>
    <m/>
    <m/>
    <m/>
    <n v="0"/>
    <n v="0"/>
    <x v="17"/>
  </r>
  <r>
    <s v="Bogotá"/>
    <n v="155"/>
    <s v="Cruz Verde Salitre"/>
    <n v="0"/>
    <m/>
    <n v="1"/>
    <n v="0"/>
    <n v="1"/>
    <m/>
    <n v="0"/>
    <n v="0"/>
    <n v="0"/>
    <n v="0"/>
    <n v="0"/>
    <n v="1"/>
    <n v="0"/>
    <n v="0"/>
    <n v="0"/>
    <n v="0"/>
    <n v="1"/>
    <m/>
    <m/>
    <n v="0"/>
    <n v="0"/>
    <x v="17"/>
  </r>
  <r>
    <s v="Cali"/>
    <n v="388"/>
    <s v="Cruz Verde Unicentro"/>
    <n v="0"/>
    <m/>
    <n v="1"/>
    <n v="0"/>
    <m/>
    <n v="1"/>
    <n v="0"/>
    <n v="0"/>
    <n v="0"/>
    <n v="0"/>
    <n v="0"/>
    <n v="0"/>
    <n v="1"/>
    <n v="0"/>
    <n v="0"/>
    <m/>
    <m/>
    <n v="0"/>
    <n v="1"/>
    <n v="0"/>
    <n v="0"/>
    <x v="17"/>
  </r>
  <r>
    <s v="Cali"/>
    <n v="258"/>
    <s v="Cruz Verde Jumbo Limonar"/>
    <n v="0"/>
    <m/>
    <n v="1"/>
    <n v="0"/>
    <m/>
    <n v="1"/>
    <n v="0"/>
    <n v="0"/>
    <n v="0"/>
    <n v="0"/>
    <n v="0"/>
    <n v="0"/>
    <n v="1"/>
    <n v="0"/>
    <n v="0"/>
    <m/>
    <m/>
    <n v="0"/>
    <n v="1"/>
    <n v="0"/>
    <n v="0"/>
    <x v="17"/>
  </r>
  <r>
    <s v="Bogotá"/>
    <n v="502"/>
    <s v="Cruz Verde Calle 184"/>
    <n v="0"/>
    <m/>
    <m/>
    <n v="0"/>
    <n v="1"/>
    <n v="1"/>
    <n v="0"/>
    <n v="0"/>
    <n v="0"/>
    <n v="0"/>
    <n v="0"/>
    <n v="0"/>
    <n v="0"/>
    <n v="0"/>
    <n v="0"/>
    <n v="1"/>
    <n v="0"/>
    <n v="1"/>
    <n v="0"/>
    <n v="0"/>
    <n v="0"/>
    <x v="17"/>
  </r>
  <r>
    <s v="Ibagué"/>
    <n v="516"/>
    <s v="Cruz Verde Uap Ibagué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x v="17"/>
  </r>
  <r>
    <s v="Bogotá "/>
    <n v="394"/>
    <s v="Cruz Verde  Salitre 2 (Antes Acuña)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x v="17"/>
  </r>
  <r>
    <s v="Bogotá"/>
    <n v="499"/>
    <s v="Cruz Verde Plaza Imperial"/>
    <n v="0"/>
    <m/>
    <n v="1"/>
    <n v="0"/>
    <m/>
    <m/>
    <n v="1"/>
    <n v="0"/>
    <n v="0"/>
    <n v="0"/>
    <n v="0"/>
    <n v="0"/>
    <n v="1"/>
    <n v="0"/>
    <n v="0"/>
    <m/>
    <m/>
    <m/>
    <m/>
    <n v="0"/>
    <n v="1"/>
    <x v="17"/>
  </r>
  <r>
    <s v="Bogotá"/>
    <n v="225"/>
    <s v="Cruz Verde Metro Autopista Sur"/>
    <n v="0"/>
    <m/>
    <m/>
    <n v="1"/>
    <m/>
    <m/>
    <n v="1"/>
    <n v="0"/>
    <n v="0"/>
    <n v="0"/>
    <n v="0"/>
    <n v="0"/>
    <n v="0"/>
    <n v="0"/>
    <n v="1"/>
    <m/>
    <m/>
    <m/>
    <m/>
    <n v="0"/>
    <n v="1"/>
    <x v="17"/>
  </r>
  <r>
    <s v="Cali"/>
    <n v="305"/>
    <s v="Cruz Verde Las Velas"/>
    <n v="0"/>
    <m/>
    <m/>
    <n v="1"/>
    <m/>
    <m/>
    <n v="1"/>
    <n v="0"/>
    <n v="0"/>
    <n v="0"/>
    <n v="0"/>
    <n v="0"/>
    <n v="0"/>
    <n v="0"/>
    <n v="1"/>
    <m/>
    <m/>
    <m/>
    <m/>
    <n v="1"/>
    <n v="0"/>
    <x v="17"/>
  </r>
  <r>
    <s v="Bogotá "/>
    <n v="409"/>
    <s v="Cruz Verde Chapinero (Antes Acuña)"/>
    <n v="0"/>
    <n v="0"/>
    <n v="0"/>
    <n v="0"/>
    <n v="1"/>
    <m/>
    <n v="1"/>
    <n v="0"/>
    <n v="0"/>
    <n v="0"/>
    <n v="0"/>
    <n v="0"/>
    <n v="0"/>
    <n v="0"/>
    <n v="0"/>
    <n v="1"/>
    <n v="0"/>
    <m/>
    <m/>
    <n v="1"/>
    <n v="0"/>
    <x v="17"/>
  </r>
  <r>
    <s v="Yopal"/>
    <n v="312"/>
    <s v="Cruz Verde Jumbo Yopal"/>
    <n v="1"/>
    <m/>
    <m/>
    <n v="0"/>
    <m/>
    <m/>
    <n v="0"/>
    <n v="0"/>
    <n v="1"/>
    <n v="0"/>
    <n v="0"/>
    <n v="0"/>
    <n v="0"/>
    <n v="0"/>
    <n v="0"/>
    <m/>
    <m/>
    <m/>
    <m/>
    <n v="0"/>
    <n v="0"/>
    <x v="18"/>
  </r>
  <r>
    <s v="Pereira"/>
    <n v="127"/>
    <s v="Cruz Verde Pereira"/>
    <n v="1"/>
    <m/>
    <m/>
    <n v="0"/>
    <m/>
    <m/>
    <n v="0"/>
    <n v="0"/>
    <n v="1"/>
    <n v="0"/>
    <n v="0"/>
    <n v="0"/>
    <n v="0"/>
    <n v="0"/>
    <n v="0"/>
    <m/>
    <m/>
    <m/>
    <m/>
    <n v="0"/>
    <n v="0"/>
    <x v="18"/>
  </r>
  <r>
    <s v="Medellín"/>
    <n v="311"/>
    <s v="Cruz Verde Metro Prado"/>
    <n v="1"/>
    <m/>
    <m/>
    <n v="0"/>
    <m/>
    <m/>
    <n v="0"/>
    <n v="0"/>
    <n v="1"/>
    <n v="0"/>
    <n v="0"/>
    <n v="0"/>
    <n v="0"/>
    <n v="0"/>
    <n v="0"/>
    <m/>
    <m/>
    <m/>
    <m/>
    <n v="0"/>
    <n v="0"/>
    <x v="18"/>
  </r>
  <r>
    <s v="Popayán"/>
    <n v="215"/>
    <s v="Cruz Verde Jumbo Popayán"/>
    <n v="1"/>
    <m/>
    <m/>
    <n v="0"/>
    <m/>
    <m/>
    <n v="0"/>
    <n v="1"/>
    <n v="0"/>
    <n v="0"/>
    <n v="0"/>
    <n v="0"/>
    <n v="0"/>
    <n v="0"/>
    <n v="0"/>
    <m/>
    <m/>
    <m/>
    <m/>
    <n v="0"/>
    <n v="0"/>
    <x v="18"/>
  </r>
  <r>
    <s v="Valledupar"/>
    <n v="498"/>
    <s v="Cruz Verde Orbe Plaza"/>
    <n v="1"/>
    <m/>
    <m/>
    <n v="0"/>
    <m/>
    <m/>
    <n v="0"/>
    <n v="1"/>
    <n v="0"/>
    <n v="0"/>
    <n v="0"/>
    <n v="0"/>
    <n v="0"/>
    <n v="0"/>
    <n v="0"/>
    <m/>
    <m/>
    <m/>
    <m/>
    <n v="0"/>
    <n v="0"/>
    <x v="18"/>
  </r>
  <r>
    <s v="Girardot"/>
    <n v="144"/>
    <s v="Cruz Verde Girardot"/>
    <n v="0"/>
    <n v="1"/>
    <m/>
    <n v="0"/>
    <m/>
    <m/>
    <n v="0"/>
    <n v="0"/>
    <n v="0"/>
    <n v="0"/>
    <n v="1"/>
    <n v="0"/>
    <n v="0"/>
    <n v="0"/>
    <n v="0"/>
    <m/>
    <m/>
    <m/>
    <m/>
    <n v="0"/>
    <n v="0"/>
    <x v="18"/>
  </r>
  <r>
    <s v="Chiquinquirá"/>
    <n v="146"/>
    <s v="Cruz Verde Chiquinquirá"/>
    <n v="0"/>
    <n v="1"/>
    <m/>
    <n v="0"/>
    <m/>
    <m/>
    <n v="0"/>
    <n v="0"/>
    <n v="0"/>
    <n v="1"/>
    <n v="0"/>
    <n v="0"/>
    <n v="0"/>
    <n v="0"/>
    <n v="0"/>
    <m/>
    <m/>
    <m/>
    <m/>
    <n v="0"/>
    <n v="0"/>
    <x v="18"/>
  </r>
  <r>
    <s v="Bogotá"/>
    <n v="158"/>
    <s v="Cruz Verde Suba"/>
    <n v="0"/>
    <n v="1"/>
    <m/>
    <n v="0"/>
    <m/>
    <m/>
    <n v="0"/>
    <n v="0"/>
    <n v="0"/>
    <n v="0"/>
    <n v="1"/>
    <n v="0"/>
    <n v="0"/>
    <n v="0"/>
    <n v="0"/>
    <m/>
    <m/>
    <m/>
    <m/>
    <n v="0"/>
    <n v="0"/>
    <x v="18"/>
  </r>
  <r>
    <s v="Palmira"/>
    <n v="135"/>
    <s v="Cruz Verde  Palmira"/>
    <n v="0"/>
    <n v="1"/>
    <m/>
    <n v="0"/>
    <m/>
    <m/>
    <n v="0"/>
    <n v="0"/>
    <n v="0"/>
    <n v="0"/>
    <n v="1"/>
    <n v="0"/>
    <n v="0"/>
    <n v="0"/>
    <n v="0"/>
    <m/>
    <m/>
    <m/>
    <m/>
    <n v="0"/>
    <n v="0"/>
    <x v="18"/>
  </r>
  <r>
    <s v="Sogamoso"/>
    <n v="142"/>
    <s v="Cruz Verde Sogamoso"/>
    <n v="0"/>
    <n v="1"/>
    <m/>
    <n v="0"/>
    <m/>
    <m/>
    <n v="0"/>
    <n v="0"/>
    <n v="0"/>
    <n v="0"/>
    <n v="1"/>
    <n v="0"/>
    <n v="0"/>
    <n v="0"/>
    <n v="0"/>
    <m/>
    <m/>
    <m/>
    <m/>
    <n v="0"/>
    <n v="0"/>
    <x v="18"/>
  </r>
  <r>
    <s v="Medellín"/>
    <n v="199"/>
    <s v="Cruz Verde Metro Bello"/>
    <n v="0"/>
    <m/>
    <n v="1"/>
    <n v="0"/>
    <m/>
    <m/>
    <n v="0"/>
    <n v="0"/>
    <n v="0"/>
    <n v="0"/>
    <n v="0"/>
    <n v="0"/>
    <n v="1"/>
    <n v="0"/>
    <n v="0"/>
    <m/>
    <m/>
    <m/>
    <m/>
    <n v="0"/>
    <n v="0"/>
    <x v="18"/>
  </r>
  <r>
    <s v="Cartagena"/>
    <n v="122"/>
    <s v="Cruz Verde Manga"/>
    <n v="0"/>
    <m/>
    <n v="1"/>
    <n v="0"/>
    <m/>
    <m/>
    <n v="0"/>
    <n v="0"/>
    <n v="0"/>
    <n v="0"/>
    <n v="0"/>
    <n v="0"/>
    <n v="1"/>
    <n v="0"/>
    <n v="0"/>
    <m/>
    <m/>
    <m/>
    <m/>
    <n v="0"/>
    <n v="0"/>
    <x v="18"/>
  </r>
  <r>
    <s v="Honda"/>
    <n v="138"/>
    <s v="Cruz Verde Honda"/>
    <n v="0"/>
    <m/>
    <n v="1"/>
    <n v="0"/>
    <m/>
    <m/>
    <n v="0"/>
    <n v="0"/>
    <n v="0"/>
    <n v="0"/>
    <n v="0"/>
    <n v="1"/>
    <n v="0"/>
    <n v="0"/>
    <n v="0"/>
    <m/>
    <m/>
    <m/>
    <m/>
    <n v="0"/>
    <n v="0"/>
    <x v="18"/>
  </r>
  <r>
    <s v="Zipaquirá"/>
    <n v="128"/>
    <s v="Cruz Verde Metro Zipaquirá"/>
    <n v="0"/>
    <m/>
    <n v="1"/>
    <n v="0"/>
    <m/>
    <m/>
    <n v="0"/>
    <n v="0"/>
    <n v="0"/>
    <n v="0"/>
    <n v="0"/>
    <n v="1"/>
    <n v="0"/>
    <n v="0"/>
    <n v="0"/>
    <m/>
    <m/>
    <m/>
    <m/>
    <n v="0"/>
    <n v="0"/>
    <x v="18"/>
  </r>
  <r>
    <s v="Bogotá"/>
    <n v="465"/>
    <s v="Cruz Verde Restrepo Cra 17"/>
    <n v="0"/>
    <m/>
    <n v="1"/>
    <n v="0"/>
    <m/>
    <m/>
    <n v="0"/>
    <n v="0"/>
    <n v="0"/>
    <n v="0"/>
    <n v="0"/>
    <n v="1"/>
    <n v="0"/>
    <n v="0"/>
    <n v="0"/>
    <m/>
    <m/>
    <m/>
    <m/>
    <n v="0"/>
    <n v="0"/>
    <x v="18"/>
  </r>
  <r>
    <s v="Bogotá"/>
    <n v="252"/>
    <s v="Cruz Verde Jumbo Santa Ana"/>
    <n v="0"/>
    <m/>
    <m/>
    <n v="1"/>
    <m/>
    <m/>
    <n v="0"/>
    <n v="0"/>
    <n v="0"/>
    <n v="0"/>
    <n v="0"/>
    <n v="0"/>
    <n v="0"/>
    <n v="1"/>
    <n v="0"/>
    <m/>
    <m/>
    <m/>
    <m/>
    <n v="0"/>
    <n v="0"/>
    <x v="18"/>
  </r>
  <r>
    <s v="Bogotá"/>
    <n v="198"/>
    <s v="Cruz Verde Metro Bosa"/>
    <n v="0"/>
    <m/>
    <m/>
    <n v="1"/>
    <m/>
    <m/>
    <n v="0"/>
    <n v="0"/>
    <n v="0"/>
    <n v="0"/>
    <n v="0"/>
    <n v="0"/>
    <n v="0"/>
    <n v="0"/>
    <n v="1"/>
    <m/>
    <m/>
    <m/>
    <m/>
    <n v="0"/>
    <n v="0"/>
    <x v="18"/>
  </r>
  <r>
    <s v="Bucaramanga"/>
    <n v="270"/>
    <s v="Cruz Verde Metro Cabecera Express"/>
    <n v="0"/>
    <m/>
    <m/>
    <n v="1"/>
    <m/>
    <m/>
    <n v="0"/>
    <n v="0"/>
    <n v="0"/>
    <n v="0"/>
    <n v="0"/>
    <n v="0"/>
    <n v="0"/>
    <n v="0"/>
    <n v="1"/>
    <m/>
    <m/>
    <m/>
    <m/>
    <n v="0"/>
    <n v="0"/>
    <x v="18"/>
  </r>
  <r>
    <s v="Bucaramanga"/>
    <n v="289"/>
    <s v="Cruz Verde Jumbo Mega Mall"/>
    <n v="0"/>
    <m/>
    <m/>
    <n v="1"/>
    <m/>
    <m/>
    <n v="0"/>
    <n v="0"/>
    <n v="0"/>
    <n v="0"/>
    <n v="0"/>
    <n v="0"/>
    <n v="0"/>
    <n v="0"/>
    <n v="1"/>
    <m/>
    <m/>
    <m/>
    <m/>
    <n v="0"/>
    <n v="0"/>
    <x v="18"/>
  </r>
  <r>
    <s v="Rionegro"/>
    <n v="266"/>
    <s v="Cruz Verde Jumbo Rionegro"/>
    <n v="0"/>
    <m/>
    <m/>
    <n v="1"/>
    <m/>
    <m/>
    <n v="0"/>
    <n v="0"/>
    <n v="0"/>
    <n v="0"/>
    <n v="0"/>
    <n v="0"/>
    <n v="0"/>
    <n v="0"/>
    <n v="1"/>
    <m/>
    <m/>
    <m/>
    <m/>
    <n v="0"/>
    <n v="0"/>
    <x v="18"/>
  </r>
  <r>
    <s v="Florencia"/>
    <n v="139"/>
    <s v="Cruz Verde Florencia"/>
    <n v="0"/>
    <m/>
    <m/>
    <n v="1"/>
    <m/>
    <m/>
    <n v="0"/>
    <n v="0"/>
    <n v="0"/>
    <n v="0"/>
    <n v="0"/>
    <n v="0"/>
    <n v="0"/>
    <n v="0"/>
    <n v="1"/>
    <m/>
    <m/>
    <m/>
    <m/>
    <n v="0"/>
    <n v="0"/>
    <x v="18"/>
  </r>
  <r>
    <s v="Villavicencio"/>
    <n v="134"/>
    <s v="Cruz Verde Villavicencio"/>
    <n v="0"/>
    <m/>
    <m/>
    <n v="0"/>
    <n v="1"/>
    <m/>
    <n v="0"/>
    <n v="0"/>
    <n v="0"/>
    <n v="0"/>
    <n v="0"/>
    <n v="0"/>
    <n v="0"/>
    <n v="0"/>
    <n v="0"/>
    <n v="0"/>
    <n v="1"/>
    <m/>
    <m/>
    <n v="0"/>
    <n v="0"/>
    <x v="18"/>
  </r>
  <r>
    <s v="Barranquilla"/>
    <n v="115"/>
    <s v="Cruz Verde Prado 74"/>
    <n v="0"/>
    <m/>
    <m/>
    <n v="0"/>
    <n v="1"/>
    <m/>
    <n v="0"/>
    <n v="0"/>
    <n v="0"/>
    <n v="0"/>
    <n v="0"/>
    <n v="0"/>
    <n v="0"/>
    <n v="0"/>
    <n v="0"/>
    <n v="0"/>
    <n v="1"/>
    <m/>
    <m/>
    <n v="0"/>
    <n v="0"/>
    <x v="18"/>
  </r>
  <r>
    <s v="Medellín"/>
    <n v="187"/>
    <s v="Cruz Verde Torre Médica"/>
    <n v="0"/>
    <m/>
    <m/>
    <n v="0"/>
    <n v="1"/>
    <m/>
    <n v="0"/>
    <n v="0"/>
    <n v="0"/>
    <n v="0"/>
    <n v="0"/>
    <n v="0"/>
    <n v="0"/>
    <n v="0"/>
    <n v="0"/>
    <n v="0"/>
    <n v="1"/>
    <m/>
    <m/>
    <n v="0"/>
    <n v="0"/>
    <x v="18"/>
  </r>
  <r>
    <s v="Bogotá"/>
    <n v="97"/>
    <s v="Cruz Verde Chicó"/>
    <n v="0"/>
    <m/>
    <m/>
    <n v="0"/>
    <n v="1"/>
    <m/>
    <n v="0"/>
    <n v="0"/>
    <n v="0"/>
    <n v="0"/>
    <n v="0"/>
    <n v="0"/>
    <n v="0"/>
    <n v="0"/>
    <n v="0"/>
    <n v="0"/>
    <n v="1"/>
    <m/>
    <m/>
    <n v="0"/>
    <n v="0"/>
    <x v="18"/>
  </r>
  <r>
    <s v="Bogotá"/>
    <n v="261"/>
    <s v="Cruz Verde Metro San Cayetano"/>
    <n v="0"/>
    <m/>
    <m/>
    <n v="0"/>
    <n v="1"/>
    <m/>
    <n v="0"/>
    <n v="0"/>
    <n v="0"/>
    <n v="0"/>
    <n v="0"/>
    <n v="0"/>
    <n v="0"/>
    <n v="0"/>
    <n v="0"/>
    <n v="0"/>
    <n v="1"/>
    <m/>
    <m/>
    <n v="0"/>
    <n v="0"/>
    <x v="18"/>
  </r>
  <r>
    <s v="Pasto"/>
    <n v="508"/>
    <s v="Cruz Verde La Aurora"/>
    <n v="0"/>
    <m/>
    <m/>
    <n v="0"/>
    <n v="1"/>
    <m/>
    <n v="0"/>
    <n v="0"/>
    <n v="0"/>
    <n v="0"/>
    <n v="0"/>
    <n v="0"/>
    <n v="0"/>
    <n v="0"/>
    <n v="0"/>
    <n v="0"/>
    <n v="1"/>
    <m/>
    <m/>
    <n v="0"/>
    <n v="0"/>
    <x v="18"/>
  </r>
  <r>
    <s v="Ipiales "/>
    <n v="509"/>
    <s v="Cruz Verde Santa Cecillia"/>
    <n v="0"/>
    <m/>
    <m/>
    <n v="0"/>
    <n v="1"/>
    <m/>
    <n v="0"/>
    <n v="0"/>
    <n v="0"/>
    <n v="0"/>
    <n v="0"/>
    <n v="0"/>
    <n v="0"/>
    <n v="0"/>
    <n v="0"/>
    <n v="0"/>
    <n v="1"/>
    <m/>
    <m/>
    <n v="0"/>
    <n v="0"/>
    <x v="18"/>
  </r>
  <r>
    <s v="Bogotá "/>
    <n v="415"/>
    <s v="Cruz Verde Salitre Plaza (Antes Acuña)"/>
    <n v="0"/>
    <n v="0"/>
    <n v="0"/>
    <n v="0"/>
    <n v="1"/>
    <m/>
    <n v="0"/>
    <n v="0"/>
    <n v="0"/>
    <n v="0"/>
    <n v="0"/>
    <n v="0"/>
    <n v="0"/>
    <n v="0"/>
    <n v="0"/>
    <n v="0"/>
    <n v="1"/>
    <m/>
    <m/>
    <n v="0"/>
    <n v="0"/>
    <x v="18"/>
  </r>
  <r>
    <s v="Bogotá "/>
    <n v="396"/>
    <s v="Cruz Verde  Las Villas (Antes Acuña)"/>
    <n v="0"/>
    <n v="0"/>
    <n v="0"/>
    <n v="0"/>
    <n v="1"/>
    <m/>
    <n v="0"/>
    <n v="0"/>
    <n v="0"/>
    <n v="0"/>
    <n v="0"/>
    <n v="0"/>
    <n v="0"/>
    <n v="0"/>
    <n v="0"/>
    <n v="0"/>
    <n v="1"/>
    <m/>
    <m/>
    <n v="0"/>
    <n v="0"/>
    <x v="18"/>
  </r>
  <r>
    <s v="Bogotá "/>
    <n v="423"/>
    <s v="Cruz Verde Samaritana (Antes Acuña)"/>
    <n v="0"/>
    <n v="0"/>
    <n v="0"/>
    <n v="0"/>
    <n v="1"/>
    <m/>
    <n v="0"/>
    <n v="0"/>
    <n v="0"/>
    <n v="0"/>
    <n v="0"/>
    <n v="0"/>
    <n v="0"/>
    <n v="0"/>
    <n v="0"/>
    <n v="1"/>
    <n v="0"/>
    <m/>
    <m/>
    <n v="0"/>
    <n v="0"/>
    <x v="18"/>
  </r>
  <r>
    <s v="Medellín"/>
    <n v="513"/>
    <s v="Cruz Verde Oviedo"/>
    <n v="0"/>
    <m/>
    <m/>
    <n v="0"/>
    <m/>
    <n v="1"/>
    <n v="0"/>
    <n v="0"/>
    <n v="0"/>
    <n v="0"/>
    <n v="0"/>
    <n v="0"/>
    <n v="0"/>
    <n v="0"/>
    <n v="0"/>
    <m/>
    <m/>
    <n v="0"/>
    <n v="1"/>
    <n v="0"/>
    <n v="0"/>
    <x v="18"/>
  </r>
  <r>
    <s v="Bogotá "/>
    <n v="405"/>
    <s v="Cruz Verde Tintalito (Antes Acuña)"/>
    <n v="0"/>
    <n v="0"/>
    <n v="0"/>
    <n v="0"/>
    <m/>
    <n v="1"/>
    <n v="0"/>
    <n v="0"/>
    <n v="0"/>
    <n v="0"/>
    <n v="0"/>
    <n v="0"/>
    <n v="0"/>
    <n v="0"/>
    <n v="0"/>
    <m/>
    <m/>
    <n v="0"/>
    <n v="1"/>
    <n v="0"/>
    <n v="0"/>
    <x v="18"/>
  </r>
  <r>
    <s v="Chía"/>
    <n v="126"/>
    <s v="Cruz Verde Centro Chía"/>
    <n v="0"/>
    <m/>
    <m/>
    <n v="0"/>
    <m/>
    <m/>
    <n v="1"/>
    <n v="0"/>
    <n v="0"/>
    <n v="0"/>
    <n v="0"/>
    <n v="0"/>
    <n v="0"/>
    <n v="0"/>
    <n v="0"/>
    <m/>
    <m/>
    <m/>
    <m/>
    <n v="1"/>
    <n v="0"/>
    <x v="18"/>
  </r>
  <r>
    <s v="Barranquilla"/>
    <n v="176"/>
    <s v="Cruz Verde Soledad"/>
    <n v="0"/>
    <m/>
    <m/>
    <n v="0"/>
    <m/>
    <m/>
    <n v="1"/>
    <n v="0"/>
    <n v="0"/>
    <n v="0"/>
    <n v="0"/>
    <n v="0"/>
    <n v="0"/>
    <n v="0"/>
    <n v="0"/>
    <m/>
    <m/>
    <m/>
    <m/>
    <n v="0"/>
    <n v="1"/>
    <x v="18"/>
  </r>
  <r>
    <s v="Pereira"/>
    <n v="447"/>
    <s v="Parque Arboleda"/>
    <n v="0"/>
    <m/>
    <m/>
    <n v="0"/>
    <m/>
    <m/>
    <n v="1"/>
    <n v="0"/>
    <n v="0"/>
    <n v="0"/>
    <n v="0"/>
    <n v="0"/>
    <n v="0"/>
    <n v="0"/>
    <n v="0"/>
    <m/>
    <m/>
    <m/>
    <m/>
    <n v="0"/>
    <n v="1"/>
    <x v="18"/>
  </r>
  <r>
    <s v="Bogotá"/>
    <n v="308"/>
    <s v="Cruz Verde Toberín"/>
    <n v="0"/>
    <m/>
    <m/>
    <n v="0"/>
    <m/>
    <m/>
    <n v="1"/>
    <n v="0"/>
    <n v="0"/>
    <n v="0"/>
    <n v="0"/>
    <n v="0"/>
    <n v="0"/>
    <n v="0"/>
    <n v="0"/>
    <m/>
    <m/>
    <m/>
    <m/>
    <n v="1"/>
    <n v="0"/>
    <x v="18"/>
  </r>
  <r>
    <s v="Soacha"/>
    <n v="196"/>
    <s v="Cruz Verde Metro Soacha"/>
    <n v="0"/>
    <m/>
    <m/>
    <n v="0"/>
    <m/>
    <m/>
    <n v="1"/>
    <n v="0"/>
    <n v="0"/>
    <n v="0"/>
    <n v="0"/>
    <n v="0"/>
    <n v="0"/>
    <n v="0"/>
    <n v="0"/>
    <m/>
    <m/>
    <m/>
    <m/>
    <n v="0"/>
    <n v="1"/>
    <x v="18"/>
  </r>
  <r>
    <s v="Barranquilla"/>
    <n v="471"/>
    <s v="Cruz Verde Iberoamérica"/>
    <n v="0"/>
    <m/>
    <m/>
    <n v="0"/>
    <m/>
    <m/>
    <n v="1"/>
    <n v="0"/>
    <n v="0"/>
    <n v="0"/>
    <n v="0"/>
    <n v="0"/>
    <n v="0"/>
    <n v="0"/>
    <n v="0"/>
    <m/>
    <m/>
    <m/>
    <m/>
    <n v="0"/>
    <n v="1"/>
    <x v="18"/>
  </r>
  <r>
    <s v="Bogotá "/>
    <n v="553"/>
    <s v="Cruz Verde Centro Empresarial Vardi 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18"/>
  </r>
  <r>
    <s v="Medellín"/>
    <n v="554"/>
    <s v="Cruz Verde Las Vegas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18"/>
  </r>
  <r>
    <s v="Bogotá"/>
    <n v="268"/>
    <s v="Cruz Verde Centro Internacional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"/>
    <n v="166"/>
    <s v="Cruz Verde Calle 106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Ibagué"/>
    <n v="264"/>
    <s v="Cruz Verde Metro Ibagué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Cali"/>
    <n v="177"/>
    <s v="Cruz Verde Versalles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Girardot"/>
    <n v="452"/>
    <s v="Cruz Verde Unicentro Girardot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Ipiales "/>
    <n v="148"/>
    <s v="Cruz Verde Ipiales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"/>
    <n v="171"/>
    <s v="Cruz Verde Plaza de las Américas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"/>
    <n v="384"/>
    <s v="Cruz Verde Puente Aranda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Bucaramanga"/>
    <n v="109"/>
    <s v="Cruz Verde Calle 56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"/>
    <n v="156"/>
    <s v=" Cruz Verde Calle 80                      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Cali"/>
    <n v="179"/>
    <s v="Cruz Verde Ciudad Jardín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"/>
    <n v="245"/>
    <s v="Cruz Verde Jumbo Calle 170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Girardot"/>
    <n v="249"/>
    <s v="Cruz Verde Jumbo Girardot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Valledupar"/>
    <n v="116"/>
    <s v="Cruz Verde Jumbo Valledupar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Santa Marta"/>
    <n v="119"/>
    <s v="Cruz Verde Santa Marta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Ibagué"/>
    <n v="125"/>
    <s v="Cruz Verde San Simón 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Tunja"/>
    <n v="129"/>
    <s v="Cruz Verde Los Cristales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Cartagena"/>
    <n v="185"/>
    <s v="Cruz Verde Bocagrande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"/>
    <n v="307"/>
    <s v=" Cruz Verde Usaquén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Ocaña"/>
    <n v="450"/>
    <s v="Cruz Verde Ocaña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Sincelejo"/>
    <n v="118"/>
    <s v="Cruz Verde Sincelejo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Tuluá"/>
    <n v="124"/>
    <s v="Cruz Verde Tuluá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Neiva"/>
    <n v="130"/>
    <s v="Cruz Verde Quirinal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Riohacha"/>
    <n v="132"/>
    <s v="Cruz Verde Metro Riohacha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Pasto"/>
    <n v="136"/>
    <s v="Cruz Verde Valle de Atriz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Quibdó"/>
    <n v="141"/>
    <s v="Cruz Verde Quibdó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Villeta"/>
    <n v="145"/>
    <s v="Cruz Verde Villeta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San Andrés"/>
    <n v="149"/>
    <s v="Cruz Verde San Andrés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"/>
    <n v="151"/>
    <s v="Cruz Verde Antiguo Country 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"/>
    <n v="154"/>
    <s v="Cruz Verde CAE 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"/>
    <n v="193"/>
    <s v="Cruz Verde Avianca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Cali"/>
    <n v="202"/>
    <s v="Cruz Verde Jumbo Valle de Lili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Neiva"/>
    <n v="250"/>
    <s v="Cruz Verde Metro Neiva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Pasto"/>
    <n v="260"/>
    <s v="Cruz Verde Metro Pasto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Floridablanca"/>
    <n v="293"/>
    <s v="Cruz verde Metro Floridablanca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Bucaramanga"/>
    <n v="294"/>
    <s v="Farmasanitas Jumbo Cabecera Tienda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"/>
    <n v="369"/>
    <s v="Cruz Verde Morato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Valledupar"/>
    <n v="370"/>
    <s v="Cruz Verde San Miguel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"/>
    <n v="374"/>
    <s v="Cruz Verde Calle 90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Mingueo/Guajira"/>
    <n v="379"/>
    <s v="Cruz Verde Mingueo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Cali"/>
    <n v="386"/>
    <s v="Cruz Verde La Flora Industrial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Cali"/>
    <n v="387"/>
    <s v="Cruz Verde Metro Simón Bolívar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Armenia"/>
    <n v="445"/>
    <s v="Cruz Verde Clínica Del Café 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Popayán"/>
    <n v="453"/>
    <s v="Cruz Verde Campanario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Cartagena"/>
    <n v="462"/>
    <s v="Cruz Verde Uap Santa Lucía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Cali"/>
    <n v="515"/>
    <s v="Cruz Verde Parque Versalles"/>
    <n v="0"/>
    <m/>
    <m/>
    <n v="0"/>
    <m/>
    <m/>
    <n v="0"/>
    <n v="0"/>
    <n v="0"/>
    <n v="0"/>
    <n v="0"/>
    <n v="0"/>
    <n v="0"/>
    <n v="0"/>
    <n v="0"/>
    <m/>
    <m/>
    <m/>
    <m/>
    <n v="0"/>
    <n v="0"/>
    <x v="19"/>
  </r>
  <r>
    <s v="Medellín"/>
    <n v="517"/>
    <s v="Cruz Verde Santafe Medellin 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Anapoima"/>
    <n v="438"/>
    <s v="Cruz Verde Anapoima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"/>
    <n v="393"/>
    <s v="Cruz Verde Niza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 "/>
    <n v="421"/>
    <s v="Cruz Verde Plaza Bolívar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 "/>
    <n v="410"/>
    <s v="Cruz Verde Avenida el Dorado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 "/>
    <n v="399"/>
    <s v="Cruz Verde Bulevar Niza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 "/>
    <n v="416"/>
    <s v="Cruz Verde Calle 109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 "/>
    <n v="395"/>
    <s v="Cruz Verde Calle 140-2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 "/>
    <n v="417"/>
    <s v="Cruz Verde Calle 22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 "/>
    <n v="397"/>
    <s v="Cruz Verde Calle 71A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 "/>
    <n v="411"/>
    <s v="Cruz Verde Castilla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 "/>
    <n v="408"/>
    <s v="Cruz Verde Chico 2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 "/>
    <n v="413"/>
    <s v="Cruz Verde Ciudad Montes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 "/>
    <n v="403"/>
    <s v="Cruz Verde Country 2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 "/>
    <n v="412"/>
    <s v="Cruz Verde Ibiza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 "/>
    <n v="404"/>
    <s v="Cruz Verde La Colina 2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 "/>
    <n v="418"/>
    <s v="Cruz Verde Marsella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 "/>
    <n v="407"/>
    <s v="Cruz Verde Modelia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 "/>
    <n v="398"/>
    <s v="Cruz verde Navarra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 "/>
    <n v="402"/>
    <s v="Cruz Verde Pablo VI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 "/>
    <n v="420"/>
    <s v="Cruz Verde Palermo 1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 "/>
    <n v="343"/>
    <s v="Cruz Verde Polo Club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 "/>
    <n v="414"/>
    <s v="Cruz Verde Puente Largo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 "/>
    <n v="391"/>
    <s v="Cruz Verde Restrepo 3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 "/>
    <n v="406"/>
    <s v="Cruz Verde Santa Matilde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 "/>
    <n v="401"/>
    <s v="Cruz Verde Unicentro Occidente 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 "/>
    <n v="419"/>
    <s v="Cruz Verde Venecia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Bogotá "/>
    <n v="392"/>
    <s v="Cruz Verde Villa del Prado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Duitama"/>
    <n v="430"/>
    <s v="Cruz Verde Duitama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Facatativá  "/>
    <n v="435"/>
    <s v="Cruz verde Faca Centro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Ibagué"/>
    <n v="424"/>
    <s v=" Cruz Verde Medicadiz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Ibagué"/>
    <n v="425"/>
    <s v=" Cruz Verde Norte 2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Tocaima  "/>
    <n v="437"/>
    <s v="Cruz Verde Tocaima 1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Tunja"/>
    <n v="431"/>
    <s v="Cruz Verde Tunja Centro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Tunja"/>
    <n v="433"/>
    <s v="Cruz Verde Tunja Norte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Tunja"/>
    <n v="432"/>
    <s v="Cruz Verde Tunja Sur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Ubaté"/>
    <n v="429"/>
    <s v="Cruz Verde Ubaté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Villavicencio"/>
    <n v="428"/>
    <s v="Cruz Verde Villavicencio Centro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Villeta"/>
    <n v="441"/>
    <s v="Cruz Verde Villeta 2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Zipaquirá"/>
    <n v="427"/>
    <s v="Cruz Verde Zipaquirá 1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Zipaquirá"/>
    <n v="426"/>
    <s v="Cruz Verde Zipaquirá 2 (Antes Acuña)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Medellín"/>
    <n v="520"/>
    <s v="Cruz Verde El Tesoro"/>
    <n v="0"/>
    <n v="0"/>
    <n v="0"/>
    <n v="0"/>
    <m/>
    <m/>
    <n v="0"/>
    <n v="0"/>
    <n v="0"/>
    <n v="0"/>
    <n v="0"/>
    <n v="0"/>
    <n v="0"/>
    <n v="0"/>
    <n v="0"/>
    <m/>
    <m/>
    <m/>
    <m/>
    <n v="0"/>
    <n v="0"/>
    <x v="19"/>
  </r>
  <r>
    <s v="Santa Marta"/>
    <n v="518"/>
    <s v="Cruz Verde Aeropuerto Santa Mar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Barranquilla"/>
    <n v="552"/>
    <s v="Cruz Verde Porto Azul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Medellín"/>
    <n v="555"/>
    <s v="Cruz Verde San Luc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Medellín"/>
    <n v="556"/>
    <s v="Cruz Verde Suramericana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Bogotá"/>
    <n v="519"/>
    <s v="Clinica Country Urgenci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26">
  <r>
    <x v="0"/>
    <x v="0"/>
    <x v="0"/>
    <s v="Bogotá"/>
    <x v="0"/>
  </r>
  <r>
    <x v="1"/>
    <x v="0"/>
    <x v="0"/>
    <s v="Bogotá"/>
    <x v="0"/>
  </r>
  <r>
    <x v="2"/>
    <x v="0"/>
    <x v="0"/>
    <s v="Bogotá"/>
    <x v="0"/>
  </r>
  <r>
    <x v="3"/>
    <x v="1"/>
    <x v="1"/>
    <s v="Bogotá "/>
    <x v="0"/>
  </r>
  <r>
    <x v="4"/>
    <x v="2"/>
    <x v="2"/>
    <s v="Manizales"/>
    <x v="1"/>
  </r>
  <r>
    <x v="5"/>
    <x v="3"/>
    <x v="3"/>
    <s v="Bogotá"/>
    <x v="2"/>
  </r>
  <r>
    <x v="6"/>
    <x v="4"/>
    <x v="4"/>
    <s v="Medellín"/>
    <x v="0"/>
  </r>
  <r>
    <x v="7"/>
    <x v="5"/>
    <x v="5"/>
    <s v="Bogotá"/>
    <x v="0"/>
  </r>
  <r>
    <x v="8"/>
    <x v="6"/>
    <x v="6"/>
    <s v="Bogotá"/>
    <x v="2"/>
  </r>
  <r>
    <x v="9"/>
    <x v="7"/>
    <x v="7"/>
    <s v="Soacha"/>
    <x v="2"/>
  </r>
  <r>
    <x v="10"/>
    <x v="8"/>
    <x v="8"/>
    <s v="Chía"/>
    <x v="1"/>
  </r>
  <r>
    <x v="11"/>
    <x v="8"/>
    <x v="8"/>
    <s v="Chía"/>
    <x v="0"/>
  </r>
  <r>
    <x v="12"/>
    <x v="9"/>
    <x v="9"/>
    <s v="Ibagué"/>
    <x v="2"/>
  </r>
  <r>
    <x v="13"/>
    <x v="10"/>
    <x v="10"/>
    <s v="Bogotá"/>
    <x v="0"/>
  </r>
  <r>
    <x v="14"/>
    <x v="11"/>
    <x v="11"/>
    <s v="Cúcuta"/>
    <x v="0"/>
  </r>
  <r>
    <x v="15"/>
    <x v="12"/>
    <x v="12"/>
    <s v="Barranquilla"/>
    <x v="0"/>
  </r>
  <r>
    <x v="16"/>
    <x v="13"/>
    <x v="13"/>
    <s v="Cali"/>
    <x v="2"/>
  </r>
  <r>
    <x v="17"/>
    <x v="14"/>
    <x v="14"/>
    <s v="Bogotá"/>
    <x v="0"/>
  </r>
  <r>
    <x v="18"/>
    <x v="15"/>
    <x v="15"/>
    <s v="Bogotá"/>
    <x v="2"/>
  </r>
  <r>
    <x v="19"/>
    <x v="16"/>
    <x v="16"/>
    <s v="Bogotá "/>
    <x v="0"/>
  </r>
  <r>
    <x v="20"/>
    <x v="17"/>
    <x v="17"/>
    <s v="Bogotá"/>
    <x v="2"/>
  </r>
  <r>
    <x v="21"/>
    <x v="18"/>
    <x v="18"/>
    <s v="Bogotá"/>
    <x v="0"/>
  </r>
  <r>
    <x v="22"/>
    <x v="19"/>
    <x v="19"/>
    <s v="Quibdó"/>
    <x v="0"/>
  </r>
  <r>
    <x v="23"/>
    <x v="20"/>
    <x v="20"/>
    <s v="Bogotá"/>
    <x v="3"/>
  </r>
  <r>
    <x v="24"/>
    <x v="20"/>
    <x v="20"/>
    <s v="Bogotá"/>
    <x v="2"/>
  </r>
  <r>
    <x v="25"/>
    <x v="15"/>
    <x v="15"/>
    <s v="Bogotá"/>
    <x v="3"/>
  </r>
  <r>
    <x v="26"/>
    <x v="21"/>
    <x v="21"/>
    <s v="Bogotá"/>
    <x v="0"/>
  </r>
  <r>
    <x v="27"/>
    <x v="22"/>
    <x v="22"/>
    <s v="Bogotá"/>
    <x v="0"/>
  </r>
  <r>
    <x v="28"/>
    <x v="23"/>
    <x v="23"/>
    <s v="Bogotá"/>
    <x v="2"/>
  </r>
  <r>
    <x v="29"/>
    <x v="24"/>
    <x v="24"/>
    <s v="Ibagué"/>
    <x v="0"/>
  </r>
  <r>
    <x v="30"/>
    <x v="25"/>
    <x v="25"/>
    <s v="Bogotá "/>
    <x v="0"/>
  </r>
  <r>
    <x v="31"/>
    <x v="20"/>
    <x v="20"/>
    <s v="Bogotá"/>
    <x v="2"/>
  </r>
  <r>
    <x v="32"/>
    <x v="26"/>
    <x v="26"/>
    <s v="Cali"/>
    <x v="2"/>
  </r>
  <r>
    <x v="33"/>
    <x v="27"/>
    <x v="27"/>
    <s v="Medellín"/>
    <x v="2"/>
  </r>
  <r>
    <x v="34"/>
    <x v="15"/>
    <x v="15"/>
    <s v="Bogotá"/>
    <x v="3"/>
  </r>
  <r>
    <x v="35"/>
    <x v="28"/>
    <x v="28"/>
    <s v="Bogotá"/>
    <x v="0"/>
  </r>
  <r>
    <x v="36"/>
    <x v="28"/>
    <x v="28"/>
    <s v="Bogotá"/>
    <x v="0"/>
  </r>
  <r>
    <x v="37"/>
    <x v="29"/>
    <x v="29"/>
    <s v="Bogotá"/>
    <x v="2"/>
  </r>
  <r>
    <x v="38"/>
    <x v="30"/>
    <x v="30"/>
    <s v="Medellín"/>
    <x v="0"/>
  </r>
  <r>
    <x v="39"/>
    <x v="31"/>
    <x v="31"/>
    <s v="Bogotá"/>
    <x v="0"/>
  </r>
  <r>
    <x v="40"/>
    <x v="31"/>
    <x v="31"/>
    <s v="Bogotá"/>
    <x v="0"/>
  </r>
  <r>
    <x v="41"/>
    <x v="31"/>
    <x v="31"/>
    <s v="Bogotá"/>
    <x v="2"/>
  </r>
  <r>
    <x v="42"/>
    <x v="5"/>
    <x v="5"/>
    <s v="Bogotá"/>
    <x v="0"/>
  </r>
  <r>
    <x v="43"/>
    <x v="18"/>
    <x v="18"/>
    <s v="Bogotá"/>
    <x v="0"/>
  </r>
  <r>
    <x v="44"/>
    <x v="32"/>
    <x v="32"/>
    <s v="Medellín"/>
    <x v="0"/>
  </r>
  <r>
    <x v="45"/>
    <x v="33"/>
    <x v="33"/>
    <s v="Bogotá "/>
    <x v="2"/>
  </r>
  <r>
    <x v="46"/>
    <x v="4"/>
    <x v="4"/>
    <s v="Medellín"/>
    <x v="0"/>
  </r>
  <r>
    <x v="47"/>
    <x v="34"/>
    <x v="34"/>
    <s v="Barranquilla"/>
    <x v="0"/>
  </r>
  <r>
    <x v="48"/>
    <x v="35"/>
    <x v="35"/>
    <s v="Zipaquirá"/>
    <x v="0"/>
  </r>
  <r>
    <x v="49"/>
    <x v="35"/>
    <x v="35"/>
    <s v="Zipaquirá"/>
    <x v="0"/>
  </r>
  <r>
    <x v="50"/>
    <x v="25"/>
    <x v="25"/>
    <s v="Bogotá "/>
    <x v="2"/>
  </r>
  <r>
    <x v="51"/>
    <x v="36"/>
    <x v="36"/>
    <s v="Barranquilla"/>
    <x v="0"/>
  </r>
  <r>
    <x v="52"/>
    <x v="28"/>
    <x v="28"/>
    <s v="Bogotá"/>
    <x v="0"/>
  </r>
  <r>
    <x v="53"/>
    <x v="21"/>
    <x v="21"/>
    <s v="Bogotá"/>
    <x v="0"/>
  </r>
  <r>
    <x v="54"/>
    <x v="37"/>
    <x v="37"/>
    <s v="Cartagena"/>
    <x v="2"/>
  </r>
  <r>
    <x v="55"/>
    <x v="38"/>
    <x v="38"/>
    <s v="Bogotá"/>
    <x v="2"/>
  </r>
  <r>
    <x v="56"/>
    <x v="10"/>
    <x v="10"/>
    <s v="Bogotá"/>
    <x v="2"/>
  </r>
  <r>
    <x v="57"/>
    <x v="39"/>
    <x v="39"/>
    <s v="Bogotá "/>
    <x v="0"/>
  </r>
  <r>
    <x v="58"/>
    <x v="25"/>
    <x v="25"/>
    <s v="Bogotá "/>
    <x v="2"/>
  </r>
  <r>
    <x v="59"/>
    <x v="40"/>
    <x v="40"/>
    <s v="Cali"/>
    <x v="2"/>
  </r>
  <r>
    <x v="60"/>
    <x v="41"/>
    <x v="41"/>
    <s v="Cúcuta"/>
    <x v="0"/>
  </r>
  <r>
    <x v="61"/>
    <x v="42"/>
    <x v="42"/>
    <s v="Bogotá"/>
    <x v="0"/>
  </r>
  <r>
    <x v="62"/>
    <x v="24"/>
    <x v="24"/>
    <s v="Ibagué"/>
    <x v="0"/>
  </r>
  <r>
    <x v="63"/>
    <x v="4"/>
    <x v="4"/>
    <s v="Medellín"/>
    <x v="0"/>
  </r>
  <r>
    <x v="64"/>
    <x v="40"/>
    <x v="40"/>
    <s v="Cali"/>
    <x v="2"/>
  </r>
  <r>
    <x v="65"/>
    <x v="4"/>
    <x v="4"/>
    <s v="Medellín"/>
    <x v="2"/>
  </r>
  <r>
    <x v="66"/>
    <x v="43"/>
    <x v="43"/>
    <s v="Bogotá"/>
    <x v="2"/>
  </r>
  <r>
    <x v="67"/>
    <x v="42"/>
    <x v="42"/>
    <s v="Bogotá"/>
    <x v="2"/>
  </r>
  <r>
    <x v="68"/>
    <x v="27"/>
    <x v="27"/>
    <s v="Medellín"/>
    <x v="2"/>
  </r>
  <r>
    <x v="69"/>
    <x v="25"/>
    <x v="25"/>
    <s v="Bogotá "/>
    <x v="0"/>
  </r>
  <r>
    <x v="70"/>
    <x v="44"/>
    <x v="44"/>
    <s v="Barranquilla"/>
    <x v="2"/>
  </r>
  <r>
    <x v="71"/>
    <x v="41"/>
    <x v="41"/>
    <s v="Cúcuta"/>
    <x v="2"/>
  </r>
  <r>
    <x v="72"/>
    <x v="45"/>
    <x v="45"/>
    <s v="Bogotá"/>
    <x v="2"/>
  </r>
  <r>
    <x v="73"/>
    <x v="8"/>
    <x v="8"/>
    <s v="Chía"/>
    <x v="0"/>
  </r>
  <r>
    <x v="74"/>
    <x v="46"/>
    <x v="46"/>
    <s v="Bogotá"/>
    <x v="0"/>
  </r>
  <r>
    <x v="75"/>
    <x v="46"/>
    <x v="46"/>
    <s v="Bogotá"/>
    <x v="3"/>
  </r>
  <r>
    <x v="76"/>
    <x v="34"/>
    <x v="34"/>
    <s v="Barranquilla"/>
    <x v="0"/>
  </r>
  <r>
    <x v="77"/>
    <x v="15"/>
    <x v="15"/>
    <s v="Bogotá"/>
    <x v="2"/>
  </r>
  <r>
    <x v="78"/>
    <x v="47"/>
    <x v="47"/>
    <s v="Bogotá"/>
    <x v="2"/>
  </r>
  <r>
    <x v="79"/>
    <x v="31"/>
    <x v="31"/>
    <s v="Bogotá"/>
    <x v="2"/>
  </r>
  <r>
    <x v="80"/>
    <x v="31"/>
    <x v="31"/>
    <s v="Bogotá"/>
    <x v="0"/>
  </r>
  <r>
    <x v="81"/>
    <x v="26"/>
    <x v="26"/>
    <s v="Cali"/>
    <x v="2"/>
  </r>
  <r>
    <x v="82"/>
    <x v="36"/>
    <x v="36"/>
    <s v="Barranquilla"/>
    <x v="0"/>
  </r>
  <r>
    <x v="83"/>
    <x v="48"/>
    <x v="48"/>
    <s v="Bogotá"/>
    <x v="2"/>
  </r>
  <r>
    <x v="84"/>
    <x v="49"/>
    <x v="49"/>
    <s v="Bogotá "/>
    <x v="2"/>
  </r>
  <r>
    <x v="85"/>
    <x v="33"/>
    <x v="33"/>
    <s v="Bogotá "/>
    <x v="0"/>
  </r>
  <r>
    <x v="86"/>
    <x v="50"/>
    <x v="50"/>
    <s v="Cartagena"/>
    <x v="2"/>
  </r>
  <r>
    <x v="87"/>
    <x v="5"/>
    <x v="5"/>
    <s v="Bogotá"/>
    <x v="0"/>
  </r>
  <r>
    <x v="88"/>
    <x v="26"/>
    <x v="26"/>
    <s v="Cali"/>
    <x v="2"/>
  </r>
  <r>
    <x v="89"/>
    <x v="51"/>
    <x v="51"/>
    <s v="Cali"/>
    <x v="2"/>
  </r>
  <r>
    <x v="90"/>
    <x v="3"/>
    <x v="3"/>
    <s v="Bogotá"/>
    <x v="0"/>
  </r>
  <r>
    <x v="91"/>
    <x v="3"/>
    <x v="3"/>
    <s v="Bogotá"/>
    <x v="2"/>
  </r>
  <r>
    <x v="92"/>
    <x v="4"/>
    <x v="4"/>
    <s v="Medellín"/>
    <x v="2"/>
  </r>
  <r>
    <x v="93"/>
    <x v="52"/>
    <x v="52"/>
    <s v="Cali"/>
    <x v="2"/>
  </r>
  <r>
    <x v="94"/>
    <x v="53"/>
    <x v="53"/>
    <s v="Bogotá"/>
    <x v="0"/>
  </r>
  <r>
    <x v="95"/>
    <x v="53"/>
    <x v="53"/>
    <s v="Bogotá"/>
    <x v="2"/>
  </r>
  <r>
    <x v="96"/>
    <x v="7"/>
    <x v="7"/>
    <s v="Soacha"/>
    <x v="2"/>
  </r>
  <r>
    <x v="97"/>
    <x v="13"/>
    <x v="13"/>
    <s v="Cali"/>
    <x v="2"/>
  </r>
  <r>
    <x v="98"/>
    <x v="20"/>
    <x v="20"/>
    <s v="Bogotá"/>
    <x v="2"/>
  </r>
  <r>
    <x v="99"/>
    <x v="25"/>
    <x v="25"/>
    <s v="Bogotá "/>
    <x v="0"/>
  </r>
  <r>
    <x v="100"/>
    <x v="25"/>
    <x v="25"/>
    <s v="Bogotá "/>
    <x v="2"/>
  </r>
  <r>
    <x v="101"/>
    <x v="25"/>
    <x v="25"/>
    <s v="Bogotá "/>
    <x v="0"/>
  </r>
  <r>
    <x v="102"/>
    <x v="54"/>
    <x v="54"/>
    <s v="Bogotá"/>
    <x v="0"/>
  </r>
  <r>
    <x v="103"/>
    <x v="55"/>
    <x v="55"/>
    <s v="Bogotá"/>
    <x v="2"/>
  </r>
  <r>
    <x v="104"/>
    <x v="42"/>
    <x v="42"/>
    <s v="Bogotá"/>
    <x v="2"/>
  </r>
  <r>
    <x v="105"/>
    <x v="31"/>
    <x v="31"/>
    <s v="Bogotá"/>
    <x v="0"/>
  </r>
  <r>
    <x v="106"/>
    <x v="46"/>
    <x v="46"/>
    <s v="Bogotá"/>
    <x v="2"/>
  </r>
  <r>
    <x v="107"/>
    <x v="31"/>
    <x v="31"/>
    <s v="Bogotá"/>
    <x v="0"/>
  </r>
  <r>
    <x v="108"/>
    <x v="33"/>
    <x v="33"/>
    <s v="Bogotá "/>
    <x v="0"/>
  </r>
  <r>
    <x v="109"/>
    <x v="56"/>
    <x v="56"/>
    <s v="Bogotá"/>
    <x v="2"/>
  </r>
  <r>
    <x v="110"/>
    <x v="49"/>
    <x v="49"/>
    <s v="Bogotá "/>
    <x v="2"/>
  </r>
  <r>
    <x v="111"/>
    <x v="25"/>
    <x v="25"/>
    <s v="Bogotá "/>
    <x v="2"/>
  </r>
  <r>
    <x v="112"/>
    <x v="15"/>
    <x v="15"/>
    <s v="Bogotá"/>
    <x v="2"/>
  </r>
  <r>
    <x v="113"/>
    <x v="57"/>
    <x v="57"/>
    <s v="Bogotá "/>
    <x v="0"/>
  </r>
  <r>
    <x v="114"/>
    <x v="48"/>
    <x v="48"/>
    <s v="Bogotá"/>
    <x v="0"/>
  </r>
  <r>
    <x v="115"/>
    <x v="58"/>
    <x v="58"/>
    <s v="Barranquilla"/>
    <x v="2"/>
  </r>
  <r>
    <x v="116"/>
    <x v="29"/>
    <x v="29"/>
    <s v="Bogotá"/>
    <x v="0"/>
  </r>
  <r>
    <x v="117"/>
    <x v="59"/>
    <x v="59"/>
    <s v="Fusagasugá"/>
    <x v="0"/>
  </r>
  <r>
    <x v="118"/>
    <x v="44"/>
    <x v="44"/>
    <s v="Barranquilla"/>
    <x v="0"/>
  </r>
  <r>
    <x v="119"/>
    <x v="13"/>
    <x v="13"/>
    <s v="Cali"/>
    <x v="0"/>
  </r>
  <r>
    <x v="120"/>
    <x v="25"/>
    <x v="25"/>
    <s v="Bogotá "/>
    <x v="2"/>
  </r>
  <r>
    <x v="121"/>
    <x v="60"/>
    <x v="60"/>
    <s v="Bogotá"/>
    <x v="0"/>
  </r>
  <r>
    <x v="122"/>
    <x v="49"/>
    <x v="49"/>
    <s v="Bogotá "/>
    <x v="0"/>
  </r>
  <r>
    <x v="123"/>
    <x v="49"/>
    <x v="49"/>
    <s v="Bogotá "/>
    <x v="2"/>
  </r>
  <r>
    <x v="124"/>
    <x v="49"/>
    <x v="49"/>
    <s v="Bogotá "/>
    <x v="0"/>
  </r>
  <r>
    <x v="125"/>
    <x v="61"/>
    <x v="61"/>
    <s v="Bogotá"/>
    <x v="0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24">
  <r>
    <s v="Bogotá"/>
    <n v="458"/>
    <s v="Cruz Verde Kennedy Central"/>
    <n v="4"/>
    <n v="10"/>
    <n v="6"/>
    <n v="5"/>
    <n v="8"/>
    <n v="4"/>
    <n v="9"/>
    <n v="5"/>
    <n v="2"/>
    <n v="2"/>
    <n v="4"/>
    <n v="6"/>
    <n v="4"/>
    <n v="2"/>
    <n v="3"/>
    <n v="2"/>
    <n v="6"/>
    <n v="2"/>
    <n v="3"/>
    <n v="1"/>
    <n v="5"/>
    <n v="4"/>
    <n v="2"/>
    <n v="3"/>
    <x v="0"/>
  </r>
  <r>
    <s v="Medellín"/>
    <n v="161"/>
    <s v="Cruz Verde Punto Clave"/>
    <n v="3"/>
    <n v="3"/>
    <m/>
    <n v="5"/>
    <n v="6"/>
    <n v="3"/>
    <n v="4"/>
    <n v="5"/>
    <n v="2"/>
    <n v="1"/>
    <n v="2"/>
    <n v="1"/>
    <n v="0"/>
    <n v="0"/>
    <n v="2"/>
    <n v="3"/>
    <n v="3"/>
    <n v="3"/>
    <n v="0"/>
    <n v="3"/>
    <n v="0"/>
    <n v="4"/>
    <n v="3"/>
    <n v="2"/>
    <x v="1"/>
  </r>
  <r>
    <s v="Bogotá"/>
    <n v="378"/>
    <s v="Cruz Verde Avenida Las Villas"/>
    <n v="6"/>
    <n v="3"/>
    <n v="4"/>
    <n v="2"/>
    <n v="3"/>
    <n v="3"/>
    <n v="5"/>
    <n v="2"/>
    <n v="1"/>
    <n v="5"/>
    <n v="0"/>
    <n v="3"/>
    <n v="3"/>
    <n v="1"/>
    <n v="2"/>
    <n v="0"/>
    <n v="1"/>
    <n v="2"/>
    <n v="0"/>
    <n v="3"/>
    <n v="3"/>
    <n v="2"/>
    <n v="1"/>
    <n v="1"/>
    <x v="2"/>
  </r>
  <r>
    <s v="Bogotá"/>
    <n v="172"/>
    <s v="Cruz Verde Calle 100"/>
    <n v="2"/>
    <n v="3"/>
    <n v="1"/>
    <n v="4"/>
    <n v="0"/>
    <n v="3"/>
    <n v="6"/>
    <n v="7"/>
    <n v="2"/>
    <n v="0"/>
    <n v="3"/>
    <n v="0"/>
    <n v="1"/>
    <n v="0"/>
    <n v="3"/>
    <n v="1"/>
    <m/>
    <m/>
    <n v="2"/>
    <n v="1"/>
    <n v="3"/>
    <n v="3"/>
    <n v="5"/>
    <n v="2"/>
    <x v="3"/>
  </r>
  <r>
    <s v="Bogotá"/>
    <n v="157"/>
    <s v="Cruz Verde Zona In"/>
    <n v="1"/>
    <n v="2"/>
    <n v="6"/>
    <n v="2"/>
    <n v="3"/>
    <n v="4"/>
    <n v="1"/>
    <n v="3"/>
    <n v="0"/>
    <n v="1"/>
    <n v="0"/>
    <n v="2"/>
    <n v="0"/>
    <n v="6"/>
    <n v="0"/>
    <n v="2"/>
    <n v="0"/>
    <n v="3"/>
    <n v="0"/>
    <n v="4"/>
    <n v="0"/>
    <n v="1"/>
    <n v="0"/>
    <n v="3"/>
    <x v="4"/>
  </r>
  <r>
    <s v="Bogotá"/>
    <n v="226"/>
    <s v="Cruz Verde Metro 20 de Julio"/>
    <n v="3"/>
    <n v="2"/>
    <n v="5"/>
    <n v="1"/>
    <n v="4"/>
    <n v="2"/>
    <n v="2"/>
    <n v="3"/>
    <n v="2"/>
    <n v="1"/>
    <n v="1"/>
    <n v="1"/>
    <n v="0"/>
    <n v="5"/>
    <n v="0"/>
    <n v="1"/>
    <n v="1"/>
    <n v="3"/>
    <n v="0"/>
    <n v="2"/>
    <n v="0"/>
    <n v="2"/>
    <n v="1"/>
    <n v="2"/>
    <x v="4"/>
  </r>
  <r>
    <s v="Bogotá"/>
    <n v="459"/>
    <s v=" Cruz Verde Las Ferias"/>
    <n v="3"/>
    <m/>
    <n v="4"/>
    <n v="0"/>
    <n v="3"/>
    <m/>
    <n v="0"/>
    <n v="9"/>
    <n v="1"/>
    <n v="2"/>
    <n v="0"/>
    <n v="0"/>
    <n v="4"/>
    <n v="0"/>
    <n v="0"/>
    <n v="0"/>
    <n v="3"/>
    <n v="0"/>
    <m/>
    <m/>
    <n v="0"/>
    <n v="0"/>
    <n v="4"/>
    <n v="5"/>
    <x v="5"/>
  </r>
  <r>
    <s v="Bogotá"/>
    <n v="468"/>
    <s v="Cruz Verde Calle 93"/>
    <n v="2"/>
    <n v="2"/>
    <n v="5"/>
    <n v="2"/>
    <n v="3"/>
    <n v="3"/>
    <n v="0"/>
    <n v="1"/>
    <n v="0"/>
    <n v="2"/>
    <n v="1"/>
    <n v="1"/>
    <n v="1"/>
    <n v="4"/>
    <n v="1"/>
    <n v="1"/>
    <n v="2"/>
    <n v="1"/>
    <n v="0"/>
    <n v="3"/>
    <n v="0"/>
    <n v="0"/>
    <n v="0"/>
    <n v="1"/>
    <x v="6"/>
  </r>
  <r>
    <s v="Zipaquirá"/>
    <n v="382"/>
    <s v="Cruz Verde Zipaquirá Centro"/>
    <n v="4"/>
    <n v="2"/>
    <n v="4"/>
    <n v="0"/>
    <n v="1"/>
    <n v="1"/>
    <n v="4"/>
    <n v="2"/>
    <n v="4"/>
    <n v="0"/>
    <n v="2"/>
    <n v="0"/>
    <n v="4"/>
    <n v="0"/>
    <n v="0"/>
    <n v="0"/>
    <n v="0"/>
    <n v="1"/>
    <n v="0"/>
    <n v="1"/>
    <n v="3"/>
    <n v="1"/>
    <n v="2"/>
    <n v="0"/>
    <x v="6"/>
  </r>
  <r>
    <s v="Bogotá"/>
    <n v="451"/>
    <s v="Cruz Verde Chapinero Alto"/>
    <n v="3"/>
    <n v="2"/>
    <n v="5"/>
    <n v="2"/>
    <n v="2"/>
    <n v="3"/>
    <n v="0"/>
    <n v="0"/>
    <n v="3"/>
    <n v="0"/>
    <n v="2"/>
    <n v="0"/>
    <n v="5"/>
    <n v="0"/>
    <n v="2"/>
    <n v="0"/>
    <n v="2"/>
    <n v="0"/>
    <n v="3"/>
    <n v="0"/>
    <n v="0"/>
    <n v="0"/>
    <n v="0"/>
    <n v="0"/>
    <x v="7"/>
  </r>
  <r>
    <s v="Bogotá"/>
    <n v="160"/>
    <s v="Cruz Verde Santa Bárbara"/>
    <n v="1"/>
    <n v="3"/>
    <m/>
    <n v="7"/>
    <n v="1"/>
    <n v="2"/>
    <n v="1"/>
    <n v="2"/>
    <n v="0"/>
    <n v="1"/>
    <n v="1"/>
    <n v="2"/>
    <n v="0"/>
    <n v="0"/>
    <n v="1"/>
    <n v="6"/>
    <n v="0"/>
    <n v="1"/>
    <n v="0"/>
    <n v="2"/>
    <n v="0"/>
    <n v="1"/>
    <n v="1"/>
    <n v="1"/>
    <x v="7"/>
  </r>
  <r>
    <s v="Bogotá"/>
    <n v="505"/>
    <s v="Cruz Verde Galerias"/>
    <n v="1"/>
    <n v="3"/>
    <n v="3"/>
    <n v="2"/>
    <n v="1"/>
    <n v="6"/>
    <n v="0"/>
    <n v="0"/>
    <n v="0"/>
    <n v="1"/>
    <n v="3"/>
    <n v="0"/>
    <n v="3"/>
    <n v="0"/>
    <n v="2"/>
    <n v="0"/>
    <n v="1"/>
    <n v="0"/>
    <n v="5"/>
    <n v="1"/>
    <n v="0"/>
    <n v="0"/>
    <n v="0"/>
    <n v="0"/>
    <x v="8"/>
  </r>
  <r>
    <s v="Cúcuta"/>
    <n v="131"/>
    <s v="Cruz Verde Rosetal"/>
    <n v="0"/>
    <m/>
    <m/>
    <n v="0"/>
    <n v="9"/>
    <n v="2"/>
    <n v="4"/>
    <n v="1"/>
    <n v="0"/>
    <n v="0"/>
    <n v="0"/>
    <n v="0"/>
    <n v="0"/>
    <n v="0"/>
    <n v="0"/>
    <n v="0"/>
    <n v="0"/>
    <n v="9"/>
    <n v="0"/>
    <n v="2"/>
    <n v="2"/>
    <n v="2"/>
    <n v="1"/>
    <n v="0"/>
    <x v="8"/>
  </r>
  <r>
    <s v="Soacha"/>
    <n v="455"/>
    <s v="Cruz Verde Antares"/>
    <n v="1"/>
    <m/>
    <n v="2"/>
    <n v="1"/>
    <n v="6"/>
    <n v="3"/>
    <n v="1"/>
    <n v="2"/>
    <n v="1"/>
    <n v="0"/>
    <n v="0"/>
    <n v="0"/>
    <n v="1"/>
    <n v="1"/>
    <n v="0"/>
    <n v="1"/>
    <n v="2"/>
    <n v="4"/>
    <n v="2"/>
    <n v="1"/>
    <n v="1"/>
    <n v="0"/>
    <n v="0"/>
    <n v="2"/>
    <x v="8"/>
  </r>
  <r>
    <s v="Cali"/>
    <n v="189"/>
    <s v="Cruz Verde Centenario"/>
    <n v="1"/>
    <n v="1"/>
    <n v="2"/>
    <n v="5"/>
    <n v="2"/>
    <n v="1"/>
    <n v="1"/>
    <n v="3"/>
    <n v="0"/>
    <n v="1"/>
    <n v="0"/>
    <n v="1"/>
    <n v="0"/>
    <n v="2"/>
    <n v="0"/>
    <n v="5"/>
    <n v="0"/>
    <n v="2"/>
    <n v="0"/>
    <n v="1"/>
    <n v="1"/>
    <n v="0"/>
    <n v="1"/>
    <n v="2"/>
    <x v="8"/>
  </r>
  <r>
    <s v="Bogotá"/>
    <n v="511"/>
    <s v="Cruz Verde Mazuren"/>
    <n v="0"/>
    <n v="1"/>
    <n v="4"/>
    <n v="3"/>
    <n v="3"/>
    <n v="4"/>
    <n v="0"/>
    <n v="0"/>
    <n v="0"/>
    <n v="0"/>
    <n v="0"/>
    <n v="1"/>
    <n v="0"/>
    <n v="4"/>
    <n v="0"/>
    <n v="3"/>
    <n v="0"/>
    <n v="3"/>
    <n v="0"/>
    <n v="4"/>
    <n v="0"/>
    <n v="0"/>
    <n v="0"/>
    <n v="0"/>
    <x v="9"/>
  </r>
  <r>
    <s v="Bogotá"/>
    <n v="262"/>
    <s v="Cruz Verde Jumbo Hayuelos"/>
    <n v="4"/>
    <n v="1"/>
    <n v="1"/>
    <n v="2"/>
    <n v="2"/>
    <m/>
    <n v="4"/>
    <n v="1"/>
    <n v="0"/>
    <n v="4"/>
    <n v="0"/>
    <n v="1"/>
    <n v="0"/>
    <n v="1"/>
    <n v="0"/>
    <n v="2"/>
    <n v="0"/>
    <n v="2"/>
    <m/>
    <m/>
    <n v="0"/>
    <n v="4"/>
    <n v="0"/>
    <n v="1"/>
    <x v="9"/>
  </r>
  <r>
    <s v="Cúcuta"/>
    <n v="460"/>
    <s v="Cruz Verde Cúcuta Av.1"/>
    <n v="2"/>
    <n v="1"/>
    <m/>
    <n v="3"/>
    <n v="2"/>
    <n v="3"/>
    <n v="2"/>
    <n v="2"/>
    <n v="2"/>
    <n v="0"/>
    <n v="1"/>
    <n v="0"/>
    <n v="0"/>
    <n v="0"/>
    <n v="3"/>
    <n v="0"/>
    <n v="2"/>
    <n v="0"/>
    <n v="3"/>
    <n v="0"/>
    <n v="2"/>
    <n v="0"/>
    <n v="1"/>
    <n v="1"/>
    <x v="9"/>
  </r>
  <r>
    <s v="Bogotá"/>
    <n v="167"/>
    <s v="Cruz Verde Quinta Paredes"/>
    <n v="0"/>
    <n v="2"/>
    <m/>
    <n v="3"/>
    <n v="3"/>
    <n v="2"/>
    <n v="2"/>
    <n v="3"/>
    <n v="0"/>
    <n v="0"/>
    <n v="0"/>
    <n v="2"/>
    <n v="0"/>
    <n v="0"/>
    <n v="2"/>
    <n v="1"/>
    <n v="3"/>
    <n v="0"/>
    <n v="2"/>
    <n v="0"/>
    <n v="1"/>
    <n v="1"/>
    <n v="3"/>
    <n v="0"/>
    <x v="9"/>
  </r>
  <r>
    <s v="Bogotá "/>
    <n v="495"/>
    <s v="Cruz Verde Clìnica de la Mujer"/>
    <n v="0"/>
    <m/>
    <m/>
    <n v="0"/>
    <n v="6"/>
    <n v="1"/>
    <n v="5"/>
    <n v="3"/>
    <n v="0"/>
    <n v="0"/>
    <n v="0"/>
    <n v="0"/>
    <n v="0"/>
    <n v="0"/>
    <n v="0"/>
    <n v="0"/>
    <n v="4"/>
    <n v="2"/>
    <n v="1"/>
    <n v="0"/>
    <n v="5"/>
    <n v="0"/>
    <n v="2"/>
    <n v="1"/>
    <x v="9"/>
  </r>
  <r>
    <s v="Medellín"/>
    <n v="200"/>
    <s v="Cruz Verde Jumbo Cra 65"/>
    <n v="6"/>
    <n v="4"/>
    <n v="1"/>
    <n v="0"/>
    <m/>
    <m/>
    <n v="1"/>
    <n v="1"/>
    <n v="1"/>
    <n v="5"/>
    <n v="0"/>
    <n v="4"/>
    <n v="0"/>
    <n v="1"/>
    <n v="0"/>
    <n v="0"/>
    <m/>
    <m/>
    <m/>
    <m/>
    <n v="0"/>
    <n v="1"/>
    <n v="1"/>
    <n v="0"/>
    <x v="10"/>
  </r>
  <r>
    <s v="Bogotá"/>
    <n v="464"/>
    <s v="Cruz Verde Av. Esperanza"/>
    <n v="2"/>
    <n v="4"/>
    <n v="5"/>
    <n v="0"/>
    <m/>
    <m/>
    <n v="1"/>
    <n v="0"/>
    <n v="2"/>
    <n v="0"/>
    <n v="3"/>
    <n v="1"/>
    <n v="4"/>
    <n v="1"/>
    <n v="0"/>
    <n v="0"/>
    <m/>
    <m/>
    <m/>
    <m/>
    <n v="1"/>
    <n v="0"/>
    <n v="0"/>
    <n v="0"/>
    <x v="11"/>
  </r>
  <r>
    <s v="Bogotá"/>
    <n v="383"/>
    <s v="Cruz Verde World Trade Center"/>
    <n v="1"/>
    <m/>
    <n v="1"/>
    <n v="1"/>
    <n v="3"/>
    <n v="1"/>
    <n v="1"/>
    <n v="3"/>
    <n v="1"/>
    <n v="0"/>
    <n v="0"/>
    <n v="0"/>
    <n v="0"/>
    <n v="1"/>
    <n v="1"/>
    <n v="0"/>
    <n v="2"/>
    <n v="1"/>
    <n v="0"/>
    <n v="1"/>
    <n v="1"/>
    <n v="0"/>
    <n v="0"/>
    <n v="3"/>
    <x v="12"/>
  </r>
  <r>
    <s v="Facatativá"/>
    <n v="143"/>
    <s v="Cruz Verde Facatativá"/>
    <n v="1"/>
    <n v="1"/>
    <n v="3"/>
    <n v="4"/>
    <n v="1"/>
    <m/>
    <n v="0"/>
    <n v="0"/>
    <n v="0"/>
    <n v="1"/>
    <n v="0"/>
    <n v="1"/>
    <n v="1"/>
    <n v="2"/>
    <n v="3"/>
    <n v="1"/>
    <n v="0"/>
    <n v="1"/>
    <m/>
    <m/>
    <n v="0"/>
    <n v="0"/>
    <n v="0"/>
    <n v="0"/>
    <x v="13"/>
  </r>
  <r>
    <s v="Bogotá"/>
    <n v="512"/>
    <s v="Cruz Verde Parque Fontibón"/>
    <n v="3"/>
    <m/>
    <m/>
    <n v="1"/>
    <n v="3"/>
    <n v="3"/>
    <n v="0"/>
    <n v="0"/>
    <n v="2"/>
    <n v="1"/>
    <n v="0"/>
    <n v="0"/>
    <n v="0"/>
    <n v="0"/>
    <n v="1"/>
    <n v="0"/>
    <n v="1"/>
    <n v="2"/>
    <n v="1"/>
    <n v="2"/>
    <n v="0"/>
    <n v="0"/>
    <n v="0"/>
    <n v="0"/>
    <x v="13"/>
  </r>
  <r>
    <s v="Armenia"/>
    <n v="133"/>
    <s v="Cruz Verde Avenida Bolívar"/>
    <n v="0"/>
    <n v="2"/>
    <n v="2"/>
    <n v="2"/>
    <n v="1"/>
    <n v="2"/>
    <n v="1"/>
    <n v="0"/>
    <n v="0"/>
    <n v="0"/>
    <n v="0"/>
    <n v="2"/>
    <n v="0"/>
    <n v="2"/>
    <n v="1"/>
    <n v="1"/>
    <n v="0"/>
    <n v="1"/>
    <n v="0"/>
    <n v="2"/>
    <n v="0"/>
    <n v="1"/>
    <n v="0"/>
    <n v="0"/>
    <x v="13"/>
  </r>
  <r>
    <s v="Bogotá"/>
    <n v="110"/>
    <s v="Cruz Verde Pontevedra"/>
    <n v="0"/>
    <n v="2"/>
    <n v="3"/>
    <n v="0"/>
    <n v="2"/>
    <n v="1"/>
    <n v="2"/>
    <n v="0"/>
    <n v="0"/>
    <n v="0"/>
    <n v="0"/>
    <n v="2"/>
    <n v="0"/>
    <n v="3"/>
    <n v="0"/>
    <n v="0"/>
    <n v="1"/>
    <n v="1"/>
    <n v="0"/>
    <n v="1"/>
    <n v="0"/>
    <n v="2"/>
    <n v="0"/>
    <n v="0"/>
    <x v="13"/>
  </r>
  <r>
    <s v="Cali"/>
    <n v="120"/>
    <s v="Cruz Verde Roosevelt"/>
    <n v="0"/>
    <n v="1"/>
    <n v="1"/>
    <n v="0"/>
    <n v="4"/>
    <n v="2"/>
    <n v="0"/>
    <n v="2"/>
    <n v="0"/>
    <n v="0"/>
    <n v="0"/>
    <n v="1"/>
    <n v="0"/>
    <n v="1"/>
    <n v="0"/>
    <n v="0"/>
    <n v="0"/>
    <n v="4"/>
    <n v="0"/>
    <n v="2"/>
    <n v="0"/>
    <n v="0"/>
    <n v="0"/>
    <n v="2"/>
    <x v="13"/>
  </r>
  <r>
    <s v="Barranquilla"/>
    <n v="257"/>
    <s v="Cruz Verde Jumbo Americano"/>
    <n v="1"/>
    <m/>
    <n v="1"/>
    <n v="1"/>
    <n v="1"/>
    <n v="2"/>
    <n v="2"/>
    <n v="2"/>
    <n v="1"/>
    <n v="0"/>
    <n v="0"/>
    <n v="0"/>
    <n v="0"/>
    <n v="1"/>
    <n v="0"/>
    <n v="1"/>
    <n v="1"/>
    <n v="0"/>
    <n v="1"/>
    <n v="1"/>
    <n v="1"/>
    <n v="1"/>
    <n v="1"/>
    <n v="1"/>
    <x v="13"/>
  </r>
  <r>
    <s v="Barranquilla"/>
    <n v="183"/>
    <s v="Cruz Verde Calle 84"/>
    <n v="0"/>
    <m/>
    <m/>
    <n v="0"/>
    <n v="2"/>
    <n v="1"/>
    <n v="5"/>
    <n v="2"/>
    <n v="0"/>
    <n v="0"/>
    <n v="0"/>
    <n v="0"/>
    <n v="0"/>
    <n v="0"/>
    <n v="0"/>
    <n v="0"/>
    <n v="0"/>
    <n v="2"/>
    <n v="1"/>
    <n v="0"/>
    <n v="3"/>
    <n v="2"/>
    <n v="2"/>
    <n v="0"/>
    <x v="13"/>
  </r>
  <r>
    <s v="Bogotá"/>
    <n v="265"/>
    <s v="Cruz Verde Metro Alquería"/>
    <n v="2"/>
    <n v="2"/>
    <n v="1"/>
    <n v="0"/>
    <n v="2"/>
    <m/>
    <n v="1"/>
    <n v="1"/>
    <n v="2"/>
    <n v="0"/>
    <n v="2"/>
    <n v="0"/>
    <n v="1"/>
    <n v="0"/>
    <n v="0"/>
    <n v="0"/>
    <n v="1"/>
    <n v="1"/>
    <m/>
    <m/>
    <n v="0"/>
    <n v="1"/>
    <n v="1"/>
    <n v="0"/>
    <x v="14"/>
  </r>
  <r>
    <s v="Bogotá"/>
    <n v="469"/>
    <s v="Cruz Verde Calle 140"/>
    <n v="0"/>
    <n v="1"/>
    <m/>
    <n v="2"/>
    <n v="1"/>
    <n v="1"/>
    <n v="3"/>
    <n v="1"/>
    <n v="0"/>
    <n v="0"/>
    <n v="0"/>
    <n v="1"/>
    <n v="0"/>
    <n v="0"/>
    <n v="1"/>
    <n v="1"/>
    <n v="1"/>
    <n v="0"/>
    <n v="1"/>
    <n v="0"/>
    <n v="3"/>
    <n v="0"/>
    <n v="1"/>
    <n v="0"/>
    <x v="14"/>
  </r>
  <r>
    <s v="Bogotá"/>
    <n v="367"/>
    <s v="Cruz Verde Ilarco"/>
    <n v="1"/>
    <m/>
    <n v="1"/>
    <n v="4"/>
    <n v="1"/>
    <m/>
    <n v="0"/>
    <n v="2"/>
    <n v="1"/>
    <n v="0"/>
    <n v="0"/>
    <n v="0"/>
    <n v="1"/>
    <n v="0"/>
    <n v="2"/>
    <n v="2"/>
    <n v="1"/>
    <n v="0"/>
    <m/>
    <m/>
    <n v="0"/>
    <n v="0"/>
    <n v="1"/>
    <n v="1"/>
    <x v="14"/>
  </r>
  <r>
    <s v="Bogotá"/>
    <n v="506"/>
    <s v="Cruz Verde Santa Bibiana"/>
    <n v="0"/>
    <n v="1"/>
    <n v="2"/>
    <n v="2"/>
    <m/>
    <n v="1"/>
    <n v="1"/>
    <n v="2"/>
    <n v="0"/>
    <n v="0"/>
    <n v="1"/>
    <n v="0"/>
    <n v="2"/>
    <n v="0"/>
    <n v="1"/>
    <n v="1"/>
    <m/>
    <m/>
    <n v="1"/>
    <n v="0"/>
    <n v="1"/>
    <n v="0"/>
    <n v="1"/>
    <n v="1"/>
    <x v="14"/>
  </r>
  <r>
    <s v="Bogotá"/>
    <n v="461"/>
    <s v="Cruz Verde Santa Fé"/>
    <n v="1"/>
    <m/>
    <m/>
    <n v="0"/>
    <n v="1"/>
    <n v="2"/>
    <n v="2"/>
    <n v="3"/>
    <n v="1"/>
    <n v="0"/>
    <n v="0"/>
    <n v="0"/>
    <n v="0"/>
    <n v="0"/>
    <n v="0"/>
    <n v="0"/>
    <n v="1"/>
    <n v="0"/>
    <n v="2"/>
    <n v="0"/>
    <n v="2"/>
    <n v="0"/>
    <n v="3"/>
    <n v="0"/>
    <x v="14"/>
  </r>
  <r>
    <s v="Bucaramanga"/>
    <n v="297"/>
    <s v="Cruz Verde Parque Caracolí"/>
    <n v="2"/>
    <m/>
    <n v="3"/>
    <n v="0"/>
    <m/>
    <n v="2"/>
    <n v="1"/>
    <n v="0"/>
    <n v="2"/>
    <n v="0"/>
    <n v="0"/>
    <n v="0"/>
    <n v="3"/>
    <n v="0"/>
    <n v="0"/>
    <n v="0"/>
    <m/>
    <m/>
    <n v="2"/>
    <n v="0"/>
    <n v="1"/>
    <n v="0"/>
    <n v="0"/>
    <n v="0"/>
    <x v="15"/>
  </r>
  <r>
    <s v="Bogotá"/>
    <n v="466"/>
    <s v="Cruz Verde Colmedica Chapinero "/>
    <n v="0"/>
    <n v="1"/>
    <n v="3"/>
    <n v="0"/>
    <m/>
    <n v="3"/>
    <n v="1"/>
    <n v="0"/>
    <n v="0"/>
    <n v="0"/>
    <n v="1"/>
    <n v="0"/>
    <n v="3"/>
    <n v="0"/>
    <n v="0"/>
    <n v="0"/>
    <m/>
    <m/>
    <n v="3"/>
    <n v="0"/>
    <n v="1"/>
    <n v="0"/>
    <n v="0"/>
    <n v="0"/>
    <x v="15"/>
  </r>
  <r>
    <s v="Bogotá"/>
    <n v="507"/>
    <s v="Cruz Verde Diver Plaza"/>
    <n v="0"/>
    <n v="1"/>
    <n v="1"/>
    <n v="1"/>
    <n v="2"/>
    <n v="1"/>
    <n v="2"/>
    <n v="0"/>
    <n v="0"/>
    <n v="0"/>
    <n v="1"/>
    <n v="0"/>
    <n v="1"/>
    <n v="0"/>
    <n v="1"/>
    <n v="0"/>
    <n v="2"/>
    <n v="0"/>
    <n v="0"/>
    <n v="1"/>
    <n v="1"/>
    <n v="1"/>
    <n v="0"/>
    <n v="0"/>
    <x v="15"/>
  </r>
  <r>
    <s v="Bucaramanga"/>
    <n v="162"/>
    <s v="Cruz Verde Cabecera"/>
    <n v="0"/>
    <n v="2"/>
    <n v="1"/>
    <n v="0"/>
    <n v="1"/>
    <n v="2"/>
    <n v="2"/>
    <n v="0"/>
    <n v="0"/>
    <n v="0"/>
    <n v="2"/>
    <n v="0"/>
    <n v="1"/>
    <n v="0"/>
    <n v="0"/>
    <n v="0"/>
    <n v="0"/>
    <n v="1"/>
    <n v="2"/>
    <n v="0"/>
    <n v="2"/>
    <n v="0"/>
    <n v="0"/>
    <n v="0"/>
    <x v="15"/>
  </r>
  <r>
    <s v="Cali"/>
    <n v="188"/>
    <s v="Cruz Verde Tequendama"/>
    <n v="0"/>
    <n v="1"/>
    <m/>
    <n v="1"/>
    <n v="3"/>
    <n v="2"/>
    <n v="0"/>
    <n v="1"/>
    <n v="0"/>
    <n v="0"/>
    <n v="0"/>
    <n v="1"/>
    <n v="0"/>
    <n v="0"/>
    <n v="0"/>
    <n v="1"/>
    <n v="1"/>
    <n v="2"/>
    <n v="0"/>
    <n v="2"/>
    <n v="0"/>
    <n v="0"/>
    <n v="0"/>
    <n v="1"/>
    <x v="15"/>
  </r>
  <r>
    <s v="Bogotá"/>
    <n v="494"/>
    <s v="Cruz Verde Modelia Central"/>
    <n v="1"/>
    <m/>
    <n v="1"/>
    <n v="2"/>
    <m/>
    <n v="3"/>
    <n v="0"/>
    <n v="1"/>
    <n v="1"/>
    <n v="0"/>
    <n v="0"/>
    <n v="0"/>
    <n v="1"/>
    <n v="0"/>
    <n v="2"/>
    <n v="0"/>
    <m/>
    <m/>
    <n v="3"/>
    <n v="0"/>
    <n v="0"/>
    <n v="0"/>
    <n v="0"/>
    <n v="1"/>
    <x v="15"/>
  </r>
  <r>
    <s v="Bogotá"/>
    <n v="163"/>
    <s v="Cruz Verde Palermo"/>
    <n v="0"/>
    <n v="2"/>
    <m/>
    <n v="2"/>
    <m/>
    <n v="1"/>
    <n v="0"/>
    <n v="3"/>
    <n v="0"/>
    <n v="0"/>
    <n v="2"/>
    <n v="0"/>
    <n v="0"/>
    <n v="0"/>
    <n v="2"/>
    <n v="0"/>
    <m/>
    <m/>
    <n v="0"/>
    <n v="1"/>
    <n v="0"/>
    <n v="0"/>
    <n v="3"/>
    <n v="0"/>
    <x v="15"/>
  </r>
  <r>
    <s v="Bogotá"/>
    <n v="504"/>
    <s v="Cruz Verde Uap 104"/>
    <n v="0"/>
    <n v="3"/>
    <n v="1"/>
    <n v="0"/>
    <m/>
    <n v="3"/>
    <n v="0"/>
    <n v="0"/>
    <n v="0"/>
    <n v="0"/>
    <n v="2"/>
    <n v="1"/>
    <n v="1"/>
    <n v="0"/>
    <n v="0"/>
    <n v="0"/>
    <m/>
    <m/>
    <n v="3"/>
    <n v="0"/>
    <n v="0"/>
    <n v="0"/>
    <n v="0"/>
    <n v="0"/>
    <x v="16"/>
  </r>
  <r>
    <s v="Bogotá"/>
    <n v="253"/>
    <s v="Cruz Verde Metro Banderas"/>
    <n v="2"/>
    <n v="1"/>
    <n v="1"/>
    <n v="1"/>
    <n v="1"/>
    <m/>
    <n v="0"/>
    <n v="1"/>
    <n v="0"/>
    <n v="2"/>
    <n v="0"/>
    <n v="1"/>
    <n v="0"/>
    <n v="1"/>
    <n v="1"/>
    <n v="0"/>
    <n v="0"/>
    <n v="1"/>
    <m/>
    <m/>
    <n v="0"/>
    <n v="0"/>
    <n v="1"/>
    <n v="0"/>
    <x v="16"/>
  </r>
  <r>
    <s v="Bogotá"/>
    <n v="98"/>
    <s v="Cruz Verde Belmira"/>
    <n v="1"/>
    <n v="1"/>
    <n v="1"/>
    <n v="1"/>
    <n v="1"/>
    <n v="1"/>
    <n v="0"/>
    <n v="1"/>
    <n v="0"/>
    <n v="1"/>
    <n v="0"/>
    <n v="1"/>
    <n v="0"/>
    <n v="1"/>
    <n v="0"/>
    <n v="1"/>
    <n v="0"/>
    <n v="1"/>
    <n v="0"/>
    <n v="1"/>
    <n v="0"/>
    <n v="0"/>
    <n v="0"/>
    <n v="1"/>
    <x v="16"/>
  </r>
  <r>
    <s v="Bogotá"/>
    <n v="168"/>
    <s v="Cruz Verde Calle 127"/>
    <n v="1"/>
    <n v="1"/>
    <n v="1"/>
    <n v="2"/>
    <n v="1"/>
    <m/>
    <n v="0"/>
    <n v="0"/>
    <n v="0"/>
    <n v="1"/>
    <n v="0"/>
    <n v="1"/>
    <n v="0"/>
    <n v="1"/>
    <n v="0"/>
    <n v="2"/>
    <n v="0"/>
    <n v="1"/>
    <m/>
    <m/>
    <n v="0"/>
    <n v="0"/>
    <n v="0"/>
    <n v="0"/>
    <x v="17"/>
  </r>
  <r>
    <s v="Tunja"/>
    <n v="201"/>
    <s v="Cruz Verde Jumbo Tunja"/>
    <n v="1"/>
    <n v="1"/>
    <m/>
    <n v="1"/>
    <n v="1"/>
    <n v="1"/>
    <n v="1"/>
    <n v="0"/>
    <n v="0"/>
    <n v="1"/>
    <n v="0"/>
    <n v="1"/>
    <n v="0"/>
    <n v="0"/>
    <n v="1"/>
    <n v="0"/>
    <n v="0"/>
    <n v="1"/>
    <n v="0"/>
    <n v="1"/>
    <n v="0"/>
    <n v="1"/>
    <n v="0"/>
    <n v="0"/>
    <x v="17"/>
  </r>
  <r>
    <s v="Cali"/>
    <n v="385"/>
    <s v="Cruz Verde Imbanaco"/>
    <n v="1"/>
    <m/>
    <n v="1"/>
    <n v="2"/>
    <n v="1"/>
    <m/>
    <n v="0"/>
    <n v="1"/>
    <n v="0"/>
    <n v="1"/>
    <n v="0"/>
    <n v="0"/>
    <n v="1"/>
    <n v="0"/>
    <n v="1"/>
    <n v="1"/>
    <n v="1"/>
    <n v="0"/>
    <m/>
    <m/>
    <n v="0"/>
    <n v="0"/>
    <n v="0"/>
    <n v="1"/>
    <x v="17"/>
  </r>
  <r>
    <s v="Cartagena"/>
    <n v="470"/>
    <s v="Cruz Verde Las Murallas"/>
    <n v="0"/>
    <n v="1"/>
    <n v="1"/>
    <n v="1"/>
    <n v="2"/>
    <m/>
    <n v="0"/>
    <n v="1"/>
    <n v="0"/>
    <n v="0"/>
    <n v="1"/>
    <n v="0"/>
    <n v="0"/>
    <n v="1"/>
    <n v="1"/>
    <n v="0"/>
    <n v="0"/>
    <n v="2"/>
    <m/>
    <m/>
    <n v="0"/>
    <n v="0"/>
    <n v="0"/>
    <n v="1"/>
    <x v="17"/>
  </r>
  <r>
    <s v="Bogotá"/>
    <n v="454"/>
    <s v="Cruz Verde Colina"/>
    <n v="1"/>
    <n v="1"/>
    <m/>
    <n v="1"/>
    <n v="1"/>
    <m/>
    <n v="0"/>
    <n v="2"/>
    <n v="0"/>
    <n v="1"/>
    <n v="0"/>
    <n v="1"/>
    <n v="0"/>
    <n v="0"/>
    <n v="0"/>
    <n v="1"/>
    <n v="0"/>
    <n v="1"/>
    <m/>
    <m/>
    <n v="0"/>
    <n v="0"/>
    <n v="1"/>
    <n v="1"/>
    <x v="17"/>
  </r>
  <r>
    <s v="Duitama"/>
    <n v="147"/>
    <s v="Cruz Verde Innovo"/>
    <n v="2"/>
    <n v="1"/>
    <n v="1"/>
    <n v="1"/>
    <m/>
    <m/>
    <n v="0"/>
    <n v="0"/>
    <n v="0"/>
    <n v="2"/>
    <n v="0"/>
    <n v="1"/>
    <n v="0"/>
    <n v="1"/>
    <n v="1"/>
    <n v="0"/>
    <m/>
    <m/>
    <m/>
    <m/>
    <n v="0"/>
    <n v="0"/>
    <n v="0"/>
    <n v="0"/>
    <x v="18"/>
  </r>
  <r>
    <s v="Medellín"/>
    <n v="113"/>
    <s v="Cruz Verde San Diego"/>
    <n v="2"/>
    <n v="1"/>
    <n v="1"/>
    <n v="0"/>
    <n v="1"/>
    <m/>
    <n v="0"/>
    <n v="0"/>
    <n v="1"/>
    <n v="1"/>
    <n v="0"/>
    <n v="1"/>
    <n v="0"/>
    <n v="1"/>
    <n v="0"/>
    <n v="0"/>
    <n v="0"/>
    <n v="1"/>
    <m/>
    <m/>
    <n v="0"/>
    <n v="0"/>
    <n v="0"/>
    <n v="0"/>
    <x v="18"/>
  </r>
  <r>
    <s v="Bogotá"/>
    <n v="186"/>
    <s v="Cruz Verde Calle 97"/>
    <n v="0"/>
    <m/>
    <m/>
    <n v="2"/>
    <n v="3"/>
    <m/>
    <n v="0"/>
    <n v="0"/>
    <n v="0"/>
    <n v="0"/>
    <n v="0"/>
    <n v="0"/>
    <n v="0"/>
    <n v="0"/>
    <n v="1"/>
    <n v="1"/>
    <n v="0"/>
    <n v="3"/>
    <m/>
    <m/>
    <n v="0"/>
    <n v="0"/>
    <n v="0"/>
    <n v="0"/>
    <x v="18"/>
  </r>
  <r>
    <s v="Bucaramanga"/>
    <n v="444"/>
    <s v="Cruz Verde Carrera 33"/>
    <n v="1"/>
    <n v="2"/>
    <n v="1"/>
    <n v="0"/>
    <m/>
    <n v="1"/>
    <n v="0"/>
    <n v="0"/>
    <n v="1"/>
    <n v="0"/>
    <n v="2"/>
    <n v="0"/>
    <n v="1"/>
    <n v="0"/>
    <n v="0"/>
    <n v="0"/>
    <m/>
    <m/>
    <n v="1"/>
    <n v="0"/>
    <n v="0"/>
    <n v="0"/>
    <n v="0"/>
    <n v="0"/>
    <x v="18"/>
  </r>
  <r>
    <s v="Manizales"/>
    <n v="123"/>
    <s v="Cruz Verde Guayacanes"/>
    <n v="0"/>
    <n v="3"/>
    <m/>
    <n v="0"/>
    <n v="1"/>
    <m/>
    <n v="1"/>
    <n v="0"/>
    <n v="0"/>
    <n v="0"/>
    <n v="0"/>
    <n v="3"/>
    <n v="0"/>
    <n v="0"/>
    <n v="0"/>
    <n v="0"/>
    <n v="0"/>
    <n v="1"/>
    <m/>
    <m/>
    <n v="0"/>
    <n v="1"/>
    <n v="0"/>
    <n v="0"/>
    <x v="18"/>
  </r>
  <r>
    <s v="Bogotá"/>
    <n v="229"/>
    <s v="Cruz Verde Jumbo Suba"/>
    <n v="1"/>
    <m/>
    <m/>
    <n v="1"/>
    <n v="1"/>
    <n v="1"/>
    <n v="1"/>
    <n v="0"/>
    <n v="0"/>
    <n v="1"/>
    <n v="0"/>
    <n v="0"/>
    <n v="0"/>
    <n v="0"/>
    <n v="0"/>
    <n v="1"/>
    <n v="0"/>
    <n v="1"/>
    <n v="0"/>
    <n v="1"/>
    <n v="0"/>
    <n v="1"/>
    <n v="0"/>
    <n v="0"/>
    <x v="18"/>
  </r>
  <r>
    <s v="Bogotá"/>
    <n v="389"/>
    <s v="Cruz Verde Restrepo"/>
    <n v="1"/>
    <n v="2"/>
    <m/>
    <n v="0"/>
    <m/>
    <m/>
    <n v="2"/>
    <n v="0"/>
    <n v="0"/>
    <n v="1"/>
    <n v="0"/>
    <n v="2"/>
    <n v="0"/>
    <n v="0"/>
    <n v="0"/>
    <n v="0"/>
    <m/>
    <m/>
    <m/>
    <m/>
    <n v="1"/>
    <n v="1"/>
    <n v="0"/>
    <n v="0"/>
    <x v="18"/>
  </r>
  <r>
    <s v="Bogotá"/>
    <n v="251"/>
    <s v="Cruz Verde Calle 54"/>
    <n v="0"/>
    <n v="1"/>
    <n v="3"/>
    <n v="0"/>
    <m/>
    <m/>
    <n v="0"/>
    <n v="1"/>
    <n v="0"/>
    <n v="0"/>
    <n v="0"/>
    <n v="1"/>
    <n v="1"/>
    <n v="2"/>
    <n v="0"/>
    <n v="0"/>
    <m/>
    <m/>
    <m/>
    <m/>
    <n v="0"/>
    <n v="0"/>
    <n v="1"/>
    <n v="0"/>
    <x v="18"/>
  </r>
  <r>
    <s v="Bogotá"/>
    <n v="496"/>
    <s v="Cruz Verde Medical Center"/>
    <n v="1"/>
    <n v="1"/>
    <n v="1"/>
    <n v="1"/>
    <m/>
    <m/>
    <n v="0"/>
    <n v="1"/>
    <n v="0"/>
    <n v="1"/>
    <n v="1"/>
    <n v="0"/>
    <n v="1"/>
    <n v="0"/>
    <n v="1"/>
    <n v="0"/>
    <m/>
    <m/>
    <m/>
    <m/>
    <n v="0"/>
    <n v="0"/>
    <n v="1"/>
    <n v="0"/>
    <x v="18"/>
  </r>
  <r>
    <s v="Cartagena"/>
    <n v="456"/>
    <s v="Cruz Verde Bocagrande Carrera 3"/>
    <n v="0"/>
    <m/>
    <n v="1"/>
    <n v="3"/>
    <m/>
    <m/>
    <n v="0"/>
    <n v="1"/>
    <n v="0"/>
    <n v="0"/>
    <n v="0"/>
    <n v="0"/>
    <n v="1"/>
    <n v="0"/>
    <n v="1"/>
    <n v="2"/>
    <m/>
    <m/>
    <m/>
    <m/>
    <n v="0"/>
    <n v="0"/>
    <n v="0"/>
    <n v="1"/>
    <x v="18"/>
  </r>
  <r>
    <s v="Barranquilla"/>
    <n v="309"/>
    <s v="Cruz Verde Metro San Francisco"/>
    <n v="0"/>
    <n v="1"/>
    <n v="1"/>
    <n v="1"/>
    <n v="1"/>
    <m/>
    <n v="0"/>
    <n v="1"/>
    <n v="0"/>
    <n v="0"/>
    <n v="0"/>
    <n v="1"/>
    <n v="0"/>
    <n v="1"/>
    <n v="0"/>
    <n v="1"/>
    <n v="0"/>
    <n v="1"/>
    <m/>
    <m/>
    <n v="0"/>
    <n v="0"/>
    <n v="0"/>
    <n v="1"/>
    <x v="18"/>
  </r>
  <r>
    <s v="Bogotá"/>
    <n v="467"/>
    <s v="Cruz Verde Santa Paula"/>
    <n v="0"/>
    <m/>
    <n v="1"/>
    <n v="0"/>
    <m/>
    <n v="2"/>
    <n v="0"/>
    <n v="2"/>
    <n v="0"/>
    <n v="0"/>
    <n v="0"/>
    <n v="0"/>
    <n v="1"/>
    <n v="0"/>
    <n v="0"/>
    <n v="0"/>
    <m/>
    <m/>
    <n v="2"/>
    <n v="0"/>
    <n v="0"/>
    <n v="0"/>
    <n v="2"/>
    <n v="0"/>
    <x v="18"/>
  </r>
  <r>
    <s v="Bogotá"/>
    <n v="155"/>
    <s v="Cruz Verde Salitre"/>
    <n v="0"/>
    <m/>
    <n v="1"/>
    <n v="0"/>
    <n v="1"/>
    <m/>
    <n v="0"/>
    <n v="3"/>
    <n v="0"/>
    <n v="0"/>
    <n v="0"/>
    <n v="0"/>
    <n v="1"/>
    <n v="0"/>
    <n v="0"/>
    <n v="0"/>
    <n v="0"/>
    <n v="1"/>
    <m/>
    <m/>
    <n v="0"/>
    <n v="0"/>
    <n v="1"/>
    <n v="2"/>
    <x v="18"/>
  </r>
  <r>
    <s v="Cali"/>
    <n v="258"/>
    <s v="Cruz Verde Jumbo Limonar"/>
    <n v="0"/>
    <m/>
    <n v="1"/>
    <n v="0"/>
    <m/>
    <n v="1"/>
    <n v="0"/>
    <n v="3"/>
    <n v="0"/>
    <n v="0"/>
    <n v="0"/>
    <n v="0"/>
    <n v="0"/>
    <n v="1"/>
    <n v="0"/>
    <n v="0"/>
    <m/>
    <m/>
    <n v="0"/>
    <n v="1"/>
    <n v="0"/>
    <n v="0"/>
    <n v="0"/>
    <n v="3"/>
    <x v="18"/>
  </r>
  <r>
    <s v="Medellín"/>
    <n v="175"/>
    <s v="Cruz Verde Campestre"/>
    <n v="0"/>
    <n v="1"/>
    <m/>
    <n v="3"/>
    <m/>
    <m/>
    <n v="0"/>
    <n v="0"/>
    <n v="0"/>
    <n v="0"/>
    <n v="1"/>
    <n v="0"/>
    <n v="0"/>
    <n v="0"/>
    <n v="2"/>
    <n v="1"/>
    <m/>
    <m/>
    <m/>
    <m/>
    <n v="0"/>
    <n v="0"/>
    <n v="0"/>
    <n v="0"/>
    <x v="19"/>
  </r>
  <r>
    <s v="Bucaramanga"/>
    <n v="174"/>
    <s v="Cruz Verde Parque Turbay"/>
    <n v="1"/>
    <n v="2"/>
    <m/>
    <n v="0"/>
    <n v="1"/>
    <m/>
    <n v="0"/>
    <n v="0"/>
    <n v="1"/>
    <n v="0"/>
    <n v="2"/>
    <n v="0"/>
    <n v="0"/>
    <n v="0"/>
    <n v="0"/>
    <n v="0"/>
    <n v="1"/>
    <n v="0"/>
    <m/>
    <m/>
    <n v="0"/>
    <n v="0"/>
    <n v="0"/>
    <n v="0"/>
    <x v="19"/>
  </r>
  <r>
    <s v="Manizales"/>
    <n v="501"/>
    <s v="Cruz Verde Parque Médico "/>
    <n v="0"/>
    <n v="2"/>
    <m/>
    <n v="0"/>
    <m/>
    <n v="2"/>
    <n v="0"/>
    <n v="0"/>
    <n v="0"/>
    <n v="0"/>
    <n v="1"/>
    <n v="1"/>
    <n v="0"/>
    <n v="0"/>
    <n v="0"/>
    <n v="0"/>
    <m/>
    <m/>
    <n v="0"/>
    <n v="2"/>
    <n v="0"/>
    <n v="0"/>
    <n v="0"/>
    <n v="0"/>
    <x v="19"/>
  </r>
  <r>
    <s v="Barranquilla"/>
    <n v="224"/>
    <s v="Cruz Verde Jumbo Alto Prado"/>
    <n v="1"/>
    <n v="1"/>
    <n v="1"/>
    <n v="0"/>
    <m/>
    <m/>
    <n v="0"/>
    <n v="1"/>
    <n v="0"/>
    <n v="1"/>
    <n v="0"/>
    <n v="1"/>
    <n v="1"/>
    <n v="0"/>
    <n v="0"/>
    <n v="0"/>
    <m/>
    <m/>
    <m/>
    <m/>
    <n v="0"/>
    <n v="0"/>
    <n v="1"/>
    <n v="0"/>
    <x v="19"/>
  </r>
  <r>
    <s v="Bogotá"/>
    <n v="178"/>
    <s v="Cruz Verde Calle 72"/>
    <n v="0"/>
    <m/>
    <n v="2"/>
    <n v="0"/>
    <n v="1"/>
    <m/>
    <n v="0"/>
    <n v="1"/>
    <n v="0"/>
    <n v="0"/>
    <n v="0"/>
    <n v="0"/>
    <n v="2"/>
    <n v="0"/>
    <n v="0"/>
    <n v="0"/>
    <n v="1"/>
    <n v="0"/>
    <m/>
    <m/>
    <n v="0"/>
    <n v="0"/>
    <n v="0"/>
    <n v="1"/>
    <x v="19"/>
  </r>
  <r>
    <s v="Bogotá"/>
    <n v="263"/>
    <s v="Cruz Verde Jumbo Cra 30"/>
    <n v="0"/>
    <n v="1"/>
    <n v="1"/>
    <n v="0"/>
    <m/>
    <n v="1"/>
    <n v="0"/>
    <n v="1"/>
    <n v="0"/>
    <n v="0"/>
    <n v="0"/>
    <n v="1"/>
    <n v="0"/>
    <n v="1"/>
    <n v="0"/>
    <n v="0"/>
    <m/>
    <m/>
    <n v="0"/>
    <n v="1"/>
    <n v="0"/>
    <n v="0"/>
    <n v="0"/>
    <n v="1"/>
    <x v="19"/>
  </r>
  <r>
    <s v="Bogotá"/>
    <n v="499"/>
    <s v="Cruz Verde Plaza Imperial"/>
    <n v="0"/>
    <m/>
    <n v="1"/>
    <n v="0"/>
    <m/>
    <m/>
    <n v="1"/>
    <n v="2"/>
    <n v="0"/>
    <n v="0"/>
    <n v="0"/>
    <n v="0"/>
    <n v="0"/>
    <n v="1"/>
    <n v="0"/>
    <n v="0"/>
    <m/>
    <m/>
    <m/>
    <m/>
    <n v="0"/>
    <n v="1"/>
    <n v="2"/>
    <n v="0"/>
    <x v="19"/>
  </r>
  <r>
    <s v="Bogotá"/>
    <n v="165"/>
    <s v="Cruz Verde Tunal"/>
    <n v="3"/>
    <m/>
    <m/>
    <n v="0"/>
    <m/>
    <m/>
    <n v="0"/>
    <n v="0"/>
    <n v="0"/>
    <n v="3"/>
    <n v="0"/>
    <n v="0"/>
    <n v="0"/>
    <n v="0"/>
    <n v="0"/>
    <n v="0"/>
    <m/>
    <m/>
    <m/>
    <m/>
    <n v="0"/>
    <n v="0"/>
    <n v="0"/>
    <n v="0"/>
    <x v="20"/>
  </r>
  <r>
    <s v="Bogotá"/>
    <n v="164"/>
    <s v="Cruz Verde Cedro Bolívar"/>
    <n v="2"/>
    <n v="1"/>
    <m/>
    <n v="0"/>
    <m/>
    <m/>
    <n v="0"/>
    <n v="0"/>
    <n v="0"/>
    <n v="2"/>
    <n v="1"/>
    <n v="0"/>
    <n v="0"/>
    <n v="0"/>
    <n v="0"/>
    <n v="0"/>
    <m/>
    <m/>
    <m/>
    <m/>
    <n v="0"/>
    <n v="0"/>
    <n v="0"/>
    <n v="0"/>
    <x v="20"/>
  </r>
  <r>
    <s v="Chía"/>
    <n v="184"/>
    <s v="Cruz Verde Las Delicias "/>
    <n v="0"/>
    <m/>
    <n v="1"/>
    <n v="0"/>
    <n v="2"/>
    <m/>
    <n v="0"/>
    <n v="0"/>
    <n v="0"/>
    <n v="0"/>
    <n v="0"/>
    <n v="0"/>
    <n v="1"/>
    <n v="0"/>
    <n v="0"/>
    <n v="0"/>
    <n v="1"/>
    <n v="1"/>
    <m/>
    <m/>
    <n v="0"/>
    <n v="0"/>
    <n v="0"/>
    <n v="0"/>
    <x v="20"/>
  </r>
  <r>
    <s v="Barranquilla"/>
    <n v="390"/>
    <s v="Cruz Verde Calle 82"/>
    <n v="0"/>
    <m/>
    <n v="1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x v="20"/>
  </r>
  <r>
    <s v="Cali"/>
    <n v="152"/>
    <s v="Cruz Verde Norte"/>
    <n v="1"/>
    <m/>
    <n v="1"/>
    <n v="0"/>
    <m/>
    <m/>
    <n v="1"/>
    <n v="0"/>
    <n v="0"/>
    <n v="1"/>
    <n v="0"/>
    <n v="0"/>
    <n v="0"/>
    <n v="1"/>
    <n v="0"/>
    <n v="0"/>
    <m/>
    <m/>
    <m/>
    <m/>
    <n v="0"/>
    <n v="1"/>
    <n v="0"/>
    <n v="0"/>
    <x v="20"/>
  </r>
  <r>
    <s v="Bogotá"/>
    <n v="248"/>
    <s v="Cruz Verde Jumbo Calle 80"/>
    <n v="1"/>
    <m/>
    <m/>
    <n v="0"/>
    <n v="1"/>
    <m/>
    <n v="1"/>
    <n v="0"/>
    <n v="0"/>
    <n v="1"/>
    <n v="0"/>
    <n v="0"/>
    <n v="0"/>
    <n v="0"/>
    <n v="0"/>
    <n v="0"/>
    <n v="1"/>
    <n v="0"/>
    <m/>
    <m/>
    <n v="0"/>
    <n v="1"/>
    <n v="0"/>
    <n v="0"/>
    <x v="20"/>
  </r>
  <r>
    <s v="Fusagasugá"/>
    <n v="137"/>
    <s v="Cruz Verde Fusagasugá"/>
    <n v="1"/>
    <n v="1"/>
    <m/>
    <n v="0"/>
    <m/>
    <m/>
    <n v="0"/>
    <n v="1"/>
    <n v="1"/>
    <n v="0"/>
    <n v="1"/>
    <n v="0"/>
    <n v="0"/>
    <n v="0"/>
    <n v="0"/>
    <n v="0"/>
    <m/>
    <m/>
    <m/>
    <m/>
    <n v="0"/>
    <n v="0"/>
    <n v="1"/>
    <n v="0"/>
    <x v="20"/>
  </r>
  <r>
    <s v="Ibagué"/>
    <n v="516"/>
    <s v="Cruz Verde Uap Ibagué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1"/>
    <x v="20"/>
  </r>
  <r>
    <s v="Chía"/>
    <n v="126"/>
    <s v="Cruz Verde Centro Chía"/>
    <n v="0"/>
    <m/>
    <m/>
    <n v="0"/>
    <m/>
    <m/>
    <n v="1"/>
    <n v="2"/>
    <n v="0"/>
    <n v="0"/>
    <n v="0"/>
    <n v="0"/>
    <n v="0"/>
    <n v="0"/>
    <n v="0"/>
    <n v="0"/>
    <m/>
    <m/>
    <m/>
    <m/>
    <n v="1"/>
    <n v="0"/>
    <n v="2"/>
    <n v="0"/>
    <x v="20"/>
  </r>
  <r>
    <s v="Bogotá"/>
    <n v="197"/>
    <s v="Cruz Verde Metro Fontibón"/>
    <n v="2"/>
    <m/>
    <m/>
    <n v="0"/>
    <m/>
    <m/>
    <n v="0"/>
    <n v="0"/>
    <n v="1"/>
    <n v="1"/>
    <n v="0"/>
    <n v="0"/>
    <n v="0"/>
    <n v="0"/>
    <n v="0"/>
    <n v="0"/>
    <m/>
    <m/>
    <m/>
    <m/>
    <n v="0"/>
    <n v="0"/>
    <n v="0"/>
    <n v="0"/>
    <x v="21"/>
  </r>
  <r>
    <s v="Popayán"/>
    <n v="117"/>
    <s v="Cruz Verde Popayán"/>
    <n v="0"/>
    <n v="2"/>
    <m/>
    <n v="0"/>
    <m/>
    <m/>
    <n v="0"/>
    <n v="0"/>
    <n v="0"/>
    <n v="0"/>
    <n v="0"/>
    <n v="2"/>
    <n v="0"/>
    <n v="0"/>
    <n v="0"/>
    <n v="0"/>
    <m/>
    <m/>
    <m/>
    <m/>
    <n v="0"/>
    <n v="0"/>
    <n v="0"/>
    <n v="0"/>
    <x v="21"/>
  </r>
  <r>
    <s v="Montería"/>
    <n v="121"/>
    <s v="Cruz Verde Montería"/>
    <n v="1"/>
    <m/>
    <n v="1"/>
    <n v="0"/>
    <m/>
    <m/>
    <n v="0"/>
    <n v="0"/>
    <n v="0"/>
    <n v="1"/>
    <n v="0"/>
    <n v="0"/>
    <n v="0"/>
    <n v="1"/>
    <n v="0"/>
    <n v="0"/>
    <m/>
    <m/>
    <m/>
    <m/>
    <n v="0"/>
    <n v="0"/>
    <n v="0"/>
    <n v="0"/>
    <x v="21"/>
  </r>
  <r>
    <s v="Santa Marta"/>
    <n v="457"/>
    <s v="Villa Olimpica"/>
    <n v="1"/>
    <m/>
    <n v="1"/>
    <n v="0"/>
    <m/>
    <m/>
    <n v="0"/>
    <n v="0"/>
    <n v="0"/>
    <n v="1"/>
    <n v="0"/>
    <n v="0"/>
    <n v="0"/>
    <n v="1"/>
    <n v="0"/>
    <n v="0"/>
    <m/>
    <m/>
    <m/>
    <m/>
    <n v="0"/>
    <n v="0"/>
    <n v="0"/>
    <n v="0"/>
    <x v="21"/>
  </r>
  <r>
    <s v="Cali"/>
    <n v="388"/>
    <s v="Cruz Verde Unicentro"/>
    <n v="0"/>
    <m/>
    <n v="1"/>
    <n v="0"/>
    <m/>
    <n v="1"/>
    <n v="0"/>
    <n v="0"/>
    <n v="0"/>
    <n v="0"/>
    <n v="0"/>
    <n v="0"/>
    <n v="0"/>
    <n v="1"/>
    <n v="0"/>
    <n v="0"/>
    <m/>
    <m/>
    <n v="0"/>
    <n v="1"/>
    <n v="0"/>
    <n v="0"/>
    <n v="0"/>
    <n v="0"/>
    <x v="21"/>
  </r>
  <r>
    <s v="Bogotá"/>
    <n v="502"/>
    <s v="Cruz Verde Calle 184"/>
    <n v="0"/>
    <m/>
    <m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21"/>
  </r>
  <r>
    <s v="Bogotá "/>
    <n v="394"/>
    <s v="Cruz Verde  Salitre 2 (Antes Acuña)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x v="21"/>
  </r>
  <r>
    <s v="Bogotá"/>
    <n v="225"/>
    <s v="Cruz Verde Metro Autopista Sur"/>
    <n v="0"/>
    <m/>
    <m/>
    <n v="1"/>
    <m/>
    <m/>
    <n v="1"/>
    <n v="0"/>
    <n v="0"/>
    <n v="0"/>
    <n v="0"/>
    <n v="0"/>
    <n v="0"/>
    <n v="0"/>
    <n v="0"/>
    <n v="1"/>
    <m/>
    <m/>
    <m/>
    <m/>
    <n v="0"/>
    <n v="1"/>
    <n v="0"/>
    <n v="0"/>
    <x v="21"/>
  </r>
  <r>
    <s v="Cali"/>
    <n v="305"/>
    <s v="Cruz Verde Las Velas"/>
    <n v="0"/>
    <m/>
    <m/>
    <n v="1"/>
    <m/>
    <m/>
    <n v="1"/>
    <n v="0"/>
    <n v="0"/>
    <n v="0"/>
    <n v="0"/>
    <n v="0"/>
    <n v="0"/>
    <n v="0"/>
    <n v="0"/>
    <n v="1"/>
    <m/>
    <m/>
    <m/>
    <m/>
    <n v="1"/>
    <n v="0"/>
    <n v="0"/>
    <n v="0"/>
    <x v="21"/>
  </r>
  <r>
    <s v="Bogotá "/>
    <n v="409"/>
    <s v="Cruz Verde Chapinero (Antes Acuña)"/>
    <n v="0"/>
    <n v="0"/>
    <n v="0"/>
    <n v="0"/>
    <n v="1"/>
    <m/>
    <n v="1"/>
    <n v="0"/>
    <n v="0"/>
    <n v="0"/>
    <n v="0"/>
    <n v="0"/>
    <n v="0"/>
    <n v="0"/>
    <n v="0"/>
    <n v="0"/>
    <n v="1"/>
    <n v="0"/>
    <m/>
    <m/>
    <n v="1"/>
    <n v="0"/>
    <n v="0"/>
    <n v="0"/>
    <x v="21"/>
  </r>
  <r>
    <s v="Bogotá"/>
    <n v="97"/>
    <s v="Cruz Verde Chicó"/>
    <n v="0"/>
    <m/>
    <m/>
    <n v="0"/>
    <n v="1"/>
    <m/>
    <n v="0"/>
    <n v="1"/>
    <n v="0"/>
    <n v="0"/>
    <n v="0"/>
    <n v="0"/>
    <n v="0"/>
    <n v="0"/>
    <n v="0"/>
    <n v="0"/>
    <n v="0"/>
    <n v="1"/>
    <m/>
    <m/>
    <n v="0"/>
    <n v="0"/>
    <n v="0"/>
    <n v="1"/>
    <x v="21"/>
  </r>
  <r>
    <s v="Bogotá"/>
    <n v="261"/>
    <s v="Cruz Verde Metro San Cayetano"/>
    <n v="0"/>
    <m/>
    <m/>
    <n v="0"/>
    <n v="1"/>
    <m/>
    <n v="0"/>
    <n v="1"/>
    <n v="0"/>
    <n v="0"/>
    <n v="0"/>
    <n v="0"/>
    <n v="0"/>
    <n v="0"/>
    <n v="0"/>
    <n v="0"/>
    <n v="0"/>
    <n v="1"/>
    <m/>
    <m/>
    <n v="0"/>
    <n v="0"/>
    <n v="0"/>
    <n v="1"/>
    <x v="21"/>
  </r>
  <r>
    <s v="Ibagué"/>
    <n v="264"/>
    <s v="Cruz Verde Metro Ibagué"/>
    <n v="0"/>
    <m/>
    <m/>
    <n v="0"/>
    <m/>
    <m/>
    <n v="0"/>
    <n v="2"/>
    <n v="0"/>
    <n v="0"/>
    <n v="0"/>
    <n v="0"/>
    <n v="0"/>
    <n v="0"/>
    <n v="0"/>
    <n v="0"/>
    <m/>
    <m/>
    <m/>
    <m/>
    <n v="0"/>
    <n v="0"/>
    <n v="2"/>
    <n v="0"/>
    <x v="21"/>
  </r>
  <r>
    <s v="Medellín"/>
    <n v="517"/>
    <s v="Cruz Verde Santafe Medellin "/>
    <n v="0"/>
    <n v="0"/>
    <n v="0"/>
    <n v="0"/>
    <m/>
    <m/>
    <n v="0"/>
    <n v="2"/>
    <n v="0"/>
    <n v="0"/>
    <n v="0"/>
    <n v="0"/>
    <n v="0"/>
    <n v="0"/>
    <n v="0"/>
    <n v="0"/>
    <m/>
    <m/>
    <m/>
    <m/>
    <n v="0"/>
    <n v="0"/>
    <n v="0"/>
    <n v="2"/>
    <x v="21"/>
  </r>
  <r>
    <s v="Barranquilla"/>
    <n v="552"/>
    <s v="Cruz Verde Porto Azul 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2"/>
    <n v="0"/>
    <x v="21"/>
  </r>
  <r>
    <s v="Yopal"/>
    <n v="312"/>
    <s v="Cruz Verde Jumbo Yopal"/>
    <n v="1"/>
    <m/>
    <m/>
    <n v="0"/>
    <m/>
    <m/>
    <n v="0"/>
    <n v="0"/>
    <n v="0"/>
    <n v="1"/>
    <n v="0"/>
    <n v="0"/>
    <n v="0"/>
    <n v="0"/>
    <n v="0"/>
    <n v="0"/>
    <m/>
    <m/>
    <m/>
    <m/>
    <n v="0"/>
    <n v="0"/>
    <n v="0"/>
    <n v="0"/>
    <x v="22"/>
  </r>
  <r>
    <s v="Pereira"/>
    <n v="127"/>
    <s v="Cruz Verde Pereira"/>
    <n v="1"/>
    <m/>
    <m/>
    <n v="0"/>
    <m/>
    <m/>
    <n v="0"/>
    <n v="0"/>
    <n v="0"/>
    <n v="1"/>
    <n v="0"/>
    <n v="0"/>
    <n v="0"/>
    <n v="0"/>
    <n v="0"/>
    <n v="0"/>
    <m/>
    <m/>
    <m/>
    <m/>
    <n v="0"/>
    <n v="0"/>
    <n v="0"/>
    <n v="0"/>
    <x v="22"/>
  </r>
  <r>
    <s v="Medellín"/>
    <n v="311"/>
    <s v="Cruz Verde Metro Prado"/>
    <n v="1"/>
    <m/>
    <m/>
    <n v="0"/>
    <m/>
    <m/>
    <n v="0"/>
    <n v="0"/>
    <n v="0"/>
    <n v="1"/>
    <n v="0"/>
    <n v="0"/>
    <n v="0"/>
    <n v="0"/>
    <n v="0"/>
    <n v="0"/>
    <m/>
    <m/>
    <m/>
    <m/>
    <n v="0"/>
    <n v="0"/>
    <n v="0"/>
    <n v="0"/>
    <x v="22"/>
  </r>
  <r>
    <s v="Popayán"/>
    <n v="215"/>
    <s v="Cruz Verde Jumbo Popayán"/>
    <n v="1"/>
    <m/>
    <m/>
    <n v="0"/>
    <m/>
    <m/>
    <n v="0"/>
    <n v="0"/>
    <n v="1"/>
    <n v="0"/>
    <n v="0"/>
    <n v="0"/>
    <n v="0"/>
    <n v="0"/>
    <n v="0"/>
    <n v="0"/>
    <m/>
    <m/>
    <m/>
    <m/>
    <n v="0"/>
    <n v="0"/>
    <n v="0"/>
    <n v="0"/>
    <x v="22"/>
  </r>
  <r>
    <s v="Valledupar"/>
    <n v="498"/>
    <s v="Cruz Verde Orbe Plaza"/>
    <n v="1"/>
    <m/>
    <m/>
    <n v="0"/>
    <m/>
    <m/>
    <n v="0"/>
    <n v="0"/>
    <n v="1"/>
    <n v="0"/>
    <n v="0"/>
    <n v="0"/>
    <n v="0"/>
    <n v="0"/>
    <n v="0"/>
    <n v="0"/>
    <m/>
    <m/>
    <m/>
    <m/>
    <n v="0"/>
    <n v="0"/>
    <n v="0"/>
    <n v="0"/>
    <x v="22"/>
  </r>
  <r>
    <s v="Girardot"/>
    <n v="144"/>
    <s v="Cruz Verde Girardot"/>
    <n v="0"/>
    <n v="1"/>
    <m/>
    <n v="0"/>
    <m/>
    <m/>
    <n v="0"/>
    <n v="0"/>
    <n v="0"/>
    <n v="0"/>
    <n v="0"/>
    <n v="1"/>
    <n v="0"/>
    <n v="0"/>
    <n v="0"/>
    <n v="0"/>
    <m/>
    <m/>
    <m/>
    <m/>
    <n v="0"/>
    <n v="0"/>
    <n v="0"/>
    <n v="0"/>
    <x v="22"/>
  </r>
  <r>
    <s v="Chiquinquirá"/>
    <n v="146"/>
    <s v="Cruz Verde Chiquinquirá"/>
    <n v="0"/>
    <n v="1"/>
    <m/>
    <n v="0"/>
    <m/>
    <m/>
    <n v="0"/>
    <n v="0"/>
    <n v="0"/>
    <n v="0"/>
    <n v="1"/>
    <n v="0"/>
    <n v="0"/>
    <n v="0"/>
    <n v="0"/>
    <n v="0"/>
    <m/>
    <m/>
    <m/>
    <m/>
    <n v="0"/>
    <n v="0"/>
    <n v="0"/>
    <n v="0"/>
    <x v="22"/>
  </r>
  <r>
    <s v="Bogotá"/>
    <n v="158"/>
    <s v="Cruz Verde Suba"/>
    <n v="0"/>
    <n v="1"/>
    <m/>
    <n v="0"/>
    <m/>
    <m/>
    <n v="0"/>
    <n v="0"/>
    <n v="0"/>
    <n v="0"/>
    <n v="0"/>
    <n v="1"/>
    <n v="0"/>
    <n v="0"/>
    <n v="0"/>
    <n v="0"/>
    <m/>
    <m/>
    <m/>
    <m/>
    <n v="0"/>
    <n v="0"/>
    <n v="0"/>
    <n v="0"/>
    <x v="22"/>
  </r>
  <r>
    <s v="Palmira"/>
    <n v="135"/>
    <s v="Cruz Verde  Palmira"/>
    <n v="0"/>
    <n v="1"/>
    <m/>
    <n v="0"/>
    <m/>
    <m/>
    <n v="0"/>
    <n v="0"/>
    <n v="0"/>
    <n v="0"/>
    <n v="0"/>
    <n v="1"/>
    <n v="0"/>
    <n v="0"/>
    <n v="0"/>
    <n v="0"/>
    <m/>
    <m/>
    <m/>
    <m/>
    <n v="0"/>
    <n v="0"/>
    <n v="0"/>
    <n v="0"/>
    <x v="22"/>
  </r>
  <r>
    <s v="Sogamoso"/>
    <n v="142"/>
    <s v="Cruz Verde Sogamoso"/>
    <n v="0"/>
    <n v="1"/>
    <m/>
    <n v="0"/>
    <m/>
    <m/>
    <n v="0"/>
    <n v="0"/>
    <n v="0"/>
    <n v="0"/>
    <n v="0"/>
    <n v="1"/>
    <n v="0"/>
    <n v="0"/>
    <n v="0"/>
    <n v="0"/>
    <m/>
    <m/>
    <m/>
    <m/>
    <n v="0"/>
    <n v="0"/>
    <n v="0"/>
    <n v="0"/>
    <x v="22"/>
  </r>
  <r>
    <s v="Medellín"/>
    <n v="199"/>
    <s v="Cruz Verde Metro Bello"/>
    <n v="0"/>
    <m/>
    <n v="1"/>
    <n v="0"/>
    <m/>
    <m/>
    <n v="0"/>
    <n v="0"/>
    <n v="0"/>
    <n v="0"/>
    <n v="0"/>
    <n v="0"/>
    <n v="0"/>
    <n v="1"/>
    <n v="0"/>
    <n v="0"/>
    <m/>
    <m/>
    <m/>
    <m/>
    <n v="0"/>
    <n v="0"/>
    <n v="0"/>
    <n v="0"/>
    <x v="22"/>
  </r>
  <r>
    <s v="Cartagena"/>
    <n v="122"/>
    <s v="Cruz Verde Manga"/>
    <n v="0"/>
    <m/>
    <n v="1"/>
    <n v="0"/>
    <m/>
    <m/>
    <n v="0"/>
    <n v="0"/>
    <n v="0"/>
    <n v="0"/>
    <n v="0"/>
    <n v="0"/>
    <n v="0"/>
    <n v="1"/>
    <n v="0"/>
    <n v="0"/>
    <m/>
    <m/>
    <m/>
    <m/>
    <n v="0"/>
    <n v="0"/>
    <n v="0"/>
    <n v="0"/>
    <x v="22"/>
  </r>
  <r>
    <s v="Honda"/>
    <n v="138"/>
    <s v="Cruz Verde Honda"/>
    <n v="0"/>
    <m/>
    <n v="1"/>
    <n v="0"/>
    <m/>
    <m/>
    <n v="0"/>
    <n v="0"/>
    <n v="0"/>
    <n v="0"/>
    <n v="0"/>
    <n v="0"/>
    <n v="1"/>
    <n v="0"/>
    <n v="0"/>
    <n v="0"/>
    <m/>
    <m/>
    <m/>
    <m/>
    <n v="0"/>
    <n v="0"/>
    <n v="0"/>
    <n v="0"/>
    <x v="22"/>
  </r>
  <r>
    <s v="Zipaquirá"/>
    <n v="128"/>
    <s v="Cruz Verde Metro Zipaquirá"/>
    <n v="0"/>
    <m/>
    <n v="1"/>
    <n v="0"/>
    <m/>
    <m/>
    <n v="0"/>
    <n v="0"/>
    <n v="0"/>
    <n v="0"/>
    <n v="0"/>
    <n v="0"/>
    <n v="1"/>
    <n v="0"/>
    <n v="0"/>
    <n v="0"/>
    <m/>
    <m/>
    <m/>
    <m/>
    <n v="0"/>
    <n v="0"/>
    <n v="0"/>
    <n v="0"/>
    <x v="22"/>
  </r>
  <r>
    <s v="Bogotá"/>
    <n v="465"/>
    <s v="Cruz Verde Restrepo Cra 17"/>
    <n v="0"/>
    <m/>
    <n v="1"/>
    <n v="0"/>
    <m/>
    <m/>
    <n v="0"/>
    <n v="0"/>
    <n v="0"/>
    <n v="0"/>
    <n v="0"/>
    <n v="0"/>
    <n v="1"/>
    <n v="0"/>
    <n v="0"/>
    <n v="0"/>
    <m/>
    <m/>
    <m/>
    <m/>
    <n v="0"/>
    <n v="0"/>
    <n v="0"/>
    <n v="0"/>
    <x v="22"/>
  </r>
  <r>
    <s v="Bogotá"/>
    <n v="252"/>
    <s v="Cruz Verde Jumbo Santa Ana"/>
    <n v="0"/>
    <m/>
    <m/>
    <n v="1"/>
    <m/>
    <m/>
    <n v="0"/>
    <n v="0"/>
    <n v="0"/>
    <n v="0"/>
    <n v="0"/>
    <n v="0"/>
    <n v="0"/>
    <n v="0"/>
    <n v="1"/>
    <n v="0"/>
    <m/>
    <m/>
    <m/>
    <m/>
    <n v="0"/>
    <n v="0"/>
    <n v="0"/>
    <n v="0"/>
    <x v="22"/>
  </r>
  <r>
    <s v="Bogotá"/>
    <n v="198"/>
    <s v="Cruz Verde Metro Bosa"/>
    <n v="0"/>
    <m/>
    <m/>
    <n v="1"/>
    <m/>
    <m/>
    <n v="0"/>
    <n v="0"/>
    <n v="0"/>
    <n v="0"/>
    <n v="0"/>
    <n v="0"/>
    <n v="0"/>
    <n v="0"/>
    <n v="0"/>
    <n v="1"/>
    <m/>
    <m/>
    <m/>
    <m/>
    <n v="0"/>
    <n v="0"/>
    <n v="0"/>
    <n v="0"/>
    <x v="22"/>
  </r>
  <r>
    <s v="Bucaramanga"/>
    <n v="270"/>
    <s v="Cruz Verde Metro Cabecera Express"/>
    <n v="0"/>
    <m/>
    <m/>
    <n v="1"/>
    <m/>
    <m/>
    <n v="0"/>
    <n v="0"/>
    <n v="0"/>
    <n v="0"/>
    <n v="0"/>
    <n v="0"/>
    <n v="0"/>
    <n v="0"/>
    <n v="0"/>
    <n v="1"/>
    <m/>
    <m/>
    <m/>
    <m/>
    <n v="0"/>
    <n v="0"/>
    <n v="0"/>
    <n v="0"/>
    <x v="22"/>
  </r>
  <r>
    <s v="Bucaramanga"/>
    <n v="289"/>
    <s v="Cruz Verde Jumbo Mega Mall"/>
    <n v="0"/>
    <m/>
    <m/>
    <n v="1"/>
    <m/>
    <m/>
    <n v="0"/>
    <n v="0"/>
    <n v="0"/>
    <n v="0"/>
    <n v="0"/>
    <n v="0"/>
    <n v="0"/>
    <n v="0"/>
    <n v="0"/>
    <n v="1"/>
    <m/>
    <m/>
    <m/>
    <m/>
    <n v="0"/>
    <n v="0"/>
    <n v="0"/>
    <n v="0"/>
    <x v="22"/>
  </r>
  <r>
    <s v="Rionegro"/>
    <n v="266"/>
    <s v="Cruz Verde Jumbo Rionegro"/>
    <n v="0"/>
    <m/>
    <m/>
    <n v="1"/>
    <m/>
    <m/>
    <n v="0"/>
    <n v="0"/>
    <n v="0"/>
    <n v="0"/>
    <n v="0"/>
    <n v="0"/>
    <n v="0"/>
    <n v="0"/>
    <n v="0"/>
    <n v="1"/>
    <m/>
    <m/>
    <m/>
    <m/>
    <n v="0"/>
    <n v="0"/>
    <n v="0"/>
    <n v="0"/>
    <x v="22"/>
  </r>
  <r>
    <s v="Florencia"/>
    <n v="139"/>
    <s v="Cruz Verde Florencia"/>
    <n v="0"/>
    <m/>
    <m/>
    <n v="1"/>
    <m/>
    <m/>
    <n v="0"/>
    <n v="0"/>
    <n v="0"/>
    <n v="0"/>
    <n v="0"/>
    <n v="0"/>
    <n v="0"/>
    <n v="0"/>
    <n v="0"/>
    <n v="1"/>
    <m/>
    <m/>
    <m/>
    <m/>
    <n v="0"/>
    <n v="0"/>
    <n v="0"/>
    <n v="0"/>
    <x v="22"/>
  </r>
  <r>
    <s v="Villavicencio"/>
    <n v="134"/>
    <s v="Cruz Verde Villavicencio"/>
    <n v="0"/>
    <m/>
    <m/>
    <n v="0"/>
    <n v="1"/>
    <m/>
    <n v="0"/>
    <n v="0"/>
    <n v="0"/>
    <n v="0"/>
    <n v="0"/>
    <n v="0"/>
    <n v="0"/>
    <n v="0"/>
    <n v="0"/>
    <n v="0"/>
    <n v="0"/>
    <n v="1"/>
    <m/>
    <m/>
    <n v="0"/>
    <n v="0"/>
    <n v="0"/>
    <n v="0"/>
    <x v="22"/>
  </r>
  <r>
    <s v="Barranquilla"/>
    <n v="115"/>
    <s v="Cruz Verde Prado 74"/>
    <n v="0"/>
    <m/>
    <m/>
    <n v="0"/>
    <n v="1"/>
    <m/>
    <n v="0"/>
    <n v="0"/>
    <n v="0"/>
    <n v="0"/>
    <n v="0"/>
    <n v="0"/>
    <n v="0"/>
    <n v="0"/>
    <n v="0"/>
    <n v="0"/>
    <n v="0"/>
    <n v="1"/>
    <m/>
    <m/>
    <n v="0"/>
    <n v="0"/>
    <n v="0"/>
    <n v="0"/>
    <x v="22"/>
  </r>
  <r>
    <s v="Medellín"/>
    <n v="187"/>
    <s v="Cruz Verde Torre Médica"/>
    <n v="0"/>
    <m/>
    <m/>
    <n v="0"/>
    <n v="1"/>
    <m/>
    <n v="0"/>
    <n v="0"/>
    <n v="0"/>
    <n v="0"/>
    <n v="0"/>
    <n v="0"/>
    <n v="0"/>
    <n v="0"/>
    <n v="0"/>
    <n v="0"/>
    <n v="0"/>
    <n v="1"/>
    <m/>
    <m/>
    <n v="0"/>
    <n v="0"/>
    <n v="0"/>
    <n v="0"/>
    <x v="22"/>
  </r>
  <r>
    <s v="Pasto"/>
    <n v="508"/>
    <s v="Cruz Verde La Aurora"/>
    <n v="0"/>
    <m/>
    <m/>
    <n v="0"/>
    <n v="1"/>
    <m/>
    <n v="0"/>
    <n v="0"/>
    <n v="0"/>
    <n v="0"/>
    <n v="0"/>
    <n v="0"/>
    <n v="0"/>
    <n v="0"/>
    <n v="0"/>
    <n v="0"/>
    <n v="0"/>
    <n v="1"/>
    <m/>
    <m/>
    <n v="0"/>
    <n v="0"/>
    <n v="0"/>
    <n v="0"/>
    <x v="22"/>
  </r>
  <r>
    <s v="Ipiales "/>
    <n v="509"/>
    <s v="Cruz Verde Santa Cecillia"/>
    <n v="0"/>
    <m/>
    <m/>
    <n v="0"/>
    <n v="1"/>
    <m/>
    <n v="0"/>
    <n v="0"/>
    <n v="0"/>
    <n v="0"/>
    <n v="0"/>
    <n v="0"/>
    <n v="0"/>
    <n v="0"/>
    <n v="0"/>
    <n v="0"/>
    <n v="0"/>
    <n v="1"/>
    <m/>
    <m/>
    <n v="0"/>
    <n v="0"/>
    <n v="0"/>
    <n v="0"/>
    <x v="22"/>
  </r>
  <r>
    <s v="Bogotá "/>
    <n v="415"/>
    <s v="Cruz Verde Salitre Plaza (Antes Acuña)"/>
    <n v="0"/>
    <n v="0"/>
    <n v="0"/>
    <n v="0"/>
    <n v="1"/>
    <m/>
    <n v="0"/>
    <n v="0"/>
    <n v="0"/>
    <n v="0"/>
    <n v="0"/>
    <n v="0"/>
    <n v="0"/>
    <n v="0"/>
    <n v="0"/>
    <n v="0"/>
    <n v="0"/>
    <n v="1"/>
    <m/>
    <m/>
    <n v="0"/>
    <n v="0"/>
    <n v="0"/>
    <n v="0"/>
    <x v="22"/>
  </r>
  <r>
    <s v="Bogotá "/>
    <n v="396"/>
    <s v="Cruz Verde  Las Villas (Antes Acuña)"/>
    <n v="0"/>
    <n v="0"/>
    <n v="0"/>
    <n v="0"/>
    <n v="1"/>
    <m/>
    <n v="0"/>
    <n v="0"/>
    <n v="0"/>
    <n v="0"/>
    <n v="0"/>
    <n v="0"/>
    <n v="0"/>
    <n v="0"/>
    <n v="0"/>
    <n v="0"/>
    <n v="0"/>
    <n v="1"/>
    <m/>
    <m/>
    <n v="0"/>
    <n v="0"/>
    <n v="0"/>
    <n v="0"/>
    <x v="22"/>
  </r>
  <r>
    <s v="Bogotá "/>
    <n v="423"/>
    <s v="Cruz Verde Samaritana (Antes Acuña)"/>
    <n v="0"/>
    <n v="0"/>
    <n v="0"/>
    <n v="0"/>
    <n v="1"/>
    <m/>
    <n v="0"/>
    <n v="0"/>
    <n v="0"/>
    <n v="0"/>
    <n v="0"/>
    <n v="0"/>
    <n v="0"/>
    <n v="0"/>
    <n v="0"/>
    <n v="0"/>
    <n v="1"/>
    <n v="0"/>
    <m/>
    <m/>
    <n v="0"/>
    <n v="0"/>
    <n v="0"/>
    <n v="0"/>
    <x v="22"/>
  </r>
  <r>
    <s v="Medellín"/>
    <n v="513"/>
    <s v="Cruz Verde Oviedo"/>
    <n v="0"/>
    <m/>
    <m/>
    <n v="0"/>
    <m/>
    <n v="1"/>
    <n v="0"/>
    <n v="0"/>
    <n v="0"/>
    <n v="0"/>
    <n v="0"/>
    <n v="0"/>
    <n v="0"/>
    <n v="0"/>
    <n v="0"/>
    <n v="0"/>
    <m/>
    <m/>
    <n v="0"/>
    <n v="1"/>
    <n v="0"/>
    <n v="0"/>
    <n v="0"/>
    <n v="0"/>
    <x v="22"/>
  </r>
  <r>
    <s v="Bogotá "/>
    <n v="405"/>
    <s v="Cruz Verde Tintalito (Antes Acuña)"/>
    <n v="0"/>
    <n v="0"/>
    <n v="0"/>
    <n v="0"/>
    <m/>
    <n v="1"/>
    <n v="0"/>
    <n v="0"/>
    <n v="0"/>
    <n v="0"/>
    <n v="0"/>
    <n v="0"/>
    <n v="0"/>
    <n v="0"/>
    <n v="0"/>
    <n v="0"/>
    <m/>
    <m/>
    <n v="0"/>
    <n v="1"/>
    <n v="0"/>
    <n v="0"/>
    <n v="0"/>
    <n v="0"/>
    <x v="22"/>
  </r>
  <r>
    <s v="Barranquilla"/>
    <n v="176"/>
    <s v="Cruz Verde Soledad"/>
    <n v="0"/>
    <m/>
    <m/>
    <n v="0"/>
    <m/>
    <m/>
    <n v="1"/>
    <n v="0"/>
    <n v="0"/>
    <n v="0"/>
    <n v="0"/>
    <n v="0"/>
    <n v="0"/>
    <n v="0"/>
    <n v="0"/>
    <n v="0"/>
    <m/>
    <m/>
    <m/>
    <m/>
    <n v="0"/>
    <n v="1"/>
    <n v="0"/>
    <n v="0"/>
    <x v="22"/>
  </r>
  <r>
    <s v="Pereira"/>
    <n v="447"/>
    <s v="Parque Arboleda"/>
    <n v="0"/>
    <m/>
    <m/>
    <n v="0"/>
    <m/>
    <m/>
    <n v="1"/>
    <n v="0"/>
    <n v="0"/>
    <n v="0"/>
    <n v="0"/>
    <n v="0"/>
    <n v="0"/>
    <n v="0"/>
    <n v="0"/>
    <n v="0"/>
    <m/>
    <m/>
    <m/>
    <m/>
    <n v="0"/>
    <n v="1"/>
    <n v="0"/>
    <n v="0"/>
    <x v="22"/>
  </r>
  <r>
    <s v="Bogotá"/>
    <n v="308"/>
    <s v="Cruz Verde Toberín"/>
    <n v="0"/>
    <m/>
    <m/>
    <n v="0"/>
    <m/>
    <m/>
    <n v="1"/>
    <n v="0"/>
    <n v="0"/>
    <n v="0"/>
    <n v="0"/>
    <n v="0"/>
    <n v="0"/>
    <n v="0"/>
    <n v="0"/>
    <n v="0"/>
    <m/>
    <m/>
    <m/>
    <m/>
    <n v="1"/>
    <n v="0"/>
    <n v="0"/>
    <n v="0"/>
    <x v="22"/>
  </r>
  <r>
    <s v="Soacha"/>
    <n v="196"/>
    <s v="Cruz Verde Metro Soacha"/>
    <n v="0"/>
    <m/>
    <m/>
    <n v="0"/>
    <m/>
    <m/>
    <n v="1"/>
    <n v="0"/>
    <n v="0"/>
    <n v="0"/>
    <n v="0"/>
    <n v="0"/>
    <n v="0"/>
    <n v="0"/>
    <n v="0"/>
    <n v="0"/>
    <m/>
    <m/>
    <m/>
    <m/>
    <n v="0"/>
    <n v="1"/>
    <n v="0"/>
    <n v="0"/>
    <x v="22"/>
  </r>
  <r>
    <s v="Barranquilla"/>
    <n v="471"/>
    <s v="Cruz Verde Iberoamérica"/>
    <n v="0"/>
    <m/>
    <m/>
    <n v="0"/>
    <m/>
    <m/>
    <n v="1"/>
    <n v="0"/>
    <n v="0"/>
    <n v="0"/>
    <n v="0"/>
    <n v="0"/>
    <n v="0"/>
    <n v="0"/>
    <n v="0"/>
    <n v="0"/>
    <m/>
    <m/>
    <m/>
    <m/>
    <n v="0"/>
    <n v="1"/>
    <n v="0"/>
    <n v="0"/>
    <x v="22"/>
  </r>
  <r>
    <s v="Bogotá "/>
    <n v="553"/>
    <s v="Cruz Verde Centro Empresarial Vardi 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22"/>
  </r>
  <r>
    <s v="Medellín"/>
    <n v="554"/>
    <s v="Cruz Verde Las Vegas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22"/>
  </r>
  <r>
    <s v="Bogotá"/>
    <n v="268"/>
    <s v="Cruz Verde Centro Internacional"/>
    <n v="0"/>
    <m/>
    <m/>
    <n v="0"/>
    <m/>
    <m/>
    <n v="0"/>
    <n v="1"/>
    <n v="0"/>
    <n v="0"/>
    <n v="0"/>
    <n v="0"/>
    <n v="0"/>
    <n v="0"/>
    <n v="0"/>
    <n v="0"/>
    <m/>
    <m/>
    <m/>
    <m/>
    <n v="0"/>
    <n v="0"/>
    <n v="0"/>
    <n v="1"/>
    <x v="22"/>
  </r>
  <r>
    <s v="Quibdó"/>
    <n v="141"/>
    <s v="Cruz Verde Quibdó"/>
    <n v="0"/>
    <m/>
    <m/>
    <n v="0"/>
    <m/>
    <m/>
    <n v="0"/>
    <n v="1"/>
    <n v="0"/>
    <n v="0"/>
    <n v="0"/>
    <n v="0"/>
    <n v="0"/>
    <n v="0"/>
    <n v="0"/>
    <n v="0"/>
    <m/>
    <m/>
    <m/>
    <m/>
    <n v="0"/>
    <n v="0"/>
    <n v="1"/>
    <n v="0"/>
    <x v="22"/>
  </r>
  <r>
    <s v="Bogotá "/>
    <n v="410"/>
    <s v="Cruz Verde Avenida el Dorado (Antes Acuña)"/>
    <n v="0"/>
    <n v="0"/>
    <n v="0"/>
    <n v="0"/>
    <m/>
    <m/>
    <n v="0"/>
    <n v="1"/>
    <n v="0"/>
    <n v="0"/>
    <n v="0"/>
    <n v="0"/>
    <n v="0"/>
    <n v="0"/>
    <n v="0"/>
    <n v="0"/>
    <m/>
    <m/>
    <m/>
    <m/>
    <n v="0"/>
    <n v="0"/>
    <n v="1"/>
    <n v="0"/>
    <x v="22"/>
  </r>
  <r>
    <s v="Bogotá "/>
    <n v="408"/>
    <s v="Cruz Verde Chico 2 (Antes Acuña)"/>
    <n v="0"/>
    <n v="0"/>
    <n v="0"/>
    <n v="0"/>
    <m/>
    <m/>
    <n v="0"/>
    <n v="1"/>
    <n v="0"/>
    <n v="0"/>
    <n v="0"/>
    <n v="0"/>
    <n v="0"/>
    <n v="0"/>
    <n v="0"/>
    <n v="0"/>
    <m/>
    <m/>
    <m/>
    <m/>
    <n v="0"/>
    <n v="0"/>
    <n v="1"/>
    <n v="0"/>
    <x v="22"/>
  </r>
  <r>
    <s v="Bogotá "/>
    <n v="404"/>
    <s v="Cruz Verde La Colina 2 (Antes Acuña)"/>
    <n v="0"/>
    <n v="0"/>
    <n v="0"/>
    <n v="0"/>
    <m/>
    <m/>
    <n v="0"/>
    <n v="1"/>
    <n v="0"/>
    <n v="0"/>
    <n v="0"/>
    <n v="0"/>
    <n v="0"/>
    <n v="0"/>
    <n v="0"/>
    <n v="0"/>
    <m/>
    <m/>
    <m/>
    <m/>
    <n v="0"/>
    <n v="0"/>
    <n v="1"/>
    <n v="0"/>
    <x v="22"/>
  </r>
  <r>
    <s v="Bogotá "/>
    <n v="414"/>
    <s v="Cruz Verde Puente Largo (Antes Acuña)"/>
    <n v="0"/>
    <n v="0"/>
    <n v="0"/>
    <n v="0"/>
    <m/>
    <m/>
    <n v="0"/>
    <n v="1"/>
    <n v="0"/>
    <n v="0"/>
    <n v="0"/>
    <n v="0"/>
    <n v="0"/>
    <n v="0"/>
    <n v="0"/>
    <n v="0"/>
    <m/>
    <m/>
    <m/>
    <m/>
    <n v="0"/>
    <n v="0"/>
    <n v="1"/>
    <n v="0"/>
    <x v="22"/>
  </r>
  <r>
    <s v="Medellín"/>
    <n v="556"/>
    <s v="Cruz Verde Suramericana 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22"/>
  </r>
  <r>
    <s v="Bogotá"/>
    <n v="166"/>
    <s v="Cruz Verde Calle 106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Cali"/>
    <n v="177"/>
    <s v="Cruz Verde Versalles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Girardot"/>
    <n v="452"/>
    <s v="Cruz Verde Unicentro Girardot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Ipiales "/>
    <n v="148"/>
    <s v="Cruz Verde Ipiales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"/>
    <n v="171"/>
    <s v="Cruz Verde Plaza de las Américas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"/>
    <n v="384"/>
    <s v="Cruz Verde Puente Aranda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ucaramanga"/>
    <n v="109"/>
    <s v="Cruz Verde Calle 56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"/>
    <n v="156"/>
    <s v=" Cruz Verde Calle 80                      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Cali"/>
    <n v="179"/>
    <s v="Cruz Verde Ciudad Jardín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"/>
    <n v="245"/>
    <s v="Cruz Verde Jumbo Calle 170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Girardot"/>
    <n v="249"/>
    <s v="Cruz Verde Jumbo Girardot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Valledupar"/>
    <n v="116"/>
    <s v="Cruz Verde Jumbo Valledupar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Santa Marta"/>
    <n v="119"/>
    <s v="Cruz Verde Santa Marta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Ibagué"/>
    <n v="125"/>
    <s v="Cruz Verde San Simón 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Tunja"/>
    <n v="129"/>
    <s v="Cruz Verde Los Cristales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Cartagena"/>
    <n v="185"/>
    <s v="Cruz Verde Bocagrande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"/>
    <n v="307"/>
    <s v=" Cruz Verde Usaquén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Ocaña"/>
    <n v="450"/>
    <s v="Cruz Verde Ocaña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Sincelejo"/>
    <n v="118"/>
    <s v="Cruz Verde Sincelejo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Tuluá"/>
    <n v="124"/>
    <s v="Cruz Verde Tuluá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Neiva"/>
    <n v="130"/>
    <s v="Cruz Verde Quirinal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Riohacha"/>
    <n v="132"/>
    <s v="Cruz Verde Metro Riohacha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Pasto"/>
    <n v="136"/>
    <s v="Cruz Verde Valle de Atriz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Villeta"/>
    <n v="145"/>
    <s v="Cruz Verde Villeta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San Andrés"/>
    <n v="149"/>
    <s v="Cruz Verde San Andrés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"/>
    <n v="151"/>
    <s v="Cruz Verde Antiguo Country 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"/>
    <n v="154"/>
    <s v="Cruz Verde CAE 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"/>
    <n v="193"/>
    <s v="Cruz Verde Avianca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Cali"/>
    <n v="202"/>
    <s v="Cruz Verde Jumbo Valle de Lili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Neiva"/>
    <n v="250"/>
    <s v="Cruz Verde Metro Neiva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Pasto"/>
    <n v="260"/>
    <s v="Cruz Verde Metro Pasto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Floridablanca"/>
    <n v="293"/>
    <s v="Cruz verde Metro Floridablanca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ucaramanga"/>
    <n v="294"/>
    <s v="Farmasanitas Jumbo Cabecera Tienda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"/>
    <n v="369"/>
    <s v="Cruz Verde Morato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Valledupar"/>
    <n v="370"/>
    <s v="Cruz Verde San Miguel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"/>
    <n v="374"/>
    <s v="Cruz Verde Calle 90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Mingueo/Guajira"/>
    <n v="379"/>
    <s v="Cruz Verde Mingueo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Cali"/>
    <n v="386"/>
    <s v="Cruz Verde La Flora Industrial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Cali"/>
    <n v="387"/>
    <s v="Cruz Verde Metro Simón Bolívar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Armenia"/>
    <n v="445"/>
    <s v="Cruz Verde Clínica Del Café 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Popayán"/>
    <n v="453"/>
    <s v="Cruz Verde Campanario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Cartagena"/>
    <n v="462"/>
    <s v="Cruz Verde Uap Santa Lucía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Cali"/>
    <n v="515"/>
    <s v="Cruz Verde Parque Versalles"/>
    <n v="0"/>
    <m/>
    <m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Anapoima"/>
    <n v="438"/>
    <s v="Cruz Verde Anapoima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"/>
    <n v="393"/>
    <s v="Cruz Verde Niza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 "/>
    <n v="421"/>
    <s v="Cruz Verde Plaza Bolívar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 "/>
    <n v="399"/>
    <s v="Cruz Verde Bulevar Niza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 "/>
    <n v="416"/>
    <s v="Cruz Verde Calle 109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 "/>
    <n v="395"/>
    <s v="Cruz Verde Calle 140-2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 "/>
    <n v="417"/>
    <s v="Cruz Verde Calle 22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 "/>
    <n v="397"/>
    <s v="Cruz Verde Calle 71A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 "/>
    <n v="411"/>
    <s v="Cruz Verde Castilla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 "/>
    <n v="413"/>
    <s v="Cruz Verde Ciudad Montes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 "/>
    <n v="403"/>
    <s v="Cruz Verde Country 2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 "/>
    <n v="412"/>
    <s v="Cruz Verde Ibiza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 "/>
    <n v="418"/>
    <s v="Cruz Verde Marsella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 "/>
    <n v="407"/>
    <s v="Cruz Verde Modelia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 "/>
    <n v="398"/>
    <s v="Cruz verde Navarra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 "/>
    <n v="402"/>
    <s v="Cruz Verde Pablo VI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 "/>
    <n v="420"/>
    <s v="Cruz Verde Palermo 1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 "/>
    <n v="343"/>
    <s v="Cruz Verde Polo Club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 "/>
    <n v="391"/>
    <s v="Cruz Verde Restrepo 3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 "/>
    <n v="406"/>
    <s v="Cruz Verde Santa Matilde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 "/>
    <n v="401"/>
    <s v="Cruz Verde Unicentro Occidente 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 "/>
    <n v="419"/>
    <s v="Cruz Verde Venecia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Bogotá "/>
    <n v="392"/>
    <s v="Cruz Verde Villa del Prado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Duitama"/>
    <n v="430"/>
    <s v="Cruz Verde Duitama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Facatativá  "/>
    <n v="435"/>
    <s v="Cruz verde Faca Centro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Ibagué"/>
    <n v="424"/>
    <s v=" Cruz Verde Medicadiz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Ibagué"/>
    <n v="425"/>
    <s v=" Cruz Verde Norte 2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Tocaima  "/>
    <n v="437"/>
    <s v="Cruz Verde Tocaima 1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Tunja"/>
    <n v="431"/>
    <s v="Cruz Verde Tunja Centro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Tunja"/>
    <n v="433"/>
    <s v="Cruz Verde Tunja Norte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Tunja"/>
    <n v="432"/>
    <s v="Cruz Verde Tunja Sur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Ubaté"/>
    <n v="429"/>
    <s v="Cruz Verde Ubaté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Villavicencio"/>
    <n v="428"/>
    <s v="Cruz Verde Villavicencio Centro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Villeta"/>
    <n v="441"/>
    <s v="Cruz Verde Villeta 2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Zipaquirá"/>
    <n v="427"/>
    <s v="Cruz Verde Zipaquirá 1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Zipaquirá"/>
    <n v="426"/>
    <s v="Cruz Verde Zipaquirá 2 (Antes Acuña)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Medellín"/>
    <n v="520"/>
    <s v="Cruz Verde El Tesoro"/>
    <n v="0"/>
    <n v="0"/>
    <n v="0"/>
    <n v="0"/>
    <m/>
    <m/>
    <n v="0"/>
    <n v="0"/>
    <n v="0"/>
    <n v="0"/>
    <n v="0"/>
    <n v="0"/>
    <n v="0"/>
    <n v="0"/>
    <n v="0"/>
    <n v="0"/>
    <m/>
    <m/>
    <m/>
    <m/>
    <n v="0"/>
    <n v="0"/>
    <n v="0"/>
    <n v="0"/>
    <x v="23"/>
  </r>
  <r>
    <s v="Santa Marta"/>
    <n v="518"/>
    <s v="Cruz Verde Aeropuerto Santa Mar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Medellín"/>
    <n v="555"/>
    <s v="Cruz Verde San Luc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Bogotá"/>
    <n v="519"/>
    <s v="Clinica Country Urgenci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Bogota"/>
    <n v="561"/>
    <s v="Titan Plaz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142">
  <r>
    <x v="0"/>
    <x v="0"/>
    <x v="0"/>
    <s v="Bogotá "/>
    <x v="0"/>
  </r>
  <r>
    <x v="1"/>
    <x v="1"/>
    <x v="1"/>
    <s v="Bogotá"/>
    <x v="0"/>
  </r>
  <r>
    <x v="2"/>
    <x v="2"/>
    <x v="2"/>
    <s v="Bogotá"/>
    <x v="1"/>
  </r>
  <r>
    <x v="3"/>
    <x v="3"/>
    <x v="3"/>
    <s v="Bogotá"/>
    <x v="0"/>
  </r>
  <r>
    <x v="4"/>
    <x v="4"/>
    <x v="4"/>
    <s v="Bogotá"/>
    <x v="0"/>
  </r>
  <r>
    <x v="5"/>
    <x v="5"/>
    <x v="5"/>
    <s v="Barranquilla"/>
    <x v="0"/>
  </r>
  <r>
    <x v="6"/>
    <x v="6"/>
    <x v="6"/>
    <s v="Bogotá"/>
    <x v="1"/>
  </r>
  <r>
    <x v="7"/>
    <x v="7"/>
    <x v="7"/>
    <s v="Bucaramanga"/>
    <x v="1"/>
  </r>
  <r>
    <x v="8"/>
    <x v="8"/>
    <x v="8"/>
    <s v="Bogotá"/>
    <x v="0"/>
  </r>
  <r>
    <x v="9"/>
    <x v="9"/>
    <x v="9"/>
    <s v="Bogotá"/>
    <x v="1"/>
  </r>
  <r>
    <x v="10"/>
    <x v="10"/>
    <x v="10"/>
    <s v="Bogotá"/>
    <x v="0"/>
  </r>
  <r>
    <x v="11"/>
    <x v="11"/>
    <x v="11"/>
    <s v="Soacha"/>
    <x v="0"/>
  </r>
  <r>
    <x v="12"/>
    <x v="12"/>
    <x v="12"/>
    <s v="Zipaquirá"/>
    <x v="0"/>
  </r>
  <r>
    <x v="13"/>
    <x v="12"/>
    <x v="12"/>
    <s v="Zipaquirá"/>
    <x v="0"/>
  </r>
  <r>
    <x v="14"/>
    <x v="12"/>
    <x v="12"/>
    <s v="Zipaquirá"/>
    <x v="0"/>
  </r>
  <r>
    <x v="15"/>
    <x v="13"/>
    <x v="13"/>
    <s v="Bogotá"/>
    <x v="1"/>
  </r>
  <r>
    <x v="16"/>
    <x v="14"/>
    <x v="14"/>
    <s v="Bogotá"/>
    <x v="1"/>
  </r>
  <r>
    <x v="17"/>
    <x v="15"/>
    <x v="15"/>
    <s v="Bogotá "/>
    <x v="1"/>
  </r>
  <r>
    <x v="18"/>
    <x v="16"/>
    <x v="16"/>
    <s v="Cali"/>
    <x v="1"/>
  </r>
  <r>
    <x v="19"/>
    <x v="14"/>
    <x v="14"/>
    <s v="Bogotá"/>
    <x v="1"/>
  </r>
  <r>
    <x v="20"/>
    <x v="17"/>
    <x v="17"/>
    <s v="Bogotá"/>
    <x v="0"/>
  </r>
  <r>
    <x v="21"/>
    <x v="18"/>
    <x v="18"/>
    <s v="Bogotá"/>
    <x v="1"/>
  </r>
  <r>
    <x v="22"/>
    <x v="19"/>
    <x v="19"/>
    <s v="Santa Marta"/>
    <x v="1"/>
  </r>
  <r>
    <x v="23"/>
    <x v="5"/>
    <x v="5"/>
    <s v="Barranquilla"/>
    <x v="0"/>
  </r>
  <r>
    <x v="24"/>
    <x v="20"/>
    <x v="20"/>
    <s v="Cali"/>
    <x v="2"/>
  </r>
  <r>
    <x v="25"/>
    <x v="20"/>
    <x v="20"/>
    <s v="Cali"/>
    <x v="2"/>
  </r>
  <r>
    <x v="26"/>
    <x v="21"/>
    <x v="21"/>
    <s v="Bogotá"/>
    <x v="0"/>
  </r>
  <r>
    <x v="27"/>
    <x v="15"/>
    <x v="15"/>
    <s v="Bogotá "/>
    <x v="1"/>
  </r>
  <r>
    <x v="28"/>
    <x v="22"/>
    <x v="22"/>
    <s v="Bogotá "/>
    <x v="3"/>
  </r>
  <r>
    <x v="29"/>
    <x v="23"/>
    <x v="23"/>
    <s v="Cali"/>
    <x v="1"/>
  </r>
  <r>
    <x v="30"/>
    <x v="0"/>
    <x v="0"/>
    <s v="Bogotá "/>
    <x v="0"/>
  </r>
  <r>
    <x v="31"/>
    <x v="0"/>
    <x v="0"/>
    <s v="Bogotá "/>
    <x v="1"/>
  </r>
  <r>
    <x v="32"/>
    <x v="13"/>
    <x v="13"/>
    <s v="Bogotá"/>
    <x v="1"/>
  </r>
  <r>
    <x v="33"/>
    <x v="24"/>
    <x v="24"/>
    <s v="Barranquilla"/>
    <x v="1"/>
  </r>
  <r>
    <x v="34"/>
    <x v="25"/>
    <x v="25"/>
    <s v="Medellín"/>
    <x v="1"/>
  </r>
  <r>
    <x v="35"/>
    <x v="26"/>
    <x v="26"/>
    <s v="Bogotá"/>
    <x v="0"/>
  </r>
  <r>
    <x v="36"/>
    <x v="27"/>
    <x v="27"/>
    <s v="Chía"/>
    <x v="1"/>
  </r>
  <r>
    <x v="37"/>
    <x v="28"/>
    <x v="28"/>
    <s v="Bogotá"/>
    <x v="0"/>
  </r>
  <r>
    <x v="38"/>
    <x v="14"/>
    <x v="14"/>
    <s v="Bogotá"/>
    <x v="1"/>
  </r>
  <r>
    <x v="39"/>
    <x v="29"/>
    <x v="29"/>
    <s v="Bogotá"/>
    <x v="3"/>
  </r>
  <r>
    <x v="40"/>
    <x v="7"/>
    <x v="7"/>
    <s v="Bucaramanga"/>
    <x v="0"/>
  </r>
  <r>
    <x v="41"/>
    <x v="30"/>
    <x v="30"/>
    <s v="Medellín"/>
    <x v="0"/>
  </r>
  <r>
    <x v="42"/>
    <x v="13"/>
    <x v="13"/>
    <s v="Bogotá"/>
    <x v="0"/>
  </r>
  <r>
    <x v="43"/>
    <x v="31"/>
    <x v="31"/>
    <s v="Bogotá"/>
    <x v="1"/>
  </r>
  <r>
    <x v="44"/>
    <x v="32"/>
    <x v="32"/>
    <s v="Cali"/>
    <x v="1"/>
  </r>
  <r>
    <x v="45"/>
    <x v="1"/>
    <x v="1"/>
    <s v="Bogotá"/>
    <x v="0"/>
  </r>
  <r>
    <x v="46"/>
    <x v="33"/>
    <x v="33"/>
    <s v="Ibagué"/>
    <x v="1"/>
  </r>
  <r>
    <x v="47"/>
    <x v="4"/>
    <x v="4"/>
    <s v="Bogotá"/>
    <x v="0"/>
  </r>
  <r>
    <x v="48"/>
    <x v="29"/>
    <x v="29"/>
    <s v="Bogotá"/>
    <x v="1"/>
  </r>
  <r>
    <x v="49"/>
    <x v="34"/>
    <x v="34"/>
    <s v="Cali"/>
    <x v="1"/>
  </r>
  <r>
    <x v="50"/>
    <x v="35"/>
    <x v="35"/>
    <s v="Cali"/>
    <x v="1"/>
  </r>
  <r>
    <x v="51"/>
    <x v="36"/>
    <x v="36"/>
    <s v="Bogotá"/>
    <x v="1"/>
  </r>
  <r>
    <x v="52"/>
    <x v="15"/>
    <x v="15"/>
    <s v="Bogotá "/>
    <x v="1"/>
  </r>
  <r>
    <x v="53"/>
    <x v="6"/>
    <x v="6"/>
    <s v="Bogotá"/>
    <x v="1"/>
  </r>
  <r>
    <x v="54"/>
    <x v="13"/>
    <x v="13"/>
    <s v="Bogotá"/>
    <x v="1"/>
  </r>
  <r>
    <x v="55"/>
    <x v="37"/>
    <x v="37"/>
    <s v="Cúcuta"/>
    <x v="0"/>
  </r>
  <r>
    <x v="56"/>
    <x v="38"/>
    <x v="38"/>
    <s v="Bogotá "/>
    <x v="1"/>
  </r>
  <r>
    <x v="57"/>
    <x v="16"/>
    <x v="16"/>
    <s v="Cali"/>
    <x v="2"/>
  </r>
  <r>
    <x v="58"/>
    <x v="35"/>
    <x v="35"/>
    <s v="Cali"/>
    <x v="1"/>
  </r>
  <r>
    <x v="59"/>
    <x v="16"/>
    <x v="16"/>
    <s v="Cali"/>
    <x v="0"/>
  </r>
  <r>
    <x v="60"/>
    <x v="11"/>
    <x v="11"/>
    <s v="Soacha"/>
    <x v="0"/>
  </r>
  <r>
    <x v="61"/>
    <x v="15"/>
    <x v="15"/>
    <s v="Bogotá "/>
    <x v="1"/>
  </r>
  <r>
    <x v="62"/>
    <x v="39"/>
    <x v="39"/>
    <s v="Facatativá"/>
    <x v="0"/>
  </r>
  <r>
    <x v="63"/>
    <x v="39"/>
    <x v="39"/>
    <s v="Facatativá"/>
    <x v="0"/>
  </r>
  <r>
    <x v="64"/>
    <x v="16"/>
    <x v="16"/>
    <s v="Cali"/>
    <x v="2"/>
  </r>
  <r>
    <x v="65"/>
    <x v="38"/>
    <x v="38"/>
    <s v="Bogotá "/>
    <x v="1"/>
  </r>
  <r>
    <x v="66"/>
    <x v="39"/>
    <x v="39"/>
    <s v="Facatativá"/>
    <x v="0"/>
  </r>
  <r>
    <x v="67"/>
    <x v="40"/>
    <x v="40"/>
    <s v="Bogotá"/>
    <x v="0"/>
  </r>
  <r>
    <x v="68"/>
    <x v="39"/>
    <x v="39"/>
    <s v="Facatativá"/>
    <x v="0"/>
  </r>
  <r>
    <x v="69"/>
    <x v="25"/>
    <x v="25"/>
    <s v="Medellín"/>
    <x v="1"/>
  </r>
  <r>
    <x v="70"/>
    <x v="5"/>
    <x v="5"/>
    <s v="Barranquilla"/>
    <x v="0"/>
  </r>
  <r>
    <x v="71"/>
    <x v="33"/>
    <x v="33"/>
    <s v="Ibagué"/>
    <x v="1"/>
  </r>
  <r>
    <x v="72"/>
    <x v="41"/>
    <x v="41"/>
    <s v="Medellín"/>
    <x v="1"/>
  </r>
  <r>
    <x v="73"/>
    <x v="32"/>
    <x v="32"/>
    <s v="Cali"/>
    <x v="1"/>
  </r>
  <r>
    <x v="74"/>
    <x v="42"/>
    <x v="42"/>
    <s v="Rionegro"/>
    <x v="1"/>
  </r>
  <r>
    <x v="75"/>
    <x v="0"/>
    <x v="0"/>
    <s v="Bogotá "/>
    <x v="0"/>
  </r>
  <r>
    <x v="76"/>
    <x v="9"/>
    <x v="9"/>
    <s v="Bogotá"/>
    <x v="0"/>
  </r>
  <r>
    <x v="77"/>
    <x v="0"/>
    <x v="0"/>
    <s v="Bogotá "/>
    <x v="0"/>
  </r>
  <r>
    <x v="78"/>
    <x v="0"/>
    <x v="0"/>
    <s v="Bogotá "/>
    <x v="0"/>
  </r>
  <r>
    <x v="79"/>
    <x v="15"/>
    <x v="15"/>
    <s v="Bogotá "/>
    <x v="1"/>
  </r>
  <r>
    <x v="80"/>
    <x v="32"/>
    <x v="32"/>
    <s v="Cali"/>
    <x v="2"/>
  </r>
  <r>
    <x v="81"/>
    <x v="22"/>
    <x v="22"/>
    <s v="Bogotá "/>
    <x v="1"/>
  </r>
  <r>
    <x v="82"/>
    <x v="0"/>
    <x v="0"/>
    <s v="Bogotá "/>
    <x v="1"/>
  </r>
  <r>
    <x v="83"/>
    <x v="15"/>
    <x v="15"/>
    <s v="Bogotá "/>
    <x v="1"/>
  </r>
  <r>
    <x v="84"/>
    <x v="40"/>
    <x v="40"/>
    <s v="Bogotá"/>
    <x v="0"/>
  </r>
  <r>
    <x v="85"/>
    <x v="43"/>
    <x v="43"/>
    <s v="Bogotá"/>
    <x v="1"/>
  </r>
  <r>
    <x v="86"/>
    <x v="32"/>
    <x v="32"/>
    <s v="Cali"/>
    <x v="2"/>
  </r>
  <r>
    <x v="87"/>
    <x v="24"/>
    <x v="24"/>
    <s v="Barranquilla"/>
    <x v="1"/>
  </r>
  <r>
    <x v="88"/>
    <x v="18"/>
    <x v="18"/>
    <s v="Bogotá"/>
    <x v="1"/>
  </r>
  <r>
    <x v="89"/>
    <x v="10"/>
    <x v="10"/>
    <s v="Bogotá"/>
    <x v="1"/>
  </r>
  <r>
    <x v="90"/>
    <x v="0"/>
    <x v="0"/>
    <s v="Bogotá "/>
    <x v="1"/>
  </r>
  <r>
    <x v="91"/>
    <x v="0"/>
    <x v="0"/>
    <s v="Bogotá "/>
    <x v="1"/>
  </r>
  <r>
    <x v="92"/>
    <x v="0"/>
    <x v="0"/>
    <s v="Bogotá "/>
    <x v="1"/>
  </r>
  <r>
    <x v="93"/>
    <x v="44"/>
    <x v="44"/>
    <s v="Barranquilla"/>
    <x v="1"/>
  </r>
  <r>
    <x v="94"/>
    <x v="20"/>
    <x v="20"/>
    <s v="Cali"/>
    <x v="1"/>
  </r>
  <r>
    <x v="95"/>
    <x v="27"/>
    <x v="27"/>
    <s v="Chía"/>
    <x v="1"/>
  </r>
  <r>
    <x v="96"/>
    <x v="45"/>
    <x v="45"/>
    <s v="Barranquilla"/>
    <x v="1"/>
  </r>
  <r>
    <x v="97"/>
    <x v="46"/>
    <x v="46"/>
    <s v="Bucaramanga"/>
    <x v="0"/>
  </r>
  <r>
    <x v="98"/>
    <x v="9"/>
    <x v="9"/>
    <s v="Bogotá"/>
    <x v="1"/>
  </r>
  <r>
    <x v="99"/>
    <x v="6"/>
    <x v="6"/>
    <s v="Bogotá"/>
    <x v="3"/>
  </r>
  <r>
    <x v="100"/>
    <x v="17"/>
    <x v="17"/>
    <s v="Bogotá"/>
    <x v="1"/>
  </r>
  <r>
    <x v="101"/>
    <x v="8"/>
    <x v="8"/>
    <s v="Bogotá"/>
    <x v="0"/>
  </r>
  <r>
    <x v="102"/>
    <x v="17"/>
    <x v="17"/>
    <s v="Bogotá"/>
    <x v="1"/>
  </r>
  <r>
    <x v="103"/>
    <x v="47"/>
    <x v="47"/>
    <s v="Barranquilla"/>
    <x v="1"/>
  </r>
  <r>
    <x v="104"/>
    <x v="6"/>
    <x v="6"/>
    <s v="Bogotá"/>
    <x v="3"/>
  </r>
  <r>
    <x v="105"/>
    <x v="48"/>
    <x v="48"/>
    <s v="Ipiales "/>
    <x v="1"/>
  </r>
  <r>
    <x v="106"/>
    <x v="36"/>
    <x v="36"/>
    <s v="Bogotá"/>
    <x v="1"/>
  </r>
  <r>
    <x v="107"/>
    <x v="15"/>
    <x v="15"/>
    <s v="Bogotá "/>
    <x v="1"/>
  </r>
  <r>
    <x v="108"/>
    <x v="0"/>
    <x v="0"/>
    <s v="Bogotá "/>
    <x v="1"/>
  </r>
  <r>
    <x v="109"/>
    <x v="25"/>
    <x v="25"/>
    <s v="Medellín"/>
    <x v="1"/>
  </r>
  <r>
    <x v="110"/>
    <x v="25"/>
    <x v="25"/>
    <s v="Medellín"/>
    <x v="1"/>
  </r>
  <r>
    <x v="111"/>
    <x v="33"/>
    <x v="33"/>
    <s v="Ibagué"/>
    <x v="1"/>
  </r>
  <r>
    <x v="112"/>
    <x v="49"/>
    <x v="49"/>
    <s v="Medellín"/>
    <x v="1"/>
  </r>
  <r>
    <x v="113"/>
    <x v="44"/>
    <x v="44"/>
    <s v="Barranquilla"/>
    <x v="1"/>
  </r>
  <r>
    <x v="114"/>
    <x v="15"/>
    <x v="15"/>
    <s v="Bogotá "/>
    <x v="1"/>
  </r>
  <r>
    <x v="115"/>
    <x v="50"/>
    <x v="50"/>
    <s v="Barranquilla"/>
    <x v="1"/>
  </r>
  <r>
    <x v="116"/>
    <x v="51"/>
    <x v="51"/>
    <s v="Bogotá"/>
    <x v="1"/>
  </r>
  <r>
    <x v="117"/>
    <x v="52"/>
    <x v="52"/>
    <s v="Bogotá"/>
    <x v="1"/>
  </r>
  <r>
    <x v="118"/>
    <x v="53"/>
    <x v="53"/>
    <s v="Chía"/>
    <x v="0"/>
  </r>
  <r>
    <x v="119"/>
    <x v="53"/>
    <x v="53"/>
    <s v="Chía"/>
    <x v="1"/>
  </r>
  <r>
    <x v="120"/>
    <x v="44"/>
    <x v="44"/>
    <s v="Barranquilla"/>
    <x v="1"/>
  </r>
  <r>
    <x v="121"/>
    <x v="5"/>
    <x v="5"/>
    <s v="Barranquilla"/>
    <x v="0"/>
  </r>
  <r>
    <x v="122"/>
    <x v="54"/>
    <x v="54"/>
    <s v="Bogotá"/>
    <x v="1"/>
  </r>
  <r>
    <x v="123"/>
    <x v="49"/>
    <x v="49"/>
    <s v="Medellín"/>
    <x v="1"/>
  </r>
  <r>
    <x v="124"/>
    <x v="16"/>
    <x v="16"/>
    <s v="Cali"/>
    <x v="3"/>
  </r>
  <r>
    <x v="125"/>
    <x v="55"/>
    <x v="55"/>
    <s v="Bogotá"/>
    <x v="1"/>
  </r>
  <r>
    <x v="126"/>
    <x v="15"/>
    <x v="15"/>
    <s v="Bogotá "/>
    <x v="1"/>
  </r>
  <r>
    <x v="127"/>
    <x v="56"/>
    <x v="56"/>
    <s v="Armenia"/>
    <x v="0"/>
  </r>
  <r>
    <x v="128"/>
    <x v="56"/>
    <x v="56"/>
    <s v="Armenia"/>
    <x v="0"/>
  </r>
  <r>
    <x v="129"/>
    <x v="17"/>
    <x v="17"/>
    <s v="Bogotá"/>
    <x v="1"/>
  </r>
  <r>
    <x v="130"/>
    <x v="57"/>
    <x v="57"/>
    <s v="Bogotá"/>
    <x v="1"/>
  </r>
  <r>
    <x v="131"/>
    <x v="10"/>
    <x v="10"/>
    <s v="Bogotá"/>
    <x v="1"/>
  </r>
  <r>
    <x v="132"/>
    <x v="58"/>
    <x v="58"/>
    <s v="Bogotá"/>
    <x v="1"/>
  </r>
  <r>
    <x v="133"/>
    <x v="0"/>
    <x v="0"/>
    <s v="Bogotá "/>
    <x v="0"/>
  </r>
  <r>
    <x v="134"/>
    <x v="37"/>
    <x v="37"/>
    <s v="Cúcuta"/>
    <x v="0"/>
  </r>
  <r>
    <x v="135"/>
    <x v="0"/>
    <x v="0"/>
    <s v="Bogotá "/>
    <x v="1"/>
  </r>
  <r>
    <x v="136"/>
    <x v="27"/>
    <x v="27"/>
    <s v="Chía"/>
    <x v="1"/>
  </r>
  <r>
    <x v="137"/>
    <x v="59"/>
    <x v="59"/>
    <s v="Bogotá"/>
    <x v="0"/>
  </r>
  <r>
    <x v="138"/>
    <x v="16"/>
    <x v="16"/>
    <s v="Cali"/>
    <x v="1"/>
  </r>
  <r>
    <x v="139"/>
    <x v="6"/>
    <x v="6"/>
    <s v="Bogotá"/>
    <x v="1"/>
  </r>
  <r>
    <x v="140"/>
    <x v="25"/>
    <x v="25"/>
    <s v="Medellín"/>
    <x v="1"/>
  </r>
  <r>
    <x v="141"/>
    <x v="60"/>
    <x v="60"/>
    <s v="Bogotá"/>
    <x v="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30">
  <r>
    <s v="Bogotá"/>
    <n v="458"/>
    <s v="Cruz Verde Kennedy Central"/>
    <n v="4"/>
    <n v="10"/>
    <n v="6"/>
    <n v="5"/>
    <n v="8"/>
    <n v="4"/>
    <n v="9"/>
    <n v="5"/>
    <n v="13"/>
    <n v="2"/>
    <n v="2"/>
    <n v="4"/>
    <n v="6"/>
    <n v="4"/>
    <n v="2"/>
    <n v="3"/>
    <n v="2"/>
    <n v="6"/>
    <n v="2"/>
    <n v="3"/>
    <n v="1"/>
    <n v="5"/>
    <n v="4"/>
    <n v="2"/>
    <n v="3"/>
    <n v="6"/>
    <n v="7"/>
    <x v="0"/>
  </r>
  <r>
    <s v="Medellín"/>
    <n v="161"/>
    <s v="Cruz Verde Punto Clave"/>
    <n v="3"/>
    <n v="3"/>
    <m/>
    <n v="5"/>
    <n v="6"/>
    <n v="3"/>
    <n v="4"/>
    <n v="5"/>
    <n v="5"/>
    <n v="2"/>
    <n v="1"/>
    <n v="2"/>
    <n v="1"/>
    <n v="0"/>
    <n v="0"/>
    <n v="2"/>
    <n v="3"/>
    <n v="3"/>
    <n v="3"/>
    <n v="0"/>
    <n v="3"/>
    <n v="0"/>
    <n v="4"/>
    <n v="3"/>
    <n v="2"/>
    <n v="0"/>
    <n v="5"/>
    <x v="1"/>
  </r>
  <r>
    <s v="Bogotá"/>
    <n v="378"/>
    <s v="Cruz Verde Avenida Las Villas"/>
    <n v="6"/>
    <n v="3"/>
    <n v="4"/>
    <n v="2"/>
    <n v="3"/>
    <n v="3"/>
    <n v="5"/>
    <n v="2"/>
    <n v="0"/>
    <n v="1"/>
    <n v="5"/>
    <n v="0"/>
    <n v="3"/>
    <n v="3"/>
    <n v="1"/>
    <n v="2"/>
    <n v="0"/>
    <n v="1"/>
    <n v="2"/>
    <n v="0"/>
    <n v="3"/>
    <n v="3"/>
    <n v="2"/>
    <n v="1"/>
    <n v="1"/>
    <n v="0"/>
    <n v="0"/>
    <x v="2"/>
  </r>
  <r>
    <s v="Bogotá"/>
    <n v="172"/>
    <s v="Cruz Verde Calle 100"/>
    <n v="2"/>
    <n v="3"/>
    <n v="1"/>
    <n v="4"/>
    <n v="0"/>
    <n v="3"/>
    <n v="6"/>
    <n v="7"/>
    <n v="1"/>
    <n v="2"/>
    <n v="0"/>
    <n v="3"/>
    <n v="0"/>
    <n v="1"/>
    <n v="0"/>
    <n v="3"/>
    <n v="1"/>
    <m/>
    <m/>
    <n v="2"/>
    <n v="1"/>
    <n v="3"/>
    <n v="3"/>
    <n v="5"/>
    <n v="2"/>
    <n v="0"/>
    <n v="1"/>
    <x v="3"/>
  </r>
  <r>
    <s v="Bogotá"/>
    <n v="157"/>
    <s v="Cruz Verde Zona In"/>
    <n v="1"/>
    <n v="2"/>
    <n v="6"/>
    <n v="2"/>
    <n v="3"/>
    <n v="4"/>
    <n v="1"/>
    <n v="3"/>
    <n v="2"/>
    <n v="0"/>
    <n v="1"/>
    <n v="0"/>
    <n v="2"/>
    <n v="0"/>
    <n v="6"/>
    <n v="0"/>
    <n v="2"/>
    <n v="0"/>
    <n v="3"/>
    <n v="0"/>
    <n v="4"/>
    <n v="0"/>
    <n v="1"/>
    <n v="0"/>
    <n v="3"/>
    <n v="0"/>
    <n v="2"/>
    <x v="4"/>
  </r>
  <r>
    <s v="Bogotá"/>
    <n v="226"/>
    <s v="Cruz Verde Metro 20 de Julio"/>
    <n v="3"/>
    <n v="2"/>
    <n v="5"/>
    <n v="1"/>
    <n v="4"/>
    <n v="2"/>
    <n v="2"/>
    <n v="3"/>
    <n v="4"/>
    <n v="2"/>
    <n v="1"/>
    <n v="1"/>
    <n v="1"/>
    <n v="0"/>
    <n v="5"/>
    <n v="0"/>
    <n v="1"/>
    <n v="1"/>
    <n v="3"/>
    <n v="0"/>
    <n v="2"/>
    <n v="0"/>
    <n v="2"/>
    <n v="1"/>
    <n v="2"/>
    <n v="1"/>
    <n v="3"/>
    <x v="5"/>
  </r>
  <r>
    <s v="Bogotá"/>
    <n v="459"/>
    <s v=" Cruz Verde Las Ferias"/>
    <n v="3"/>
    <m/>
    <n v="4"/>
    <n v="0"/>
    <n v="3"/>
    <m/>
    <n v="0"/>
    <n v="9"/>
    <n v="9"/>
    <n v="1"/>
    <n v="2"/>
    <n v="0"/>
    <n v="0"/>
    <n v="4"/>
    <n v="0"/>
    <n v="0"/>
    <n v="0"/>
    <n v="3"/>
    <n v="0"/>
    <m/>
    <m/>
    <n v="0"/>
    <n v="0"/>
    <n v="4"/>
    <n v="5"/>
    <n v="0"/>
    <n v="9"/>
    <x v="2"/>
  </r>
  <r>
    <s v="Bogotá"/>
    <n v="468"/>
    <s v="Cruz Verde Calle 93"/>
    <n v="2"/>
    <n v="2"/>
    <n v="5"/>
    <n v="2"/>
    <n v="3"/>
    <n v="3"/>
    <n v="0"/>
    <n v="1"/>
    <n v="0"/>
    <n v="0"/>
    <n v="2"/>
    <n v="1"/>
    <n v="1"/>
    <n v="1"/>
    <n v="4"/>
    <n v="1"/>
    <n v="1"/>
    <n v="2"/>
    <n v="1"/>
    <n v="0"/>
    <n v="3"/>
    <n v="0"/>
    <n v="0"/>
    <n v="0"/>
    <n v="1"/>
    <n v="0"/>
    <n v="0"/>
    <x v="6"/>
  </r>
  <r>
    <s v="Zipaquirá"/>
    <n v="382"/>
    <s v="Cruz Verde Zipaquirá Centro"/>
    <n v="4"/>
    <n v="2"/>
    <n v="4"/>
    <n v="0"/>
    <n v="1"/>
    <n v="1"/>
    <n v="4"/>
    <n v="2"/>
    <n v="3"/>
    <n v="4"/>
    <n v="0"/>
    <n v="2"/>
    <n v="0"/>
    <n v="4"/>
    <n v="0"/>
    <n v="0"/>
    <n v="0"/>
    <n v="0"/>
    <n v="1"/>
    <n v="0"/>
    <n v="1"/>
    <n v="3"/>
    <n v="1"/>
    <n v="2"/>
    <n v="0"/>
    <n v="3"/>
    <n v="0"/>
    <x v="7"/>
  </r>
  <r>
    <s v="Bogotá"/>
    <n v="451"/>
    <s v="Cruz Verde Chapinero Alto"/>
    <n v="3"/>
    <n v="2"/>
    <n v="5"/>
    <n v="2"/>
    <n v="2"/>
    <n v="3"/>
    <n v="0"/>
    <n v="0"/>
    <n v="1"/>
    <n v="3"/>
    <n v="0"/>
    <n v="2"/>
    <n v="0"/>
    <n v="5"/>
    <n v="0"/>
    <n v="2"/>
    <n v="0"/>
    <n v="2"/>
    <n v="0"/>
    <n v="3"/>
    <n v="0"/>
    <n v="0"/>
    <n v="0"/>
    <n v="0"/>
    <n v="0"/>
    <n v="1"/>
    <n v="0"/>
    <x v="6"/>
  </r>
  <r>
    <s v="Bogotá"/>
    <n v="160"/>
    <s v="Cruz Verde Santa Bárbara"/>
    <n v="1"/>
    <n v="3"/>
    <m/>
    <n v="7"/>
    <n v="1"/>
    <n v="2"/>
    <n v="1"/>
    <n v="2"/>
    <n v="4"/>
    <n v="0"/>
    <n v="1"/>
    <n v="1"/>
    <n v="2"/>
    <n v="0"/>
    <n v="0"/>
    <n v="1"/>
    <n v="6"/>
    <n v="0"/>
    <n v="1"/>
    <n v="0"/>
    <n v="2"/>
    <n v="0"/>
    <n v="1"/>
    <n v="1"/>
    <n v="1"/>
    <n v="1"/>
    <n v="3"/>
    <x v="7"/>
  </r>
  <r>
    <s v="Bogotá"/>
    <n v="505"/>
    <s v="Cruz Verde Galerias"/>
    <n v="1"/>
    <n v="3"/>
    <n v="3"/>
    <n v="2"/>
    <n v="1"/>
    <n v="6"/>
    <n v="0"/>
    <n v="0"/>
    <n v="0"/>
    <n v="0"/>
    <n v="1"/>
    <n v="3"/>
    <n v="0"/>
    <n v="3"/>
    <n v="0"/>
    <n v="2"/>
    <n v="0"/>
    <n v="1"/>
    <n v="0"/>
    <n v="5"/>
    <n v="1"/>
    <n v="0"/>
    <n v="0"/>
    <n v="0"/>
    <n v="0"/>
    <n v="0"/>
    <n v="0"/>
    <x v="8"/>
  </r>
  <r>
    <s v="Cúcuta"/>
    <n v="131"/>
    <s v="Cruz Verde Rosetal"/>
    <n v="0"/>
    <m/>
    <m/>
    <n v="0"/>
    <n v="9"/>
    <n v="2"/>
    <n v="4"/>
    <n v="1"/>
    <n v="0"/>
    <n v="0"/>
    <n v="0"/>
    <n v="0"/>
    <n v="0"/>
    <n v="0"/>
    <n v="0"/>
    <n v="0"/>
    <n v="0"/>
    <n v="0"/>
    <n v="9"/>
    <n v="0"/>
    <n v="2"/>
    <n v="2"/>
    <n v="2"/>
    <n v="1"/>
    <n v="0"/>
    <n v="0"/>
    <n v="0"/>
    <x v="8"/>
  </r>
  <r>
    <s v="Soacha"/>
    <n v="455"/>
    <s v="Cruz Verde Antares"/>
    <n v="1"/>
    <m/>
    <n v="2"/>
    <n v="1"/>
    <n v="6"/>
    <n v="3"/>
    <n v="1"/>
    <n v="2"/>
    <n v="2"/>
    <n v="1"/>
    <n v="0"/>
    <n v="0"/>
    <n v="0"/>
    <n v="1"/>
    <n v="1"/>
    <n v="0"/>
    <n v="1"/>
    <n v="2"/>
    <n v="4"/>
    <n v="2"/>
    <n v="1"/>
    <n v="1"/>
    <n v="0"/>
    <n v="0"/>
    <n v="2"/>
    <n v="2"/>
    <n v="0"/>
    <x v="6"/>
  </r>
  <r>
    <s v="Cali"/>
    <n v="189"/>
    <s v="Cruz Verde Centenario"/>
    <n v="1"/>
    <n v="1"/>
    <n v="2"/>
    <n v="5"/>
    <n v="2"/>
    <n v="1"/>
    <n v="1"/>
    <n v="3"/>
    <n v="2"/>
    <n v="0"/>
    <n v="1"/>
    <n v="0"/>
    <n v="1"/>
    <n v="0"/>
    <n v="2"/>
    <n v="0"/>
    <n v="5"/>
    <n v="0"/>
    <n v="2"/>
    <n v="0"/>
    <n v="1"/>
    <n v="1"/>
    <n v="0"/>
    <n v="1"/>
    <n v="2"/>
    <n v="0"/>
    <n v="2"/>
    <x v="6"/>
  </r>
  <r>
    <s v="Bogotá"/>
    <n v="511"/>
    <s v="Cruz Verde Mazuren"/>
    <n v="0"/>
    <n v="1"/>
    <n v="4"/>
    <n v="3"/>
    <n v="3"/>
    <n v="4"/>
    <n v="0"/>
    <n v="0"/>
    <n v="0"/>
    <n v="0"/>
    <n v="0"/>
    <n v="0"/>
    <n v="1"/>
    <n v="0"/>
    <n v="4"/>
    <n v="0"/>
    <n v="3"/>
    <n v="0"/>
    <n v="3"/>
    <n v="0"/>
    <n v="4"/>
    <n v="0"/>
    <n v="0"/>
    <n v="0"/>
    <n v="0"/>
    <n v="0"/>
    <n v="0"/>
    <x v="9"/>
  </r>
  <r>
    <s v="Bogotá"/>
    <n v="262"/>
    <s v="Cruz Verde Jumbo Hayuelos"/>
    <n v="4"/>
    <n v="1"/>
    <n v="1"/>
    <n v="2"/>
    <n v="2"/>
    <m/>
    <n v="4"/>
    <n v="1"/>
    <n v="2"/>
    <n v="0"/>
    <n v="4"/>
    <n v="0"/>
    <n v="1"/>
    <n v="0"/>
    <n v="1"/>
    <n v="0"/>
    <n v="2"/>
    <n v="0"/>
    <n v="2"/>
    <m/>
    <m/>
    <n v="0"/>
    <n v="4"/>
    <n v="0"/>
    <n v="1"/>
    <n v="0"/>
    <n v="2"/>
    <x v="10"/>
  </r>
  <r>
    <s v="Cúcuta"/>
    <n v="460"/>
    <s v="Cruz Verde Cúcuta Av.1"/>
    <n v="2"/>
    <n v="1"/>
    <m/>
    <n v="3"/>
    <n v="2"/>
    <n v="3"/>
    <n v="2"/>
    <n v="2"/>
    <n v="2"/>
    <n v="2"/>
    <n v="0"/>
    <n v="1"/>
    <n v="0"/>
    <n v="0"/>
    <n v="0"/>
    <n v="3"/>
    <n v="0"/>
    <n v="2"/>
    <n v="0"/>
    <n v="3"/>
    <n v="0"/>
    <n v="2"/>
    <n v="0"/>
    <n v="1"/>
    <n v="1"/>
    <n v="2"/>
    <n v="0"/>
    <x v="10"/>
  </r>
  <r>
    <s v="Bogotá"/>
    <n v="167"/>
    <s v="Cruz Verde Quinta Paredes"/>
    <n v="0"/>
    <n v="2"/>
    <m/>
    <n v="3"/>
    <n v="3"/>
    <n v="2"/>
    <n v="2"/>
    <n v="3"/>
    <n v="0"/>
    <n v="0"/>
    <n v="0"/>
    <n v="0"/>
    <n v="2"/>
    <n v="0"/>
    <n v="0"/>
    <n v="2"/>
    <n v="1"/>
    <n v="3"/>
    <n v="0"/>
    <n v="2"/>
    <n v="0"/>
    <n v="1"/>
    <n v="1"/>
    <n v="3"/>
    <n v="0"/>
    <n v="0"/>
    <n v="0"/>
    <x v="9"/>
  </r>
  <r>
    <s v="Bogotá "/>
    <n v="495"/>
    <s v="Cruz Verde Clìnica de la Mujer"/>
    <n v="0"/>
    <m/>
    <m/>
    <n v="0"/>
    <n v="6"/>
    <n v="1"/>
    <n v="5"/>
    <n v="3"/>
    <n v="2"/>
    <n v="0"/>
    <n v="0"/>
    <n v="0"/>
    <n v="0"/>
    <n v="0"/>
    <n v="0"/>
    <n v="0"/>
    <n v="0"/>
    <n v="4"/>
    <n v="2"/>
    <n v="1"/>
    <n v="0"/>
    <n v="5"/>
    <n v="0"/>
    <n v="2"/>
    <n v="1"/>
    <n v="0"/>
    <n v="2"/>
    <x v="10"/>
  </r>
  <r>
    <s v="Medellín"/>
    <n v="200"/>
    <s v="Cruz Verde Jumbo Cra 65"/>
    <n v="6"/>
    <n v="4"/>
    <n v="1"/>
    <n v="0"/>
    <m/>
    <m/>
    <n v="1"/>
    <n v="1"/>
    <n v="2"/>
    <n v="1"/>
    <n v="5"/>
    <n v="0"/>
    <n v="4"/>
    <n v="0"/>
    <n v="1"/>
    <n v="0"/>
    <n v="0"/>
    <m/>
    <m/>
    <m/>
    <m/>
    <n v="0"/>
    <n v="1"/>
    <n v="1"/>
    <n v="0"/>
    <n v="0"/>
    <n v="2"/>
    <x v="9"/>
  </r>
  <r>
    <s v="Bogotá"/>
    <n v="464"/>
    <s v="Cruz Verde Av. Esperanza"/>
    <n v="2"/>
    <n v="4"/>
    <n v="5"/>
    <n v="0"/>
    <m/>
    <m/>
    <n v="1"/>
    <n v="0"/>
    <n v="0"/>
    <n v="2"/>
    <n v="0"/>
    <n v="3"/>
    <n v="1"/>
    <n v="4"/>
    <n v="1"/>
    <n v="0"/>
    <n v="0"/>
    <m/>
    <m/>
    <m/>
    <m/>
    <n v="1"/>
    <n v="0"/>
    <n v="0"/>
    <n v="0"/>
    <n v="0"/>
    <n v="0"/>
    <x v="11"/>
  </r>
  <r>
    <s v="Bogotá"/>
    <n v="383"/>
    <s v="Cruz Verde World Trade Center"/>
    <n v="1"/>
    <m/>
    <n v="1"/>
    <n v="1"/>
    <n v="3"/>
    <n v="1"/>
    <n v="1"/>
    <n v="3"/>
    <n v="1"/>
    <n v="1"/>
    <n v="0"/>
    <n v="0"/>
    <n v="0"/>
    <n v="0"/>
    <n v="1"/>
    <n v="1"/>
    <n v="0"/>
    <n v="2"/>
    <n v="1"/>
    <n v="0"/>
    <n v="1"/>
    <n v="1"/>
    <n v="0"/>
    <n v="0"/>
    <n v="3"/>
    <n v="1"/>
    <n v="0"/>
    <x v="11"/>
  </r>
  <r>
    <s v="Facatativá"/>
    <n v="143"/>
    <s v="Cruz Verde Facatativá"/>
    <n v="1"/>
    <n v="1"/>
    <n v="3"/>
    <n v="4"/>
    <n v="1"/>
    <m/>
    <n v="0"/>
    <n v="0"/>
    <n v="4"/>
    <n v="0"/>
    <n v="1"/>
    <n v="0"/>
    <n v="1"/>
    <n v="1"/>
    <n v="2"/>
    <n v="3"/>
    <n v="1"/>
    <n v="0"/>
    <n v="1"/>
    <m/>
    <m/>
    <n v="0"/>
    <n v="0"/>
    <n v="0"/>
    <n v="0"/>
    <n v="4"/>
    <n v="0"/>
    <x v="12"/>
  </r>
  <r>
    <s v="Bogotá"/>
    <n v="512"/>
    <s v="Cruz Verde Parque Fontibón"/>
    <n v="3"/>
    <m/>
    <m/>
    <n v="1"/>
    <n v="3"/>
    <n v="3"/>
    <n v="0"/>
    <n v="0"/>
    <n v="0"/>
    <n v="2"/>
    <n v="1"/>
    <n v="0"/>
    <n v="0"/>
    <n v="0"/>
    <n v="0"/>
    <n v="1"/>
    <n v="0"/>
    <n v="1"/>
    <n v="2"/>
    <n v="1"/>
    <n v="2"/>
    <n v="0"/>
    <n v="0"/>
    <n v="0"/>
    <n v="0"/>
    <n v="0"/>
    <n v="0"/>
    <x v="13"/>
  </r>
  <r>
    <s v="Armenia"/>
    <n v="133"/>
    <s v="Cruz Verde Avenida Bolívar"/>
    <n v="0"/>
    <n v="2"/>
    <n v="2"/>
    <n v="2"/>
    <n v="1"/>
    <n v="2"/>
    <n v="1"/>
    <n v="0"/>
    <n v="0"/>
    <n v="0"/>
    <n v="0"/>
    <n v="0"/>
    <n v="2"/>
    <n v="0"/>
    <n v="2"/>
    <n v="1"/>
    <n v="1"/>
    <n v="0"/>
    <n v="1"/>
    <n v="0"/>
    <n v="2"/>
    <n v="0"/>
    <n v="1"/>
    <n v="0"/>
    <n v="0"/>
    <n v="0"/>
    <n v="0"/>
    <x v="13"/>
  </r>
  <r>
    <s v="Bogotá"/>
    <n v="110"/>
    <s v="Cruz Verde Pontevedra"/>
    <n v="0"/>
    <n v="2"/>
    <n v="3"/>
    <n v="0"/>
    <n v="2"/>
    <n v="1"/>
    <n v="2"/>
    <n v="0"/>
    <n v="1"/>
    <n v="0"/>
    <n v="0"/>
    <n v="0"/>
    <n v="2"/>
    <n v="0"/>
    <n v="3"/>
    <n v="0"/>
    <n v="0"/>
    <n v="1"/>
    <n v="1"/>
    <n v="0"/>
    <n v="1"/>
    <n v="0"/>
    <n v="2"/>
    <n v="0"/>
    <n v="0"/>
    <n v="0"/>
    <n v="1"/>
    <x v="14"/>
  </r>
  <r>
    <s v="Cali"/>
    <n v="120"/>
    <s v="Cruz Verde Roosevelt"/>
    <n v="0"/>
    <n v="1"/>
    <n v="1"/>
    <n v="0"/>
    <n v="4"/>
    <n v="2"/>
    <n v="0"/>
    <n v="2"/>
    <n v="3"/>
    <n v="0"/>
    <n v="0"/>
    <n v="0"/>
    <n v="1"/>
    <n v="0"/>
    <n v="1"/>
    <n v="0"/>
    <n v="0"/>
    <n v="0"/>
    <n v="4"/>
    <n v="0"/>
    <n v="2"/>
    <n v="0"/>
    <n v="0"/>
    <n v="0"/>
    <n v="2"/>
    <n v="1"/>
    <n v="2"/>
    <x v="15"/>
  </r>
  <r>
    <s v="Barranquilla"/>
    <n v="257"/>
    <s v="Cruz Verde Jumbo Americano"/>
    <n v="1"/>
    <m/>
    <n v="1"/>
    <n v="1"/>
    <n v="1"/>
    <n v="2"/>
    <n v="2"/>
    <n v="2"/>
    <n v="0"/>
    <n v="1"/>
    <n v="0"/>
    <n v="0"/>
    <n v="0"/>
    <n v="0"/>
    <n v="1"/>
    <n v="0"/>
    <n v="1"/>
    <n v="1"/>
    <n v="0"/>
    <n v="1"/>
    <n v="1"/>
    <n v="1"/>
    <n v="1"/>
    <n v="1"/>
    <n v="1"/>
    <n v="0"/>
    <n v="0"/>
    <x v="13"/>
  </r>
  <r>
    <s v="Barranquilla"/>
    <n v="183"/>
    <s v="Cruz Verde Calle 84"/>
    <n v="0"/>
    <m/>
    <m/>
    <n v="0"/>
    <n v="2"/>
    <n v="1"/>
    <n v="5"/>
    <n v="2"/>
    <n v="4"/>
    <n v="0"/>
    <n v="0"/>
    <n v="0"/>
    <n v="0"/>
    <n v="0"/>
    <n v="0"/>
    <n v="0"/>
    <n v="0"/>
    <n v="0"/>
    <n v="2"/>
    <n v="1"/>
    <n v="0"/>
    <n v="3"/>
    <n v="2"/>
    <n v="2"/>
    <n v="0"/>
    <n v="4"/>
    <n v="0"/>
    <x v="12"/>
  </r>
  <r>
    <s v="Bogotá"/>
    <n v="265"/>
    <s v="Cruz Verde Metro Alquería"/>
    <n v="2"/>
    <n v="2"/>
    <n v="1"/>
    <n v="0"/>
    <n v="2"/>
    <m/>
    <n v="1"/>
    <n v="1"/>
    <n v="0"/>
    <n v="2"/>
    <n v="0"/>
    <n v="2"/>
    <n v="0"/>
    <n v="1"/>
    <n v="0"/>
    <n v="0"/>
    <n v="0"/>
    <n v="1"/>
    <n v="1"/>
    <m/>
    <m/>
    <n v="0"/>
    <n v="1"/>
    <n v="1"/>
    <n v="0"/>
    <n v="0"/>
    <n v="0"/>
    <x v="16"/>
  </r>
  <r>
    <s v="Bogotá"/>
    <n v="469"/>
    <s v="Cruz Verde Calle 140"/>
    <n v="0"/>
    <n v="1"/>
    <m/>
    <n v="2"/>
    <n v="1"/>
    <n v="1"/>
    <n v="3"/>
    <n v="1"/>
    <n v="2"/>
    <n v="0"/>
    <n v="0"/>
    <n v="0"/>
    <n v="1"/>
    <n v="0"/>
    <n v="0"/>
    <n v="1"/>
    <n v="1"/>
    <n v="1"/>
    <n v="0"/>
    <n v="1"/>
    <n v="0"/>
    <n v="3"/>
    <n v="0"/>
    <n v="1"/>
    <n v="0"/>
    <n v="2"/>
    <n v="0"/>
    <x v="14"/>
  </r>
  <r>
    <s v="Bogotá"/>
    <n v="367"/>
    <s v="Cruz Verde Ilarco"/>
    <n v="1"/>
    <m/>
    <n v="1"/>
    <n v="4"/>
    <n v="1"/>
    <m/>
    <n v="0"/>
    <n v="2"/>
    <n v="2"/>
    <n v="1"/>
    <n v="0"/>
    <n v="0"/>
    <n v="0"/>
    <n v="1"/>
    <n v="0"/>
    <n v="2"/>
    <n v="2"/>
    <n v="1"/>
    <n v="0"/>
    <m/>
    <m/>
    <n v="0"/>
    <n v="0"/>
    <n v="1"/>
    <n v="1"/>
    <n v="2"/>
    <n v="0"/>
    <x v="14"/>
  </r>
  <r>
    <s v="Bogotá"/>
    <n v="506"/>
    <s v="Cruz Verde Santa Bibiana"/>
    <n v="0"/>
    <n v="1"/>
    <n v="2"/>
    <n v="2"/>
    <m/>
    <n v="1"/>
    <n v="1"/>
    <n v="2"/>
    <n v="0"/>
    <n v="0"/>
    <n v="0"/>
    <n v="1"/>
    <n v="0"/>
    <n v="2"/>
    <n v="0"/>
    <n v="1"/>
    <n v="1"/>
    <m/>
    <m/>
    <n v="1"/>
    <n v="0"/>
    <n v="1"/>
    <n v="0"/>
    <n v="1"/>
    <n v="1"/>
    <n v="0"/>
    <n v="0"/>
    <x v="16"/>
  </r>
  <r>
    <s v="Bogotá"/>
    <n v="461"/>
    <s v="Cruz Verde Santa Fé"/>
    <n v="1"/>
    <m/>
    <m/>
    <n v="0"/>
    <n v="1"/>
    <n v="2"/>
    <n v="2"/>
    <n v="3"/>
    <n v="1"/>
    <n v="1"/>
    <n v="0"/>
    <n v="0"/>
    <n v="0"/>
    <n v="0"/>
    <n v="0"/>
    <n v="0"/>
    <n v="0"/>
    <n v="1"/>
    <n v="0"/>
    <n v="2"/>
    <n v="0"/>
    <n v="2"/>
    <n v="0"/>
    <n v="3"/>
    <n v="0"/>
    <n v="1"/>
    <n v="0"/>
    <x v="13"/>
  </r>
  <r>
    <s v="Bucaramanga"/>
    <n v="297"/>
    <s v="Cruz Verde Parque Caracolí"/>
    <n v="2"/>
    <m/>
    <n v="3"/>
    <n v="0"/>
    <m/>
    <n v="2"/>
    <n v="1"/>
    <n v="0"/>
    <n v="2"/>
    <n v="2"/>
    <n v="0"/>
    <n v="0"/>
    <n v="0"/>
    <n v="3"/>
    <n v="0"/>
    <n v="0"/>
    <n v="0"/>
    <m/>
    <m/>
    <n v="2"/>
    <n v="0"/>
    <n v="1"/>
    <n v="0"/>
    <n v="0"/>
    <n v="0"/>
    <n v="1"/>
    <n v="1"/>
    <x v="13"/>
  </r>
  <r>
    <s v="Bogotá"/>
    <n v="466"/>
    <s v="Cruz Verde Colmedica Chapinero "/>
    <n v="0"/>
    <n v="1"/>
    <n v="3"/>
    <n v="0"/>
    <m/>
    <n v="3"/>
    <n v="1"/>
    <n v="0"/>
    <n v="0"/>
    <n v="0"/>
    <n v="0"/>
    <n v="1"/>
    <n v="0"/>
    <n v="3"/>
    <n v="0"/>
    <n v="0"/>
    <n v="0"/>
    <m/>
    <m/>
    <n v="3"/>
    <n v="0"/>
    <n v="1"/>
    <n v="0"/>
    <n v="0"/>
    <n v="0"/>
    <n v="0"/>
    <n v="0"/>
    <x v="17"/>
  </r>
  <r>
    <s v="Bogotá"/>
    <n v="507"/>
    <s v="Cruz Verde Diver Plaza"/>
    <n v="0"/>
    <n v="1"/>
    <n v="1"/>
    <n v="1"/>
    <n v="2"/>
    <n v="1"/>
    <n v="2"/>
    <n v="0"/>
    <n v="1"/>
    <n v="0"/>
    <n v="0"/>
    <n v="1"/>
    <n v="0"/>
    <n v="1"/>
    <n v="0"/>
    <n v="1"/>
    <n v="0"/>
    <n v="2"/>
    <n v="0"/>
    <n v="0"/>
    <n v="1"/>
    <n v="1"/>
    <n v="1"/>
    <n v="0"/>
    <n v="0"/>
    <n v="1"/>
    <n v="0"/>
    <x v="16"/>
  </r>
  <r>
    <s v="Bucaramanga"/>
    <n v="162"/>
    <s v="Cruz Verde Cabecera"/>
    <n v="0"/>
    <n v="2"/>
    <n v="1"/>
    <n v="0"/>
    <n v="1"/>
    <n v="2"/>
    <n v="2"/>
    <n v="0"/>
    <n v="1"/>
    <n v="0"/>
    <n v="0"/>
    <n v="2"/>
    <n v="0"/>
    <n v="1"/>
    <n v="0"/>
    <n v="0"/>
    <n v="0"/>
    <n v="0"/>
    <n v="1"/>
    <n v="2"/>
    <n v="0"/>
    <n v="2"/>
    <n v="0"/>
    <n v="0"/>
    <n v="0"/>
    <n v="1"/>
    <n v="0"/>
    <x v="16"/>
  </r>
  <r>
    <s v="Cali"/>
    <n v="188"/>
    <s v="Cruz Verde Tequendama"/>
    <n v="0"/>
    <n v="1"/>
    <m/>
    <n v="1"/>
    <n v="3"/>
    <n v="2"/>
    <n v="0"/>
    <n v="1"/>
    <n v="1"/>
    <n v="0"/>
    <n v="0"/>
    <n v="0"/>
    <n v="1"/>
    <n v="0"/>
    <n v="0"/>
    <n v="0"/>
    <n v="1"/>
    <n v="1"/>
    <n v="2"/>
    <n v="0"/>
    <n v="2"/>
    <n v="0"/>
    <n v="0"/>
    <n v="0"/>
    <n v="1"/>
    <n v="0"/>
    <n v="1"/>
    <x v="16"/>
  </r>
  <r>
    <s v="Bogotá"/>
    <n v="494"/>
    <s v="Cruz Verde Modelia Central"/>
    <n v="1"/>
    <m/>
    <n v="1"/>
    <n v="2"/>
    <m/>
    <n v="3"/>
    <n v="0"/>
    <n v="1"/>
    <n v="1"/>
    <n v="1"/>
    <n v="0"/>
    <n v="0"/>
    <n v="0"/>
    <n v="1"/>
    <n v="0"/>
    <n v="2"/>
    <n v="0"/>
    <m/>
    <m/>
    <n v="3"/>
    <n v="0"/>
    <n v="0"/>
    <n v="0"/>
    <n v="0"/>
    <n v="1"/>
    <n v="0"/>
    <n v="1"/>
    <x v="16"/>
  </r>
  <r>
    <s v="Bogotá"/>
    <n v="163"/>
    <s v="Cruz Verde Palermo"/>
    <n v="0"/>
    <n v="2"/>
    <m/>
    <n v="2"/>
    <m/>
    <n v="1"/>
    <n v="0"/>
    <n v="3"/>
    <n v="2"/>
    <n v="0"/>
    <n v="0"/>
    <n v="2"/>
    <n v="0"/>
    <n v="0"/>
    <n v="0"/>
    <n v="2"/>
    <n v="0"/>
    <m/>
    <m/>
    <n v="0"/>
    <n v="1"/>
    <n v="0"/>
    <n v="0"/>
    <n v="3"/>
    <n v="0"/>
    <n v="2"/>
    <n v="0"/>
    <x v="13"/>
  </r>
  <r>
    <s v="Bogotá"/>
    <n v="504"/>
    <s v="Cruz Verde Uap 104"/>
    <n v="0"/>
    <n v="3"/>
    <n v="1"/>
    <n v="0"/>
    <m/>
    <n v="3"/>
    <n v="0"/>
    <n v="0"/>
    <n v="0"/>
    <n v="0"/>
    <n v="0"/>
    <n v="2"/>
    <n v="1"/>
    <n v="1"/>
    <n v="0"/>
    <n v="0"/>
    <n v="0"/>
    <m/>
    <m/>
    <n v="3"/>
    <n v="0"/>
    <n v="0"/>
    <n v="0"/>
    <n v="0"/>
    <n v="0"/>
    <n v="0"/>
    <n v="0"/>
    <x v="18"/>
  </r>
  <r>
    <s v="Bogotá"/>
    <n v="253"/>
    <s v="Cruz Verde Metro Banderas"/>
    <n v="2"/>
    <n v="1"/>
    <n v="1"/>
    <n v="1"/>
    <n v="1"/>
    <m/>
    <n v="0"/>
    <n v="1"/>
    <n v="1"/>
    <n v="0"/>
    <n v="2"/>
    <n v="0"/>
    <n v="1"/>
    <n v="0"/>
    <n v="1"/>
    <n v="1"/>
    <n v="0"/>
    <n v="0"/>
    <n v="1"/>
    <m/>
    <m/>
    <n v="0"/>
    <n v="0"/>
    <n v="1"/>
    <n v="0"/>
    <n v="0"/>
    <n v="1"/>
    <x v="17"/>
  </r>
  <r>
    <s v="Bogotá"/>
    <n v="98"/>
    <s v="Cruz Verde Belmira"/>
    <n v="1"/>
    <n v="1"/>
    <n v="1"/>
    <n v="1"/>
    <n v="1"/>
    <n v="1"/>
    <n v="0"/>
    <n v="1"/>
    <n v="3"/>
    <n v="0"/>
    <n v="1"/>
    <n v="0"/>
    <n v="1"/>
    <n v="0"/>
    <n v="1"/>
    <n v="0"/>
    <n v="1"/>
    <n v="0"/>
    <n v="1"/>
    <n v="0"/>
    <n v="1"/>
    <n v="0"/>
    <n v="0"/>
    <n v="0"/>
    <n v="1"/>
    <n v="1"/>
    <n v="2"/>
    <x v="13"/>
  </r>
  <r>
    <s v="Bogotá"/>
    <n v="168"/>
    <s v="Cruz Verde Calle 127"/>
    <n v="1"/>
    <n v="1"/>
    <n v="1"/>
    <n v="2"/>
    <n v="1"/>
    <m/>
    <n v="0"/>
    <n v="0"/>
    <n v="1"/>
    <n v="0"/>
    <n v="1"/>
    <n v="0"/>
    <n v="1"/>
    <n v="0"/>
    <n v="1"/>
    <n v="0"/>
    <n v="2"/>
    <n v="0"/>
    <n v="1"/>
    <m/>
    <m/>
    <n v="0"/>
    <n v="0"/>
    <n v="0"/>
    <n v="0"/>
    <n v="0"/>
    <n v="1"/>
    <x v="18"/>
  </r>
  <r>
    <s v="Tunja"/>
    <n v="201"/>
    <s v="Cruz Verde Jumbo Tunja"/>
    <n v="1"/>
    <n v="1"/>
    <m/>
    <n v="1"/>
    <n v="1"/>
    <n v="1"/>
    <n v="1"/>
    <n v="0"/>
    <n v="0"/>
    <n v="0"/>
    <n v="1"/>
    <n v="0"/>
    <n v="1"/>
    <n v="0"/>
    <n v="0"/>
    <n v="1"/>
    <n v="0"/>
    <n v="0"/>
    <n v="1"/>
    <n v="0"/>
    <n v="1"/>
    <n v="0"/>
    <n v="1"/>
    <n v="0"/>
    <n v="0"/>
    <n v="0"/>
    <n v="0"/>
    <x v="19"/>
  </r>
  <r>
    <s v="Cali"/>
    <n v="385"/>
    <s v="Cruz Verde Imbanaco"/>
    <n v="1"/>
    <m/>
    <n v="1"/>
    <n v="2"/>
    <n v="1"/>
    <m/>
    <n v="0"/>
    <n v="1"/>
    <n v="2"/>
    <n v="0"/>
    <n v="1"/>
    <n v="0"/>
    <n v="0"/>
    <n v="1"/>
    <n v="0"/>
    <n v="1"/>
    <n v="1"/>
    <n v="1"/>
    <n v="0"/>
    <m/>
    <m/>
    <n v="0"/>
    <n v="0"/>
    <n v="0"/>
    <n v="1"/>
    <n v="0"/>
    <n v="2"/>
    <x v="17"/>
  </r>
  <r>
    <s v="Cartagena"/>
    <n v="470"/>
    <s v="Cruz Verde Las Murallas"/>
    <n v="0"/>
    <n v="1"/>
    <n v="1"/>
    <n v="1"/>
    <n v="2"/>
    <m/>
    <n v="0"/>
    <n v="1"/>
    <n v="0"/>
    <n v="0"/>
    <n v="0"/>
    <n v="1"/>
    <n v="0"/>
    <n v="0"/>
    <n v="1"/>
    <n v="1"/>
    <n v="0"/>
    <n v="0"/>
    <n v="2"/>
    <m/>
    <m/>
    <n v="0"/>
    <n v="0"/>
    <n v="0"/>
    <n v="1"/>
    <n v="0"/>
    <n v="0"/>
    <x v="19"/>
  </r>
  <r>
    <s v="Bogotá"/>
    <n v="454"/>
    <s v="Cruz Verde Colina"/>
    <n v="1"/>
    <n v="1"/>
    <m/>
    <n v="1"/>
    <n v="1"/>
    <m/>
    <n v="0"/>
    <n v="2"/>
    <n v="1"/>
    <n v="0"/>
    <n v="1"/>
    <n v="0"/>
    <n v="1"/>
    <n v="0"/>
    <n v="0"/>
    <n v="0"/>
    <n v="1"/>
    <n v="0"/>
    <n v="1"/>
    <m/>
    <m/>
    <n v="0"/>
    <n v="0"/>
    <n v="1"/>
    <n v="1"/>
    <n v="0"/>
    <n v="1"/>
    <x v="18"/>
  </r>
  <r>
    <s v="Duitama"/>
    <n v="147"/>
    <s v="Cruz Verde Innovo"/>
    <n v="2"/>
    <n v="1"/>
    <n v="1"/>
    <n v="1"/>
    <m/>
    <m/>
    <n v="0"/>
    <n v="0"/>
    <n v="0"/>
    <n v="0"/>
    <n v="2"/>
    <n v="0"/>
    <n v="1"/>
    <n v="0"/>
    <n v="1"/>
    <n v="1"/>
    <n v="0"/>
    <m/>
    <m/>
    <m/>
    <m/>
    <n v="0"/>
    <n v="0"/>
    <n v="0"/>
    <n v="0"/>
    <n v="0"/>
    <n v="0"/>
    <x v="20"/>
  </r>
  <r>
    <s v="Medellín"/>
    <n v="113"/>
    <s v="Cruz Verde San Diego"/>
    <n v="2"/>
    <n v="1"/>
    <n v="1"/>
    <n v="0"/>
    <n v="1"/>
    <m/>
    <n v="0"/>
    <n v="0"/>
    <n v="0"/>
    <n v="1"/>
    <n v="1"/>
    <n v="0"/>
    <n v="1"/>
    <n v="0"/>
    <n v="1"/>
    <n v="0"/>
    <n v="0"/>
    <n v="0"/>
    <n v="1"/>
    <m/>
    <m/>
    <n v="0"/>
    <n v="0"/>
    <n v="0"/>
    <n v="0"/>
    <n v="0"/>
    <n v="0"/>
    <x v="20"/>
  </r>
  <r>
    <s v="Bogotá"/>
    <n v="186"/>
    <s v="Cruz Verde Calle 97"/>
    <n v="0"/>
    <m/>
    <m/>
    <n v="2"/>
    <n v="3"/>
    <m/>
    <n v="0"/>
    <n v="0"/>
    <n v="1"/>
    <n v="0"/>
    <n v="0"/>
    <n v="0"/>
    <n v="0"/>
    <n v="0"/>
    <n v="0"/>
    <n v="1"/>
    <n v="1"/>
    <n v="0"/>
    <n v="3"/>
    <m/>
    <m/>
    <n v="0"/>
    <n v="0"/>
    <n v="0"/>
    <n v="0"/>
    <n v="0"/>
    <n v="1"/>
    <x v="19"/>
  </r>
  <r>
    <s v="Bucaramanga"/>
    <n v="444"/>
    <s v="Cruz Verde Carrera 33"/>
    <n v="1"/>
    <n v="2"/>
    <n v="1"/>
    <n v="0"/>
    <m/>
    <n v="1"/>
    <n v="0"/>
    <n v="0"/>
    <n v="0"/>
    <n v="1"/>
    <n v="0"/>
    <n v="2"/>
    <n v="0"/>
    <n v="1"/>
    <n v="0"/>
    <n v="0"/>
    <n v="0"/>
    <m/>
    <m/>
    <n v="1"/>
    <n v="0"/>
    <n v="0"/>
    <n v="0"/>
    <n v="0"/>
    <n v="0"/>
    <n v="0"/>
    <n v="0"/>
    <x v="20"/>
  </r>
  <r>
    <s v="Manizales"/>
    <n v="123"/>
    <s v="Cruz Verde Guayacanes"/>
    <n v="0"/>
    <n v="3"/>
    <m/>
    <n v="0"/>
    <n v="1"/>
    <m/>
    <n v="1"/>
    <n v="0"/>
    <n v="0"/>
    <n v="0"/>
    <n v="0"/>
    <n v="0"/>
    <n v="3"/>
    <n v="0"/>
    <n v="0"/>
    <n v="0"/>
    <n v="0"/>
    <n v="0"/>
    <n v="1"/>
    <m/>
    <m/>
    <n v="0"/>
    <n v="1"/>
    <n v="0"/>
    <n v="0"/>
    <n v="0"/>
    <n v="0"/>
    <x v="20"/>
  </r>
  <r>
    <s v="Bogotá"/>
    <n v="229"/>
    <s v="Cruz Verde Jumbo Suba"/>
    <n v="1"/>
    <m/>
    <m/>
    <n v="1"/>
    <n v="1"/>
    <n v="1"/>
    <n v="1"/>
    <n v="0"/>
    <n v="0"/>
    <n v="0"/>
    <n v="1"/>
    <n v="0"/>
    <n v="0"/>
    <n v="0"/>
    <n v="0"/>
    <n v="0"/>
    <n v="1"/>
    <n v="0"/>
    <n v="1"/>
    <n v="0"/>
    <n v="1"/>
    <n v="0"/>
    <n v="1"/>
    <n v="0"/>
    <n v="0"/>
    <n v="0"/>
    <n v="0"/>
    <x v="20"/>
  </r>
  <r>
    <s v="Bogotá"/>
    <n v="389"/>
    <s v="Cruz Verde Restrepo"/>
    <n v="1"/>
    <n v="2"/>
    <m/>
    <n v="0"/>
    <m/>
    <m/>
    <n v="2"/>
    <n v="0"/>
    <n v="0"/>
    <n v="0"/>
    <n v="1"/>
    <n v="0"/>
    <n v="2"/>
    <n v="0"/>
    <n v="0"/>
    <n v="0"/>
    <n v="0"/>
    <m/>
    <m/>
    <m/>
    <m/>
    <n v="1"/>
    <n v="1"/>
    <n v="0"/>
    <n v="0"/>
    <n v="0"/>
    <n v="0"/>
    <x v="20"/>
  </r>
  <r>
    <s v="Bogotá"/>
    <n v="251"/>
    <s v="Cruz Verde Calle 54"/>
    <n v="0"/>
    <n v="1"/>
    <n v="3"/>
    <n v="0"/>
    <m/>
    <m/>
    <n v="0"/>
    <n v="1"/>
    <n v="1"/>
    <n v="0"/>
    <n v="0"/>
    <n v="0"/>
    <n v="1"/>
    <n v="1"/>
    <n v="2"/>
    <n v="0"/>
    <n v="0"/>
    <m/>
    <m/>
    <m/>
    <m/>
    <n v="0"/>
    <n v="0"/>
    <n v="1"/>
    <n v="0"/>
    <n v="0"/>
    <n v="1"/>
    <x v="19"/>
  </r>
  <r>
    <s v="Bogotá"/>
    <n v="496"/>
    <s v="Cruz Verde Medical Center"/>
    <n v="1"/>
    <n v="1"/>
    <n v="1"/>
    <n v="1"/>
    <m/>
    <m/>
    <n v="0"/>
    <n v="1"/>
    <n v="1"/>
    <n v="0"/>
    <n v="1"/>
    <n v="1"/>
    <n v="0"/>
    <n v="1"/>
    <n v="0"/>
    <n v="1"/>
    <n v="0"/>
    <m/>
    <m/>
    <m/>
    <m/>
    <n v="0"/>
    <n v="0"/>
    <n v="1"/>
    <n v="0"/>
    <n v="1"/>
    <n v="0"/>
    <x v="19"/>
  </r>
  <r>
    <s v="Cartagena"/>
    <n v="456"/>
    <s v="Cruz Verde Bocagrande Carrera 3"/>
    <n v="0"/>
    <m/>
    <n v="1"/>
    <n v="3"/>
    <m/>
    <m/>
    <n v="0"/>
    <n v="1"/>
    <n v="0"/>
    <n v="0"/>
    <n v="0"/>
    <n v="0"/>
    <n v="0"/>
    <n v="1"/>
    <n v="0"/>
    <n v="1"/>
    <n v="2"/>
    <m/>
    <m/>
    <m/>
    <m/>
    <n v="0"/>
    <n v="0"/>
    <n v="0"/>
    <n v="1"/>
    <n v="0"/>
    <n v="0"/>
    <x v="20"/>
  </r>
  <r>
    <s v="Barranquilla"/>
    <n v="309"/>
    <s v="Cruz Verde Metro San Francisco"/>
    <n v="0"/>
    <n v="1"/>
    <n v="1"/>
    <n v="1"/>
    <n v="1"/>
    <m/>
    <n v="0"/>
    <n v="1"/>
    <n v="3"/>
    <n v="0"/>
    <n v="0"/>
    <n v="0"/>
    <n v="1"/>
    <n v="0"/>
    <n v="1"/>
    <n v="0"/>
    <n v="1"/>
    <n v="0"/>
    <n v="1"/>
    <m/>
    <m/>
    <n v="0"/>
    <n v="0"/>
    <n v="0"/>
    <n v="1"/>
    <n v="0"/>
    <n v="3"/>
    <x v="17"/>
  </r>
  <r>
    <s v="Bogotá"/>
    <n v="467"/>
    <s v="Cruz Verde Santa Paula"/>
    <n v="0"/>
    <m/>
    <n v="1"/>
    <n v="0"/>
    <m/>
    <n v="2"/>
    <n v="0"/>
    <n v="2"/>
    <n v="0"/>
    <n v="0"/>
    <n v="0"/>
    <n v="0"/>
    <n v="0"/>
    <n v="1"/>
    <n v="0"/>
    <n v="0"/>
    <n v="0"/>
    <m/>
    <m/>
    <n v="2"/>
    <n v="0"/>
    <n v="0"/>
    <n v="0"/>
    <n v="2"/>
    <n v="0"/>
    <n v="0"/>
    <n v="0"/>
    <x v="20"/>
  </r>
  <r>
    <s v="Bogotá"/>
    <n v="155"/>
    <s v="Cruz Verde Salitre"/>
    <n v="0"/>
    <m/>
    <n v="1"/>
    <n v="0"/>
    <n v="1"/>
    <m/>
    <n v="0"/>
    <n v="3"/>
    <n v="0"/>
    <n v="0"/>
    <n v="0"/>
    <n v="0"/>
    <n v="0"/>
    <n v="1"/>
    <n v="0"/>
    <n v="0"/>
    <n v="0"/>
    <n v="0"/>
    <n v="1"/>
    <m/>
    <m/>
    <n v="0"/>
    <n v="0"/>
    <n v="1"/>
    <n v="2"/>
    <n v="0"/>
    <n v="0"/>
    <x v="20"/>
  </r>
  <r>
    <s v="Cali"/>
    <n v="258"/>
    <s v="Cruz Verde Jumbo Limonar"/>
    <n v="0"/>
    <m/>
    <n v="1"/>
    <n v="0"/>
    <m/>
    <n v="1"/>
    <n v="0"/>
    <n v="3"/>
    <n v="1"/>
    <n v="0"/>
    <n v="0"/>
    <n v="0"/>
    <n v="0"/>
    <n v="0"/>
    <n v="1"/>
    <n v="0"/>
    <n v="0"/>
    <m/>
    <m/>
    <n v="0"/>
    <n v="1"/>
    <n v="0"/>
    <n v="0"/>
    <n v="0"/>
    <n v="3"/>
    <n v="0"/>
    <n v="1"/>
    <x v="19"/>
  </r>
  <r>
    <s v="Medellín"/>
    <n v="175"/>
    <s v="Cruz Verde Campestre"/>
    <n v="0"/>
    <n v="1"/>
    <m/>
    <n v="3"/>
    <m/>
    <m/>
    <n v="0"/>
    <n v="0"/>
    <n v="1"/>
    <n v="0"/>
    <n v="0"/>
    <n v="1"/>
    <n v="0"/>
    <n v="0"/>
    <n v="0"/>
    <n v="2"/>
    <n v="1"/>
    <m/>
    <m/>
    <m/>
    <m/>
    <n v="0"/>
    <n v="0"/>
    <n v="0"/>
    <n v="0"/>
    <n v="0"/>
    <n v="1"/>
    <x v="20"/>
  </r>
  <r>
    <s v="Bucaramanga"/>
    <n v="174"/>
    <s v="Cruz Verde Parque Turbay"/>
    <n v="1"/>
    <n v="2"/>
    <m/>
    <n v="0"/>
    <n v="1"/>
    <m/>
    <n v="0"/>
    <n v="0"/>
    <n v="0"/>
    <n v="1"/>
    <n v="0"/>
    <n v="2"/>
    <n v="0"/>
    <n v="0"/>
    <n v="0"/>
    <n v="0"/>
    <n v="0"/>
    <n v="1"/>
    <n v="0"/>
    <m/>
    <m/>
    <n v="0"/>
    <n v="0"/>
    <n v="0"/>
    <n v="0"/>
    <n v="0"/>
    <n v="0"/>
    <x v="21"/>
  </r>
  <r>
    <s v="Manizales"/>
    <n v="501"/>
    <s v="Cruz Verde Parque Médico "/>
    <n v="0"/>
    <n v="2"/>
    <m/>
    <n v="0"/>
    <m/>
    <n v="2"/>
    <n v="0"/>
    <n v="0"/>
    <n v="0"/>
    <n v="0"/>
    <n v="0"/>
    <n v="1"/>
    <n v="1"/>
    <n v="0"/>
    <n v="0"/>
    <n v="0"/>
    <n v="0"/>
    <m/>
    <m/>
    <n v="0"/>
    <n v="2"/>
    <n v="0"/>
    <n v="0"/>
    <n v="0"/>
    <n v="0"/>
    <n v="0"/>
    <n v="0"/>
    <x v="21"/>
  </r>
  <r>
    <s v="Barranquilla"/>
    <n v="224"/>
    <s v="Cruz Verde Jumbo Alto Prado"/>
    <n v="1"/>
    <n v="1"/>
    <n v="1"/>
    <n v="0"/>
    <m/>
    <m/>
    <n v="0"/>
    <n v="1"/>
    <n v="0"/>
    <n v="0"/>
    <n v="1"/>
    <n v="0"/>
    <n v="1"/>
    <n v="1"/>
    <n v="0"/>
    <n v="0"/>
    <n v="0"/>
    <m/>
    <m/>
    <m/>
    <m/>
    <n v="0"/>
    <n v="0"/>
    <n v="1"/>
    <n v="0"/>
    <n v="0"/>
    <n v="0"/>
    <x v="21"/>
  </r>
  <r>
    <s v="Bogotá"/>
    <n v="178"/>
    <s v="Cruz Verde Calle 72"/>
    <n v="0"/>
    <m/>
    <n v="2"/>
    <n v="0"/>
    <n v="1"/>
    <m/>
    <n v="0"/>
    <n v="1"/>
    <n v="0"/>
    <n v="0"/>
    <n v="0"/>
    <n v="0"/>
    <n v="0"/>
    <n v="2"/>
    <n v="0"/>
    <n v="0"/>
    <n v="0"/>
    <n v="1"/>
    <n v="0"/>
    <m/>
    <m/>
    <n v="0"/>
    <n v="0"/>
    <n v="0"/>
    <n v="1"/>
    <n v="0"/>
    <n v="0"/>
    <x v="21"/>
  </r>
  <r>
    <s v="Bogotá"/>
    <n v="263"/>
    <s v="Cruz Verde Jumbo Cra 30"/>
    <n v="0"/>
    <n v="1"/>
    <n v="1"/>
    <n v="0"/>
    <m/>
    <n v="1"/>
    <n v="0"/>
    <n v="1"/>
    <n v="0"/>
    <n v="0"/>
    <n v="0"/>
    <n v="0"/>
    <n v="1"/>
    <n v="0"/>
    <n v="1"/>
    <n v="0"/>
    <n v="0"/>
    <m/>
    <m/>
    <n v="0"/>
    <n v="1"/>
    <n v="0"/>
    <n v="0"/>
    <n v="0"/>
    <n v="1"/>
    <n v="0"/>
    <n v="0"/>
    <x v="21"/>
  </r>
  <r>
    <s v="Bogotá"/>
    <n v="499"/>
    <s v="Cruz Verde Plaza Imperial"/>
    <n v="0"/>
    <m/>
    <n v="1"/>
    <n v="0"/>
    <m/>
    <m/>
    <n v="1"/>
    <n v="2"/>
    <n v="0"/>
    <n v="0"/>
    <n v="0"/>
    <n v="0"/>
    <n v="0"/>
    <n v="0"/>
    <n v="1"/>
    <n v="0"/>
    <n v="0"/>
    <m/>
    <m/>
    <m/>
    <m/>
    <n v="0"/>
    <n v="1"/>
    <n v="2"/>
    <n v="0"/>
    <n v="0"/>
    <n v="0"/>
    <x v="21"/>
  </r>
  <r>
    <s v="Bogotá"/>
    <n v="165"/>
    <s v="Cruz Verde Tunal"/>
    <n v="3"/>
    <m/>
    <m/>
    <n v="0"/>
    <m/>
    <m/>
    <n v="0"/>
    <n v="0"/>
    <n v="0"/>
    <n v="0"/>
    <n v="3"/>
    <n v="0"/>
    <n v="0"/>
    <n v="0"/>
    <n v="0"/>
    <n v="0"/>
    <n v="0"/>
    <m/>
    <m/>
    <m/>
    <m/>
    <n v="0"/>
    <n v="0"/>
    <n v="0"/>
    <n v="0"/>
    <n v="0"/>
    <n v="0"/>
    <x v="22"/>
  </r>
  <r>
    <s v="Bogotá"/>
    <n v="164"/>
    <s v="Cruz Verde Cedro Bolívar"/>
    <n v="2"/>
    <n v="1"/>
    <m/>
    <n v="0"/>
    <m/>
    <m/>
    <n v="0"/>
    <n v="0"/>
    <n v="1"/>
    <n v="0"/>
    <n v="2"/>
    <n v="1"/>
    <n v="0"/>
    <n v="0"/>
    <n v="0"/>
    <n v="0"/>
    <n v="0"/>
    <m/>
    <m/>
    <m/>
    <m/>
    <n v="0"/>
    <n v="0"/>
    <n v="0"/>
    <n v="0"/>
    <n v="0"/>
    <n v="1"/>
    <x v="21"/>
  </r>
  <r>
    <s v="Chía"/>
    <n v="184"/>
    <s v="Cruz Verde Las Delicias "/>
    <n v="0"/>
    <m/>
    <n v="1"/>
    <n v="0"/>
    <n v="2"/>
    <m/>
    <n v="0"/>
    <n v="0"/>
    <n v="3"/>
    <n v="0"/>
    <n v="0"/>
    <n v="0"/>
    <n v="0"/>
    <n v="1"/>
    <n v="0"/>
    <n v="0"/>
    <n v="0"/>
    <n v="1"/>
    <n v="1"/>
    <m/>
    <m/>
    <n v="0"/>
    <n v="0"/>
    <n v="0"/>
    <n v="0"/>
    <n v="0"/>
    <n v="3"/>
    <x v="19"/>
  </r>
  <r>
    <s v="Barranquilla"/>
    <n v="390"/>
    <s v="Cruz Verde Calle 82"/>
    <n v="0"/>
    <m/>
    <n v="1"/>
    <n v="0"/>
    <n v="1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1"/>
    <x v="21"/>
  </r>
  <r>
    <s v="Cali"/>
    <n v="152"/>
    <s v="Cruz Verde Norte"/>
    <n v="1"/>
    <m/>
    <n v="1"/>
    <n v="0"/>
    <m/>
    <m/>
    <n v="1"/>
    <n v="0"/>
    <n v="1"/>
    <n v="0"/>
    <n v="1"/>
    <n v="0"/>
    <n v="0"/>
    <n v="0"/>
    <n v="1"/>
    <n v="0"/>
    <n v="0"/>
    <m/>
    <m/>
    <m/>
    <m/>
    <n v="0"/>
    <n v="1"/>
    <n v="0"/>
    <n v="0"/>
    <n v="0"/>
    <n v="1"/>
    <x v="21"/>
  </r>
  <r>
    <s v="Bogotá"/>
    <n v="248"/>
    <s v="Cruz Verde Jumbo Calle 80"/>
    <n v="1"/>
    <m/>
    <m/>
    <n v="0"/>
    <n v="1"/>
    <m/>
    <n v="1"/>
    <n v="0"/>
    <n v="0"/>
    <n v="0"/>
    <n v="1"/>
    <n v="0"/>
    <n v="0"/>
    <n v="0"/>
    <n v="0"/>
    <n v="0"/>
    <n v="0"/>
    <n v="1"/>
    <n v="0"/>
    <m/>
    <m/>
    <n v="0"/>
    <n v="1"/>
    <n v="0"/>
    <n v="0"/>
    <n v="0"/>
    <n v="0"/>
    <x v="22"/>
  </r>
  <r>
    <s v="Fusagasugá"/>
    <n v="137"/>
    <s v="Cruz Verde Fusagasugá"/>
    <n v="1"/>
    <n v="1"/>
    <m/>
    <n v="0"/>
    <m/>
    <m/>
    <n v="0"/>
    <n v="1"/>
    <n v="0"/>
    <n v="1"/>
    <n v="0"/>
    <n v="1"/>
    <n v="0"/>
    <n v="0"/>
    <n v="0"/>
    <n v="0"/>
    <n v="0"/>
    <m/>
    <m/>
    <m/>
    <m/>
    <n v="0"/>
    <n v="0"/>
    <n v="1"/>
    <n v="0"/>
    <n v="0"/>
    <n v="0"/>
    <x v="22"/>
  </r>
  <r>
    <s v="Ibagué"/>
    <n v="516"/>
    <s v="Cruz Verde Uap Ibagué"/>
    <n v="0"/>
    <n v="0"/>
    <n v="0"/>
    <n v="0"/>
    <n v="1"/>
    <n v="1"/>
    <n v="0"/>
    <n v="1"/>
    <n v="3"/>
    <n v="0"/>
    <n v="0"/>
    <n v="0"/>
    <n v="0"/>
    <n v="0"/>
    <n v="0"/>
    <n v="0"/>
    <n v="0"/>
    <n v="0"/>
    <n v="1"/>
    <n v="0"/>
    <n v="1"/>
    <n v="0"/>
    <n v="0"/>
    <n v="0"/>
    <n v="1"/>
    <n v="0"/>
    <n v="3"/>
    <x v="19"/>
  </r>
  <r>
    <s v="Chía"/>
    <n v="126"/>
    <s v="Cruz Verde Centro Chía"/>
    <n v="0"/>
    <m/>
    <m/>
    <n v="0"/>
    <m/>
    <m/>
    <n v="1"/>
    <n v="2"/>
    <n v="2"/>
    <n v="0"/>
    <n v="0"/>
    <n v="0"/>
    <n v="0"/>
    <n v="0"/>
    <n v="0"/>
    <n v="0"/>
    <n v="0"/>
    <m/>
    <m/>
    <m/>
    <m/>
    <n v="1"/>
    <n v="0"/>
    <n v="2"/>
    <n v="0"/>
    <n v="1"/>
    <n v="1"/>
    <x v="20"/>
  </r>
  <r>
    <s v="Bogotá"/>
    <n v="197"/>
    <s v="Cruz Verde Metro Fontibón"/>
    <n v="2"/>
    <m/>
    <m/>
    <n v="0"/>
    <m/>
    <m/>
    <n v="0"/>
    <n v="0"/>
    <n v="0"/>
    <n v="1"/>
    <n v="1"/>
    <n v="0"/>
    <n v="0"/>
    <n v="0"/>
    <n v="0"/>
    <n v="0"/>
    <n v="0"/>
    <m/>
    <m/>
    <m/>
    <m/>
    <n v="0"/>
    <n v="0"/>
    <n v="0"/>
    <n v="0"/>
    <n v="0"/>
    <n v="0"/>
    <x v="23"/>
  </r>
  <r>
    <s v="Popayán"/>
    <n v="117"/>
    <s v="Cruz Verde Popayán"/>
    <n v="0"/>
    <n v="2"/>
    <m/>
    <n v="0"/>
    <m/>
    <m/>
    <n v="0"/>
    <n v="0"/>
    <n v="0"/>
    <n v="0"/>
    <n v="0"/>
    <n v="0"/>
    <n v="2"/>
    <n v="0"/>
    <n v="0"/>
    <n v="0"/>
    <n v="0"/>
    <m/>
    <m/>
    <m/>
    <m/>
    <n v="0"/>
    <n v="0"/>
    <n v="0"/>
    <n v="0"/>
    <n v="0"/>
    <n v="0"/>
    <x v="23"/>
  </r>
  <r>
    <s v="Montería"/>
    <n v="121"/>
    <s v="Cruz Verde Montería"/>
    <n v="1"/>
    <m/>
    <n v="1"/>
    <n v="0"/>
    <m/>
    <m/>
    <n v="0"/>
    <n v="0"/>
    <n v="0"/>
    <n v="0"/>
    <n v="1"/>
    <n v="0"/>
    <n v="0"/>
    <n v="0"/>
    <n v="1"/>
    <n v="0"/>
    <n v="0"/>
    <m/>
    <m/>
    <m/>
    <m/>
    <n v="0"/>
    <n v="0"/>
    <n v="0"/>
    <n v="0"/>
    <n v="0"/>
    <n v="0"/>
    <x v="23"/>
  </r>
  <r>
    <s v="Santa Marta"/>
    <n v="457"/>
    <s v="Villa Olimpica"/>
    <n v="1"/>
    <m/>
    <n v="1"/>
    <n v="0"/>
    <m/>
    <m/>
    <n v="0"/>
    <n v="0"/>
    <n v="1"/>
    <n v="0"/>
    <n v="1"/>
    <n v="0"/>
    <n v="0"/>
    <n v="0"/>
    <n v="1"/>
    <n v="0"/>
    <n v="0"/>
    <m/>
    <m/>
    <m/>
    <m/>
    <n v="0"/>
    <n v="0"/>
    <n v="0"/>
    <n v="0"/>
    <n v="0"/>
    <n v="1"/>
    <x v="22"/>
  </r>
  <r>
    <s v="Cali"/>
    <n v="388"/>
    <s v="Cruz Verde Unicentro"/>
    <n v="0"/>
    <m/>
    <n v="1"/>
    <n v="0"/>
    <m/>
    <n v="1"/>
    <n v="0"/>
    <n v="0"/>
    <n v="0"/>
    <n v="0"/>
    <n v="0"/>
    <n v="0"/>
    <n v="0"/>
    <n v="0"/>
    <n v="1"/>
    <n v="0"/>
    <n v="0"/>
    <m/>
    <m/>
    <n v="0"/>
    <n v="1"/>
    <n v="0"/>
    <n v="0"/>
    <n v="0"/>
    <n v="0"/>
    <n v="0"/>
    <n v="0"/>
    <x v="23"/>
  </r>
  <r>
    <s v="Bogotá"/>
    <n v="502"/>
    <s v="Cruz Verde Calle 184"/>
    <n v="0"/>
    <m/>
    <m/>
    <n v="0"/>
    <n v="1"/>
    <n v="1"/>
    <n v="0"/>
    <n v="0"/>
    <n v="2"/>
    <n v="0"/>
    <n v="0"/>
    <n v="0"/>
    <n v="0"/>
    <n v="0"/>
    <n v="0"/>
    <n v="0"/>
    <n v="0"/>
    <n v="1"/>
    <n v="0"/>
    <n v="1"/>
    <n v="0"/>
    <n v="0"/>
    <n v="0"/>
    <n v="0"/>
    <n v="0"/>
    <n v="2"/>
    <n v="0"/>
    <x v="21"/>
  </r>
  <r>
    <s v="Bogotá "/>
    <n v="394"/>
    <s v="Cruz Verde  Salitre 2 (Antes Acuña)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23"/>
  </r>
  <r>
    <s v="Bogotá"/>
    <n v="225"/>
    <s v="Cruz Verde Metro Autopista Sur"/>
    <n v="0"/>
    <m/>
    <m/>
    <n v="1"/>
    <m/>
    <m/>
    <n v="1"/>
    <n v="0"/>
    <n v="0"/>
    <n v="0"/>
    <n v="0"/>
    <n v="0"/>
    <n v="0"/>
    <n v="0"/>
    <n v="0"/>
    <n v="0"/>
    <n v="1"/>
    <m/>
    <m/>
    <m/>
    <m/>
    <n v="0"/>
    <n v="1"/>
    <n v="0"/>
    <n v="0"/>
    <n v="0"/>
    <n v="0"/>
    <x v="23"/>
  </r>
  <r>
    <s v="Cali"/>
    <n v="305"/>
    <s v="Cruz Verde Las Velas"/>
    <n v="0"/>
    <m/>
    <m/>
    <n v="1"/>
    <m/>
    <m/>
    <n v="1"/>
    <n v="0"/>
    <n v="0"/>
    <n v="0"/>
    <n v="0"/>
    <n v="0"/>
    <n v="0"/>
    <n v="0"/>
    <n v="0"/>
    <n v="0"/>
    <n v="1"/>
    <m/>
    <m/>
    <m/>
    <m/>
    <n v="1"/>
    <n v="0"/>
    <n v="0"/>
    <n v="0"/>
    <n v="0"/>
    <n v="0"/>
    <x v="23"/>
  </r>
  <r>
    <s v="Bogotá "/>
    <n v="409"/>
    <s v="Cruz Verde Chapinero (Antes Acuña)"/>
    <n v="0"/>
    <n v="0"/>
    <n v="0"/>
    <n v="0"/>
    <n v="1"/>
    <m/>
    <n v="1"/>
    <n v="0"/>
    <n v="0"/>
    <n v="0"/>
    <n v="0"/>
    <n v="0"/>
    <n v="0"/>
    <n v="0"/>
    <n v="0"/>
    <n v="0"/>
    <n v="0"/>
    <n v="1"/>
    <n v="0"/>
    <m/>
    <m/>
    <n v="1"/>
    <n v="0"/>
    <n v="0"/>
    <n v="0"/>
    <n v="0"/>
    <n v="0"/>
    <x v="23"/>
  </r>
  <r>
    <s v="Bogotá"/>
    <n v="97"/>
    <s v="Cruz Verde Chicó"/>
    <n v="0"/>
    <m/>
    <m/>
    <n v="0"/>
    <n v="1"/>
    <m/>
    <n v="0"/>
    <n v="1"/>
    <n v="3"/>
    <n v="0"/>
    <n v="0"/>
    <n v="0"/>
    <n v="0"/>
    <n v="0"/>
    <n v="0"/>
    <n v="0"/>
    <n v="0"/>
    <n v="0"/>
    <n v="1"/>
    <m/>
    <m/>
    <n v="0"/>
    <n v="0"/>
    <n v="0"/>
    <n v="1"/>
    <n v="0"/>
    <n v="3"/>
    <x v="20"/>
  </r>
  <r>
    <s v="Bogotá"/>
    <n v="261"/>
    <s v="Cruz Verde Metro San Cayetano"/>
    <n v="0"/>
    <m/>
    <m/>
    <n v="0"/>
    <n v="1"/>
    <m/>
    <n v="0"/>
    <n v="1"/>
    <n v="3"/>
    <n v="0"/>
    <n v="0"/>
    <n v="0"/>
    <n v="0"/>
    <n v="0"/>
    <n v="0"/>
    <n v="0"/>
    <n v="0"/>
    <n v="0"/>
    <n v="1"/>
    <m/>
    <m/>
    <n v="0"/>
    <n v="0"/>
    <n v="0"/>
    <n v="1"/>
    <n v="0"/>
    <n v="3"/>
    <x v="20"/>
  </r>
  <r>
    <s v="Ibagué"/>
    <n v="264"/>
    <s v="Cruz Verde Metro Ibagué"/>
    <n v="0"/>
    <m/>
    <m/>
    <n v="0"/>
    <m/>
    <m/>
    <n v="0"/>
    <n v="2"/>
    <n v="0"/>
    <n v="0"/>
    <n v="0"/>
    <n v="0"/>
    <n v="0"/>
    <n v="0"/>
    <n v="0"/>
    <n v="0"/>
    <n v="0"/>
    <m/>
    <m/>
    <m/>
    <m/>
    <n v="0"/>
    <n v="0"/>
    <n v="2"/>
    <n v="0"/>
    <n v="0"/>
    <n v="0"/>
    <x v="23"/>
  </r>
  <r>
    <s v="Medellín"/>
    <n v="517"/>
    <s v="Cruz Verde Santafe Medellin "/>
    <n v="0"/>
    <n v="0"/>
    <n v="0"/>
    <n v="0"/>
    <m/>
    <m/>
    <n v="0"/>
    <n v="2"/>
    <n v="0"/>
    <n v="0"/>
    <n v="0"/>
    <n v="0"/>
    <n v="0"/>
    <n v="0"/>
    <n v="0"/>
    <n v="0"/>
    <n v="0"/>
    <m/>
    <m/>
    <m/>
    <m/>
    <n v="0"/>
    <n v="0"/>
    <n v="0"/>
    <n v="2"/>
    <n v="0"/>
    <n v="0"/>
    <x v="23"/>
  </r>
  <r>
    <s v="Barranquilla"/>
    <n v="552"/>
    <s v="Cruz Verde Porto Azul 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x v="23"/>
  </r>
  <r>
    <s v="Yopal"/>
    <n v="312"/>
    <s v="Cruz Verde Jumbo Yopal"/>
    <n v="1"/>
    <m/>
    <m/>
    <n v="0"/>
    <m/>
    <m/>
    <n v="0"/>
    <n v="0"/>
    <n v="0"/>
    <n v="0"/>
    <n v="1"/>
    <n v="0"/>
    <n v="0"/>
    <n v="0"/>
    <n v="0"/>
    <n v="0"/>
    <n v="0"/>
    <m/>
    <m/>
    <m/>
    <m/>
    <n v="0"/>
    <n v="0"/>
    <n v="0"/>
    <n v="0"/>
    <n v="0"/>
    <n v="0"/>
    <x v="24"/>
  </r>
  <r>
    <s v="Pereira"/>
    <n v="127"/>
    <s v="Cruz Verde Pereira"/>
    <n v="1"/>
    <m/>
    <m/>
    <n v="0"/>
    <m/>
    <m/>
    <n v="0"/>
    <n v="0"/>
    <n v="0"/>
    <n v="0"/>
    <n v="1"/>
    <n v="0"/>
    <n v="0"/>
    <n v="0"/>
    <n v="0"/>
    <n v="0"/>
    <n v="0"/>
    <m/>
    <m/>
    <m/>
    <m/>
    <n v="0"/>
    <n v="0"/>
    <n v="0"/>
    <n v="0"/>
    <n v="0"/>
    <n v="0"/>
    <x v="24"/>
  </r>
  <r>
    <s v="Medellín"/>
    <n v="311"/>
    <s v="Cruz Verde Metro Prado"/>
    <n v="1"/>
    <m/>
    <m/>
    <n v="0"/>
    <m/>
    <m/>
    <n v="0"/>
    <n v="0"/>
    <n v="0"/>
    <n v="0"/>
    <n v="1"/>
    <n v="0"/>
    <n v="0"/>
    <n v="0"/>
    <n v="0"/>
    <n v="0"/>
    <n v="0"/>
    <m/>
    <m/>
    <m/>
    <m/>
    <n v="0"/>
    <n v="0"/>
    <n v="0"/>
    <n v="0"/>
    <n v="0"/>
    <n v="0"/>
    <x v="24"/>
  </r>
  <r>
    <s v="Popayán"/>
    <n v="215"/>
    <s v="Cruz Verde Jumbo Popayán"/>
    <n v="1"/>
    <m/>
    <m/>
    <n v="0"/>
    <m/>
    <m/>
    <n v="0"/>
    <n v="0"/>
    <n v="0"/>
    <n v="1"/>
    <n v="0"/>
    <n v="0"/>
    <n v="0"/>
    <n v="0"/>
    <n v="0"/>
    <n v="0"/>
    <n v="0"/>
    <m/>
    <m/>
    <m/>
    <m/>
    <n v="0"/>
    <n v="0"/>
    <n v="0"/>
    <n v="0"/>
    <n v="0"/>
    <n v="0"/>
    <x v="24"/>
  </r>
  <r>
    <s v="Valledupar"/>
    <n v="498"/>
    <s v="Cruz Verde Orbe Plaza"/>
    <n v="1"/>
    <m/>
    <m/>
    <n v="0"/>
    <m/>
    <m/>
    <n v="0"/>
    <n v="0"/>
    <n v="0"/>
    <n v="1"/>
    <n v="0"/>
    <n v="0"/>
    <n v="0"/>
    <n v="0"/>
    <n v="0"/>
    <n v="0"/>
    <n v="0"/>
    <m/>
    <m/>
    <m/>
    <m/>
    <n v="0"/>
    <n v="0"/>
    <n v="0"/>
    <n v="0"/>
    <n v="0"/>
    <n v="0"/>
    <x v="24"/>
  </r>
  <r>
    <s v="Girardot"/>
    <n v="144"/>
    <s v="Cruz Verde Girardot"/>
    <n v="0"/>
    <n v="1"/>
    <m/>
    <n v="0"/>
    <m/>
    <m/>
    <n v="0"/>
    <n v="0"/>
    <n v="0"/>
    <n v="0"/>
    <n v="0"/>
    <n v="0"/>
    <n v="1"/>
    <n v="0"/>
    <n v="0"/>
    <n v="0"/>
    <n v="0"/>
    <m/>
    <m/>
    <m/>
    <m/>
    <n v="0"/>
    <n v="0"/>
    <n v="0"/>
    <n v="0"/>
    <n v="0"/>
    <n v="0"/>
    <x v="24"/>
  </r>
  <r>
    <s v="Chiquinquirá"/>
    <n v="146"/>
    <s v="Cruz Verde Chiquinquirá"/>
    <n v="0"/>
    <n v="1"/>
    <m/>
    <n v="0"/>
    <m/>
    <m/>
    <n v="0"/>
    <n v="0"/>
    <n v="0"/>
    <n v="0"/>
    <n v="0"/>
    <n v="1"/>
    <n v="0"/>
    <n v="0"/>
    <n v="0"/>
    <n v="0"/>
    <n v="0"/>
    <m/>
    <m/>
    <m/>
    <m/>
    <n v="0"/>
    <n v="0"/>
    <n v="0"/>
    <n v="0"/>
    <n v="0"/>
    <n v="0"/>
    <x v="24"/>
  </r>
  <r>
    <s v="Bogotá"/>
    <n v="158"/>
    <s v="Cruz Verde Suba"/>
    <n v="0"/>
    <n v="1"/>
    <m/>
    <n v="0"/>
    <m/>
    <m/>
    <n v="0"/>
    <n v="0"/>
    <n v="0"/>
    <n v="0"/>
    <n v="0"/>
    <n v="0"/>
    <n v="1"/>
    <n v="0"/>
    <n v="0"/>
    <n v="0"/>
    <n v="0"/>
    <m/>
    <m/>
    <m/>
    <m/>
    <n v="0"/>
    <n v="0"/>
    <n v="0"/>
    <n v="0"/>
    <n v="0"/>
    <n v="0"/>
    <x v="24"/>
  </r>
  <r>
    <s v="Palmira"/>
    <n v="135"/>
    <s v="Cruz Verde  Palmira"/>
    <n v="0"/>
    <n v="1"/>
    <m/>
    <n v="0"/>
    <m/>
    <m/>
    <n v="0"/>
    <n v="0"/>
    <n v="0"/>
    <n v="0"/>
    <n v="0"/>
    <n v="0"/>
    <n v="1"/>
    <n v="0"/>
    <n v="0"/>
    <n v="0"/>
    <n v="0"/>
    <m/>
    <m/>
    <m/>
    <m/>
    <n v="0"/>
    <n v="0"/>
    <n v="0"/>
    <n v="0"/>
    <n v="0"/>
    <n v="0"/>
    <x v="24"/>
  </r>
  <r>
    <s v="Sogamoso"/>
    <n v="142"/>
    <s v="Cruz Verde Sogamoso"/>
    <n v="0"/>
    <n v="1"/>
    <m/>
    <n v="0"/>
    <m/>
    <m/>
    <n v="0"/>
    <n v="0"/>
    <n v="0"/>
    <n v="0"/>
    <n v="0"/>
    <n v="0"/>
    <n v="1"/>
    <n v="0"/>
    <n v="0"/>
    <n v="0"/>
    <n v="0"/>
    <m/>
    <m/>
    <m/>
    <m/>
    <n v="0"/>
    <n v="0"/>
    <n v="0"/>
    <n v="0"/>
    <n v="0"/>
    <n v="0"/>
    <x v="24"/>
  </r>
  <r>
    <s v="Medellín"/>
    <n v="199"/>
    <s v="Cruz Verde Metro Bello"/>
    <n v="0"/>
    <m/>
    <n v="1"/>
    <n v="0"/>
    <m/>
    <m/>
    <n v="0"/>
    <n v="0"/>
    <n v="0"/>
    <n v="0"/>
    <n v="0"/>
    <n v="0"/>
    <n v="0"/>
    <n v="0"/>
    <n v="1"/>
    <n v="0"/>
    <n v="0"/>
    <m/>
    <m/>
    <m/>
    <m/>
    <n v="0"/>
    <n v="0"/>
    <n v="0"/>
    <n v="0"/>
    <n v="0"/>
    <n v="0"/>
    <x v="24"/>
  </r>
  <r>
    <s v="Cartagena"/>
    <n v="122"/>
    <s v="Cruz Verde Manga"/>
    <n v="0"/>
    <m/>
    <n v="1"/>
    <n v="0"/>
    <m/>
    <m/>
    <n v="0"/>
    <n v="0"/>
    <n v="0"/>
    <n v="0"/>
    <n v="0"/>
    <n v="0"/>
    <n v="0"/>
    <n v="0"/>
    <n v="1"/>
    <n v="0"/>
    <n v="0"/>
    <m/>
    <m/>
    <m/>
    <m/>
    <n v="0"/>
    <n v="0"/>
    <n v="0"/>
    <n v="0"/>
    <n v="0"/>
    <n v="0"/>
    <x v="24"/>
  </r>
  <r>
    <s v="Honda"/>
    <n v="138"/>
    <s v="Cruz Verde Honda"/>
    <n v="0"/>
    <m/>
    <n v="1"/>
    <n v="0"/>
    <m/>
    <m/>
    <n v="0"/>
    <n v="0"/>
    <n v="0"/>
    <n v="0"/>
    <n v="0"/>
    <n v="0"/>
    <n v="0"/>
    <n v="1"/>
    <n v="0"/>
    <n v="0"/>
    <n v="0"/>
    <m/>
    <m/>
    <m/>
    <m/>
    <n v="0"/>
    <n v="0"/>
    <n v="0"/>
    <n v="0"/>
    <n v="0"/>
    <n v="0"/>
    <x v="24"/>
  </r>
  <r>
    <s v="Zipaquirá"/>
    <n v="128"/>
    <s v="Cruz Verde Metro Zipaquirá"/>
    <n v="0"/>
    <m/>
    <n v="1"/>
    <n v="0"/>
    <m/>
    <m/>
    <n v="0"/>
    <n v="0"/>
    <n v="0"/>
    <n v="0"/>
    <n v="0"/>
    <n v="0"/>
    <n v="0"/>
    <n v="1"/>
    <n v="0"/>
    <n v="0"/>
    <n v="0"/>
    <m/>
    <m/>
    <m/>
    <m/>
    <n v="0"/>
    <n v="0"/>
    <n v="0"/>
    <n v="0"/>
    <n v="0"/>
    <n v="0"/>
    <x v="24"/>
  </r>
  <r>
    <s v="Bogotá"/>
    <n v="465"/>
    <s v="Cruz Verde Restrepo Cra 17"/>
    <n v="0"/>
    <m/>
    <n v="1"/>
    <n v="0"/>
    <m/>
    <m/>
    <n v="0"/>
    <n v="0"/>
    <n v="0"/>
    <n v="0"/>
    <n v="0"/>
    <n v="0"/>
    <n v="0"/>
    <n v="1"/>
    <n v="0"/>
    <n v="0"/>
    <n v="0"/>
    <m/>
    <m/>
    <m/>
    <m/>
    <n v="0"/>
    <n v="0"/>
    <n v="0"/>
    <n v="0"/>
    <n v="0"/>
    <n v="0"/>
    <x v="24"/>
  </r>
  <r>
    <s v="Bogotá"/>
    <n v="252"/>
    <s v="Cruz Verde Jumbo Santa Ana"/>
    <n v="0"/>
    <m/>
    <m/>
    <n v="1"/>
    <m/>
    <m/>
    <n v="0"/>
    <n v="0"/>
    <n v="1"/>
    <n v="0"/>
    <n v="0"/>
    <n v="0"/>
    <n v="0"/>
    <n v="0"/>
    <n v="0"/>
    <n v="1"/>
    <n v="0"/>
    <m/>
    <m/>
    <m/>
    <m/>
    <n v="0"/>
    <n v="0"/>
    <n v="0"/>
    <n v="0"/>
    <n v="0"/>
    <n v="1"/>
    <x v="23"/>
  </r>
  <r>
    <s v="Bogotá"/>
    <n v="198"/>
    <s v="Cruz Verde Metro Bosa"/>
    <n v="0"/>
    <m/>
    <m/>
    <n v="1"/>
    <m/>
    <m/>
    <n v="0"/>
    <n v="0"/>
    <n v="0"/>
    <n v="0"/>
    <n v="0"/>
    <n v="0"/>
    <n v="0"/>
    <n v="0"/>
    <n v="0"/>
    <n v="0"/>
    <n v="1"/>
    <m/>
    <m/>
    <m/>
    <m/>
    <n v="0"/>
    <n v="0"/>
    <n v="0"/>
    <n v="0"/>
    <n v="0"/>
    <n v="0"/>
    <x v="24"/>
  </r>
  <r>
    <s v="Bucaramanga"/>
    <n v="270"/>
    <s v="Cruz Verde Metro Cabecera Express"/>
    <n v="0"/>
    <m/>
    <m/>
    <n v="1"/>
    <m/>
    <m/>
    <n v="0"/>
    <n v="0"/>
    <n v="0"/>
    <n v="0"/>
    <n v="0"/>
    <n v="0"/>
    <n v="0"/>
    <n v="0"/>
    <n v="0"/>
    <n v="0"/>
    <n v="1"/>
    <m/>
    <m/>
    <m/>
    <m/>
    <n v="0"/>
    <n v="0"/>
    <n v="0"/>
    <n v="0"/>
    <n v="0"/>
    <n v="0"/>
    <x v="24"/>
  </r>
  <r>
    <s v="Bucaramanga"/>
    <n v="289"/>
    <s v="Cruz Verde Jumbo Mega Mall"/>
    <n v="0"/>
    <m/>
    <m/>
    <n v="1"/>
    <m/>
    <m/>
    <n v="0"/>
    <n v="0"/>
    <n v="0"/>
    <n v="0"/>
    <n v="0"/>
    <n v="0"/>
    <n v="0"/>
    <n v="0"/>
    <n v="0"/>
    <n v="0"/>
    <n v="1"/>
    <m/>
    <m/>
    <m/>
    <m/>
    <n v="0"/>
    <n v="0"/>
    <n v="0"/>
    <n v="0"/>
    <n v="0"/>
    <n v="0"/>
    <x v="24"/>
  </r>
  <r>
    <s v="Rionegro"/>
    <n v="266"/>
    <s v="Cruz Verde Jumbo Rionegro"/>
    <n v="0"/>
    <m/>
    <m/>
    <n v="1"/>
    <m/>
    <m/>
    <n v="0"/>
    <n v="0"/>
    <n v="1"/>
    <n v="0"/>
    <n v="0"/>
    <n v="0"/>
    <n v="0"/>
    <n v="0"/>
    <n v="0"/>
    <n v="0"/>
    <n v="1"/>
    <m/>
    <m/>
    <m/>
    <m/>
    <n v="0"/>
    <n v="0"/>
    <n v="0"/>
    <n v="0"/>
    <n v="0"/>
    <n v="1"/>
    <x v="23"/>
  </r>
  <r>
    <s v="Florencia"/>
    <n v="139"/>
    <s v="Cruz Verde Florencia"/>
    <n v="0"/>
    <m/>
    <m/>
    <n v="1"/>
    <m/>
    <m/>
    <n v="0"/>
    <n v="0"/>
    <n v="0"/>
    <n v="0"/>
    <n v="0"/>
    <n v="0"/>
    <n v="0"/>
    <n v="0"/>
    <n v="0"/>
    <n v="0"/>
    <n v="1"/>
    <m/>
    <m/>
    <m/>
    <m/>
    <n v="0"/>
    <n v="0"/>
    <n v="0"/>
    <n v="0"/>
    <n v="0"/>
    <n v="0"/>
    <x v="24"/>
  </r>
  <r>
    <s v="Villavicencio"/>
    <n v="134"/>
    <s v="Cruz Verde Villavicencio"/>
    <n v="0"/>
    <m/>
    <m/>
    <n v="0"/>
    <n v="1"/>
    <m/>
    <n v="0"/>
    <n v="0"/>
    <n v="0"/>
    <n v="0"/>
    <n v="0"/>
    <n v="0"/>
    <n v="0"/>
    <n v="0"/>
    <n v="0"/>
    <n v="0"/>
    <n v="0"/>
    <n v="0"/>
    <n v="1"/>
    <m/>
    <m/>
    <n v="0"/>
    <n v="0"/>
    <n v="0"/>
    <n v="0"/>
    <n v="0"/>
    <n v="0"/>
    <x v="24"/>
  </r>
  <r>
    <s v="Barranquilla"/>
    <n v="115"/>
    <s v="Cruz Verde Prado 74"/>
    <n v="0"/>
    <m/>
    <m/>
    <n v="0"/>
    <n v="1"/>
    <m/>
    <n v="0"/>
    <n v="0"/>
    <n v="1"/>
    <n v="0"/>
    <n v="0"/>
    <n v="0"/>
    <n v="0"/>
    <n v="0"/>
    <n v="0"/>
    <n v="0"/>
    <n v="0"/>
    <n v="0"/>
    <n v="1"/>
    <m/>
    <m/>
    <n v="0"/>
    <n v="0"/>
    <n v="0"/>
    <n v="0"/>
    <n v="0"/>
    <n v="1"/>
    <x v="23"/>
  </r>
  <r>
    <s v="Medellín"/>
    <n v="187"/>
    <s v="Cruz Verde Torre Médica"/>
    <n v="0"/>
    <m/>
    <m/>
    <n v="0"/>
    <n v="1"/>
    <m/>
    <n v="0"/>
    <n v="0"/>
    <n v="0"/>
    <n v="0"/>
    <n v="0"/>
    <n v="0"/>
    <n v="0"/>
    <n v="0"/>
    <n v="0"/>
    <n v="0"/>
    <n v="0"/>
    <n v="0"/>
    <n v="1"/>
    <m/>
    <m/>
    <n v="0"/>
    <n v="0"/>
    <n v="0"/>
    <n v="0"/>
    <n v="0"/>
    <n v="0"/>
    <x v="24"/>
  </r>
  <r>
    <s v="Pasto"/>
    <n v="508"/>
    <s v="Cruz Verde La Aurora"/>
    <n v="0"/>
    <m/>
    <m/>
    <n v="0"/>
    <n v="1"/>
    <m/>
    <n v="0"/>
    <n v="0"/>
    <n v="0"/>
    <n v="0"/>
    <n v="0"/>
    <n v="0"/>
    <n v="0"/>
    <n v="0"/>
    <n v="0"/>
    <n v="0"/>
    <n v="0"/>
    <n v="0"/>
    <n v="1"/>
    <m/>
    <m/>
    <n v="0"/>
    <n v="0"/>
    <n v="0"/>
    <n v="0"/>
    <n v="0"/>
    <n v="0"/>
    <x v="24"/>
  </r>
  <r>
    <s v="Ipiales "/>
    <n v="509"/>
    <s v="Cruz Verde Santa Cecillia"/>
    <n v="0"/>
    <m/>
    <m/>
    <n v="0"/>
    <n v="1"/>
    <m/>
    <n v="0"/>
    <n v="0"/>
    <n v="1"/>
    <n v="0"/>
    <n v="0"/>
    <n v="0"/>
    <n v="0"/>
    <n v="0"/>
    <n v="0"/>
    <n v="0"/>
    <n v="0"/>
    <n v="0"/>
    <n v="1"/>
    <m/>
    <m/>
    <n v="0"/>
    <n v="0"/>
    <n v="0"/>
    <n v="0"/>
    <n v="0"/>
    <n v="1"/>
    <x v="23"/>
  </r>
  <r>
    <s v="Bogotá "/>
    <n v="415"/>
    <s v="Cruz Verde Salitre Plaza (Antes Acuña)"/>
    <n v="0"/>
    <n v="0"/>
    <n v="0"/>
    <n v="0"/>
    <n v="1"/>
    <m/>
    <n v="0"/>
    <n v="0"/>
    <n v="0"/>
    <n v="0"/>
    <n v="0"/>
    <n v="0"/>
    <n v="0"/>
    <n v="0"/>
    <n v="0"/>
    <n v="0"/>
    <n v="0"/>
    <n v="0"/>
    <n v="1"/>
    <m/>
    <m/>
    <n v="0"/>
    <n v="0"/>
    <n v="0"/>
    <n v="0"/>
    <n v="0"/>
    <n v="0"/>
    <x v="24"/>
  </r>
  <r>
    <s v="Bogotá "/>
    <n v="396"/>
    <s v="Cruz Verde  Las Villas (Antes Acuña)"/>
    <n v="0"/>
    <n v="0"/>
    <n v="0"/>
    <n v="0"/>
    <n v="1"/>
    <m/>
    <n v="0"/>
    <n v="0"/>
    <n v="0"/>
    <n v="0"/>
    <n v="0"/>
    <n v="0"/>
    <n v="0"/>
    <n v="0"/>
    <n v="0"/>
    <n v="0"/>
    <n v="0"/>
    <n v="0"/>
    <n v="1"/>
    <m/>
    <m/>
    <n v="0"/>
    <n v="0"/>
    <n v="0"/>
    <n v="0"/>
    <n v="0"/>
    <n v="0"/>
    <x v="24"/>
  </r>
  <r>
    <s v="Bogotá "/>
    <n v="423"/>
    <s v="Cruz Verde Samaritana (Antes Acuña)"/>
    <n v="0"/>
    <n v="0"/>
    <n v="0"/>
    <n v="0"/>
    <n v="1"/>
    <m/>
    <n v="0"/>
    <n v="0"/>
    <n v="0"/>
    <n v="0"/>
    <n v="0"/>
    <n v="0"/>
    <n v="0"/>
    <n v="0"/>
    <n v="0"/>
    <n v="0"/>
    <n v="0"/>
    <n v="1"/>
    <n v="0"/>
    <m/>
    <m/>
    <n v="0"/>
    <n v="0"/>
    <n v="0"/>
    <n v="0"/>
    <n v="0"/>
    <n v="0"/>
    <x v="24"/>
  </r>
  <r>
    <s v="Medellín"/>
    <n v="513"/>
    <s v="Cruz Verde Oviedo"/>
    <n v="0"/>
    <m/>
    <m/>
    <n v="0"/>
    <m/>
    <n v="1"/>
    <n v="0"/>
    <n v="0"/>
    <n v="0"/>
    <n v="0"/>
    <n v="0"/>
    <n v="0"/>
    <n v="0"/>
    <n v="0"/>
    <n v="0"/>
    <n v="0"/>
    <n v="0"/>
    <m/>
    <m/>
    <n v="0"/>
    <n v="1"/>
    <n v="0"/>
    <n v="0"/>
    <n v="0"/>
    <n v="0"/>
    <n v="0"/>
    <n v="0"/>
    <x v="24"/>
  </r>
  <r>
    <s v="Bogotá "/>
    <n v="405"/>
    <s v="Cruz Verde Tintalito (Antes Acuña)"/>
    <n v="0"/>
    <n v="0"/>
    <n v="0"/>
    <n v="0"/>
    <m/>
    <n v="1"/>
    <n v="0"/>
    <n v="0"/>
    <n v="0"/>
    <n v="0"/>
    <n v="0"/>
    <n v="0"/>
    <n v="0"/>
    <n v="0"/>
    <n v="0"/>
    <n v="0"/>
    <n v="0"/>
    <m/>
    <m/>
    <n v="0"/>
    <n v="1"/>
    <n v="0"/>
    <n v="0"/>
    <n v="0"/>
    <n v="0"/>
    <n v="0"/>
    <n v="0"/>
    <x v="24"/>
  </r>
  <r>
    <s v="Barranquilla"/>
    <n v="176"/>
    <s v="Cruz Verde Soledad"/>
    <n v="0"/>
    <m/>
    <m/>
    <n v="0"/>
    <m/>
    <m/>
    <n v="1"/>
    <n v="0"/>
    <n v="2"/>
    <n v="0"/>
    <n v="0"/>
    <n v="0"/>
    <n v="0"/>
    <n v="0"/>
    <n v="0"/>
    <n v="0"/>
    <n v="0"/>
    <m/>
    <m/>
    <m/>
    <m/>
    <n v="0"/>
    <n v="1"/>
    <n v="0"/>
    <n v="0"/>
    <n v="0"/>
    <n v="2"/>
    <x v="22"/>
  </r>
  <r>
    <s v="Pereira"/>
    <n v="447"/>
    <s v="Parque Arboleda"/>
    <n v="0"/>
    <m/>
    <m/>
    <n v="0"/>
    <m/>
    <m/>
    <n v="1"/>
    <n v="0"/>
    <n v="0"/>
    <n v="0"/>
    <n v="0"/>
    <n v="0"/>
    <n v="0"/>
    <n v="0"/>
    <n v="0"/>
    <n v="0"/>
    <n v="0"/>
    <m/>
    <m/>
    <m/>
    <m/>
    <n v="0"/>
    <n v="1"/>
    <n v="0"/>
    <n v="0"/>
    <n v="0"/>
    <n v="0"/>
    <x v="24"/>
  </r>
  <r>
    <s v="Bogotá"/>
    <n v="308"/>
    <s v="Cruz Verde Toberín"/>
    <n v="0"/>
    <m/>
    <m/>
    <n v="0"/>
    <m/>
    <m/>
    <n v="1"/>
    <n v="0"/>
    <n v="0"/>
    <n v="0"/>
    <n v="0"/>
    <n v="0"/>
    <n v="0"/>
    <n v="0"/>
    <n v="0"/>
    <n v="0"/>
    <n v="0"/>
    <m/>
    <m/>
    <m/>
    <m/>
    <n v="1"/>
    <n v="0"/>
    <n v="0"/>
    <n v="0"/>
    <n v="0"/>
    <n v="0"/>
    <x v="24"/>
  </r>
  <r>
    <s v="Soacha"/>
    <n v="196"/>
    <s v="Cruz Verde Metro Soacha"/>
    <n v="0"/>
    <m/>
    <m/>
    <n v="0"/>
    <m/>
    <m/>
    <n v="1"/>
    <n v="0"/>
    <n v="0"/>
    <n v="0"/>
    <n v="0"/>
    <n v="0"/>
    <n v="0"/>
    <n v="0"/>
    <n v="0"/>
    <n v="0"/>
    <n v="0"/>
    <m/>
    <m/>
    <m/>
    <m/>
    <n v="0"/>
    <n v="1"/>
    <n v="0"/>
    <n v="0"/>
    <n v="0"/>
    <n v="0"/>
    <x v="24"/>
  </r>
  <r>
    <s v="Barranquilla"/>
    <n v="471"/>
    <s v="Cruz Verde Iberoamérica"/>
    <n v="0"/>
    <m/>
    <m/>
    <n v="0"/>
    <m/>
    <m/>
    <n v="1"/>
    <n v="0"/>
    <n v="0"/>
    <n v="0"/>
    <n v="0"/>
    <n v="0"/>
    <n v="0"/>
    <n v="0"/>
    <n v="0"/>
    <n v="0"/>
    <n v="0"/>
    <m/>
    <m/>
    <m/>
    <m/>
    <n v="0"/>
    <n v="1"/>
    <n v="0"/>
    <n v="0"/>
    <n v="0"/>
    <n v="0"/>
    <x v="24"/>
  </r>
  <r>
    <s v="Bogotá "/>
    <n v="553"/>
    <s v="Cruz Verde Centro Empresarial Vardi 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4"/>
  </r>
  <r>
    <s v="Medellín"/>
    <n v="554"/>
    <s v="Cruz Verde Las Vegas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4"/>
  </r>
  <r>
    <s v="Bogotá"/>
    <n v="268"/>
    <s v="Cruz Verde Centro Internacional"/>
    <n v="0"/>
    <m/>
    <m/>
    <n v="0"/>
    <m/>
    <m/>
    <n v="0"/>
    <n v="1"/>
    <n v="0"/>
    <n v="0"/>
    <n v="0"/>
    <n v="0"/>
    <n v="0"/>
    <n v="0"/>
    <n v="0"/>
    <n v="0"/>
    <n v="0"/>
    <m/>
    <m/>
    <m/>
    <m/>
    <n v="0"/>
    <n v="0"/>
    <n v="0"/>
    <n v="1"/>
    <n v="0"/>
    <n v="0"/>
    <x v="24"/>
  </r>
  <r>
    <s v="Quibdó"/>
    <n v="141"/>
    <s v="Cruz Verde Quibdó"/>
    <n v="0"/>
    <m/>
    <m/>
    <n v="0"/>
    <m/>
    <m/>
    <n v="0"/>
    <n v="1"/>
    <n v="0"/>
    <n v="0"/>
    <n v="0"/>
    <n v="0"/>
    <n v="0"/>
    <n v="0"/>
    <n v="0"/>
    <n v="0"/>
    <n v="0"/>
    <m/>
    <m/>
    <m/>
    <m/>
    <n v="0"/>
    <n v="0"/>
    <n v="1"/>
    <n v="0"/>
    <n v="0"/>
    <n v="0"/>
    <x v="24"/>
  </r>
  <r>
    <s v="Bogotá "/>
    <n v="410"/>
    <s v="Cruz Verde Avenida el Dorado (Antes Acuña)"/>
    <n v="0"/>
    <n v="0"/>
    <n v="0"/>
    <n v="0"/>
    <m/>
    <m/>
    <n v="0"/>
    <n v="1"/>
    <n v="0"/>
    <n v="0"/>
    <n v="0"/>
    <n v="0"/>
    <n v="0"/>
    <n v="0"/>
    <n v="0"/>
    <n v="0"/>
    <n v="0"/>
    <m/>
    <m/>
    <m/>
    <m/>
    <n v="0"/>
    <n v="0"/>
    <n v="1"/>
    <n v="0"/>
    <n v="0"/>
    <n v="0"/>
    <x v="24"/>
  </r>
  <r>
    <s v="Bogotá "/>
    <n v="408"/>
    <s v="Cruz Verde Chico 2 (Antes Acuña)"/>
    <n v="0"/>
    <n v="0"/>
    <n v="0"/>
    <n v="0"/>
    <m/>
    <m/>
    <n v="0"/>
    <n v="1"/>
    <n v="0"/>
    <n v="0"/>
    <n v="0"/>
    <n v="0"/>
    <n v="0"/>
    <n v="0"/>
    <n v="0"/>
    <n v="0"/>
    <n v="0"/>
    <m/>
    <m/>
    <m/>
    <m/>
    <n v="0"/>
    <n v="0"/>
    <n v="1"/>
    <n v="0"/>
    <n v="0"/>
    <n v="0"/>
    <x v="24"/>
  </r>
  <r>
    <s v="Bogotá "/>
    <n v="404"/>
    <s v="Cruz Verde La Colina 2 (Antes Acuña)"/>
    <n v="0"/>
    <n v="0"/>
    <n v="0"/>
    <n v="0"/>
    <m/>
    <m/>
    <n v="0"/>
    <n v="1"/>
    <n v="0"/>
    <n v="0"/>
    <n v="0"/>
    <n v="0"/>
    <n v="0"/>
    <n v="0"/>
    <n v="0"/>
    <n v="0"/>
    <n v="0"/>
    <m/>
    <m/>
    <m/>
    <m/>
    <n v="0"/>
    <n v="0"/>
    <n v="1"/>
    <n v="0"/>
    <n v="0"/>
    <n v="0"/>
    <x v="24"/>
  </r>
  <r>
    <s v="Bogotá "/>
    <n v="414"/>
    <s v="Cruz Verde Puente Largo (Antes Acuña)"/>
    <n v="0"/>
    <n v="0"/>
    <n v="0"/>
    <n v="0"/>
    <m/>
    <m/>
    <n v="0"/>
    <n v="1"/>
    <n v="0"/>
    <n v="0"/>
    <n v="0"/>
    <n v="0"/>
    <n v="0"/>
    <n v="0"/>
    <n v="0"/>
    <n v="0"/>
    <n v="0"/>
    <m/>
    <m/>
    <m/>
    <m/>
    <n v="0"/>
    <n v="0"/>
    <n v="1"/>
    <n v="0"/>
    <n v="0"/>
    <n v="0"/>
    <x v="24"/>
  </r>
  <r>
    <s v="Medellín"/>
    <n v="556"/>
    <s v="Cruz Verde Suramericana 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x v="23"/>
  </r>
  <r>
    <s v="Bogotá"/>
    <n v="166"/>
    <s v="Cruz Verde Calle 106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Cali"/>
    <n v="177"/>
    <s v="Cruz Verde Versalles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Girardot"/>
    <n v="452"/>
    <s v="Cruz Verde Unicentro Girardot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Ipiales "/>
    <n v="148"/>
    <s v="Cruz Verde Ipiales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"/>
    <n v="171"/>
    <s v="Cruz Verde Plaza de las Américas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"/>
    <n v="384"/>
    <s v="Cruz Verde Puente Aranda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ucaramanga"/>
    <n v="109"/>
    <s v="Cruz Verde Calle 56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"/>
    <n v="156"/>
    <s v=" Cruz Verde Calle 80                      "/>
    <n v="0"/>
    <m/>
    <m/>
    <n v="0"/>
    <m/>
    <m/>
    <n v="0"/>
    <n v="0"/>
    <n v="1"/>
    <n v="0"/>
    <n v="0"/>
    <n v="0"/>
    <n v="0"/>
    <n v="0"/>
    <n v="0"/>
    <n v="0"/>
    <n v="0"/>
    <m/>
    <m/>
    <m/>
    <m/>
    <n v="0"/>
    <n v="0"/>
    <n v="0"/>
    <n v="0"/>
    <n v="0"/>
    <n v="1"/>
    <x v="24"/>
  </r>
  <r>
    <s v="Cali"/>
    <n v="179"/>
    <s v="Cruz Verde Ciudad Jardín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"/>
    <n v="245"/>
    <s v="Cruz Verde Jumbo Calle 170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Girardot"/>
    <n v="249"/>
    <s v="Cruz Verde Jumbo Girardot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Valledupar"/>
    <n v="116"/>
    <s v="Cruz Verde Jumbo Valledupar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Santa Marta"/>
    <n v="119"/>
    <s v="Cruz Verde Santa Marta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Ibagué"/>
    <n v="125"/>
    <s v="Cruz Verde San Simón 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Tunja"/>
    <n v="129"/>
    <s v="Cruz Verde Los Cristales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Cartagena"/>
    <n v="185"/>
    <s v="Cruz Verde Bocagrande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"/>
    <n v="307"/>
    <s v=" Cruz Verde Usaquén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Ocaña"/>
    <n v="450"/>
    <s v="Cruz Verde Ocaña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Sincelejo"/>
    <n v="118"/>
    <s v="Cruz Verde Sincelejo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Tuluá"/>
    <n v="124"/>
    <s v="Cruz Verde Tuluá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Neiva"/>
    <n v="130"/>
    <s v="Cruz Verde Quirinal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Riohacha"/>
    <n v="132"/>
    <s v="Cruz Verde Metro Riohacha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Pasto"/>
    <n v="136"/>
    <s v="Cruz Verde Valle de Atriz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Villeta"/>
    <n v="145"/>
    <s v="Cruz Verde Villeta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San Andrés"/>
    <n v="149"/>
    <s v="Cruz Verde San Andrés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"/>
    <n v="151"/>
    <s v="Cruz Verde Antiguo Country 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"/>
    <n v="154"/>
    <s v="Cruz Verde CAE 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"/>
    <n v="193"/>
    <s v="Cruz Verde Avianca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Cali"/>
    <n v="202"/>
    <s v="Cruz Verde Jumbo Valle de Lili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Neiva"/>
    <n v="250"/>
    <s v="Cruz Verde Metro Neiva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Pasto"/>
    <n v="260"/>
    <s v="Cruz Verde Metro Pasto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Floridablanca"/>
    <n v="293"/>
    <s v="Cruz verde Metro Floridablanca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ucaramanga"/>
    <n v="294"/>
    <s v="Farmasanitas Jumbo Cabecera Tienda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"/>
    <n v="369"/>
    <s v="Cruz Verde Morato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Valledupar"/>
    <n v="370"/>
    <s v="Cruz Verde San Miguel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"/>
    <n v="374"/>
    <s v="Cruz Verde Calle 90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Mingueo/Guajira"/>
    <n v="379"/>
    <s v="Cruz Verde Mingueo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Cali"/>
    <n v="386"/>
    <s v="Cruz Verde La Flora Industrial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Cali"/>
    <n v="387"/>
    <s v="Cruz Verde Metro Simón Bolívar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Armenia"/>
    <n v="445"/>
    <s v="Cruz Verde Clínica Del Café "/>
    <n v="0"/>
    <m/>
    <m/>
    <n v="0"/>
    <m/>
    <m/>
    <n v="0"/>
    <n v="0"/>
    <n v="2"/>
    <n v="0"/>
    <n v="0"/>
    <n v="0"/>
    <n v="0"/>
    <n v="0"/>
    <n v="0"/>
    <n v="0"/>
    <n v="0"/>
    <m/>
    <m/>
    <m/>
    <m/>
    <n v="0"/>
    <n v="0"/>
    <n v="0"/>
    <n v="0"/>
    <n v="2"/>
    <n v="0"/>
    <x v="23"/>
  </r>
  <r>
    <s v="Popayán"/>
    <n v="453"/>
    <s v="Cruz Verde Campanario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Cartagena"/>
    <n v="462"/>
    <s v="Cruz Verde Uap Santa Lucía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Cali"/>
    <n v="515"/>
    <s v="Cruz Verde Parque Versalles"/>
    <n v="0"/>
    <m/>
    <m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Anapoima"/>
    <n v="438"/>
    <s v="Cruz Verde Anapoima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"/>
    <n v="393"/>
    <s v="Cruz Verde Niza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 "/>
    <n v="421"/>
    <s v="Cruz Verde Plaza Bolívar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 "/>
    <n v="399"/>
    <s v="Cruz Verde Bulevar Niza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 "/>
    <n v="416"/>
    <s v="Cruz Verde Calle 109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 "/>
    <n v="395"/>
    <s v="Cruz Verde Calle 140-2 (Antes Acuña)"/>
    <n v="0"/>
    <n v="0"/>
    <n v="0"/>
    <n v="0"/>
    <m/>
    <m/>
    <n v="0"/>
    <n v="0"/>
    <n v="1"/>
    <n v="0"/>
    <n v="0"/>
    <n v="0"/>
    <n v="0"/>
    <n v="0"/>
    <n v="0"/>
    <n v="0"/>
    <n v="0"/>
    <m/>
    <m/>
    <m/>
    <m/>
    <n v="0"/>
    <n v="0"/>
    <n v="0"/>
    <n v="0"/>
    <n v="0"/>
    <n v="1"/>
    <x v="24"/>
  </r>
  <r>
    <s v="Bogotá "/>
    <n v="417"/>
    <s v="Cruz Verde Calle 22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 "/>
    <n v="397"/>
    <s v="Cruz Verde Calle 71A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 "/>
    <n v="411"/>
    <s v="Cruz Verde Castilla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 "/>
    <n v="413"/>
    <s v="Cruz Verde Ciudad Montes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 "/>
    <n v="403"/>
    <s v="Cruz Verde Country 2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 "/>
    <n v="412"/>
    <s v="Cruz Verde Ibiza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 "/>
    <n v="418"/>
    <s v="Cruz Verde Marsella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 "/>
    <n v="407"/>
    <s v="Cruz Verde Modelia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 "/>
    <n v="398"/>
    <s v="Cruz verde Navarra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 "/>
    <n v="402"/>
    <s v="Cruz Verde Pablo VI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 "/>
    <n v="420"/>
    <s v="Cruz Verde Palermo 1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 "/>
    <n v="343"/>
    <s v="Cruz Verde Polo Club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 "/>
    <n v="391"/>
    <s v="Cruz Verde Restrepo 3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 "/>
    <n v="406"/>
    <s v="Cruz Verde Santa Matilde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 "/>
    <n v="401"/>
    <s v="Cruz Verde Unicentro Occidente 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 "/>
    <n v="419"/>
    <s v="Cruz Verde Venecia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Bogotá "/>
    <n v="392"/>
    <s v="Cruz Verde Villa del Prado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Duitama"/>
    <n v="430"/>
    <s v="Cruz Verde Duitama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Facatativá  "/>
    <n v="435"/>
    <s v="Cruz verde Faca Centro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Ibagué"/>
    <n v="424"/>
    <s v=" Cruz Verde Medicadiz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Ibagué"/>
    <n v="425"/>
    <s v=" Cruz Verde Norte 2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Tocaima  "/>
    <n v="437"/>
    <s v="Cruz Verde Tocaima 1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Tunja"/>
    <n v="431"/>
    <s v="Cruz Verde Tunja Centro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Tunja"/>
    <n v="433"/>
    <s v="Cruz Verde Tunja Norte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Tunja"/>
    <n v="432"/>
    <s v="Cruz Verde Tunja Sur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Ubaté"/>
    <n v="429"/>
    <s v="Cruz Verde Ubaté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Villavicencio"/>
    <n v="428"/>
    <s v="Cruz Verde Villavicencio Centro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Villeta"/>
    <n v="441"/>
    <s v="Cruz Verde Villeta 2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Zipaquirá"/>
    <n v="427"/>
    <s v="Cruz Verde Zipaquirá 1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Zipaquirá"/>
    <n v="426"/>
    <s v="Cruz Verde Zipaquirá 2 (Antes Acuña)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Medellín"/>
    <n v="520"/>
    <s v="Cruz Verde El Tesoro"/>
    <n v="0"/>
    <n v="0"/>
    <n v="0"/>
    <n v="0"/>
    <m/>
    <m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x v="25"/>
  </r>
  <r>
    <s v="Santa Marta"/>
    <n v="518"/>
    <s v="Cruz Verde Aeropuerto Santa Mar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Medellín"/>
    <n v="555"/>
    <s v="Cruz Verde San Luc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Bogotá"/>
    <n v="519"/>
    <s v="Clinica Country Urgenci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Bogota"/>
    <n v="561"/>
    <s v="Titan Plaza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2"/>
    <x v="22"/>
  </r>
  <r>
    <s v="Barranquilla"/>
    <n v="562"/>
    <s v="Cruz Verde Prado 7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24"/>
  </r>
  <r>
    <s v="Bogotá"/>
    <n v="560"/>
    <s v="Cruz Verde Torres de San José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ali"/>
    <n v="564"/>
    <s v="Cruz Verde La Merce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Manizales"/>
    <n v="521"/>
    <s v="Cruz Verde Palogrand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Medellín"/>
    <n v="558"/>
    <s v="Cruz Verde Unicentro Medellí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Manizales"/>
    <n v="559"/>
    <s v="Cruz Verde Mall Plaza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33">
  <r>
    <s v="Bogotá"/>
    <n v="458"/>
    <s v="Cruz Verde Kennedy Central"/>
    <n v="4"/>
    <n v="10"/>
    <n v="6"/>
    <n v="5"/>
    <n v="8"/>
    <n v="4"/>
    <n v="9"/>
    <n v="5"/>
    <n v="13"/>
    <n v="16"/>
    <n v="2"/>
    <n v="2"/>
    <n v="4"/>
    <n v="6"/>
    <n v="4"/>
    <n v="2"/>
    <n v="3"/>
    <n v="2"/>
    <n v="6"/>
    <n v="2"/>
    <n v="3"/>
    <n v="1"/>
    <n v="5"/>
    <n v="4"/>
    <n v="2"/>
    <n v="3"/>
    <n v="6"/>
    <n v="7"/>
    <n v="8"/>
    <n v="8"/>
    <x v="0"/>
  </r>
  <r>
    <s v="Medellín"/>
    <n v="161"/>
    <s v="Cruz Verde Punto Clave"/>
    <n v="3"/>
    <n v="3"/>
    <m/>
    <n v="5"/>
    <n v="6"/>
    <n v="3"/>
    <n v="4"/>
    <n v="5"/>
    <n v="5"/>
    <n v="7"/>
    <n v="2"/>
    <n v="1"/>
    <n v="2"/>
    <n v="1"/>
    <n v="0"/>
    <n v="0"/>
    <n v="2"/>
    <n v="3"/>
    <n v="3"/>
    <n v="3"/>
    <n v="0"/>
    <n v="3"/>
    <n v="0"/>
    <n v="4"/>
    <n v="3"/>
    <n v="2"/>
    <n v="0"/>
    <n v="5"/>
    <n v="3"/>
    <n v="4"/>
    <x v="1"/>
  </r>
  <r>
    <s v="Bogotá"/>
    <n v="378"/>
    <s v="Cruz Verde Avenida Las Villas"/>
    <n v="6"/>
    <n v="3"/>
    <n v="4"/>
    <n v="2"/>
    <n v="3"/>
    <n v="3"/>
    <n v="5"/>
    <n v="2"/>
    <n v="0"/>
    <n v="4"/>
    <n v="1"/>
    <n v="5"/>
    <n v="0"/>
    <n v="3"/>
    <n v="3"/>
    <n v="1"/>
    <n v="2"/>
    <n v="0"/>
    <n v="1"/>
    <n v="2"/>
    <n v="0"/>
    <n v="3"/>
    <n v="3"/>
    <n v="2"/>
    <n v="1"/>
    <n v="1"/>
    <n v="0"/>
    <n v="0"/>
    <n v="3"/>
    <n v="1"/>
    <x v="2"/>
  </r>
  <r>
    <s v="Bogotá"/>
    <n v="459"/>
    <s v=" Cruz Verde Las Ferias"/>
    <n v="3"/>
    <m/>
    <n v="4"/>
    <n v="0"/>
    <n v="3"/>
    <m/>
    <n v="0"/>
    <n v="9"/>
    <n v="9"/>
    <n v="6"/>
    <n v="1"/>
    <n v="2"/>
    <n v="0"/>
    <n v="0"/>
    <n v="4"/>
    <n v="0"/>
    <n v="0"/>
    <n v="0"/>
    <n v="3"/>
    <n v="0"/>
    <m/>
    <m/>
    <n v="0"/>
    <n v="0"/>
    <n v="4"/>
    <n v="5"/>
    <n v="0"/>
    <n v="9"/>
    <n v="0"/>
    <n v="6"/>
    <x v="3"/>
  </r>
  <r>
    <s v="Bogotá"/>
    <n v="172"/>
    <s v="Cruz Verde Calle 100"/>
    <n v="2"/>
    <n v="3"/>
    <n v="1"/>
    <n v="4"/>
    <n v="0"/>
    <n v="3"/>
    <n v="6"/>
    <n v="7"/>
    <n v="1"/>
    <n v="1"/>
    <n v="2"/>
    <n v="0"/>
    <n v="3"/>
    <n v="0"/>
    <n v="1"/>
    <n v="0"/>
    <n v="3"/>
    <n v="1"/>
    <m/>
    <m/>
    <n v="2"/>
    <n v="1"/>
    <n v="3"/>
    <n v="3"/>
    <n v="5"/>
    <n v="2"/>
    <n v="0"/>
    <n v="1"/>
    <n v="0"/>
    <n v="1"/>
    <x v="4"/>
  </r>
  <r>
    <s v="Bogotá"/>
    <n v="226"/>
    <s v="Cruz Verde Metro 20 de Julio"/>
    <n v="3"/>
    <n v="2"/>
    <n v="5"/>
    <n v="1"/>
    <n v="4"/>
    <n v="2"/>
    <n v="2"/>
    <n v="3"/>
    <n v="4"/>
    <n v="5"/>
    <n v="2"/>
    <n v="1"/>
    <n v="1"/>
    <n v="1"/>
    <n v="0"/>
    <n v="5"/>
    <n v="0"/>
    <n v="1"/>
    <n v="1"/>
    <n v="3"/>
    <n v="0"/>
    <n v="2"/>
    <n v="0"/>
    <n v="2"/>
    <n v="1"/>
    <n v="2"/>
    <n v="1"/>
    <n v="3"/>
    <n v="4"/>
    <n v="1"/>
    <x v="5"/>
  </r>
  <r>
    <s v="Bogotá"/>
    <n v="157"/>
    <s v="Cruz Verde Zona In"/>
    <n v="1"/>
    <n v="2"/>
    <n v="6"/>
    <n v="2"/>
    <n v="3"/>
    <n v="4"/>
    <n v="1"/>
    <n v="3"/>
    <n v="2"/>
    <n v="3"/>
    <n v="0"/>
    <n v="1"/>
    <n v="0"/>
    <n v="2"/>
    <n v="0"/>
    <n v="6"/>
    <n v="0"/>
    <n v="2"/>
    <n v="0"/>
    <n v="3"/>
    <n v="0"/>
    <n v="4"/>
    <n v="0"/>
    <n v="1"/>
    <n v="0"/>
    <n v="3"/>
    <n v="0"/>
    <n v="2"/>
    <n v="0"/>
    <n v="3"/>
    <x v="6"/>
  </r>
  <r>
    <s v="Zipaquirá"/>
    <n v="382"/>
    <s v="Cruz Verde Zipaquirá Centro"/>
    <n v="4"/>
    <n v="2"/>
    <n v="4"/>
    <n v="0"/>
    <n v="1"/>
    <n v="1"/>
    <n v="4"/>
    <n v="2"/>
    <n v="3"/>
    <n v="2"/>
    <n v="4"/>
    <n v="0"/>
    <n v="2"/>
    <n v="0"/>
    <n v="4"/>
    <n v="0"/>
    <n v="0"/>
    <n v="0"/>
    <n v="0"/>
    <n v="1"/>
    <n v="0"/>
    <n v="1"/>
    <n v="3"/>
    <n v="1"/>
    <n v="2"/>
    <n v="0"/>
    <n v="3"/>
    <n v="0"/>
    <n v="1"/>
    <n v="1"/>
    <x v="7"/>
  </r>
  <r>
    <s v="Bogotá"/>
    <n v="160"/>
    <s v="Cruz Verde Santa Bárbara"/>
    <n v="1"/>
    <n v="3"/>
    <m/>
    <n v="7"/>
    <n v="1"/>
    <n v="2"/>
    <n v="1"/>
    <n v="2"/>
    <n v="4"/>
    <n v="0"/>
    <n v="0"/>
    <n v="1"/>
    <n v="1"/>
    <n v="2"/>
    <n v="0"/>
    <n v="0"/>
    <n v="1"/>
    <n v="6"/>
    <n v="0"/>
    <n v="1"/>
    <n v="0"/>
    <n v="2"/>
    <n v="0"/>
    <n v="1"/>
    <n v="1"/>
    <n v="1"/>
    <n v="1"/>
    <n v="3"/>
    <n v="0"/>
    <n v="0"/>
    <x v="8"/>
  </r>
  <r>
    <s v="Bogotá"/>
    <n v="468"/>
    <s v="Cruz Verde Calle 93"/>
    <n v="2"/>
    <n v="2"/>
    <n v="5"/>
    <n v="2"/>
    <n v="3"/>
    <n v="3"/>
    <n v="0"/>
    <n v="1"/>
    <n v="0"/>
    <n v="3"/>
    <n v="0"/>
    <n v="2"/>
    <n v="1"/>
    <n v="1"/>
    <n v="1"/>
    <n v="4"/>
    <n v="1"/>
    <n v="1"/>
    <n v="2"/>
    <n v="1"/>
    <n v="0"/>
    <n v="3"/>
    <n v="0"/>
    <n v="0"/>
    <n v="0"/>
    <n v="1"/>
    <n v="0"/>
    <n v="0"/>
    <n v="3"/>
    <n v="0"/>
    <x v="8"/>
  </r>
  <r>
    <s v="Bogotá"/>
    <n v="451"/>
    <s v="Cruz Verde Chapinero Alto"/>
    <n v="3"/>
    <n v="2"/>
    <n v="5"/>
    <n v="2"/>
    <n v="2"/>
    <n v="3"/>
    <n v="0"/>
    <n v="0"/>
    <n v="1"/>
    <n v="8"/>
    <n v="3"/>
    <n v="0"/>
    <n v="2"/>
    <n v="0"/>
    <n v="5"/>
    <n v="0"/>
    <n v="2"/>
    <n v="0"/>
    <n v="2"/>
    <n v="0"/>
    <n v="3"/>
    <n v="0"/>
    <n v="0"/>
    <n v="0"/>
    <n v="0"/>
    <n v="0"/>
    <n v="1"/>
    <n v="0"/>
    <n v="8"/>
    <n v="0"/>
    <x v="9"/>
  </r>
  <r>
    <s v="Soacha"/>
    <n v="455"/>
    <s v="Cruz Verde Antares"/>
    <n v="1"/>
    <m/>
    <n v="2"/>
    <n v="1"/>
    <n v="6"/>
    <n v="3"/>
    <n v="1"/>
    <n v="2"/>
    <n v="2"/>
    <n v="3"/>
    <n v="1"/>
    <n v="0"/>
    <n v="0"/>
    <n v="0"/>
    <n v="1"/>
    <n v="1"/>
    <n v="0"/>
    <n v="1"/>
    <n v="2"/>
    <n v="4"/>
    <n v="2"/>
    <n v="1"/>
    <n v="1"/>
    <n v="0"/>
    <n v="0"/>
    <n v="2"/>
    <n v="2"/>
    <n v="0"/>
    <n v="3"/>
    <n v="0"/>
    <x v="8"/>
  </r>
  <r>
    <s v="Cali"/>
    <n v="189"/>
    <s v="Cruz Verde Centenario"/>
    <n v="1"/>
    <n v="1"/>
    <n v="2"/>
    <n v="5"/>
    <n v="2"/>
    <n v="1"/>
    <n v="1"/>
    <n v="3"/>
    <n v="2"/>
    <n v="0"/>
    <n v="0"/>
    <n v="1"/>
    <n v="0"/>
    <n v="1"/>
    <n v="0"/>
    <n v="2"/>
    <n v="0"/>
    <n v="5"/>
    <n v="0"/>
    <n v="2"/>
    <n v="0"/>
    <n v="1"/>
    <n v="1"/>
    <n v="0"/>
    <n v="1"/>
    <n v="2"/>
    <n v="0"/>
    <n v="2"/>
    <n v="0"/>
    <n v="0"/>
    <x v="10"/>
  </r>
  <r>
    <s v="Bogotá"/>
    <n v="262"/>
    <s v="Cruz Verde Jumbo Hayuelos"/>
    <n v="4"/>
    <n v="1"/>
    <n v="1"/>
    <n v="2"/>
    <n v="2"/>
    <m/>
    <n v="4"/>
    <n v="1"/>
    <n v="2"/>
    <n v="1"/>
    <n v="0"/>
    <n v="4"/>
    <n v="0"/>
    <n v="1"/>
    <n v="0"/>
    <n v="1"/>
    <n v="0"/>
    <n v="2"/>
    <n v="0"/>
    <n v="2"/>
    <m/>
    <m/>
    <n v="0"/>
    <n v="4"/>
    <n v="0"/>
    <n v="1"/>
    <n v="0"/>
    <n v="2"/>
    <n v="0"/>
    <n v="1"/>
    <x v="10"/>
  </r>
  <r>
    <s v="Cúcuta"/>
    <n v="460"/>
    <s v="Cruz Verde Cúcuta Av.1"/>
    <n v="2"/>
    <n v="1"/>
    <m/>
    <n v="3"/>
    <n v="2"/>
    <n v="3"/>
    <n v="2"/>
    <n v="2"/>
    <n v="2"/>
    <n v="1"/>
    <n v="2"/>
    <n v="0"/>
    <n v="1"/>
    <n v="0"/>
    <n v="0"/>
    <n v="0"/>
    <n v="3"/>
    <n v="0"/>
    <n v="2"/>
    <n v="0"/>
    <n v="3"/>
    <n v="0"/>
    <n v="2"/>
    <n v="0"/>
    <n v="1"/>
    <n v="1"/>
    <n v="2"/>
    <n v="0"/>
    <n v="1"/>
    <n v="0"/>
    <x v="10"/>
  </r>
  <r>
    <s v="Bogotá "/>
    <n v="495"/>
    <s v="Cruz Verde Clìnica de la Mujer"/>
    <n v="0"/>
    <m/>
    <m/>
    <n v="0"/>
    <n v="6"/>
    <n v="1"/>
    <n v="5"/>
    <n v="3"/>
    <n v="2"/>
    <n v="6"/>
    <n v="0"/>
    <n v="0"/>
    <n v="0"/>
    <n v="0"/>
    <n v="0"/>
    <n v="0"/>
    <n v="0"/>
    <n v="0"/>
    <n v="4"/>
    <n v="2"/>
    <n v="1"/>
    <n v="0"/>
    <n v="5"/>
    <n v="0"/>
    <n v="2"/>
    <n v="1"/>
    <n v="0"/>
    <n v="2"/>
    <n v="3"/>
    <n v="3"/>
    <x v="7"/>
  </r>
  <r>
    <s v="Bogotá"/>
    <n v="505"/>
    <s v="Cruz Verde Galerias"/>
    <n v="1"/>
    <n v="3"/>
    <n v="3"/>
    <n v="2"/>
    <n v="1"/>
    <n v="6"/>
    <n v="0"/>
    <n v="0"/>
    <n v="0"/>
    <n v="0"/>
    <n v="0"/>
    <n v="1"/>
    <n v="3"/>
    <n v="0"/>
    <n v="3"/>
    <n v="0"/>
    <n v="2"/>
    <n v="0"/>
    <n v="1"/>
    <n v="0"/>
    <n v="5"/>
    <n v="1"/>
    <n v="0"/>
    <n v="0"/>
    <n v="0"/>
    <n v="0"/>
    <n v="0"/>
    <n v="0"/>
    <n v="0"/>
    <n v="0"/>
    <x v="11"/>
  </r>
  <r>
    <s v="Cúcuta"/>
    <n v="131"/>
    <s v="Cruz Verde Rosetal"/>
    <n v="0"/>
    <m/>
    <m/>
    <n v="0"/>
    <n v="9"/>
    <n v="2"/>
    <n v="4"/>
    <n v="1"/>
    <n v="0"/>
    <n v="0"/>
    <n v="0"/>
    <n v="0"/>
    <n v="0"/>
    <n v="0"/>
    <n v="0"/>
    <n v="0"/>
    <n v="0"/>
    <n v="0"/>
    <n v="0"/>
    <n v="9"/>
    <n v="0"/>
    <n v="2"/>
    <n v="2"/>
    <n v="2"/>
    <n v="1"/>
    <n v="0"/>
    <n v="0"/>
    <n v="0"/>
    <n v="0"/>
    <n v="0"/>
    <x v="11"/>
  </r>
  <r>
    <s v="Bogotá"/>
    <n v="511"/>
    <s v="Cruz Verde Mazuren"/>
    <n v="0"/>
    <n v="1"/>
    <n v="4"/>
    <n v="3"/>
    <n v="3"/>
    <n v="4"/>
    <n v="0"/>
    <n v="0"/>
    <n v="0"/>
    <n v="0"/>
    <n v="0"/>
    <n v="0"/>
    <n v="0"/>
    <n v="1"/>
    <n v="0"/>
    <n v="4"/>
    <n v="0"/>
    <n v="3"/>
    <n v="0"/>
    <n v="3"/>
    <n v="0"/>
    <n v="4"/>
    <n v="0"/>
    <n v="0"/>
    <n v="0"/>
    <n v="0"/>
    <n v="0"/>
    <n v="0"/>
    <n v="0"/>
    <n v="0"/>
    <x v="12"/>
  </r>
  <r>
    <s v="Bogotá"/>
    <n v="167"/>
    <s v="Cruz Verde Quinta Paredes"/>
    <n v="0"/>
    <n v="2"/>
    <m/>
    <n v="3"/>
    <n v="3"/>
    <n v="2"/>
    <n v="2"/>
    <n v="3"/>
    <n v="0"/>
    <n v="0"/>
    <n v="0"/>
    <n v="0"/>
    <n v="0"/>
    <n v="2"/>
    <n v="0"/>
    <n v="0"/>
    <n v="2"/>
    <n v="1"/>
    <n v="3"/>
    <n v="0"/>
    <n v="2"/>
    <n v="0"/>
    <n v="1"/>
    <n v="1"/>
    <n v="3"/>
    <n v="0"/>
    <n v="0"/>
    <n v="0"/>
    <n v="0"/>
    <n v="0"/>
    <x v="12"/>
  </r>
  <r>
    <s v="Medellín"/>
    <n v="200"/>
    <s v="Cruz Verde Jumbo Cra 65"/>
    <n v="6"/>
    <n v="4"/>
    <n v="1"/>
    <n v="0"/>
    <m/>
    <m/>
    <n v="1"/>
    <n v="1"/>
    <n v="2"/>
    <n v="1"/>
    <n v="1"/>
    <n v="5"/>
    <n v="0"/>
    <n v="4"/>
    <n v="0"/>
    <n v="1"/>
    <n v="0"/>
    <n v="0"/>
    <m/>
    <m/>
    <m/>
    <m/>
    <n v="0"/>
    <n v="1"/>
    <n v="1"/>
    <n v="0"/>
    <n v="0"/>
    <n v="2"/>
    <n v="1"/>
    <n v="0"/>
    <x v="11"/>
  </r>
  <r>
    <s v="Facatativá"/>
    <n v="143"/>
    <s v="Cruz Verde Facatativá"/>
    <n v="1"/>
    <n v="1"/>
    <n v="3"/>
    <n v="4"/>
    <n v="1"/>
    <m/>
    <n v="0"/>
    <n v="0"/>
    <n v="4"/>
    <n v="0"/>
    <n v="0"/>
    <n v="1"/>
    <n v="0"/>
    <n v="1"/>
    <n v="1"/>
    <n v="2"/>
    <n v="3"/>
    <n v="1"/>
    <n v="0"/>
    <n v="1"/>
    <m/>
    <m/>
    <n v="0"/>
    <n v="0"/>
    <n v="0"/>
    <n v="0"/>
    <n v="4"/>
    <n v="0"/>
    <n v="0"/>
    <n v="0"/>
    <x v="13"/>
  </r>
  <r>
    <s v="Barranquilla"/>
    <n v="183"/>
    <s v="Cruz Verde Calle 84"/>
    <n v="0"/>
    <m/>
    <m/>
    <n v="0"/>
    <n v="2"/>
    <n v="1"/>
    <n v="5"/>
    <n v="2"/>
    <n v="4"/>
    <n v="0"/>
    <n v="0"/>
    <n v="0"/>
    <n v="0"/>
    <n v="0"/>
    <n v="0"/>
    <n v="0"/>
    <n v="0"/>
    <n v="0"/>
    <n v="0"/>
    <n v="2"/>
    <n v="1"/>
    <n v="0"/>
    <n v="3"/>
    <n v="2"/>
    <n v="2"/>
    <n v="0"/>
    <n v="4"/>
    <n v="0"/>
    <n v="0"/>
    <n v="0"/>
    <x v="13"/>
  </r>
  <r>
    <s v="Cali"/>
    <n v="120"/>
    <s v="Cruz Verde Roosevelt"/>
    <n v="0"/>
    <n v="1"/>
    <n v="1"/>
    <n v="0"/>
    <n v="4"/>
    <n v="2"/>
    <n v="0"/>
    <n v="2"/>
    <n v="3"/>
    <n v="2"/>
    <n v="0"/>
    <n v="0"/>
    <n v="0"/>
    <n v="1"/>
    <n v="0"/>
    <n v="1"/>
    <n v="0"/>
    <n v="0"/>
    <n v="0"/>
    <n v="4"/>
    <n v="0"/>
    <n v="2"/>
    <n v="0"/>
    <n v="0"/>
    <n v="0"/>
    <n v="2"/>
    <n v="1"/>
    <n v="2"/>
    <n v="0"/>
    <n v="2"/>
    <x v="12"/>
  </r>
  <r>
    <s v="Bogotá"/>
    <n v="464"/>
    <s v="Cruz Verde Av. Esperanza"/>
    <n v="2"/>
    <n v="4"/>
    <n v="5"/>
    <n v="0"/>
    <m/>
    <m/>
    <n v="1"/>
    <n v="0"/>
    <n v="0"/>
    <n v="0"/>
    <n v="2"/>
    <n v="0"/>
    <n v="3"/>
    <n v="1"/>
    <n v="4"/>
    <n v="1"/>
    <n v="0"/>
    <n v="0"/>
    <m/>
    <m/>
    <m/>
    <m/>
    <n v="1"/>
    <n v="0"/>
    <n v="0"/>
    <n v="0"/>
    <n v="0"/>
    <n v="0"/>
    <n v="0"/>
    <n v="0"/>
    <x v="14"/>
  </r>
  <r>
    <s v="Bogotá"/>
    <n v="383"/>
    <s v="Cruz Verde World Trade Center"/>
    <n v="1"/>
    <m/>
    <n v="1"/>
    <n v="1"/>
    <n v="3"/>
    <n v="1"/>
    <n v="1"/>
    <n v="3"/>
    <n v="1"/>
    <n v="1"/>
    <n v="1"/>
    <n v="0"/>
    <n v="0"/>
    <n v="0"/>
    <n v="0"/>
    <n v="1"/>
    <n v="1"/>
    <n v="0"/>
    <n v="2"/>
    <n v="1"/>
    <n v="0"/>
    <n v="1"/>
    <n v="1"/>
    <n v="0"/>
    <n v="0"/>
    <n v="3"/>
    <n v="1"/>
    <n v="0"/>
    <n v="1"/>
    <n v="0"/>
    <x v="15"/>
  </r>
  <r>
    <s v="Bogotá"/>
    <n v="110"/>
    <s v="Cruz Verde Pontevedra"/>
    <n v="0"/>
    <n v="2"/>
    <n v="3"/>
    <n v="0"/>
    <n v="2"/>
    <n v="1"/>
    <n v="2"/>
    <n v="0"/>
    <n v="1"/>
    <n v="4"/>
    <n v="0"/>
    <n v="0"/>
    <n v="0"/>
    <n v="2"/>
    <n v="0"/>
    <n v="3"/>
    <n v="0"/>
    <n v="0"/>
    <n v="1"/>
    <n v="1"/>
    <n v="0"/>
    <n v="1"/>
    <n v="0"/>
    <n v="2"/>
    <n v="0"/>
    <n v="0"/>
    <n v="0"/>
    <n v="1"/>
    <n v="0"/>
    <n v="4"/>
    <x v="12"/>
  </r>
  <r>
    <s v="Bogotá"/>
    <n v="469"/>
    <s v="Cruz Verde Calle 140"/>
    <n v="0"/>
    <n v="1"/>
    <m/>
    <n v="2"/>
    <n v="1"/>
    <n v="1"/>
    <n v="3"/>
    <n v="1"/>
    <n v="2"/>
    <n v="1"/>
    <n v="0"/>
    <n v="0"/>
    <n v="0"/>
    <n v="1"/>
    <n v="0"/>
    <n v="0"/>
    <n v="1"/>
    <n v="1"/>
    <n v="1"/>
    <n v="0"/>
    <n v="1"/>
    <n v="0"/>
    <n v="3"/>
    <n v="0"/>
    <n v="1"/>
    <n v="0"/>
    <n v="2"/>
    <n v="0"/>
    <n v="1"/>
    <n v="0"/>
    <x v="14"/>
  </r>
  <r>
    <s v="Bogotá"/>
    <n v="367"/>
    <s v="Cruz Verde Ilarco"/>
    <n v="1"/>
    <m/>
    <n v="1"/>
    <n v="4"/>
    <n v="1"/>
    <m/>
    <n v="0"/>
    <n v="2"/>
    <n v="2"/>
    <n v="0"/>
    <n v="1"/>
    <n v="0"/>
    <n v="0"/>
    <n v="0"/>
    <n v="1"/>
    <n v="0"/>
    <n v="2"/>
    <n v="2"/>
    <n v="1"/>
    <n v="0"/>
    <m/>
    <m/>
    <n v="0"/>
    <n v="0"/>
    <n v="1"/>
    <n v="1"/>
    <n v="2"/>
    <n v="0"/>
    <n v="0"/>
    <n v="0"/>
    <x v="16"/>
  </r>
  <r>
    <s v="Bogotá"/>
    <n v="512"/>
    <s v="Cruz Verde Parque Fontibón"/>
    <n v="3"/>
    <m/>
    <m/>
    <n v="1"/>
    <n v="3"/>
    <n v="3"/>
    <n v="0"/>
    <n v="0"/>
    <n v="0"/>
    <n v="0"/>
    <n v="2"/>
    <n v="1"/>
    <n v="0"/>
    <n v="0"/>
    <n v="0"/>
    <n v="0"/>
    <n v="1"/>
    <n v="0"/>
    <n v="1"/>
    <n v="2"/>
    <n v="1"/>
    <n v="2"/>
    <n v="0"/>
    <n v="0"/>
    <n v="0"/>
    <n v="0"/>
    <n v="0"/>
    <n v="0"/>
    <n v="0"/>
    <n v="0"/>
    <x v="17"/>
  </r>
  <r>
    <s v="Armenia"/>
    <n v="133"/>
    <s v="Cruz Verde Avenida Bolívar"/>
    <n v="0"/>
    <n v="2"/>
    <n v="2"/>
    <n v="2"/>
    <n v="1"/>
    <n v="2"/>
    <n v="1"/>
    <n v="0"/>
    <n v="0"/>
    <n v="1"/>
    <n v="0"/>
    <n v="0"/>
    <n v="0"/>
    <n v="2"/>
    <n v="0"/>
    <n v="2"/>
    <n v="1"/>
    <n v="1"/>
    <n v="0"/>
    <n v="1"/>
    <n v="0"/>
    <n v="2"/>
    <n v="0"/>
    <n v="1"/>
    <n v="0"/>
    <n v="0"/>
    <n v="0"/>
    <n v="0"/>
    <n v="0"/>
    <n v="1"/>
    <x v="16"/>
  </r>
  <r>
    <s v="Barranquilla"/>
    <n v="257"/>
    <s v="Cruz Verde Jumbo Americano"/>
    <n v="1"/>
    <m/>
    <n v="1"/>
    <n v="1"/>
    <n v="1"/>
    <n v="2"/>
    <n v="2"/>
    <n v="2"/>
    <n v="0"/>
    <n v="2"/>
    <n v="1"/>
    <n v="0"/>
    <n v="0"/>
    <n v="0"/>
    <n v="0"/>
    <n v="1"/>
    <n v="0"/>
    <n v="1"/>
    <n v="1"/>
    <n v="0"/>
    <n v="1"/>
    <n v="1"/>
    <n v="1"/>
    <n v="1"/>
    <n v="1"/>
    <n v="1"/>
    <n v="0"/>
    <n v="0"/>
    <n v="1"/>
    <n v="1"/>
    <x v="14"/>
  </r>
  <r>
    <s v="Bogotá"/>
    <n v="461"/>
    <s v="Cruz Verde Santa Fé"/>
    <n v="1"/>
    <m/>
    <m/>
    <n v="0"/>
    <n v="1"/>
    <n v="2"/>
    <n v="2"/>
    <n v="3"/>
    <n v="1"/>
    <n v="1"/>
    <n v="1"/>
    <n v="0"/>
    <n v="0"/>
    <n v="0"/>
    <n v="0"/>
    <n v="0"/>
    <n v="0"/>
    <n v="0"/>
    <n v="1"/>
    <n v="0"/>
    <n v="2"/>
    <n v="0"/>
    <n v="2"/>
    <n v="0"/>
    <n v="3"/>
    <n v="0"/>
    <n v="1"/>
    <n v="0"/>
    <n v="1"/>
    <n v="0"/>
    <x v="16"/>
  </r>
  <r>
    <s v="Bucaramanga"/>
    <n v="297"/>
    <s v="Cruz Verde Parque Caracolí"/>
    <n v="2"/>
    <m/>
    <n v="3"/>
    <n v="0"/>
    <m/>
    <n v="2"/>
    <n v="1"/>
    <n v="0"/>
    <n v="2"/>
    <n v="1"/>
    <n v="2"/>
    <n v="0"/>
    <n v="0"/>
    <n v="0"/>
    <n v="3"/>
    <n v="0"/>
    <n v="0"/>
    <n v="0"/>
    <m/>
    <m/>
    <n v="2"/>
    <n v="0"/>
    <n v="1"/>
    <n v="0"/>
    <n v="0"/>
    <n v="0"/>
    <n v="1"/>
    <n v="1"/>
    <n v="1"/>
    <n v="0"/>
    <x v="16"/>
  </r>
  <r>
    <s v="Bogotá"/>
    <n v="163"/>
    <s v="Cruz Verde Palermo"/>
    <n v="0"/>
    <n v="2"/>
    <m/>
    <n v="2"/>
    <m/>
    <n v="1"/>
    <n v="0"/>
    <n v="3"/>
    <n v="2"/>
    <n v="0"/>
    <n v="0"/>
    <n v="0"/>
    <n v="2"/>
    <n v="0"/>
    <n v="0"/>
    <n v="0"/>
    <n v="2"/>
    <n v="0"/>
    <m/>
    <m/>
    <n v="0"/>
    <n v="1"/>
    <n v="0"/>
    <n v="0"/>
    <n v="3"/>
    <n v="0"/>
    <n v="2"/>
    <n v="0"/>
    <n v="0"/>
    <n v="0"/>
    <x v="17"/>
  </r>
  <r>
    <s v="Bogotá"/>
    <n v="98"/>
    <s v="Cruz Verde Belmira"/>
    <n v="1"/>
    <n v="1"/>
    <n v="1"/>
    <n v="1"/>
    <n v="1"/>
    <n v="1"/>
    <n v="0"/>
    <n v="1"/>
    <n v="3"/>
    <n v="2"/>
    <n v="0"/>
    <n v="1"/>
    <n v="0"/>
    <n v="1"/>
    <n v="0"/>
    <n v="1"/>
    <n v="0"/>
    <n v="1"/>
    <n v="0"/>
    <n v="1"/>
    <n v="0"/>
    <n v="1"/>
    <n v="0"/>
    <n v="0"/>
    <n v="0"/>
    <n v="1"/>
    <n v="1"/>
    <n v="2"/>
    <n v="0"/>
    <n v="2"/>
    <x v="14"/>
  </r>
  <r>
    <s v="Bogotá"/>
    <n v="265"/>
    <s v="Cruz Verde Metro Alquería"/>
    <n v="2"/>
    <n v="2"/>
    <n v="1"/>
    <n v="0"/>
    <n v="2"/>
    <m/>
    <n v="1"/>
    <n v="1"/>
    <n v="0"/>
    <n v="1"/>
    <n v="2"/>
    <n v="0"/>
    <n v="2"/>
    <n v="0"/>
    <n v="1"/>
    <n v="0"/>
    <n v="0"/>
    <n v="0"/>
    <n v="1"/>
    <n v="1"/>
    <m/>
    <m/>
    <n v="0"/>
    <n v="1"/>
    <n v="1"/>
    <n v="0"/>
    <n v="0"/>
    <n v="0"/>
    <n v="1"/>
    <n v="0"/>
    <x v="17"/>
  </r>
  <r>
    <s v="Bogotá"/>
    <n v="506"/>
    <s v="Cruz Verde Santa Bibiana"/>
    <n v="0"/>
    <n v="1"/>
    <n v="2"/>
    <n v="2"/>
    <m/>
    <n v="1"/>
    <n v="1"/>
    <n v="2"/>
    <n v="0"/>
    <n v="3"/>
    <n v="0"/>
    <n v="0"/>
    <n v="1"/>
    <n v="0"/>
    <n v="2"/>
    <n v="0"/>
    <n v="1"/>
    <n v="1"/>
    <m/>
    <m/>
    <n v="1"/>
    <n v="0"/>
    <n v="1"/>
    <n v="0"/>
    <n v="1"/>
    <n v="1"/>
    <n v="0"/>
    <n v="0"/>
    <n v="3"/>
    <n v="0"/>
    <x v="14"/>
  </r>
  <r>
    <s v="Bogotá"/>
    <n v="507"/>
    <s v="Cruz Verde Diver Plaza"/>
    <n v="0"/>
    <n v="1"/>
    <n v="1"/>
    <n v="1"/>
    <n v="2"/>
    <n v="1"/>
    <n v="2"/>
    <n v="0"/>
    <n v="1"/>
    <n v="0"/>
    <n v="0"/>
    <n v="0"/>
    <n v="1"/>
    <n v="0"/>
    <n v="1"/>
    <n v="0"/>
    <n v="1"/>
    <n v="0"/>
    <n v="2"/>
    <n v="0"/>
    <n v="0"/>
    <n v="1"/>
    <n v="1"/>
    <n v="1"/>
    <n v="0"/>
    <n v="0"/>
    <n v="1"/>
    <n v="0"/>
    <n v="0"/>
    <n v="0"/>
    <x v="18"/>
  </r>
  <r>
    <s v="Bucaramanga"/>
    <n v="162"/>
    <s v="Cruz Verde Cabecera"/>
    <n v="0"/>
    <n v="2"/>
    <n v="1"/>
    <n v="0"/>
    <n v="1"/>
    <n v="2"/>
    <n v="2"/>
    <n v="0"/>
    <n v="1"/>
    <n v="0"/>
    <n v="0"/>
    <n v="0"/>
    <n v="2"/>
    <n v="0"/>
    <n v="1"/>
    <n v="0"/>
    <n v="0"/>
    <n v="0"/>
    <n v="0"/>
    <n v="1"/>
    <n v="2"/>
    <n v="0"/>
    <n v="2"/>
    <n v="0"/>
    <n v="0"/>
    <n v="0"/>
    <n v="1"/>
    <n v="0"/>
    <n v="0"/>
    <n v="0"/>
    <x v="18"/>
  </r>
  <r>
    <s v="Cali"/>
    <n v="188"/>
    <s v="Cruz Verde Tequendama"/>
    <n v="0"/>
    <n v="1"/>
    <m/>
    <n v="1"/>
    <n v="3"/>
    <n v="2"/>
    <n v="0"/>
    <n v="1"/>
    <n v="1"/>
    <n v="0"/>
    <n v="0"/>
    <n v="0"/>
    <n v="0"/>
    <n v="1"/>
    <n v="0"/>
    <n v="0"/>
    <n v="0"/>
    <n v="1"/>
    <n v="1"/>
    <n v="2"/>
    <n v="0"/>
    <n v="2"/>
    <n v="0"/>
    <n v="0"/>
    <n v="0"/>
    <n v="1"/>
    <n v="0"/>
    <n v="1"/>
    <n v="0"/>
    <n v="0"/>
    <x v="18"/>
  </r>
  <r>
    <s v="Bogotá"/>
    <n v="494"/>
    <s v="Cruz Verde Modelia Central"/>
    <n v="1"/>
    <m/>
    <n v="1"/>
    <n v="2"/>
    <m/>
    <n v="3"/>
    <n v="0"/>
    <n v="1"/>
    <n v="1"/>
    <n v="1"/>
    <n v="1"/>
    <n v="0"/>
    <n v="0"/>
    <n v="0"/>
    <n v="1"/>
    <n v="0"/>
    <n v="2"/>
    <n v="0"/>
    <m/>
    <m/>
    <n v="3"/>
    <n v="0"/>
    <n v="0"/>
    <n v="0"/>
    <n v="0"/>
    <n v="1"/>
    <n v="0"/>
    <n v="1"/>
    <n v="0"/>
    <n v="1"/>
    <x v="17"/>
  </r>
  <r>
    <s v="Bogotá"/>
    <n v="466"/>
    <s v="Cruz Verde Colmedica Chapinero "/>
    <n v="0"/>
    <n v="1"/>
    <n v="3"/>
    <n v="0"/>
    <m/>
    <n v="3"/>
    <n v="1"/>
    <n v="0"/>
    <n v="0"/>
    <n v="0"/>
    <n v="0"/>
    <n v="0"/>
    <n v="1"/>
    <n v="0"/>
    <n v="3"/>
    <n v="0"/>
    <n v="0"/>
    <n v="0"/>
    <m/>
    <m/>
    <n v="3"/>
    <n v="0"/>
    <n v="1"/>
    <n v="0"/>
    <n v="0"/>
    <n v="0"/>
    <n v="0"/>
    <n v="0"/>
    <n v="0"/>
    <n v="0"/>
    <x v="19"/>
  </r>
  <r>
    <s v="Bogotá"/>
    <n v="253"/>
    <s v="Cruz Verde Metro Banderas"/>
    <n v="2"/>
    <n v="1"/>
    <n v="1"/>
    <n v="1"/>
    <n v="1"/>
    <m/>
    <n v="0"/>
    <n v="1"/>
    <n v="1"/>
    <n v="2"/>
    <n v="0"/>
    <n v="2"/>
    <n v="0"/>
    <n v="1"/>
    <n v="0"/>
    <n v="1"/>
    <n v="1"/>
    <n v="0"/>
    <n v="0"/>
    <n v="1"/>
    <m/>
    <m/>
    <n v="0"/>
    <n v="0"/>
    <n v="1"/>
    <n v="0"/>
    <n v="0"/>
    <n v="1"/>
    <n v="0"/>
    <n v="2"/>
    <x v="17"/>
  </r>
  <r>
    <s v="Cali"/>
    <n v="385"/>
    <s v="Cruz Verde Imbanaco"/>
    <n v="1"/>
    <m/>
    <n v="1"/>
    <n v="2"/>
    <n v="1"/>
    <m/>
    <n v="0"/>
    <n v="1"/>
    <n v="2"/>
    <n v="1"/>
    <n v="0"/>
    <n v="1"/>
    <n v="0"/>
    <n v="0"/>
    <n v="1"/>
    <n v="0"/>
    <n v="1"/>
    <n v="1"/>
    <n v="1"/>
    <n v="0"/>
    <m/>
    <m/>
    <n v="0"/>
    <n v="0"/>
    <n v="0"/>
    <n v="1"/>
    <n v="0"/>
    <n v="2"/>
    <n v="1"/>
    <n v="0"/>
    <x v="18"/>
  </r>
  <r>
    <s v="Barranquilla"/>
    <n v="309"/>
    <s v="Cruz Verde Metro San Francisco"/>
    <n v="0"/>
    <n v="1"/>
    <n v="1"/>
    <n v="1"/>
    <n v="1"/>
    <m/>
    <n v="0"/>
    <n v="1"/>
    <n v="3"/>
    <n v="0"/>
    <n v="0"/>
    <n v="0"/>
    <n v="0"/>
    <n v="1"/>
    <n v="0"/>
    <n v="1"/>
    <n v="0"/>
    <n v="1"/>
    <n v="0"/>
    <n v="1"/>
    <m/>
    <m/>
    <n v="0"/>
    <n v="0"/>
    <n v="0"/>
    <n v="1"/>
    <n v="0"/>
    <n v="3"/>
    <n v="0"/>
    <n v="0"/>
    <x v="19"/>
  </r>
  <r>
    <s v="Bogotá"/>
    <n v="504"/>
    <s v="Cruz Verde Uap 104"/>
    <n v="0"/>
    <n v="3"/>
    <n v="1"/>
    <n v="0"/>
    <m/>
    <n v="3"/>
    <n v="0"/>
    <n v="0"/>
    <n v="0"/>
    <n v="0"/>
    <n v="0"/>
    <n v="0"/>
    <n v="2"/>
    <n v="1"/>
    <n v="1"/>
    <n v="0"/>
    <n v="0"/>
    <n v="0"/>
    <m/>
    <m/>
    <n v="3"/>
    <n v="0"/>
    <n v="0"/>
    <n v="0"/>
    <n v="0"/>
    <n v="0"/>
    <n v="0"/>
    <n v="0"/>
    <n v="0"/>
    <n v="0"/>
    <x v="20"/>
  </r>
  <r>
    <s v="Bogotá"/>
    <n v="168"/>
    <s v="Cruz Verde Calle 127"/>
    <n v="1"/>
    <n v="1"/>
    <n v="1"/>
    <n v="2"/>
    <n v="1"/>
    <m/>
    <n v="0"/>
    <n v="0"/>
    <n v="1"/>
    <n v="2"/>
    <n v="0"/>
    <n v="1"/>
    <n v="0"/>
    <n v="1"/>
    <n v="0"/>
    <n v="1"/>
    <n v="0"/>
    <n v="2"/>
    <n v="0"/>
    <n v="1"/>
    <m/>
    <m/>
    <n v="0"/>
    <n v="0"/>
    <n v="0"/>
    <n v="0"/>
    <n v="0"/>
    <n v="1"/>
    <n v="0"/>
    <n v="2"/>
    <x v="18"/>
  </r>
  <r>
    <s v="Bogotá"/>
    <n v="454"/>
    <s v="Cruz Verde Colina"/>
    <n v="1"/>
    <n v="1"/>
    <m/>
    <n v="1"/>
    <n v="1"/>
    <m/>
    <n v="0"/>
    <n v="2"/>
    <n v="1"/>
    <n v="1"/>
    <n v="0"/>
    <n v="1"/>
    <n v="0"/>
    <n v="1"/>
    <n v="0"/>
    <n v="0"/>
    <n v="0"/>
    <n v="1"/>
    <n v="0"/>
    <n v="1"/>
    <m/>
    <m/>
    <n v="0"/>
    <n v="0"/>
    <n v="1"/>
    <n v="1"/>
    <n v="0"/>
    <n v="1"/>
    <n v="0"/>
    <n v="1"/>
    <x v="19"/>
  </r>
  <r>
    <s v="Tunja"/>
    <n v="201"/>
    <s v="Cruz Verde Jumbo Tunja"/>
    <n v="1"/>
    <n v="1"/>
    <m/>
    <n v="1"/>
    <n v="1"/>
    <n v="1"/>
    <n v="1"/>
    <n v="0"/>
    <n v="0"/>
    <n v="0"/>
    <n v="0"/>
    <n v="1"/>
    <n v="0"/>
    <n v="1"/>
    <n v="0"/>
    <n v="0"/>
    <n v="1"/>
    <n v="0"/>
    <n v="0"/>
    <n v="1"/>
    <n v="0"/>
    <n v="1"/>
    <n v="0"/>
    <n v="1"/>
    <n v="0"/>
    <n v="0"/>
    <n v="0"/>
    <n v="0"/>
    <n v="0"/>
    <n v="0"/>
    <x v="21"/>
  </r>
  <r>
    <s v="Cartagena"/>
    <n v="470"/>
    <s v="Cruz Verde Las Murallas"/>
    <n v="0"/>
    <n v="1"/>
    <n v="1"/>
    <n v="1"/>
    <n v="2"/>
    <m/>
    <n v="0"/>
    <n v="1"/>
    <n v="0"/>
    <n v="1"/>
    <n v="0"/>
    <n v="0"/>
    <n v="1"/>
    <n v="0"/>
    <n v="0"/>
    <n v="1"/>
    <n v="1"/>
    <n v="0"/>
    <n v="0"/>
    <n v="2"/>
    <m/>
    <m/>
    <n v="0"/>
    <n v="0"/>
    <n v="0"/>
    <n v="1"/>
    <n v="0"/>
    <n v="0"/>
    <n v="1"/>
    <n v="0"/>
    <x v="20"/>
  </r>
  <r>
    <s v="Bogotá"/>
    <n v="186"/>
    <s v="Cruz Verde Calle 97"/>
    <n v="0"/>
    <m/>
    <m/>
    <n v="2"/>
    <n v="3"/>
    <m/>
    <n v="0"/>
    <n v="0"/>
    <n v="1"/>
    <n v="0"/>
    <n v="0"/>
    <n v="0"/>
    <n v="0"/>
    <n v="0"/>
    <n v="0"/>
    <n v="0"/>
    <n v="1"/>
    <n v="1"/>
    <n v="0"/>
    <n v="3"/>
    <m/>
    <m/>
    <n v="0"/>
    <n v="0"/>
    <n v="0"/>
    <n v="0"/>
    <n v="0"/>
    <n v="1"/>
    <n v="0"/>
    <n v="0"/>
    <x v="21"/>
  </r>
  <r>
    <s v="Bogotá"/>
    <n v="251"/>
    <s v="Cruz Verde Calle 54"/>
    <n v="0"/>
    <n v="1"/>
    <n v="3"/>
    <n v="0"/>
    <m/>
    <m/>
    <n v="0"/>
    <n v="1"/>
    <n v="1"/>
    <n v="3"/>
    <n v="0"/>
    <n v="0"/>
    <n v="0"/>
    <n v="1"/>
    <n v="1"/>
    <n v="2"/>
    <n v="0"/>
    <n v="0"/>
    <m/>
    <m/>
    <m/>
    <m/>
    <n v="0"/>
    <n v="0"/>
    <n v="1"/>
    <n v="0"/>
    <n v="0"/>
    <n v="1"/>
    <n v="1"/>
    <n v="2"/>
    <x v="18"/>
  </r>
  <r>
    <s v="Bogotá"/>
    <n v="496"/>
    <s v="Cruz Verde Medical Center"/>
    <n v="1"/>
    <n v="1"/>
    <n v="1"/>
    <n v="1"/>
    <m/>
    <m/>
    <n v="0"/>
    <n v="1"/>
    <n v="1"/>
    <n v="0"/>
    <n v="0"/>
    <n v="1"/>
    <n v="1"/>
    <n v="0"/>
    <n v="1"/>
    <n v="0"/>
    <n v="1"/>
    <n v="0"/>
    <m/>
    <m/>
    <m/>
    <m/>
    <n v="0"/>
    <n v="0"/>
    <n v="1"/>
    <n v="0"/>
    <n v="1"/>
    <n v="0"/>
    <n v="0"/>
    <n v="0"/>
    <x v="21"/>
  </r>
  <r>
    <s v="Cali"/>
    <n v="258"/>
    <s v="Cruz Verde Jumbo Limonar"/>
    <n v="0"/>
    <m/>
    <n v="1"/>
    <n v="0"/>
    <m/>
    <n v="1"/>
    <n v="0"/>
    <n v="3"/>
    <n v="1"/>
    <n v="0"/>
    <n v="0"/>
    <n v="0"/>
    <n v="0"/>
    <n v="0"/>
    <n v="0"/>
    <n v="1"/>
    <n v="0"/>
    <n v="0"/>
    <m/>
    <m/>
    <n v="0"/>
    <n v="1"/>
    <n v="0"/>
    <n v="0"/>
    <n v="0"/>
    <n v="3"/>
    <n v="0"/>
    <n v="1"/>
    <n v="0"/>
    <n v="0"/>
    <x v="21"/>
  </r>
  <r>
    <s v="Chía"/>
    <n v="184"/>
    <s v="Cruz Verde Las Delicias "/>
    <n v="0"/>
    <m/>
    <n v="1"/>
    <n v="0"/>
    <n v="2"/>
    <m/>
    <n v="0"/>
    <n v="0"/>
    <n v="3"/>
    <n v="8"/>
    <n v="0"/>
    <n v="0"/>
    <n v="0"/>
    <n v="0"/>
    <n v="1"/>
    <n v="0"/>
    <n v="0"/>
    <n v="0"/>
    <n v="1"/>
    <n v="1"/>
    <m/>
    <m/>
    <n v="0"/>
    <n v="0"/>
    <n v="0"/>
    <n v="0"/>
    <n v="0"/>
    <n v="3"/>
    <n v="2"/>
    <n v="6"/>
    <x v="13"/>
  </r>
  <r>
    <s v="Ibagué"/>
    <n v="516"/>
    <s v="Cruz Verde Uap Ibagué"/>
    <n v="0"/>
    <n v="0"/>
    <n v="0"/>
    <n v="0"/>
    <n v="1"/>
    <n v="1"/>
    <n v="0"/>
    <n v="1"/>
    <n v="3"/>
    <n v="5"/>
    <n v="0"/>
    <n v="0"/>
    <n v="0"/>
    <n v="0"/>
    <n v="0"/>
    <n v="0"/>
    <n v="0"/>
    <n v="0"/>
    <n v="0"/>
    <n v="1"/>
    <n v="0"/>
    <n v="1"/>
    <n v="0"/>
    <n v="0"/>
    <n v="0"/>
    <n v="1"/>
    <n v="0"/>
    <n v="3"/>
    <n v="0"/>
    <n v="5"/>
    <x v="16"/>
  </r>
  <r>
    <s v="Duitama"/>
    <n v="147"/>
    <s v="Cruz Verde Innovo"/>
    <n v="2"/>
    <n v="1"/>
    <n v="1"/>
    <n v="1"/>
    <m/>
    <m/>
    <n v="0"/>
    <n v="0"/>
    <n v="0"/>
    <n v="0"/>
    <n v="0"/>
    <n v="2"/>
    <n v="0"/>
    <n v="1"/>
    <n v="0"/>
    <n v="1"/>
    <n v="1"/>
    <n v="0"/>
    <m/>
    <m/>
    <m/>
    <m/>
    <n v="0"/>
    <n v="0"/>
    <n v="0"/>
    <n v="0"/>
    <n v="0"/>
    <n v="0"/>
    <n v="0"/>
    <n v="0"/>
    <x v="22"/>
  </r>
  <r>
    <s v="Medellín"/>
    <n v="113"/>
    <s v="Cruz Verde San Diego"/>
    <n v="2"/>
    <n v="1"/>
    <n v="1"/>
    <n v="0"/>
    <n v="1"/>
    <m/>
    <n v="0"/>
    <n v="0"/>
    <n v="0"/>
    <n v="0"/>
    <n v="1"/>
    <n v="1"/>
    <n v="0"/>
    <n v="1"/>
    <n v="0"/>
    <n v="1"/>
    <n v="0"/>
    <n v="0"/>
    <n v="0"/>
    <n v="1"/>
    <m/>
    <m/>
    <n v="0"/>
    <n v="0"/>
    <n v="0"/>
    <n v="0"/>
    <n v="0"/>
    <n v="0"/>
    <n v="0"/>
    <n v="0"/>
    <x v="22"/>
  </r>
  <r>
    <s v="Bucaramanga"/>
    <n v="444"/>
    <s v="Cruz Verde Carrera 33"/>
    <n v="1"/>
    <n v="2"/>
    <n v="1"/>
    <n v="0"/>
    <m/>
    <n v="1"/>
    <n v="0"/>
    <n v="0"/>
    <n v="0"/>
    <n v="0"/>
    <n v="1"/>
    <n v="0"/>
    <n v="2"/>
    <n v="0"/>
    <n v="1"/>
    <n v="0"/>
    <n v="0"/>
    <n v="0"/>
    <m/>
    <m/>
    <n v="1"/>
    <n v="0"/>
    <n v="0"/>
    <n v="0"/>
    <n v="0"/>
    <n v="0"/>
    <n v="0"/>
    <n v="0"/>
    <n v="0"/>
    <n v="0"/>
    <x v="22"/>
  </r>
  <r>
    <s v="Manizales"/>
    <n v="123"/>
    <s v="Cruz Verde Guayacanes"/>
    <n v="0"/>
    <n v="3"/>
    <m/>
    <n v="0"/>
    <n v="1"/>
    <m/>
    <n v="1"/>
    <n v="0"/>
    <n v="0"/>
    <n v="0"/>
    <n v="0"/>
    <n v="0"/>
    <n v="0"/>
    <n v="3"/>
    <n v="0"/>
    <n v="0"/>
    <n v="0"/>
    <n v="0"/>
    <n v="0"/>
    <n v="1"/>
    <m/>
    <m/>
    <n v="0"/>
    <n v="1"/>
    <n v="0"/>
    <n v="0"/>
    <n v="0"/>
    <n v="0"/>
    <n v="0"/>
    <n v="0"/>
    <x v="22"/>
  </r>
  <r>
    <s v="Bogotá"/>
    <n v="229"/>
    <s v="Cruz Verde Jumbo Suba"/>
    <n v="1"/>
    <m/>
    <m/>
    <n v="1"/>
    <n v="1"/>
    <n v="1"/>
    <n v="1"/>
    <n v="0"/>
    <n v="0"/>
    <n v="2"/>
    <n v="0"/>
    <n v="1"/>
    <n v="0"/>
    <n v="0"/>
    <n v="0"/>
    <n v="0"/>
    <n v="0"/>
    <n v="1"/>
    <n v="0"/>
    <n v="1"/>
    <n v="0"/>
    <n v="1"/>
    <n v="0"/>
    <n v="1"/>
    <n v="0"/>
    <n v="0"/>
    <n v="0"/>
    <n v="0"/>
    <n v="0"/>
    <n v="2"/>
    <x v="20"/>
  </r>
  <r>
    <s v="Bogotá"/>
    <n v="389"/>
    <s v="Cruz Verde Restrepo"/>
    <n v="1"/>
    <n v="2"/>
    <m/>
    <n v="0"/>
    <m/>
    <m/>
    <n v="2"/>
    <n v="0"/>
    <n v="0"/>
    <n v="1"/>
    <n v="0"/>
    <n v="1"/>
    <n v="0"/>
    <n v="2"/>
    <n v="0"/>
    <n v="0"/>
    <n v="0"/>
    <n v="0"/>
    <m/>
    <m/>
    <m/>
    <m/>
    <n v="1"/>
    <n v="1"/>
    <n v="0"/>
    <n v="0"/>
    <n v="0"/>
    <n v="0"/>
    <n v="0"/>
    <n v="1"/>
    <x v="21"/>
  </r>
  <r>
    <s v="Cartagena"/>
    <n v="456"/>
    <s v="Cruz Verde Bocagrande Carrera 3"/>
    <n v="0"/>
    <m/>
    <n v="1"/>
    <n v="3"/>
    <m/>
    <m/>
    <n v="0"/>
    <n v="1"/>
    <n v="0"/>
    <n v="0"/>
    <n v="0"/>
    <n v="0"/>
    <n v="0"/>
    <n v="0"/>
    <n v="1"/>
    <n v="0"/>
    <n v="1"/>
    <n v="2"/>
    <m/>
    <m/>
    <m/>
    <m/>
    <n v="0"/>
    <n v="0"/>
    <n v="0"/>
    <n v="1"/>
    <n v="0"/>
    <n v="0"/>
    <n v="0"/>
    <n v="0"/>
    <x v="22"/>
  </r>
  <r>
    <s v="Bogotá"/>
    <n v="467"/>
    <s v="Cruz Verde Santa Paula"/>
    <n v="0"/>
    <m/>
    <n v="1"/>
    <n v="0"/>
    <m/>
    <n v="2"/>
    <n v="0"/>
    <n v="2"/>
    <n v="0"/>
    <n v="3"/>
    <n v="0"/>
    <n v="0"/>
    <n v="0"/>
    <n v="0"/>
    <n v="1"/>
    <n v="0"/>
    <n v="0"/>
    <n v="0"/>
    <m/>
    <m/>
    <n v="2"/>
    <n v="0"/>
    <n v="0"/>
    <n v="0"/>
    <n v="2"/>
    <n v="0"/>
    <n v="0"/>
    <n v="0"/>
    <n v="3"/>
    <n v="0"/>
    <x v="19"/>
  </r>
  <r>
    <s v="Bogotá"/>
    <n v="155"/>
    <s v="Cruz Verde Salitre"/>
    <n v="0"/>
    <m/>
    <n v="1"/>
    <n v="0"/>
    <n v="1"/>
    <m/>
    <n v="0"/>
    <n v="3"/>
    <n v="0"/>
    <n v="0"/>
    <n v="0"/>
    <n v="0"/>
    <n v="0"/>
    <n v="0"/>
    <n v="1"/>
    <n v="0"/>
    <n v="0"/>
    <n v="0"/>
    <n v="0"/>
    <n v="1"/>
    <m/>
    <m/>
    <n v="0"/>
    <n v="0"/>
    <n v="1"/>
    <n v="2"/>
    <n v="0"/>
    <n v="0"/>
    <n v="0"/>
    <n v="0"/>
    <x v="22"/>
  </r>
  <r>
    <s v="Medellín"/>
    <n v="175"/>
    <s v="Cruz Verde Campestre"/>
    <n v="0"/>
    <n v="1"/>
    <m/>
    <n v="3"/>
    <m/>
    <m/>
    <n v="0"/>
    <n v="0"/>
    <n v="1"/>
    <n v="2"/>
    <n v="0"/>
    <n v="0"/>
    <n v="1"/>
    <n v="0"/>
    <n v="0"/>
    <n v="0"/>
    <n v="2"/>
    <n v="1"/>
    <m/>
    <m/>
    <m/>
    <m/>
    <n v="0"/>
    <n v="0"/>
    <n v="0"/>
    <n v="0"/>
    <n v="0"/>
    <n v="1"/>
    <n v="0"/>
    <n v="2"/>
    <x v="20"/>
  </r>
  <r>
    <s v="Chía"/>
    <n v="126"/>
    <s v="Cruz Verde Centro Chía"/>
    <n v="0"/>
    <m/>
    <m/>
    <n v="0"/>
    <m/>
    <m/>
    <n v="1"/>
    <n v="2"/>
    <n v="2"/>
    <n v="0"/>
    <n v="0"/>
    <n v="0"/>
    <n v="0"/>
    <n v="0"/>
    <n v="0"/>
    <n v="0"/>
    <n v="0"/>
    <n v="0"/>
    <m/>
    <m/>
    <m/>
    <m/>
    <n v="1"/>
    <n v="0"/>
    <n v="2"/>
    <n v="0"/>
    <n v="1"/>
    <n v="1"/>
    <n v="0"/>
    <n v="0"/>
    <x v="22"/>
  </r>
  <r>
    <s v="Bogotá"/>
    <n v="97"/>
    <s v="Cruz Verde Chicó"/>
    <n v="0"/>
    <m/>
    <m/>
    <n v="0"/>
    <n v="1"/>
    <m/>
    <n v="0"/>
    <n v="1"/>
    <n v="3"/>
    <n v="3"/>
    <n v="0"/>
    <n v="0"/>
    <n v="0"/>
    <n v="0"/>
    <n v="0"/>
    <n v="0"/>
    <n v="0"/>
    <n v="0"/>
    <n v="0"/>
    <n v="1"/>
    <m/>
    <m/>
    <n v="0"/>
    <n v="0"/>
    <n v="0"/>
    <n v="1"/>
    <n v="0"/>
    <n v="3"/>
    <n v="1"/>
    <n v="2"/>
    <x v="19"/>
  </r>
  <r>
    <s v="Bogotá"/>
    <n v="261"/>
    <s v="Cruz Verde Metro San Cayetano"/>
    <n v="0"/>
    <m/>
    <m/>
    <n v="0"/>
    <n v="1"/>
    <m/>
    <n v="0"/>
    <n v="1"/>
    <n v="3"/>
    <n v="2"/>
    <n v="0"/>
    <n v="0"/>
    <n v="0"/>
    <n v="0"/>
    <n v="0"/>
    <n v="0"/>
    <n v="0"/>
    <n v="0"/>
    <n v="0"/>
    <n v="1"/>
    <m/>
    <m/>
    <n v="0"/>
    <n v="0"/>
    <n v="0"/>
    <n v="1"/>
    <n v="0"/>
    <n v="3"/>
    <n v="0"/>
    <n v="2"/>
    <x v="20"/>
  </r>
  <r>
    <s v="Bucaramanga"/>
    <n v="174"/>
    <s v="Cruz Verde Parque Turbay"/>
    <n v="1"/>
    <n v="2"/>
    <m/>
    <n v="0"/>
    <n v="1"/>
    <m/>
    <n v="0"/>
    <n v="0"/>
    <n v="0"/>
    <n v="0"/>
    <n v="1"/>
    <n v="0"/>
    <n v="2"/>
    <n v="0"/>
    <n v="0"/>
    <n v="0"/>
    <n v="0"/>
    <n v="0"/>
    <n v="1"/>
    <n v="0"/>
    <m/>
    <m/>
    <n v="0"/>
    <n v="0"/>
    <n v="0"/>
    <n v="0"/>
    <n v="0"/>
    <n v="0"/>
    <n v="0"/>
    <n v="0"/>
    <x v="23"/>
  </r>
  <r>
    <s v="Manizales"/>
    <n v="501"/>
    <s v="Cruz Verde Parque Médico "/>
    <n v="0"/>
    <n v="2"/>
    <m/>
    <n v="0"/>
    <m/>
    <n v="2"/>
    <n v="0"/>
    <n v="0"/>
    <n v="0"/>
    <n v="1"/>
    <n v="0"/>
    <n v="0"/>
    <n v="1"/>
    <n v="1"/>
    <n v="0"/>
    <n v="0"/>
    <n v="0"/>
    <n v="0"/>
    <m/>
    <m/>
    <n v="0"/>
    <n v="2"/>
    <n v="0"/>
    <n v="0"/>
    <n v="0"/>
    <n v="0"/>
    <n v="0"/>
    <n v="0"/>
    <n v="0"/>
    <n v="1"/>
    <x v="22"/>
  </r>
  <r>
    <s v="Barranquilla"/>
    <n v="224"/>
    <s v="Cruz Verde Jumbo Alto Prado"/>
    <n v="1"/>
    <n v="1"/>
    <n v="1"/>
    <n v="0"/>
    <m/>
    <m/>
    <n v="0"/>
    <n v="1"/>
    <n v="0"/>
    <n v="1"/>
    <n v="0"/>
    <n v="1"/>
    <n v="0"/>
    <n v="1"/>
    <n v="1"/>
    <n v="0"/>
    <n v="0"/>
    <n v="0"/>
    <m/>
    <m/>
    <m/>
    <m/>
    <n v="0"/>
    <n v="0"/>
    <n v="1"/>
    <n v="0"/>
    <n v="0"/>
    <n v="0"/>
    <n v="1"/>
    <n v="0"/>
    <x v="22"/>
  </r>
  <r>
    <s v="Bogotá"/>
    <n v="178"/>
    <s v="Cruz Verde Calle 72"/>
    <n v="0"/>
    <m/>
    <n v="2"/>
    <n v="0"/>
    <n v="1"/>
    <m/>
    <n v="0"/>
    <n v="1"/>
    <n v="0"/>
    <n v="0"/>
    <n v="0"/>
    <n v="0"/>
    <n v="0"/>
    <n v="0"/>
    <n v="2"/>
    <n v="0"/>
    <n v="0"/>
    <n v="0"/>
    <n v="1"/>
    <n v="0"/>
    <m/>
    <m/>
    <n v="0"/>
    <n v="0"/>
    <n v="0"/>
    <n v="1"/>
    <n v="0"/>
    <n v="0"/>
    <n v="0"/>
    <n v="0"/>
    <x v="23"/>
  </r>
  <r>
    <s v="Bogotá"/>
    <n v="263"/>
    <s v="Cruz Verde Jumbo Cra 30"/>
    <n v="0"/>
    <n v="1"/>
    <n v="1"/>
    <n v="0"/>
    <m/>
    <n v="1"/>
    <n v="0"/>
    <n v="1"/>
    <n v="0"/>
    <n v="0"/>
    <n v="0"/>
    <n v="0"/>
    <n v="0"/>
    <n v="1"/>
    <n v="0"/>
    <n v="1"/>
    <n v="0"/>
    <n v="0"/>
    <m/>
    <m/>
    <n v="0"/>
    <n v="1"/>
    <n v="0"/>
    <n v="0"/>
    <n v="0"/>
    <n v="1"/>
    <n v="0"/>
    <n v="0"/>
    <n v="0"/>
    <n v="0"/>
    <x v="23"/>
  </r>
  <r>
    <s v="Bogotá"/>
    <n v="499"/>
    <s v="Cruz Verde Plaza Imperial"/>
    <n v="0"/>
    <m/>
    <n v="1"/>
    <n v="0"/>
    <m/>
    <m/>
    <n v="1"/>
    <n v="2"/>
    <n v="0"/>
    <n v="0"/>
    <n v="0"/>
    <n v="0"/>
    <n v="0"/>
    <n v="0"/>
    <n v="0"/>
    <n v="1"/>
    <n v="0"/>
    <n v="0"/>
    <m/>
    <m/>
    <m/>
    <m/>
    <n v="0"/>
    <n v="1"/>
    <n v="2"/>
    <n v="0"/>
    <n v="0"/>
    <n v="0"/>
    <n v="0"/>
    <n v="0"/>
    <x v="23"/>
  </r>
  <r>
    <s v="Bogotá"/>
    <n v="164"/>
    <s v="Cruz Verde Cedro Bolívar"/>
    <n v="2"/>
    <n v="1"/>
    <m/>
    <n v="0"/>
    <m/>
    <m/>
    <n v="0"/>
    <n v="0"/>
    <n v="1"/>
    <n v="1"/>
    <n v="0"/>
    <n v="2"/>
    <n v="1"/>
    <n v="0"/>
    <n v="0"/>
    <n v="0"/>
    <n v="0"/>
    <n v="0"/>
    <m/>
    <m/>
    <m/>
    <m/>
    <n v="0"/>
    <n v="0"/>
    <n v="0"/>
    <n v="0"/>
    <n v="0"/>
    <n v="1"/>
    <n v="0"/>
    <n v="1"/>
    <x v="22"/>
  </r>
  <r>
    <s v="Barranquilla"/>
    <n v="390"/>
    <s v="Cruz Verde Calle 82"/>
    <n v="0"/>
    <m/>
    <n v="1"/>
    <n v="0"/>
    <n v="1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x v="23"/>
  </r>
  <r>
    <s v="Cali"/>
    <n v="152"/>
    <s v="Cruz Verde Norte"/>
    <n v="1"/>
    <m/>
    <n v="1"/>
    <n v="0"/>
    <m/>
    <m/>
    <n v="1"/>
    <n v="0"/>
    <n v="1"/>
    <n v="0"/>
    <n v="0"/>
    <n v="1"/>
    <n v="0"/>
    <n v="0"/>
    <n v="0"/>
    <n v="1"/>
    <n v="0"/>
    <n v="0"/>
    <m/>
    <m/>
    <m/>
    <m/>
    <n v="0"/>
    <n v="1"/>
    <n v="0"/>
    <n v="0"/>
    <n v="0"/>
    <n v="1"/>
    <n v="0"/>
    <n v="0"/>
    <x v="23"/>
  </r>
  <r>
    <s v="Bogotá"/>
    <n v="502"/>
    <s v="Cruz Verde Calle 184"/>
    <n v="0"/>
    <m/>
    <m/>
    <n v="0"/>
    <n v="1"/>
    <n v="1"/>
    <n v="0"/>
    <n v="0"/>
    <n v="2"/>
    <n v="1"/>
    <n v="0"/>
    <n v="0"/>
    <n v="0"/>
    <n v="0"/>
    <n v="0"/>
    <n v="0"/>
    <n v="0"/>
    <n v="0"/>
    <n v="1"/>
    <n v="0"/>
    <n v="1"/>
    <n v="0"/>
    <n v="0"/>
    <n v="0"/>
    <n v="0"/>
    <n v="0"/>
    <n v="2"/>
    <n v="0"/>
    <n v="1"/>
    <n v="0"/>
    <x v="22"/>
  </r>
  <r>
    <s v="Bogotá"/>
    <n v="165"/>
    <s v="Cruz Verde Tunal"/>
    <n v="3"/>
    <m/>
    <m/>
    <n v="0"/>
    <m/>
    <m/>
    <n v="0"/>
    <n v="0"/>
    <n v="0"/>
    <n v="0"/>
    <n v="0"/>
    <n v="3"/>
    <n v="0"/>
    <n v="0"/>
    <n v="0"/>
    <n v="0"/>
    <n v="0"/>
    <n v="0"/>
    <m/>
    <m/>
    <m/>
    <m/>
    <n v="0"/>
    <n v="0"/>
    <n v="0"/>
    <n v="0"/>
    <n v="0"/>
    <n v="0"/>
    <n v="0"/>
    <n v="0"/>
    <x v="24"/>
  </r>
  <r>
    <s v="Bogotá"/>
    <n v="248"/>
    <s v="Cruz Verde Jumbo Calle 80"/>
    <n v="1"/>
    <m/>
    <m/>
    <n v="0"/>
    <n v="1"/>
    <m/>
    <n v="1"/>
    <n v="0"/>
    <n v="0"/>
    <n v="0"/>
    <n v="0"/>
    <n v="1"/>
    <n v="0"/>
    <n v="0"/>
    <n v="0"/>
    <n v="0"/>
    <n v="0"/>
    <n v="0"/>
    <n v="1"/>
    <n v="0"/>
    <m/>
    <m/>
    <n v="0"/>
    <n v="1"/>
    <n v="0"/>
    <n v="0"/>
    <n v="0"/>
    <n v="0"/>
    <n v="0"/>
    <n v="0"/>
    <x v="24"/>
  </r>
  <r>
    <s v="Fusagasugá"/>
    <n v="137"/>
    <s v="Cruz Verde Fusagasugá"/>
    <n v="1"/>
    <n v="1"/>
    <m/>
    <n v="0"/>
    <m/>
    <m/>
    <n v="0"/>
    <n v="1"/>
    <n v="0"/>
    <n v="0"/>
    <n v="1"/>
    <n v="0"/>
    <n v="1"/>
    <n v="0"/>
    <n v="0"/>
    <n v="0"/>
    <n v="0"/>
    <n v="0"/>
    <m/>
    <m/>
    <m/>
    <m/>
    <n v="0"/>
    <n v="0"/>
    <n v="1"/>
    <n v="0"/>
    <n v="0"/>
    <n v="0"/>
    <n v="0"/>
    <n v="0"/>
    <x v="24"/>
  </r>
  <r>
    <s v="Santa Marta"/>
    <n v="457"/>
    <s v="Villa Olimpica"/>
    <n v="1"/>
    <m/>
    <n v="1"/>
    <n v="0"/>
    <m/>
    <m/>
    <n v="0"/>
    <n v="0"/>
    <n v="1"/>
    <n v="0"/>
    <n v="0"/>
    <n v="1"/>
    <n v="0"/>
    <n v="0"/>
    <n v="0"/>
    <n v="1"/>
    <n v="0"/>
    <n v="0"/>
    <m/>
    <m/>
    <m/>
    <m/>
    <n v="0"/>
    <n v="0"/>
    <n v="0"/>
    <n v="0"/>
    <n v="0"/>
    <n v="1"/>
    <n v="0"/>
    <n v="0"/>
    <x v="24"/>
  </r>
  <r>
    <s v="Barranquilla"/>
    <n v="176"/>
    <s v="Cruz Verde Soledad"/>
    <n v="0"/>
    <m/>
    <m/>
    <n v="0"/>
    <m/>
    <m/>
    <n v="1"/>
    <n v="0"/>
    <n v="2"/>
    <n v="0"/>
    <n v="0"/>
    <n v="0"/>
    <n v="0"/>
    <n v="0"/>
    <n v="0"/>
    <n v="0"/>
    <n v="0"/>
    <n v="0"/>
    <m/>
    <m/>
    <m/>
    <m/>
    <n v="0"/>
    <n v="1"/>
    <n v="0"/>
    <n v="0"/>
    <n v="0"/>
    <n v="2"/>
    <n v="0"/>
    <n v="0"/>
    <x v="24"/>
  </r>
  <r>
    <s v="Bogota"/>
    <n v="561"/>
    <s v="Titan Plaza"/>
    <n v="0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2"/>
    <x v="21"/>
  </r>
  <r>
    <s v="Bogotá"/>
    <n v="197"/>
    <s v="Cruz Verde Metro Fontibón"/>
    <n v="2"/>
    <m/>
    <m/>
    <n v="0"/>
    <m/>
    <m/>
    <n v="0"/>
    <n v="0"/>
    <n v="0"/>
    <n v="0"/>
    <n v="1"/>
    <n v="1"/>
    <n v="0"/>
    <n v="0"/>
    <n v="0"/>
    <n v="0"/>
    <n v="0"/>
    <n v="0"/>
    <m/>
    <m/>
    <m/>
    <m/>
    <n v="0"/>
    <n v="0"/>
    <n v="0"/>
    <n v="0"/>
    <n v="0"/>
    <n v="0"/>
    <n v="0"/>
    <n v="0"/>
    <x v="25"/>
  </r>
  <r>
    <s v="Popayán"/>
    <n v="117"/>
    <s v="Cruz Verde Popayán"/>
    <n v="0"/>
    <n v="2"/>
    <m/>
    <n v="0"/>
    <m/>
    <m/>
    <n v="0"/>
    <n v="0"/>
    <n v="0"/>
    <n v="0"/>
    <n v="0"/>
    <n v="0"/>
    <n v="0"/>
    <n v="2"/>
    <n v="0"/>
    <n v="0"/>
    <n v="0"/>
    <n v="0"/>
    <m/>
    <m/>
    <m/>
    <m/>
    <n v="0"/>
    <n v="0"/>
    <n v="0"/>
    <n v="0"/>
    <n v="0"/>
    <n v="0"/>
    <n v="0"/>
    <n v="0"/>
    <x v="25"/>
  </r>
  <r>
    <s v="Montería"/>
    <n v="121"/>
    <s v="Cruz Verde Montería"/>
    <n v="1"/>
    <m/>
    <n v="1"/>
    <n v="0"/>
    <m/>
    <m/>
    <n v="0"/>
    <n v="0"/>
    <n v="0"/>
    <n v="0"/>
    <n v="0"/>
    <n v="1"/>
    <n v="0"/>
    <n v="0"/>
    <n v="0"/>
    <n v="1"/>
    <n v="0"/>
    <n v="0"/>
    <m/>
    <m/>
    <m/>
    <m/>
    <n v="0"/>
    <n v="0"/>
    <n v="0"/>
    <n v="0"/>
    <n v="0"/>
    <n v="0"/>
    <n v="0"/>
    <n v="0"/>
    <x v="25"/>
  </r>
  <r>
    <s v="Cali"/>
    <n v="388"/>
    <s v="Cruz Verde Unicentro"/>
    <n v="0"/>
    <m/>
    <n v="1"/>
    <n v="0"/>
    <m/>
    <n v="1"/>
    <n v="0"/>
    <n v="0"/>
    <n v="0"/>
    <n v="0"/>
    <n v="0"/>
    <n v="0"/>
    <n v="0"/>
    <n v="0"/>
    <n v="0"/>
    <n v="1"/>
    <n v="0"/>
    <n v="0"/>
    <m/>
    <m/>
    <n v="0"/>
    <n v="1"/>
    <n v="0"/>
    <n v="0"/>
    <n v="0"/>
    <n v="0"/>
    <n v="0"/>
    <n v="0"/>
    <n v="0"/>
    <n v="0"/>
    <x v="25"/>
  </r>
  <r>
    <s v="Bogotá "/>
    <n v="394"/>
    <s v="Cruz Verde  Salitre 2 (Antes Acuña)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x v="25"/>
  </r>
  <r>
    <s v="Bogotá"/>
    <n v="225"/>
    <s v="Cruz Verde Metro Autopista Sur"/>
    <n v="0"/>
    <m/>
    <m/>
    <n v="1"/>
    <m/>
    <m/>
    <n v="1"/>
    <n v="0"/>
    <n v="0"/>
    <n v="0"/>
    <n v="0"/>
    <n v="0"/>
    <n v="0"/>
    <n v="0"/>
    <n v="0"/>
    <n v="0"/>
    <n v="0"/>
    <n v="1"/>
    <m/>
    <m/>
    <m/>
    <m/>
    <n v="0"/>
    <n v="1"/>
    <n v="0"/>
    <n v="0"/>
    <n v="0"/>
    <n v="0"/>
    <n v="0"/>
    <n v="0"/>
    <x v="25"/>
  </r>
  <r>
    <s v="Cali"/>
    <n v="305"/>
    <s v="Cruz Verde Las Velas"/>
    <n v="0"/>
    <m/>
    <m/>
    <n v="1"/>
    <m/>
    <m/>
    <n v="1"/>
    <n v="0"/>
    <n v="0"/>
    <n v="2"/>
    <n v="0"/>
    <n v="0"/>
    <n v="0"/>
    <n v="0"/>
    <n v="0"/>
    <n v="0"/>
    <n v="0"/>
    <n v="1"/>
    <m/>
    <m/>
    <m/>
    <m/>
    <n v="1"/>
    <n v="0"/>
    <n v="0"/>
    <n v="0"/>
    <n v="0"/>
    <n v="0"/>
    <n v="2"/>
    <n v="0"/>
    <x v="23"/>
  </r>
  <r>
    <s v="Bogotá "/>
    <n v="409"/>
    <s v="Cruz Verde Chapinero (Antes Acuña)"/>
    <n v="0"/>
    <n v="0"/>
    <n v="0"/>
    <n v="0"/>
    <n v="1"/>
    <m/>
    <n v="1"/>
    <n v="0"/>
    <n v="0"/>
    <n v="1"/>
    <n v="0"/>
    <n v="0"/>
    <n v="0"/>
    <n v="0"/>
    <n v="0"/>
    <n v="0"/>
    <n v="0"/>
    <n v="0"/>
    <n v="1"/>
    <n v="0"/>
    <m/>
    <m/>
    <n v="1"/>
    <n v="0"/>
    <n v="0"/>
    <n v="0"/>
    <n v="0"/>
    <n v="0"/>
    <n v="0"/>
    <n v="1"/>
    <x v="24"/>
  </r>
  <r>
    <s v="Ibagué"/>
    <n v="264"/>
    <s v="Cruz Verde Metro Ibagué"/>
    <n v="0"/>
    <m/>
    <m/>
    <n v="0"/>
    <m/>
    <m/>
    <n v="0"/>
    <n v="2"/>
    <n v="0"/>
    <n v="0"/>
    <n v="0"/>
    <n v="0"/>
    <n v="0"/>
    <n v="0"/>
    <n v="0"/>
    <n v="0"/>
    <n v="0"/>
    <n v="0"/>
    <m/>
    <m/>
    <m/>
    <m/>
    <n v="0"/>
    <n v="0"/>
    <n v="2"/>
    <n v="0"/>
    <n v="0"/>
    <n v="0"/>
    <n v="0"/>
    <n v="0"/>
    <x v="25"/>
  </r>
  <r>
    <s v="Medellín"/>
    <n v="517"/>
    <s v="Cruz Verde Santafe Medellin "/>
    <n v="0"/>
    <n v="0"/>
    <n v="0"/>
    <n v="0"/>
    <m/>
    <m/>
    <n v="0"/>
    <n v="2"/>
    <n v="0"/>
    <n v="1"/>
    <n v="0"/>
    <n v="0"/>
    <n v="0"/>
    <n v="0"/>
    <n v="0"/>
    <n v="0"/>
    <n v="0"/>
    <n v="0"/>
    <m/>
    <m/>
    <m/>
    <m/>
    <n v="0"/>
    <n v="0"/>
    <n v="0"/>
    <n v="2"/>
    <n v="0"/>
    <n v="0"/>
    <n v="0"/>
    <n v="1"/>
    <x v="24"/>
  </r>
  <r>
    <s v="Barranquilla"/>
    <n v="552"/>
    <s v="Cruz Verde Porto Azul 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x v="25"/>
  </r>
  <r>
    <s v="Bogotá"/>
    <n v="252"/>
    <s v="Cruz Verde Jumbo Santa Ana"/>
    <n v="0"/>
    <m/>
    <m/>
    <n v="1"/>
    <m/>
    <m/>
    <n v="0"/>
    <n v="0"/>
    <n v="1"/>
    <n v="0"/>
    <n v="0"/>
    <n v="0"/>
    <n v="0"/>
    <n v="0"/>
    <n v="0"/>
    <n v="0"/>
    <n v="1"/>
    <n v="0"/>
    <m/>
    <m/>
    <m/>
    <m/>
    <n v="0"/>
    <n v="0"/>
    <n v="0"/>
    <n v="0"/>
    <n v="0"/>
    <n v="1"/>
    <n v="0"/>
    <n v="0"/>
    <x v="25"/>
  </r>
  <r>
    <s v="Rionegro"/>
    <n v="266"/>
    <s v="Cruz Verde Jumbo Rionegro"/>
    <n v="0"/>
    <m/>
    <m/>
    <n v="1"/>
    <m/>
    <m/>
    <n v="0"/>
    <n v="0"/>
    <n v="1"/>
    <n v="0"/>
    <n v="0"/>
    <n v="0"/>
    <n v="0"/>
    <n v="0"/>
    <n v="0"/>
    <n v="0"/>
    <n v="0"/>
    <n v="1"/>
    <m/>
    <m/>
    <m/>
    <m/>
    <n v="0"/>
    <n v="0"/>
    <n v="0"/>
    <n v="0"/>
    <n v="0"/>
    <n v="1"/>
    <n v="0"/>
    <n v="0"/>
    <x v="25"/>
  </r>
  <r>
    <s v="Barranquilla"/>
    <n v="115"/>
    <s v="Cruz Verde Prado 74"/>
    <n v="0"/>
    <m/>
    <m/>
    <n v="0"/>
    <n v="1"/>
    <m/>
    <n v="0"/>
    <n v="0"/>
    <n v="1"/>
    <n v="0"/>
    <n v="0"/>
    <n v="0"/>
    <n v="0"/>
    <n v="0"/>
    <n v="0"/>
    <n v="0"/>
    <n v="0"/>
    <n v="0"/>
    <n v="0"/>
    <n v="1"/>
    <m/>
    <m/>
    <n v="0"/>
    <n v="0"/>
    <n v="0"/>
    <n v="0"/>
    <n v="0"/>
    <n v="1"/>
    <n v="0"/>
    <n v="0"/>
    <x v="25"/>
  </r>
  <r>
    <s v="Ipiales "/>
    <n v="509"/>
    <s v="Cruz Verde Santa Cecillia"/>
    <n v="0"/>
    <m/>
    <m/>
    <n v="0"/>
    <n v="1"/>
    <m/>
    <n v="0"/>
    <n v="0"/>
    <n v="1"/>
    <n v="0"/>
    <n v="0"/>
    <n v="0"/>
    <n v="0"/>
    <n v="0"/>
    <n v="0"/>
    <n v="0"/>
    <n v="0"/>
    <n v="0"/>
    <n v="0"/>
    <n v="1"/>
    <m/>
    <m/>
    <n v="0"/>
    <n v="0"/>
    <n v="0"/>
    <n v="0"/>
    <n v="0"/>
    <n v="1"/>
    <n v="0"/>
    <n v="0"/>
    <x v="25"/>
  </r>
  <r>
    <s v="Medellín"/>
    <n v="556"/>
    <s v="Cruz Verde Suramericana "/>
    <n v="0"/>
    <n v="0"/>
    <n v="0"/>
    <n v="0"/>
    <n v="0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2"/>
    <n v="0"/>
    <x v="23"/>
  </r>
  <r>
    <s v="Armenia"/>
    <n v="445"/>
    <s v="Cruz Verde Clínica Del Café "/>
    <n v="0"/>
    <m/>
    <m/>
    <n v="0"/>
    <m/>
    <m/>
    <n v="0"/>
    <n v="0"/>
    <n v="2"/>
    <n v="0"/>
    <n v="0"/>
    <n v="0"/>
    <n v="0"/>
    <n v="0"/>
    <n v="0"/>
    <n v="0"/>
    <n v="0"/>
    <n v="0"/>
    <m/>
    <m/>
    <m/>
    <m/>
    <n v="0"/>
    <n v="0"/>
    <n v="0"/>
    <n v="0"/>
    <n v="2"/>
    <n v="0"/>
    <n v="0"/>
    <n v="0"/>
    <x v="25"/>
  </r>
  <r>
    <s v="Yopal"/>
    <n v="312"/>
    <s v="Cruz Verde Jumbo Yopal"/>
    <n v="1"/>
    <m/>
    <m/>
    <n v="0"/>
    <m/>
    <m/>
    <n v="0"/>
    <n v="0"/>
    <n v="0"/>
    <n v="1"/>
    <n v="0"/>
    <n v="1"/>
    <n v="0"/>
    <n v="0"/>
    <n v="0"/>
    <n v="0"/>
    <n v="0"/>
    <n v="0"/>
    <m/>
    <m/>
    <m/>
    <m/>
    <n v="0"/>
    <n v="0"/>
    <n v="0"/>
    <n v="0"/>
    <n v="0"/>
    <n v="0"/>
    <n v="0"/>
    <n v="1"/>
    <x v="25"/>
  </r>
  <r>
    <s v="Pereira"/>
    <n v="127"/>
    <s v="Cruz Verde Pereira"/>
    <n v="1"/>
    <m/>
    <m/>
    <n v="0"/>
    <m/>
    <m/>
    <n v="0"/>
    <n v="0"/>
    <n v="0"/>
    <n v="0"/>
    <n v="0"/>
    <n v="1"/>
    <n v="0"/>
    <n v="0"/>
    <n v="0"/>
    <n v="0"/>
    <n v="0"/>
    <n v="0"/>
    <m/>
    <m/>
    <m/>
    <m/>
    <n v="0"/>
    <n v="0"/>
    <n v="0"/>
    <n v="0"/>
    <n v="0"/>
    <n v="0"/>
    <n v="0"/>
    <n v="0"/>
    <x v="26"/>
  </r>
  <r>
    <s v="Medellín"/>
    <n v="311"/>
    <s v="Cruz Verde Metro Prado"/>
    <n v="1"/>
    <m/>
    <m/>
    <n v="0"/>
    <m/>
    <m/>
    <n v="0"/>
    <n v="0"/>
    <n v="0"/>
    <n v="0"/>
    <n v="0"/>
    <n v="1"/>
    <n v="0"/>
    <n v="0"/>
    <n v="0"/>
    <n v="0"/>
    <n v="0"/>
    <n v="0"/>
    <m/>
    <m/>
    <m/>
    <m/>
    <n v="0"/>
    <n v="0"/>
    <n v="0"/>
    <n v="0"/>
    <n v="0"/>
    <n v="0"/>
    <n v="0"/>
    <n v="0"/>
    <x v="26"/>
  </r>
  <r>
    <s v="Popayán"/>
    <n v="215"/>
    <s v="Cruz Verde Jumbo Popayán"/>
    <n v="1"/>
    <m/>
    <m/>
    <n v="0"/>
    <m/>
    <m/>
    <n v="0"/>
    <n v="0"/>
    <n v="0"/>
    <n v="0"/>
    <n v="1"/>
    <n v="0"/>
    <n v="0"/>
    <n v="0"/>
    <n v="0"/>
    <n v="0"/>
    <n v="0"/>
    <n v="0"/>
    <m/>
    <m/>
    <m/>
    <m/>
    <n v="0"/>
    <n v="0"/>
    <n v="0"/>
    <n v="0"/>
    <n v="0"/>
    <n v="0"/>
    <n v="0"/>
    <n v="0"/>
    <x v="26"/>
  </r>
  <r>
    <s v="Valledupar"/>
    <n v="498"/>
    <s v="Cruz Verde Orbe Plaza"/>
    <n v="1"/>
    <m/>
    <m/>
    <n v="0"/>
    <m/>
    <m/>
    <n v="0"/>
    <n v="0"/>
    <n v="0"/>
    <n v="0"/>
    <n v="1"/>
    <n v="0"/>
    <n v="0"/>
    <n v="0"/>
    <n v="0"/>
    <n v="0"/>
    <n v="0"/>
    <n v="0"/>
    <m/>
    <m/>
    <m/>
    <m/>
    <n v="0"/>
    <n v="0"/>
    <n v="0"/>
    <n v="0"/>
    <n v="0"/>
    <n v="0"/>
    <n v="0"/>
    <n v="0"/>
    <x v="26"/>
  </r>
  <r>
    <s v="Girardot"/>
    <n v="144"/>
    <s v="Cruz Verde Girardot"/>
    <n v="0"/>
    <n v="1"/>
    <m/>
    <n v="0"/>
    <m/>
    <m/>
    <n v="0"/>
    <n v="0"/>
    <n v="0"/>
    <n v="0"/>
    <n v="0"/>
    <n v="0"/>
    <n v="0"/>
    <n v="1"/>
    <n v="0"/>
    <n v="0"/>
    <n v="0"/>
    <n v="0"/>
    <m/>
    <m/>
    <m/>
    <m/>
    <n v="0"/>
    <n v="0"/>
    <n v="0"/>
    <n v="0"/>
    <n v="0"/>
    <n v="0"/>
    <n v="0"/>
    <n v="0"/>
    <x v="26"/>
  </r>
  <r>
    <s v="Chiquinquirá"/>
    <n v="146"/>
    <s v="Cruz Verde Chiquinquirá"/>
    <n v="0"/>
    <n v="1"/>
    <m/>
    <n v="0"/>
    <m/>
    <m/>
    <n v="0"/>
    <n v="0"/>
    <n v="0"/>
    <n v="1"/>
    <n v="0"/>
    <n v="0"/>
    <n v="1"/>
    <n v="0"/>
    <n v="0"/>
    <n v="0"/>
    <n v="0"/>
    <n v="0"/>
    <m/>
    <m/>
    <m/>
    <m/>
    <n v="0"/>
    <n v="0"/>
    <n v="0"/>
    <n v="0"/>
    <n v="0"/>
    <n v="0"/>
    <n v="1"/>
    <n v="0"/>
    <x v="25"/>
  </r>
  <r>
    <s v="Bogotá"/>
    <n v="158"/>
    <s v="Cruz Verde Suba"/>
    <n v="0"/>
    <n v="1"/>
    <m/>
    <n v="0"/>
    <m/>
    <m/>
    <n v="0"/>
    <n v="0"/>
    <n v="0"/>
    <n v="0"/>
    <n v="0"/>
    <n v="0"/>
    <n v="0"/>
    <n v="1"/>
    <n v="0"/>
    <n v="0"/>
    <n v="0"/>
    <n v="0"/>
    <m/>
    <m/>
    <m/>
    <m/>
    <n v="0"/>
    <n v="0"/>
    <n v="0"/>
    <n v="0"/>
    <n v="0"/>
    <n v="0"/>
    <n v="0"/>
    <n v="0"/>
    <x v="26"/>
  </r>
  <r>
    <s v="Palmira"/>
    <n v="135"/>
    <s v="Cruz Verde  Palmira"/>
    <n v="0"/>
    <n v="1"/>
    <m/>
    <n v="0"/>
    <m/>
    <m/>
    <n v="0"/>
    <n v="0"/>
    <n v="0"/>
    <n v="0"/>
    <n v="0"/>
    <n v="0"/>
    <n v="0"/>
    <n v="1"/>
    <n v="0"/>
    <n v="0"/>
    <n v="0"/>
    <n v="0"/>
    <m/>
    <m/>
    <m/>
    <m/>
    <n v="0"/>
    <n v="0"/>
    <n v="0"/>
    <n v="0"/>
    <n v="0"/>
    <n v="0"/>
    <n v="0"/>
    <n v="0"/>
    <x v="26"/>
  </r>
  <r>
    <s v="Sogamoso"/>
    <n v="142"/>
    <s v="Cruz Verde Sogamoso"/>
    <n v="0"/>
    <n v="1"/>
    <m/>
    <n v="0"/>
    <m/>
    <m/>
    <n v="0"/>
    <n v="0"/>
    <n v="0"/>
    <n v="0"/>
    <n v="0"/>
    <n v="0"/>
    <n v="0"/>
    <n v="1"/>
    <n v="0"/>
    <n v="0"/>
    <n v="0"/>
    <n v="0"/>
    <m/>
    <m/>
    <m/>
    <m/>
    <n v="0"/>
    <n v="0"/>
    <n v="0"/>
    <n v="0"/>
    <n v="0"/>
    <n v="0"/>
    <n v="0"/>
    <n v="0"/>
    <x v="26"/>
  </r>
  <r>
    <s v="Medellín"/>
    <n v="199"/>
    <s v="Cruz Verde Metro Bello"/>
    <n v="0"/>
    <m/>
    <n v="1"/>
    <n v="0"/>
    <m/>
    <m/>
    <n v="0"/>
    <n v="0"/>
    <n v="0"/>
    <n v="0"/>
    <n v="0"/>
    <n v="0"/>
    <n v="0"/>
    <n v="0"/>
    <n v="0"/>
    <n v="1"/>
    <n v="0"/>
    <n v="0"/>
    <m/>
    <m/>
    <m/>
    <m/>
    <n v="0"/>
    <n v="0"/>
    <n v="0"/>
    <n v="0"/>
    <n v="0"/>
    <n v="0"/>
    <n v="0"/>
    <n v="0"/>
    <x v="26"/>
  </r>
  <r>
    <s v="Cartagena"/>
    <n v="122"/>
    <s v="Cruz Verde Manga"/>
    <n v="0"/>
    <m/>
    <n v="1"/>
    <n v="0"/>
    <m/>
    <m/>
    <n v="0"/>
    <n v="0"/>
    <n v="0"/>
    <n v="0"/>
    <n v="0"/>
    <n v="0"/>
    <n v="0"/>
    <n v="0"/>
    <n v="0"/>
    <n v="1"/>
    <n v="0"/>
    <n v="0"/>
    <m/>
    <m/>
    <m/>
    <m/>
    <n v="0"/>
    <n v="0"/>
    <n v="0"/>
    <n v="0"/>
    <n v="0"/>
    <n v="0"/>
    <n v="0"/>
    <n v="0"/>
    <x v="26"/>
  </r>
  <r>
    <s v="Honda"/>
    <n v="138"/>
    <s v="Cruz Verde Honda"/>
    <n v="0"/>
    <m/>
    <n v="1"/>
    <n v="0"/>
    <m/>
    <m/>
    <n v="0"/>
    <n v="0"/>
    <n v="0"/>
    <n v="0"/>
    <n v="0"/>
    <n v="0"/>
    <n v="0"/>
    <n v="0"/>
    <n v="1"/>
    <n v="0"/>
    <n v="0"/>
    <n v="0"/>
    <m/>
    <m/>
    <m/>
    <m/>
    <n v="0"/>
    <n v="0"/>
    <n v="0"/>
    <n v="0"/>
    <n v="0"/>
    <n v="0"/>
    <n v="0"/>
    <n v="0"/>
    <x v="26"/>
  </r>
  <r>
    <s v="Zipaquirá"/>
    <n v="128"/>
    <s v="Cruz Verde Metro Zipaquirá"/>
    <n v="0"/>
    <m/>
    <n v="1"/>
    <n v="0"/>
    <m/>
    <m/>
    <n v="0"/>
    <n v="0"/>
    <n v="0"/>
    <n v="0"/>
    <n v="0"/>
    <n v="0"/>
    <n v="0"/>
    <n v="0"/>
    <n v="1"/>
    <n v="0"/>
    <n v="0"/>
    <n v="0"/>
    <m/>
    <m/>
    <m/>
    <m/>
    <n v="0"/>
    <n v="0"/>
    <n v="0"/>
    <n v="0"/>
    <n v="0"/>
    <n v="0"/>
    <n v="0"/>
    <n v="0"/>
    <x v="26"/>
  </r>
  <r>
    <s v="Bogotá"/>
    <n v="465"/>
    <s v="Cruz Verde Restrepo Cra 17"/>
    <n v="0"/>
    <m/>
    <n v="1"/>
    <n v="0"/>
    <m/>
    <m/>
    <n v="0"/>
    <n v="0"/>
    <n v="0"/>
    <n v="0"/>
    <n v="0"/>
    <n v="0"/>
    <n v="0"/>
    <n v="0"/>
    <n v="1"/>
    <n v="0"/>
    <n v="0"/>
    <n v="0"/>
    <m/>
    <m/>
    <m/>
    <m/>
    <n v="0"/>
    <n v="0"/>
    <n v="0"/>
    <n v="0"/>
    <n v="0"/>
    <n v="0"/>
    <n v="0"/>
    <n v="0"/>
    <x v="26"/>
  </r>
  <r>
    <s v="Bogotá"/>
    <n v="198"/>
    <s v="Cruz Verde Metro Bosa"/>
    <n v="0"/>
    <m/>
    <m/>
    <n v="1"/>
    <m/>
    <m/>
    <n v="0"/>
    <n v="0"/>
    <n v="0"/>
    <n v="0"/>
    <n v="0"/>
    <n v="0"/>
    <n v="0"/>
    <n v="0"/>
    <n v="0"/>
    <n v="0"/>
    <n v="0"/>
    <n v="1"/>
    <m/>
    <m/>
    <m/>
    <m/>
    <n v="0"/>
    <n v="0"/>
    <n v="0"/>
    <n v="0"/>
    <n v="0"/>
    <n v="0"/>
    <n v="0"/>
    <n v="0"/>
    <x v="26"/>
  </r>
  <r>
    <s v="Bucaramanga"/>
    <n v="270"/>
    <s v="Cruz Verde Metro Cabecera Express"/>
    <n v="0"/>
    <m/>
    <m/>
    <n v="1"/>
    <m/>
    <m/>
    <n v="0"/>
    <n v="0"/>
    <n v="0"/>
    <n v="0"/>
    <n v="0"/>
    <n v="0"/>
    <n v="0"/>
    <n v="0"/>
    <n v="0"/>
    <n v="0"/>
    <n v="0"/>
    <n v="1"/>
    <m/>
    <m/>
    <m/>
    <m/>
    <n v="0"/>
    <n v="0"/>
    <n v="0"/>
    <n v="0"/>
    <n v="0"/>
    <n v="0"/>
    <n v="0"/>
    <n v="0"/>
    <x v="26"/>
  </r>
  <r>
    <s v="Bucaramanga"/>
    <n v="289"/>
    <s v="Cruz Verde Jumbo Mega Mall"/>
    <n v="0"/>
    <m/>
    <m/>
    <n v="1"/>
    <m/>
    <m/>
    <n v="0"/>
    <n v="0"/>
    <n v="0"/>
    <n v="1"/>
    <n v="0"/>
    <n v="0"/>
    <n v="0"/>
    <n v="0"/>
    <n v="0"/>
    <n v="0"/>
    <n v="0"/>
    <n v="1"/>
    <m/>
    <m/>
    <m/>
    <m/>
    <n v="0"/>
    <n v="0"/>
    <n v="0"/>
    <n v="0"/>
    <n v="0"/>
    <n v="0"/>
    <n v="0"/>
    <n v="1"/>
    <x v="25"/>
  </r>
  <r>
    <s v="Florencia"/>
    <n v="139"/>
    <s v="Cruz Verde Florencia"/>
    <n v="0"/>
    <m/>
    <m/>
    <n v="1"/>
    <m/>
    <m/>
    <n v="0"/>
    <n v="0"/>
    <n v="0"/>
    <n v="0"/>
    <n v="0"/>
    <n v="0"/>
    <n v="0"/>
    <n v="0"/>
    <n v="0"/>
    <n v="0"/>
    <n v="0"/>
    <n v="1"/>
    <m/>
    <m/>
    <m/>
    <m/>
    <n v="0"/>
    <n v="0"/>
    <n v="0"/>
    <n v="0"/>
    <n v="0"/>
    <n v="0"/>
    <n v="0"/>
    <n v="0"/>
    <x v="26"/>
  </r>
  <r>
    <s v="Villavicencio"/>
    <n v="134"/>
    <s v="Cruz Verde Villavicencio"/>
    <n v="0"/>
    <m/>
    <m/>
    <n v="0"/>
    <n v="1"/>
    <m/>
    <n v="0"/>
    <n v="0"/>
    <n v="0"/>
    <n v="0"/>
    <n v="0"/>
    <n v="0"/>
    <n v="0"/>
    <n v="0"/>
    <n v="0"/>
    <n v="0"/>
    <n v="0"/>
    <n v="0"/>
    <n v="0"/>
    <n v="1"/>
    <m/>
    <m/>
    <n v="0"/>
    <n v="0"/>
    <n v="0"/>
    <n v="0"/>
    <n v="0"/>
    <n v="0"/>
    <n v="0"/>
    <n v="0"/>
    <x v="26"/>
  </r>
  <r>
    <s v="Medellín"/>
    <n v="187"/>
    <s v="Cruz Verde Torre Médica"/>
    <n v="0"/>
    <m/>
    <m/>
    <n v="0"/>
    <n v="1"/>
    <m/>
    <n v="0"/>
    <n v="0"/>
    <n v="0"/>
    <n v="0"/>
    <n v="0"/>
    <n v="0"/>
    <n v="0"/>
    <n v="0"/>
    <n v="0"/>
    <n v="0"/>
    <n v="0"/>
    <n v="0"/>
    <n v="0"/>
    <n v="1"/>
    <m/>
    <m/>
    <n v="0"/>
    <n v="0"/>
    <n v="0"/>
    <n v="0"/>
    <n v="0"/>
    <n v="0"/>
    <n v="0"/>
    <n v="0"/>
    <x v="26"/>
  </r>
  <r>
    <s v="Pasto"/>
    <n v="508"/>
    <s v="Cruz Verde La Aurora"/>
    <n v="0"/>
    <m/>
    <m/>
    <n v="0"/>
    <n v="1"/>
    <m/>
    <n v="0"/>
    <n v="0"/>
    <n v="0"/>
    <n v="0"/>
    <n v="0"/>
    <n v="0"/>
    <n v="0"/>
    <n v="0"/>
    <n v="0"/>
    <n v="0"/>
    <n v="0"/>
    <n v="0"/>
    <n v="0"/>
    <n v="1"/>
    <m/>
    <m/>
    <n v="0"/>
    <n v="0"/>
    <n v="0"/>
    <n v="0"/>
    <n v="0"/>
    <n v="0"/>
    <n v="0"/>
    <n v="0"/>
    <x v="26"/>
  </r>
  <r>
    <s v="Bogotá "/>
    <n v="415"/>
    <s v="Cruz Verde Salitre Plaza (Antes Acuña)"/>
    <n v="0"/>
    <n v="0"/>
    <n v="0"/>
    <n v="0"/>
    <n v="1"/>
    <m/>
    <n v="0"/>
    <n v="0"/>
    <n v="0"/>
    <n v="1"/>
    <n v="0"/>
    <n v="0"/>
    <n v="0"/>
    <n v="0"/>
    <n v="0"/>
    <n v="0"/>
    <n v="0"/>
    <n v="0"/>
    <n v="0"/>
    <n v="1"/>
    <m/>
    <m/>
    <n v="0"/>
    <n v="0"/>
    <n v="0"/>
    <n v="0"/>
    <n v="0"/>
    <n v="0"/>
    <n v="0"/>
    <n v="1"/>
    <x v="25"/>
  </r>
  <r>
    <s v="Bogotá "/>
    <n v="396"/>
    <s v="Cruz Verde  Las Villas (Antes Acuña)"/>
    <n v="0"/>
    <n v="0"/>
    <n v="0"/>
    <n v="0"/>
    <n v="1"/>
    <m/>
    <n v="0"/>
    <n v="0"/>
    <n v="0"/>
    <n v="0"/>
    <n v="0"/>
    <n v="0"/>
    <n v="0"/>
    <n v="0"/>
    <n v="0"/>
    <n v="0"/>
    <n v="0"/>
    <n v="0"/>
    <n v="0"/>
    <n v="1"/>
    <m/>
    <m/>
    <n v="0"/>
    <n v="0"/>
    <n v="0"/>
    <n v="0"/>
    <n v="0"/>
    <n v="0"/>
    <n v="0"/>
    <n v="0"/>
    <x v="26"/>
  </r>
  <r>
    <s v="Bogotá "/>
    <n v="423"/>
    <s v="Cruz Verde Samaritana (Antes Acuña)"/>
    <n v="0"/>
    <n v="0"/>
    <n v="0"/>
    <n v="0"/>
    <n v="1"/>
    <m/>
    <n v="0"/>
    <n v="0"/>
    <n v="0"/>
    <n v="0"/>
    <n v="0"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x v="26"/>
  </r>
  <r>
    <s v="Medellín"/>
    <n v="513"/>
    <s v="Cruz Verde Oviedo"/>
    <n v="0"/>
    <m/>
    <m/>
    <n v="0"/>
    <m/>
    <n v="1"/>
    <n v="0"/>
    <n v="0"/>
    <n v="0"/>
    <n v="6"/>
    <n v="0"/>
    <n v="0"/>
    <n v="0"/>
    <n v="0"/>
    <n v="0"/>
    <n v="0"/>
    <n v="0"/>
    <n v="0"/>
    <m/>
    <m/>
    <n v="0"/>
    <n v="1"/>
    <n v="0"/>
    <n v="0"/>
    <n v="0"/>
    <n v="0"/>
    <n v="0"/>
    <n v="0"/>
    <n v="1"/>
    <n v="5"/>
    <x v="20"/>
  </r>
  <r>
    <s v="Bogotá "/>
    <n v="405"/>
    <s v="Cruz Verde Tintalito (Antes Acuña)"/>
    <n v="0"/>
    <n v="0"/>
    <n v="0"/>
    <n v="0"/>
    <m/>
    <n v="1"/>
    <n v="0"/>
    <n v="0"/>
    <n v="0"/>
    <n v="0"/>
    <n v="0"/>
    <n v="0"/>
    <n v="0"/>
    <n v="0"/>
    <n v="0"/>
    <n v="0"/>
    <n v="0"/>
    <n v="0"/>
    <m/>
    <m/>
    <n v="0"/>
    <n v="1"/>
    <n v="0"/>
    <n v="0"/>
    <n v="0"/>
    <n v="0"/>
    <n v="0"/>
    <n v="0"/>
    <n v="0"/>
    <n v="0"/>
    <x v="26"/>
  </r>
  <r>
    <s v="Pereira"/>
    <n v="447"/>
    <s v="Parque Arboleda"/>
    <n v="0"/>
    <m/>
    <m/>
    <n v="0"/>
    <m/>
    <m/>
    <n v="1"/>
    <n v="0"/>
    <n v="0"/>
    <n v="0"/>
    <n v="0"/>
    <n v="0"/>
    <n v="0"/>
    <n v="0"/>
    <n v="0"/>
    <n v="0"/>
    <n v="0"/>
    <n v="0"/>
    <m/>
    <m/>
    <m/>
    <m/>
    <n v="0"/>
    <n v="1"/>
    <n v="0"/>
    <n v="0"/>
    <n v="0"/>
    <n v="0"/>
    <n v="0"/>
    <n v="0"/>
    <x v="26"/>
  </r>
  <r>
    <s v="Bogotá"/>
    <n v="308"/>
    <s v="Cruz Verde Toberín"/>
    <n v="0"/>
    <m/>
    <m/>
    <n v="0"/>
    <m/>
    <m/>
    <n v="1"/>
    <n v="0"/>
    <n v="0"/>
    <n v="1"/>
    <n v="0"/>
    <n v="0"/>
    <n v="0"/>
    <n v="0"/>
    <n v="0"/>
    <n v="0"/>
    <n v="0"/>
    <n v="0"/>
    <m/>
    <m/>
    <m/>
    <m/>
    <n v="1"/>
    <n v="0"/>
    <n v="0"/>
    <n v="0"/>
    <n v="0"/>
    <n v="0"/>
    <n v="1"/>
    <n v="0"/>
    <x v="25"/>
  </r>
  <r>
    <s v="Soacha"/>
    <n v="196"/>
    <s v="Cruz Verde Metro Soacha"/>
    <n v="0"/>
    <m/>
    <m/>
    <n v="0"/>
    <m/>
    <m/>
    <n v="1"/>
    <n v="0"/>
    <n v="0"/>
    <n v="0"/>
    <n v="0"/>
    <n v="0"/>
    <n v="0"/>
    <n v="0"/>
    <n v="0"/>
    <n v="0"/>
    <n v="0"/>
    <n v="0"/>
    <m/>
    <m/>
    <m/>
    <m/>
    <n v="0"/>
    <n v="1"/>
    <n v="0"/>
    <n v="0"/>
    <n v="0"/>
    <n v="0"/>
    <n v="0"/>
    <n v="0"/>
    <x v="26"/>
  </r>
  <r>
    <s v="Barranquilla"/>
    <n v="471"/>
    <s v="Cruz Verde Iberoamérica"/>
    <n v="0"/>
    <m/>
    <m/>
    <n v="0"/>
    <m/>
    <m/>
    <n v="1"/>
    <n v="0"/>
    <n v="0"/>
    <n v="0"/>
    <n v="0"/>
    <n v="0"/>
    <n v="0"/>
    <n v="0"/>
    <n v="0"/>
    <n v="0"/>
    <n v="0"/>
    <n v="0"/>
    <m/>
    <m/>
    <m/>
    <m/>
    <n v="0"/>
    <n v="1"/>
    <n v="0"/>
    <n v="0"/>
    <n v="0"/>
    <n v="0"/>
    <n v="0"/>
    <n v="0"/>
    <x v="26"/>
  </r>
  <r>
    <s v="Bogotá "/>
    <n v="553"/>
    <s v="Cruz Verde Centro Empresarial Vardi 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26"/>
  </r>
  <r>
    <s v="Medellín"/>
    <n v="554"/>
    <s v="Cruz Verde Las Vegas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0"/>
    <x v="24"/>
  </r>
  <r>
    <s v="Bogotá"/>
    <n v="268"/>
    <s v="Cruz Verde Centro Internacional"/>
    <n v="0"/>
    <m/>
    <m/>
    <n v="0"/>
    <m/>
    <m/>
    <n v="0"/>
    <n v="1"/>
    <n v="0"/>
    <n v="0"/>
    <n v="0"/>
    <n v="0"/>
    <n v="0"/>
    <n v="0"/>
    <n v="0"/>
    <n v="0"/>
    <n v="0"/>
    <n v="0"/>
    <m/>
    <m/>
    <m/>
    <m/>
    <n v="0"/>
    <n v="0"/>
    <n v="0"/>
    <n v="1"/>
    <n v="0"/>
    <n v="0"/>
    <n v="0"/>
    <n v="0"/>
    <x v="26"/>
  </r>
  <r>
    <s v="Quibdó"/>
    <n v="141"/>
    <s v="Cruz Verde Quibdó"/>
    <n v="0"/>
    <m/>
    <m/>
    <n v="0"/>
    <m/>
    <m/>
    <n v="0"/>
    <n v="1"/>
    <n v="0"/>
    <n v="0"/>
    <n v="0"/>
    <n v="0"/>
    <n v="0"/>
    <n v="0"/>
    <n v="0"/>
    <n v="0"/>
    <n v="0"/>
    <n v="0"/>
    <m/>
    <m/>
    <m/>
    <m/>
    <n v="0"/>
    <n v="0"/>
    <n v="1"/>
    <n v="0"/>
    <n v="0"/>
    <n v="0"/>
    <n v="0"/>
    <n v="0"/>
    <x v="26"/>
  </r>
  <r>
    <s v="Bogotá "/>
    <n v="410"/>
    <s v="Cruz Verde Avenida el Dorado (Antes Acuña)"/>
    <n v="0"/>
    <n v="0"/>
    <n v="0"/>
    <n v="0"/>
    <m/>
    <m/>
    <n v="0"/>
    <n v="1"/>
    <n v="0"/>
    <n v="0"/>
    <n v="0"/>
    <n v="0"/>
    <n v="0"/>
    <n v="0"/>
    <n v="0"/>
    <n v="0"/>
    <n v="0"/>
    <n v="0"/>
    <m/>
    <m/>
    <m/>
    <m/>
    <n v="0"/>
    <n v="0"/>
    <n v="1"/>
    <n v="0"/>
    <n v="0"/>
    <n v="0"/>
    <n v="0"/>
    <n v="0"/>
    <x v="26"/>
  </r>
  <r>
    <s v="Bogotá "/>
    <n v="408"/>
    <s v="Cruz Verde Chico 2 (Antes Acuña)"/>
    <n v="0"/>
    <n v="0"/>
    <n v="0"/>
    <n v="0"/>
    <m/>
    <m/>
    <n v="0"/>
    <n v="1"/>
    <n v="0"/>
    <n v="0"/>
    <n v="0"/>
    <n v="0"/>
    <n v="0"/>
    <n v="0"/>
    <n v="0"/>
    <n v="0"/>
    <n v="0"/>
    <n v="0"/>
    <m/>
    <m/>
    <m/>
    <m/>
    <n v="0"/>
    <n v="0"/>
    <n v="1"/>
    <n v="0"/>
    <n v="0"/>
    <n v="0"/>
    <n v="0"/>
    <n v="0"/>
    <x v="26"/>
  </r>
  <r>
    <s v="Bogotá "/>
    <n v="404"/>
    <s v="Cruz Verde La Colina 2 (Antes Acuña)"/>
    <n v="0"/>
    <n v="0"/>
    <n v="0"/>
    <n v="0"/>
    <m/>
    <m/>
    <n v="0"/>
    <n v="1"/>
    <n v="0"/>
    <n v="0"/>
    <n v="0"/>
    <n v="0"/>
    <n v="0"/>
    <n v="0"/>
    <n v="0"/>
    <n v="0"/>
    <n v="0"/>
    <n v="0"/>
    <m/>
    <m/>
    <m/>
    <m/>
    <n v="0"/>
    <n v="0"/>
    <n v="1"/>
    <n v="0"/>
    <n v="0"/>
    <n v="0"/>
    <n v="0"/>
    <n v="0"/>
    <x v="26"/>
  </r>
  <r>
    <s v="Bogotá "/>
    <n v="414"/>
    <s v="Cruz Verde Puente Largo (Antes Acuña)"/>
    <n v="0"/>
    <n v="0"/>
    <n v="0"/>
    <n v="0"/>
    <m/>
    <m/>
    <n v="0"/>
    <n v="1"/>
    <n v="0"/>
    <n v="0"/>
    <n v="0"/>
    <n v="0"/>
    <n v="0"/>
    <n v="0"/>
    <n v="0"/>
    <n v="0"/>
    <n v="0"/>
    <n v="0"/>
    <m/>
    <m/>
    <m/>
    <m/>
    <n v="0"/>
    <n v="0"/>
    <n v="1"/>
    <n v="0"/>
    <n v="0"/>
    <n v="0"/>
    <n v="0"/>
    <n v="0"/>
    <x v="26"/>
  </r>
  <r>
    <s v="Bogotá"/>
    <n v="156"/>
    <s v=" Cruz Verde Calle 80                      "/>
    <n v="0"/>
    <m/>
    <m/>
    <n v="0"/>
    <m/>
    <m/>
    <n v="0"/>
    <n v="0"/>
    <n v="1"/>
    <n v="0"/>
    <n v="0"/>
    <n v="0"/>
    <n v="0"/>
    <n v="0"/>
    <n v="0"/>
    <n v="0"/>
    <n v="0"/>
    <n v="0"/>
    <m/>
    <m/>
    <m/>
    <m/>
    <n v="0"/>
    <n v="0"/>
    <n v="0"/>
    <n v="0"/>
    <n v="0"/>
    <n v="1"/>
    <n v="0"/>
    <n v="0"/>
    <x v="26"/>
  </r>
  <r>
    <s v="Bogotá "/>
    <n v="395"/>
    <s v="Cruz Verde Calle 140-2 (Antes Acuña)"/>
    <n v="0"/>
    <n v="0"/>
    <n v="0"/>
    <n v="0"/>
    <m/>
    <m/>
    <n v="0"/>
    <n v="0"/>
    <n v="1"/>
    <n v="0"/>
    <n v="0"/>
    <n v="0"/>
    <n v="0"/>
    <n v="0"/>
    <n v="0"/>
    <n v="0"/>
    <n v="0"/>
    <n v="0"/>
    <m/>
    <m/>
    <m/>
    <m/>
    <n v="0"/>
    <n v="0"/>
    <n v="0"/>
    <n v="0"/>
    <n v="0"/>
    <n v="1"/>
    <n v="0"/>
    <n v="0"/>
    <x v="26"/>
  </r>
  <r>
    <s v="Barranquilla"/>
    <n v="562"/>
    <s v="Cruz Verde Prado 72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x v="25"/>
  </r>
  <r>
    <s v="Bogotá"/>
    <n v="166"/>
    <s v="Cruz Verde Calle 106"/>
    <n v="0"/>
    <m/>
    <m/>
    <n v="0"/>
    <m/>
    <m/>
    <n v="0"/>
    <n v="0"/>
    <n v="0"/>
    <n v="1"/>
    <n v="0"/>
    <n v="0"/>
    <n v="0"/>
    <n v="0"/>
    <n v="0"/>
    <n v="0"/>
    <n v="0"/>
    <n v="0"/>
    <m/>
    <m/>
    <m/>
    <m/>
    <n v="0"/>
    <n v="0"/>
    <n v="0"/>
    <n v="0"/>
    <n v="0"/>
    <n v="0"/>
    <n v="0"/>
    <n v="1"/>
    <x v="26"/>
  </r>
  <r>
    <s v="Cali"/>
    <n v="177"/>
    <s v="Cruz Verde Versalles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Girardot"/>
    <n v="452"/>
    <s v="Cruz Verde Unicentro Girardot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Ipiales "/>
    <n v="148"/>
    <s v="Cruz Verde Ipiales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"/>
    <n v="171"/>
    <s v="Cruz Verde Plaza de las Américas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"/>
    <n v="384"/>
    <s v="Cruz Verde Puente Aranda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ucaramanga"/>
    <n v="109"/>
    <s v="Cruz Verde Calle 56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Cali"/>
    <n v="179"/>
    <s v="Cruz Verde Ciudad Jardín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"/>
    <n v="245"/>
    <s v="Cruz Verde Jumbo Calle 170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Girardot"/>
    <n v="249"/>
    <s v="Cruz Verde Jumbo Girardot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Valledupar"/>
    <n v="116"/>
    <s v="Cruz Verde Jumbo Valledupar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Santa Marta"/>
    <n v="119"/>
    <s v="Cruz Verde Santa Marta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Ibagué"/>
    <n v="125"/>
    <s v="Cruz Verde San Simón 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Tunja"/>
    <n v="129"/>
    <s v="Cruz Verde Los Cristales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Cartagena"/>
    <n v="185"/>
    <s v="Cruz Verde Bocagrande"/>
    <n v="0"/>
    <m/>
    <m/>
    <n v="0"/>
    <m/>
    <m/>
    <n v="0"/>
    <n v="0"/>
    <n v="0"/>
    <n v="1"/>
    <n v="0"/>
    <n v="0"/>
    <n v="0"/>
    <n v="0"/>
    <n v="0"/>
    <n v="0"/>
    <n v="0"/>
    <n v="0"/>
    <m/>
    <m/>
    <m/>
    <m/>
    <n v="0"/>
    <n v="0"/>
    <n v="0"/>
    <n v="0"/>
    <n v="0"/>
    <n v="0"/>
    <n v="1"/>
    <n v="0"/>
    <x v="26"/>
  </r>
  <r>
    <s v="Bogotá"/>
    <n v="307"/>
    <s v=" Cruz Verde Usaquén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Ocaña"/>
    <n v="450"/>
    <s v="Cruz Verde Ocaña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Sincelejo"/>
    <n v="118"/>
    <s v="Cruz Verde Sincelejo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Tuluá"/>
    <n v="124"/>
    <s v="Cruz Verde Tuluá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Neiva"/>
    <n v="130"/>
    <s v="Cruz Verde Quirinal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Riohacha"/>
    <n v="132"/>
    <s v="Cruz Verde Metro Riohacha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Pasto"/>
    <n v="136"/>
    <s v="Cruz Verde Valle de Atriz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Villeta"/>
    <n v="145"/>
    <s v="Cruz Verde Villeta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San Andrés"/>
    <n v="149"/>
    <s v="Cruz Verde San Andrés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"/>
    <n v="151"/>
    <s v="Cruz Verde Antiguo Country 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"/>
    <n v="154"/>
    <s v="Cruz Verde CAE 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"/>
    <n v="193"/>
    <s v="Cruz Verde Avianca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Cali"/>
    <n v="202"/>
    <s v="Cruz Verde Jumbo Valle de Lili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Neiva"/>
    <n v="250"/>
    <s v="Cruz Verde Metro Neiva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Pasto"/>
    <n v="260"/>
    <s v="Cruz Verde Metro Pasto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Floridablanca"/>
    <n v="293"/>
    <s v="Cruz verde Metro Floridablanca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ucaramanga"/>
    <n v="294"/>
    <s v="Farmasanitas Jumbo Cabecera Tienda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"/>
    <n v="369"/>
    <s v="Cruz Verde Morato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Valledupar"/>
    <n v="370"/>
    <s v="Cruz Verde San Miguel"/>
    <n v="0"/>
    <m/>
    <m/>
    <n v="0"/>
    <m/>
    <m/>
    <n v="0"/>
    <n v="0"/>
    <n v="0"/>
    <n v="1"/>
    <n v="0"/>
    <n v="0"/>
    <n v="0"/>
    <n v="0"/>
    <n v="0"/>
    <n v="0"/>
    <n v="0"/>
    <n v="0"/>
    <m/>
    <m/>
    <m/>
    <m/>
    <n v="0"/>
    <n v="0"/>
    <n v="0"/>
    <n v="0"/>
    <n v="0"/>
    <n v="0"/>
    <n v="1"/>
    <n v="0"/>
    <x v="26"/>
  </r>
  <r>
    <s v="Bogotá"/>
    <n v="374"/>
    <s v="Cruz Verde Calle 90"/>
    <n v="0"/>
    <m/>
    <m/>
    <n v="0"/>
    <m/>
    <m/>
    <n v="0"/>
    <n v="0"/>
    <n v="0"/>
    <n v="1"/>
    <n v="0"/>
    <n v="0"/>
    <n v="0"/>
    <n v="0"/>
    <n v="0"/>
    <n v="0"/>
    <n v="0"/>
    <n v="0"/>
    <m/>
    <m/>
    <m/>
    <m/>
    <n v="0"/>
    <n v="0"/>
    <n v="0"/>
    <n v="0"/>
    <n v="0"/>
    <n v="0"/>
    <n v="1"/>
    <n v="0"/>
    <x v="26"/>
  </r>
  <r>
    <s v="Mingueo/Guajira"/>
    <n v="379"/>
    <s v="Cruz Verde Mingueo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Cali"/>
    <n v="386"/>
    <s v="Cruz Verde La Flora Industrial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Cali"/>
    <n v="387"/>
    <s v="Cruz Verde Metro Simón Bolívar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Popayán"/>
    <n v="453"/>
    <s v="Cruz Verde Campanario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Cartagena"/>
    <n v="462"/>
    <s v="Cruz Verde Uap Santa Lucía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Cali"/>
    <n v="515"/>
    <s v="Cruz Verde Parque Versalles"/>
    <n v="0"/>
    <m/>
    <m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Anapoima"/>
    <n v="438"/>
    <s v="Cruz Verde Anapoim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"/>
    <n v="393"/>
    <s v="Cruz Verde Niz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 "/>
    <n v="421"/>
    <s v="Cruz Verde Plaza Bolívar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 "/>
    <n v="399"/>
    <s v="Cruz Verde Bulevar Niz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 "/>
    <n v="416"/>
    <s v="Cruz Verde Calle 109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 "/>
    <n v="417"/>
    <s v="Cruz Verde Calle 22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 "/>
    <n v="397"/>
    <s v="Cruz Verde Calle 71A (Antes Acuña)"/>
    <n v="0"/>
    <n v="0"/>
    <n v="0"/>
    <n v="0"/>
    <m/>
    <m/>
    <n v="0"/>
    <n v="0"/>
    <n v="0"/>
    <n v="2"/>
    <n v="0"/>
    <n v="0"/>
    <n v="0"/>
    <n v="0"/>
    <n v="0"/>
    <n v="0"/>
    <n v="0"/>
    <n v="0"/>
    <m/>
    <m/>
    <m/>
    <m/>
    <n v="0"/>
    <n v="0"/>
    <n v="0"/>
    <n v="0"/>
    <n v="0"/>
    <n v="0"/>
    <n v="2"/>
    <n v="0"/>
    <x v="25"/>
  </r>
  <r>
    <s v="Bogotá "/>
    <n v="411"/>
    <s v="Cruz Verde Castill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 "/>
    <n v="413"/>
    <s v="Cruz Verde Ciudad Montes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 "/>
    <n v="403"/>
    <s v="Cruz Verde Country 2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 "/>
    <n v="412"/>
    <s v="Cruz Verde Ibiz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 "/>
    <n v="418"/>
    <s v="Cruz Verde Marsell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 "/>
    <n v="407"/>
    <s v="Cruz Verde Modeli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 "/>
    <n v="398"/>
    <s v="Cruz verde Navarr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 "/>
    <n v="402"/>
    <s v="Cruz Verde Pablo VI (Antes Acuña)"/>
    <n v="0"/>
    <n v="0"/>
    <n v="0"/>
    <n v="0"/>
    <m/>
    <m/>
    <n v="0"/>
    <n v="0"/>
    <n v="0"/>
    <n v="1"/>
    <n v="0"/>
    <n v="0"/>
    <n v="0"/>
    <n v="0"/>
    <n v="0"/>
    <n v="0"/>
    <n v="0"/>
    <n v="0"/>
    <m/>
    <m/>
    <m/>
    <m/>
    <n v="0"/>
    <n v="0"/>
    <n v="0"/>
    <n v="0"/>
    <n v="0"/>
    <n v="0"/>
    <n v="0"/>
    <n v="1"/>
    <x v="26"/>
  </r>
  <r>
    <s v="Bogotá "/>
    <n v="420"/>
    <s v="Cruz Verde Palermo 1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 "/>
    <n v="343"/>
    <s v="Cruz Verde Polo Club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 "/>
    <n v="391"/>
    <s v="Cruz Verde Restrepo 3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 "/>
    <n v="406"/>
    <s v="Cruz Verde Santa Matilde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 "/>
    <n v="401"/>
    <s v="Cruz Verde Unicentro Occidente 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 "/>
    <n v="419"/>
    <s v="Cruz Verde Veneci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Bogotá "/>
    <n v="392"/>
    <s v="Cruz Verde Villa del Prado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Duitama"/>
    <n v="430"/>
    <s v="Cruz Verde Duitam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Facatativá  "/>
    <n v="435"/>
    <s v="Cruz verde Faca Centro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Ibagué"/>
    <n v="424"/>
    <s v=" Cruz Verde Medicadiz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Ibagué"/>
    <n v="425"/>
    <s v=" Cruz Verde Norte 2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Tocaima  "/>
    <n v="437"/>
    <s v="Cruz Verde Tocaima 1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Tunja"/>
    <n v="431"/>
    <s v="Cruz Verde Tunja Centro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Tunja"/>
    <n v="433"/>
    <s v="Cruz Verde Tunja Norte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Tunja"/>
    <n v="432"/>
    <s v="Cruz Verde Tunja Sur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Ubaté"/>
    <n v="429"/>
    <s v="Cruz Verde Ubaté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Villavicencio"/>
    <n v="428"/>
    <s v="Cruz Verde Villavicencio Centro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Villeta"/>
    <n v="441"/>
    <s v="Cruz Verde Villeta 2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Zipaquirá"/>
    <n v="427"/>
    <s v="Cruz Verde Zipaquirá 1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Zipaquirá"/>
    <n v="426"/>
    <s v="Cruz Verde Zipaquirá 2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x v="27"/>
  </r>
  <r>
    <s v="Medellín"/>
    <n v="520"/>
    <s v="Cruz Verde El Tesoro"/>
    <n v="0"/>
    <n v="0"/>
    <n v="0"/>
    <n v="0"/>
    <m/>
    <m/>
    <n v="0"/>
    <n v="0"/>
    <n v="0"/>
    <n v="1"/>
    <n v="0"/>
    <n v="0"/>
    <n v="0"/>
    <n v="0"/>
    <n v="0"/>
    <n v="0"/>
    <n v="0"/>
    <n v="0"/>
    <m/>
    <m/>
    <m/>
    <m/>
    <n v="0"/>
    <n v="0"/>
    <n v="0"/>
    <n v="0"/>
    <n v="0"/>
    <n v="0"/>
    <n v="0"/>
    <n v="1"/>
    <x v="26"/>
  </r>
  <r>
    <s v="Santa Marta"/>
    <n v="518"/>
    <s v="Cruz Verde Aeropuerto Santa Mar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Medellín"/>
    <n v="555"/>
    <s v="Cruz Verde San Lucas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x v="25"/>
  </r>
  <r>
    <s v="Bogotá"/>
    <n v="519"/>
    <s v="Clinica Country Urgenci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Bogotá"/>
    <n v="560"/>
    <s v="Cruz Verde Torres de San José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x v="21"/>
  </r>
  <r>
    <s v="Cali"/>
    <n v="564"/>
    <s v="Cruz Verde La Merced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6"/>
  </r>
  <r>
    <s v="Manizales"/>
    <n v="521"/>
    <s v="Cruz Verde Palogrande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26"/>
  </r>
  <r>
    <s v="Medellín"/>
    <n v="558"/>
    <s v="Cruz Verde Unicentro Medellín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x v="25"/>
  </r>
  <r>
    <s v="Manizales"/>
    <n v="559"/>
    <s v="Cruz Verde Mall Plaz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Bogotá"/>
    <n v="565"/>
    <s v="Cruz Verde Portal 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Bogotá"/>
    <n v="566"/>
    <s v="Cruz Verde Centro Médico La Saba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Bogotá"/>
    <n v="574"/>
    <s v="Cruz Verde Metrópol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74">
  <r>
    <x v="0"/>
    <x v="0"/>
    <x v="0"/>
    <s v="Valledupar"/>
    <x v="0"/>
  </r>
  <r>
    <x v="1"/>
    <x v="1"/>
    <x v="1"/>
    <s v="Bogotá"/>
    <x v="1"/>
  </r>
  <r>
    <x v="2"/>
    <x v="2"/>
    <x v="2"/>
    <s v="Bogotá"/>
    <x v="1"/>
  </r>
  <r>
    <x v="3"/>
    <x v="3"/>
    <x v="3"/>
    <s v="Bogotá"/>
    <x v="2"/>
  </r>
  <r>
    <x v="4"/>
    <x v="3"/>
    <x v="3"/>
    <s v="Bogotá"/>
    <x v="0"/>
  </r>
  <r>
    <x v="5"/>
    <x v="4"/>
    <x v="4"/>
    <s v="Bogotá "/>
    <x v="2"/>
  </r>
  <r>
    <x v="6"/>
    <x v="5"/>
    <x v="5"/>
    <s v="Medellín"/>
    <x v="0"/>
  </r>
  <r>
    <x v="7"/>
    <x v="6"/>
    <x v="6"/>
    <s v="Bucaramanga"/>
    <x v="0"/>
  </r>
  <r>
    <x v="8"/>
    <x v="7"/>
    <x v="7"/>
    <s v="Chía"/>
    <x v="2"/>
  </r>
  <r>
    <x v="9"/>
    <x v="8"/>
    <x v="8"/>
    <s v="Bogotá "/>
    <x v="0"/>
  </r>
  <r>
    <x v="10"/>
    <x v="8"/>
    <x v="8"/>
    <s v="Bogotá "/>
    <x v="0"/>
  </r>
  <r>
    <x v="11"/>
    <x v="9"/>
    <x v="9"/>
    <s v="Bogotá"/>
    <x v="0"/>
  </r>
  <r>
    <x v="12"/>
    <x v="10"/>
    <x v="10"/>
    <s v="Bogotá"/>
    <x v="0"/>
  </r>
  <r>
    <x v="13"/>
    <x v="11"/>
    <x v="11"/>
    <s v="Bogotá"/>
    <x v="2"/>
  </r>
  <r>
    <x v="14"/>
    <x v="12"/>
    <x v="12"/>
    <s v="Bogotá "/>
    <x v="2"/>
  </r>
  <r>
    <x v="15"/>
    <x v="13"/>
    <x v="13"/>
    <s v="Bogotá"/>
    <x v="2"/>
  </r>
  <r>
    <x v="16"/>
    <x v="14"/>
    <x v="14"/>
    <s v="Cali"/>
    <x v="0"/>
  </r>
  <r>
    <x v="17"/>
    <x v="15"/>
    <x v="15"/>
    <s v="Medellín"/>
    <x v="0"/>
  </r>
  <r>
    <x v="18"/>
    <x v="5"/>
    <x v="5"/>
    <s v="Medellín"/>
    <x v="0"/>
  </r>
  <r>
    <x v="19"/>
    <x v="16"/>
    <x v="16"/>
    <s v="Bogotá"/>
    <x v="0"/>
  </r>
  <r>
    <x v="20"/>
    <x v="15"/>
    <x v="15"/>
    <s v="Medellín"/>
    <x v="2"/>
  </r>
  <r>
    <x v="21"/>
    <x v="8"/>
    <x v="8"/>
    <s v="Bogotá "/>
    <x v="2"/>
  </r>
  <r>
    <x v="22"/>
    <x v="10"/>
    <x v="10"/>
    <s v="Bogotá"/>
    <x v="0"/>
  </r>
  <r>
    <x v="23"/>
    <x v="8"/>
    <x v="8"/>
    <s v="Bogotá "/>
    <x v="2"/>
  </r>
  <r>
    <x v="24"/>
    <x v="17"/>
    <x v="17"/>
    <s v="Medellín"/>
    <x v="2"/>
  </r>
  <r>
    <x v="25"/>
    <x v="18"/>
    <x v="18"/>
    <s v="Bogotá"/>
    <x v="2"/>
  </r>
  <r>
    <x v="26"/>
    <x v="19"/>
    <x v="19"/>
    <s v="Bogotá"/>
    <x v="0"/>
  </r>
  <r>
    <x v="27"/>
    <x v="19"/>
    <x v="19"/>
    <s v="Bogotá"/>
    <x v="0"/>
  </r>
  <r>
    <x v="28"/>
    <x v="19"/>
    <x v="19"/>
    <s v="Bogotá"/>
    <x v="0"/>
  </r>
  <r>
    <x v="29"/>
    <x v="13"/>
    <x v="13"/>
    <s v="Bogotá"/>
    <x v="0"/>
  </r>
  <r>
    <x v="30"/>
    <x v="3"/>
    <x v="3"/>
    <s v="Bogotá"/>
    <x v="0"/>
  </r>
  <r>
    <x v="31"/>
    <x v="20"/>
    <x v="20"/>
    <s v="Bucaramanga"/>
    <x v="2"/>
  </r>
  <r>
    <x v="32"/>
    <x v="21"/>
    <x v="21"/>
    <s v="Bogotá"/>
    <x v="0"/>
  </r>
  <r>
    <x v="33"/>
    <x v="21"/>
    <x v="21"/>
    <s v="Bogotá"/>
    <x v="0"/>
  </r>
  <r>
    <x v="34"/>
    <x v="22"/>
    <x v="22"/>
    <s v="Bogotá "/>
    <x v="0"/>
  </r>
  <r>
    <x v="35"/>
    <x v="23"/>
    <x v="23"/>
    <s v="Bogotá"/>
    <x v="0"/>
  </r>
  <r>
    <x v="36"/>
    <x v="24"/>
    <x v="24"/>
    <s v="Bogotá"/>
    <x v="0"/>
  </r>
  <r>
    <x v="37"/>
    <x v="25"/>
    <x v="25"/>
    <s v="Cali"/>
    <x v="0"/>
  </r>
  <r>
    <x v="38"/>
    <x v="26"/>
    <x v="26"/>
    <s v="Bogotá "/>
    <x v="0"/>
  </r>
  <r>
    <x v="39"/>
    <x v="2"/>
    <x v="2"/>
    <s v="Bogotá"/>
    <x v="2"/>
  </r>
  <r>
    <x v="40"/>
    <x v="27"/>
    <x v="27"/>
    <s v="Bogotá "/>
    <x v="2"/>
  </r>
  <r>
    <x v="41"/>
    <x v="8"/>
    <x v="8"/>
    <s v="Bogotá "/>
    <x v="0"/>
  </r>
  <r>
    <x v="42"/>
    <x v="16"/>
    <x v="16"/>
    <s v="Bogotá"/>
    <x v="2"/>
  </r>
  <r>
    <x v="43"/>
    <x v="28"/>
    <x v="28"/>
    <s v="Bogotá"/>
    <x v="0"/>
  </r>
  <r>
    <x v="44"/>
    <x v="29"/>
    <x v="29"/>
    <s v="Cali"/>
    <x v="0"/>
  </r>
  <r>
    <x v="45"/>
    <x v="7"/>
    <x v="7"/>
    <s v="Chía"/>
    <x v="2"/>
  </r>
  <r>
    <x v="46"/>
    <x v="30"/>
    <x v="30"/>
    <s v="Bogotá"/>
    <x v="2"/>
  </r>
  <r>
    <x v="47"/>
    <x v="31"/>
    <x v="31"/>
    <s v="Zipaquirá"/>
    <x v="0"/>
  </r>
  <r>
    <x v="48"/>
    <x v="31"/>
    <x v="31"/>
    <s v="Zipaquirá"/>
    <x v="2"/>
  </r>
  <r>
    <x v="49"/>
    <x v="32"/>
    <x v="32"/>
    <s v="Bogotá"/>
    <x v="0"/>
  </r>
  <r>
    <x v="50"/>
    <x v="4"/>
    <x v="4"/>
    <s v="Bogotá "/>
    <x v="2"/>
  </r>
  <r>
    <x v="51"/>
    <x v="33"/>
    <x v="33"/>
    <s v="Bogotá"/>
    <x v="2"/>
  </r>
  <r>
    <x v="52"/>
    <x v="34"/>
    <x v="34"/>
    <s v="Yopal"/>
    <x v="2"/>
  </r>
  <r>
    <x v="53"/>
    <x v="14"/>
    <x v="14"/>
    <s v="Cali"/>
    <x v="0"/>
  </r>
  <r>
    <x v="54"/>
    <x v="35"/>
    <x v="35"/>
    <s v="Bogotá"/>
    <x v="0"/>
  </r>
  <r>
    <x v="55"/>
    <x v="35"/>
    <x v="35"/>
    <s v="Bogotá"/>
    <x v="0"/>
  </r>
  <r>
    <x v="56"/>
    <x v="15"/>
    <x v="15"/>
    <s v="Medellín"/>
    <x v="2"/>
  </r>
  <r>
    <x v="57"/>
    <x v="36"/>
    <x v="36"/>
    <s v="Ibagué"/>
    <x v="2"/>
  </r>
  <r>
    <x v="58"/>
    <x v="37"/>
    <x v="37"/>
    <s v="Bogotá"/>
    <x v="0"/>
  </r>
  <r>
    <x v="59"/>
    <x v="8"/>
    <x v="8"/>
    <s v="Bogotá "/>
    <x v="0"/>
  </r>
  <r>
    <x v="60"/>
    <x v="8"/>
    <x v="8"/>
    <s v="Bogotá "/>
    <x v="0"/>
  </r>
  <r>
    <x v="61"/>
    <x v="23"/>
    <x v="23"/>
    <s v="Bogotá"/>
    <x v="2"/>
  </r>
  <r>
    <x v="62"/>
    <x v="4"/>
    <x v="4"/>
    <s v="Bogotá "/>
    <x v="2"/>
  </r>
  <r>
    <x v="63"/>
    <x v="38"/>
    <x v="38"/>
    <s v="Bogotá"/>
    <x v="0"/>
  </r>
  <r>
    <x v="64"/>
    <x v="3"/>
    <x v="3"/>
    <s v="Bogotá"/>
    <x v="0"/>
  </r>
  <r>
    <x v="65"/>
    <x v="39"/>
    <x v="39"/>
    <s v="Bogotá"/>
    <x v="2"/>
  </r>
  <r>
    <x v="66"/>
    <x v="39"/>
    <x v="39"/>
    <s v="Bogotá"/>
    <x v="2"/>
  </r>
  <r>
    <x v="67"/>
    <x v="3"/>
    <x v="3"/>
    <s v="Bogotá"/>
    <x v="0"/>
  </r>
  <r>
    <x v="68"/>
    <x v="7"/>
    <x v="7"/>
    <s v="Chía"/>
    <x v="0"/>
  </r>
  <r>
    <x v="69"/>
    <x v="7"/>
    <x v="7"/>
    <s v="Chía"/>
    <x v="0"/>
  </r>
  <r>
    <x v="70"/>
    <x v="40"/>
    <x v="40"/>
    <s v="Medellín"/>
    <x v="0"/>
  </r>
  <r>
    <x v="71"/>
    <x v="41"/>
    <x v="41"/>
    <s v="Bogotá"/>
    <x v="0"/>
  </r>
  <r>
    <x v="72"/>
    <x v="42"/>
    <x v="42"/>
    <s v="Barranquilla"/>
    <x v="0"/>
  </r>
  <r>
    <x v="73"/>
    <x v="43"/>
    <x v="43"/>
    <s v="Soacha"/>
    <x v="0"/>
  </r>
  <r>
    <x v="74"/>
    <x v="4"/>
    <x v="4"/>
    <s v="Bogotá "/>
    <x v="2"/>
  </r>
  <r>
    <x v="75"/>
    <x v="44"/>
    <x v="44"/>
    <s v="Cartagena"/>
    <x v="0"/>
  </r>
  <r>
    <x v="76"/>
    <x v="8"/>
    <x v="8"/>
    <s v="Bogotá "/>
    <x v="2"/>
  </r>
  <r>
    <x v="77"/>
    <x v="8"/>
    <x v="8"/>
    <s v="Bogotá "/>
    <x v="2"/>
  </r>
  <r>
    <x v="78"/>
    <x v="18"/>
    <x v="18"/>
    <s v="Bogotá"/>
    <x v="0"/>
  </r>
  <r>
    <x v="79"/>
    <x v="18"/>
    <x v="18"/>
    <s v="Bogotá"/>
    <x v="0"/>
  </r>
  <r>
    <x v="80"/>
    <x v="18"/>
    <x v="18"/>
    <s v="Bogotá"/>
    <x v="0"/>
  </r>
  <r>
    <x v="81"/>
    <x v="45"/>
    <x v="45"/>
    <s v="Medellín"/>
    <x v="0"/>
  </r>
  <r>
    <x v="82"/>
    <x v="22"/>
    <x v="22"/>
    <s v="Bogotá "/>
    <x v="0"/>
  </r>
  <r>
    <x v="83"/>
    <x v="46"/>
    <x v="46"/>
    <s v="Cúcuta"/>
    <x v="0"/>
  </r>
  <r>
    <x v="84"/>
    <x v="47"/>
    <x v="47"/>
    <s v="Bogotá"/>
    <x v="0"/>
  </r>
  <r>
    <x v="85"/>
    <x v="15"/>
    <x v="15"/>
    <s v="Medellín"/>
    <x v="0"/>
  </r>
  <r>
    <x v="86"/>
    <x v="10"/>
    <x v="10"/>
    <s v="Bogotá"/>
    <x v="0"/>
  </r>
  <r>
    <x v="87"/>
    <x v="16"/>
    <x v="16"/>
    <s v="Bogotá"/>
    <x v="2"/>
  </r>
  <r>
    <x v="88"/>
    <x v="39"/>
    <x v="39"/>
    <s v="Bogotá"/>
    <x v="2"/>
  </r>
  <r>
    <x v="89"/>
    <x v="48"/>
    <x v="48"/>
    <s v="Armenia"/>
    <x v="2"/>
  </r>
  <r>
    <x v="90"/>
    <x v="43"/>
    <x v="43"/>
    <s v="Soacha"/>
    <x v="0"/>
  </r>
  <r>
    <x v="91"/>
    <x v="49"/>
    <x v="49"/>
    <s v="Bogotá"/>
    <x v="2"/>
  </r>
  <r>
    <x v="92"/>
    <x v="15"/>
    <x v="15"/>
    <s v="Medellín"/>
    <x v="2"/>
  </r>
  <r>
    <x v="93"/>
    <x v="18"/>
    <x v="18"/>
    <s v="Bogotá"/>
    <x v="0"/>
  </r>
  <r>
    <x v="94"/>
    <x v="26"/>
    <x v="26"/>
    <s v="Bogotá "/>
    <x v="0"/>
  </r>
  <r>
    <x v="95"/>
    <x v="35"/>
    <x v="35"/>
    <s v="Bogotá"/>
    <x v="0"/>
  </r>
  <r>
    <x v="96"/>
    <x v="50"/>
    <x v="50"/>
    <s v="Bogotá"/>
    <x v="2"/>
  </r>
  <r>
    <x v="97"/>
    <x v="4"/>
    <x v="4"/>
    <s v="Bogotá "/>
    <x v="2"/>
  </r>
  <r>
    <x v="98"/>
    <x v="51"/>
    <x v="51"/>
    <s v="Medellín"/>
    <x v="2"/>
  </r>
  <r>
    <x v="99"/>
    <x v="21"/>
    <x v="21"/>
    <s v="Bogotá"/>
    <x v="0"/>
  </r>
  <r>
    <x v="100"/>
    <x v="23"/>
    <x v="23"/>
    <s v="Bogotá"/>
    <x v="2"/>
  </r>
  <r>
    <x v="101"/>
    <x v="52"/>
    <x v="52"/>
    <s v="Medellín"/>
    <x v="3"/>
  </r>
  <r>
    <x v="102"/>
    <x v="21"/>
    <x v="21"/>
    <s v="Bogotá"/>
    <x v="0"/>
  </r>
  <r>
    <x v="103"/>
    <x v="21"/>
    <x v="21"/>
    <s v="Bogotá"/>
    <x v="0"/>
  </r>
  <r>
    <x v="104"/>
    <x v="28"/>
    <x v="28"/>
    <s v="Bogotá"/>
    <x v="2"/>
  </r>
  <r>
    <x v="105"/>
    <x v="53"/>
    <x v="53"/>
    <s v="Bogotá"/>
    <x v="2"/>
  </r>
  <r>
    <x v="106"/>
    <x v="54"/>
    <x v="54"/>
    <s v="Bogotá"/>
    <x v="2"/>
  </r>
  <r>
    <x v="107"/>
    <x v="15"/>
    <x v="15"/>
    <s v="Medellín"/>
    <x v="2"/>
  </r>
  <r>
    <x v="108"/>
    <x v="8"/>
    <x v="8"/>
    <s v="Bogotá "/>
    <x v="0"/>
  </r>
  <r>
    <x v="109"/>
    <x v="36"/>
    <x v="36"/>
    <s v="Ibagué"/>
    <x v="2"/>
  </r>
  <r>
    <x v="110"/>
    <x v="30"/>
    <x v="30"/>
    <s v="Bogotá"/>
    <x v="2"/>
  </r>
  <r>
    <x v="111"/>
    <x v="4"/>
    <x v="4"/>
    <s v="Bogotá "/>
    <x v="2"/>
  </r>
  <r>
    <x v="112"/>
    <x v="55"/>
    <x v="55"/>
    <s v="Medellín"/>
    <x v="0"/>
  </r>
  <r>
    <x v="113"/>
    <x v="55"/>
    <x v="55"/>
    <s v="Medellín"/>
    <x v="0"/>
  </r>
  <r>
    <x v="114"/>
    <x v="56"/>
    <x v="56"/>
    <s v="Medellín"/>
    <x v="0"/>
  </r>
  <r>
    <x v="115"/>
    <x v="39"/>
    <x v="39"/>
    <s v="Bogotá"/>
    <x v="2"/>
  </r>
  <r>
    <x v="116"/>
    <x v="57"/>
    <x v="57"/>
    <s v="Manizales"/>
    <x v="2"/>
  </r>
  <r>
    <x v="117"/>
    <x v="51"/>
    <x v="51"/>
    <s v="Medellín"/>
    <x v="2"/>
  </r>
  <r>
    <x v="118"/>
    <x v="8"/>
    <x v="8"/>
    <s v="Bogotá "/>
    <x v="2"/>
  </r>
  <r>
    <x v="119"/>
    <x v="58"/>
    <x v="58"/>
    <s v="Bogotá"/>
    <x v="2"/>
  </r>
  <r>
    <x v="120"/>
    <x v="59"/>
    <x v="59"/>
    <s v="Cartagena"/>
    <x v="0"/>
  </r>
  <r>
    <x v="121"/>
    <x v="42"/>
    <x v="42"/>
    <s v="Barranquilla"/>
    <x v="2"/>
  </r>
  <r>
    <x v="122"/>
    <x v="56"/>
    <x v="56"/>
    <s v="Medellín"/>
    <x v="2"/>
  </r>
  <r>
    <x v="123"/>
    <x v="22"/>
    <x v="22"/>
    <s v="Bogotá "/>
    <x v="0"/>
  </r>
  <r>
    <x v="124"/>
    <x v="28"/>
    <x v="28"/>
    <s v="Bogotá"/>
    <x v="0"/>
  </r>
  <r>
    <x v="125"/>
    <x v="60"/>
    <x v="60"/>
    <s v="Bogotá"/>
    <x v="2"/>
  </r>
  <r>
    <x v="126"/>
    <x v="2"/>
    <x v="2"/>
    <s v="Bogotá"/>
    <x v="2"/>
  </r>
  <r>
    <x v="127"/>
    <x v="21"/>
    <x v="21"/>
    <s v="Bogotá"/>
    <x v="0"/>
  </r>
  <r>
    <x v="128"/>
    <x v="36"/>
    <x v="36"/>
    <s v="Ibagué"/>
    <x v="2"/>
  </r>
  <r>
    <x v="129"/>
    <x v="7"/>
    <x v="7"/>
    <s v="Chía"/>
    <x v="2"/>
  </r>
  <r>
    <x v="130"/>
    <x v="61"/>
    <x v="61"/>
    <s v="Bogotá"/>
    <x v="2"/>
  </r>
  <r>
    <x v="131"/>
    <x v="62"/>
    <x v="62"/>
    <s v="Bogotá"/>
    <x v="2"/>
  </r>
  <r>
    <x v="132"/>
    <x v="63"/>
    <x v="63"/>
    <s v="Bogotá"/>
    <x v="2"/>
  </r>
  <r>
    <x v="133"/>
    <x v="64"/>
    <x v="64"/>
    <s v="Bogotá "/>
    <x v="2"/>
  </r>
  <r>
    <x v="134"/>
    <x v="56"/>
    <x v="56"/>
    <s v="Medellín"/>
    <x v="2"/>
  </r>
  <r>
    <x v="135"/>
    <x v="22"/>
    <x v="22"/>
    <s v="Bogotá "/>
    <x v="2"/>
  </r>
  <r>
    <x v="136"/>
    <x v="22"/>
    <x v="22"/>
    <s v="Bogotá "/>
    <x v="2"/>
  </r>
  <r>
    <x v="137"/>
    <x v="21"/>
    <x v="21"/>
    <s v="Bogotá"/>
    <x v="0"/>
  </r>
  <r>
    <x v="138"/>
    <x v="22"/>
    <x v="22"/>
    <s v="Bogotá "/>
    <x v="2"/>
  </r>
  <r>
    <x v="139"/>
    <x v="21"/>
    <x v="21"/>
    <s v="Bogotá"/>
    <x v="0"/>
  </r>
  <r>
    <x v="140"/>
    <x v="58"/>
    <x v="58"/>
    <s v="Bogotá"/>
    <x v="2"/>
  </r>
  <r>
    <x v="141"/>
    <x v="65"/>
    <x v="65"/>
    <s v="Barranquilla"/>
    <x v="0"/>
  </r>
  <r>
    <x v="142"/>
    <x v="15"/>
    <x v="15"/>
    <s v="Medellín"/>
    <x v="0"/>
  </r>
  <r>
    <x v="143"/>
    <x v="33"/>
    <x v="33"/>
    <s v="Bogotá"/>
    <x v="2"/>
  </r>
  <r>
    <x v="144"/>
    <x v="56"/>
    <x v="56"/>
    <s v="Medellín"/>
    <x v="2"/>
  </r>
  <r>
    <x v="145"/>
    <x v="13"/>
    <x v="13"/>
    <s v="Bogotá"/>
    <x v="2"/>
  </r>
  <r>
    <x v="146"/>
    <x v="28"/>
    <x v="28"/>
    <s v="Bogotá"/>
    <x v="0"/>
  </r>
  <r>
    <x v="147"/>
    <x v="66"/>
    <x v="66"/>
    <s v="Cali"/>
    <x v="2"/>
  </r>
  <r>
    <x v="148"/>
    <x v="36"/>
    <x v="36"/>
    <s v="Ibagué"/>
    <x v="2"/>
  </r>
  <r>
    <x v="149"/>
    <x v="40"/>
    <x v="40"/>
    <s v="Medellín"/>
    <x v="0"/>
  </r>
  <r>
    <x v="150"/>
    <x v="17"/>
    <x v="17"/>
    <s v="Medellín"/>
    <x v="2"/>
  </r>
  <r>
    <x v="151"/>
    <x v="52"/>
    <x v="52"/>
    <s v="Medellín"/>
    <x v="2"/>
  </r>
  <r>
    <x v="152"/>
    <x v="7"/>
    <x v="7"/>
    <s v="Chía"/>
    <x v="2"/>
  </r>
  <r>
    <x v="153"/>
    <x v="8"/>
    <x v="8"/>
    <s v="Bogotá "/>
    <x v="2"/>
  </r>
  <r>
    <x v="154"/>
    <x v="8"/>
    <x v="8"/>
    <s v="Bogotá "/>
    <x v="2"/>
  </r>
  <r>
    <x v="155"/>
    <x v="8"/>
    <x v="8"/>
    <s v="Bogotá "/>
    <x v="0"/>
  </r>
  <r>
    <x v="156"/>
    <x v="36"/>
    <x v="36"/>
    <s v="Ibagué"/>
    <x v="2"/>
  </r>
  <r>
    <x v="157"/>
    <x v="8"/>
    <x v="8"/>
    <s v="Bogotá "/>
    <x v="0"/>
  </r>
  <r>
    <x v="158"/>
    <x v="67"/>
    <x v="67"/>
    <s v="Barranquilla"/>
    <x v="0"/>
  </r>
  <r>
    <x v="159"/>
    <x v="56"/>
    <x v="56"/>
    <s v="Medellín"/>
    <x v="2"/>
  </r>
  <r>
    <x v="160"/>
    <x v="8"/>
    <x v="8"/>
    <s v="Bogotá "/>
    <x v="2"/>
  </r>
  <r>
    <x v="161"/>
    <x v="2"/>
    <x v="2"/>
    <s v="Bogotá"/>
    <x v="2"/>
  </r>
  <r>
    <x v="162"/>
    <x v="68"/>
    <x v="68"/>
    <s v="Medellín"/>
    <x v="2"/>
  </r>
  <r>
    <x v="163"/>
    <x v="7"/>
    <x v="7"/>
    <s v="Chía"/>
    <x v="2"/>
  </r>
  <r>
    <x v="164"/>
    <x v="63"/>
    <x v="63"/>
    <s v="Bogotá"/>
    <x v="2"/>
  </r>
  <r>
    <x v="165"/>
    <x v="69"/>
    <x v="69"/>
    <s v="Manizales"/>
    <x v="2"/>
  </r>
  <r>
    <x v="166"/>
    <x v="7"/>
    <x v="7"/>
    <s v="Chía"/>
    <x v="2"/>
  </r>
  <r>
    <x v="167"/>
    <x v="3"/>
    <x v="3"/>
    <s v="Bogotá"/>
    <x v="0"/>
  </r>
  <r>
    <x v="168"/>
    <x v="61"/>
    <x v="61"/>
    <s v="Bogotá"/>
    <x v="2"/>
  </r>
  <r>
    <x v="169"/>
    <x v="56"/>
    <x v="56"/>
    <s v="Medellín"/>
    <x v="1"/>
  </r>
  <r>
    <x v="170"/>
    <x v="66"/>
    <x v="66"/>
    <s v="Cali"/>
    <x v="2"/>
  </r>
  <r>
    <x v="171"/>
    <x v="43"/>
    <x v="43"/>
    <s v="Soacha"/>
    <x v="0"/>
  </r>
  <r>
    <x v="172"/>
    <x v="70"/>
    <x v="70"/>
    <s v="Chiquinquirá"/>
    <x v="0"/>
  </r>
  <r>
    <x v="173"/>
    <x v="56"/>
    <x v="56"/>
    <s v="Medellín"/>
    <x v="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05">
  <r>
    <x v="0"/>
    <x v="0"/>
    <x v="0"/>
    <s v="Bucaramanga"/>
    <x v="0"/>
  </r>
  <r>
    <x v="1"/>
    <x v="1"/>
    <x v="1"/>
    <s v="Bogotá"/>
    <x v="0"/>
  </r>
  <r>
    <x v="2"/>
    <x v="2"/>
    <x v="2"/>
    <s v="Cali"/>
    <x v="0"/>
  </r>
  <r>
    <x v="3"/>
    <x v="3"/>
    <x v="3"/>
    <s v="Cali"/>
    <x v="0"/>
  </r>
  <r>
    <x v="4"/>
    <x v="4"/>
    <x v="4"/>
    <s v="Bogotá"/>
    <x v="0"/>
  </r>
  <r>
    <x v="5"/>
    <x v="5"/>
    <x v="5"/>
    <s v="Bogotá"/>
    <x v="1"/>
  </r>
  <r>
    <x v="6"/>
    <x v="6"/>
    <x v="6"/>
    <s v="Girardot"/>
    <x v="1"/>
  </r>
  <r>
    <x v="7"/>
    <x v="7"/>
    <x v="7"/>
    <s v="Bogotá"/>
    <x v="0"/>
  </r>
  <r>
    <x v="8"/>
    <x v="6"/>
    <x v="6"/>
    <s v="Girardot"/>
    <x v="1"/>
  </r>
  <r>
    <x v="9"/>
    <x v="7"/>
    <x v="7"/>
    <s v="Bogotá"/>
    <x v="1"/>
  </r>
  <r>
    <x v="10"/>
    <x v="7"/>
    <x v="7"/>
    <s v="Bogotá"/>
    <x v="1"/>
  </r>
  <r>
    <x v="11"/>
    <x v="8"/>
    <x v="8"/>
    <s v="Bogotá"/>
    <x v="0"/>
  </r>
  <r>
    <x v="12"/>
    <x v="9"/>
    <x v="9"/>
    <s v="Bogotá"/>
    <x v="1"/>
  </r>
  <r>
    <x v="13"/>
    <x v="10"/>
    <x v="10"/>
    <s v="Bogotá"/>
    <x v="1"/>
  </r>
  <r>
    <x v="14"/>
    <x v="6"/>
    <x v="6"/>
    <s v="Girardot"/>
    <x v="2"/>
  </r>
  <r>
    <x v="15"/>
    <x v="11"/>
    <x v="11"/>
    <s v="Chía"/>
    <x v="0"/>
  </r>
  <r>
    <x v="16"/>
    <x v="12"/>
    <x v="12"/>
    <s v="Bogotá "/>
    <x v="1"/>
  </r>
  <r>
    <x v="17"/>
    <x v="13"/>
    <x v="13"/>
    <s v="Bogotá"/>
    <x v="0"/>
  </r>
  <r>
    <x v="18"/>
    <x v="14"/>
    <x v="14"/>
    <s v="Bogotá"/>
    <x v="0"/>
  </r>
  <r>
    <x v="19"/>
    <x v="15"/>
    <x v="15"/>
    <s v="Bogotá"/>
    <x v="1"/>
  </r>
  <r>
    <x v="20"/>
    <x v="16"/>
    <x v="16"/>
    <s v="Bogotá "/>
    <x v="1"/>
  </r>
  <r>
    <x v="21"/>
    <x v="16"/>
    <x v="16"/>
    <s v="Bogotá "/>
    <x v="0"/>
  </r>
  <r>
    <x v="22"/>
    <x v="17"/>
    <x v="17"/>
    <s v="Bucaramanga"/>
    <x v="1"/>
  </r>
  <r>
    <x v="23"/>
    <x v="18"/>
    <x v="18"/>
    <s v="Chía"/>
    <x v="0"/>
  </r>
  <r>
    <x v="24"/>
    <x v="19"/>
    <x v="19"/>
    <s v="Bogotá"/>
    <x v="0"/>
  </r>
  <r>
    <x v="25"/>
    <x v="20"/>
    <x v="20"/>
    <s v="Bogotá"/>
    <x v="2"/>
  </r>
  <r>
    <x v="26"/>
    <x v="21"/>
    <x v="21"/>
    <s v="Bogotá"/>
    <x v="0"/>
  </r>
  <r>
    <x v="27"/>
    <x v="22"/>
    <x v="22"/>
    <s v="Villavicencio"/>
    <x v="0"/>
  </r>
  <r>
    <x v="28"/>
    <x v="12"/>
    <x v="12"/>
    <s v="Bogotá "/>
    <x v="1"/>
  </r>
  <r>
    <x v="29"/>
    <x v="12"/>
    <x v="12"/>
    <s v="Bogotá "/>
    <x v="1"/>
  </r>
  <r>
    <x v="30"/>
    <x v="11"/>
    <x v="11"/>
    <s v="Chía"/>
    <x v="0"/>
  </r>
  <r>
    <x v="31"/>
    <x v="23"/>
    <x v="23"/>
    <s v="Ibagué"/>
    <x v="0"/>
  </r>
  <r>
    <x v="32"/>
    <x v="24"/>
    <x v="24"/>
    <s v="Bogotá"/>
    <x v="0"/>
  </r>
  <r>
    <x v="33"/>
    <x v="25"/>
    <x v="25"/>
    <s v="Bogotá"/>
    <x v="1"/>
  </r>
  <r>
    <x v="34"/>
    <x v="26"/>
    <x v="26"/>
    <s v="Bogotá"/>
    <x v="0"/>
  </r>
  <r>
    <x v="35"/>
    <x v="27"/>
    <x v="27"/>
    <s v="Bucaramanga"/>
    <x v="1"/>
  </r>
  <r>
    <x v="36"/>
    <x v="28"/>
    <x v="28"/>
    <s v="Barranquilla"/>
    <x v="0"/>
  </r>
  <r>
    <x v="37"/>
    <x v="11"/>
    <x v="11"/>
    <s v="Chía"/>
    <x v="0"/>
  </r>
  <r>
    <x v="38"/>
    <x v="29"/>
    <x v="29"/>
    <s v="Bogotá"/>
    <x v="0"/>
  </r>
  <r>
    <x v="39"/>
    <x v="30"/>
    <x v="30"/>
    <s v="Bogotá"/>
    <x v="0"/>
  </r>
  <r>
    <x v="40"/>
    <x v="31"/>
    <x v="31"/>
    <s v="Cali"/>
    <x v="0"/>
  </r>
  <r>
    <x v="41"/>
    <x v="32"/>
    <x v="32"/>
    <s v="Tunja"/>
    <x v="0"/>
  </r>
  <r>
    <x v="42"/>
    <x v="23"/>
    <x v="23"/>
    <s v="Ibagué"/>
    <x v="0"/>
  </r>
  <r>
    <x v="43"/>
    <x v="21"/>
    <x v="21"/>
    <s v="Bogotá"/>
    <x v="0"/>
  </r>
  <r>
    <x v="44"/>
    <x v="0"/>
    <x v="0"/>
    <s v="Bucaramanga"/>
    <x v="0"/>
  </r>
  <r>
    <x v="45"/>
    <x v="33"/>
    <x v="33"/>
    <s v="Bogotá"/>
    <x v="1"/>
  </r>
  <r>
    <x v="46"/>
    <x v="33"/>
    <x v="33"/>
    <s v="Bogotá"/>
    <x v="0"/>
  </r>
  <r>
    <x v="47"/>
    <x v="26"/>
    <x v="26"/>
    <s v="Bogotá"/>
    <x v="1"/>
  </r>
  <r>
    <x v="48"/>
    <x v="34"/>
    <x v="34"/>
    <s v="Pereira"/>
    <x v="0"/>
  </r>
  <r>
    <x v="49"/>
    <x v="35"/>
    <x v="35"/>
    <s v="Manizales"/>
    <x v="0"/>
  </r>
  <r>
    <x v="50"/>
    <x v="36"/>
    <x v="36"/>
    <s v="Barranquilla"/>
    <x v="1"/>
  </r>
  <r>
    <x v="51"/>
    <x v="37"/>
    <x v="37"/>
    <s v="Manizales"/>
    <x v="0"/>
  </r>
  <r>
    <x v="52"/>
    <x v="23"/>
    <x v="23"/>
    <s v="Ibagué"/>
    <x v="0"/>
  </r>
  <r>
    <x v="53"/>
    <x v="38"/>
    <x v="38"/>
    <s v="Cali"/>
    <x v="0"/>
  </r>
  <r>
    <x v="54"/>
    <x v="7"/>
    <x v="7"/>
    <s v="Bogotá"/>
    <x v="0"/>
  </r>
  <r>
    <x v="55"/>
    <x v="39"/>
    <x v="39"/>
    <s v="Barranquilla"/>
    <x v="0"/>
  </r>
  <r>
    <x v="56"/>
    <x v="29"/>
    <x v="29"/>
    <s v="Bogotá"/>
    <x v="0"/>
  </r>
  <r>
    <x v="57"/>
    <x v="15"/>
    <x v="15"/>
    <s v="Bogotá"/>
    <x v="0"/>
  </r>
  <r>
    <x v="58"/>
    <x v="15"/>
    <x v="15"/>
    <s v="Bogotá"/>
    <x v="1"/>
  </r>
  <r>
    <x v="59"/>
    <x v="40"/>
    <x v="40"/>
    <s v="Bogotá"/>
    <x v="0"/>
  </r>
  <r>
    <x v="60"/>
    <x v="14"/>
    <x v="14"/>
    <s v="Bogotá"/>
    <x v="0"/>
  </r>
  <r>
    <x v="61"/>
    <x v="12"/>
    <x v="12"/>
    <s v="Bogotá "/>
    <x v="1"/>
  </r>
  <r>
    <x v="62"/>
    <x v="11"/>
    <x v="11"/>
    <s v="Chía"/>
    <x v="0"/>
  </r>
  <r>
    <x v="63"/>
    <x v="41"/>
    <x v="41"/>
    <s v="Bogotá"/>
    <x v="0"/>
  </r>
  <r>
    <x v="64"/>
    <x v="41"/>
    <x v="41"/>
    <s v="Bogotá"/>
    <x v="1"/>
  </r>
  <r>
    <x v="65"/>
    <x v="41"/>
    <x v="41"/>
    <s v="Bogotá"/>
    <x v="1"/>
  </r>
  <r>
    <x v="66"/>
    <x v="41"/>
    <x v="41"/>
    <s v="Bogotá"/>
    <x v="0"/>
  </r>
  <r>
    <x v="67"/>
    <x v="42"/>
    <x v="42"/>
    <s v="Medellín"/>
    <x v="0"/>
  </r>
  <r>
    <x v="68"/>
    <x v="43"/>
    <x v="43"/>
    <s v="Bogotá"/>
    <x v="2"/>
  </r>
  <r>
    <x v="69"/>
    <x v="44"/>
    <x v="44"/>
    <s v="Bogotá"/>
    <x v="0"/>
  </r>
  <r>
    <x v="70"/>
    <x v="45"/>
    <x v="45"/>
    <s v="Bogotá"/>
    <x v="1"/>
  </r>
  <r>
    <x v="71"/>
    <x v="46"/>
    <x v="46"/>
    <s v="Cali"/>
    <x v="0"/>
  </r>
  <r>
    <x v="72"/>
    <x v="47"/>
    <x v="47"/>
    <s v="Facatativá"/>
    <x v="1"/>
  </r>
  <r>
    <x v="73"/>
    <x v="47"/>
    <x v="47"/>
    <s v="Facatativá"/>
    <x v="1"/>
  </r>
  <r>
    <x v="74"/>
    <x v="47"/>
    <x v="47"/>
    <s v="Facatativá"/>
    <x v="1"/>
  </r>
  <r>
    <x v="75"/>
    <x v="47"/>
    <x v="47"/>
    <s v="Facatativá"/>
    <x v="1"/>
  </r>
  <r>
    <x v="76"/>
    <x v="7"/>
    <x v="7"/>
    <s v="Bogotá"/>
    <x v="1"/>
  </r>
  <r>
    <x v="77"/>
    <x v="16"/>
    <x v="16"/>
    <s v="Bogotá "/>
    <x v="1"/>
  </r>
  <r>
    <x v="78"/>
    <x v="13"/>
    <x v="13"/>
    <s v="Bogotá"/>
    <x v="0"/>
  </r>
  <r>
    <x v="79"/>
    <x v="1"/>
    <x v="1"/>
    <s v="Bogotá"/>
    <x v="0"/>
  </r>
  <r>
    <x v="80"/>
    <x v="21"/>
    <x v="21"/>
    <s v="Bogotá"/>
    <x v="0"/>
  </r>
  <r>
    <x v="81"/>
    <x v="14"/>
    <x v="14"/>
    <s v="Bogotá"/>
    <x v="1"/>
  </r>
  <r>
    <x v="82"/>
    <x v="31"/>
    <x v="31"/>
    <s v="Cali"/>
    <x v="0"/>
  </r>
  <r>
    <x v="83"/>
    <x v="33"/>
    <x v="33"/>
    <s v="Bogotá"/>
    <x v="0"/>
  </r>
  <r>
    <x v="84"/>
    <x v="11"/>
    <x v="11"/>
    <s v="Chía"/>
    <x v="0"/>
  </r>
  <r>
    <x v="85"/>
    <x v="48"/>
    <x v="48"/>
    <s v="Barranquilla"/>
    <x v="0"/>
  </r>
  <r>
    <x v="86"/>
    <x v="49"/>
    <x v="49"/>
    <s v="Bogotá"/>
    <x v="0"/>
  </r>
  <r>
    <x v="87"/>
    <x v="50"/>
    <x v="50"/>
    <s v="Bogotá "/>
    <x v="0"/>
  </r>
  <r>
    <x v="88"/>
    <x v="23"/>
    <x v="23"/>
    <s v="Ibagué"/>
    <x v="0"/>
  </r>
  <r>
    <x v="89"/>
    <x v="7"/>
    <x v="7"/>
    <s v="Bogotá"/>
    <x v="1"/>
  </r>
  <r>
    <x v="90"/>
    <x v="51"/>
    <x v="51"/>
    <s v="Bogotá"/>
    <x v="0"/>
  </r>
  <r>
    <x v="91"/>
    <x v="52"/>
    <x v="52"/>
    <s v="Barranquilla"/>
    <x v="0"/>
  </r>
  <r>
    <x v="92"/>
    <x v="53"/>
    <x v="53"/>
    <s v="Bogotá"/>
    <x v="0"/>
  </r>
  <r>
    <x v="93"/>
    <x v="54"/>
    <x v="54"/>
    <s v="Bogotá"/>
    <x v="1"/>
  </r>
  <r>
    <x v="94"/>
    <x v="53"/>
    <x v="53"/>
    <s v="Bogotá"/>
    <x v="0"/>
  </r>
  <r>
    <x v="95"/>
    <x v="10"/>
    <x v="10"/>
    <s v="Bogotá"/>
    <x v="1"/>
  </r>
  <r>
    <x v="96"/>
    <x v="48"/>
    <x v="48"/>
    <s v="Barranquilla"/>
    <x v="0"/>
  </r>
  <r>
    <x v="97"/>
    <x v="46"/>
    <x v="46"/>
    <s v="Cali"/>
    <x v="0"/>
  </r>
  <r>
    <x v="98"/>
    <x v="55"/>
    <x v="55"/>
    <s v="Medellín"/>
    <x v="0"/>
  </r>
  <r>
    <x v="99"/>
    <x v="56"/>
    <x v="56"/>
    <s v="Bogotá"/>
    <x v="1"/>
  </r>
  <r>
    <x v="100"/>
    <x v="57"/>
    <x v="57"/>
    <s v="Soacha"/>
    <x v="0"/>
  </r>
  <r>
    <x v="101"/>
    <x v="49"/>
    <x v="49"/>
    <s v="Bogotá"/>
    <x v="1"/>
  </r>
  <r>
    <x v="102"/>
    <x v="49"/>
    <x v="49"/>
    <s v="Bogotá"/>
    <x v="1"/>
  </r>
  <r>
    <x v="103"/>
    <x v="28"/>
    <x v="28"/>
    <s v="Barranquilla"/>
    <x v="0"/>
  </r>
  <r>
    <x v="104"/>
    <x v="58"/>
    <x v="58"/>
    <s v="Bucaramanga"/>
    <x v="1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34">
  <r>
    <s v="Bogotá"/>
    <n v="458"/>
    <s v="Cruz Verde Kennedy Central"/>
    <n v="4"/>
    <n v="10"/>
    <n v="6"/>
    <n v="5"/>
    <n v="8"/>
    <n v="4"/>
    <n v="9"/>
    <n v="5"/>
    <n v="13"/>
    <n v="16"/>
    <n v="4"/>
    <n v="2"/>
    <n v="2"/>
    <n v="4"/>
    <n v="6"/>
    <n v="4"/>
    <n v="2"/>
    <n v="3"/>
    <n v="2"/>
    <n v="6"/>
    <n v="2"/>
    <n v="3"/>
    <n v="1"/>
    <n v="5"/>
    <n v="4"/>
    <n v="2"/>
    <n v="3"/>
    <n v="6"/>
    <n v="7"/>
    <n v="8"/>
    <n v="8"/>
    <n v="4"/>
    <n v="0"/>
    <x v="0"/>
  </r>
  <r>
    <s v="Medellín"/>
    <n v="161"/>
    <s v="Cruz Verde Punto Clave"/>
    <n v="3"/>
    <n v="3"/>
    <m/>
    <n v="5"/>
    <n v="6"/>
    <n v="3"/>
    <n v="4"/>
    <n v="5"/>
    <n v="5"/>
    <n v="7"/>
    <n v="0"/>
    <n v="2"/>
    <n v="1"/>
    <n v="2"/>
    <n v="1"/>
    <n v="0"/>
    <n v="0"/>
    <n v="2"/>
    <n v="3"/>
    <n v="3"/>
    <n v="3"/>
    <n v="0"/>
    <n v="3"/>
    <n v="0"/>
    <n v="4"/>
    <n v="3"/>
    <n v="2"/>
    <n v="0"/>
    <n v="5"/>
    <n v="3"/>
    <n v="4"/>
    <n v="0"/>
    <n v="0"/>
    <x v="1"/>
  </r>
  <r>
    <s v="Bogotá"/>
    <n v="378"/>
    <s v="Cruz Verde Avenida Las Villas"/>
    <n v="6"/>
    <n v="3"/>
    <n v="4"/>
    <n v="2"/>
    <n v="3"/>
    <n v="3"/>
    <n v="5"/>
    <n v="2"/>
    <n v="0"/>
    <n v="4"/>
    <n v="3"/>
    <n v="1"/>
    <n v="5"/>
    <n v="0"/>
    <n v="3"/>
    <n v="3"/>
    <n v="1"/>
    <n v="2"/>
    <n v="0"/>
    <n v="1"/>
    <n v="2"/>
    <n v="0"/>
    <n v="3"/>
    <n v="3"/>
    <n v="2"/>
    <n v="1"/>
    <n v="1"/>
    <n v="0"/>
    <n v="0"/>
    <n v="3"/>
    <n v="1"/>
    <n v="1"/>
    <n v="2"/>
    <x v="2"/>
  </r>
  <r>
    <s v="Bogotá"/>
    <n v="459"/>
    <s v=" Cruz Verde Las Ferias"/>
    <n v="3"/>
    <m/>
    <n v="4"/>
    <n v="0"/>
    <n v="3"/>
    <m/>
    <n v="0"/>
    <n v="9"/>
    <n v="9"/>
    <n v="6"/>
    <n v="1"/>
    <n v="1"/>
    <n v="2"/>
    <n v="0"/>
    <n v="0"/>
    <n v="4"/>
    <n v="0"/>
    <n v="0"/>
    <n v="0"/>
    <n v="3"/>
    <n v="0"/>
    <m/>
    <m/>
    <n v="0"/>
    <n v="0"/>
    <n v="4"/>
    <n v="5"/>
    <n v="0"/>
    <n v="9"/>
    <n v="0"/>
    <n v="6"/>
    <n v="0"/>
    <n v="1"/>
    <x v="2"/>
  </r>
  <r>
    <s v="Bogotá"/>
    <n v="172"/>
    <s v="Cruz Verde Calle 100"/>
    <n v="2"/>
    <n v="3"/>
    <n v="1"/>
    <n v="4"/>
    <n v="0"/>
    <n v="3"/>
    <n v="6"/>
    <n v="7"/>
    <n v="1"/>
    <n v="1"/>
    <n v="0"/>
    <n v="2"/>
    <n v="0"/>
    <n v="3"/>
    <n v="0"/>
    <n v="1"/>
    <n v="0"/>
    <n v="3"/>
    <n v="1"/>
    <m/>
    <m/>
    <n v="2"/>
    <n v="1"/>
    <n v="3"/>
    <n v="3"/>
    <n v="5"/>
    <n v="2"/>
    <n v="0"/>
    <n v="1"/>
    <n v="0"/>
    <n v="1"/>
    <n v="0"/>
    <n v="0"/>
    <x v="3"/>
  </r>
  <r>
    <s v="Bogotá"/>
    <n v="226"/>
    <s v="Cruz Verde Metro 20 de Julio"/>
    <n v="3"/>
    <n v="2"/>
    <n v="5"/>
    <n v="1"/>
    <n v="4"/>
    <n v="2"/>
    <n v="2"/>
    <n v="3"/>
    <n v="4"/>
    <n v="5"/>
    <n v="1"/>
    <n v="2"/>
    <n v="1"/>
    <n v="1"/>
    <n v="1"/>
    <n v="0"/>
    <n v="5"/>
    <n v="0"/>
    <n v="1"/>
    <n v="1"/>
    <n v="3"/>
    <n v="0"/>
    <n v="2"/>
    <n v="0"/>
    <n v="2"/>
    <n v="1"/>
    <n v="2"/>
    <n v="1"/>
    <n v="3"/>
    <n v="4"/>
    <n v="1"/>
    <n v="0"/>
    <n v="1"/>
    <x v="4"/>
  </r>
  <r>
    <s v="Bogotá"/>
    <n v="157"/>
    <s v="Cruz Verde Zona In"/>
    <n v="1"/>
    <n v="2"/>
    <n v="6"/>
    <n v="2"/>
    <n v="3"/>
    <n v="4"/>
    <n v="1"/>
    <n v="3"/>
    <n v="2"/>
    <n v="3"/>
    <n v="1"/>
    <n v="0"/>
    <n v="1"/>
    <n v="0"/>
    <n v="2"/>
    <n v="0"/>
    <n v="6"/>
    <n v="0"/>
    <n v="2"/>
    <n v="0"/>
    <n v="3"/>
    <n v="0"/>
    <n v="4"/>
    <n v="0"/>
    <n v="1"/>
    <n v="0"/>
    <n v="3"/>
    <n v="0"/>
    <n v="2"/>
    <n v="0"/>
    <n v="3"/>
    <n v="0"/>
    <n v="1"/>
    <x v="3"/>
  </r>
  <r>
    <s v="Zipaquirá"/>
    <n v="382"/>
    <s v="Cruz Verde Zipaquirá Centro"/>
    <n v="4"/>
    <n v="2"/>
    <n v="4"/>
    <n v="0"/>
    <n v="1"/>
    <n v="1"/>
    <n v="4"/>
    <n v="2"/>
    <n v="3"/>
    <n v="2"/>
    <n v="0"/>
    <n v="4"/>
    <n v="0"/>
    <n v="2"/>
    <n v="0"/>
    <n v="4"/>
    <n v="0"/>
    <n v="0"/>
    <n v="0"/>
    <n v="0"/>
    <n v="1"/>
    <n v="0"/>
    <n v="1"/>
    <n v="3"/>
    <n v="1"/>
    <n v="2"/>
    <n v="0"/>
    <n v="3"/>
    <n v="0"/>
    <n v="1"/>
    <n v="1"/>
    <n v="0"/>
    <n v="0"/>
    <x v="5"/>
  </r>
  <r>
    <s v="Bogotá"/>
    <n v="160"/>
    <s v="Cruz Verde Santa Bárbara"/>
    <n v="1"/>
    <n v="3"/>
    <m/>
    <n v="7"/>
    <n v="1"/>
    <n v="2"/>
    <n v="1"/>
    <n v="2"/>
    <n v="4"/>
    <n v="0"/>
    <n v="0"/>
    <n v="0"/>
    <n v="1"/>
    <n v="1"/>
    <n v="2"/>
    <n v="0"/>
    <n v="0"/>
    <n v="1"/>
    <n v="6"/>
    <n v="0"/>
    <n v="1"/>
    <n v="0"/>
    <n v="2"/>
    <n v="0"/>
    <n v="1"/>
    <n v="1"/>
    <n v="1"/>
    <n v="1"/>
    <n v="3"/>
    <n v="0"/>
    <n v="0"/>
    <n v="0"/>
    <n v="0"/>
    <x v="6"/>
  </r>
  <r>
    <s v="Bogotá"/>
    <n v="468"/>
    <s v="Cruz Verde Calle 93"/>
    <n v="2"/>
    <n v="2"/>
    <n v="5"/>
    <n v="2"/>
    <n v="3"/>
    <n v="3"/>
    <n v="0"/>
    <n v="1"/>
    <n v="0"/>
    <n v="3"/>
    <n v="1"/>
    <n v="0"/>
    <n v="2"/>
    <n v="1"/>
    <n v="1"/>
    <n v="1"/>
    <n v="4"/>
    <n v="1"/>
    <n v="1"/>
    <n v="2"/>
    <n v="1"/>
    <n v="0"/>
    <n v="3"/>
    <n v="0"/>
    <n v="0"/>
    <n v="0"/>
    <n v="1"/>
    <n v="0"/>
    <n v="0"/>
    <n v="3"/>
    <n v="0"/>
    <n v="1"/>
    <n v="0"/>
    <x v="7"/>
  </r>
  <r>
    <s v="Bogotá"/>
    <n v="451"/>
    <s v="Cruz Verde Chapinero Alto"/>
    <n v="3"/>
    <n v="2"/>
    <n v="5"/>
    <n v="2"/>
    <n v="2"/>
    <n v="3"/>
    <n v="0"/>
    <n v="0"/>
    <n v="1"/>
    <n v="8"/>
    <n v="3"/>
    <n v="3"/>
    <n v="0"/>
    <n v="2"/>
    <n v="0"/>
    <n v="5"/>
    <n v="0"/>
    <n v="2"/>
    <n v="0"/>
    <n v="2"/>
    <n v="0"/>
    <n v="3"/>
    <n v="0"/>
    <n v="0"/>
    <n v="0"/>
    <n v="0"/>
    <n v="0"/>
    <n v="1"/>
    <n v="0"/>
    <n v="8"/>
    <n v="0"/>
    <n v="2"/>
    <n v="1"/>
    <x v="8"/>
  </r>
  <r>
    <s v="Soacha"/>
    <n v="455"/>
    <s v="Cruz Verde Antares"/>
    <n v="1"/>
    <m/>
    <n v="2"/>
    <n v="1"/>
    <n v="6"/>
    <n v="3"/>
    <n v="1"/>
    <n v="2"/>
    <n v="2"/>
    <n v="3"/>
    <n v="1"/>
    <n v="1"/>
    <n v="0"/>
    <n v="0"/>
    <n v="0"/>
    <n v="1"/>
    <n v="1"/>
    <n v="0"/>
    <n v="1"/>
    <n v="2"/>
    <n v="4"/>
    <n v="2"/>
    <n v="1"/>
    <n v="1"/>
    <n v="0"/>
    <n v="0"/>
    <n v="2"/>
    <n v="2"/>
    <n v="0"/>
    <n v="3"/>
    <n v="0"/>
    <n v="0"/>
    <n v="1"/>
    <x v="7"/>
  </r>
  <r>
    <s v="Cali"/>
    <n v="189"/>
    <s v="Cruz Verde Centenario"/>
    <n v="1"/>
    <n v="1"/>
    <n v="2"/>
    <n v="5"/>
    <n v="2"/>
    <n v="1"/>
    <n v="1"/>
    <n v="3"/>
    <n v="2"/>
    <n v="0"/>
    <n v="1"/>
    <n v="0"/>
    <n v="1"/>
    <n v="0"/>
    <n v="1"/>
    <n v="0"/>
    <n v="2"/>
    <n v="0"/>
    <n v="5"/>
    <n v="0"/>
    <n v="2"/>
    <n v="0"/>
    <n v="1"/>
    <n v="1"/>
    <n v="0"/>
    <n v="1"/>
    <n v="2"/>
    <n v="0"/>
    <n v="2"/>
    <n v="0"/>
    <n v="0"/>
    <n v="0"/>
    <n v="1"/>
    <x v="9"/>
  </r>
  <r>
    <s v="Bogotá"/>
    <n v="262"/>
    <s v="Cruz Verde Jumbo Hayuelos"/>
    <n v="4"/>
    <n v="1"/>
    <n v="1"/>
    <n v="2"/>
    <n v="2"/>
    <m/>
    <n v="4"/>
    <n v="1"/>
    <n v="2"/>
    <n v="1"/>
    <n v="3"/>
    <n v="0"/>
    <n v="4"/>
    <n v="0"/>
    <n v="1"/>
    <n v="0"/>
    <n v="1"/>
    <n v="0"/>
    <n v="2"/>
    <n v="0"/>
    <n v="2"/>
    <m/>
    <m/>
    <n v="0"/>
    <n v="4"/>
    <n v="0"/>
    <n v="1"/>
    <n v="0"/>
    <n v="2"/>
    <n v="0"/>
    <n v="1"/>
    <n v="0"/>
    <n v="3"/>
    <x v="6"/>
  </r>
  <r>
    <s v="Cúcuta"/>
    <n v="460"/>
    <s v="Cruz Verde Cúcuta Av.1"/>
    <n v="2"/>
    <n v="1"/>
    <m/>
    <n v="3"/>
    <n v="2"/>
    <n v="3"/>
    <n v="2"/>
    <n v="2"/>
    <n v="2"/>
    <n v="1"/>
    <n v="0"/>
    <n v="2"/>
    <n v="0"/>
    <n v="1"/>
    <n v="0"/>
    <n v="0"/>
    <n v="0"/>
    <n v="3"/>
    <n v="0"/>
    <n v="2"/>
    <n v="0"/>
    <n v="3"/>
    <n v="0"/>
    <n v="2"/>
    <n v="0"/>
    <n v="1"/>
    <n v="1"/>
    <n v="2"/>
    <n v="0"/>
    <n v="1"/>
    <n v="0"/>
    <n v="0"/>
    <n v="0"/>
    <x v="10"/>
  </r>
  <r>
    <s v="Bogotá "/>
    <n v="495"/>
    <s v="Cruz Verde Clìnica de la Mujer"/>
    <n v="0"/>
    <m/>
    <m/>
    <n v="0"/>
    <n v="6"/>
    <n v="1"/>
    <n v="5"/>
    <n v="3"/>
    <n v="2"/>
    <n v="6"/>
    <n v="3"/>
    <n v="0"/>
    <n v="0"/>
    <n v="0"/>
    <n v="0"/>
    <n v="0"/>
    <n v="0"/>
    <n v="0"/>
    <n v="0"/>
    <n v="4"/>
    <n v="2"/>
    <n v="1"/>
    <n v="0"/>
    <n v="5"/>
    <n v="0"/>
    <n v="2"/>
    <n v="1"/>
    <n v="0"/>
    <n v="2"/>
    <n v="3"/>
    <n v="3"/>
    <n v="2"/>
    <n v="1"/>
    <x v="11"/>
  </r>
  <r>
    <s v="Bogotá"/>
    <n v="505"/>
    <s v="Cruz Verde Galerias"/>
    <n v="1"/>
    <n v="3"/>
    <n v="3"/>
    <n v="2"/>
    <n v="1"/>
    <n v="6"/>
    <n v="0"/>
    <n v="0"/>
    <n v="0"/>
    <n v="0"/>
    <n v="0"/>
    <n v="0"/>
    <n v="1"/>
    <n v="3"/>
    <n v="0"/>
    <n v="3"/>
    <n v="0"/>
    <n v="2"/>
    <n v="0"/>
    <n v="1"/>
    <n v="0"/>
    <n v="5"/>
    <n v="1"/>
    <n v="0"/>
    <n v="0"/>
    <n v="0"/>
    <n v="0"/>
    <n v="0"/>
    <n v="0"/>
    <n v="0"/>
    <n v="0"/>
    <n v="0"/>
    <n v="0"/>
    <x v="12"/>
  </r>
  <r>
    <s v="Cúcuta"/>
    <n v="131"/>
    <s v="Cruz Verde Rosetal"/>
    <n v="0"/>
    <m/>
    <m/>
    <n v="0"/>
    <n v="9"/>
    <n v="2"/>
    <n v="4"/>
    <n v="1"/>
    <n v="0"/>
    <n v="0"/>
    <n v="0"/>
    <n v="0"/>
    <n v="0"/>
    <n v="0"/>
    <n v="0"/>
    <n v="0"/>
    <n v="0"/>
    <n v="0"/>
    <n v="0"/>
    <n v="0"/>
    <n v="9"/>
    <n v="0"/>
    <n v="2"/>
    <n v="2"/>
    <n v="2"/>
    <n v="1"/>
    <n v="0"/>
    <n v="0"/>
    <n v="0"/>
    <n v="0"/>
    <n v="0"/>
    <n v="0"/>
    <n v="0"/>
    <x v="12"/>
  </r>
  <r>
    <s v="Bogotá"/>
    <n v="511"/>
    <s v="Cruz Verde Mazuren"/>
    <n v="0"/>
    <n v="1"/>
    <n v="4"/>
    <n v="3"/>
    <n v="3"/>
    <n v="4"/>
    <n v="0"/>
    <n v="0"/>
    <n v="0"/>
    <n v="0"/>
    <n v="0"/>
    <n v="0"/>
    <n v="0"/>
    <n v="0"/>
    <n v="1"/>
    <n v="0"/>
    <n v="4"/>
    <n v="0"/>
    <n v="3"/>
    <n v="0"/>
    <n v="3"/>
    <n v="0"/>
    <n v="4"/>
    <n v="0"/>
    <n v="0"/>
    <n v="0"/>
    <n v="0"/>
    <n v="0"/>
    <n v="0"/>
    <n v="0"/>
    <n v="0"/>
    <n v="0"/>
    <n v="0"/>
    <x v="13"/>
  </r>
  <r>
    <s v="Bogotá"/>
    <n v="167"/>
    <s v="Cruz Verde Quinta Paredes"/>
    <n v="0"/>
    <n v="2"/>
    <m/>
    <n v="3"/>
    <n v="3"/>
    <n v="2"/>
    <n v="2"/>
    <n v="3"/>
    <n v="0"/>
    <n v="0"/>
    <n v="0"/>
    <n v="0"/>
    <n v="0"/>
    <n v="0"/>
    <n v="2"/>
    <n v="0"/>
    <n v="0"/>
    <n v="2"/>
    <n v="1"/>
    <n v="3"/>
    <n v="0"/>
    <n v="2"/>
    <n v="0"/>
    <n v="1"/>
    <n v="1"/>
    <n v="3"/>
    <n v="0"/>
    <n v="0"/>
    <n v="0"/>
    <n v="0"/>
    <n v="0"/>
    <n v="0"/>
    <n v="0"/>
    <x v="13"/>
  </r>
  <r>
    <s v="Medellín"/>
    <n v="200"/>
    <s v="Cruz Verde Jumbo Cra 65"/>
    <n v="6"/>
    <n v="4"/>
    <n v="1"/>
    <n v="0"/>
    <m/>
    <m/>
    <n v="1"/>
    <n v="1"/>
    <n v="2"/>
    <n v="1"/>
    <n v="0"/>
    <n v="1"/>
    <n v="5"/>
    <n v="0"/>
    <n v="4"/>
    <n v="0"/>
    <n v="1"/>
    <n v="0"/>
    <n v="0"/>
    <m/>
    <m/>
    <m/>
    <m/>
    <n v="0"/>
    <n v="1"/>
    <n v="1"/>
    <n v="0"/>
    <n v="0"/>
    <n v="2"/>
    <n v="1"/>
    <n v="0"/>
    <n v="0"/>
    <n v="0"/>
    <x v="12"/>
  </r>
  <r>
    <s v="Facatativá"/>
    <n v="143"/>
    <s v="Cruz Verde Facatativá"/>
    <n v="1"/>
    <n v="1"/>
    <n v="3"/>
    <n v="4"/>
    <n v="1"/>
    <m/>
    <n v="0"/>
    <n v="0"/>
    <n v="4"/>
    <n v="0"/>
    <n v="4"/>
    <n v="0"/>
    <n v="1"/>
    <n v="0"/>
    <n v="1"/>
    <n v="1"/>
    <n v="2"/>
    <n v="3"/>
    <n v="1"/>
    <n v="0"/>
    <n v="1"/>
    <m/>
    <m/>
    <n v="0"/>
    <n v="0"/>
    <n v="0"/>
    <n v="0"/>
    <n v="4"/>
    <n v="0"/>
    <n v="0"/>
    <n v="0"/>
    <n v="4"/>
    <n v="0"/>
    <x v="10"/>
  </r>
  <r>
    <s v="Barranquilla"/>
    <n v="183"/>
    <s v="Cruz Verde Calle 84"/>
    <n v="0"/>
    <m/>
    <m/>
    <n v="0"/>
    <n v="2"/>
    <n v="1"/>
    <n v="5"/>
    <n v="2"/>
    <n v="4"/>
    <n v="0"/>
    <n v="0"/>
    <n v="0"/>
    <n v="0"/>
    <n v="0"/>
    <n v="0"/>
    <n v="0"/>
    <n v="0"/>
    <n v="0"/>
    <n v="0"/>
    <n v="0"/>
    <n v="2"/>
    <n v="1"/>
    <n v="0"/>
    <n v="3"/>
    <n v="2"/>
    <n v="2"/>
    <n v="0"/>
    <n v="4"/>
    <n v="0"/>
    <n v="0"/>
    <n v="0"/>
    <n v="0"/>
    <n v="0"/>
    <x v="14"/>
  </r>
  <r>
    <s v="Cali"/>
    <n v="120"/>
    <s v="Cruz Verde Roosevelt"/>
    <n v="0"/>
    <n v="1"/>
    <n v="1"/>
    <n v="0"/>
    <n v="4"/>
    <n v="2"/>
    <n v="0"/>
    <n v="2"/>
    <n v="3"/>
    <n v="2"/>
    <n v="2"/>
    <n v="0"/>
    <n v="0"/>
    <n v="0"/>
    <n v="1"/>
    <n v="0"/>
    <n v="1"/>
    <n v="0"/>
    <n v="0"/>
    <n v="0"/>
    <n v="4"/>
    <n v="0"/>
    <n v="2"/>
    <n v="0"/>
    <n v="0"/>
    <n v="0"/>
    <n v="2"/>
    <n v="1"/>
    <n v="2"/>
    <n v="0"/>
    <n v="2"/>
    <n v="0"/>
    <n v="2"/>
    <x v="15"/>
  </r>
  <r>
    <s v="Bogotá"/>
    <n v="464"/>
    <s v="Cruz Verde Av. Esperanza"/>
    <n v="2"/>
    <n v="4"/>
    <n v="5"/>
    <n v="0"/>
    <m/>
    <m/>
    <n v="1"/>
    <n v="0"/>
    <n v="0"/>
    <n v="0"/>
    <n v="0"/>
    <n v="2"/>
    <n v="0"/>
    <n v="3"/>
    <n v="1"/>
    <n v="4"/>
    <n v="1"/>
    <n v="0"/>
    <n v="0"/>
    <m/>
    <m/>
    <m/>
    <m/>
    <n v="1"/>
    <n v="0"/>
    <n v="0"/>
    <n v="0"/>
    <n v="0"/>
    <n v="0"/>
    <n v="0"/>
    <n v="0"/>
    <n v="0"/>
    <n v="0"/>
    <x v="16"/>
  </r>
  <r>
    <s v="Bogotá"/>
    <n v="383"/>
    <s v="Cruz Verde World Trade Center"/>
    <n v="1"/>
    <m/>
    <n v="1"/>
    <n v="1"/>
    <n v="3"/>
    <n v="1"/>
    <n v="1"/>
    <n v="3"/>
    <n v="1"/>
    <n v="1"/>
    <n v="0"/>
    <n v="1"/>
    <n v="0"/>
    <n v="0"/>
    <n v="0"/>
    <n v="0"/>
    <n v="1"/>
    <n v="1"/>
    <n v="0"/>
    <n v="2"/>
    <n v="1"/>
    <n v="0"/>
    <n v="1"/>
    <n v="1"/>
    <n v="0"/>
    <n v="0"/>
    <n v="3"/>
    <n v="1"/>
    <n v="0"/>
    <n v="1"/>
    <n v="0"/>
    <n v="0"/>
    <n v="0"/>
    <x v="17"/>
  </r>
  <r>
    <s v="Bogotá"/>
    <n v="110"/>
    <s v="Cruz Verde Pontevedra"/>
    <n v="0"/>
    <n v="2"/>
    <n v="3"/>
    <n v="0"/>
    <n v="2"/>
    <n v="1"/>
    <n v="2"/>
    <n v="0"/>
    <n v="1"/>
    <n v="4"/>
    <n v="0"/>
    <n v="0"/>
    <n v="0"/>
    <n v="0"/>
    <n v="2"/>
    <n v="0"/>
    <n v="3"/>
    <n v="0"/>
    <n v="0"/>
    <n v="1"/>
    <n v="1"/>
    <n v="0"/>
    <n v="1"/>
    <n v="0"/>
    <n v="2"/>
    <n v="0"/>
    <n v="0"/>
    <n v="0"/>
    <n v="1"/>
    <n v="0"/>
    <n v="4"/>
    <n v="0"/>
    <n v="0"/>
    <x v="13"/>
  </r>
  <r>
    <s v="Bogotá"/>
    <n v="469"/>
    <s v="Cruz Verde Calle 140"/>
    <n v="0"/>
    <n v="1"/>
    <m/>
    <n v="2"/>
    <n v="1"/>
    <n v="1"/>
    <n v="3"/>
    <n v="1"/>
    <n v="2"/>
    <n v="1"/>
    <n v="0"/>
    <n v="0"/>
    <n v="0"/>
    <n v="0"/>
    <n v="1"/>
    <n v="0"/>
    <n v="0"/>
    <n v="1"/>
    <n v="1"/>
    <n v="1"/>
    <n v="0"/>
    <n v="1"/>
    <n v="0"/>
    <n v="3"/>
    <n v="0"/>
    <n v="1"/>
    <n v="0"/>
    <n v="2"/>
    <n v="0"/>
    <n v="1"/>
    <n v="0"/>
    <n v="0"/>
    <n v="0"/>
    <x v="16"/>
  </r>
  <r>
    <s v="Bogotá"/>
    <n v="367"/>
    <s v="Cruz Verde Ilarco"/>
    <n v="1"/>
    <m/>
    <n v="1"/>
    <n v="4"/>
    <n v="1"/>
    <m/>
    <n v="0"/>
    <n v="2"/>
    <n v="2"/>
    <n v="0"/>
    <n v="0"/>
    <n v="1"/>
    <n v="0"/>
    <n v="0"/>
    <n v="0"/>
    <n v="1"/>
    <n v="0"/>
    <n v="2"/>
    <n v="2"/>
    <n v="1"/>
    <n v="0"/>
    <m/>
    <m/>
    <n v="0"/>
    <n v="0"/>
    <n v="1"/>
    <n v="1"/>
    <n v="2"/>
    <n v="0"/>
    <n v="0"/>
    <n v="0"/>
    <n v="0"/>
    <n v="0"/>
    <x v="18"/>
  </r>
  <r>
    <s v="Bogotá"/>
    <n v="512"/>
    <s v="Cruz Verde Parque Fontibón"/>
    <n v="3"/>
    <m/>
    <m/>
    <n v="1"/>
    <n v="3"/>
    <n v="3"/>
    <n v="0"/>
    <n v="0"/>
    <n v="0"/>
    <n v="0"/>
    <n v="0"/>
    <n v="2"/>
    <n v="1"/>
    <n v="0"/>
    <n v="0"/>
    <n v="0"/>
    <n v="0"/>
    <n v="1"/>
    <n v="0"/>
    <n v="1"/>
    <n v="2"/>
    <n v="1"/>
    <n v="2"/>
    <n v="0"/>
    <n v="0"/>
    <n v="0"/>
    <n v="0"/>
    <n v="0"/>
    <n v="0"/>
    <n v="0"/>
    <n v="0"/>
    <n v="0"/>
    <n v="0"/>
    <x v="19"/>
  </r>
  <r>
    <s v="Armenia"/>
    <n v="133"/>
    <s v="Cruz Verde Avenida Bolívar"/>
    <n v="0"/>
    <n v="2"/>
    <n v="2"/>
    <n v="2"/>
    <n v="1"/>
    <n v="2"/>
    <n v="1"/>
    <n v="0"/>
    <n v="0"/>
    <n v="1"/>
    <n v="0"/>
    <n v="0"/>
    <n v="0"/>
    <n v="0"/>
    <n v="2"/>
    <n v="0"/>
    <n v="2"/>
    <n v="1"/>
    <n v="1"/>
    <n v="0"/>
    <n v="1"/>
    <n v="0"/>
    <n v="2"/>
    <n v="0"/>
    <n v="1"/>
    <n v="0"/>
    <n v="0"/>
    <n v="0"/>
    <n v="0"/>
    <n v="0"/>
    <n v="1"/>
    <n v="0"/>
    <n v="0"/>
    <x v="18"/>
  </r>
  <r>
    <s v="Barranquilla"/>
    <n v="257"/>
    <s v="Cruz Verde Jumbo Americano"/>
    <n v="1"/>
    <m/>
    <n v="1"/>
    <n v="1"/>
    <n v="1"/>
    <n v="2"/>
    <n v="2"/>
    <n v="2"/>
    <n v="0"/>
    <n v="2"/>
    <n v="2"/>
    <n v="1"/>
    <n v="0"/>
    <n v="0"/>
    <n v="0"/>
    <n v="0"/>
    <n v="1"/>
    <n v="0"/>
    <n v="1"/>
    <n v="1"/>
    <n v="0"/>
    <n v="1"/>
    <n v="1"/>
    <n v="1"/>
    <n v="1"/>
    <n v="1"/>
    <n v="1"/>
    <n v="0"/>
    <n v="0"/>
    <n v="1"/>
    <n v="1"/>
    <n v="0"/>
    <n v="2"/>
    <x v="14"/>
  </r>
  <r>
    <s v="Bogotá"/>
    <n v="461"/>
    <s v="Cruz Verde Santa Fé"/>
    <n v="1"/>
    <m/>
    <m/>
    <n v="0"/>
    <n v="1"/>
    <n v="2"/>
    <n v="2"/>
    <n v="3"/>
    <n v="1"/>
    <n v="1"/>
    <n v="0"/>
    <n v="1"/>
    <n v="0"/>
    <n v="0"/>
    <n v="0"/>
    <n v="0"/>
    <n v="0"/>
    <n v="0"/>
    <n v="0"/>
    <n v="1"/>
    <n v="0"/>
    <n v="2"/>
    <n v="0"/>
    <n v="2"/>
    <n v="0"/>
    <n v="3"/>
    <n v="0"/>
    <n v="1"/>
    <n v="0"/>
    <n v="1"/>
    <n v="0"/>
    <n v="0"/>
    <n v="0"/>
    <x v="18"/>
  </r>
  <r>
    <s v="Bucaramanga"/>
    <n v="297"/>
    <s v="Cruz Verde Parque Caracolí"/>
    <n v="2"/>
    <m/>
    <n v="3"/>
    <n v="0"/>
    <m/>
    <n v="2"/>
    <n v="1"/>
    <n v="0"/>
    <n v="2"/>
    <n v="1"/>
    <n v="2"/>
    <n v="2"/>
    <n v="0"/>
    <n v="0"/>
    <n v="0"/>
    <n v="3"/>
    <n v="0"/>
    <n v="0"/>
    <n v="0"/>
    <m/>
    <m/>
    <n v="2"/>
    <n v="0"/>
    <n v="1"/>
    <n v="0"/>
    <n v="0"/>
    <n v="0"/>
    <n v="1"/>
    <n v="1"/>
    <n v="1"/>
    <n v="0"/>
    <n v="0"/>
    <n v="2"/>
    <x v="17"/>
  </r>
  <r>
    <s v="Bogotá"/>
    <n v="163"/>
    <s v="Cruz Verde Palermo"/>
    <n v="0"/>
    <n v="2"/>
    <m/>
    <n v="2"/>
    <m/>
    <n v="1"/>
    <n v="0"/>
    <n v="3"/>
    <n v="2"/>
    <n v="0"/>
    <n v="4"/>
    <n v="0"/>
    <n v="0"/>
    <n v="2"/>
    <n v="0"/>
    <n v="0"/>
    <n v="0"/>
    <n v="2"/>
    <n v="0"/>
    <m/>
    <m/>
    <n v="0"/>
    <n v="1"/>
    <n v="0"/>
    <n v="0"/>
    <n v="3"/>
    <n v="0"/>
    <n v="2"/>
    <n v="0"/>
    <n v="0"/>
    <n v="0"/>
    <n v="2"/>
    <n v="2"/>
    <x v="14"/>
  </r>
  <r>
    <s v="Bogotá"/>
    <n v="98"/>
    <s v="Cruz Verde Belmira"/>
    <n v="1"/>
    <n v="1"/>
    <n v="1"/>
    <n v="1"/>
    <n v="1"/>
    <n v="1"/>
    <n v="0"/>
    <n v="1"/>
    <n v="3"/>
    <n v="2"/>
    <n v="2"/>
    <n v="0"/>
    <n v="1"/>
    <n v="0"/>
    <n v="1"/>
    <n v="0"/>
    <n v="1"/>
    <n v="0"/>
    <n v="1"/>
    <n v="0"/>
    <n v="1"/>
    <n v="0"/>
    <n v="1"/>
    <n v="0"/>
    <n v="0"/>
    <n v="0"/>
    <n v="1"/>
    <n v="1"/>
    <n v="2"/>
    <n v="0"/>
    <n v="2"/>
    <n v="0"/>
    <n v="2"/>
    <x v="14"/>
  </r>
  <r>
    <s v="Bogotá"/>
    <n v="265"/>
    <s v="Cruz Verde Metro Alquería"/>
    <n v="2"/>
    <n v="2"/>
    <n v="1"/>
    <n v="0"/>
    <n v="2"/>
    <m/>
    <n v="1"/>
    <n v="1"/>
    <n v="0"/>
    <n v="1"/>
    <n v="0"/>
    <n v="2"/>
    <n v="0"/>
    <n v="2"/>
    <n v="0"/>
    <n v="1"/>
    <n v="0"/>
    <n v="0"/>
    <n v="0"/>
    <n v="1"/>
    <n v="1"/>
    <m/>
    <m/>
    <n v="0"/>
    <n v="1"/>
    <n v="1"/>
    <n v="0"/>
    <n v="0"/>
    <n v="0"/>
    <n v="1"/>
    <n v="0"/>
    <n v="0"/>
    <n v="0"/>
    <x v="19"/>
  </r>
  <r>
    <s v="Bogotá"/>
    <n v="506"/>
    <s v="Cruz Verde Santa Bibiana"/>
    <n v="0"/>
    <n v="1"/>
    <n v="2"/>
    <n v="2"/>
    <m/>
    <n v="1"/>
    <n v="1"/>
    <n v="2"/>
    <n v="0"/>
    <n v="3"/>
    <n v="0"/>
    <n v="0"/>
    <n v="0"/>
    <n v="1"/>
    <n v="0"/>
    <n v="2"/>
    <n v="0"/>
    <n v="1"/>
    <n v="1"/>
    <m/>
    <m/>
    <n v="1"/>
    <n v="0"/>
    <n v="1"/>
    <n v="0"/>
    <n v="1"/>
    <n v="1"/>
    <n v="0"/>
    <n v="0"/>
    <n v="3"/>
    <n v="0"/>
    <n v="0"/>
    <n v="0"/>
    <x v="16"/>
  </r>
  <r>
    <s v="Bogotá"/>
    <n v="507"/>
    <s v="Cruz Verde Diver Plaza"/>
    <n v="0"/>
    <n v="1"/>
    <n v="1"/>
    <n v="1"/>
    <n v="2"/>
    <n v="1"/>
    <n v="2"/>
    <n v="0"/>
    <n v="1"/>
    <n v="0"/>
    <n v="2"/>
    <n v="0"/>
    <n v="0"/>
    <n v="1"/>
    <n v="0"/>
    <n v="1"/>
    <n v="0"/>
    <n v="1"/>
    <n v="0"/>
    <n v="2"/>
    <n v="0"/>
    <n v="0"/>
    <n v="1"/>
    <n v="1"/>
    <n v="1"/>
    <n v="0"/>
    <n v="0"/>
    <n v="1"/>
    <n v="0"/>
    <n v="0"/>
    <n v="0"/>
    <n v="2"/>
    <n v="0"/>
    <x v="18"/>
  </r>
  <r>
    <s v="Bucaramanga"/>
    <n v="162"/>
    <s v="Cruz Verde Cabecera"/>
    <n v="0"/>
    <n v="2"/>
    <n v="1"/>
    <n v="0"/>
    <n v="1"/>
    <n v="2"/>
    <n v="2"/>
    <n v="0"/>
    <n v="1"/>
    <n v="0"/>
    <n v="1"/>
    <n v="0"/>
    <n v="0"/>
    <n v="2"/>
    <n v="0"/>
    <n v="1"/>
    <n v="0"/>
    <n v="0"/>
    <n v="0"/>
    <n v="0"/>
    <n v="1"/>
    <n v="2"/>
    <n v="0"/>
    <n v="2"/>
    <n v="0"/>
    <n v="0"/>
    <n v="0"/>
    <n v="1"/>
    <n v="0"/>
    <n v="0"/>
    <n v="0"/>
    <n v="1"/>
    <n v="0"/>
    <x v="19"/>
  </r>
  <r>
    <s v="Cali"/>
    <n v="188"/>
    <s v="Cruz Verde Tequendama"/>
    <n v="0"/>
    <n v="1"/>
    <m/>
    <n v="1"/>
    <n v="3"/>
    <n v="2"/>
    <n v="0"/>
    <n v="1"/>
    <n v="1"/>
    <n v="0"/>
    <n v="2"/>
    <n v="0"/>
    <n v="0"/>
    <n v="0"/>
    <n v="1"/>
    <n v="0"/>
    <n v="0"/>
    <n v="0"/>
    <n v="1"/>
    <n v="1"/>
    <n v="2"/>
    <n v="0"/>
    <n v="2"/>
    <n v="0"/>
    <n v="0"/>
    <n v="0"/>
    <n v="1"/>
    <n v="0"/>
    <n v="1"/>
    <n v="0"/>
    <n v="0"/>
    <n v="0"/>
    <n v="2"/>
    <x v="18"/>
  </r>
  <r>
    <s v="Bogotá"/>
    <n v="494"/>
    <s v="Cruz Verde Modelia Central"/>
    <n v="1"/>
    <m/>
    <n v="1"/>
    <n v="2"/>
    <m/>
    <n v="3"/>
    <n v="0"/>
    <n v="1"/>
    <n v="1"/>
    <n v="1"/>
    <n v="0"/>
    <n v="1"/>
    <n v="0"/>
    <n v="0"/>
    <n v="0"/>
    <n v="1"/>
    <n v="0"/>
    <n v="2"/>
    <n v="0"/>
    <m/>
    <m/>
    <n v="3"/>
    <n v="0"/>
    <n v="0"/>
    <n v="0"/>
    <n v="0"/>
    <n v="1"/>
    <n v="0"/>
    <n v="1"/>
    <n v="0"/>
    <n v="1"/>
    <n v="0"/>
    <n v="0"/>
    <x v="19"/>
  </r>
  <r>
    <s v="Bogotá"/>
    <n v="466"/>
    <s v="Cruz Verde Colmedica Chapinero "/>
    <n v="0"/>
    <n v="1"/>
    <n v="3"/>
    <n v="0"/>
    <m/>
    <n v="3"/>
    <n v="1"/>
    <n v="0"/>
    <n v="0"/>
    <n v="0"/>
    <n v="0"/>
    <n v="0"/>
    <n v="0"/>
    <n v="1"/>
    <n v="0"/>
    <n v="3"/>
    <n v="0"/>
    <n v="0"/>
    <n v="0"/>
    <m/>
    <m/>
    <n v="3"/>
    <n v="0"/>
    <n v="1"/>
    <n v="0"/>
    <n v="0"/>
    <n v="0"/>
    <n v="0"/>
    <n v="0"/>
    <n v="0"/>
    <n v="0"/>
    <n v="0"/>
    <n v="0"/>
    <x v="20"/>
  </r>
  <r>
    <s v="Bogotá"/>
    <n v="253"/>
    <s v="Cruz Verde Metro Banderas"/>
    <n v="2"/>
    <n v="1"/>
    <n v="1"/>
    <n v="1"/>
    <n v="1"/>
    <m/>
    <n v="0"/>
    <n v="1"/>
    <n v="1"/>
    <n v="2"/>
    <n v="1"/>
    <n v="0"/>
    <n v="2"/>
    <n v="0"/>
    <n v="1"/>
    <n v="0"/>
    <n v="1"/>
    <n v="1"/>
    <n v="0"/>
    <n v="0"/>
    <n v="1"/>
    <m/>
    <m/>
    <n v="0"/>
    <n v="0"/>
    <n v="1"/>
    <n v="0"/>
    <n v="0"/>
    <n v="1"/>
    <n v="0"/>
    <n v="2"/>
    <n v="0"/>
    <n v="1"/>
    <x v="18"/>
  </r>
  <r>
    <s v="Cali"/>
    <n v="385"/>
    <s v="Cruz Verde Imbanaco"/>
    <n v="1"/>
    <m/>
    <n v="1"/>
    <n v="2"/>
    <n v="1"/>
    <m/>
    <n v="0"/>
    <n v="1"/>
    <n v="2"/>
    <n v="1"/>
    <n v="0"/>
    <n v="0"/>
    <n v="1"/>
    <n v="0"/>
    <n v="0"/>
    <n v="1"/>
    <n v="0"/>
    <n v="1"/>
    <n v="1"/>
    <n v="1"/>
    <n v="0"/>
    <m/>
    <m/>
    <n v="0"/>
    <n v="0"/>
    <n v="0"/>
    <n v="1"/>
    <n v="0"/>
    <n v="2"/>
    <n v="1"/>
    <n v="0"/>
    <n v="0"/>
    <n v="0"/>
    <x v="21"/>
  </r>
  <r>
    <s v="Barranquilla"/>
    <n v="309"/>
    <s v="Cruz Verde Metro San Francisco"/>
    <n v="0"/>
    <n v="1"/>
    <n v="1"/>
    <n v="1"/>
    <n v="1"/>
    <m/>
    <n v="0"/>
    <n v="1"/>
    <n v="3"/>
    <n v="0"/>
    <n v="0"/>
    <n v="0"/>
    <n v="0"/>
    <n v="0"/>
    <n v="1"/>
    <n v="0"/>
    <n v="1"/>
    <n v="0"/>
    <n v="1"/>
    <n v="0"/>
    <n v="1"/>
    <m/>
    <m/>
    <n v="0"/>
    <n v="0"/>
    <n v="0"/>
    <n v="1"/>
    <n v="0"/>
    <n v="3"/>
    <n v="0"/>
    <n v="0"/>
    <n v="0"/>
    <n v="0"/>
    <x v="20"/>
  </r>
  <r>
    <s v="Bogotá"/>
    <n v="504"/>
    <s v="Cruz Verde Uap 104"/>
    <n v="0"/>
    <n v="3"/>
    <n v="1"/>
    <n v="0"/>
    <m/>
    <n v="3"/>
    <n v="0"/>
    <n v="0"/>
    <n v="0"/>
    <n v="0"/>
    <n v="1"/>
    <n v="0"/>
    <n v="0"/>
    <n v="2"/>
    <n v="1"/>
    <n v="1"/>
    <n v="0"/>
    <n v="0"/>
    <n v="0"/>
    <m/>
    <m/>
    <n v="3"/>
    <n v="0"/>
    <n v="0"/>
    <n v="0"/>
    <n v="0"/>
    <n v="0"/>
    <n v="0"/>
    <n v="0"/>
    <n v="0"/>
    <n v="0"/>
    <n v="1"/>
    <n v="0"/>
    <x v="20"/>
  </r>
  <r>
    <s v="Bogotá"/>
    <n v="168"/>
    <s v="Cruz Verde Calle 127"/>
    <n v="1"/>
    <n v="1"/>
    <n v="1"/>
    <n v="2"/>
    <n v="1"/>
    <m/>
    <n v="0"/>
    <n v="0"/>
    <n v="1"/>
    <n v="2"/>
    <n v="1"/>
    <n v="0"/>
    <n v="1"/>
    <n v="0"/>
    <n v="1"/>
    <n v="0"/>
    <n v="1"/>
    <n v="0"/>
    <n v="2"/>
    <n v="0"/>
    <n v="1"/>
    <m/>
    <m/>
    <n v="0"/>
    <n v="0"/>
    <n v="0"/>
    <n v="0"/>
    <n v="0"/>
    <n v="1"/>
    <n v="0"/>
    <n v="2"/>
    <n v="0"/>
    <n v="1"/>
    <x v="19"/>
  </r>
  <r>
    <s v="Bogotá"/>
    <n v="454"/>
    <s v="Cruz Verde Colina"/>
    <n v="1"/>
    <n v="1"/>
    <m/>
    <n v="1"/>
    <n v="1"/>
    <m/>
    <n v="0"/>
    <n v="2"/>
    <n v="1"/>
    <n v="1"/>
    <n v="1"/>
    <n v="0"/>
    <n v="1"/>
    <n v="0"/>
    <n v="1"/>
    <n v="0"/>
    <n v="0"/>
    <n v="0"/>
    <n v="1"/>
    <n v="0"/>
    <n v="1"/>
    <m/>
    <m/>
    <n v="0"/>
    <n v="0"/>
    <n v="1"/>
    <n v="1"/>
    <n v="0"/>
    <n v="1"/>
    <n v="0"/>
    <n v="1"/>
    <n v="0"/>
    <n v="1"/>
    <x v="21"/>
  </r>
  <r>
    <s v="Tunja"/>
    <n v="201"/>
    <s v="Cruz Verde Jumbo Tunja"/>
    <n v="1"/>
    <n v="1"/>
    <m/>
    <n v="1"/>
    <n v="1"/>
    <n v="1"/>
    <n v="1"/>
    <n v="0"/>
    <n v="0"/>
    <n v="0"/>
    <n v="1"/>
    <n v="0"/>
    <n v="1"/>
    <n v="0"/>
    <n v="1"/>
    <n v="0"/>
    <n v="0"/>
    <n v="1"/>
    <n v="0"/>
    <n v="0"/>
    <n v="1"/>
    <n v="0"/>
    <n v="1"/>
    <n v="0"/>
    <n v="1"/>
    <n v="0"/>
    <n v="0"/>
    <n v="0"/>
    <n v="0"/>
    <n v="0"/>
    <n v="0"/>
    <n v="0"/>
    <n v="1"/>
    <x v="22"/>
  </r>
  <r>
    <s v="Cartagena"/>
    <n v="470"/>
    <s v="Cruz Verde Las Murallas"/>
    <n v="0"/>
    <n v="1"/>
    <n v="1"/>
    <n v="1"/>
    <n v="2"/>
    <m/>
    <n v="0"/>
    <n v="1"/>
    <n v="0"/>
    <n v="1"/>
    <n v="0"/>
    <n v="0"/>
    <n v="0"/>
    <n v="1"/>
    <n v="0"/>
    <n v="0"/>
    <n v="1"/>
    <n v="1"/>
    <n v="0"/>
    <n v="0"/>
    <n v="2"/>
    <m/>
    <m/>
    <n v="0"/>
    <n v="0"/>
    <n v="0"/>
    <n v="1"/>
    <n v="0"/>
    <n v="0"/>
    <n v="1"/>
    <n v="0"/>
    <n v="0"/>
    <n v="0"/>
    <x v="22"/>
  </r>
  <r>
    <s v="Bogotá"/>
    <n v="186"/>
    <s v="Cruz Verde Calle 97"/>
    <n v="0"/>
    <m/>
    <m/>
    <n v="2"/>
    <n v="3"/>
    <m/>
    <n v="0"/>
    <n v="0"/>
    <n v="1"/>
    <n v="0"/>
    <n v="3"/>
    <n v="0"/>
    <n v="0"/>
    <n v="0"/>
    <n v="0"/>
    <n v="0"/>
    <n v="0"/>
    <n v="1"/>
    <n v="1"/>
    <n v="0"/>
    <n v="3"/>
    <m/>
    <m/>
    <n v="0"/>
    <n v="0"/>
    <n v="0"/>
    <n v="0"/>
    <n v="0"/>
    <n v="1"/>
    <n v="0"/>
    <n v="0"/>
    <n v="1"/>
    <n v="2"/>
    <x v="21"/>
  </r>
  <r>
    <s v="Bogotá"/>
    <n v="251"/>
    <s v="Cruz Verde Calle 54"/>
    <n v="0"/>
    <n v="1"/>
    <n v="3"/>
    <n v="0"/>
    <m/>
    <m/>
    <n v="0"/>
    <n v="1"/>
    <n v="1"/>
    <n v="3"/>
    <n v="2"/>
    <n v="0"/>
    <n v="0"/>
    <n v="0"/>
    <n v="1"/>
    <n v="1"/>
    <n v="2"/>
    <n v="0"/>
    <n v="0"/>
    <m/>
    <m/>
    <m/>
    <m/>
    <n v="0"/>
    <n v="0"/>
    <n v="1"/>
    <n v="0"/>
    <n v="0"/>
    <n v="1"/>
    <n v="1"/>
    <n v="2"/>
    <n v="0"/>
    <n v="2"/>
    <x v="18"/>
  </r>
  <r>
    <s v="Bogotá"/>
    <n v="496"/>
    <s v="Cruz Verde Medical Center"/>
    <n v="1"/>
    <n v="1"/>
    <n v="1"/>
    <n v="1"/>
    <m/>
    <m/>
    <n v="0"/>
    <n v="1"/>
    <n v="1"/>
    <n v="0"/>
    <n v="0"/>
    <n v="0"/>
    <n v="1"/>
    <n v="1"/>
    <n v="0"/>
    <n v="1"/>
    <n v="0"/>
    <n v="1"/>
    <n v="0"/>
    <m/>
    <m/>
    <m/>
    <m/>
    <n v="0"/>
    <n v="0"/>
    <n v="1"/>
    <n v="0"/>
    <n v="1"/>
    <n v="0"/>
    <n v="0"/>
    <n v="0"/>
    <n v="0"/>
    <n v="0"/>
    <x v="23"/>
  </r>
  <r>
    <s v="Cali"/>
    <n v="258"/>
    <s v="Cruz Verde Jumbo Limonar"/>
    <n v="0"/>
    <m/>
    <n v="1"/>
    <n v="0"/>
    <m/>
    <n v="1"/>
    <n v="0"/>
    <n v="3"/>
    <n v="1"/>
    <n v="0"/>
    <n v="0"/>
    <n v="0"/>
    <n v="0"/>
    <n v="0"/>
    <n v="0"/>
    <n v="0"/>
    <n v="1"/>
    <n v="0"/>
    <n v="0"/>
    <m/>
    <m/>
    <n v="0"/>
    <n v="1"/>
    <n v="0"/>
    <n v="0"/>
    <n v="0"/>
    <n v="3"/>
    <n v="0"/>
    <n v="1"/>
    <n v="0"/>
    <n v="0"/>
    <n v="0"/>
    <n v="0"/>
    <x v="23"/>
  </r>
  <r>
    <s v="Chía"/>
    <n v="184"/>
    <s v="Cruz Verde Las Delicias "/>
    <n v="0"/>
    <m/>
    <n v="1"/>
    <n v="0"/>
    <n v="2"/>
    <m/>
    <n v="0"/>
    <n v="0"/>
    <n v="3"/>
    <n v="8"/>
    <n v="5"/>
    <n v="0"/>
    <n v="0"/>
    <n v="0"/>
    <n v="0"/>
    <n v="1"/>
    <n v="0"/>
    <n v="0"/>
    <n v="0"/>
    <n v="1"/>
    <n v="1"/>
    <m/>
    <m/>
    <n v="0"/>
    <n v="0"/>
    <n v="0"/>
    <n v="0"/>
    <n v="0"/>
    <n v="3"/>
    <n v="2"/>
    <n v="6"/>
    <n v="0"/>
    <n v="5"/>
    <x v="9"/>
  </r>
  <r>
    <s v="Ibagué"/>
    <n v="516"/>
    <s v="Cruz Verde Uap Ibagué"/>
    <n v="0"/>
    <n v="0"/>
    <n v="0"/>
    <n v="0"/>
    <n v="1"/>
    <n v="1"/>
    <n v="0"/>
    <n v="1"/>
    <n v="3"/>
    <n v="5"/>
    <n v="4"/>
    <n v="0"/>
    <n v="0"/>
    <n v="0"/>
    <n v="0"/>
    <n v="0"/>
    <n v="0"/>
    <n v="0"/>
    <n v="0"/>
    <n v="0"/>
    <n v="1"/>
    <n v="0"/>
    <n v="1"/>
    <n v="0"/>
    <n v="0"/>
    <n v="0"/>
    <n v="1"/>
    <n v="0"/>
    <n v="3"/>
    <n v="0"/>
    <n v="5"/>
    <n v="0"/>
    <n v="4"/>
    <x v="13"/>
  </r>
  <r>
    <s v="Duitama"/>
    <n v="147"/>
    <s v="Cruz Verde Innovo"/>
    <n v="2"/>
    <n v="1"/>
    <n v="1"/>
    <n v="1"/>
    <m/>
    <m/>
    <n v="0"/>
    <n v="0"/>
    <n v="0"/>
    <n v="0"/>
    <n v="0"/>
    <n v="0"/>
    <n v="2"/>
    <n v="0"/>
    <n v="1"/>
    <n v="0"/>
    <n v="1"/>
    <n v="1"/>
    <n v="0"/>
    <m/>
    <m/>
    <m/>
    <m/>
    <n v="0"/>
    <n v="0"/>
    <n v="0"/>
    <n v="0"/>
    <n v="0"/>
    <n v="0"/>
    <n v="0"/>
    <n v="0"/>
    <n v="0"/>
    <n v="0"/>
    <x v="24"/>
  </r>
  <r>
    <s v="Medellín"/>
    <n v="113"/>
    <s v="Cruz Verde San Diego"/>
    <n v="2"/>
    <n v="1"/>
    <n v="1"/>
    <n v="0"/>
    <n v="1"/>
    <m/>
    <n v="0"/>
    <n v="0"/>
    <n v="0"/>
    <n v="0"/>
    <n v="1"/>
    <n v="1"/>
    <n v="1"/>
    <n v="0"/>
    <n v="1"/>
    <n v="0"/>
    <n v="1"/>
    <n v="0"/>
    <n v="0"/>
    <n v="0"/>
    <n v="1"/>
    <m/>
    <m/>
    <n v="0"/>
    <n v="0"/>
    <n v="0"/>
    <n v="0"/>
    <n v="0"/>
    <n v="0"/>
    <n v="0"/>
    <n v="0"/>
    <n v="0"/>
    <n v="1"/>
    <x v="23"/>
  </r>
  <r>
    <s v="Bucaramanga"/>
    <n v="444"/>
    <s v="Cruz Verde Carrera 33"/>
    <n v="1"/>
    <n v="2"/>
    <n v="1"/>
    <n v="0"/>
    <m/>
    <n v="1"/>
    <n v="0"/>
    <n v="0"/>
    <n v="0"/>
    <n v="0"/>
    <n v="1"/>
    <n v="1"/>
    <n v="0"/>
    <n v="2"/>
    <n v="0"/>
    <n v="1"/>
    <n v="0"/>
    <n v="0"/>
    <n v="0"/>
    <m/>
    <m/>
    <n v="1"/>
    <n v="0"/>
    <n v="0"/>
    <n v="0"/>
    <n v="0"/>
    <n v="0"/>
    <n v="0"/>
    <n v="0"/>
    <n v="0"/>
    <n v="0"/>
    <n v="1"/>
    <n v="0"/>
    <x v="23"/>
  </r>
  <r>
    <s v="Manizales"/>
    <n v="123"/>
    <s v="Cruz Verde Guayacanes"/>
    <n v="0"/>
    <n v="3"/>
    <m/>
    <n v="0"/>
    <n v="1"/>
    <m/>
    <n v="1"/>
    <n v="0"/>
    <n v="0"/>
    <n v="0"/>
    <n v="0"/>
    <n v="0"/>
    <n v="0"/>
    <n v="0"/>
    <n v="3"/>
    <n v="0"/>
    <n v="0"/>
    <n v="0"/>
    <n v="0"/>
    <n v="0"/>
    <n v="1"/>
    <m/>
    <m/>
    <n v="0"/>
    <n v="1"/>
    <n v="0"/>
    <n v="0"/>
    <n v="0"/>
    <n v="0"/>
    <n v="0"/>
    <n v="0"/>
    <n v="0"/>
    <n v="0"/>
    <x v="24"/>
  </r>
  <r>
    <s v="Bogotá"/>
    <n v="229"/>
    <s v="Cruz Verde Jumbo Suba"/>
    <n v="1"/>
    <m/>
    <m/>
    <n v="1"/>
    <n v="1"/>
    <n v="1"/>
    <n v="1"/>
    <n v="0"/>
    <n v="0"/>
    <n v="2"/>
    <n v="2"/>
    <n v="0"/>
    <n v="1"/>
    <n v="0"/>
    <n v="0"/>
    <n v="0"/>
    <n v="0"/>
    <n v="0"/>
    <n v="1"/>
    <n v="0"/>
    <n v="1"/>
    <n v="0"/>
    <n v="1"/>
    <n v="0"/>
    <n v="1"/>
    <n v="0"/>
    <n v="0"/>
    <n v="0"/>
    <n v="0"/>
    <n v="0"/>
    <n v="2"/>
    <n v="0"/>
    <n v="2"/>
    <x v="21"/>
  </r>
  <r>
    <s v="Bogotá"/>
    <n v="389"/>
    <s v="Cruz Verde Restrepo"/>
    <n v="1"/>
    <n v="2"/>
    <m/>
    <n v="0"/>
    <m/>
    <m/>
    <n v="2"/>
    <n v="0"/>
    <n v="0"/>
    <n v="1"/>
    <n v="0"/>
    <n v="0"/>
    <n v="1"/>
    <n v="0"/>
    <n v="2"/>
    <n v="0"/>
    <n v="0"/>
    <n v="0"/>
    <n v="0"/>
    <m/>
    <m/>
    <m/>
    <m/>
    <n v="1"/>
    <n v="1"/>
    <n v="0"/>
    <n v="0"/>
    <n v="0"/>
    <n v="0"/>
    <n v="0"/>
    <n v="1"/>
    <n v="0"/>
    <n v="0"/>
    <x v="23"/>
  </r>
  <r>
    <s v="Cartagena"/>
    <n v="456"/>
    <s v="Cruz Verde Bocagrande Carrera 3"/>
    <n v="0"/>
    <m/>
    <n v="1"/>
    <n v="3"/>
    <m/>
    <m/>
    <n v="0"/>
    <n v="1"/>
    <n v="0"/>
    <n v="0"/>
    <n v="0"/>
    <n v="0"/>
    <n v="0"/>
    <n v="0"/>
    <n v="0"/>
    <n v="1"/>
    <n v="0"/>
    <n v="1"/>
    <n v="2"/>
    <m/>
    <m/>
    <m/>
    <m/>
    <n v="0"/>
    <n v="0"/>
    <n v="0"/>
    <n v="1"/>
    <n v="0"/>
    <n v="0"/>
    <n v="0"/>
    <n v="0"/>
    <n v="0"/>
    <n v="0"/>
    <x v="24"/>
  </r>
  <r>
    <s v="Bogotá"/>
    <n v="467"/>
    <s v="Cruz Verde Santa Paula"/>
    <n v="0"/>
    <m/>
    <n v="1"/>
    <n v="0"/>
    <m/>
    <n v="2"/>
    <n v="0"/>
    <n v="2"/>
    <n v="0"/>
    <n v="3"/>
    <n v="0"/>
    <n v="0"/>
    <n v="0"/>
    <n v="0"/>
    <n v="0"/>
    <n v="1"/>
    <n v="0"/>
    <n v="0"/>
    <n v="0"/>
    <m/>
    <m/>
    <n v="2"/>
    <n v="0"/>
    <n v="0"/>
    <n v="0"/>
    <n v="2"/>
    <n v="0"/>
    <n v="0"/>
    <n v="0"/>
    <n v="3"/>
    <n v="0"/>
    <n v="0"/>
    <n v="0"/>
    <x v="20"/>
  </r>
  <r>
    <s v="Bogotá"/>
    <n v="155"/>
    <s v="Cruz Verde Salitre"/>
    <n v="0"/>
    <m/>
    <n v="1"/>
    <n v="0"/>
    <n v="1"/>
    <m/>
    <n v="0"/>
    <n v="3"/>
    <n v="0"/>
    <n v="0"/>
    <n v="0"/>
    <n v="0"/>
    <n v="0"/>
    <n v="0"/>
    <n v="0"/>
    <n v="1"/>
    <n v="0"/>
    <n v="0"/>
    <n v="0"/>
    <n v="0"/>
    <n v="1"/>
    <m/>
    <m/>
    <n v="0"/>
    <n v="0"/>
    <n v="1"/>
    <n v="2"/>
    <n v="0"/>
    <n v="0"/>
    <n v="0"/>
    <n v="0"/>
    <n v="0"/>
    <n v="0"/>
    <x v="24"/>
  </r>
  <r>
    <s v="Medellín"/>
    <n v="175"/>
    <s v="Cruz Verde Campestre"/>
    <n v="0"/>
    <n v="1"/>
    <m/>
    <n v="3"/>
    <m/>
    <m/>
    <n v="0"/>
    <n v="0"/>
    <n v="1"/>
    <n v="2"/>
    <n v="0"/>
    <n v="0"/>
    <n v="0"/>
    <n v="1"/>
    <n v="0"/>
    <n v="0"/>
    <n v="0"/>
    <n v="2"/>
    <n v="1"/>
    <m/>
    <m/>
    <m/>
    <m/>
    <n v="0"/>
    <n v="0"/>
    <n v="0"/>
    <n v="0"/>
    <n v="0"/>
    <n v="1"/>
    <n v="0"/>
    <n v="2"/>
    <n v="0"/>
    <n v="0"/>
    <x v="22"/>
  </r>
  <r>
    <s v="Chía"/>
    <n v="126"/>
    <s v="Cruz Verde Centro Chía"/>
    <n v="0"/>
    <m/>
    <m/>
    <n v="0"/>
    <m/>
    <m/>
    <n v="1"/>
    <n v="2"/>
    <n v="2"/>
    <n v="0"/>
    <n v="1"/>
    <n v="0"/>
    <n v="0"/>
    <n v="0"/>
    <n v="0"/>
    <n v="0"/>
    <n v="0"/>
    <n v="0"/>
    <n v="0"/>
    <m/>
    <m/>
    <m/>
    <m/>
    <n v="1"/>
    <n v="0"/>
    <n v="2"/>
    <n v="0"/>
    <n v="1"/>
    <n v="1"/>
    <n v="0"/>
    <n v="0"/>
    <n v="0"/>
    <n v="1"/>
    <x v="23"/>
  </r>
  <r>
    <s v="Bogotá"/>
    <n v="97"/>
    <s v="Cruz Verde Chicó"/>
    <n v="0"/>
    <m/>
    <m/>
    <n v="0"/>
    <n v="1"/>
    <m/>
    <n v="0"/>
    <n v="1"/>
    <n v="3"/>
    <n v="3"/>
    <n v="0"/>
    <n v="0"/>
    <n v="0"/>
    <n v="0"/>
    <n v="0"/>
    <n v="0"/>
    <n v="0"/>
    <n v="0"/>
    <n v="0"/>
    <n v="0"/>
    <n v="1"/>
    <m/>
    <m/>
    <n v="0"/>
    <n v="0"/>
    <n v="0"/>
    <n v="1"/>
    <n v="0"/>
    <n v="3"/>
    <n v="1"/>
    <n v="2"/>
    <n v="0"/>
    <n v="0"/>
    <x v="20"/>
  </r>
  <r>
    <s v="Bogotá"/>
    <n v="261"/>
    <s v="Cruz Verde Metro San Cayetano"/>
    <n v="0"/>
    <m/>
    <m/>
    <n v="0"/>
    <n v="1"/>
    <m/>
    <n v="0"/>
    <n v="1"/>
    <n v="3"/>
    <n v="2"/>
    <n v="1"/>
    <n v="0"/>
    <n v="0"/>
    <n v="0"/>
    <n v="0"/>
    <n v="0"/>
    <n v="0"/>
    <n v="0"/>
    <n v="0"/>
    <n v="0"/>
    <n v="1"/>
    <m/>
    <m/>
    <n v="0"/>
    <n v="0"/>
    <n v="0"/>
    <n v="1"/>
    <n v="0"/>
    <n v="3"/>
    <n v="0"/>
    <n v="2"/>
    <n v="0"/>
    <n v="1"/>
    <x v="20"/>
  </r>
  <r>
    <s v="Bucaramanga"/>
    <n v="174"/>
    <s v="Cruz Verde Parque Turbay"/>
    <n v="1"/>
    <n v="2"/>
    <m/>
    <n v="0"/>
    <n v="1"/>
    <m/>
    <n v="0"/>
    <n v="0"/>
    <n v="0"/>
    <n v="0"/>
    <n v="1"/>
    <n v="1"/>
    <n v="0"/>
    <n v="2"/>
    <n v="0"/>
    <n v="0"/>
    <n v="0"/>
    <n v="0"/>
    <n v="0"/>
    <n v="1"/>
    <n v="0"/>
    <m/>
    <m/>
    <n v="0"/>
    <n v="0"/>
    <n v="0"/>
    <n v="0"/>
    <n v="0"/>
    <n v="0"/>
    <n v="0"/>
    <n v="0"/>
    <n v="1"/>
    <n v="0"/>
    <x v="24"/>
  </r>
  <r>
    <s v="Manizales"/>
    <n v="501"/>
    <s v="Cruz Verde Parque Médico "/>
    <n v="0"/>
    <n v="2"/>
    <m/>
    <n v="0"/>
    <m/>
    <n v="2"/>
    <n v="0"/>
    <n v="0"/>
    <n v="0"/>
    <n v="1"/>
    <n v="1"/>
    <n v="0"/>
    <n v="0"/>
    <n v="1"/>
    <n v="1"/>
    <n v="0"/>
    <n v="0"/>
    <n v="0"/>
    <n v="0"/>
    <m/>
    <m/>
    <n v="0"/>
    <n v="2"/>
    <n v="0"/>
    <n v="0"/>
    <n v="0"/>
    <n v="0"/>
    <n v="0"/>
    <n v="0"/>
    <n v="0"/>
    <n v="1"/>
    <n v="0"/>
    <n v="1"/>
    <x v="23"/>
  </r>
  <r>
    <s v="Barranquilla"/>
    <n v="224"/>
    <s v="Cruz Verde Jumbo Alto Prado"/>
    <n v="1"/>
    <n v="1"/>
    <n v="1"/>
    <n v="0"/>
    <m/>
    <m/>
    <n v="0"/>
    <n v="1"/>
    <n v="0"/>
    <n v="1"/>
    <n v="1"/>
    <n v="0"/>
    <n v="1"/>
    <n v="0"/>
    <n v="1"/>
    <n v="1"/>
    <n v="0"/>
    <n v="0"/>
    <n v="0"/>
    <m/>
    <m/>
    <m/>
    <m/>
    <n v="0"/>
    <n v="0"/>
    <n v="1"/>
    <n v="0"/>
    <n v="0"/>
    <n v="0"/>
    <n v="1"/>
    <n v="0"/>
    <n v="1"/>
    <n v="0"/>
    <x v="23"/>
  </r>
  <r>
    <s v="Bogotá"/>
    <n v="178"/>
    <s v="Cruz Verde Calle 72"/>
    <n v="0"/>
    <m/>
    <n v="2"/>
    <n v="0"/>
    <n v="1"/>
    <m/>
    <n v="0"/>
    <n v="1"/>
    <n v="0"/>
    <n v="0"/>
    <n v="0"/>
    <n v="0"/>
    <n v="0"/>
    <n v="0"/>
    <n v="0"/>
    <n v="2"/>
    <n v="0"/>
    <n v="0"/>
    <n v="0"/>
    <n v="1"/>
    <n v="0"/>
    <m/>
    <m/>
    <n v="0"/>
    <n v="0"/>
    <n v="0"/>
    <n v="1"/>
    <n v="0"/>
    <n v="0"/>
    <n v="0"/>
    <n v="0"/>
    <n v="0"/>
    <n v="0"/>
    <x v="25"/>
  </r>
  <r>
    <s v="Bogotá"/>
    <n v="263"/>
    <s v="Cruz Verde Jumbo Cra 30"/>
    <n v="0"/>
    <n v="1"/>
    <n v="1"/>
    <n v="0"/>
    <m/>
    <n v="1"/>
    <n v="0"/>
    <n v="1"/>
    <n v="0"/>
    <n v="0"/>
    <n v="0"/>
    <n v="0"/>
    <n v="0"/>
    <n v="0"/>
    <n v="1"/>
    <n v="0"/>
    <n v="1"/>
    <n v="0"/>
    <n v="0"/>
    <m/>
    <m/>
    <n v="0"/>
    <n v="1"/>
    <n v="0"/>
    <n v="0"/>
    <n v="0"/>
    <n v="1"/>
    <n v="0"/>
    <n v="0"/>
    <n v="0"/>
    <n v="0"/>
    <n v="0"/>
    <n v="0"/>
    <x v="25"/>
  </r>
  <r>
    <s v="Bogotá"/>
    <n v="499"/>
    <s v="Cruz Verde Plaza Imperial"/>
    <n v="0"/>
    <m/>
    <n v="1"/>
    <n v="0"/>
    <m/>
    <m/>
    <n v="1"/>
    <n v="2"/>
    <n v="0"/>
    <n v="0"/>
    <n v="0"/>
    <n v="0"/>
    <n v="0"/>
    <n v="0"/>
    <n v="0"/>
    <n v="0"/>
    <n v="1"/>
    <n v="0"/>
    <n v="0"/>
    <m/>
    <m/>
    <m/>
    <m/>
    <n v="0"/>
    <n v="1"/>
    <n v="2"/>
    <n v="0"/>
    <n v="0"/>
    <n v="0"/>
    <n v="0"/>
    <n v="0"/>
    <n v="0"/>
    <n v="0"/>
    <x v="25"/>
  </r>
  <r>
    <s v="Bogotá"/>
    <n v="164"/>
    <s v="Cruz Verde Cedro Bolívar"/>
    <n v="2"/>
    <n v="1"/>
    <m/>
    <n v="0"/>
    <m/>
    <m/>
    <n v="0"/>
    <n v="0"/>
    <n v="1"/>
    <n v="1"/>
    <n v="0"/>
    <n v="0"/>
    <n v="2"/>
    <n v="1"/>
    <n v="0"/>
    <n v="0"/>
    <n v="0"/>
    <n v="0"/>
    <n v="0"/>
    <m/>
    <m/>
    <m/>
    <m/>
    <n v="0"/>
    <n v="0"/>
    <n v="0"/>
    <n v="0"/>
    <n v="0"/>
    <n v="1"/>
    <n v="0"/>
    <n v="1"/>
    <n v="0"/>
    <n v="0"/>
    <x v="24"/>
  </r>
  <r>
    <s v="Barranquilla"/>
    <n v="390"/>
    <s v="Cruz Verde Calle 82"/>
    <n v="0"/>
    <m/>
    <n v="1"/>
    <n v="0"/>
    <n v="1"/>
    <n v="1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0"/>
    <n v="1"/>
    <x v="24"/>
  </r>
  <r>
    <s v="Cali"/>
    <n v="152"/>
    <s v="Cruz Verde Norte"/>
    <n v="1"/>
    <m/>
    <n v="1"/>
    <n v="0"/>
    <m/>
    <m/>
    <n v="1"/>
    <n v="0"/>
    <n v="1"/>
    <n v="0"/>
    <n v="0"/>
    <n v="0"/>
    <n v="1"/>
    <n v="0"/>
    <n v="0"/>
    <n v="0"/>
    <n v="1"/>
    <n v="0"/>
    <n v="0"/>
    <m/>
    <m/>
    <m/>
    <m/>
    <n v="0"/>
    <n v="1"/>
    <n v="0"/>
    <n v="0"/>
    <n v="0"/>
    <n v="1"/>
    <n v="0"/>
    <n v="0"/>
    <n v="0"/>
    <n v="0"/>
    <x v="25"/>
  </r>
  <r>
    <s v="Bogotá"/>
    <n v="502"/>
    <s v="Cruz Verde Calle 184"/>
    <n v="0"/>
    <m/>
    <m/>
    <n v="0"/>
    <n v="1"/>
    <n v="1"/>
    <n v="0"/>
    <n v="0"/>
    <n v="2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2"/>
    <n v="0"/>
    <n v="1"/>
    <n v="0"/>
    <n v="0"/>
    <n v="0"/>
    <x v="24"/>
  </r>
  <r>
    <s v="Bogotá"/>
    <n v="165"/>
    <s v="Cruz Verde Tunal"/>
    <n v="3"/>
    <m/>
    <m/>
    <n v="0"/>
    <m/>
    <m/>
    <n v="0"/>
    <n v="0"/>
    <n v="0"/>
    <n v="0"/>
    <n v="0"/>
    <n v="0"/>
    <n v="3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6"/>
  </r>
  <r>
    <s v="Bogotá"/>
    <n v="248"/>
    <s v="Cruz Verde Jumbo Calle 80"/>
    <n v="1"/>
    <m/>
    <m/>
    <n v="0"/>
    <n v="1"/>
    <m/>
    <n v="1"/>
    <n v="0"/>
    <n v="0"/>
    <n v="0"/>
    <n v="2"/>
    <n v="0"/>
    <n v="1"/>
    <n v="0"/>
    <n v="0"/>
    <n v="0"/>
    <n v="0"/>
    <n v="0"/>
    <n v="0"/>
    <n v="1"/>
    <n v="0"/>
    <m/>
    <m/>
    <n v="0"/>
    <n v="1"/>
    <n v="0"/>
    <n v="0"/>
    <n v="0"/>
    <n v="0"/>
    <n v="0"/>
    <n v="0"/>
    <n v="0"/>
    <n v="2"/>
    <x v="24"/>
  </r>
  <r>
    <s v="Fusagasugá"/>
    <n v="137"/>
    <s v="Cruz Verde Fusagasugá"/>
    <n v="1"/>
    <n v="1"/>
    <m/>
    <n v="0"/>
    <m/>
    <m/>
    <n v="0"/>
    <n v="1"/>
    <n v="0"/>
    <n v="0"/>
    <n v="0"/>
    <n v="1"/>
    <n v="0"/>
    <n v="1"/>
    <n v="0"/>
    <n v="0"/>
    <n v="0"/>
    <n v="0"/>
    <n v="0"/>
    <m/>
    <m/>
    <m/>
    <m/>
    <n v="0"/>
    <n v="0"/>
    <n v="1"/>
    <n v="0"/>
    <n v="0"/>
    <n v="0"/>
    <n v="0"/>
    <n v="0"/>
    <n v="0"/>
    <n v="0"/>
    <x v="26"/>
  </r>
  <r>
    <s v="Santa Marta"/>
    <n v="457"/>
    <s v="Villa Olimpica"/>
    <n v="1"/>
    <m/>
    <n v="1"/>
    <n v="0"/>
    <m/>
    <m/>
    <n v="0"/>
    <n v="0"/>
    <n v="1"/>
    <n v="0"/>
    <n v="0"/>
    <n v="0"/>
    <n v="1"/>
    <n v="0"/>
    <n v="0"/>
    <n v="0"/>
    <n v="1"/>
    <n v="0"/>
    <n v="0"/>
    <m/>
    <m/>
    <m/>
    <m/>
    <n v="0"/>
    <n v="0"/>
    <n v="0"/>
    <n v="0"/>
    <n v="0"/>
    <n v="1"/>
    <n v="0"/>
    <n v="0"/>
    <n v="0"/>
    <n v="0"/>
    <x v="26"/>
  </r>
  <r>
    <s v="Barranquilla"/>
    <n v="176"/>
    <s v="Cruz Verde Soledad"/>
    <n v="0"/>
    <m/>
    <m/>
    <n v="0"/>
    <m/>
    <m/>
    <n v="1"/>
    <n v="0"/>
    <n v="2"/>
    <n v="0"/>
    <n v="0"/>
    <n v="0"/>
    <n v="0"/>
    <n v="0"/>
    <n v="0"/>
    <n v="0"/>
    <n v="0"/>
    <n v="0"/>
    <n v="0"/>
    <m/>
    <m/>
    <m/>
    <m/>
    <n v="0"/>
    <n v="1"/>
    <n v="0"/>
    <n v="0"/>
    <n v="0"/>
    <n v="2"/>
    <n v="0"/>
    <n v="0"/>
    <n v="0"/>
    <n v="0"/>
    <x v="26"/>
  </r>
  <r>
    <s v="Bogota"/>
    <n v="561"/>
    <s v="Titan Plaza"/>
    <n v="0"/>
    <n v="0"/>
    <n v="0"/>
    <n v="0"/>
    <n v="0"/>
    <n v="0"/>
    <n v="0"/>
    <n v="0"/>
    <n v="3"/>
    <n v="3"/>
    <n v="6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2"/>
    <n v="4"/>
    <n v="2"/>
    <x v="16"/>
  </r>
  <r>
    <s v="Bogotá"/>
    <n v="197"/>
    <s v="Cruz Verde Metro Fontibón"/>
    <n v="2"/>
    <m/>
    <m/>
    <n v="0"/>
    <m/>
    <m/>
    <n v="0"/>
    <n v="0"/>
    <n v="0"/>
    <n v="0"/>
    <n v="0"/>
    <n v="1"/>
    <n v="1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7"/>
  </r>
  <r>
    <s v="Popayán"/>
    <n v="117"/>
    <s v="Cruz Verde Popayán"/>
    <n v="0"/>
    <n v="2"/>
    <m/>
    <n v="0"/>
    <m/>
    <m/>
    <n v="0"/>
    <n v="0"/>
    <n v="0"/>
    <n v="0"/>
    <n v="0"/>
    <n v="0"/>
    <n v="0"/>
    <n v="0"/>
    <n v="2"/>
    <n v="0"/>
    <n v="0"/>
    <n v="0"/>
    <n v="0"/>
    <m/>
    <m/>
    <m/>
    <m/>
    <n v="0"/>
    <n v="0"/>
    <n v="0"/>
    <n v="0"/>
    <n v="0"/>
    <n v="0"/>
    <n v="0"/>
    <n v="0"/>
    <n v="0"/>
    <n v="0"/>
    <x v="27"/>
  </r>
  <r>
    <s v="Montería"/>
    <n v="121"/>
    <s v="Cruz Verde Montería"/>
    <n v="1"/>
    <m/>
    <n v="1"/>
    <n v="0"/>
    <m/>
    <m/>
    <n v="0"/>
    <n v="0"/>
    <n v="0"/>
    <n v="0"/>
    <n v="0"/>
    <n v="0"/>
    <n v="1"/>
    <n v="0"/>
    <n v="0"/>
    <n v="0"/>
    <n v="1"/>
    <n v="0"/>
    <n v="0"/>
    <m/>
    <m/>
    <m/>
    <m/>
    <n v="0"/>
    <n v="0"/>
    <n v="0"/>
    <n v="0"/>
    <n v="0"/>
    <n v="0"/>
    <n v="0"/>
    <n v="0"/>
    <n v="0"/>
    <n v="0"/>
    <x v="27"/>
  </r>
  <r>
    <s v="Cali"/>
    <n v="388"/>
    <s v="Cruz Verde Unicentro"/>
    <n v="0"/>
    <m/>
    <n v="1"/>
    <n v="0"/>
    <m/>
    <n v="1"/>
    <n v="0"/>
    <n v="0"/>
    <n v="0"/>
    <n v="0"/>
    <n v="0"/>
    <n v="0"/>
    <n v="0"/>
    <n v="0"/>
    <n v="0"/>
    <n v="0"/>
    <n v="1"/>
    <n v="0"/>
    <n v="0"/>
    <m/>
    <m/>
    <n v="0"/>
    <n v="1"/>
    <n v="0"/>
    <n v="0"/>
    <n v="0"/>
    <n v="0"/>
    <n v="0"/>
    <n v="0"/>
    <n v="0"/>
    <n v="0"/>
    <n v="0"/>
    <n v="0"/>
    <x v="27"/>
  </r>
  <r>
    <s v="Bogotá "/>
    <n v="394"/>
    <s v="Cruz Verde  Salitre 2 (Antes Acuña)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27"/>
  </r>
  <r>
    <s v="Bogotá"/>
    <n v="225"/>
    <s v="Cruz Verde Metro Autopista Sur"/>
    <n v="0"/>
    <m/>
    <m/>
    <n v="1"/>
    <m/>
    <m/>
    <n v="1"/>
    <n v="0"/>
    <n v="0"/>
    <n v="0"/>
    <n v="0"/>
    <n v="0"/>
    <n v="0"/>
    <n v="0"/>
    <n v="0"/>
    <n v="0"/>
    <n v="0"/>
    <n v="0"/>
    <n v="1"/>
    <m/>
    <m/>
    <m/>
    <m/>
    <n v="0"/>
    <n v="1"/>
    <n v="0"/>
    <n v="0"/>
    <n v="0"/>
    <n v="0"/>
    <n v="0"/>
    <n v="0"/>
    <n v="0"/>
    <n v="0"/>
    <x v="27"/>
  </r>
  <r>
    <s v="Cali"/>
    <n v="305"/>
    <s v="Cruz Verde Las Velas"/>
    <n v="0"/>
    <m/>
    <m/>
    <n v="1"/>
    <m/>
    <m/>
    <n v="1"/>
    <n v="0"/>
    <n v="0"/>
    <n v="2"/>
    <n v="0"/>
    <n v="0"/>
    <n v="0"/>
    <n v="0"/>
    <n v="0"/>
    <n v="0"/>
    <n v="0"/>
    <n v="0"/>
    <n v="1"/>
    <m/>
    <m/>
    <m/>
    <m/>
    <n v="1"/>
    <n v="0"/>
    <n v="0"/>
    <n v="0"/>
    <n v="0"/>
    <n v="0"/>
    <n v="2"/>
    <n v="0"/>
    <n v="0"/>
    <n v="0"/>
    <x v="25"/>
  </r>
  <r>
    <s v="Bogotá "/>
    <n v="409"/>
    <s v="Cruz Verde Chapinero (Antes Acuña)"/>
    <n v="0"/>
    <n v="0"/>
    <n v="0"/>
    <n v="0"/>
    <n v="1"/>
    <m/>
    <n v="1"/>
    <n v="0"/>
    <n v="0"/>
    <n v="1"/>
    <n v="0"/>
    <n v="0"/>
    <n v="0"/>
    <n v="0"/>
    <n v="0"/>
    <n v="0"/>
    <n v="0"/>
    <n v="0"/>
    <n v="0"/>
    <n v="1"/>
    <n v="0"/>
    <m/>
    <m/>
    <n v="1"/>
    <n v="0"/>
    <n v="0"/>
    <n v="0"/>
    <n v="0"/>
    <n v="0"/>
    <n v="0"/>
    <n v="1"/>
    <n v="0"/>
    <n v="0"/>
    <x v="26"/>
  </r>
  <r>
    <s v="Ibagué"/>
    <n v="264"/>
    <s v="Cruz Verde Metro Ibagué"/>
    <n v="0"/>
    <m/>
    <m/>
    <n v="0"/>
    <m/>
    <m/>
    <n v="0"/>
    <n v="2"/>
    <n v="0"/>
    <n v="0"/>
    <n v="0"/>
    <n v="0"/>
    <n v="0"/>
    <n v="0"/>
    <n v="0"/>
    <n v="0"/>
    <n v="0"/>
    <n v="0"/>
    <n v="0"/>
    <m/>
    <m/>
    <m/>
    <m/>
    <n v="0"/>
    <n v="0"/>
    <n v="2"/>
    <n v="0"/>
    <n v="0"/>
    <n v="0"/>
    <n v="0"/>
    <n v="0"/>
    <n v="0"/>
    <n v="0"/>
    <x v="27"/>
  </r>
  <r>
    <s v="Medellín"/>
    <n v="517"/>
    <s v="Cruz Verde Santafe Medellin "/>
    <n v="0"/>
    <n v="0"/>
    <n v="0"/>
    <n v="0"/>
    <m/>
    <m/>
    <n v="0"/>
    <n v="2"/>
    <n v="0"/>
    <n v="1"/>
    <n v="1"/>
    <n v="0"/>
    <n v="0"/>
    <n v="0"/>
    <n v="0"/>
    <n v="0"/>
    <n v="0"/>
    <n v="0"/>
    <n v="0"/>
    <m/>
    <m/>
    <m/>
    <m/>
    <n v="0"/>
    <n v="0"/>
    <n v="0"/>
    <n v="2"/>
    <n v="0"/>
    <n v="0"/>
    <n v="0"/>
    <n v="1"/>
    <n v="0"/>
    <n v="1"/>
    <x v="25"/>
  </r>
  <r>
    <s v="Barranquilla"/>
    <n v="552"/>
    <s v="Cruz Verde Porto Azul 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x v="27"/>
  </r>
  <r>
    <s v="Bogotá"/>
    <n v="252"/>
    <s v="Cruz Verde Jumbo Santa Ana"/>
    <n v="0"/>
    <m/>
    <m/>
    <n v="1"/>
    <m/>
    <m/>
    <n v="0"/>
    <n v="0"/>
    <n v="1"/>
    <n v="0"/>
    <n v="0"/>
    <n v="0"/>
    <n v="0"/>
    <n v="0"/>
    <n v="0"/>
    <n v="0"/>
    <n v="0"/>
    <n v="1"/>
    <n v="0"/>
    <m/>
    <m/>
    <m/>
    <m/>
    <n v="0"/>
    <n v="0"/>
    <n v="0"/>
    <n v="0"/>
    <n v="0"/>
    <n v="1"/>
    <n v="0"/>
    <n v="0"/>
    <n v="0"/>
    <n v="0"/>
    <x v="27"/>
  </r>
  <r>
    <s v="Rionegro"/>
    <n v="266"/>
    <s v="Cruz Verde Jumbo Rionegro"/>
    <n v="0"/>
    <m/>
    <m/>
    <n v="1"/>
    <m/>
    <m/>
    <n v="0"/>
    <n v="0"/>
    <n v="1"/>
    <n v="0"/>
    <n v="0"/>
    <n v="0"/>
    <n v="0"/>
    <n v="0"/>
    <n v="0"/>
    <n v="0"/>
    <n v="0"/>
    <n v="0"/>
    <n v="1"/>
    <m/>
    <m/>
    <m/>
    <m/>
    <n v="0"/>
    <n v="0"/>
    <n v="0"/>
    <n v="0"/>
    <n v="0"/>
    <n v="1"/>
    <n v="0"/>
    <n v="0"/>
    <n v="0"/>
    <n v="0"/>
    <x v="27"/>
  </r>
  <r>
    <s v="Barranquilla"/>
    <n v="115"/>
    <s v="Cruz Verde Prado 74"/>
    <n v="0"/>
    <m/>
    <m/>
    <n v="0"/>
    <n v="1"/>
    <m/>
    <n v="0"/>
    <n v="0"/>
    <n v="1"/>
    <n v="0"/>
    <n v="2"/>
    <n v="0"/>
    <n v="0"/>
    <n v="0"/>
    <n v="0"/>
    <n v="0"/>
    <n v="0"/>
    <n v="0"/>
    <n v="0"/>
    <n v="0"/>
    <n v="1"/>
    <m/>
    <m/>
    <n v="0"/>
    <n v="0"/>
    <n v="0"/>
    <n v="0"/>
    <n v="0"/>
    <n v="1"/>
    <n v="0"/>
    <n v="0"/>
    <n v="0"/>
    <n v="2"/>
    <x v="25"/>
  </r>
  <r>
    <s v="Ipiales "/>
    <n v="509"/>
    <s v="Cruz Verde Santa Cecillia"/>
    <n v="0"/>
    <m/>
    <m/>
    <n v="0"/>
    <n v="1"/>
    <m/>
    <n v="0"/>
    <n v="0"/>
    <n v="1"/>
    <n v="0"/>
    <n v="0"/>
    <n v="0"/>
    <n v="0"/>
    <n v="0"/>
    <n v="0"/>
    <n v="0"/>
    <n v="0"/>
    <n v="0"/>
    <n v="0"/>
    <n v="0"/>
    <n v="1"/>
    <m/>
    <m/>
    <n v="0"/>
    <n v="0"/>
    <n v="0"/>
    <n v="0"/>
    <n v="0"/>
    <n v="1"/>
    <n v="0"/>
    <n v="0"/>
    <n v="0"/>
    <n v="0"/>
    <x v="27"/>
  </r>
  <r>
    <s v="Medellín"/>
    <n v="556"/>
    <s v="Cruz Verde Suramericana "/>
    <n v="0"/>
    <n v="0"/>
    <n v="0"/>
    <n v="0"/>
    <n v="0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0"/>
    <n v="0"/>
    <x v="25"/>
  </r>
  <r>
    <s v="Armenia"/>
    <n v="445"/>
    <s v="Cruz Verde Clínica Del Café "/>
    <n v="0"/>
    <m/>
    <m/>
    <n v="0"/>
    <m/>
    <m/>
    <n v="0"/>
    <n v="0"/>
    <n v="2"/>
    <n v="0"/>
    <n v="0"/>
    <n v="0"/>
    <n v="0"/>
    <n v="0"/>
    <n v="0"/>
    <n v="0"/>
    <n v="0"/>
    <n v="0"/>
    <n v="0"/>
    <m/>
    <m/>
    <m/>
    <m/>
    <n v="0"/>
    <n v="0"/>
    <n v="0"/>
    <n v="0"/>
    <n v="2"/>
    <n v="0"/>
    <n v="0"/>
    <n v="0"/>
    <n v="0"/>
    <n v="0"/>
    <x v="27"/>
  </r>
  <r>
    <s v="Yopal"/>
    <n v="312"/>
    <s v="Cruz Verde Jumbo Yopal"/>
    <n v="1"/>
    <m/>
    <m/>
    <n v="0"/>
    <m/>
    <m/>
    <n v="0"/>
    <n v="0"/>
    <n v="0"/>
    <n v="1"/>
    <n v="0"/>
    <n v="0"/>
    <n v="1"/>
    <n v="0"/>
    <n v="0"/>
    <n v="0"/>
    <n v="0"/>
    <n v="0"/>
    <n v="0"/>
    <m/>
    <m/>
    <m/>
    <m/>
    <n v="0"/>
    <n v="0"/>
    <n v="0"/>
    <n v="0"/>
    <n v="0"/>
    <n v="0"/>
    <n v="0"/>
    <n v="1"/>
    <n v="0"/>
    <n v="0"/>
    <x v="27"/>
  </r>
  <r>
    <s v="Pereira"/>
    <n v="127"/>
    <s v="Cruz Verde Pereira"/>
    <n v="1"/>
    <m/>
    <m/>
    <n v="0"/>
    <m/>
    <m/>
    <n v="0"/>
    <n v="0"/>
    <n v="0"/>
    <n v="0"/>
    <n v="1"/>
    <n v="0"/>
    <n v="1"/>
    <n v="0"/>
    <n v="0"/>
    <n v="0"/>
    <n v="0"/>
    <n v="0"/>
    <n v="0"/>
    <m/>
    <m/>
    <m/>
    <m/>
    <n v="0"/>
    <n v="0"/>
    <n v="0"/>
    <n v="0"/>
    <n v="0"/>
    <n v="0"/>
    <n v="0"/>
    <n v="0"/>
    <n v="0"/>
    <n v="1"/>
    <x v="27"/>
  </r>
  <r>
    <s v="Medellín"/>
    <n v="311"/>
    <s v="Cruz Verde Metro Prado"/>
    <n v="1"/>
    <m/>
    <m/>
    <n v="0"/>
    <m/>
    <m/>
    <n v="0"/>
    <n v="0"/>
    <n v="0"/>
    <n v="0"/>
    <n v="0"/>
    <n v="0"/>
    <n v="1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8"/>
  </r>
  <r>
    <s v="Popayán"/>
    <n v="215"/>
    <s v="Cruz Verde Jumbo Popayán"/>
    <n v="1"/>
    <m/>
    <m/>
    <n v="0"/>
    <m/>
    <m/>
    <n v="0"/>
    <n v="0"/>
    <n v="0"/>
    <n v="0"/>
    <n v="0"/>
    <n v="1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8"/>
  </r>
  <r>
    <s v="Valledupar"/>
    <n v="498"/>
    <s v="Cruz Verde Orbe Plaza"/>
    <n v="1"/>
    <m/>
    <m/>
    <n v="0"/>
    <m/>
    <m/>
    <n v="0"/>
    <n v="0"/>
    <n v="0"/>
    <n v="0"/>
    <n v="0"/>
    <n v="1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8"/>
  </r>
  <r>
    <s v="Girardot"/>
    <n v="144"/>
    <s v="Cruz Verde Girardot"/>
    <n v="0"/>
    <n v="1"/>
    <m/>
    <n v="0"/>
    <m/>
    <m/>
    <n v="0"/>
    <n v="0"/>
    <n v="0"/>
    <n v="0"/>
    <n v="2"/>
    <n v="0"/>
    <n v="0"/>
    <n v="0"/>
    <n v="1"/>
    <n v="0"/>
    <n v="0"/>
    <n v="0"/>
    <n v="0"/>
    <m/>
    <m/>
    <m/>
    <m/>
    <n v="0"/>
    <n v="0"/>
    <n v="0"/>
    <n v="0"/>
    <n v="0"/>
    <n v="0"/>
    <n v="0"/>
    <n v="0"/>
    <n v="2"/>
    <n v="0"/>
    <x v="26"/>
  </r>
  <r>
    <s v="Chiquinquirá"/>
    <n v="146"/>
    <s v="Cruz Verde Chiquinquirá"/>
    <n v="0"/>
    <n v="1"/>
    <m/>
    <n v="0"/>
    <m/>
    <m/>
    <n v="0"/>
    <n v="0"/>
    <n v="0"/>
    <n v="1"/>
    <n v="0"/>
    <n v="0"/>
    <n v="0"/>
    <n v="1"/>
    <n v="0"/>
    <n v="0"/>
    <n v="0"/>
    <n v="0"/>
    <n v="0"/>
    <m/>
    <m/>
    <m/>
    <m/>
    <n v="0"/>
    <n v="0"/>
    <n v="0"/>
    <n v="0"/>
    <n v="0"/>
    <n v="0"/>
    <n v="1"/>
    <n v="0"/>
    <n v="0"/>
    <n v="0"/>
    <x v="27"/>
  </r>
  <r>
    <s v="Bogotá"/>
    <n v="158"/>
    <s v="Cruz Verde Suba"/>
    <n v="0"/>
    <n v="1"/>
    <m/>
    <n v="0"/>
    <m/>
    <m/>
    <n v="0"/>
    <n v="0"/>
    <n v="0"/>
    <n v="0"/>
    <n v="1"/>
    <n v="0"/>
    <n v="0"/>
    <n v="0"/>
    <n v="1"/>
    <n v="0"/>
    <n v="0"/>
    <n v="0"/>
    <n v="0"/>
    <m/>
    <m/>
    <m/>
    <m/>
    <n v="0"/>
    <n v="0"/>
    <n v="0"/>
    <n v="0"/>
    <n v="0"/>
    <n v="0"/>
    <n v="0"/>
    <n v="0"/>
    <n v="0"/>
    <n v="1"/>
    <x v="27"/>
  </r>
  <r>
    <s v="Palmira"/>
    <n v="135"/>
    <s v="Cruz Verde  Palmira"/>
    <n v="0"/>
    <n v="1"/>
    <m/>
    <n v="0"/>
    <m/>
    <m/>
    <n v="0"/>
    <n v="0"/>
    <n v="0"/>
    <n v="0"/>
    <n v="0"/>
    <n v="0"/>
    <n v="0"/>
    <n v="0"/>
    <n v="1"/>
    <n v="0"/>
    <n v="0"/>
    <n v="0"/>
    <n v="0"/>
    <m/>
    <m/>
    <m/>
    <m/>
    <n v="0"/>
    <n v="0"/>
    <n v="0"/>
    <n v="0"/>
    <n v="0"/>
    <n v="0"/>
    <n v="0"/>
    <n v="0"/>
    <n v="0"/>
    <n v="0"/>
    <x v="28"/>
  </r>
  <r>
    <s v="Sogamoso"/>
    <n v="142"/>
    <s v="Cruz Verde Sogamoso"/>
    <n v="0"/>
    <n v="1"/>
    <m/>
    <n v="0"/>
    <m/>
    <m/>
    <n v="0"/>
    <n v="0"/>
    <n v="0"/>
    <n v="0"/>
    <n v="0"/>
    <n v="0"/>
    <n v="0"/>
    <n v="0"/>
    <n v="1"/>
    <n v="0"/>
    <n v="0"/>
    <n v="0"/>
    <n v="0"/>
    <m/>
    <m/>
    <m/>
    <m/>
    <n v="0"/>
    <n v="0"/>
    <n v="0"/>
    <n v="0"/>
    <n v="0"/>
    <n v="0"/>
    <n v="0"/>
    <n v="0"/>
    <n v="0"/>
    <n v="0"/>
    <x v="28"/>
  </r>
  <r>
    <s v="Medellín"/>
    <n v="199"/>
    <s v="Cruz Verde Metro Bello"/>
    <n v="0"/>
    <m/>
    <n v="1"/>
    <n v="0"/>
    <m/>
    <m/>
    <n v="0"/>
    <n v="0"/>
    <n v="0"/>
    <n v="0"/>
    <n v="0"/>
    <n v="0"/>
    <n v="0"/>
    <n v="0"/>
    <n v="0"/>
    <n v="0"/>
    <n v="1"/>
    <n v="0"/>
    <n v="0"/>
    <m/>
    <m/>
    <m/>
    <m/>
    <n v="0"/>
    <n v="0"/>
    <n v="0"/>
    <n v="0"/>
    <n v="0"/>
    <n v="0"/>
    <n v="0"/>
    <n v="0"/>
    <n v="0"/>
    <n v="0"/>
    <x v="28"/>
  </r>
  <r>
    <s v="Cartagena"/>
    <n v="122"/>
    <s v="Cruz Verde Manga"/>
    <n v="0"/>
    <m/>
    <n v="1"/>
    <n v="0"/>
    <m/>
    <m/>
    <n v="0"/>
    <n v="0"/>
    <n v="0"/>
    <n v="0"/>
    <n v="0"/>
    <n v="0"/>
    <n v="0"/>
    <n v="0"/>
    <n v="0"/>
    <n v="0"/>
    <n v="1"/>
    <n v="0"/>
    <n v="0"/>
    <m/>
    <m/>
    <m/>
    <m/>
    <n v="0"/>
    <n v="0"/>
    <n v="0"/>
    <n v="0"/>
    <n v="0"/>
    <n v="0"/>
    <n v="0"/>
    <n v="0"/>
    <n v="0"/>
    <n v="0"/>
    <x v="28"/>
  </r>
  <r>
    <s v="Honda"/>
    <n v="138"/>
    <s v="Cruz Verde Honda"/>
    <n v="0"/>
    <m/>
    <n v="1"/>
    <n v="0"/>
    <m/>
    <m/>
    <n v="0"/>
    <n v="0"/>
    <n v="0"/>
    <n v="0"/>
    <n v="0"/>
    <n v="0"/>
    <n v="0"/>
    <n v="0"/>
    <n v="0"/>
    <n v="1"/>
    <n v="0"/>
    <n v="0"/>
    <n v="0"/>
    <m/>
    <m/>
    <m/>
    <m/>
    <n v="0"/>
    <n v="0"/>
    <n v="0"/>
    <n v="0"/>
    <n v="0"/>
    <n v="0"/>
    <n v="0"/>
    <n v="0"/>
    <n v="0"/>
    <n v="0"/>
    <x v="28"/>
  </r>
  <r>
    <s v="Zipaquirá"/>
    <n v="128"/>
    <s v="Cruz Verde Metro Zipaquirá"/>
    <n v="0"/>
    <m/>
    <n v="1"/>
    <n v="0"/>
    <m/>
    <m/>
    <n v="0"/>
    <n v="0"/>
    <n v="0"/>
    <n v="0"/>
    <n v="0"/>
    <n v="0"/>
    <n v="0"/>
    <n v="0"/>
    <n v="0"/>
    <n v="1"/>
    <n v="0"/>
    <n v="0"/>
    <n v="0"/>
    <m/>
    <m/>
    <m/>
    <m/>
    <n v="0"/>
    <n v="0"/>
    <n v="0"/>
    <n v="0"/>
    <n v="0"/>
    <n v="0"/>
    <n v="0"/>
    <n v="0"/>
    <n v="0"/>
    <n v="0"/>
    <x v="28"/>
  </r>
  <r>
    <s v="Bogotá"/>
    <n v="465"/>
    <s v="Cruz Verde Restrepo Cra 17"/>
    <n v="0"/>
    <m/>
    <n v="1"/>
    <n v="0"/>
    <m/>
    <m/>
    <n v="0"/>
    <n v="0"/>
    <n v="0"/>
    <n v="0"/>
    <n v="0"/>
    <n v="0"/>
    <n v="0"/>
    <n v="0"/>
    <n v="0"/>
    <n v="1"/>
    <n v="0"/>
    <n v="0"/>
    <n v="0"/>
    <m/>
    <m/>
    <m/>
    <m/>
    <n v="0"/>
    <n v="0"/>
    <n v="0"/>
    <n v="0"/>
    <n v="0"/>
    <n v="0"/>
    <n v="0"/>
    <n v="0"/>
    <n v="0"/>
    <n v="0"/>
    <x v="28"/>
  </r>
  <r>
    <s v="Bogotá"/>
    <n v="198"/>
    <s v="Cruz Verde Metro Bosa"/>
    <n v="0"/>
    <m/>
    <m/>
    <n v="1"/>
    <m/>
    <m/>
    <n v="0"/>
    <n v="0"/>
    <n v="0"/>
    <n v="0"/>
    <n v="0"/>
    <n v="0"/>
    <n v="0"/>
    <n v="0"/>
    <n v="0"/>
    <n v="0"/>
    <n v="0"/>
    <n v="0"/>
    <n v="1"/>
    <m/>
    <m/>
    <m/>
    <m/>
    <n v="0"/>
    <n v="0"/>
    <n v="0"/>
    <n v="0"/>
    <n v="0"/>
    <n v="0"/>
    <n v="0"/>
    <n v="0"/>
    <n v="0"/>
    <n v="0"/>
    <x v="28"/>
  </r>
  <r>
    <s v="Bucaramanga"/>
    <n v="270"/>
    <s v="Cruz Verde Metro Cabecera Express"/>
    <n v="0"/>
    <m/>
    <m/>
    <n v="1"/>
    <m/>
    <m/>
    <n v="0"/>
    <n v="0"/>
    <n v="0"/>
    <n v="0"/>
    <n v="0"/>
    <n v="0"/>
    <n v="0"/>
    <n v="0"/>
    <n v="0"/>
    <n v="0"/>
    <n v="0"/>
    <n v="0"/>
    <n v="1"/>
    <m/>
    <m/>
    <m/>
    <m/>
    <n v="0"/>
    <n v="0"/>
    <n v="0"/>
    <n v="0"/>
    <n v="0"/>
    <n v="0"/>
    <n v="0"/>
    <n v="0"/>
    <n v="0"/>
    <n v="0"/>
    <x v="28"/>
  </r>
  <r>
    <s v="Bucaramanga"/>
    <n v="289"/>
    <s v="Cruz Verde Jumbo Mega Mall"/>
    <n v="0"/>
    <m/>
    <m/>
    <n v="1"/>
    <m/>
    <m/>
    <n v="0"/>
    <n v="0"/>
    <n v="0"/>
    <n v="1"/>
    <n v="0"/>
    <n v="0"/>
    <n v="0"/>
    <n v="0"/>
    <n v="0"/>
    <n v="0"/>
    <n v="0"/>
    <n v="0"/>
    <n v="1"/>
    <m/>
    <m/>
    <m/>
    <m/>
    <n v="0"/>
    <n v="0"/>
    <n v="0"/>
    <n v="0"/>
    <n v="0"/>
    <n v="0"/>
    <n v="0"/>
    <n v="1"/>
    <n v="0"/>
    <n v="0"/>
    <x v="27"/>
  </r>
  <r>
    <s v="Florencia"/>
    <n v="139"/>
    <s v="Cruz Verde Florencia"/>
    <n v="0"/>
    <m/>
    <m/>
    <n v="1"/>
    <m/>
    <m/>
    <n v="0"/>
    <n v="0"/>
    <n v="0"/>
    <n v="0"/>
    <n v="0"/>
    <n v="0"/>
    <n v="0"/>
    <n v="0"/>
    <n v="0"/>
    <n v="0"/>
    <n v="0"/>
    <n v="0"/>
    <n v="1"/>
    <m/>
    <m/>
    <m/>
    <m/>
    <n v="0"/>
    <n v="0"/>
    <n v="0"/>
    <n v="0"/>
    <n v="0"/>
    <n v="0"/>
    <n v="0"/>
    <n v="0"/>
    <n v="0"/>
    <n v="0"/>
    <x v="28"/>
  </r>
  <r>
    <s v="Villavicencio"/>
    <n v="134"/>
    <s v="Cruz Verde Villavicencio"/>
    <n v="0"/>
    <m/>
    <m/>
    <n v="0"/>
    <n v="1"/>
    <m/>
    <n v="0"/>
    <n v="0"/>
    <n v="0"/>
    <n v="0"/>
    <n v="1"/>
    <n v="0"/>
    <n v="0"/>
    <n v="0"/>
    <n v="0"/>
    <n v="0"/>
    <n v="0"/>
    <n v="0"/>
    <n v="0"/>
    <n v="0"/>
    <n v="1"/>
    <m/>
    <m/>
    <n v="0"/>
    <n v="0"/>
    <n v="0"/>
    <n v="0"/>
    <n v="0"/>
    <n v="0"/>
    <n v="0"/>
    <n v="0"/>
    <n v="0"/>
    <n v="1"/>
    <x v="27"/>
  </r>
  <r>
    <s v="Medellín"/>
    <n v="187"/>
    <s v="Cruz Verde Torre Médica"/>
    <n v="0"/>
    <m/>
    <m/>
    <n v="0"/>
    <n v="1"/>
    <m/>
    <n v="0"/>
    <n v="0"/>
    <n v="0"/>
    <n v="0"/>
    <n v="0"/>
    <n v="0"/>
    <n v="0"/>
    <n v="0"/>
    <n v="0"/>
    <n v="0"/>
    <n v="0"/>
    <n v="0"/>
    <n v="0"/>
    <n v="0"/>
    <n v="1"/>
    <m/>
    <m/>
    <n v="0"/>
    <n v="0"/>
    <n v="0"/>
    <n v="0"/>
    <n v="0"/>
    <n v="0"/>
    <n v="0"/>
    <n v="0"/>
    <n v="0"/>
    <n v="0"/>
    <x v="28"/>
  </r>
  <r>
    <s v="Pasto"/>
    <n v="508"/>
    <s v="Cruz Verde La Aurora"/>
    <n v="0"/>
    <m/>
    <m/>
    <n v="0"/>
    <n v="1"/>
    <m/>
    <n v="0"/>
    <n v="0"/>
    <n v="0"/>
    <n v="0"/>
    <n v="0"/>
    <n v="0"/>
    <n v="0"/>
    <n v="0"/>
    <n v="0"/>
    <n v="0"/>
    <n v="0"/>
    <n v="0"/>
    <n v="0"/>
    <n v="0"/>
    <n v="1"/>
    <m/>
    <m/>
    <n v="0"/>
    <n v="0"/>
    <n v="0"/>
    <n v="0"/>
    <n v="0"/>
    <n v="0"/>
    <n v="0"/>
    <n v="0"/>
    <n v="0"/>
    <n v="0"/>
    <x v="28"/>
  </r>
  <r>
    <s v="Bogotá "/>
    <n v="415"/>
    <s v="Cruz Verde Salitre Plaza (Antes Acuña)"/>
    <n v="0"/>
    <n v="0"/>
    <n v="0"/>
    <n v="0"/>
    <n v="1"/>
    <m/>
    <n v="0"/>
    <n v="0"/>
    <n v="0"/>
    <n v="1"/>
    <n v="0"/>
    <n v="0"/>
    <n v="0"/>
    <n v="0"/>
    <n v="0"/>
    <n v="0"/>
    <n v="0"/>
    <n v="0"/>
    <n v="0"/>
    <n v="0"/>
    <n v="1"/>
    <m/>
    <m/>
    <n v="0"/>
    <n v="0"/>
    <n v="0"/>
    <n v="0"/>
    <n v="0"/>
    <n v="0"/>
    <n v="0"/>
    <n v="1"/>
    <n v="0"/>
    <n v="0"/>
    <x v="27"/>
  </r>
  <r>
    <s v="Bogotá "/>
    <n v="396"/>
    <s v="Cruz Verde  Las Villas (Antes Acuña)"/>
    <n v="0"/>
    <n v="0"/>
    <n v="0"/>
    <n v="0"/>
    <n v="1"/>
    <m/>
    <n v="0"/>
    <n v="0"/>
    <n v="0"/>
    <n v="0"/>
    <n v="0"/>
    <n v="0"/>
    <n v="0"/>
    <n v="0"/>
    <n v="0"/>
    <n v="0"/>
    <n v="0"/>
    <n v="0"/>
    <n v="0"/>
    <n v="0"/>
    <n v="1"/>
    <m/>
    <m/>
    <n v="0"/>
    <n v="0"/>
    <n v="0"/>
    <n v="0"/>
    <n v="0"/>
    <n v="0"/>
    <n v="0"/>
    <n v="0"/>
    <n v="0"/>
    <n v="0"/>
    <x v="28"/>
  </r>
  <r>
    <s v="Bogotá "/>
    <n v="423"/>
    <s v="Cruz Verde Samaritana (Antes Acuña)"/>
    <n v="0"/>
    <n v="0"/>
    <n v="0"/>
    <n v="0"/>
    <n v="1"/>
    <m/>
    <n v="0"/>
    <n v="0"/>
    <n v="0"/>
    <n v="0"/>
    <n v="0"/>
    <n v="0"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x v="28"/>
  </r>
  <r>
    <s v="Medellín"/>
    <n v="513"/>
    <s v="Cruz Verde Oviedo"/>
    <n v="0"/>
    <m/>
    <m/>
    <n v="0"/>
    <m/>
    <n v="1"/>
    <n v="0"/>
    <n v="0"/>
    <n v="0"/>
    <n v="6"/>
    <n v="0"/>
    <n v="0"/>
    <n v="0"/>
    <n v="0"/>
    <n v="0"/>
    <n v="0"/>
    <n v="0"/>
    <n v="0"/>
    <n v="0"/>
    <m/>
    <m/>
    <n v="0"/>
    <n v="1"/>
    <n v="0"/>
    <n v="0"/>
    <n v="0"/>
    <n v="0"/>
    <n v="0"/>
    <n v="0"/>
    <n v="1"/>
    <n v="5"/>
    <n v="0"/>
    <n v="0"/>
    <x v="22"/>
  </r>
  <r>
    <s v="Bogotá "/>
    <n v="405"/>
    <s v="Cruz Verde Tintalito (Antes Acuña)"/>
    <n v="0"/>
    <n v="0"/>
    <n v="0"/>
    <n v="0"/>
    <m/>
    <n v="1"/>
    <n v="0"/>
    <n v="0"/>
    <n v="0"/>
    <n v="0"/>
    <n v="0"/>
    <n v="0"/>
    <n v="0"/>
    <n v="0"/>
    <n v="0"/>
    <n v="0"/>
    <n v="0"/>
    <n v="0"/>
    <n v="0"/>
    <m/>
    <m/>
    <n v="0"/>
    <n v="1"/>
    <n v="0"/>
    <n v="0"/>
    <n v="0"/>
    <n v="0"/>
    <n v="0"/>
    <n v="0"/>
    <n v="0"/>
    <n v="0"/>
    <n v="0"/>
    <n v="0"/>
    <x v="28"/>
  </r>
  <r>
    <s v="Pereira"/>
    <n v="447"/>
    <s v="Parque Arboleda"/>
    <n v="0"/>
    <m/>
    <m/>
    <n v="0"/>
    <m/>
    <m/>
    <n v="1"/>
    <n v="0"/>
    <n v="0"/>
    <n v="0"/>
    <n v="0"/>
    <n v="0"/>
    <n v="0"/>
    <n v="0"/>
    <n v="0"/>
    <n v="0"/>
    <n v="0"/>
    <n v="0"/>
    <n v="0"/>
    <m/>
    <m/>
    <m/>
    <m/>
    <n v="0"/>
    <n v="1"/>
    <n v="0"/>
    <n v="0"/>
    <n v="0"/>
    <n v="0"/>
    <n v="0"/>
    <n v="0"/>
    <n v="0"/>
    <n v="0"/>
    <x v="28"/>
  </r>
  <r>
    <s v="Bogotá"/>
    <n v="308"/>
    <s v="Cruz Verde Toberín"/>
    <n v="0"/>
    <m/>
    <m/>
    <n v="0"/>
    <m/>
    <m/>
    <n v="1"/>
    <n v="0"/>
    <n v="0"/>
    <n v="1"/>
    <n v="1"/>
    <n v="0"/>
    <n v="0"/>
    <n v="0"/>
    <n v="0"/>
    <n v="0"/>
    <n v="0"/>
    <n v="0"/>
    <n v="0"/>
    <m/>
    <m/>
    <m/>
    <m/>
    <n v="1"/>
    <n v="0"/>
    <n v="0"/>
    <n v="0"/>
    <n v="0"/>
    <n v="0"/>
    <n v="1"/>
    <n v="0"/>
    <n v="0"/>
    <n v="1"/>
    <x v="26"/>
  </r>
  <r>
    <s v="Soacha"/>
    <n v="196"/>
    <s v="Cruz Verde Metro Soacha"/>
    <n v="0"/>
    <m/>
    <m/>
    <n v="0"/>
    <m/>
    <m/>
    <n v="1"/>
    <n v="0"/>
    <n v="0"/>
    <n v="0"/>
    <n v="0"/>
    <n v="0"/>
    <n v="0"/>
    <n v="0"/>
    <n v="0"/>
    <n v="0"/>
    <n v="0"/>
    <n v="0"/>
    <n v="0"/>
    <m/>
    <m/>
    <m/>
    <m/>
    <n v="0"/>
    <n v="1"/>
    <n v="0"/>
    <n v="0"/>
    <n v="0"/>
    <n v="0"/>
    <n v="0"/>
    <n v="0"/>
    <n v="0"/>
    <n v="0"/>
    <x v="28"/>
  </r>
  <r>
    <s v="Barranquilla"/>
    <n v="471"/>
    <s v="Cruz Verde Iberoamérica"/>
    <n v="0"/>
    <m/>
    <m/>
    <n v="0"/>
    <m/>
    <m/>
    <n v="1"/>
    <n v="0"/>
    <n v="0"/>
    <n v="0"/>
    <n v="0"/>
    <n v="0"/>
    <n v="0"/>
    <n v="0"/>
    <n v="0"/>
    <n v="0"/>
    <n v="0"/>
    <n v="0"/>
    <n v="0"/>
    <m/>
    <m/>
    <m/>
    <m/>
    <n v="0"/>
    <n v="1"/>
    <n v="0"/>
    <n v="0"/>
    <n v="0"/>
    <n v="0"/>
    <n v="0"/>
    <n v="0"/>
    <n v="0"/>
    <n v="0"/>
    <x v="28"/>
  </r>
  <r>
    <s v="Bogotá "/>
    <n v="553"/>
    <s v="Cruz Verde Centro Empresarial Vardi 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28"/>
  </r>
  <r>
    <s v="Medellín"/>
    <n v="554"/>
    <s v="Cruz Verde Las Vegas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0"/>
    <n v="0"/>
    <n v="0"/>
    <x v="26"/>
  </r>
  <r>
    <s v="Bogotá"/>
    <n v="268"/>
    <s v="Cruz Verde Centro Internacional"/>
    <n v="0"/>
    <m/>
    <m/>
    <n v="0"/>
    <m/>
    <m/>
    <n v="0"/>
    <n v="1"/>
    <n v="0"/>
    <n v="0"/>
    <n v="0"/>
    <n v="0"/>
    <n v="0"/>
    <n v="0"/>
    <n v="0"/>
    <n v="0"/>
    <n v="0"/>
    <n v="0"/>
    <n v="0"/>
    <m/>
    <m/>
    <m/>
    <m/>
    <n v="0"/>
    <n v="0"/>
    <n v="0"/>
    <n v="1"/>
    <n v="0"/>
    <n v="0"/>
    <n v="0"/>
    <n v="0"/>
    <n v="0"/>
    <n v="0"/>
    <x v="28"/>
  </r>
  <r>
    <s v="Quibdó"/>
    <n v="141"/>
    <s v="Cruz Verde Quibdó"/>
    <n v="0"/>
    <m/>
    <m/>
    <n v="0"/>
    <m/>
    <m/>
    <n v="0"/>
    <n v="1"/>
    <n v="0"/>
    <n v="0"/>
    <n v="0"/>
    <n v="0"/>
    <n v="0"/>
    <n v="0"/>
    <n v="0"/>
    <n v="0"/>
    <n v="0"/>
    <n v="0"/>
    <n v="0"/>
    <m/>
    <m/>
    <m/>
    <m/>
    <n v="0"/>
    <n v="0"/>
    <n v="1"/>
    <n v="0"/>
    <n v="0"/>
    <n v="0"/>
    <n v="0"/>
    <n v="0"/>
    <n v="0"/>
    <n v="0"/>
    <x v="28"/>
  </r>
  <r>
    <s v="Bogotá "/>
    <n v="410"/>
    <s v="Cruz Verde Avenida el Dorado (Antes Acuña)"/>
    <n v="0"/>
    <n v="0"/>
    <n v="0"/>
    <n v="0"/>
    <m/>
    <m/>
    <n v="0"/>
    <n v="1"/>
    <n v="0"/>
    <n v="0"/>
    <n v="0"/>
    <n v="0"/>
    <n v="0"/>
    <n v="0"/>
    <n v="0"/>
    <n v="0"/>
    <n v="0"/>
    <n v="0"/>
    <n v="0"/>
    <m/>
    <m/>
    <m/>
    <m/>
    <n v="0"/>
    <n v="0"/>
    <n v="1"/>
    <n v="0"/>
    <n v="0"/>
    <n v="0"/>
    <n v="0"/>
    <n v="0"/>
    <n v="0"/>
    <n v="0"/>
    <x v="28"/>
  </r>
  <r>
    <s v="Bogotá "/>
    <n v="408"/>
    <s v="Cruz Verde Chico 2 (Antes Acuña)"/>
    <n v="0"/>
    <n v="0"/>
    <n v="0"/>
    <n v="0"/>
    <m/>
    <m/>
    <n v="0"/>
    <n v="1"/>
    <n v="0"/>
    <n v="0"/>
    <n v="0"/>
    <n v="0"/>
    <n v="0"/>
    <n v="0"/>
    <n v="0"/>
    <n v="0"/>
    <n v="0"/>
    <n v="0"/>
    <n v="0"/>
    <m/>
    <m/>
    <m/>
    <m/>
    <n v="0"/>
    <n v="0"/>
    <n v="1"/>
    <n v="0"/>
    <n v="0"/>
    <n v="0"/>
    <n v="0"/>
    <n v="0"/>
    <n v="0"/>
    <n v="0"/>
    <x v="28"/>
  </r>
  <r>
    <s v="Bogotá "/>
    <n v="404"/>
    <s v="Cruz Verde La Colina 2 (Antes Acuña)"/>
    <n v="0"/>
    <n v="0"/>
    <n v="0"/>
    <n v="0"/>
    <m/>
    <m/>
    <n v="0"/>
    <n v="1"/>
    <n v="0"/>
    <n v="0"/>
    <n v="0"/>
    <n v="0"/>
    <n v="0"/>
    <n v="0"/>
    <n v="0"/>
    <n v="0"/>
    <n v="0"/>
    <n v="0"/>
    <n v="0"/>
    <m/>
    <m/>
    <m/>
    <m/>
    <n v="0"/>
    <n v="0"/>
    <n v="1"/>
    <n v="0"/>
    <n v="0"/>
    <n v="0"/>
    <n v="0"/>
    <n v="0"/>
    <n v="0"/>
    <n v="0"/>
    <x v="28"/>
  </r>
  <r>
    <s v="Bogotá "/>
    <n v="414"/>
    <s v="Cruz Verde Puente Largo (Antes Acuña)"/>
    <n v="0"/>
    <n v="0"/>
    <n v="0"/>
    <n v="0"/>
    <m/>
    <m/>
    <n v="0"/>
    <n v="1"/>
    <n v="0"/>
    <n v="0"/>
    <n v="0"/>
    <n v="0"/>
    <n v="0"/>
    <n v="0"/>
    <n v="0"/>
    <n v="0"/>
    <n v="0"/>
    <n v="0"/>
    <n v="0"/>
    <m/>
    <m/>
    <m/>
    <m/>
    <n v="0"/>
    <n v="0"/>
    <n v="1"/>
    <n v="0"/>
    <n v="0"/>
    <n v="0"/>
    <n v="0"/>
    <n v="0"/>
    <n v="0"/>
    <n v="0"/>
    <x v="28"/>
  </r>
  <r>
    <s v="Bogotá"/>
    <n v="156"/>
    <s v=" Cruz Verde Calle 80                      "/>
    <n v="0"/>
    <m/>
    <m/>
    <n v="0"/>
    <m/>
    <m/>
    <n v="0"/>
    <n v="0"/>
    <n v="1"/>
    <n v="0"/>
    <n v="0"/>
    <n v="0"/>
    <n v="0"/>
    <n v="0"/>
    <n v="0"/>
    <n v="0"/>
    <n v="0"/>
    <n v="0"/>
    <n v="0"/>
    <m/>
    <m/>
    <m/>
    <m/>
    <n v="0"/>
    <n v="0"/>
    <n v="0"/>
    <n v="0"/>
    <n v="0"/>
    <n v="1"/>
    <n v="0"/>
    <n v="0"/>
    <n v="0"/>
    <n v="0"/>
    <x v="28"/>
  </r>
  <r>
    <s v="Bogotá "/>
    <n v="395"/>
    <s v="Cruz Verde Calle 140-2 (Antes Acuña)"/>
    <n v="0"/>
    <n v="0"/>
    <n v="0"/>
    <n v="0"/>
    <m/>
    <m/>
    <n v="0"/>
    <n v="0"/>
    <n v="1"/>
    <n v="0"/>
    <n v="0"/>
    <n v="0"/>
    <n v="0"/>
    <n v="0"/>
    <n v="0"/>
    <n v="0"/>
    <n v="0"/>
    <n v="0"/>
    <n v="0"/>
    <m/>
    <m/>
    <m/>
    <m/>
    <n v="0"/>
    <n v="0"/>
    <n v="0"/>
    <n v="0"/>
    <n v="0"/>
    <n v="1"/>
    <n v="0"/>
    <n v="0"/>
    <n v="0"/>
    <n v="0"/>
    <x v="28"/>
  </r>
  <r>
    <s v="Barranquilla"/>
    <n v="562"/>
    <s v="Cruz Verde Prado 72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x v="26"/>
  </r>
  <r>
    <s v="Bogotá"/>
    <n v="166"/>
    <s v="Cruz Verde Calle 106"/>
    <n v="0"/>
    <m/>
    <m/>
    <n v="0"/>
    <m/>
    <m/>
    <n v="0"/>
    <n v="0"/>
    <n v="0"/>
    <n v="1"/>
    <n v="1"/>
    <n v="0"/>
    <n v="0"/>
    <n v="0"/>
    <n v="0"/>
    <n v="0"/>
    <n v="0"/>
    <n v="0"/>
    <n v="0"/>
    <m/>
    <m/>
    <m/>
    <m/>
    <n v="0"/>
    <n v="0"/>
    <n v="0"/>
    <n v="0"/>
    <n v="0"/>
    <n v="0"/>
    <n v="0"/>
    <n v="1"/>
    <n v="1"/>
    <n v="0"/>
    <x v="27"/>
  </r>
  <r>
    <s v="Cali"/>
    <n v="177"/>
    <s v="Cruz Verde Versalles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Girardot"/>
    <n v="452"/>
    <s v="Cruz Verde Unicentro Girardot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Ipiales "/>
    <n v="148"/>
    <s v="Cruz Verde Ipiales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"/>
    <n v="171"/>
    <s v="Cruz Verde Plaza de las Américas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"/>
    <n v="384"/>
    <s v="Cruz Verde Puente Aranda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ucaramanga"/>
    <n v="109"/>
    <s v="Cruz Verde Calle 56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Cali"/>
    <n v="179"/>
    <s v="Cruz Verde Ciudad Jardín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"/>
    <n v="245"/>
    <s v="Cruz Verde Jumbo Calle 170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Girardot"/>
    <n v="249"/>
    <s v="Cruz Verde Jumbo Girardot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Valledupar"/>
    <n v="116"/>
    <s v="Cruz Verde Jumbo Valledupar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Santa Marta"/>
    <n v="119"/>
    <s v="Cruz Verde Santa Marta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Ibagué"/>
    <n v="125"/>
    <s v="Cruz Verde San Simón 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Tunja"/>
    <n v="129"/>
    <s v="Cruz Verde Los Cristales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Cartagena"/>
    <n v="185"/>
    <s v="Cruz Verde Bocagrande"/>
    <n v="0"/>
    <m/>
    <m/>
    <n v="0"/>
    <m/>
    <m/>
    <n v="0"/>
    <n v="0"/>
    <n v="0"/>
    <n v="1"/>
    <n v="0"/>
    <n v="0"/>
    <n v="0"/>
    <n v="0"/>
    <n v="0"/>
    <n v="0"/>
    <n v="0"/>
    <n v="0"/>
    <n v="0"/>
    <m/>
    <m/>
    <m/>
    <m/>
    <n v="0"/>
    <n v="0"/>
    <n v="0"/>
    <n v="0"/>
    <n v="0"/>
    <n v="0"/>
    <n v="1"/>
    <n v="0"/>
    <n v="0"/>
    <n v="0"/>
    <x v="28"/>
  </r>
  <r>
    <s v="Bogotá"/>
    <n v="307"/>
    <s v=" Cruz Verde Usaquén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Ocaña"/>
    <n v="450"/>
    <s v="Cruz Verde Ocaña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Sincelejo"/>
    <n v="118"/>
    <s v="Cruz Verde Sincelejo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Tuluá"/>
    <n v="124"/>
    <s v="Cruz Verde Tuluá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Neiva"/>
    <n v="130"/>
    <s v="Cruz Verde Quirinal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Riohacha"/>
    <n v="132"/>
    <s v="Cruz Verde Metro Riohacha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Pasto"/>
    <n v="136"/>
    <s v="Cruz Verde Valle de Atriz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Villeta"/>
    <n v="145"/>
    <s v="Cruz Verde Villeta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San Andrés"/>
    <n v="149"/>
    <s v="Cruz Verde San Andrés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"/>
    <n v="151"/>
    <s v="Cruz Verde Antiguo Country 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"/>
    <n v="154"/>
    <s v="Cruz Verde CAE 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"/>
    <n v="193"/>
    <s v="Cruz Verde Avianca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Cali"/>
    <n v="202"/>
    <s v="Cruz Verde Jumbo Valle de Lili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Neiva"/>
    <n v="250"/>
    <s v="Cruz Verde Metro Neiva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Pasto"/>
    <n v="260"/>
    <s v="Cruz Verde Metro Pasto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Floridablanca"/>
    <n v="293"/>
    <s v="Cruz verde Metro Floridablanca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ucaramanga"/>
    <n v="294"/>
    <s v="Farmasanitas Jumbo Cabecera Tienda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"/>
    <n v="369"/>
    <s v="Cruz Verde Morato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Valledupar"/>
    <n v="370"/>
    <s v="Cruz Verde San Miguel"/>
    <n v="0"/>
    <m/>
    <m/>
    <n v="0"/>
    <m/>
    <m/>
    <n v="0"/>
    <n v="0"/>
    <n v="0"/>
    <n v="1"/>
    <n v="0"/>
    <n v="0"/>
    <n v="0"/>
    <n v="0"/>
    <n v="0"/>
    <n v="0"/>
    <n v="0"/>
    <n v="0"/>
    <n v="0"/>
    <m/>
    <m/>
    <m/>
    <m/>
    <n v="0"/>
    <n v="0"/>
    <n v="0"/>
    <n v="0"/>
    <n v="0"/>
    <n v="0"/>
    <n v="1"/>
    <n v="0"/>
    <n v="0"/>
    <n v="0"/>
    <x v="28"/>
  </r>
  <r>
    <s v="Bogotá"/>
    <n v="374"/>
    <s v="Cruz Verde Calle 90"/>
    <n v="0"/>
    <m/>
    <m/>
    <n v="0"/>
    <m/>
    <m/>
    <n v="0"/>
    <n v="0"/>
    <n v="0"/>
    <n v="1"/>
    <n v="0"/>
    <n v="0"/>
    <n v="0"/>
    <n v="0"/>
    <n v="0"/>
    <n v="0"/>
    <n v="0"/>
    <n v="0"/>
    <n v="0"/>
    <m/>
    <m/>
    <m/>
    <m/>
    <n v="0"/>
    <n v="0"/>
    <n v="0"/>
    <n v="0"/>
    <n v="0"/>
    <n v="0"/>
    <n v="1"/>
    <n v="0"/>
    <n v="0"/>
    <n v="0"/>
    <x v="28"/>
  </r>
  <r>
    <s v="Mingueo/Guajira"/>
    <n v="379"/>
    <s v="Cruz Verde Mingueo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Cali"/>
    <n v="386"/>
    <s v="Cruz Verde La Flora Industrial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Cali"/>
    <n v="387"/>
    <s v="Cruz Verde Metro Simón Bolívar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Popayán"/>
    <n v="453"/>
    <s v="Cruz Verde Campanario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Cartagena"/>
    <n v="462"/>
    <s v="Cruz Verde Uap Santa Lucía"/>
    <n v="0"/>
    <m/>
    <m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Cali"/>
    <n v="515"/>
    <s v="Cruz Verde Parque Versalles"/>
    <n v="0"/>
    <m/>
    <m/>
    <n v="0"/>
    <m/>
    <m/>
    <n v="0"/>
    <n v="0"/>
    <n v="0"/>
    <n v="0"/>
    <n v="1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1"/>
    <x v="28"/>
  </r>
  <r>
    <s v="Anapoima"/>
    <n v="438"/>
    <s v="Cruz Verde Anapoim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"/>
    <n v="393"/>
    <s v="Cruz Verde Niz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 "/>
    <n v="421"/>
    <s v="Cruz Verde Plaza Bolívar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 "/>
    <n v="399"/>
    <s v="Cruz Verde Bulevar Niz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 "/>
    <n v="416"/>
    <s v="Cruz Verde Calle 109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 "/>
    <n v="417"/>
    <s v="Cruz Verde Calle 22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 "/>
    <n v="397"/>
    <s v="Cruz Verde Calle 71A (Antes Acuña)"/>
    <n v="0"/>
    <n v="0"/>
    <n v="0"/>
    <n v="0"/>
    <m/>
    <m/>
    <n v="0"/>
    <n v="0"/>
    <n v="0"/>
    <n v="2"/>
    <n v="0"/>
    <n v="0"/>
    <n v="0"/>
    <n v="0"/>
    <n v="0"/>
    <n v="0"/>
    <n v="0"/>
    <n v="0"/>
    <n v="0"/>
    <m/>
    <m/>
    <m/>
    <m/>
    <n v="0"/>
    <n v="0"/>
    <n v="0"/>
    <n v="0"/>
    <n v="0"/>
    <n v="0"/>
    <n v="2"/>
    <n v="0"/>
    <n v="0"/>
    <n v="0"/>
    <x v="27"/>
  </r>
  <r>
    <s v="Bogotá "/>
    <n v="411"/>
    <s v="Cruz Verde Castill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 "/>
    <n v="413"/>
    <s v="Cruz Verde Ciudad Montes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 "/>
    <n v="403"/>
    <s v="Cruz Verde Country 2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 "/>
    <n v="412"/>
    <s v="Cruz Verde Ibiz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 "/>
    <n v="418"/>
    <s v="Cruz Verde Marsell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 "/>
    <n v="407"/>
    <s v="Cruz Verde Modeli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 "/>
    <n v="398"/>
    <s v="Cruz verde Navarr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 "/>
    <n v="402"/>
    <s v="Cruz Verde Pablo VI (Antes Acuña)"/>
    <n v="0"/>
    <n v="0"/>
    <n v="0"/>
    <n v="0"/>
    <m/>
    <m/>
    <n v="0"/>
    <n v="0"/>
    <n v="0"/>
    <n v="1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1"/>
    <n v="0"/>
    <n v="0"/>
    <x v="28"/>
  </r>
  <r>
    <s v="Bogotá "/>
    <n v="420"/>
    <s v="Cruz Verde Palermo 1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 "/>
    <n v="343"/>
    <s v="Cruz Verde Polo Club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 "/>
    <n v="391"/>
    <s v="Cruz Verde Restrepo 3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 "/>
    <n v="406"/>
    <s v="Cruz Verde Santa Matilde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 "/>
    <n v="401"/>
    <s v="Cruz Verde Unicentro Occidente 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 "/>
    <n v="419"/>
    <s v="Cruz Verde Veneci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Bogotá "/>
    <n v="392"/>
    <s v="Cruz Verde Villa del Prado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Duitama"/>
    <n v="430"/>
    <s v="Cruz Verde Duitam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Facatativá  "/>
    <n v="435"/>
    <s v="Cruz verde Faca Centro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Ibagué"/>
    <n v="424"/>
    <s v=" Cruz Verde Medicadiz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Ibagué"/>
    <n v="425"/>
    <s v=" Cruz Verde Norte 2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Tocaima  "/>
    <n v="437"/>
    <s v="Cruz Verde Tocaima 1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Tunja"/>
    <n v="431"/>
    <s v="Cruz Verde Tunja Centro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Tunja"/>
    <n v="433"/>
    <s v="Cruz Verde Tunja Norte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Tunja"/>
    <n v="432"/>
    <s v="Cruz Verde Tunja Sur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Ubaté"/>
    <n v="429"/>
    <s v="Cruz Verde Ubaté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Villavicencio"/>
    <n v="428"/>
    <s v="Cruz Verde Villavicencio Centro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Zipaquirá"/>
    <n v="426"/>
    <s v="Cruz Verde Zipaquirá 2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x v="29"/>
  </r>
  <r>
    <s v="Medellín"/>
    <n v="520"/>
    <s v="Cruz Verde El Tesoro"/>
    <n v="0"/>
    <n v="0"/>
    <n v="0"/>
    <n v="0"/>
    <m/>
    <m/>
    <n v="0"/>
    <n v="0"/>
    <n v="0"/>
    <n v="1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1"/>
    <n v="0"/>
    <n v="0"/>
    <x v="28"/>
  </r>
  <r>
    <s v="Santa Marta"/>
    <n v="518"/>
    <s v="Cruz Verde Aeropuerto Santa Mar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Medellín"/>
    <n v="555"/>
    <s v="Cruz Verde San Lucas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x v="27"/>
  </r>
  <r>
    <s v="Bogotá"/>
    <n v="519"/>
    <s v="Clinica Country Urgencias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8"/>
  </r>
  <r>
    <s v="Bogotá"/>
    <n v="560"/>
    <s v="Cruz Verde Torres de San José"/>
    <n v="0"/>
    <n v="0"/>
    <n v="0"/>
    <n v="0"/>
    <n v="0"/>
    <n v="0"/>
    <n v="0"/>
    <n v="0"/>
    <n v="0"/>
    <n v="6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1"/>
    <n v="1"/>
    <x v="20"/>
  </r>
  <r>
    <s v="Cali"/>
    <n v="564"/>
    <s v="Cruz Verde La Merced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x v="27"/>
  </r>
  <r>
    <s v="Manizales"/>
    <n v="521"/>
    <s v="Cruz Verde Palogrande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x v="27"/>
  </r>
  <r>
    <s v="Medellín"/>
    <n v="558"/>
    <s v="Cruz Verde Unicentro Medellín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x v="27"/>
  </r>
  <r>
    <s v="Manizales"/>
    <n v="559"/>
    <s v="Cruz Verde Mall Plaz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Bogotá"/>
    <n v="570"/>
    <s v="Cruz Verde Portal 8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8"/>
  </r>
  <r>
    <s v="Bogotá"/>
    <n v="566"/>
    <s v="Cruz Verde Centro Médico La Sabana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x v="26"/>
  </r>
  <r>
    <s v="Bogotá"/>
    <n v="574"/>
    <s v="Cruz Verde Metrópol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Bogotá"/>
    <n v="572"/>
    <s v="Cruz Verde Pepe Sier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Bogotá"/>
    <n v="563"/>
    <s v="Cruz Verde Plaza Central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8"/>
  </r>
  <r>
    <s v="Cali"/>
    <n v="567"/>
    <s v="Cruz Verde Chipichap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40">
  <r>
    <s v="Bogotá"/>
    <n v="458"/>
    <s v="Cruz Verde Kennedy Central"/>
    <n v="4"/>
    <n v="10"/>
    <n v="6"/>
    <n v="5"/>
    <n v="8"/>
    <n v="4"/>
    <n v="9"/>
    <n v="5"/>
    <n v="13"/>
    <n v="16"/>
    <n v="4"/>
    <n v="8"/>
    <n v="2"/>
    <n v="2"/>
    <n v="4"/>
    <n v="6"/>
    <n v="4"/>
    <n v="2"/>
    <n v="3"/>
    <n v="2"/>
    <n v="6"/>
    <n v="2"/>
    <n v="3"/>
    <n v="1"/>
    <n v="5"/>
    <n v="4"/>
    <n v="2"/>
    <n v="3"/>
    <n v="6"/>
    <n v="7"/>
    <n v="8"/>
    <n v="8"/>
    <n v="4"/>
    <n v="0"/>
    <n v="5"/>
    <n v="3"/>
    <x v="0"/>
  </r>
  <r>
    <s v="Medellín"/>
    <n v="161"/>
    <s v="Cruz Verde Punto Clave"/>
    <n v="3"/>
    <n v="3"/>
    <m/>
    <n v="5"/>
    <n v="6"/>
    <n v="3"/>
    <n v="4"/>
    <n v="5"/>
    <n v="5"/>
    <n v="7"/>
    <n v="0"/>
    <n v="3"/>
    <n v="2"/>
    <n v="1"/>
    <n v="2"/>
    <n v="1"/>
    <n v="0"/>
    <n v="0"/>
    <n v="2"/>
    <n v="3"/>
    <n v="3"/>
    <n v="3"/>
    <n v="0"/>
    <n v="3"/>
    <n v="0"/>
    <n v="4"/>
    <n v="3"/>
    <n v="2"/>
    <n v="0"/>
    <n v="5"/>
    <n v="3"/>
    <n v="4"/>
    <n v="0"/>
    <n v="0"/>
    <n v="0"/>
    <n v="3"/>
    <x v="1"/>
  </r>
  <r>
    <s v="Bogotá"/>
    <n v="378"/>
    <s v="Cruz Verde Avenida Las Villas"/>
    <n v="6"/>
    <n v="3"/>
    <n v="4"/>
    <n v="2"/>
    <n v="3"/>
    <n v="3"/>
    <n v="5"/>
    <n v="2"/>
    <n v="0"/>
    <n v="4"/>
    <n v="3"/>
    <n v="3"/>
    <n v="1"/>
    <n v="5"/>
    <n v="0"/>
    <n v="3"/>
    <n v="3"/>
    <n v="1"/>
    <n v="2"/>
    <n v="0"/>
    <n v="1"/>
    <n v="2"/>
    <n v="0"/>
    <n v="3"/>
    <n v="3"/>
    <n v="2"/>
    <n v="1"/>
    <n v="1"/>
    <n v="0"/>
    <n v="0"/>
    <n v="3"/>
    <n v="1"/>
    <n v="1"/>
    <n v="2"/>
    <n v="3"/>
    <n v="0"/>
    <x v="2"/>
  </r>
  <r>
    <s v="Bogotá"/>
    <n v="459"/>
    <s v=" Cruz Verde Las Ferias"/>
    <n v="3"/>
    <m/>
    <n v="4"/>
    <n v="0"/>
    <n v="3"/>
    <m/>
    <n v="0"/>
    <n v="9"/>
    <n v="9"/>
    <n v="6"/>
    <n v="1"/>
    <n v="2"/>
    <n v="1"/>
    <n v="2"/>
    <n v="0"/>
    <n v="0"/>
    <n v="4"/>
    <n v="0"/>
    <n v="0"/>
    <n v="0"/>
    <n v="3"/>
    <n v="0"/>
    <m/>
    <m/>
    <n v="0"/>
    <n v="0"/>
    <n v="4"/>
    <n v="5"/>
    <n v="0"/>
    <n v="9"/>
    <n v="0"/>
    <n v="6"/>
    <n v="0"/>
    <n v="1"/>
    <n v="0"/>
    <n v="2"/>
    <x v="3"/>
  </r>
  <r>
    <s v="Bogotá"/>
    <n v="226"/>
    <s v="Cruz Verde Metro 20 de Julio"/>
    <n v="3"/>
    <n v="2"/>
    <n v="5"/>
    <n v="1"/>
    <n v="4"/>
    <n v="2"/>
    <n v="2"/>
    <n v="3"/>
    <n v="4"/>
    <n v="5"/>
    <n v="1"/>
    <n v="1"/>
    <n v="2"/>
    <n v="1"/>
    <n v="1"/>
    <n v="1"/>
    <n v="0"/>
    <n v="5"/>
    <n v="0"/>
    <n v="1"/>
    <n v="1"/>
    <n v="3"/>
    <n v="0"/>
    <n v="2"/>
    <n v="0"/>
    <n v="2"/>
    <n v="1"/>
    <n v="2"/>
    <n v="1"/>
    <n v="3"/>
    <n v="4"/>
    <n v="1"/>
    <n v="0"/>
    <n v="1"/>
    <n v="1"/>
    <n v="0"/>
    <x v="4"/>
  </r>
  <r>
    <s v="Bogotá"/>
    <n v="451"/>
    <s v="Cruz Verde Chapinero Alto"/>
    <n v="3"/>
    <n v="2"/>
    <n v="5"/>
    <n v="2"/>
    <n v="2"/>
    <n v="3"/>
    <n v="0"/>
    <n v="0"/>
    <n v="1"/>
    <n v="8"/>
    <n v="3"/>
    <n v="2"/>
    <n v="3"/>
    <n v="0"/>
    <n v="2"/>
    <n v="0"/>
    <n v="5"/>
    <n v="0"/>
    <n v="2"/>
    <n v="0"/>
    <n v="2"/>
    <n v="0"/>
    <n v="3"/>
    <n v="0"/>
    <n v="0"/>
    <n v="0"/>
    <n v="0"/>
    <n v="0"/>
    <n v="1"/>
    <n v="0"/>
    <n v="8"/>
    <n v="0"/>
    <n v="2"/>
    <n v="1"/>
    <n v="2"/>
    <n v="0"/>
    <x v="5"/>
  </r>
  <r>
    <s v="Bogotá"/>
    <n v="157"/>
    <s v="Cruz Verde Zona In"/>
    <n v="1"/>
    <n v="2"/>
    <n v="6"/>
    <n v="2"/>
    <n v="3"/>
    <n v="4"/>
    <n v="1"/>
    <n v="3"/>
    <n v="2"/>
    <n v="3"/>
    <n v="1"/>
    <n v="2"/>
    <n v="0"/>
    <n v="1"/>
    <n v="0"/>
    <n v="2"/>
    <n v="0"/>
    <n v="6"/>
    <n v="0"/>
    <n v="2"/>
    <n v="0"/>
    <n v="3"/>
    <n v="0"/>
    <n v="4"/>
    <n v="0"/>
    <n v="1"/>
    <n v="0"/>
    <n v="3"/>
    <n v="0"/>
    <n v="2"/>
    <n v="0"/>
    <n v="3"/>
    <n v="0"/>
    <n v="1"/>
    <n v="0"/>
    <n v="2"/>
    <x v="6"/>
  </r>
  <r>
    <s v="Bogotá "/>
    <n v="495"/>
    <s v="Cruz Verde Clìnica de la Mujer"/>
    <n v="0"/>
    <m/>
    <m/>
    <n v="0"/>
    <n v="6"/>
    <n v="1"/>
    <n v="5"/>
    <n v="3"/>
    <n v="2"/>
    <n v="6"/>
    <n v="3"/>
    <n v="4"/>
    <n v="0"/>
    <n v="0"/>
    <n v="0"/>
    <n v="0"/>
    <n v="0"/>
    <n v="0"/>
    <n v="0"/>
    <n v="0"/>
    <n v="4"/>
    <n v="2"/>
    <n v="1"/>
    <n v="0"/>
    <n v="5"/>
    <n v="0"/>
    <n v="2"/>
    <n v="1"/>
    <n v="0"/>
    <n v="2"/>
    <n v="3"/>
    <n v="3"/>
    <n v="2"/>
    <n v="1"/>
    <n v="4"/>
    <n v="0"/>
    <x v="6"/>
  </r>
  <r>
    <s v="Bogotá"/>
    <n v="172"/>
    <s v="Cruz Verde Calle 100"/>
    <n v="2"/>
    <n v="3"/>
    <n v="1"/>
    <n v="4"/>
    <n v="0"/>
    <n v="3"/>
    <n v="6"/>
    <n v="7"/>
    <n v="1"/>
    <n v="1"/>
    <n v="0"/>
    <n v="0"/>
    <n v="2"/>
    <n v="0"/>
    <n v="3"/>
    <n v="0"/>
    <n v="1"/>
    <n v="0"/>
    <n v="3"/>
    <n v="1"/>
    <m/>
    <m/>
    <n v="2"/>
    <n v="1"/>
    <n v="3"/>
    <n v="3"/>
    <n v="5"/>
    <n v="2"/>
    <n v="0"/>
    <n v="1"/>
    <n v="0"/>
    <n v="1"/>
    <n v="0"/>
    <n v="0"/>
    <n v="0"/>
    <n v="0"/>
    <x v="7"/>
  </r>
  <r>
    <s v="Bogotá"/>
    <n v="468"/>
    <s v="Cruz Verde Calle 93"/>
    <n v="2"/>
    <n v="2"/>
    <n v="5"/>
    <n v="2"/>
    <n v="3"/>
    <n v="3"/>
    <n v="0"/>
    <n v="1"/>
    <n v="0"/>
    <n v="3"/>
    <n v="1"/>
    <n v="2"/>
    <n v="0"/>
    <n v="2"/>
    <n v="1"/>
    <n v="1"/>
    <n v="1"/>
    <n v="4"/>
    <n v="1"/>
    <n v="1"/>
    <n v="2"/>
    <n v="1"/>
    <n v="0"/>
    <n v="3"/>
    <n v="0"/>
    <n v="0"/>
    <n v="0"/>
    <n v="1"/>
    <n v="0"/>
    <n v="0"/>
    <n v="3"/>
    <n v="0"/>
    <n v="1"/>
    <n v="0"/>
    <n v="0"/>
    <n v="2"/>
    <x v="8"/>
  </r>
  <r>
    <s v="Soacha"/>
    <n v="455"/>
    <s v="Cruz Verde Antares"/>
    <n v="1"/>
    <m/>
    <n v="2"/>
    <n v="1"/>
    <n v="6"/>
    <n v="3"/>
    <n v="1"/>
    <n v="2"/>
    <n v="2"/>
    <n v="3"/>
    <n v="1"/>
    <n v="2"/>
    <n v="1"/>
    <n v="0"/>
    <n v="0"/>
    <n v="0"/>
    <n v="1"/>
    <n v="1"/>
    <n v="0"/>
    <n v="1"/>
    <n v="2"/>
    <n v="4"/>
    <n v="2"/>
    <n v="1"/>
    <n v="1"/>
    <n v="0"/>
    <n v="0"/>
    <n v="2"/>
    <n v="2"/>
    <n v="0"/>
    <n v="3"/>
    <n v="0"/>
    <n v="0"/>
    <n v="1"/>
    <n v="1"/>
    <n v="1"/>
    <x v="8"/>
  </r>
  <r>
    <s v="Bogotá"/>
    <n v="262"/>
    <s v="Cruz Verde Jumbo Hayuelos"/>
    <n v="4"/>
    <n v="1"/>
    <n v="1"/>
    <n v="2"/>
    <n v="2"/>
    <m/>
    <n v="4"/>
    <n v="1"/>
    <n v="2"/>
    <n v="1"/>
    <n v="3"/>
    <n v="3"/>
    <n v="0"/>
    <n v="4"/>
    <n v="0"/>
    <n v="1"/>
    <n v="0"/>
    <n v="1"/>
    <n v="0"/>
    <n v="2"/>
    <n v="0"/>
    <n v="2"/>
    <m/>
    <m/>
    <n v="0"/>
    <n v="4"/>
    <n v="0"/>
    <n v="1"/>
    <n v="0"/>
    <n v="2"/>
    <n v="0"/>
    <n v="1"/>
    <n v="0"/>
    <n v="3"/>
    <n v="0"/>
    <n v="3"/>
    <x v="8"/>
  </r>
  <r>
    <s v="Zipaquirá"/>
    <n v="382"/>
    <s v="Cruz Verde Zipaquirá Centro"/>
    <n v="4"/>
    <n v="2"/>
    <n v="4"/>
    <n v="0"/>
    <n v="1"/>
    <n v="1"/>
    <n v="4"/>
    <n v="2"/>
    <n v="3"/>
    <n v="2"/>
    <n v="0"/>
    <n v="0"/>
    <n v="4"/>
    <n v="0"/>
    <n v="2"/>
    <n v="0"/>
    <n v="4"/>
    <n v="0"/>
    <n v="0"/>
    <n v="0"/>
    <n v="0"/>
    <n v="1"/>
    <n v="0"/>
    <n v="1"/>
    <n v="3"/>
    <n v="1"/>
    <n v="2"/>
    <n v="0"/>
    <n v="3"/>
    <n v="0"/>
    <n v="1"/>
    <n v="1"/>
    <n v="0"/>
    <n v="0"/>
    <n v="0"/>
    <n v="0"/>
    <x v="9"/>
  </r>
  <r>
    <s v="Bogotá"/>
    <n v="160"/>
    <s v="Cruz Verde Santa Bárbara"/>
    <n v="1"/>
    <n v="3"/>
    <m/>
    <n v="7"/>
    <n v="1"/>
    <n v="2"/>
    <n v="1"/>
    <n v="2"/>
    <n v="4"/>
    <n v="0"/>
    <n v="0"/>
    <n v="2"/>
    <n v="0"/>
    <n v="1"/>
    <n v="1"/>
    <n v="2"/>
    <n v="0"/>
    <n v="0"/>
    <n v="1"/>
    <n v="6"/>
    <n v="0"/>
    <n v="1"/>
    <n v="0"/>
    <n v="2"/>
    <n v="0"/>
    <n v="1"/>
    <n v="1"/>
    <n v="1"/>
    <n v="1"/>
    <n v="3"/>
    <n v="0"/>
    <n v="0"/>
    <n v="0"/>
    <n v="0"/>
    <n v="0"/>
    <n v="2"/>
    <x v="9"/>
  </r>
  <r>
    <s v="Bogotá"/>
    <n v="167"/>
    <s v="Cruz Verde Quinta Paredes"/>
    <n v="0"/>
    <n v="2"/>
    <m/>
    <n v="3"/>
    <n v="3"/>
    <n v="2"/>
    <n v="2"/>
    <n v="3"/>
    <n v="0"/>
    <n v="0"/>
    <n v="0"/>
    <n v="7"/>
    <n v="0"/>
    <n v="0"/>
    <n v="0"/>
    <n v="2"/>
    <n v="0"/>
    <n v="0"/>
    <n v="2"/>
    <n v="1"/>
    <n v="3"/>
    <n v="0"/>
    <n v="2"/>
    <n v="0"/>
    <n v="1"/>
    <n v="1"/>
    <n v="3"/>
    <n v="0"/>
    <n v="0"/>
    <n v="0"/>
    <n v="0"/>
    <n v="0"/>
    <n v="0"/>
    <n v="0"/>
    <n v="7"/>
    <n v="0"/>
    <x v="10"/>
  </r>
  <r>
    <s v="Chía"/>
    <n v="184"/>
    <s v="Cruz Verde Las Delicias "/>
    <n v="0"/>
    <m/>
    <n v="1"/>
    <n v="0"/>
    <n v="2"/>
    <m/>
    <n v="0"/>
    <n v="0"/>
    <n v="3"/>
    <n v="8"/>
    <n v="5"/>
    <n v="1"/>
    <n v="0"/>
    <n v="0"/>
    <n v="0"/>
    <n v="0"/>
    <n v="1"/>
    <n v="0"/>
    <n v="0"/>
    <n v="0"/>
    <n v="1"/>
    <n v="1"/>
    <m/>
    <m/>
    <n v="0"/>
    <n v="0"/>
    <n v="0"/>
    <n v="0"/>
    <n v="0"/>
    <n v="3"/>
    <n v="2"/>
    <n v="6"/>
    <n v="0"/>
    <n v="5"/>
    <n v="0"/>
    <n v="1"/>
    <x v="11"/>
  </r>
  <r>
    <s v="Cali"/>
    <n v="189"/>
    <s v="Cruz Verde Centenario"/>
    <n v="1"/>
    <n v="1"/>
    <n v="2"/>
    <n v="5"/>
    <n v="2"/>
    <n v="1"/>
    <n v="1"/>
    <n v="3"/>
    <n v="2"/>
    <n v="0"/>
    <n v="1"/>
    <n v="0"/>
    <n v="0"/>
    <n v="1"/>
    <n v="0"/>
    <n v="1"/>
    <n v="0"/>
    <n v="2"/>
    <n v="0"/>
    <n v="5"/>
    <n v="0"/>
    <n v="2"/>
    <n v="0"/>
    <n v="1"/>
    <n v="1"/>
    <n v="0"/>
    <n v="1"/>
    <n v="2"/>
    <n v="0"/>
    <n v="2"/>
    <n v="0"/>
    <n v="0"/>
    <n v="0"/>
    <n v="1"/>
    <n v="0"/>
    <n v="0"/>
    <x v="12"/>
  </r>
  <r>
    <s v="Cali"/>
    <n v="120"/>
    <s v="Cruz Verde Roosevelt"/>
    <n v="0"/>
    <n v="1"/>
    <n v="1"/>
    <n v="0"/>
    <n v="4"/>
    <n v="2"/>
    <n v="0"/>
    <n v="2"/>
    <n v="3"/>
    <n v="2"/>
    <n v="2"/>
    <n v="2"/>
    <n v="0"/>
    <n v="0"/>
    <n v="0"/>
    <n v="1"/>
    <n v="0"/>
    <n v="1"/>
    <n v="0"/>
    <n v="0"/>
    <n v="0"/>
    <n v="4"/>
    <n v="0"/>
    <n v="2"/>
    <n v="0"/>
    <n v="0"/>
    <n v="0"/>
    <n v="2"/>
    <n v="1"/>
    <n v="2"/>
    <n v="0"/>
    <n v="2"/>
    <n v="0"/>
    <n v="2"/>
    <n v="0"/>
    <n v="2"/>
    <x v="12"/>
  </r>
  <r>
    <s v="Cúcuta"/>
    <n v="460"/>
    <s v="Cruz Verde Cúcuta Av.1"/>
    <n v="2"/>
    <n v="1"/>
    <m/>
    <n v="3"/>
    <n v="2"/>
    <n v="3"/>
    <n v="2"/>
    <n v="2"/>
    <n v="2"/>
    <n v="1"/>
    <n v="0"/>
    <n v="0"/>
    <n v="2"/>
    <n v="0"/>
    <n v="1"/>
    <n v="0"/>
    <n v="0"/>
    <n v="0"/>
    <n v="3"/>
    <n v="0"/>
    <n v="2"/>
    <n v="0"/>
    <n v="3"/>
    <n v="0"/>
    <n v="2"/>
    <n v="0"/>
    <n v="1"/>
    <n v="1"/>
    <n v="2"/>
    <n v="0"/>
    <n v="1"/>
    <n v="0"/>
    <n v="0"/>
    <n v="0"/>
    <n v="0"/>
    <n v="0"/>
    <x v="13"/>
  </r>
  <r>
    <s v="Facatativá"/>
    <n v="143"/>
    <s v="Cruz Verde Facatativá"/>
    <n v="1"/>
    <n v="1"/>
    <n v="3"/>
    <n v="4"/>
    <n v="1"/>
    <m/>
    <n v="0"/>
    <n v="0"/>
    <n v="4"/>
    <n v="0"/>
    <n v="4"/>
    <n v="0"/>
    <n v="0"/>
    <n v="1"/>
    <n v="0"/>
    <n v="1"/>
    <n v="1"/>
    <n v="2"/>
    <n v="3"/>
    <n v="1"/>
    <n v="0"/>
    <n v="1"/>
    <m/>
    <m/>
    <n v="0"/>
    <n v="0"/>
    <n v="0"/>
    <n v="0"/>
    <n v="4"/>
    <n v="0"/>
    <n v="0"/>
    <n v="0"/>
    <n v="4"/>
    <n v="0"/>
    <n v="0"/>
    <n v="0"/>
    <x v="13"/>
  </r>
  <r>
    <s v="Bogotá"/>
    <n v="163"/>
    <s v="Cruz Verde Palermo"/>
    <n v="0"/>
    <n v="2"/>
    <m/>
    <n v="2"/>
    <m/>
    <n v="1"/>
    <n v="0"/>
    <n v="3"/>
    <n v="2"/>
    <n v="0"/>
    <n v="4"/>
    <n v="3"/>
    <n v="0"/>
    <n v="0"/>
    <n v="2"/>
    <n v="0"/>
    <n v="0"/>
    <n v="0"/>
    <n v="2"/>
    <n v="0"/>
    <m/>
    <m/>
    <n v="0"/>
    <n v="1"/>
    <n v="0"/>
    <n v="0"/>
    <n v="3"/>
    <n v="0"/>
    <n v="2"/>
    <n v="0"/>
    <n v="0"/>
    <n v="0"/>
    <n v="2"/>
    <n v="2"/>
    <n v="2"/>
    <n v="1"/>
    <x v="14"/>
  </r>
  <r>
    <s v="Bogotá"/>
    <n v="98"/>
    <s v="Cruz Verde Belmira"/>
    <n v="1"/>
    <n v="1"/>
    <n v="1"/>
    <n v="1"/>
    <n v="1"/>
    <n v="1"/>
    <n v="0"/>
    <n v="1"/>
    <n v="3"/>
    <n v="2"/>
    <n v="2"/>
    <n v="3"/>
    <n v="0"/>
    <n v="1"/>
    <n v="0"/>
    <n v="1"/>
    <n v="0"/>
    <n v="1"/>
    <n v="0"/>
    <n v="1"/>
    <n v="0"/>
    <n v="1"/>
    <n v="0"/>
    <n v="1"/>
    <n v="0"/>
    <n v="0"/>
    <n v="0"/>
    <n v="1"/>
    <n v="1"/>
    <n v="2"/>
    <n v="0"/>
    <n v="2"/>
    <n v="0"/>
    <n v="2"/>
    <n v="0"/>
    <n v="3"/>
    <x v="14"/>
  </r>
  <r>
    <s v="Bogota"/>
    <n v="561"/>
    <s v="Titan Plaza"/>
    <n v="0"/>
    <n v="0"/>
    <n v="0"/>
    <n v="0"/>
    <n v="0"/>
    <n v="0"/>
    <n v="0"/>
    <n v="0"/>
    <n v="3"/>
    <n v="3"/>
    <n v="6"/>
    <n v="5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2"/>
    <n v="4"/>
    <n v="2"/>
    <n v="4"/>
    <n v="1"/>
    <x v="14"/>
  </r>
  <r>
    <s v="Bogotá"/>
    <n v="505"/>
    <s v="Cruz Verde Galerias"/>
    <n v="1"/>
    <n v="3"/>
    <n v="3"/>
    <n v="2"/>
    <n v="1"/>
    <n v="6"/>
    <n v="0"/>
    <n v="0"/>
    <n v="0"/>
    <n v="0"/>
    <n v="0"/>
    <n v="0"/>
    <n v="0"/>
    <n v="1"/>
    <n v="3"/>
    <n v="0"/>
    <n v="3"/>
    <n v="0"/>
    <n v="2"/>
    <n v="0"/>
    <n v="1"/>
    <n v="0"/>
    <n v="5"/>
    <n v="1"/>
    <n v="0"/>
    <n v="0"/>
    <n v="0"/>
    <n v="0"/>
    <n v="0"/>
    <n v="0"/>
    <n v="0"/>
    <n v="0"/>
    <n v="0"/>
    <n v="0"/>
    <n v="0"/>
    <n v="0"/>
    <x v="15"/>
  </r>
  <r>
    <s v="Cúcuta"/>
    <n v="131"/>
    <s v="Cruz Verde Rosetal"/>
    <n v="0"/>
    <m/>
    <m/>
    <n v="0"/>
    <n v="9"/>
    <n v="2"/>
    <n v="4"/>
    <n v="1"/>
    <n v="0"/>
    <n v="0"/>
    <n v="0"/>
    <n v="0"/>
    <n v="0"/>
    <n v="0"/>
    <n v="0"/>
    <n v="0"/>
    <n v="0"/>
    <n v="0"/>
    <n v="0"/>
    <n v="0"/>
    <n v="0"/>
    <n v="9"/>
    <n v="0"/>
    <n v="2"/>
    <n v="2"/>
    <n v="2"/>
    <n v="1"/>
    <n v="0"/>
    <n v="0"/>
    <n v="0"/>
    <n v="0"/>
    <n v="0"/>
    <n v="0"/>
    <n v="0"/>
    <n v="0"/>
    <n v="0"/>
    <x v="15"/>
  </r>
  <r>
    <s v="Medellín"/>
    <n v="200"/>
    <s v="Cruz Verde Jumbo Cra 65"/>
    <n v="6"/>
    <n v="4"/>
    <n v="1"/>
    <n v="0"/>
    <m/>
    <m/>
    <n v="1"/>
    <n v="1"/>
    <n v="2"/>
    <n v="1"/>
    <n v="0"/>
    <n v="0"/>
    <n v="1"/>
    <n v="5"/>
    <n v="0"/>
    <n v="4"/>
    <n v="0"/>
    <n v="1"/>
    <n v="0"/>
    <n v="0"/>
    <m/>
    <m/>
    <m/>
    <m/>
    <n v="0"/>
    <n v="1"/>
    <n v="1"/>
    <n v="0"/>
    <n v="0"/>
    <n v="2"/>
    <n v="1"/>
    <n v="0"/>
    <n v="0"/>
    <n v="0"/>
    <n v="0"/>
    <n v="0"/>
    <x v="15"/>
  </r>
  <r>
    <s v="Ibagué"/>
    <n v="516"/>
    <s v="Cruz Verde Uap Ibagué"/>
    <n v="0"/>
    <n v="0"/>
    <n v="0"/>
    <n v="0"/>
    <n v="1"/>
    <n v="1"/>
    <n v="0"/>
    <n v="1"/>
    <n v="3"/>
    <n v="5"/>
    <n v="4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3"/>
    <n v="0"/>
    <n v="5"/>
    <n v="0"/>
    <n v="4"/>
    <n v="0"/>
    <n v="1"/>
    <x v="15"/>
  </r>
  <r>
    <s v="Bogotá"/>
    <n v="511"/>
    <s v="Cruz Verde Mazuren"/>
    <n v="0"/>
    <n v="1"/>
    <n v="4"/>
    <n v="3"/>
    <n v="3"/>
    <n v="4"/>
    <n v="0"/>
    <n v="0"/>
    <n v="0"/>
    <n v="0"/>
    <n v="0"/>
    <n v="0"/>
    <n v="0"/>
    <n v="0"/>
    <n v="0"/>
    <n v="1"/>
    <n v="0"/>
    <n v="4"/>
    <n v="0"/>
    <n v="3"/>
    <n v="0"/>
    <n v="3"/>
    <n v="0"/>
    <n v="4"/>
    <n v="0"/>
    <n v="0"/>
    <n v="0"/>
    <n v="0"/>
    <n v="0"/>
    <n v="0"/>
    <n v="0"/>
    <n v="0"/>
    <n v="0"/>
    <n v="0"/>
    <n v="0"/>
    <n v="0"/>
    <x v="16"/>
  </r>
  <r>
    <s v="Bogotá"/>
    <n v="110"/>
    <s v="Cruz Verde Pontevedra"/>
    <n v="0"/>
    <n v="2"/>
    <n v="3"/>
    <n v="0"/>
    <n v="2"/>
    <n v="1"/>
    <n v="2"/>
    <n v="0"/>
    <n v="1"/>
    <n v="4"/>
    <n v="0"/>
    <n v="0"/>
    <n v="0"/>
    <n v="0"/>
    <n v="0"/>
    <n v="2"/>
    <n v="0"/>
    <n v="3"/>
    <n v="0"/>
    <n v="0"/>
    <n v="1"/>
    <n v="1"/>
    <n v="0"/>
    <n v="1"/>
    <n v="0"/>
    <n v="2"/>
    <n v="0"/>
    <n v="0"/>
    <n v="0"/>
    <n v="1"/>
    <n v="0"/>
    <n v="4"/>
    <n v="0"/>
    <n v="0"/>
    <n v="0"/>
    <n v="0"/>
    <x v="16"/>
  </r>
  <r>
    <s v="Bucaramanga"/>
    <n v="297"/>
    <s v="Cruz Verde Parque Caracolí"/>
    <n v="2"/>
    <m/>
    <n v="3"/>
    <n v="0"/>
    <m/>
    <n v="2"/>
    <n v="1"/>
    <n v="0"/>
    <n v="2"/>
    <n v="1"/>
    <n v="2"/>
    <n v="2"/>
    <n v="2"/>
    <n v="0"/>
    <n v="0"/>
    <n v="0"/>
    <n v="3"/>
    <n v="0"/>
    <n v="0"/>
    <n v="0"/>
    <m/>
    <m/>
    <n v="2"/>
    <n v="0"/>
    <n v="1"/>
    <n v="0"/>
    <n v="0"/>
    <n v="0"/>
    <n v="1"/>
    <n v="1"/>
    <n v="1"/>
    <n v="0"/>
    <n v="0"/>
    <n v="2"/>
    <n v="2"/>
    <n v="0"/>
    <x v="16"/>
  </r>
  <r>
    <s v="Bogotá"/>
    <n v="506"/>
    <s v="Cruz Verde Santa Bibiana"/>
    <n v="0"/>
    <n v="1"/>
    <n v="2"/>
    <n v="2"/>
    <m/>
    <n v="1"/>
    <n v="1"/>
    <n v="2"/>
    <n v="0"/>
    <n v="3"/>
    <n v="0"/>
    <n v="3"/>
    <n v="0"/>
    <n v="0"/>
    <n v="1"/>
    <n v="0"/>
    <n v="2"/>
    <n v="0"/>
    <n v="1"/>
    <n v="1"/>
    <m/>
    <m/>
    <n v="1"/>
    <n v="0"/>
    <n v="1"/>
    <n v="0"/>
    <n v="1"/>
    <n v="1"/>
    <n v="0"/>
    <n v="0"/>
    <n v="3"/>
    <n v="0"/>
    <n v="0"/>
    <n v="0"/>
    <n v="2"/>
    <n v="1"/>
    <x v="16"/>
  </r>
  <r>
    <s v="Bogotá"/>
    <n v="566"/>
    <s v="Cruz Verde Centro Médico La Sabana"/>
    <n v="0"/>
    <n v="0"/>
    <n v="0"/>
    <n v="0"/>
    <n v="0"/>
    <n v="0"/>
    <n v="0"/>
    <n v="0"/>
    <n v="0"/>
    <n v="0"/>
    <n v="3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1"/>
    <n v="1"/>
    <x v="16"/>
  </r>
  <r>
    <s v="Barranquilla"/>
    <n v="183"/>
    <s v="Cruz Verde Calle 84"/>
    <n v="0"/>
    <m/>
    <m/>
    <n v="0"/>
    <n v="2"/>
    <n v="1"/>
    <n v="5"/>
    <n v="2"/>
    <n v="4"/>
    <n v="0"/>
    <n v="0"/>
    <n v="0"/>
    <n v="0"/>
    <n v="0"/>
    <n v="0"/>
    <n v="0"/>
    <n v="0"/>
    <n v="0"/>
    <n v="0"/>
    <n v="0"/>
    <n v="0"/>
    <n v="2"/>
    <n v="1"/>
    <n v="0"/>
    <n v="3"/>
    <n v="2"/>
    <n v="2"/>
    <n v="0"/>
    <n v="4"/>
    <n v="0"/>
    <n v="0"/>
    <n v="0"/>
    <n v="0"/>
    <n v="0"/>
    <n v="0"/>
    <n v="0"/>
    <x v="17"/>
  </r>
  <r>
    <s v="Barranquilla"/>
    <n v="257"/>
    <s v="Cruz Verde Jumbo Americano"/>
    <n v="1"/>
    <m/>
    <n v="1"/>
    <n v="1"/>
    <n v="1"/>
    <n v="2"/>
    <n v="2"/>
    <n v="2"/>
    <n v="0"/>
    <n v="2"/>
    <n v="2"/>
    <n v="0"/>
    <n v="1"/>
    <n v="0"/>
    <n v="0"/>
    <n v="0"/>
    <n v="0"/>
    <n v="1"/>
    <n v="0"/>
    <n v="1"/>
    <n v="1"/>
    <n v="0"/>
    <n v="1"/>
    <n v="1"/>
    <n v="1"/>
    <n v="1"/>
    <n v="1"/>
    <n v="1"/>
    <n v="0"/>
    <n v="0"/>
    <n v="1"/>
    <n v="1"/>
    <n v="0"/>
    <n v="2"/>
    <n v="0"/>
    <n v="0"/>
    <x v="17"/>
  </r>
  <r>
    <s v="Bogotá"/>
    <n v="383"/>
    <s v="Cruz Verde World Trade Center"/>
    <n v="1"/>
    <m/>
    <n v="1"/>
    <n v="1"/>
    <n v="3"/>
    <n v="1"/>
    <n v="1"/>
    <n v="3"/>
    <n v="1"/>
    <n v="1"/>
    <n v="0"/>
    <n v="0"/>
    <n v="1"/>
    <n v="0"/>
    <n v="0"/>
    <n v="0"/>
    <n v="0"/>
    <n v="1"/>
    <n v="1"/>
    <n v="0"/>
    <n v="2"/>
    <n v="1"/>
    <n v="0"/>
    <n v="1"/>
    <n v="1"/>
    <n v="0"/>
    <n v="0"/>
    <n v="3"/>
    <n v="1"/>
    <n v="0"/>
    <n v="1"/>
    <n v="0"/>
    <n v="0"/>
    <n v="0"/>
    <n v="0"/>
    <n v="0"/>
    <x v="18"/>
  </r>
  <r>
    <s v="Bogotá"/>
    <n v="469"/>
    <s v="Cruz Verde Calle 140"/>
    <n v="0"/>
    <n v="1"/>
    <m/>
    <n v="2"/>
    <n v="1"/>
    <n v="1"/>
    <n v="3"/>
    <n v="1"/>
    <n v="2"/>
    <n v="1"/>
    <n v="0"/>
    <n v="1"/>
    <n v="0"/>
    <n v="0"/>
    <n v="0"/>
    <n v="1"/>
    <n v="0"/>
    <n v="0"/>
    <n v="1"/>
    <n v="1"/>
    <n v="1"/>
    <n v="0"/>
    <n v="1"/>
    <n v="0"/>
    <n v="3"/>
    <n v="0"/>
    <n v="1"/>
    <n v="0"/>
    <n v="2"/>
    <n v="0"/>
    <n v="1"/>
    <n v="0"/>
    <n v="0"/>
    <n v="0"/>
    <n v="1"/>
    <n v="0"/>
    <x v="18"/>
  </r>
  <r>
    <s v="Bogotá"/>
    <n v="507"/>
    <s v="Cruz Verde Diver Plaza"/>
    <n v="0"/>
    <n v="1"/>
    <n v="1"/>
    <n v="1"/>
    <n v="2"/>
    <n v="1"/>
    <n v="2"/>
    <n v="0"/>
    <n v="1"/>
    <n v="0"/>
    <n v="2"/>
    <n v="2"/>
    <n v="0"/>
    <n v="0"/>
    <n v="1"/>
    <n v="0"/>
    <n v="1"/>
    <n v="0"/>
    <n v="1"/>
    <n v="0"/>
    <n v="2"/>
    <n v="0"/>
    <n v="0"/>
    <n v="1"/>
    <n v="1"/>
    <n v="1"/>
    <n v="0"/>
    <n v="0"/>
    <n v="1"/>
    <n v="0"/>
    <n v="0"/>
    <n v="0"/>
    <n v="2"/>
    <n v="0"/>
    <n v="2"/>
    <n v="0"/>
    <x v="18"/>
  </r>
  <r>
    <s v="Bogotá"/>
    <n v="464"/>
    <s v="Cruz Verde Av. Esperanza"/>
    <n v="2"/>
    <n v="4"/>
    <n v="5"/>
    <n v="0"/>
    <m/>
    <m/>
    <n v="1"/>
    <n v="0"/>
    <n v="0"/>
    <n v="0"/>
    <n v="0"/>
    <n v="0"/>
    <n v="2"/>
    <n v="0"/>
    <n v="3"/>
    <n v="1"/>
    <n v="4"/>
    <n v="1"/>
    <n v="0"/>
    <n v="0"/>
    <m/>
    <m/>
    <m/>
    <m/>
    <n v="1"/>
    <n v="0"/>
    <n v="0"/>
    <n v="0"/>
    <n v="0"/>
    <n v="0"/>
    <n v="0"/>
    <n v="0"/>
    <n v="0"/>
    <n v="0"/>
    <n v="0"/>
    <n v="0"/>
    <x v="19"/>
  </r>
  <r>
    <s v="Armenia"/>
    <n v="133"/>
    <s v="Cruz Verde Avenida Bolívar"/>
    <n v="0"/>
    <n v="2"/>
    <n v="2"/>
    <n v="2"/>
    <n v="1"/>
    <n v="2"/>
    <n v="1"/>
    <n v="0"/>
    <n v="0"/>
    <n v="1"/>
    <n v="0"/>
    <n v="1"/>
    <n v="0"/>
    <n v="0"/>
    <n v="0"/>
    <n v="2"/>
    <n v="0"/>
    <n v="2"/>
    <n v="1"/>
    <n v="1"/>
    <n v="0"/>
    <n v="1"/>
    <n v="0"/>
    <n v="2"/>
    <n v="0"/>
    <n v="1"/>
    <n v="0"/>
    <n v="0"/>
    <n v="0"/>
    <n v="0"/>
    <n v="0"/>
    <n v="1"/>
    <n v="0"/>
    <n v="0"/>
    <n v="0"/>
    <n v="1"/>
    <x v="19"/>
  </r>
  <r>
    <s v="Bogotá"/>
    <n v="461"/>
    <s v="Cruz Verde Santa Fé"/>
    <n v="1"/>
    <m/>
    <m/>
    <n v="0"/>
    <n v="1"/>
    <n v="2"/>
    <n v="2"/>
    <n v="3"/>
    <n v="1"/>
    <n v="1"/>
    <n v="0"/>
    <n v="1"/>
    <n v="1"/>
    <n v="0"/>
    <n v="0"/>
    <n v="0"/>
    <n v="0"/>
    <n v="0"/>
    <n v="0"/>
    <n v="0"/>
    <n v="1"/>
    <n v="0"/>
    <n v="2"/>
    <n v="0"/>
    <n v="2"/>
    <n v="0"/>
    <n v="3"/>
    <n v="0"/>
    <n v="1"/>
    <n v="0"/>
    <n v="1"/>
    <n v="0"/>
    <n v="0"/>
    <n v="0"/>
    <n v="0"/>
    <n v="1"/>
    <x v="19"/>
  </r>
  <r>
    <s v="Bogotá"/>
    <n v="494"/>
    <s v="Cruz Verde Modelia Central"/>
    <n v="1"/>
    <m/>
    <n v="1"/>
    <n v="2"/>
    <m/>
    <n v="3"/>
    <n v="0"/>
    <n v="1"/>
    <n v="1"/>
    <n v="1"/>
    <n v="0"/>
    <n v="2"/>
    <n v="1"/>
    <n v="0"/>
    <n v="0"/>
    <n v="0"/>
    <n v="1"/>
    <n v="0"/>
    <n v="2"/>
    <n v="0"/>
    <m/>
    <m/>
    <n v="3"/>
    <n v="0"/>
    <n v="0"/>
    <n v="0"/>
    <n v="0"/>
    <n v="1"/>
    <n v="0"/>
    <n v="1"/>
    <n v="0"/>
    <n v="1"/>
    <n v="0"/>
    <n v="0"/>
    <n v="2"/>
    <n v="0"/>
    <x v="19"/>
  </r>
  <r>
    <s v="Bogotá"/>
    <n v="367"/>
    <s v="Cruz Verde Ilarco"/>
    <n v="1"/>
    <m/>
    <n v="1"/>
    <n v="4"/>
    <n v="1"/>
    <m/>
    <n v="0"/>
    <n v="2"/>
    <n v="2"/>
    <n v="0"/>
    <n v="0"/>
    <n v="0"/>
    <n v="1"/>
    <n v="0"/>
    <n v="0"/>
    <n v="0"/>
    <n v="1"/>
    <n v="0"/>
    <n v="2"/>
    <n v="2"/>
    <n v="1"/>
    <n v="0"/>
    <m/>
    <m/>
    <n v="0"/>
    <n v="0"/>
    <n v="1"/>
    <n v="1"/>
    <n v="2"/>
    <n v="0"/>
    <n v="0"/>
    <n v="0"/>
    <n v="0"/>
    <n v="0"/>
    <n v="0"/>
    <n v="0"/>
    <x v="20"/>
  </r>
  <r>
    <s v="Bucaramanga"/>
    <n v="162"/>
    <s v="Cruz Verde Cabecera"/>
    <n v="0"/>
    <n v="2"/>
    <n v="1"/>
    <n v="0"/>
    <n v="1"/>
    <n v="2"/>
    <n v="2"/>
    <n v="0"/>
    <n v="1"/>
    <n v="0"/>
    <n v="1"/>
    <n v="1"/>
    <n v="0"/>
    <n v="0"/>
    <n v="2"/>
    <n v="0"/>
    <n v="1"/>
    <n v="0"/>
    <n v="0"/>
    <n v="0"/>
    <n v="0"/>
    <n v="1"/>
    <n v="2"/>
    <n v="0"/>
    <n v="2"/>
    <n v="0"/>
    <n v="0"/>
    <n v="0"/>
    <n v="1"/>
    <n v="0"/>
    <n v="0"/>
    <n v="0"/>
    <n v="1"/>
    <n v="0"/>
    <n v="1"/>
    <n v="0"/>
    <x v="20"/>
  </r>
  <r>
    <s v="Cali"/>
    <n v="188"/>
    <s v="Cruz Verde Tequendama"/>
    <n v="0"/>
    <n v="1"/>
    <m/>
    <n v="1"/>
    <n v="3"/>
    <n v="2"/>
    <n v="0"/>
    <n v="1"/>
    <n v="1"/>
    <n v="0"/>
    <n v="2"/>
    <n v="0"/>
    <n v="0"/>
    <n v="0"/>
    <n v="0"/>
    <n v="1"/>
    <n v="0"/>
    <n v="0"/>
    <n v="0"/>
    <n v="1"/>
    <n v="1"/>
    <n v="2"/>
    <n v="0"/>
    <n v="2"/>
    <n v="0"/>
    <n v="0"/>
    <n v="0"/>
    <n v="1"/>
    <n v="0"/>
    <n v="1"/>
    <n v="0"/>
    <n v="0"/>
    <n v="0"/>
    <n v="2"/>
    <n v="0"/>
    <n v="0"/>
    <x v="20"/>
  </r>
  <r>
    <s v="Bogotá"/>
    <n v="253"/>
    <s v="Cruz Verde Metro Banderas"/>
    <n v="2"/>
    <n v="1"/>
    <n v="1"/>
    <n v="1"/>
    <n v="1"/>
    <m/>
    <n v="0"/>
    <n v="1"/>
    <n v="1"/>
    <n v="2"/>
    <n v="1"/>
    <n v="0"/>
    <n v="0"/>
    <n v="2"/>
    <n v="0"/>
    <n v="1"/>
    <n v="0"/>
    <n v="1"/>
    <n v="1"/>
    <n v="0"/>
    <n v="0"/>
    <n v="1"/>
    <m/>
    <m/>
    <n v="0"/>
    <n v="0"/>
    <n v="1"/>
    <n v="0"/>
    <n v="0"/>
    <n v="1"/>
    <n v="0"/>
    <n v="2"/>
    <n v="0"/>
    <n v="1"/>
    <n v="0"/>
    <n v="0"/>
    <x v="20"/>
  </r>
  <r>
    <s v="Bogotá"/>
    <n v="251"/>
    <s v="Cruz Verde Calle 54"/>
    <n v="0"/>
    <n v="1"/>
    <n v="3"/>
    <n v="0"/>
    <m/>
    <m/>
    <n v="0"/>
    <n v="1"/>
    <n v="1"/>
    <n v="3"/>
    <n v="2"/>
    <n v="0"/>
    <n v="0"/>
    <n v="0"/>
    <n v="0"/>
    <n v="1"/>
    <n v="1"/>
    <n v="2"/>
    <n v="0"/>
    <n v="0"/>
    <m/>
    <m/>
    <m/>
    <m/>
    <n v="0"/>
    <n v="0"/>
    <n v="1"/>
    <n v="0"/>
    <n v="0"/>
    <n v="1"/>
    <n v="1"/>
    <n v="2"/>
    <n v="0"/>
    <n v="2"/>
    <n v="0"/>
    <n v="0"/>
    <x v="20"/>
  </r>
  <r>
    <s v="Bogotá"/>
    <n v="97"/>
    <s v="Cruz Verde Chicó"/>
    <n v="0"/>
    <m/>
    <m/>
    <n v="0"/>
    <n v="1"/>
    <m/>
    <n v="0"/>
    <n v="1"/>
    <n v="3"/>
    <n v="3"/>
    <n v="0"/>
    <n v="3"/>
    <n v="0"/>
    <n v="0"/>
    <n v="0"/>
    <n v="0"/>
    <n v="0"/>
    <n v="0"/>
    <n v="0"/>
    <n v="0"/>
    <n v="0"/>
    <n v="1"/>
    <m/>
    <m/>
    <n v="0"/>
    <n v="0"/>
    <n v="0"/>
    <n v="1"/>
    <n v="0"/>
    <n v="3"/>
    <n v="1"/>
    <n v="2"/>
    <n v="0"/>
    <n v="0"/>
    <n v="0"/>
    <n v="3"/>
    <x v="20"/>
  </r>
  <r>
    <s v="Bogotá"/>
    <n v="512"/>
    <s v="Cruz Verde Parque Fontibón"/>
    <n v="3"/>
    <m/>
    <m/>
    <n v="1"/>
    <n v="3"/>
    <n v="3"/>
    <n v="0"/>
    <n v="0"/>
    <n v="0"/>
    <n v="0"/>
    <n v="0"/>
    <n v="0"/>
    <n v="2"/>
    <n v="1"/>
    <n v="0"/>
    <n v="0"/>
    <n v="0"/>
    <n v="0"/>
    <n v="1"/>
    <n v="0"/>
    <n v="1"/>
    <n v="2"/>
    <n v="1"/>
    <n v="2"/>
    <n v="0"/>
    <n v="0"/>
    <n v="0"/>
    <n v="0"/>
    <n v="0"/>
    <n v="0"/>
    <n v="0"/>
    <n v="0"/>
    <n v="0"/>
    <n v="0"/>
    <n v="0"/>
    <n v="0"/>
    <x v="21"/>
  </r>
  <r>
    <s v="Bogotá"/>
    <n v="265"/>
    <s v="Cruz Verde Metro Alquería"/>
    <n v="2"/>
    <n v="2"/>
    <n v="1"/>
    <n v="0"/>
    <n v="2"/>
    <m/>
    <n v="1"/>
    <n v="1"/>
    <n v="0"/>
    <n v="1"/>
    <n v="0"/>
    <n v="0"/>
    <n v="2"/>
    <n v="0"/>
    <n v="2"/>
    <n v="0"/>
    <n v="1"/>
    <n v="0"/>
    <n v="0"/>
    <n v="0"/>
    <n v="1"/>
    <n v="1"/>
    <m/>
    <m/>
    <n v="0"/>
    <n v="1"/>
    <n v="1"/>
    <n v="0"/>
    <n v="0"/>
    <n v="0"/>
    <n v="1"/>
    <n v="0"/>
    <n v="0"/>
    <n v="0"/>
    <n v="0"/>
    <n v="0"/>
    <x v="21"/>
  </r>
  <r>
    <s v="Cali"/>
    <n v="385"/>
    <s v="Cruz Verde Imbanaco"/>
    <n v="1"/>
    <m/>
    <n v="1"/>
    <n v="2"/>
    <n v="1"/>
    <m/>
    <n v="0"/>
    <n v="1"/>
    <n v="2"/>
    <n v="1"/>
    <n v="0"/>
    <n v="1"/>
    <n v="0"/>
    <n v="1"/>
    <n v="0"/>
    <n v="0"/>
    <n v="1"/>
    <n v="0"/>
    <n v="1"/>
    <n v="1"/>
    <n v="1"/>
    <n v="0"/>
    <m/>
    <m/>
    <n v="0"/>
    <n v="0"/>
    <n v="0"/>
    <n v="1"/>
    <n v="0"/>
    <n v="2"/>
    <n v="1"/>
    <n v="0"/>
    <n v="0"/>
    <n v="0"/>
    <n v="1"/>
    <n v="0"/>
    <x v="21"/>
  </r>
  <r>
    <s v="Bogotá"/>
    <n v="168"/>
    <s v="Cruz Verde Calle 127"/>
    <n v="1"/>
    <n v="1"/>
    <n v="1"/>
    <n v="2"/>
    <n v="1"/>
    <m/>
    <n v="0"/>
    <n v="0"/>
    <n v="1"/>
    <n v="2"/>
    <n v="1"/>
    <n v="0"/>
    <n v="0"/>
    <n v="1"/>
    <n v="0"/>
    <n v="1"/>
    <n v="0"/>
    <n v="1"/>
    <n v="0"/>
    <n v="2"/>
    <n v="0"/>
    <n v="1"/>
    <m/>
    <m/>
    <n v="0"/>
    <n v="0"/>
    <n v="0"/>
    <n v="0"/>
    <n v="0"/>
    <n v="1"/>
    <n v="0"/>
    <n v="2"/>
    <n v="0"/>
    <n v="1"/>
    <n v="0"/>
    <n v="0"/>
    <x v="21"/>
  </r>
  <r>
    <s v="Bogotá"/>
    <n v="186"/>
    <s v="Cruz Verde Calle 97"/>
    <n v="0"/>
    <m/>
    <m/>
    <n v="2"/>
    <n v="3"/>
    <m/>
    <n v="0"/>
    <n v="0"/>
    <n v="1"/>
    <n v="0"/>
    <n v="3"/>
    <n v="1"/>
    <n v="0"/>
    <n v="0"/>
    <n v="0"/>
    <n v="0"/>
    <n v="0"/>
    <n v="0"/>
    <n v="1"/>
    <n v="1"/>
    <n v="0"/>
    <n v="3"/>
    <m/>
    <m/>
    <n v="0"/>
    <n v="0"/>
    <n v="0"/>
    <n v="0"/>
    <n v="0"/>
    <n v="1"/>
    <n v="0"/>
    <n v="0"/>
    <n v="1"/>
    <n v="2"/>
    <n v="0"/>
    <n v="1"/>
    <x v="21"/>
  </r>
  <r>
    <s v="Bogotá"/>
    <n v="229"/>
    <s v="Cruz Verde Jumbo Suba"/>
    <n v="1"/>
    <m/>
    <m/>
    <n v="1"/>
    <n v="1"/>
    <n v="1"/>
    <n v="1"/>
    <n v="0"/>
    <n v="0"/>
    <n v="2"/>
    <n v="2"/>
    <n v="1"/>
    <n v="0"/>
    <n v="1"/>
    <n v="0"/>
    <n v="0"/>
    <n v="0"/>
    <n v="0"/>
    <n v="0"/>
    <n v="1"/>
    <n v="0"/>
    <n v="1"/>
    <n v="0"/>
    <n v="1"/>
    <n v="0"/>
    <n v="1"/>
    <n v="0"/>
    <n v="0"/>
    <n v="0"/>
    <n v="0"/>
    <n v="0"/>
    <n v="2"/>
    <n v="0"/>
    <n v="2"/>
    <n v="0"/>
    <n v="1"/>
    <x v="21"/>
  </r>
  <r>
    <s v="Bogotá"/>
    <n v="454"/>
    <s v="Cruz Verde Colina"/>
    <n v="1"/>
    <n v="1"/>
    <m/>
    <n v="1"/>
    <n v="1"/>
    <m/>
    <n v="0"/>
    <n v="2"/>
    <n v="1"/>
    <n v="1"/>
    <n v="1"/>
    <n v="0"/>
    <n v="0"/>
    <n v="1"/>
    <n v="0"/>
    <n v="1"/>
    <n v="0"/>
    <n v="0"/>
    <n v="0"/>
    <n v="1"/>
    <n v="0"/>
    <n v="1"/>
    <m/>
    <m/>
    <n v="0"/>
    <n v="0"/>
    <n v="1"/>
    <n v="1"/>
    <n v="0"/>
    <n v="1"/>
    <n v="0"/>
    <n v="1"/>
    <n v="0"/>
    <n v="1"/>
    <n v="0"/>
    <n v="0"/>
    <x v="22"/>
  </r>
  <r>
    <s v="Bogotá"/>
    <n v="466"/>
    <s v="Cruz Verde Colmedica Chapinero "/>
    <n v="0"/>
    <n v="1"/>
    <n v="3"/>
    <n v="0"/>
    <m/>
    <n v="3"/>
    <n v="1"/>
    <n v="0"/>
    <n v="0"/>
    <n v="0"/>
    <n v="0"/>
    <n v="0"/>
    <n v="0"/>
    <n v="0"/>
    <n v="1"/>
    <n v="0"/>
    <n v="3"/>
    <n v="0"/>
    <n v="0"/>
    <n v="0"/>
    <m/>
    <m/>
    <n v="3"/>
    <n v="0"/>
    <n v="1"/>
    <n v="0"/>
    <n v="0"/>
    <n v="0"/>
    <n v="0"/>
    <n v="0"/>
    <n v="0"/>
    <n v="0"/>
    <n v="0"/>
    <n v="0"/>
    <n v="0"/>
    <n v="0"/>
    <x v="23"/>
  </r>
  <r>
    <s v="Barranquilla"/>
    <n v="309"/>
    <s v="Cruz Verde Metro San Francisco"/>
    <n v="0"/>
    <n v="1"/>
    <n v="1"/>
    <n v="1"/>
    <n v="1"/>
    <m/>
    <n v="0"/>
    <n v="1"/>
    <n v="3"/>
    <n v="0"/>
    <n v="0"/>
    <n v="0"/>
    <n v="0"/>
    <n v="0"/>
    <n v="0"/>
    <n v="1"/>
    <n v="0"/>
    <n v="1"/>
    <n v="0"/>
    <n v="1"/>
    <n v="0"/>
    <n v="1"/>
    <m/>
    <m/>
    <n v="0"/>
    <n v="0"/>
    <n v="0"/>
    <n v="1"/>
    <n v="0"/>
    <n v="3"/>
    <n v="0"/>
    <n v="0"/>
    <n v="0"/>
    <n v="0"/>
    <n v="0"/>
    <n v="0"/>
    <x v="23"/>
  </r>
  <r>
    <s v="Bogotá"/>
    <n v="504"/>
    <s v="Cruz Verde Uap 104"/>
    <n v="0"/>
    <n v="3"/>
    <n v="1"/>
    <n v="0"/>
    <m/>
    <n v="3"/>
    <n v="0"/>
    <n v="0"/>
    <n v="0"/>
    <n v="0"/>
    <n v="1"/>
    <n v="0"/>
    <n v="0"/>
    <n v="0"/>
    <n v="2"/>
    <n v="1"/>
    <n v="1"/>
    <n v="0"/>
    <n v="0"/>
    <n v="0"/>
    <m/>
    <m/>
    <n v="3"/>
    <n v="0"/>
    <n v="0"/>
    <n v="0"/>
    <n v="0"/>
    <n v="0"/>
    <n v="0"/>
    <n v="0"/>
    <n v="0"/>
    <n v="0"/>
    <n v="1"/>
    <n v="0"/>
    <n v="0"/>
    <n v="0"/>
    <x v="23"/>
  </r>
  <r>
    <s v="Bucaramanga"/>
    <n v="444"/>
    <s v="Cruz Verde Carrera 33"/>
    <n v="1"/>
    <n v="2"/>
    <n v="1"/>
    <n v="0"/>
    <m/>
    <n v="1"/>
    <n v="0"/>
    <n v="0"/>
    <n v="0"/>
    <n v="0"/>
    <n v="1"/>
    <n v="2"/>
    <n v="1"/>
    <n v="0"/>
    <n v="2"/>
    <n v="0"/>
    <n v="1"/>
    <n v="0"/>
    <n v="0"/>
    <n v="0"/>
    <m/>
    <m/>
    <n v="1"/>
    <n v="0"/>
    <n v="0"/>
    <n v="0"/>
    <n v="0"/>
    <n v="0"/>
    <n v="0"/>
    <n v="0"/>
    <n v="0"/>
    <n v="0"/>
    <n v="1"/>
    <n v="0"/>
    <n v="2"/>
    <n v="0"/>
    <x v="23"/>
  </r>
  <r>
    <s v="Bogotá"/>
    <n v="467"/>
    <s v="Cruz Verde Santa Paula"/>
    <n v="0"/>
    <m/>
    <n v="1"/>
    <n v="0"/>
    <m/>
    <n v="2"/>
    <n v="0"/>
    <n v="2"/>
    <n v="0"/>
    <n v="3"/>
    <n v="0"/>
    <n v="0"/>
    <n v="0"/>
    <n v="0"/>
    <n v="0"/>
    <n v="0"/>
    <n v="1"/>
    <n v="0"/>
    <n v="0"/>
    <n v="0"/>
    <m/>
    <m/>
    <n v="2"/>
    <n v="0"/>
    <n v="0"/>
    <n v="0"/>
    <n v="2"/>
    <n v="0"/>
    <n v="0"/>
    <n v="0"/>
    <n v="3"/>
    <n v="0"/>
    <n v="0"/>
    <n v="0"/>
    <n v="0"/>
    <n v="0"/>
    <x v="23"/>
  </r>
  <r>
    <s v="Bogotá"/>
    <n v="261"/>
    <s v="Cruz Verde Metro San Cayetano"/>
    <n v="0"/>
    <m/>
    <m/>
    <n v="0"/>
    <n v="1"/>
    <m/>
    <n v="0"/>
    <n v="1"/>
    <n v="3"/>
    <n v="2"/>
    <n v="1"/>
    <n v="0"/>
    <n v="0"/>
    <n v="0"/>
    <n v="0"/>
    <n v="0"/>
    <n v="0"/>
    <n v="0"/>
    <n v="0"/>
    <n v="0"/>
    <n v="0"/>
    <n v="1"/>
    <m/>
    <m/>
    <n v="0"/>
    <n v="0"/>
    <n v="0"/>
    <n v="1"/>
    <n v="0"/>
    <n v="3"/>
    <n v="0"/>
    <n v="2"/>
    <n v="0"/>
    <n v="1"/>
    <n v="0"/>
    <n v="0"/>
    <x v="23"/>
  </r>
  <r>
    <s v="Bogotá"/>
    <n v="560"/>
    <s v="Cruz Verde Torres de San José"/>
    <n v="0"/>
    <n v="0"/>
    <n v="0"/>
    <n v="0"/>
    <n v="0"/>
    <n v="0"/>
    <n v="0"/>
    <n v="0"/>
    <n v="0"/>
    <n v="6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1"/>
    <n v="1"/>
    <n v="0"/>
    <n v="0"/>
    <x v="23"/>
  </r>
  <r>
    <s v="Tunja"/>
    <n v="201"/>
    <s v="Cruz Verde Jumbo Tunja"/>
    <n v="1"/>
    <n v="1"/>
    <m/>
    <n v="1"/>
    <n v="1"/>
    <n v="1"/>
    <n v="1"/>
    <n v="0"/>
    <n v="0"/>
    <n v="0"/>
    <n v="1"/>
    <n v="0"/>
    <n v="0"/>
    <n v="1"/>
    <n v="0"/>
    <n v="1"/>
    <n v="0"/>
    <n v="0"/>
    <n v="1"/>
    <n v="0"/>
    <n v="0"/>
    <n v="1"/>
    <n v="0"/>
    <n v="1"/>
    <n v="0"/>
    <n v="1"/>
    <n v="0"/>
    <n v="0"/>
    <n v="0"/>
    <n v="0"/>
    <n v="0"/>
    <n v="0"/>
    <n v="0"/>
    <n v="1"/>
    <n v="0"/>
    <n v="0"/>
    <x v="24"/>
  </r>
  <r>
    <s v="Cartagena"/>
    <n v="470"/>
    <s v="Cruz Verde Las Murallas"/>
    <n v="0"/>
    <n v="1"/>
    <n v="1"/>
    <n v="1"/>
    <n v="2"/>
    <m/>
    <n v="0"/>
    <n v="1"/>
    <n v="0"/>
    <n v="1"/>
    <n v="0"/>
    <n v="0"/>
    <n v="0"/>
    <n v="0"/>
    <n v="1"/>
    <n v="0"/>
    <n v="0"/>
    <n v="1"/>
    <n v="1"/>
    <n v="0"/>
    <n v="0"/>
    <n v="2"/>
    <m/>
    <m/>
    <n v="0"/>
    <n v="0"/>
    <n v="0"/>
    <n v="1"/>
    <n v="0"/>
    <n v="0"/>
    <n v="1"/>
    <n v="0"/>
    <n v="0"/>
    <n v="0"/>
    <n v="0"/>
    <n v="0"/>
    <x v="24"/>
  </r>
  <r>
    <s v="Cali"/>
    <n v="258"/>
    <s v="Cruz Verde Jumbo Limonar"/>
    <n v="0"/>
    <m/>
    <n v="1"/>
    <n v="0"/>
    <m/>
    <n v="1"/>
    <n v="0"/>
    <n v="3"/>
    <n v="1"/>
    <n v="0"/>
    <n v="0"/>
    <n v="1"/>
    <n v="0"/>
    <n v="0"/>
    <n v="0"/>
    <n v="0"/>
    <n v="0"/>
    <n v="1"/>
    <n v="0"/>
    <n v="0"/>
    <m/>
    <m/>
    <n v="0"/>
    <n v="1"/>
    <n v="0"/>
    <n v="0"/>
    <n v="0"/>
    <n v="3"/>
    <n v="0"/>
    <n v="1"/>
    <n v="0"/>
    <n v="0"/>
    <n v="0"/>
    <n v="0"/>
    <n v="1"/>
    <n v="0"/>
    <x v="24"/>
  </r>
  <r>
    <s v="Bogotá"/>
    <n v="389"/>
    <s v="Cruz Verde Restrepo"/>
    <n v="1"/>
    <n v="2"/>
    <m/>
    <n v="0"/>
    <m/>
    <m/>
    <n v="2"/>
    <n v="0"/>
    <n v="0"/>
    <n v="1"/>
    <n v="0"/>
    <n v="1"/>
    <n v="0"/>
    <n v="1"/>
    <n v="0"/>
    <n v="2"/>
    <n v="0"/>
    <n v="0"/>
    <n v="0"/>
    <n v="0"/>
    <m/>
    <m/>
    <m/>
    <m/>
    <n v="1"/>
    <n v="1"/>
    <n v="0"/>
    <n v="0"/>
    <n v="0"/>
    <n v="0"/>
    <n v="0"/>
    <n v="1"/>
    <n v="0"/>
    <n v="0"/>
    <n v="0"/>
    <n v="1"/>
    <x v="24"/>
  </r>
  <r>
    <s v="Medellín"/>
    <n v="175"/>
    <s v="Cruz Verde Campestre"/>
    <n v="0"/>
    <n v="1"/>
    <m/>
    <n v="3"/>
    <m/>
    <m/>
    <n v="0"/>
    <n v="0"/>
    <n v="1"/>
    <n v="2"/>
    <n v="0"/>
    <n v="0"/>
    <n v="0"/>
    <n v="0"/>
    <n v="1"/>
    <n v="0"/>
    <n v="0"/>
    <n v="0"/>
    <n v="2"/>
    <n v="1"/>
    <m/>
    <m/>
    <m/>
    <m/>
    <n v="0"/>
    <n v="0"/>
    <n v="0"/>
    <n v="0"/>
    <n v="0"/>
    <n v="1"/>
    <n v="0"/>
    <n v="2"/>
    <n v="0"/>
    <n v="0"/>
    <n v="0"/>
    <n v="0"/>
    <x v="24"/>
  </r>
  <r>
    <s v="Medellín"/>
    <n v="513"/>
    <s v="Cruz Verde Oviedo"/>
    <n v="0"/>
    <m/>
    <m/>
    <n v="0"/>
    <m/>
    <n v="1"/>
    <n v="0"/>
    <n v="0"/>
    <n v="0"/>
    <n v="6"/>
    <n v="0"/>
    <n v="0"/>
    <n v="0"/>
    <n v="0"/>
    <n v="0"/>
    <n v="0"/>
    <n v="0"/>
    <n v="0"/>
    <n v="0"/>
    <n v="0"/>
    <m/>
    <m/>
    <n v="0"/>
    <n v="1"/>
    <n v="0"/>
    <n v="0"/>
    <n v="0"/>
    <n v="0"/>
    <n v="0"/>
    <n v="0"/>
    <n v="1"/>
    <n v="5"/>
    <n v="0"/>
    <n v="0"/>
    <n v="0"/>
    <n v="0"/>
    <x v="24"/>
  </r>
  <r>
    <s v="Bogotá"/>
    <n v="496"/>
    <s v="Cruz Verde Medical Center"/>
    <n v="1"/>
    <n v="1"/>
    <n v="1"/>
    <n v="1"/>
    <m/>
    <m/>
    <n v="0"/>
    <n v="1"/>
    <n v="1"/>
    <n v="0"/>
    <n v="0"/>
    <n v="0"/>
    <n v="0"/>
    <n v="1"/>
    <n v="1"/>
    <n v="0"/>
    <n v="1"/>
    <n v="0"/>
    <n v="1"/>
    <n v="0"/>
    <m/>
    <m/>
    <m/>
    <m/>
    <n v="0"/>
    <n v="0"/>
    <n v="1"/>
    <n v="0"/>
    <n v="1"/>
    <n v="0"/>
    <n v="0"/>
    <n v="0"/>
    <n v="0"/>
    <n v="0"/>
    <n v="0"/>
    <n v="0"/>
    <x v="25"/>
  </r>
  <r>
    <s v="Medellín"/>
    <n v="113"/>
    <s v="Cruz Verde San Diego"/>
    <n v="2"/>
    <n v="1"/>
    <n v="1"/>
    <n v="0"/>
    <n v="1"/>
    <m/>
    <n v="0"/>
    <n v="0"/>
    <n v="0"/>
    <n v="0"/>
    <n v="1"/>
    <n v="0"/>
    <n v="1"/>
    <n v="1"/>
    <n v="0"/>
    <n v="1"/>
    <n v="0"/>
    <n v="1"/>
    <n v="0"/>
    <n v="0"/>
    <n v="0"/>
    <n v="1"/>
    <m/>
    <m/>
    <n v="0"/>
    <n v="0"/>
    <n v="0"/>
    <n v="0"/>
    <n v="0"/>
    <n v="0"/>
    <n v="0"/>
    <n v="0"/>
    <n v="0"/>
    <n v="1"/>
    <n v="0"/>
    <n v="0"/>
    <x v="25"/>
  </r>
  <r>
    <s v="Cartagena"/>
    <n v="456"/>
    <s v="Cruz Verde Bocagrande Carrera 3"/>
    <n v="0"/>
    <m/>
    <n v="1"/>
    <n v="3"/>
    <m/>
    <m/>
    <n v="0"/>
    <n v="1"/>
    <n v="0"/>
    <n v="0"/>
    <n v="0"/>
    <n v="1"/>
    <n v="0"/>
    <n v="0"/>
    <n v="0"/>
    <n v="0"/>
    <n v="1"/>
    <n v="0"/>
    <n v="1"/>
    <n v="2"/>
    <m/>
    <m/>
    <m/>
    <m/>
    <n v="0"/>
    <n v="0"/>
    <n v="0"/>
    <n v="1"/>
    <n v="0"/>
    <n v="0"/>
    <n v="0"/>
    <n v="0"/>
    <n v="0"/>
    <n v="0"/>
    <n v="0"/>
    <n v="1"/>
    <x v="25"/>
  </r>
  <r>
    <s v="Chía"/>
    <n v="126"/>
    <s v="Cruz Verde Centro Chía"/>
    <n v="0"/>
    <m/>
    <m/>
    <n v="0"/>
    <m/>
    <m/>
    <n v="1"/>
    <n v="2"/>
    <n v="2"/>
    <n v="0"/>
    <n v="1"/>
    <n v="0"/>
    <n v="0"/>
    <n v="0"/>
    <n v="0"/>
    <n v="0"/>
    <n v="0"/>
    <n v="0"/>
    <n v="0"/>
    <n v="0"/>
    <m/>
    <m/>
    <m/>
    <m/>
    <n v="1"/>
    <n v="0"/>
    <n v="2"/>
    <n v="0"/>
    <n v="1"/>
    <n v="1"/>
    <n v="0"/>
    <n v="0"/>
    <n v="0"/>
    <n v="1"/>
    <n v="0"/>
    <n v="0"/>
    <x v="25"/>
  </r>
  <r>
    <s v="Manizales"/>
    <n v="501"/>
    <s v="Cruz Verde Parque Médico "/>
    <n v="0"/>
    <n v="2"/>
    <m/>
    <n v="0"/>
    <m/>
    <n v="2"/>
    <n v="0"/>
    <n v="0"/>
    <n v="0"/>
    <n v="1"/>
    <n v="1"/>
    <n v="0"/>
    <n v="0"/>
    <n v="0"/>
    <n v="1"/>
    <n v="1"/>
    <n v="0"/>
    <n v="0"/>
    <n v="0"/>
    <n v="0"/>
    <m/>
    <m/>
    <n v="0"/>
    <n v="2"/>
    <n v="0"/>
    <n v="0"/>
    <n v="0"/>
    <n v="0"/>
    <n v="0"/>
    <n v="0"/>
    <n v="0"/>
    <n v="1"/>
    <n v="0"/>
    <n v="1"/>
    <n v="0"/>
    <n v="0"/>
    <x v="25"/>
  </r>
  <r>
    <s v="Barranquilla"/>
    <n v="224"/>
    <s v="Cruz Verde Jumbo Alto Prado"/>
    <n v="1"/>
    <n v="1"/>
    <n v="1"/>
    <n v="0"/>
    <m/>
    <m/>
    <n v="0"/>
    <n v="1"/>
    <n v="0"/>
    <n v="1"/>
    <n v="1"/>
    <n v="0"/>
    <n v="0"/>
    <n v="1"/>
    <n v="0"/>
    <n v="1"/>
    <n v="1"/>
    <n v="0"/>
    <n v="0"/>
    <n v="0"/>
    <m/>
    <m/>
    <m/>
    <m/>
    <n v="0"/>
    <n v="0"/>
    <n v="1"/>
    <n v="0"/>
    <n v="0"/>
    <n v="0"/>
    <n v="1"/>
    <n v="0"/>
    <n v="1"/>
    <n v="0"/>
    <n v="0"/>
    <n v="0"/>
    <x v="25"/>
  </r>
  <r>
    <s v="Bogotá"/>
    <n v="499"/>
    <s v="Cruz Verde Plaza Imperial"/>
    <n v="0"/>
    <m/>
    <n v="1"/>
    <n v="0"/>
    <m/>
    <m/>
    <n v="1"/>
    <n v="2"/>
    <n v="0"/>
    <n v="0"/>
    <n v="0"/>
    <n v="2"/>
    <n v="0"/>
    <n v="0"/>
    <n v="0"/>
    <n v="0"/>
    <n v="0"/>
    <n v="1"/>
    <n v="0"/>
    <n v="0"/>
    <m/>
    <m/>
    <m/>
    <m/>
    <n v="0"/>
    <n v="1"/>
    <n v="2"/>
    <n v="0"/>
    <n v="0"/>
    <n v="0"/>
    <n v="0"/>
    <n v="0"/>
    <n v="0"/>
    <n v="0"/>
    <n v="1"/>
    <n v="1"/>
    <x v="25"/>
  </r>
  <r>
    <s v="Bogotá"/>
    <n v="502"/>
    <s v="Cruz Verde Calle 184"/>
    <n v="0"/>
    <m/>
    <m/>
    <n v="0"/>
    <n v="1"/>
    <n v="1"/>
    <n v="0"/>
    <n v="0"/>
    <n v="2"/>
    <n v="1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2"/>
    <n v="0"/>
    <n v="1"/>
    <n v="0"/>
    <n v="0"/>
    <n v="0"/>
    <n v="1"/>
    <n v="0"/>
    <x v="25"/>
  </r>
  <r>
    <s v="Bogotá"/>
    <n v="248"/>
    <s v="Cruz Verde Jumbo Calle 80"/>
    <n v="1"/>
    <m/>
    <m/>
    <n v="0"/>
    <n v="1"/>
    <m/>
    <n v="1"/>
    <n v="0"/>
    <n v="0"/>
    <n v="0"/>
    <n v="2"/>
    <n v="1"/>
    <n v="0"/>
    <n v="1"/>
    <n v="0"/>
    <n v="0"/>
    <n v="0"/>
    <n v="0"/>
    <n v="0"/>
    <n v="0"/>
    <n v="1"/>
    <n v="0"/>
    <m/>
    <m/>
    <n v="0"/>
    <n v="1"/>
    <n v="0"/>
    <n v="0"/>
    <n v="0"/>
    <n v="0"/>
    <n v="0"/>
    <n v="0"/>
    <n v="0"/>
    <n v="2"/>
    <n v="0"/>
    <n v="1"/>
    <x v="25"/>
  </r>
  <r>
    <s v="Duitama"/>
    <n v="147"/>
    <s v="Cruz Verde Innovo"/>
    <n v="2"/>
    <n v="1"/>
    <n v="1"/>
    <n v="1"/>
    <m/>
    <m/>
    <n v="0"/>
    <n v="0"/>
    <n v="0"/>
    <n v="0"/>
    <n v="0"/>
    <n v="0"/>
    <n v="0"/>
    <n v="2"/>
    <n v="0"/>
    <n v="1"/>
    <n v="0"/>
    <n v="1"/>
    <n v="1"/>
    <n v="0"/>
    <m/>
    <m/>
    <m/>
    <m/>
    <n v="0"/>
    <n v="0"/>
    <n v="0"/>
    <n v="0"/>
    <n v="0"/>
    <n v="0"/>
    <n v="0"/>
    <n v="0"/>
    <n v="0"/>
    <n v="0"/>
    <n v="0"/>
    <n v="0"/>
    <x v="26"/>
  </r>
  <r>
    <s v="Manizales"/>
    <n v="123"/>
    <s v="Cruz Verde Guayacanes"/>
    <n v="0"/>
    <n v="3"/>
    <m/>
    <n v="0"/>
    <n v="1"/>
    <m/>
    <n v="1"/>
    <n v="0"/>
    <n v="0"/>
    <n v="0"/>
    <n v="0"/>
    <n v="0"/>
    <n v="0"/>
    <n v="0"/>
    <n v="0"/>
    <n v="3"/>
    <n v="0"/>
    <n v="0"/>
    <n v="0"/>
    <n v="0"/>
    <n v="0"/>
    <n v="1"/>
    <m/>
    <m/>
    <n v="0"/>
    <n v="1"/>
    <n v="0"/>
    <n v="0"/>
    <n v="0"/>
    <n v="0"/>
    <n v="0"/>
    <n v="0"/>
    <n v="0"/>
    <n v="0"/>
    <n v="0"/>
    <n v="0"/>
    <x v="26"/>
  </r>
  <r>
    <s v="Bogotá"/>
    <n v="155"/>
    <s v="Cruz Verde Salitre"/>
    <n v="0"/>
    <m/>
    <n v="1"/>
    <n v="0"/>
    <n v="1"/>
    <m/>
    <n v="0"/>
    <n v="3"/>
    <n v="0"/>
    <n v="0"/>
    <n v="0"/>
    <n v="0"/>
    <n v="0"/>
    <n v="0"/>
    <n v="0"/>
    <n v="0"/>
    <n v="1"/>
    <n v="0"/>
    <n v="0"/>
    <n v="0"/>
    <n v="0"/>
    <n v="1"/>
    <m/>
    <m/>
    <n v="0"/>
    <n v="0"/>
    <n v="1"/>
    <n v="2"/>
    <n v="0"/>
    <n v="0"/>
    <n v="0"/>
    <n v="0"/>
    <n v="0"/>
    <n v="0"/>
    <n v="0"/>
    <n v="0"/>
    <x v="26"/>
  </r>
  <r>
    <s v="Bucaramanga"/>
    <n v="174"/>
    <s v="Cruz Verde Parque Turbay"/>
    <n v="1"/>
    <n v="2"/>
    <m/>
    <n v="0"/>
    <n v="1"/>
    <m/>
    <n v="0"/>
    <n v="0"/>
    <n v="0"/>
    <n v="0"/>
    <n v="1"/>
    <n v="0"/>
    <n v="1"/>
    <n v="0"/>
    <n v="2"/>
    <n v="0"/>
    <n v="0"/>
    <n v="0"/>
    <n v="0"/>
    <n v="0"/>
    <n v="1"/>
    <n v="0"/>
    <m/>
    <m/>
    <n v="0"/>
    <n v="0"/>
    <n v="0"/>
    <n v="0"/>
    <n v="0"/>
    <n v="0"/>
    <n v="0"/>
    <n v="0"/>
    <n v="1"/>
    <n v="0"/>
    <n v="0"/>
    <n v="0"/>
    <x v="26"/>
  </r>
  <r>
    <s v="Bogotá"/>
    <n v="164"/>
    <s v="Cruz Verde Cedro Bolívar"/>
    <n v="2"/>
    <n v="1"/>
    <m/>
    <n v="0"/>
    <m/>
    <m/>
    <n v="0"/>
    <n v="0"/>
    <n v="1"/>
    <n v="1"/>
    <n v="0"/>
    <n v="0"/>
    <n v="0"/>
    <n v="2"/>
    <n v="1"/>
    <n v="0"/>
    <n v="0"/>
    <n v="0"/>
    <n v="0"/>
    <n v="0"/>
    <m/>
    <m/>
    <m/>
    <m/>
    <n v="0"/>
    <n v="0"/>
    <n v="0"/>
    <n v="0"/>
    <n v="0"/>
    <n v="1"/>
    <n v="0"/>
    <n v="1"/>
    <n v="0"/>
    <n v="0"/>
    <n v="0"/>
    <n v="0"/>
    <x v="26"/>
  </r>
  <r>
    <s v="Barranquilla"/>
    <n v="390"/>
    <s v="Cruz Verde Calle 82"/>
    <n v="0"/>
    <m/>
    <n v="1"/>
    <n v="0"/>
    <n v="1"/>
    <n v="1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0"/>
    <n v="1"/>
    <n v="0"/>
    <n v="0"/>
    <x v="26"/>
  </r>
  <r>
    <s v="Manizales"/>
    <n v="521"/>
    <s v="Cruz Verde Palogrande"/>
    <n v="0"/>
    <n v="0"/>
    <n v="0"/>
    <n v="0"/>
    <n v="0"/>
    <n v="0"/>
    <n v="0"/>
    <n v="0"/>
    <n v="0"/>
    <n v="1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3"/>
    <x v="26"/>
  </r>
  <r>
    <s v="Bogotá"/>
    <n v="178"/>
    <s v="Cruz Verde Calle 72"/>
    <n v="0"/>
    <m/>
    <n v="2"/>
    <n v="0"/>
    <n v="1"/>
    <m/>
    <n v="0"/>
    <n v="1"/>
    <n v="0"/>
    <n v="0"/>
    <n v="0"/>
    <n v="0"/>
    <n v="0"/>
    <n v="0"/>
    <n v="0"/>
    <n v="0"/>
    <n v="2"/>
    <n v="0"/>
    <n v="0"/>
    <n v="0"/>
    <n v="1"/>
    <n v="0"/>
    <m/>
    <m/>
    <n v="0"/>
    <n v="0"/>
    <n v="0"/>
    <n v="1"/>
    <n v="0"/>
    <n v="0"/>
    <n v="0"/>
    <n v="0"/>
    <n v="0"/>
    <n v="0"/>
    <n v="0"/>
    <n v="0"/>
    <x v="27"/>
  </r>
  <r>
    <s v="Bogotá"/>
    <n v="263"/>
    <s v="Cruz Verde Jumbo Cra 30"/>
    <n v="0"/>
    <n v="1"/>
    <n v="1"/>
    <n v="0"/>
    <m/>
    <n v="1"/>
    <n v="0"/>
    <n v="1"/>
    <n v="0"/>
    <n v="0"/>
    <n v="0"/>
    <n v="0"/>
    <n v="0"/>
    <n v="0"/>
    <n v="0"/>
    <n v="1"/>
    <n v="0"/>
    <n v="1"/>
    <n v="0"/>
    <n v="0"/>
    <m/>
    <m/>
    <n v="0"/>
    <n v="1"/>
    <n v="0"/>
    <n v="0"/>
    <n v="0"/>
    <n v="1"/>
    <n v="0"/>
    <n v="0"/>
    <n v="0"/>
    <n v="0"/>
    <n v="0"/>
    <n v="0"/>
    <n v="0"/>
    <n v="0"/>
    <x v="27"/>
  </r>
  <r>
    <s v="Cali"/>
    <n v="152"/>
    <s v="Cruz Verde Norte"/>
    <n v="1"/>
    <m/>
    <n v="1"/>
    <n v="0"/>
    <m/>
    <m/>
    <n v="1"/>
    <n v="0"/>
    <n v="1"/>
    <n v="0"/>
    <n v="0"/>
    <n v="0"/>
    <n v="0"/>
    <n v="1"/>
    <n v="0"/>
    <n v="0"/>
    <n v="0"/>
    <n v="1"/>
    <n v="0"/>
    <n v="0"/>
    <m/>
    <m/>
    <m/>
    <m/>
    <n v="0"/>
    <n v="1"/>
    <n v="0"/>
    <n v="0"/>
    <n v="0"/>
    <n v="1"/>
    <n v="0"/>
    <n v="0"/>
    <n v="0"/>
    <n v="0"/>
    <n v="0"/>
    <n v="0"/>
    <x v="27"/>
  </r>
  <r>
    <s v="Cali"/>
    <n v="305"/>
    <s v="Cruz Verde Las Velas"/>
    <n v="0"/>
    <m/>
    <m/>
    <n v="1"/>
    <m/>
    <m/>
    <n v="1"/>
    <n v="0"/>
    <n v="0"/>
    <n v="2"/>
    <n v="0"/>
    <n v="0"/>
    <n v="0"/>
    <n v="0"/>
    <n v="0"/>
    <n v="0"/>
    <n v="0"/>
    <n v="0"/>
    <n v="0"/>
    <n v="1"/>
    <m/>
    <m/>
    <m/>
    <m/>
    <n v="1"/>
    <n v="0"/>
    <n v="0"/>
    <n v="0"/>
    <n v="0"/>
    <n v="0"/>
    <n v="2"/>
    <n v="0"/>
    <n v="0"/>
    <n v="0"/>
    <n v="0"/>
    <n v="0"/>
    <x v="27"/>
  </r>
  <r>
    <s v="Medellín"/>
    <n v="517"/>
    <s v="Cruz Verde Santafe Medellin "/>
    <n v="0"/>
    <n v="0"/>
    <n v="0"/>
    <n v="0"/>
    <m/>
    <m/>
    <n v="0"/>
    <n v="2"/>
    <n v="0"/>
    <n v="1"/>
    <n v="1"/>
    <n v="0"/>
    <n v="0"/>
    <n v="0"/>
    <n v="0"/>
    <n v="0"/>
    <n v="0"/>
    <n v="0"/>
    <n v="0"/>
    <n v="0"/>
    <m/>
    <m/>
    <m/>
    <m/>
    <n v="0"/>
    <n v="0"/>
    <n v="0"/>
    <n v="2"/>
    <n v="0"/>
    <n v="0"/>
    <n v="0"/>
    <n v="1"/>
    <n v="0"/>
    <n v="1"/>
    <n v="0"/>
    <n v="0"/>
    <x v="27"/>
  </r>
  <r>
    <s v="Barranquilla"/>
    <n v="115"/>
    <s v="Cruz Verde Prado 74"/>
    <n v="0"/>
    <m/>
    <m/>
    <n v="0"/>
    <n v="1"/>
    <m/>
    <n v="0"/>
    <n v="0"/>
    <n v="1"/>
    <n v="0"/>
    <n v="2"/>
    <n v="0"/>
    <n v="0"/>
    <n v="0"/>
    <n v="0"/>
    <n v="0"/>
    <n v="0"/>
    <n v="0"/>
    <n v="0"/>
    <n v="0"/>
    <n v="0"/>
    <n v="1"/>
    <m/>
    <m/>
    <n v="0"/>
    <n v="0"/>
    <n v="0"/>
    <n v="0"/>
    <n v="0"/>
    <n v="1"/>
    <n v="0"/>
    <n v="0"/>
    <n v="0"/>
    <n v="2"/>
    <n v="0"/>
    <n v="0"/>
    <x v="27"/>
  </r>
  <r>
    <s v="Medellín"/>
    <n v="556"/>
    <s v="Cruz Verde Suramericana "/>
    <n v="0"/>
    <n v="0"/>
    <n v="0"/>
    <n v="0"/>
    <n v="0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0"/>
    <n v="0"/>
    <n v="0"/>
    <n v="0"/>
    <x v="27"/>
  </r>
  <r>
    <s v="Bogotá"/>
    <n v="158"/>
    <s v="Cruz Verde Suba"/>
    <n v="0"/>
    <n v="1"/>
    <m/>
    <n v="0"/>
    <m/>
    <m/>
    <n v="0"/>
    <n v="0"/>
    <n v="0"/>
    <n v="0"/>
    <n v="1"/>
    <n v="2"/>
    <n v="0"/>
    <n v="0"/>
    <n v="0"/>
    <n v="1"/>
    <n v="0"/>
    <n v="0"/>
    <n v="0"/>
    <n v="0"/>
    <m/>
    <m/>
    <m/>
    <m/>
    <n v="0"/>
    <n v="0"/>
    <n v="0"/>
    <n v="0"/>
    <n v="0"/>
    <n v="0"/>
    <n v="0"/>
    <n v="0"/>
    <n v="0"/>
    <n v="1"/>
    <n v="2"/>
    <n v="0"/>
    <x v="27"/>
  </r>
  <r>
    <s v="Bogotá"/>
    <n v="268"/>
    <s v="Cruz Verde Centro Internacional"/>
    <n v="0"/>
    <m/>
    <m/>
    <n v="0"/>
    <m/>
    <m/>
    <n v="0"/>
    <n v="1"/>
    <n v="0"/>
    <n v="0"/>
    <n v="0"/>
    <n v="3"/>
    <n v="0"/>
    <n v="0"/>
    <n v="0"/>
    <n v="0"/>
    <n v="0"/>
    <n v="0"/>
    <n v="0"/>
    <n v="0"/>
    <m/>
    <m/>
    <m/>
    <m/>
    <n v="0"/>
    <n v="0"/>
    <n v="0"/>
    <n v="1"/>
    <n v="0"/>
    <n v="0"/>
    <n v="0"/>
    <n v="0"/>
    <n v="0"/>
    <n v="0"/>
    <n v="0"/>
    <n v="3"/>
    <x v="27"/>
  </r>
  <r>
    <s v="Barranquilla"/>
    <n v="562"/>
    <s v="Cruz Verde Prado 72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  <x v="27"/>
  </r>
  <r>
    <s v="Bogotá"/>
    <n v="563"/>
    <s v="Cruz Verde Plaza Central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"/>
    <x v="27"/>
  </r>
  <r>
    <s v="Bogotá"/>
    <n v="165"/>
    <s v="Cruz Verde Tunal"/>
    <n v="3"/>
    <m/>
    <m/>
    <n v="0"/>
    <m/>
    <m/>
    <n v="0"/>
    <n v="0"/>
    <n v="0"/>
    <n v="0"/>
    <n v="0"/>
    <n v="0"/>
    <n v="0"/>
    <n v="3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28"/>
  </r>
  <r>
    <s v="Fusagasugá"/>
    <n v="137"/>
    <s v="Cruz Verde Fusagasugá"/>
    <n v="1"/>
    <n v="1"/>
    <m/>
    <n v="0"/>
    <m/>
    <m/>
    <n v="0"/>
    <n v="1"/>
    <n v="0"/>
    <n v="0"/>
    <n v="0"/>
    <n v="0"/>
    <n v="1"/>
    <n v="0"/>
    <n v="1"/>
    <n v="0"/>
    <n v="0"/>
    <n v="0"/>
    <n v="0"/>
    <n v="0"/>
    <m/>
    <m/>
    <m/>
    <m/>
    <n v="0"/>
    <n v="0"/>
    <n v="1"/>
    <n v="0"/>
    <n v="0"/>
    <n v="0"/>
    <n v="0"/>
    <n v="0"/>
    <n v="0"/>
    <n v="0"/>
    <n v="0"/>
    <n v="0"/>
    <x v="28"/>
  </r>
  <r>
    <s v="Santa Marta"/>
    <n v="457"/>
    <s v="Villa Olimpica"/>
    <n v="1"/>
    <m/>
    <n v="1"/>
    <n v="0"/>
    <m/>
    <m/>
    <n v="0"/>
    <n v="0"/>
    <n v="1"/>
    <n v="0"/>
    <n v="0"/>
    <n v="0"/>
    <n v="0"/>
    <n v="1"/>
    <n v="0"/>
    <n v="0"/>
    <n v="0"/>
    <n v="1"/>
    <n v="0"/>
    <n v="0"/>
    <m/>
    <m/>
    <m/>
    <m/>
    <n v="0"/>
    <n v="0"/>
    <n v="0"/>
    <n v="0"/>
    <n v="0"/>
    <n v="1"/>
    <n v="0"/>
    <n v="0"/>
    <n v="0"/>
    <n v="0"/>
    <n v="0"/>
    <n v="0"/>
    <x v="28"/>
  </r>
  <r>
    <s v="Barranquilla"/>
    <n v="176"/>
    <s v="Cruz Verde Soledad"/>
    <n v="0"/>
    <m/>
    <m/>
    <n v="0"/>
    <m/>
    <m/>
    <n v="1"/>
    <n v="0"/>
    <n v="2"/>
    <n v="0"/>
    <n v="0"/>
    <n v="0"/>
    <n v="0"/>
    <n v="0"/>
    <n v="0"/>
    <n v="0"/>
    <n v="0"/>
    <n v="0"/>
    <n v="0"/>
    <n v="0"/>
    <m/>
    <m/>
    <m/>
    <m/>
    <n v="0"/>
    <n v="1"/>
    <n v="0"/>
    <n v="0"/>
    <n v="0"/>
    <n v="2"/>
    <n v="0"/>
    <n v="0"/>
    <n v="0"/>
    <n v="0"/>
    <n v="0"/>
    <n v="0"/>
    <x v="28"/>
  </r>
  <r>
    <s v="Bogotá"/>
    <n v="197"/>
    <s v="Cruz Verde Metro Fontibón"/>
    <n v="2"/>
    <m/>
    <m/>
    <n v="0"/>
    <m/>
    <m/>
    <n v="0"/>
    <n v="0"/>
    <n v="0"/>
    <n v="0"/>
    <n v="0"/>
    <n v="1"/>
    <n v="1"/>
    <n v="1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1"/>
    <x v="28"/>
  </r>
  <r>
    <s v="Bogotá "/>
    <n v="394"/>
    <s v="Cruz Verde  Salitre 2 (Antes Acuña)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x v="28"/>
  </r>
  <r>
    <s v="Bogotá "/>
    <n v="409"/>
    <s v="Cruz Verde Chapinero (Antes Acuña)"/>
    <n v="0"/>
    <n v="0"/>
    <n v="0"/>
    <n v="0"/>
    <n v="1"/>
    <m/>
    <n v="1"/>
    <n v="0"/>
    <n v="0"/>
    <n v="1"/>
    <n v="0"/>
    <n v="0"/>
    <n v="0"/>
    <n v="0"/>
    <n v="0"/>
    <n v="0"/>
    <n v="0"/>
    <n v="0"/>
    <n v="0"/>
    <n v="0"/>
    <n v="1"/>
    <n v="0"/>
    <m/>
    <m/>
    <n v="1"/>
    <n v="0"/>
    <n v="0"/>
    <n v="0"/>
    <n v="0"/>
    <n v="0"/>
    <n v="0"/>
    <n v="1"/>
    <n v="0"/>
    <n v="0"/>
    <n v="0"/>
    <n v="0"/>
    <x v="28"/>
  </r>
  <r>
    <s v="Yopal"/>
    <n v="312"/>
    <s v="Cruz Verde Jumbo Yopal"/>
    <n v="1"/>
    <m/>
    <m/>
    <n v="0"/>
    <m/>
    <m/>
    <n v="0"/>
    <n v="0"/>
    <n v="0"/>
    <n v="1"/>
    <n v="0"/>
    <n v="1"/>
    <n v="0"/>
    <n v="1"/>
    <n v="0"/>
    <n v="0"/>
    <n v="0"/>
    <n v="0"/>
    <n v="0"/>
    <n v="0"/>
    <m/>
    <m/>
    <m/>
    <m/>
    <n v="0"/>
    <n v="0"/>
    <n v="0"/>
    <n v="0"/>
    <n v="0"/>
    <n v="0"/>
    <n v="0"/>
    <n v="1"/>
    <n v="0"/>
    <n v="0"/>
    <n v="0"/>
    <n v="1"/>
    <x v="28"/>
  </r>
  <r>
    <s v="Girardot"/>
    <n v="144"/>
    <s v="Cruz Verde Girardot"/>
    <n v="0"/>
    <n v="1"/>
    <m/>
    <n v="0"/>
    <m/>
    <m/>
    <n v="0"/>
    <n v="0"/>
    <n v="0"/>
    <n v="0"/>
    <n v="2"/>
    <n v="0"/>
    <n v="0"/>
    <n v="0"/>
    <n v="0"/>
    <n v="1"/>
    <n v="0"/>
    <n v="0"/>
    <n v="0"/>
    <n v="0"/>
    <m/>
    <m/>
    <m/>
    <m/>
    <n v="0"/>
    <n v="0"/>
    <n v="0"/>
    <n v="0"/>
    <n v="0"/>
    <n v="0"/>
    <n v="0"/>
    <n v="0"/>
    <n v="2"/>
    <n v="0"/>
    <n v="0"/>
    <n v="0"/>
    <x v="28"/>
  </r>
  <r>
    <s v="Chiquinquirá"/>
    <n v="146"/>
    <s v="Cruz Verde Chiquinquirá"/>
    <n v="0"/>
    <n v="1"/>
    <m/>
    <n v="0"/>
    <m/>
    <m/>
    <n v="0"/>
    <n v="0"/>
    <n v="0"/>
    <n v="1"/>
    <n v="0"/>
    <n v="1"/>
    <n v="0"/>
    <n v="0"/>
    <n v="1"/>
    <n v="0"/>
    <n v="0"/>
    <n v="0"/>
    <n v="0"/>
    <n v="0"/>
    <m/>
    <m/>
    <m/>
    <m/>
    <n v="0"/>
    <n v="0"/>
    <n v="0"/>
    <n v="0"/>
    <n v="0"/>
    <n v="0"/>
    <n v="1"/>
    <n v="0"/>
    <n v="0"/>
    <n v="0"/>
    <n v="1"/>
    <n v="0"/>
    <x v="28"/>
  </r>
  <r>
    <s v="Bogotá"/>
    <n v="308"/>
    <s v="Cruz Verde Toberín"/>
    <n v="0"/>
    <m/>
    <m/>
    <n v="0"/>
    <m/>
    <m/>
    <n v="1"/>
    <n v="0"/>
    <n v="0"/>
    <n v="1"/>
    <n v="1"/>
    <n v="0"/>
    <n v="0"/>
    <n v="0"/>
    <n v="0"/>
    <n v="0"/>
    <n v="0"/>
    <n v="0"/>
    <n v="0"/>
    <n v="0"/>
    <m/>
    <m/>
    <m/>
    <m/>
    <n v="1"/>
    <n v="0"/>
    <n v="0"/>
    <n v="0"/>
    <n v="0"/>
    <n v="0"/>
    <n v="1"/>
    <n v="0"/>
    <n v="0"/>
    <n v="1"/>
    <n v="0"/>
    <n v="0"/>
    <x v="28"/>
  </r>
  <r>
    <s v="Medellín"/>
    <n v="554"/>
    <s v="Cruz Verde Las Vegas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0"/>
    <x v="28"/>
  </r>
  <r>
    <s v="Medellín"/>
    <n v="558"/>
    <s v="Cruz Verde Unicentro Medellín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x v="28"/>
  </r>
  <r>
    <s v="Popayán"/>
    <n v="117"/>
    <s v="Cruz Verde Popayán"/>
    <n v="0"/>
    <n v="2"/>
    <m/>
    <n v="0"/>
    <m/>
    <m/>
    <n v="0"/>
    <n v="0"/>
    <n v="0"/>
    <n v="0"/>
    <n v="0"/>
    <n v="0"/>
    <n v="0"/>
    <n v="0"/>
    <n v="0"/>
    <n v="2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29"/>
  </r>
  <r>
    <s v="Montería"/>
    <n v="121"/>
    <s v="Cruz Verde Montería"/>
    <n v="1"/>
    <m/>
    <n v="1"/>
    <n v="0"/>
    <m/>
    <m/>
    <n v="0"/>
    <n v="0"/>
    <n v="0"/>
    <n v="0"/>
    <n v="0"/>
    <n v="0"/>
    <n v="0"/>
    <n v="1"/>
    <n v="0"/>
    <n v="0"/>
    <n v="0"/>
    <n v="1"/>
    <n v="0"/>
    <n v="0"/>
    <m/>
    <m/>
    <m/>
    <m/>
    <n v="0"/>
    <n v="0"/>
    <n v="0"/>
    <n v="0"/>
    <n v="0"/>
    <n v="0"/>
    <n v="0"/>
    <n v="0"/>
    <n v="0"/>
    <n v="0"/>
    <n v="0"/>
    <n v="0"/>
    <x v="29"/>
  </r>
  <r>
    <s v="Cali"/>
    <n v="388"/>
    <s v="Cruz Verde Unicentro"/>
    <n v="0"/>
    <m/>
    <n v="1"/>
    <n v="0"/>
    <m/>
    <n v="1"/>
    <n v="0"/>
    <n v="0"/>
    <n v="0"/>
    <n v="0"/>
    <n v="0"/>
    <n v="0"/>
    <n v="0"/>
    <n v="0"/>
    <n v="0"/>
    <n v="0"/>
    <n v="0"/>
    <n v="1"/>
    <n v="0"/>
    <n v="0"/>
    <m/>
    <m/>
    <n v="0"/>
    <n v="1"/>
    <n v="0"/>
    <n v="0"/>
    <n v="0"/>
    <n v="0"/>
    <n v="0"/>
    <n v="0"/>
    <n v="0"/>
    <n v="0"/>
    <n v="0"/>
    <n v="0"/>
    <n v="0"/>
    <n v="0"/>
    <x v="29"/>
  </r>
  <r>
    <s v="Bogotá"/>
    <n v="225"/>
    <s v="Cruz Verde Metro Autopista Sur"/>
    <n v="0"/>
    <m/>
    <m/>
    <n v="1"/>
    <m/>
    <m/>
    <n v="1"/>
    <n v="0"/>
    <n v="0"/>
    <n v="0"/>
    <n v="0"/>
    <n v="0"/>
    <n v="0"/>
    <n v="0"/>
    <n v="0"/>
    <n v="0"/>
    <n v="0"/>
    <n v="0"/>
    <n v="0"/>
    <n v="1"/>
    <m/>
    <m/>
    <m/>
    <m/>
    <n v="0"/>
    <n v="1"/>
    <n v="0"/>
    <n v="0"/>
    <n v="0"/>
    <n v="0"/>
    <n v="0"/>
    <n v="0"/>
    <n v="0"/>
    <n v="0"/>
    <n v="0"/>
    <n v="0"/>
    <x v="29"/>
  </r>
  <r>
    <s v="Ibagué"/>
    <n v="264"/>
    <s v="Cruz Verde Metro Ibagué"/>
    <n v="0"/>
    <m/>
    <m/>
    <n v="0"/>
    <m/>
    <m/>
    <n v="0"/>
    <n v="2"/>
    <n v="0"/>
    <n v="0"/>
    <n v="0"/>
    <n v="0"/>
    <n v="0"/>
    <n v="0"/>
    <n v="0"/>
    <n v="0"/>
    <n v="0"/>
    <n v="0"/>
    <n v="0"/>
    <n v="0"/>
    <m/>
    <m/>
    <m/>
    <m/>
    <n v="0"/>
    <n v="0"/>
    <n v="2"/>
    <n v="0"/>
    <n v="0"/>
    <n v="0"/>
    <n v="0"/>
    <n v="0"/>
    <n v="0"/>
    <n v="0"/>
    <n v="0"/>
    <n v="0"/>
    <x v="29"/>
  </r>
  <r>
    <s v="Barranquilla"/>
    <n v="552"/>
    <s v="Cruz Verde Porto Azul 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29"/>
  </r>
  <r>
    <s v="Bogotá"/>
    <n v="252"/>
    <s v="Cruz Verde Jumbo Santa Ana"/>
    <n v="0"/>
    <m/>
    <m/>
    <n v="1"/>
    <m/>
    <m/>
    <n v="0"/>
    <n v="0"/>
    <n v="1"/>
    <n v="0"/>
    <n v="0"/>
    <n v="0"/>
    <n v="0"/>
    <n v="0"/>
    <n v="0"/>
    <n v="0"/>
    <n v="0"/>
    <n v="0"/>
    <n v="1"/>
    <n v="0"/>
    <m/>
    <m/>
    <m/>
    <m/>
    <n v="0"/>
    <n v="0"/>
    <n v="0"/>
    <n v="0"/>
    <n v="0"/>
    <n v="1"/>
    <n v="0"/>
    <n v="0"/>
    <n v="0"/>
    <n v="0"/>
    <n v="0"/>
    <n v="0"/>
    <x v="29"/>
  </r>
  <r>
    <s v="Rionegro"/>
    <n v="266"/>
    <s v="Cruz Verde Jumbo Rionegro"/>
    <n v="0"/>
    <m/>
    <m/>
    <n v="1"/>
    <m/>
    <m/>
    <n v="0"/>
    <n v="0"/>
    <n v="1"/>
    <n v="0"/>
    <n v="0"/>
    <n v="0"/>
    <n v="0"/>
    <n v="0"/>
    <n v="0"/>
    <n v="0"/>
    <n v="0"/>
    <n v="0"/>
    <n v="0"/>
    <n v="1"/>
    <m/>
    <m/>
    <m/>
    <m/>
    <n v="0"/>
    <n v="0"/>
    <n v="0"/>
    <n v="0"/>
    <n v="0"/>
    <n v="1"/>
    <n v="0"/>
    <n v="0"/>
    <n v="0"/>
    <n v="0"/>
    <n v="0"/>
    <n v="0"/>
    <x v="29"/>
  </r>
  <r>
    <s v="Ipiales "/>
    <n v="509"/>
    <s v="Cruz Verde Santa Cecillia"/>
    <n v="0"/>
    <m/>
    <m/>
    <n v="0"/>
    <n v="1"/>
    <m/>
    <n v="0"/>
    <n v="0"/>
    <n v="1"/>
    <n v="0"/>
    <n v="0"/>
    <n v="0"/>
    <n v="0"/>
    <n v="0"/>
    <n v="0"/>
    <n v="0"/>
    <n v="0"/>
    <n v="0"/>
    <n v="0"/>
    <n v="0"/>
    <n v="0"/>
    <n v="1"/>
    <m/>
    <m/>
    <n v="0"/>
    <n v="0"/>
    <n v="0"/>
    <n v="0"/>
    <n v="0"/>
    <n v="1"/>
    <n v="0"/>
    <n v="0"/>
    <n v="0"/>
    <n v="0"/>
    <n v="0"/>
    <n v="0"/>
    <x v="29"/>
  </r>
  <r>
    <s v="Armenia"/>
    <n v="445"/>
    <s v="Cruz Verde Clínica Del Café "/>
    <n v="0"/>
    <m/>
    <m/>
    <n v="0"/>
    <m/>
    <m/>
    <n v="0"/>
    <n v="0"/>
    <n v="2"/>
    <n v="0"/>
    <n v="0"/>
    <n v="0"/>
    <n v="0"/>
    <n v="0"/>
    <n v="0"/>
    <n v="0"/>
    <n v="0"/>
    <n v="0"/>
    <n v="0"/>
    <n v="0"/>
    <m/>
    <m/>
    <m/>
    <m/>
    <n v="0"/>
    <n v="0"/>
    <n v="0"/>
    <n v="0"/>
    <n v="2"/>
    <n v="0"/>
    <n v="0"/>
    <n v="0"/>
    <n v="0"/>
    <n v="0"/>
    <n v="0"/>
    <n v="0"/>
    <x v="29"/>
  </r>
  <r>
    <s v="Pereira"/>
    <n v="127"/>
    <s v="Cruz Verde Pereira"/>
    <n v="1"/>
    <m/>
    <m/>
    <n v="0"/>
    <m/>
    <m/>
    <n v="0"/>
    <n v="0"/>
    <n v="0"/>
    <n v="0"/>
    <n v="1"/>
    <n v="0"/>
    <n v="0"/>
    <n v="1"/>
    <n v="0"/>
    <n v="0"/>
    <n v="0"/>
    <n v="0"/>
    <n v="0"/>
    <n v="0"/>
    <m/>
    <m/>
    <m/>
    <m/>
    <n v="0"/>
    <n v="0"/>
    <n v="0"/>
    <n v="0"/>
    <n v="0"/>
    <n v="0"/>
    <n v="0"/>
    <n v="0"/>
    <n v="0"/>
    <n v="1"/>
    <n v="0"/>
    <n v="0"/>
    <x v="29"/>
  </r>
  <r>
    <s v="Bucaramanga"/>
    <n v="289"/>
    <s v="Cruz Verde Jumbo Mega Mall"/>
    <n v="0"/>
    <m/>
    <m/>
    <n v="1"/>
    <m/>
    <m/>
    <n v="0"/>
    <n v="0"/>
    <n v="0"/>
    <n v="1"/>
    <n v="0"/>
    <n v="0"/>
    <n v="0"/>
    <n v="0"/>
    <n v="0"/>
    <n v="0"/>
    <n v="0"/>
    <n v="0"/>
    <n v="0"/>
    <n v="1"/>
    <m/>
    <m/>
    <m/>
    <m/>
    <n v="0"/>
    <n v="0"/>
    <n v="0"/>
    <n v="0"/>
    <n v="0"/>
    <n v="0"/>
    <n v="0"/>
    <n v="1"/>
    <n v="0"/>
    <n v="0"/>
    <n v="0"/>
    <n v="0"/>
    <x v="29"/>
  </r>
  <r>
    <s v="Villavicencio"/>
    <n v="134"/>
    <s v="Cruz Verde Villavicencio"/>
    <n v="0"/>
    <m/>
    <m/>
    <n v="0"/>
    <n v="1"/>
    <m/>
    <n v="0"/>
    <n v="0"/>
    <n v="0"/>
    <n v="0"/>
    <n v="1"/>
    <n v="0"/>
    <n v="0"/>
    <n v="0"/>
    <n v="0"/>
    <n v="0"/>
    <n v="0"/>
    <n v="0"/>
    <n v="0"/>
    <n v="0"/>
    <n v="0"/>
    <n v="1"/>
    <m/>
    <m/>
    <n v="0"/>
    <n v="0"/>
    <n v="0"/>
    <n v="0"/>
    <n v="0"/>
    <n v="0"/>
    <n v="0"/>
    <n v="0"/>
    <n v="0"/>
    <n v="1"/>
    <n v="0"/>
    <n v="0"/>
    <x v="29"/>
  </r>
  <r>
    <s v="Medellín"/>
    <n v="187"/>
    <s v="Cruz Verde Torre Médica"/>
    <n v="0"/>
    <m/>
    <m/>
    <n v="0"/>
    <n v="1"/>
    <m/>
    <n v="0"/>
    <n v="0"/>
    <n v="0"/>
    <n v="0"/>
    <n v="0"/>
    <n v="1"/>
    <n v="0"/>
    <n v="0"/>
    <n v="0"/>
    <n v="0"/>
    <n v="0"/>
    <n v="0"/>
    <n v="0"/>
    <n v="0"/>
    <n v="0"/>
    <n v="1"/>
    <m/>
    <m/>
    <n v="0"/>
    <n v="0"/>
    <n v="0"/>
    <n v="0"/>
    <n v="0"/>
    <n v="0"/>
    <n v="0"/>
    <n v="0"/>
    <n v="0"/>
    <n v="0"/>
    <n v="0"/>
    <n v="1"/>
    <x v="29"/>
  </r>
  <r>
    <s v="Bogotá "/>
    <n v="415"/>
    <s v="Cruz Verde Salitre Plaza (Antes Acuña)"/>
    <n v="0"/>
    <n v="0"/>
    <n v="0"/>
    <n v="0"/>
    <n v="1"/>
    <m/>
    <n v="0"/>
    <n v="0"/>
    <n v="0"/>
    <n v="1"/>
    <n v="0"/>
    <n v="0"/>
    <n v="0"/>
    <n v="0"/>
    <n v="0"/>
    <n v="0"/>
    <n v="0"/>
    <n v="0"/>
    <n v="0"/>
    <n v="0"/>
    <n v="0"/>
    <n v="1"/>
    <m/>
    <m/>
    <n v="0"/>
    <n v="0"/>
    <n v="0"/>
    <n v="0"/>
    <n v="0"/>
    <n v="0"/>
    <n v="0"/>
    <n v="1"/>
    <n v="0"/>
    <n v="0"/>
    <n v="0"/>
    <n v="0"/>
    <x v="29"/>
  </r>
  <r>
    <s v="Bogotá"/>
    <n v="166"/>
    <s v="Cruz Verde Calle 106"/>
    <n v="0"/>
    <m/>
    <m/>
    <n v="0"/>
    <m/>
    <m/>
    <n v="0"/>
    <n v="0"/>
    <n v="0"/>
    <n v="1"/>
    <n v="1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1"/>
    <n v="1"/>
    <n v="0"/>
    <n v="0"/>
    <n v="0"/>
    <x v="29"/>
  </r>
  <r>
    <s v="Bogotá "/>
    <n v="397"/>
    <s v="Cruz Verde Calle 71A (Antes Acuña)"/>
    <n v="0"/>
    <n v="0"/>
    <n v="0"/>
    <n v="0"/>
    <m/>
    <m/>
    <n v="0"/>
    <n v="0"/>
    <n v="0"/>
    <n v="2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2"/>
    <n v="0"/>
    <n v="0"/>
    <n v="0"/>
    <n v="0"/>
    <n v="0"/>
    <x v="29"/>
  </r>
  <r>
    <s v="Medellín"/>
    <n v="555"/>
    <s v="Cruz Verde San Lucas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x v="29"/>
  </r>
  <r>
    <s v="Bogotá"/>
    <n v="519"/>
    <s v="Clinica Country Urgencias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x v="29"/>
  </r>
  <r>
    <s v="Cali"/>
    <n v="564"/>
    <s v="Cruz Verde La Merced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x v="29"/>
  </r>
  <r>
    <s v="Bogotá"/>
    <n v="570"/>
    <s v="Cruz Verde Portal 8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x v="29"/>
  </r>
  <r>
    <s v="Medellín"/>
    <n v="311"/>
    <s v="Cruz Verde Metro Prado"/>
    <n v="1"/>
    <m/>
    <m/>
    <n v="0"/>
    <m/>
    <m/>
    <n v="0"/>
    <n v="0"/>
    <n v="0"/>
    <n v="0"/>
    <n v="0"/>
    <n v="0"/>
    <n v="0"/>
    <n v="1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0"/>
  </r>
  <r>
    <s v="Popayán"/>
    <n v="215"/>
    <s v="Cruz Verde Jumbo Popayán"/>
    <n v="1"/>
    <m/>
    <m/>
    <n v="0"/>
    <m/>
    <m/>
    <n v="0"/>
    <n v="0"/>
    <n v="0"/>
    <n v="0"/>
    <n v="0"/>
    <n v="0"/>
    <n v="1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0"/>
  </r>
  <r>
    <s v="Valledupar"/>
    <n v="498"/>
    <s v="Cruz Verde Orbe Plaza"/>
    <n v="1"/>
    <m/>
    <m/>
    <n v="0"/>
    <m/>
    <m/>
    <n v="0"/>
    <n v="0"/>
    <n v="0"/>
    <n v="0"/>
    <n v="0"/>
    <n v="0"/>
    <n v="1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0"/>
  </r>
  <r>
    <s v="Palmira"/>
    <n v="135"/>
    <s v="Cruz Verde  Palmira"/>
    <n v="0"/>
    <n v="1"/>
    <m/>
    <n v="0"/>
    <m/>
    <m/>
    <n v="0"/>
    <n v="0"/>
    <n v="0"/>
    <n v="0"/>
    <n v="0"/>
    <n v="0"/>
    <n v="0"/>
    <n v="0"/>
    <n v="0"/>
    <n v="1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0"/>
  </r>
  <r>
    <s v="Sogamoso"/>
    <n v="142"/>
    <s v="Cruz Verde Sogamoso"/>
    <n v="0"/>
    <n v="1"/>
    <m/>
    <n v="0"/>
    <m/>
    <m/>
    <n v="0"/>
    <n v="0"/>
    <n v="0"/>
    <n v="0"/>
    <n v="0"/>
    <n v="0"/>
    <n v="0"/>
    <n v="0"/>
    <n v="0"/>
    <n v="1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0"/>
  </r>
  <r>
    <s v="Medellín"/>
    <n v="199"/>
    <s v="Cruz Verde Metro Bello"/>
    <n v="0"/>
    <m/>
    <n v="1"/>
    <n v="0"/>
    <m/>
    <m/>
    <n v="0"/>
    <n v="0"/>
    <n v="0"/>
    <n v="0"/>
    <n v="0"/>
    <n v="0"/>
    <n v="0"/>
    <n v="0"/>
    <n v="0"/>
    <n v="0"/>
    <n v="0"/>
    <n v="1"/>
    <n v="0"/>
    <n v="0"/>
    <m/>
    <m/>
    <m/>
    <m/>
    <n v="0"/>
    <n v="0"/>
    <n v="0"/>
    <n v="0"/>
    <n v="0"/>
    <n v="0"/>
    <n v="0"/>
    <n v="0"/>
    <n v="0"/>
    <n v="0"/>
    <n v="0"/>
    <n v="0"/>
    <x v="30"/>
  </r>
  <r>
    <s v="Cartagena"/>
    <n v="122"/>
    <s v="Cruz Verde Manga"/>
    <n v="0"/>
    <m/>
    <n v="1"/>
    <n v="0"/>
    <m/>
    <m/>
    <n v="0"/>
    <n v="0"/>
    <n v="0"/>
    <n v="0"/>
    <n v="0"/>
    <n v="0"/>
    <n v="0"/>
    <n v="0"/>
    <n v="0"/>
    <n v="0"/>
    <n v="0"/>
    <n v="1"/>
    <n v="0"/>
    <n v="0"/>
    <m/>
    <m/>
    <m/>
    <m/>
    <n v="0"/>
    <n v="0"/>
    <n v="0"/>
    <n v="0"/>
    <n v="0"/>
    <n v="0"/>
    <n v="0"/>
    <n v="0"/>
    <n v="0"/>
    <n v="0"/>
    <n v="0"/>
    <n v="0"/>
    <x v="30"/>
  </r>
  <r>
    <s v="Honda"/>
    <n v="138"/>
    <s v="Cruz Verde Honda"/>
    <n v="0"/>
    <m/>
    <n v="1"/>
    <n v="0"/>
    <m/>
    <m/>
    <n v="0"/>
    <n v="0"/>
    <n v="0"/>
    <n v="0"/>
    <n v="0"/>
    <n v="0"/>
    <n v="0"/>
    <n v="0"/>
    <n v="0"/>
    <n v="0"/>
    <n v="1"/>
    <n v="0"/>
    <n v="0"/>
    <n v="0"/>
    <m/>
    <m/>
    <m/>
    <m/>
    <n v="0"/>
    <n v="0"/>
    <n v="0"/>
    <n v="0"/>
    <n v="0"/>
    <n v="0"/>
    <n v="0"/>
    <n v="0"/>
    <n v="0"/>
    <n v="0"/>
    <n v="0"/>
    <n v="0"/>
    <x v="30"/>
  </r>
  <r>
    <s v="Zipaquirá"/>
    <n v="128"/>
    <s v="Cruz Verde Metro Zipaquirá"/>
    <n v="0"/>
    <m/>
    <n v="1"/>
    <n v="0"/>
    <m/>
    <m/>
    <n v="0"/>
    <n v="0"/>
    <n v="0"/>
    <n v="0"/>
    <n v="0"/>
    <n v="0"/>
    <n v="0"/>
    <n v="0"/>
    <n v="0"/>
    <n v="0"/>
    <n v="1"/>
    <n v="0"/>
    <n v="0"/>
    <n v="0"/>
    <m/>
    <m/>
    <m/>
    <m/>
    <n v="0"/>
    <n v="0"/>
    <n v="0"/>
    <n v="0"/>
    <n v="0"/>
    <n v="0"/>
    <n v="0"/>
    <n v="0"/>
    <n v="0"/>
    <n v="0"/>
    <n v="0"/>
    <n v="0"/>
    <x v="30"/>
  </r>
  <r>
    <s v="Bogotá"/>
    <n v="465"/>
    <s v="Cruz Verde Restrepo Cra 17"/>
    <n v="0"/>
    <m/>
    <n v="1"/>
    <n v="0"/>
    <m/>
    <m/>
    <n v="0"/>
    <n v="0"/>
    <n v="0"/>
    <n v="0"/>
    <n v="0"/>
    <n v="0"/>
    <n v="0"/>
    <n v="0"/>
    <n v="0"/>
    <n v="0"/>
    <n v="1"/>
    <n v="0"/>
    <n v="0"/>
    <n v="0"/>
    <m/>
    <m/>
    <m/>
    <m/>
    <n v="0"/>
    <n v="0"/>
    <n v="0"/>
    <n v="0"/>
    <n v="0"/>
    <n v="0"/>
    <n v="0"/>
    <n v="0"/>
    <n v="0"/>
    <n v="0"/>
    <n v="0"/>
    <n v="0"/>
    <x v="30"/>
  </r>
  <r>
    <s v="Bogotá"/>
    <n v="198"/>
    <s v="Cruz Verde Metro Bosa"/>
    <n v="0"/>
    <m/>
    <m/>
    <n v="1"/>
    <m/>
    <m/>
    <n v="0"/>
    <n v="0"/>
    <n v="0"/>
    <n v="0"/>
    <n v="0"/>
    <n v="0"/>
    <n v="0"/>
    <n v="0"/>
    <n v="0"/>
    <n v="0"/>
    <n v="0"/>
    <n v="0"/>
    <n v="0"/>
    <n v="1"/>
    <m/>
    <m/>
    <m/>
    <m/>
    <n v="0"/>
    <n v="0"/>
    <n v="0"/>
    <n v="0"/>
    <n v="0"/>
    <n v="0"/>
    <n v="0"/>
    <n v="0"/>
    <n v="0"/>
    <n v="0"/>
    <n v="0"/>
    <n v="0"/>
    <x v="30"/>
  </r>
  <r>
    <s v="Bucaramanga"/>
    <n v="270"/>
    <s v="Cruz Verde Metro Cabecera Express"/>
    <n v="0"/>
    <m/>
    <m/>
    <n v="1"/>
    <m/>
    <m/>
    <n v="0"/>
    <n v="0"/>
    <n v="0"/>
    <n v="0"/>
    <n v="0"/>
    <n v="0"/>
    <n v="0"/>
    <n v="0"/>
    <n v="0"/>
    <n v="0"/>
    <n v="0"/>
    <n v="0"/>
    <n v="0"/>
    <n v="1"/>
    <m/>
    <m/>
    <m/>
    <m/>
    <n v="0"/>
    <n v="0"/>
    <n v="0"/>
    <n v="0"/>
    <n v="0"/>
    <n v="0"/>
    <n v="0"/>
    <n v="0"/>
    <n v="0"/>
    <n v="0"/>
    <n v="0"/>
    <n v="0"/>
    <x v="30"/>
  </r>
  <r>
    <s v="Florencia"/>
    <n v="139"/>
    <s v="Cruz Verde Florencia"/>
    <n v="0"/>
    <m/>
    <m/>
    <n v="1"/>
    <m/>
    <m/>
    <n v="0"/>
    <n v="0"/>
    <n v="0"/>
    <n v="0"/>
    <n v="0"/>
    <n v="0"/>
    <n v="0"/>
    <n v="0"/>
    <n v="0"/>
    <n v="0"/>
    <n v="0"/>
    <n v="0"/>
    <n v="0"/>
    <n v="1"/>
    <m/>
    <m/>
    <m/>
    <m/>
    <n v="0"/>
    <n v="0"/>
    <n v="0"/>
    <n v="0"/>
    <n v="0"/>
    <n v="0"/>
    <n v="0"/>
    <n v="0"/>
    <n v="0"/>
    <n v="0"/>
    <n v="0"/>
    <n v="0"/>
    <x v="30"/>
  </r>
  <r>
    <s v="Pasto"/>
    <n v="508"/>
    <s v="Cruz Verde La Aurora"/>
    <n v="0"/>
    <m/>
    <m/>
    <n v="0"/>
    <n v="1"/>
    <m/>
    <n v="0"/>
    <n v="0"/>
    <n v="0"/>
    <n v="0"/>
    <n v="0"/>
    <n v="0"/>
    <n v="0"/>
    <n v="0"/>
    <n v="0"/>
    <n v="0"/>
    <n v="0"/>
    <n v="0"/>
    <n v="0"/>
    <n v="0"/>
    <n v="0"/>
    <n v="1"/>
    <m/>
    <m/>
    <n v="0"/>
    <n v="0"/>
    <n v="0"/>
    <n v="0"/>
    <n v="0"/>
    <n v="0"/>
    <n v="0"/>
    <n v="0"/>
    <n v="0"/>
    <n v="0"/>
    <n v="0"/>
    <n v="0"/>
    <x v="30"/>
  </r>
  <r>
    <s v="Bogotá "/>
    <n v="396"/>
    <s v="Cruz Verde  Las Villas (Antes Acuña)"/>
    <n v="0"/>
    <n v="0"/>
    <n v="0"/>
    <n v="0"/>
    <n v="1"/>
    <m/>
    <n v="0"/>
    <n v="0"/>
    <n v="0"/>
    <n v="0"/>
    <n v="0"/>
    <n v="0"/>
    <n v="0"/>
    <n v="0"/>
    <n v="0"/>
    <n v="0"/>
    <n v="0"/>
    <n v="0"/>
    <n v="0"/>
    <n v="0"/>
    <n v="0"/>
    <n v="1"/>
    <m/>
    <m/>
    <n v="0"/>
    <n v="0"/>
    <n v="0"/>
    <n v="0"/>
    <n v="0"/>
    <n v="0"/>
    <n v="0"/>
    <n v="0"/>
    <n v="0"/>
    <n v="0"/>
    <n v="0"/>
    <n v="0"/>
    <x v="30"/>
  </r>
  <r>
    <s v="Bogotá "/>
    <n v="423"/>
    <s v="Cruz Verde Samaritana (Antes Acuña)"/>
    <n v="0"/>
    <n v="0"/>
    <n v="0"/>
    <n v="0"/>
    <n v="1"/>
    <m/>
    <n v="0"/>
    <n v="0"/>
    <n v="0"/>
    <n v="0"/>
    <n v="0"/>
    <n v="0"/>
    <n v="0"/>
    <n v="0"/>
    <n v="0"/>
    <n v="0"/>
    <n v="0"/>
    <n v="0"/>
    <n v="0"/>
    <n v="0"/>
    <n v="1"/>
    <n v="0"/>
    <m/>
    <m/>
    <n v="0"/>
    <n v="0"/>
    <n v="0"/>
    <n v="0"/>
    <n v="0"/>
    <n v="0"/>
    <n v="0"/>
    <n v="0"/>
    <n v="0"/>
    <n v="0"/>
    <n v="0"/>
    <n v="0"/>
    <x v="30"/>
  </r>
  <r>
    <s v="Bogotá "/>
    <n v="405"/>
    <s v="Cruz Verde Tintalito (Antes Acuña)"/>
    <n v="0"/>
    <n v="0"/>
    <n v="0"/>
    <n v="0"/>
    <m/>
    <n v="1"/>
    <n v="0"/>
    <n v="0"/>
    <n v="0"/>
    <n v="0"/>
    <n v="0"/>
    <n v="0"/>
    <n v="0"/>
    <n v="0"/>
    <n v="0"/>
    <n v="0"/>
    <n v="0"/>
    <n v="0"/>
    <n v="0"/>
    <n v="0"/>
    <m/>
    <m/>
    <n v="0"/>
    <n v="1"/>
    <n v="0"/>
    <n v="0"/>
    <n v="0"/>
    <n v="0"/>
    <n v="0"/>
    <n v="0"/>
    <n v="0"/>
    <n v="0"/>
    <n v="0"/>
    <n v="0"/>
    <n v="0"/>
    <n v="0"/>
    <x v="30"/>
  </r>
  <r>
    <s v="Pereira"/>
    <n v="447"/>
    <s v="Parque Arboleda"/>
    <n v="0"/>
    <m/>
    <m/>
    <n v="0"/>
    <m/>
    <m/>
    <n v="1"/>
    <n v="0"/>
    <n v="0"/>
    <n v="0"/>
    <n v="0"/>
    <n v="0"/>
    <n v="0"/>
    <n v="0"/>
    <n v="0"/>
    <n v="0"/>
    <n v="0"/>
    <n v="0"/>
    <n v="0"/>
    <n v="0"/>
    <m/>
    <m/>
    <m/>
    <m/>
    <n v="0"/>
    <n v="1"/>
    <n v="0"/>
    <n v="0"/>
    <n v="0"/>
    <n v="0"/>
    <n v="0"/>
    <n v="0"/>
    <n v="0"/>
    <n v="0"/>
    <n v="0"/>
    <n v="0"/>
    <x v="30"/>
  </r>
  <r>
    <s v="Soacha"/>
    <n v="196"/>
    <s v="Cruz Verde Metro Soacha"/>
    <n v="0"/>
    <m/>
    <m/>
    <n v="0"/>
    <m/>
    <m/>
    <n v="1"/>
    <n v="0"/>
    <n v="0"/>
    <n v="0"/>
    <n v="0"/>
    <n v="0"/>
    <n v="0"/>
    <n v="0"/>
    <n v="0"/>
    <n v="0"/>
    <n v="0"/>
    <n v="0"/>
    <n v="0"/>
    <n v="0"/>
    <m/>
    <m/>
    <m/>
    <m/>
    <n v="0"/>
    <n v="1"/>
    <n v="0"/>
    <n v="0"/>
    <n v="0"/>
    <n v="0"/>
    <n v="0"/>
    <n v="0"/>
    <n v="0"/>
    <n v="0"/>
    <n v="0"/>
    <n v="0"/>
    <x v="30"/>
  </r>
  <r>
    <s v="Barranquilla"/>
    <n v="471"/>
    <s v="Cruz Verde Iberoamérica"/>
    <n v="0"/>
    <m/>
    <m/>
    <n v="0"/>
    <m/>
    <m/>
    <n v="1"/>
    <n v="0"/>
    <n v="0"/>
    <n v="0"/>
    <n v="0"/>
    <n v="0"/>
    <n v="0"/>
    <n v="0"/>
    <n v="0"/>
    <n v="0"/>
    <n v="0"/>
    <n v="0"/>
    <n v="0"/>
    <n v="0"/>
    <m/>
    <m/>
    <m/>
    <m/>
    <n v="0"/>
    <n v="1"/>
    <n v="0"/>
    <n v="0"/>
    <n v="0"/>
    <n v="0"/>
    <n v="0"/>
    <n v="0"/>
    <n v="0"/>
    <n v="0"/>
    <n v="0"/>
    <n v="0"/>
    <x v="30"/>
  </r>
  <r>
    <s v="Bogotá "/>
    <n v="553"/>
    <s v="Cruz Verde Centro Empresarial Vardi 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30"/>
  </r>
  <r>
    <s v="Quibdó"/>
    <n v="141"/>
    <s v="Cruz Verde Quibdó"/>
    <n v="0"/>
    <m/>
    <m/>
    <n v="0"/>
    <m/>
    <m/>
    <n v="0"/>
    <n v="1"/>
    <n v="0"/>
    <n v="0"/>
    <n v="0"/>
    <n v="0"/>
    <n v="0"/>
    <n v="0"/>
    <n v="0"/>
    <n v="0"/>
    <n v="0"/>
    <n v="0"/>
    <n v="0"/>
    <n v="0"/>
    <m/>
    <m/>
    <m/>
    <m/>
    <n v="0"/>
    <n v="0"/>
    <n v="1"/>
    <n v="0"/>
    <n v="0"/>
    <n v="0"/>
    <n v="0"/>
    <n v="0"/>
    <n v="0"/>
    <n v="0"/>
    <n v="0"/>
    <n v="0"/>
    <x v="30"/>
  </r>
  <r>
    <s v="Bogotá "/>
    <n v="410"/>
    <s v="Cruz Verde Avenida el Dorado (Antes Acuña)"/>
    <n v="0"/>
    <n v="0"/>
    <n v="0"/>
    <n v="0"/>
    <m/>
    <m/>
    <n v="0"/>
    <n v="1"/>
    <n v="0"/>
    <n v="0"/>
    <n v="0"/>
    <n v="0"/>
    <n v="0"/>
    <n v="0"/>
    <n v="0"/>
    <n v="0"/>
    <n v="0"/>
    <n v="0"/>
    <n v="0"/>
    <n v="0"/>
    <m/>
    <m/>
    <m/>
    <m/>
    <n v="0"/>
    <n v="0"/>
    <n v="1"/>
    <n v="0"/>
    <n v="0"/>
    <n v="0"/>
    <n v="0"/>
    <n v="0"/>
    <n v="0"/>
    <n v="0"/>
    <n v="0"/>
    <n v="0"/>
    <x v="30"/>
  </r>
  <r>
    <s v="Bogotá "/>
    <n v="408"/>
    <s v="Cruz Verde Chico 2 (Antes Acuña)"/>
    <n v="0"/>
    <n v="0"/>
    <n v="0"/>
    <n v="0"/>
    <m/>
    <m/>
    <n v="0"/>
    <n v="1"/>
    <n v="0"/>
    <n v="0"/>
    <n v="0"/>
    <n v="0"/>
    <n v="0"/>
    <n v="0"/>
    <n v="0"/>
    <n v="0"/>
    <n v="0"/>
    <n v="0"/>
    <n v="0"/>
    <n v="0"/>
    <m/>
    <m/>
    <m/>
    <m/>
    <n v="0"/>
    <n v="0"/>
    <n v="1"/>
    <n v="0"/>
    <n v="0"/>
    <n v="0"/>
    <n v="0"/>
    <n v="0"/>
    <n v="0"/>
    <n v="0"/>
    <n v="0"/>
    <n v="0"/>
    <x v="30"/>
  </r>
  <r>
    <s v="Bogotá "/>
    <n v="404"/>
    <s v="Cruz Verde La Colina 2 (Antes Acuña)"/>
    <n v="0"/>
    <n v="0"/>
    <n v="0"/>
    <n v="0"/>
    <m/>
    <m/>
    <n v="0"/>
    <n v="1"/>
    <n v="0"/>
    <n v="0"/>
    <n v="0"/>
    <n v="0"/>
    <n v="0"/>
    <n v="0"/>
    <n v="0"/>
    <n v="0"/>
    <n v="0"/>
    <n v="0"/>
    <n v="0"/>
    <n v="0"/>
    <m/>
    <m/>
    <m/>
    <m/>
    <n v="0"/>
    <n v="0"/>
    <n v="1"/>
    <n v="0"/>
    <n v="0"/>
    <n v="0"/>
    <n v="0"/>
    <n v="0"/>
    <n v="0"/>
    <n v="0"/>
    <n v="0"/>
    <n v="0"/>
    <x v="30"/>
  </r>
  <r>
    <s v="Bogotá "/>
    <n v="414"/>
    <s v="Cruz Verde Puente Largo (Antes Acuña)"/>
    <n v="0"/>
    <n v="0"/>
    <n v="0"/>
    <n v="0"/>
    <m/>
    <m/>
    <n v="0"/>
    <n v="1"/>
    <n v="0"/>
    <n v="0"/>
    <n v="0"/>
    <n v="0"/>
    <n v="0"/>
    <n v="0"/>
    <n v="0"/>
    <n v="0"/>
    <n v="0"/>
    <n v="0"/>
    <n v="0"/>
    <n v="0"/>
    <m/>
    <m/>
    <m/>
    <m/>
    <n v="0"/>
    <n v="0"/>
    <n v="1"/>
    <n v="0"/>
    <n v="0"/>
    <n v="0"/>
    <n v="0"/>
    <n v="0"/>
    <n v="0"/>
    <n v="0"/>
    <n v="0"/>
    <n v="0"/>
    <x v="30"/>
  </r>
  <r>
    <s v="Bogotá"/>
    <n v="156"/>
    <s v=" Cruz Verde Calle 80                      "/>
    <n v="0"/>
    <m/>
    <m/>
    <n v="0"/>
    <m/>
    <m/>
    <n v="0"/>
    <n v="0"/>
    <n v="1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1"/>
    <n v="0"/>
    <n v="0"/>
    <n v="0"/>
    <n v="0"/>
    <n v="0"/>
    <n v="0"/>
    <x v="30"/>
  </r>
  <r>
    <s v="Bogotá "/>
    <n v="395"/>
    <s v="Cruz Verde Calle 140-2 (Antes Acuña)"/>
    <n v="0"/>
    <n v="0"/>
    <n v="0"/>
    <n v="0"/>
    <m/>
    <m/>
    <n v="0"/>
    <n v="0"/>
    <n v="1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1"/>
    <n v="0"/>
    <n v="0"/>
    <n v="0"/>
    <n v="0"/>
    <n v="0"/>
    <n v="0"/>
    <x v="30"/>
  </r>
  <r>
    <s v="Cali"/>
    <n v="179"/>
    <s v="Cruz Verde Ciudad Jardín"/>
    <n v="0"/>
    <m/>
    <m/>
    <n v="0"/>
    <m/>
    <m/>
    <n v="0"/>
    <n v="0"/>
    <n v="0"/>
    <n v="0"/>
    <n v="0"/>
    <n v="1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1"/>
    <x v="30"/>
  </r>
  <r>
    <s v="Bogotá"/>
    <n v="245"/>
    <s v="Cruz Verde Jumbo Calle 170"/>
    <n v="0"/>
    <m/>
    <m/>
    <n v="0"/>
    <m/>
    <m/>
    <n v="0"/>
    <n v="0"/>
    <n v="0"/>
    <n v="0"/>
    <n v="0"/>
    <n v="1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1"/>
    <n v="0"/>
    <x v="30"/>
  </r>
  <r>
    <s v="Cartagena"/>
    <n v="185"/>
    <s v="Cruz Verde Bocagrande"/>
    <n v="0"/>
    <m/>
    <m/>
    <n v="0"/>
    <m/>
    <m/>
    <n v="0"/>
    <n v="0"/>
    <n v="0"/>
    <n v="1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1"/>
    <n v="0"/>
    <n v="0"/>
    <n v="0"/>
    <n v="0"/>
    <n v="0"/>
    <x v="30"/>
  </r>
  <r>
    <s v="Valledupar"/>
    <n v="370"/>
    <s v="Cruz Verde San Miguel"/>
    <n v="0"/>
    <m/>
    <m/>
    <n v="0"/>
    <m/>
    <m/>
    <n v="0"/>
    <n v="0"/>
    <n v="0"/>
    <n v="1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1"/>
    <n v="0"/>
    <n v="0"/>
    <n v="0"/>
    <n v="0"/>
    <n v="0"/>
    <x v="30"/>
  </r>
  <r>
    <s v="Bogotá"/>
    <n v="374"/>
    <s v="Cruz Verde Calle 90"/>
    <n v="0"/>
    <m/>
    <m/>
    <n v="0"/>
    <m/>
    <m/>
    <n v="0"/>
    <n v="0"/>
    <n v="0"/>
    <n v="1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1"/>
    <n v="0"/>
    <n v="0"/>
    <n v="0"/>
    <n v="0"/>
    <n v="0"/>
    <x v="30"/>
  </r>
  <r>
    <s v="Cali"/>
    <n v="515"/>
    <s v="Cruz Verde Parque Versalles"/>
    <n v="0"/>
    <m/>
    <m/>
    <n v="0"/>
    <m/>
    <m/>
    <n v="0"/>
    <n v="0"/>
    <n v="0"/>
    <n v="0"/>
    <n v="1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1"/>
    <n v="0"/>
    <n v="0"/>
    <x v="30"/>
  </r>
  <r>
    <s v="Bogotá "/>
    <n v="402"/>
    <s v="Cruz Verde Pablo VI (Antes Acuña)"/>
    <n v="0"/>
    <n v="0"/>
    <n v="0"/>
    <n v="0"/>
    <m/>
    <m/>
    <n v="0"/>
    <n v="0"/>
    <n v="0"/>
    <n v="1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1"/>
    <n v="0"/>
    <n v="0"/>
    <n v="0"/>
    <n v="0"/>
    <x v="30"/>
  </r>
  <r>
    <s v="Medellín"/>
    <n v="520"/>
    <s v="Cruz Verde El Tesoro"/>
    <n v="0"/>
    <n v="0"/>
    <n v="0"/>
    <n v="0"/>
    <m/>
    <m/>
    <n v="0"/>
    <n v="0"/>
    <n v="0"/>
    <n v="1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1"/>
    <n v="0"/>
    <n v="0"/>
    <n v="0"/>
    <n v="0"/>
    <x v="30"/>
  </r>
  <r>
    <s v="Cali"/>
    <n v="567"/>
    <s v="Cruz Verde Chipichape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30"/>
  </r>
  <r>
    <s v="Bogota"/>
    <n v="576"/>
    <s v="Cruz Verde Normandia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30"/>
  </r>
  <r>
    <s v="Cali"/>
    <n v="177"/>
    <s v="Cruz Verde Versalles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Girardot"/>
    <n v="452"/>
    <s v="Cruz Verde Unicentro Girardot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Ipiales "/>
    <n v="148"/>
    <s v="Cruz Verde Ipiales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"/>
    <n v="171"/>
    <s v="Cruz Verde Plaza de las Américas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"/>
    <n v="384"/>
    <s v="Cruz Verde Puente Aranda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ucaramanga"/>
    <n v="109"/>
    <s v="Cruz Verde Calle 56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Girardot"/>
    <n v="249"/>
    <s v="Cruz Verde Jumbo Girardot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Valledupar"/>
    <n v="116"/>
    <s v="Cruz Verde Jumbo Valledupar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Santa Marta"/>
    <n v="119"/>
    <s v="Cruz Verde Santa Marta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Ibagué"/>
    <n v="125"/>
    <s v="Cruz Verde San Simón 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Tunja"/>
    <n v="129"/>
    <s v="Cruz Verde Los Cristales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"/>
    <n v="307"/>
    <s v=" Cruz Verde Usaquén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Ocaña"/>
    <n v="450"/>
    <s v="Cruz Verde Ocaña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Sincelejo"/>
    <n v="118"/>
    <s v="Cruz Verde Sincelejo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Tuluá"/>
    <n v="124"/>
    <s v="Cruz Verde Tuluá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Neiva"/>
    <n v="130"/>
    <s v="Cruz Verde Quirinal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Riohacha"/>
    <n v="132"/>
    <s v="Cruz Verde Metro Riohacha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Pasto"/>
    <n v="136"/>
    <s v="Cruz Verde Valle de Atriz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Villeta"/>
    <n v="145"/>
    <s v="Cruz Verde Villeta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San Andrés"/>
    <n v="149"/>
    <s v="Cruz Verde San Andrés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"/>
    <n v="151"/>
    <s v="Cruz Verde Antiguo Country 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"/>
    <n v="154"/>
    <s v="Cruz Verde CAE 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"/>
    <n v="193"/>
    <s v="Cruz Verde Avianca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Cali"/>
    <n v="202"/>
    <s v="Cruz Verde Jumbo Valle de Lili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Neiva"/>
    <n v="250"/>
    <s v="Cruz Verde Metro Neiva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Pasto"/>
    <n v="260"/>
    <s v="Cruz Verde Metro Pasto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Floridablanca"/>
    <n v="293"/>
    <s v="Cruz verde Metro Floridablanca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ucaramanga"/>
    <n v="294"/>
    <s v="Farmasanitas Jumbo Cabecera Tienda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"/>
    <n v="369"/>
    <s v="Cruz Verde Morato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Mingueo/Guajira"/>
    <n v="379"/>
    <s v="Cruz Verde Mingueo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Cali"/>
    <n v="386"/>
    <s v="Cruz Verde La Flora Industrial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Cali"/>
    <n v="387"/>
    <s v="Cruz Verde Metro Simón Bolívar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Popayán"/>
    <n v="453"/>
    <s v="Cruz Verde Campanario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Cartagena"/>
    <n v="462"/>
    <s v="Cruz Verde Uap Santa Lucía"/>
    <n v="0"/>
    <m/>
    <m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Anapoima"/>
    <n v="438"/>
    <s v="Cruz Verde Anapoim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"/>
    <n v="393"/>
    <s v="Cruz Verde Niz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 "/>
    <n v="421"/>
    <s v="Cruz Verde Plaza Bolívar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 "/>
    <n v="399"/>
    <s v="Cruz Verde Bulevar Niz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 "/>
    <n v="416"/>
    <s v="Cruz Verde Calle 109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 "/>
    <n v="417"/>
    <s v="Cruz Verde Calle 22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 "/>
    <n v="411"/>
    <s v="Cruz Verde Castill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 "/>
    <n v="413"/>
    <s v="Cruz Verde Ciudad Montes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 "/>
    <n v="403"/>
    <s v="Cruz Verde Country 2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 "/>
    <n v="412"/>
    <s v="Cruz Verde Ibiz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 "/>
    <n v="418"/>
    <s v="Cruz Verde Marsell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 "/>
    <n v="407"/>
    <s v="Cruz Verde Modeli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 "/>
    <n v="398"/>
    <s v="Cruz verde Navarr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 "/>
    <n v="420"/>
    <s v="Cruz Verde Palermo 1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 "/>
    <n v="343"/>
    <s v="Cruz Verde Polo Club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 "/>
    <n v="391"/>
    <s v="Cruz Verde Restrepo 3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 "/>
    <n v="406"/>
    <s v="Cruz Verde Santa Matilde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 "/>
    <n v="401"/>
    <s v="Cruz Verde Unicentro Occidente 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 "/>
    <n v="419"/>
    <s v="Cruz Verde Veneci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Bogotá "/>
    <n v="392"/>
    <s v="Cruz Verde Villa del Prado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Duitama"/>
    <n v="430"/>
    <s v="Cruz Verde Duitama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Facatativá  "/>
    <n v="435"/>
    <s v="Cruz verde Faca Centro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Ibagué"/>
    <n v="424"/>
    <s v=" Cruz Verde Medicadiz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Ibagué"/>
    <n v="425"/>
    <s v=" Cruz Verde Norte 2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Tocaima  "/>
    <n v="437"/>
    <s v="Cruz Verde Tocaima 1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Tunja"/>
    <n v="431"/>
    <s v="Cruz Verde Tunja Centro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Tunja"/>
    <n v="433"/>
    <s v="Cruz Verde Tunja Norte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Tunja"/>
    <n v="432"/>
    <s v="Cruz Verde Tunja Sur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Ubaté"/>
    <n v="429"/>
    <s v="Cruz Verde Ubaté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Villavicencio"/>
    <n v="428"/>
    <s v="Cruz Verde Villavicencio Centro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Zipaquirá"/>
    <n v="426"/>
    <s v="Cruz Verde Zipaquirá 2 (Antes Acuña)"/>
    <n v="0"/>
    <n v="0"/>
    <n v="0"/>
    <n v="0"/>
    <m/>
    <m/>
    <n v="0"/>
    <n v="0"/>
    <n v="0"/>
    <n v="0"/>
    <n v="0"/>
    <n v="0"/>
    <n v="0"/>
    <n v="0"/>
    <n v="0"/>
    <n v="0"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x v="31"/>
  </r>
  <r>
    <s v="Santa Marta"/>
    <n v="518"/>
    <s v="Cruz Verde Aeropuerto Santa Mar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Manizales"/>
    <n v="559"/>
    <s v="Cruz Verde Mall Plaz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Bogotá"/>
    <n v="574"/>
    <s v="Cruz Verde Metrópol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Bogotá"/>
    <n v="572"/>
    <s v="Cruz Verde Pepe Sierra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30"/>
  </r>
  <r>
    <s v="Medellín"/>
    <n v="571"/>
    <s v="Cruz Verde Mall Palma Grande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ali"/>
    <n v="578"/>
    <s v="Cruz Verde Paso Anch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Bogota"/>
    <n v="573"/>
    <s v="Cruz Verde Acomed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ali"/>
    <n v="577"/>
    <s v="Cruz Verde Vasquez Cob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Bogota"/>
    <n v="580"/>
    <s v="Cruz Verde Cra 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25">
  <r>
    <x v="0"/>
    <x v="0"/>
    <x v="0"/>
    <s v="Medellín"/>
    <x v="0"/>
  </r>
  <r>
    <x v="1"/>
    <x v="1"/>
    <x v="1"/>
    <s v="Bogotá"/>
    <x v="1"/>
  </r>
  <r>
    <x v="2"/>
    <x v="2"/>
    <x v="2"/>
    <s v="Bogotá"/>
    <x v="1"/>
  </r>
  <r>
    <x v="3"/>
    <x v="3"/>
    <x v="3"/>
    <s v="Barranquilla"/>
    <x v="1"/>
  </r>
  <r>
    <x v="4"/>
    <x v="4"/>
    <x v="4"/>
    <s v="Bogotá"/>
    <x v="1"/>
  </r>
  <r>
    <x v="5"/>
    <x v="4"/>
    <x v="4"/>
    <s v="Bogotá"/>
    <x v="1"/>
  </r>
  <r>
    <x v="6"/>
    <x v="5"/>
    <x v="5"/>
    <s v="Bogotá"/>
    <x v="1"/>
  </r>
  <r>
    <x v="7"/>
    <x v="4"/>
    <x v="4"/>
    <s v="Bogotá"/>
    <x v="1"/>
  </r>
  <r>
    <x v="8"/>
    <x v="6"/>
    <x v="6"/>
    <s v="Bogotá"/>
    <x v="0"/>
  </r>
  <r>
    <x v="9"/>
    <x v="7"/>
    <x v="7"/>
    <s v="Bogotá"/>
    <x v="0"/>
  </r>
  <r>
    <x v="10"/>
    <x v="6"/>
    <x v="6"/>
    <s v="Bogotá"/>
    <x v="2"/>
  </r>
  <r>
    <x v="11"/>
    <x v="2"/>
    <x v="2"/>
    <s v="Bogotá"/>
    <x v="1"/>
  </r>
  <r>
    <x v="12"/>
    <x v="2"/>
    <x v="2"/>
    <s v="Bogotá"/>
    <x v="1"/>
  </r>
  <r>
    <x v="13"/>
    <x v="8"/>
    <x v="8"/>
    <s v="Bogotá"/>
    <x v="1"/>
  </r>
  <r>
    <x v="14"/>
    <x v="8"/>
    <x v="8"/>
    <s v="Bogotá"/>
    <x v="1"/>
  </r>
  <r>
    <x v="15"/>
    <x v="8"/>
    <x v="8"/>
    <s v="Bogotá"/>
    <x v="1"/>
  </r>
  <r>
    <x v="16"/>
    <x v="9"/>
    <x v="9"/>
    <s v="Armenia"/>
    <x v="0"/>
  </r>
  <r>
    <x v="17"/>
    <x v="10"/>
    <x v="10"/>
    <s v="Medellín"/>
    <x v="2"/>
  </r>
  <r>
    <x v="18"/>
    <x v="11"/>
    <x v="11"/>
    <s v="Bucaramanga"/>
    <x v="1"/>
  </r>
  <r>
    <x v="19"/>
    <x v="12"/>
    <x v="12"/>
    <s v="Bogotá"/>
    <x v="1"/>
  </r>
  <r>
    <x v="20"/>
    <x v="13"/>
    <x v="13"/>
    <s v="Bogotá"/>
    <x v="0"/>
  </r>
  <r>
    <x v="21"/>
    <x v="13"/>
    <x v="13"/>
    <s v="Bogotá"/>
    <x v="0"/>
  </r>
  <r>
    <x v="22"/>
    <x v="14"/>
    <x v="14"/>
    <s v="Bogotá"/>
    <x v="0"/>
  </r>
  <r>
    <x v="23"/>
    <x v="15"/>
    <x v="15"/>
    <s v="Bogotá"/>
    <x v="0"/>
  </r>
  <r>
    <x v="24"/>
    <x v="2"/>
    <x v="2"/>
    <s v="Bogotá"/>
    <x v="1"/>
  </r>
  <r>
    <x v="25"/>
    <x v="4"/>
    <x v="4"/>
    <s v="Bogotá"/>
    <x v="1"/>
  </r>
  <r>
    <x v="26"/>
    <x v="4"/>
    <x v="4"/>
    <s v="Bogotá"/>
    <x v="1"/>
  </r>
  <r>
    <x v="27"/>
    <x v="16"/>
    <x v="16"/>
    <s v="Bogotá"/>
    <x v="1"/>
  </r>
  <r>
    <x v="28"/>
    <x v="17"/>
    <x v="17"/>
    <s v="Manizales"/>
    <x v="0"/>
  </r>
  <r>
    <x v="29"/>
    <x v="18"/>
    <x v="18"/>
    <s v="Bucaramanga"/>
    <x v="1"/>
  </r>
  <r>
    <x v="30"/>
    <x v="19"/>
    <x v="19"/>
    <s v="Soacha"/>
    <x v="1"/>
  </r>
  <r>
    <x v="31"/>
    <x v="20"/>
    <x v="20"/>
    <s v="Bogotá "/>
    <x v="0"/>
  </r>
  <r>
    <x v="32"/>
    <x v="21"/>
    <x v="21"/>
    <s v="Yopal"/>
    <x v="0"/>
  </r>
  <r>
    <x v="33"/>
    <x v="22"/>
    <x v="22"/>
    <s v="Bogotá"/>
    <x v="1"/>
  </r>
  <r>
    <x v="34"/>
    <x v="23"/>
    <x v="23"/>
    <s v="Bogotá"/>
    <x v="0"/>
  </r>
  <r>
    <x v="35"/>
    <x v="24"/>
    <x v="24"/>
    <s v="Bogotá"/>
    <x v="1"/>
  </r>
  <r>
    <x v="36"/>
    <x v="25"/>
    <x v="25"/>
    <s v="Bogotá"/>
    <x v="1"/>
  </r>
  <r>
    <x v="37"/>
    <x v="16"/>
    <x v="16"/>
    <s v="Bogotá"/>
    <x v="1"/>
  </r>
  <r>
    <x v="38"/>
    <x v="26"/>
    <x v="26"/>
    <s v="Bogotá"/>
    <x v="0"/>
  </r>
  <r>
    <x v="39"/>
    <x v="27"/>
    <x v="27"/>
    <s v="Bogotá"/>
    <x v="1"/>
  </r>
  <r>
    <x v="40"/>
    <x v="28"/>
    <x v="28"/>
    <s v="Bogotá"/>
    <x v="0"/>
  </r>
  <r>
    <x v="41"/>
    <x v="4"/>
    <x v="4"/>
    <s v="Bogotá"/>
    <x v="1"/>
  </r>
  <r>
    <x v="42"/>
    <x v="29"/>
    <x v="29"/>
    <s v="Bogotá "/>
    <x v="1"/>
  </r>
  <r>
    <x v="43"/>
    <x v="30"/>
    <x v="30"/>
    <s v="Chía"/>
    <x v="0"/>
  </r>
  <r>
    <x v="44"/>
    <x v="29"/>
    <x v="29"/>
    <s v="Bogotá "/>
    <x v="1"/>
  </r>
  <r>
    <x v="45"/>
    <x v="29"/>
    <x v="29"/>
    <s v="Bogotá "/>
    <x v="1"/>
  </r>
  <r>
    <x v="46"/>
    <x v="31"/>
    <x v="31"/>
    <s v="Cali"/>
    <x v="1"/>
  </r>
  <r>
    <x v="47"/>
    <x v="4"/>
    <x v="4"/>
    <s v="Bogotá"/>
    <x v="0"/>
  </r>
  <r>
    <x v="48"/>
    <x v="25"/>
    <x v="25"/>
    <s v="Bogotá"/>
    <x v="1"/>
  </r>
  <r>
    <x v="49"/>
    <x v="11"/>
    <x v="11"/>
    <s v="Bucaramanga"/>
    <x v="1"/>
  </r>
  <r>
    <x v="50"/>
    <x v="29"/>
    <x v="29"/>
    <s v="Bogotá "/>
    <x v="1"/>
  </r>
  <r>
    <x v="51"/>
    <x v="10"/>
    <x v="10"/>
    <s v="Medellín"/>
    <x v="1"/>
  </r>
  <r>
    <x v="52"/>
    <x v="32"/>
    <x v="32"/>
    <s v="Bogotá"/>
    <x v="1"/>
  </r>
  <r>
    <x v="53"/>
    <x v="33"/>
    <x v="33"/>
    <s v="Bogotá"/>
    <x v="1"/>
  </r>
  <r>
    <x v="54"/>
    <x v="33"/>
    <x v="33"/>
    <s v="Bogotá"/>
    <x v="1"/>
  </r>
  <r>
    <x v="55"/>
    <x v="34"/>
    <x v="34"/>
    <s v="Bogotá"/>
    <x v="0"/>
  </r>
  <r>
    <x v="56"/>
    <x v="4"/>
    <x v="4"/>
    <s v="Bogotá"/>
    <x v="1"/>
  </r>
  <r>
    <x v="57"/>
    <x v="4"/>
    <x v="4"/>
    <s v="Bogotá"/>
    <x v="1"/>
  </r>
  <r>
    <x v="58"/>
    <x v="17"/>
    <x v="17"/>
    <s v="Manizales"/>
    <x v="0"/>
  </r>
  <r>
    <x v="59"/>
    <x v="35"/>
    <x v="35"/>
    <s v="Bogotá"/>
    <x v="0"/>
  </r>
  <r>
    <x v="60"/>
    <x v="36"/>
    <x v="36"/>
    <s v="Bogotá"/>
    <x v="2"/>
  </r>
  <r>
    <x v="61"/>
    <x v="37"/>
    <x v="37"/>
    <s v="Bogotá "/>
    <x v="2"/>
  </r>
  <r>
    <x v="62"/>
    <x v="38"/>
    <x v="38"/>
    <s v="Bogotá "/>
    <x v="0"/>
  </r>
  <r>
    <x v="63"/>
    <x v="39"/>
    <x v="39"/>
    <s v="Cali"/>
    <x v="1"/>
  </r>
  <r>
    <x v="64"/>
    <x v="40"/>
    <x v="40"/>
    <s v="Cali"/>
    <x v="0"/>
  </r>
  <r>
    <x v="65"/>
    <x v="0"/>
    <x v="0"/>
    <s v="Medellín"/>
    <x v="0"/>
  </r>
  <r>
    <x v="66"/>
    <x v="16"/>
    <x v="16"/>
    <s v="Bogotá"/>
    <x v="1"/>
  </r>
  <r>
    <x v="67"/>
    <x v="14"/>
    <x v="14"/>
    <s v="Bogotá"/>
    <x v="1"/>
  </r>
  <r>
    <x v="68"/>
    <x v="14"/>
    <x v="14"/>
    <s v="Bogotá"/>
    <x v="1"/>
  </r>
  <r>
    <x v="69"/>
    <x v="35"/>
    <x v="35"/>
    <s v="Bogotá"/>
    <x v="0"/>
  </r>
  <r>
    <x v="70"/>
    <x v="41"/>
    <x v="41"/>
    <s v="Bogotá "/>
    <x v="1"/>
  </r>
  <r>
    <x v="71"/>
    <x v="41"/>
    <x v="41"/>
    <s v="Bogotá "/>
    <x v="1"/>
  </r>
  <r>
    <x v="72"/>
    <x v="41"/>
    <x v="41"/>
    <s v="Bogotá "/>
    <x v="1"/>
  </r>
  <r>
    <x v="73"/>
    <x v="4"/>
    <x v="4"/>
    <s v="Bogotá"/>
    <x v="1"/>
  </r>
  <r>
    <x v="74"/>
    <x v="4"/>
    <x v="4"/>
    <s v="Bogotá"/>
    <x v="1"/>
  </r>
  <r>
    <x v="75"/>
    <x v="41"/>
    <x v="41"/>
    <s v="Bogotá "/>
    <x v="1"/>
  </r>
  <r>
    <x v="76"/>
    <x v="41"/>
    <x v="41"/>
    <s v="Bogotá "/>
    <x v="0"/>
  </r>
  <r>
    <x v="77"/>
    <x v="42"/>
    <x v="42"/>
    <s v="Bucaramanga"/>
    <x v="1"/>
  </r>
  <r>
    <x v="78"/>
    <x v="19"/>
    <x v="19"/>
    <s v="Soacha"/>
    <x v="0"/>
  </r>
  <r>
    <x v="79"/>
    <x v="28"/>
    <x v="28"/>
    <s v="Bogotá"/>
    <x v="0"/>
  </r>
  <r>
    <x v="80"/>
    <x v="43"/>
    <x v="43"/>
    <s v="Bogotá"/>
    <x v="0"/>
  </r>
  <r>
    <x v="81"/>
    <x v="26"/>
    <x v="26"/>
    <s v="Bogotá"/>
    <x v="0"/>
  </r>
  <r>
    <x v="82"/>
    <x v="4"/>
    <x v="4"/>
    <s v="Bogotá"/>
    <x v="1"/>
  </r>
  <r>
    <x v="83"/>
    <x v="23"/>
    <x v="23"/>
    <s v="Bogotá"/>
    <x v="0"/>
  </r>
  <r>
    <x v="84"/>
    <x v="24"/>
    <x v="24"/>
    <s v="Bogotá"/>
    <x v="0"/>
  </r>
  <r>
    <x v="85"/>
    <x v="24"/>
    <x v="24"/>
    <s v="Bogotá"/>
    <x v="1"/>
  </r>
  <r>
    <x v="86"/>
    <x v="1"/>
    <x v="1"/>
    <s v="Bogotá"/>
    <x v="1"/>
  </r>
  <r>
    <x v="87"/>
    <x v="44"/>
    <x v="44"/>
    <s v="Medellín"/>
    <x v="0"/>
  </r>
  <r>
    <x v="88"/>
    <x v="40"/>
    <x v="40"/>
    <s v="Cali"/>
    <x v="0"/>
  </r>
  <r>
    <x v="89"/>
    <x v="2"/>
    <x v="2"/>
    <s v="Bogotá"/>
    <x v="0"/>
  </r>
  <r>
    <x v="90"/>
    <x v="45"/>
    <x v="45"/>
    <s v="Cali"/>
    <x v="0"/>
  </r>
  <r>
    <x v="91"/>
    <x v="17"/>
    <x v="17"/>
    <s v="Manizales"/>
    <x v="0"/>
  </r>
  <r>
    <x v="92"/>
    <x v="46"/>
    <x v="46"/>
    <s v="Bogotá"/>
    <x v="1"/>
  </r>
  <r>
    <x v="93"/>
    <x v="8"/>
    <x v="8"/>
    <s v="Bogotá"/>
    <x v="1"/>
  </r>
  <r>
    <x v="94"/>
    <x v="8"/>
    <x v="8"/>
    <s v="Bogotá"/>
    <x v="1"/>
  </r>
  <r>
    <x v="95"/>
    <x v="8"/>
    <x v="8"/>
    <s v="Bogotá"/>
    <x v="1"/>
  </r>
  <r>
    <x v="96"/>
    <x v="47"/>
    <x v="47"/>
    <s v="Bogotá"/>
    <x v="1"/>
  </r>
  <r>
    <x v="97"/>
    <x v="47"/>
    <x v="47"/>
    <s v="Bogotá"/>
    <x v="1"/>
  </r>
  <r>
    <x v="98"/>
    <x v="47"/>
    <x v="47"/>
    <s v="Bogotá"/>
    <x v="0"/>
  </r>
  <r>
    <x v="99"/>
    <x v="35"/>
    <x v="35"/>
    <s v="Bogotá"/>
    <x v="0"/>
  </r>
  <r>
    <x v="100"/>
    <x v="48"/>
    <x v="48"/>
    <s v="Bogotá"/>
    <x v="1"/>
  </r>
  <r>
    <x v="101"/>
    <x v="20"/>
    <x v="20"/>
    <s v="Bogotá "/>
    <x v="0"/>
  </r>
  <r>
    <x v="102"/>
    <x v="49"/>
    <x v="49"/>
    <s v="Bogotá"/>
    <x v="1"/>
  </r>
  <r>
    <x v="103"/>
    <x v="50"/>
    <x v="50"/>
    <s v="Bogotá"/>
    <x v="0"/>
  </r>
  <r>
    <x v="104"/>
    <x v="51"/>
    <x v="51"/>
    <s v="Bogotá"/>
    <x v="0"/>
  </r>
  <r>
    <x v="105"/>
    <x v="52"/>
    <x v="52"/>
    <s v="Ibagué"/>
    <x v="0"/>
  </r>
  <r>
    <x v="106"/>
    <x v="15"/>
    <x v="15"/>
    <s v="Bogotá"/>
    <x v="0"/>
  </r>
  <r>
    <x v="107"/>
    <x v="53"/>
    <x v="53"/>
    <s v="Cartagena"/>
    <x v="0"/>
  </r>
  <r>
    <x v="108"/>
    <x v="8"/>
    <x v="8"/>
    <s v="Bogotá"/>
    <x v="1"/>
  </r>
  <r>
    <x v="109"/>
    <x v="34"/>
    <x v="34"/>
    <s v="Bogotá"/>
    <x v="1"/>
  </r>
  <r>
    <x v="110"/>
    <x v="54"/>
    <x v="54"/>
    <s v="Bogotá"/>
    <x v="0"/>
  </r>
  <r>
    <x v="111"/>
    <x v="55"/>
    <x v="55"/>
    <s v="Cali"/>
    <x v="1"/>
  </r>
  <r>
    <x v="112"/>
    <x v="23"/>
    <x v="23"/>
    <s v="Bogotá"/>
    <x v="0"/>
  </r>
  <r>
    <x v="113"/>
    <x v="56"/>
    <x v="56"/>
    <s v="Bogotá"/>
    <x v="0"/>
  </r>
  <r>
    <x v="114"/>
    <x v="41"/>
    <x v="41"/>
    <s v="Bogotá "/>
    <x v="1"/>
  </r>
  <r>
    <x v="115"/>
    <x v="56"/>
    <x v="56"/>
    <s v="Bogotá"/>
    <x v="0"/>
  </r>
  <r>
    <x v="116"/>
    <x v="0"/>
    <x v="0"/>
    <s v="Medellín"/>
    <x v="0"/>
  </r>
  <r>
    <x v="117"/>
    <x v="57"/>
    <x v="57"/>
    <s v="Bogotá"/>
    <x v="0"/>
  </r>
  <r>
    <x v="118"/>
    <x v="42"/>
    <x v="42"/>
    <s v="Bucaramanga"/>
    <x v="1"/>
  </r>
  <r>
    <x v="119"/>
    <x v="28"/>
    <x v="28"/>
    <s v="Bogotá"/>
    <x v="0"/>
  </r>
  <r>
    <x v="120"/>
    <x v="41"/>
    <x v="41"/>
    <s v="Bogotá "/>
    <x v="0"/>
  </r>
  <r>
    <x v="121"/>
    <x v="58"/>
    <x v="58"/>
    <s v="Chiquinquirá"/>
    <x v="1"/>
  </r>
  <r>
    <x v="122"/>
    <x v="41"/>
    <x v="41"/>
    <s v="Bogotá "/>
    <x v="0"/>
  </r>
  <r>
    <x v="123"/>
    <x v="5"/>
    <x v="5"/>
    <s v="Bogotá"/>
    <x v="1"/>
  </r>
  <r>
    <x v="124"/>
    <x v="56"/>
    <x v="56"/>
    <s v="Bogotá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pivotTable1.xml><?xml version="1.0" encoding="utf-8"?>
<pivotTableDefinition xmlns="http://schemas.openxmlformats.org/spreadsheetml/2006/main" name="Tabla dinámica5" cacheId="2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 chartFormat="5">
  <location ref="Y4:Z34" firstHeaderRow="2" firstDataRow="2" firstDataCol="1" rowPageCount="1" colPageCount="1"/>
  <pivotFields count="17">
    <pivotField compact="0" outline="0" showAll="0"/>
    <pivotField compact="0" outline="0" showAll="0"/>
    <pivotField dataField="1" compact="0" outline="0" multipleItemSelectionAllowed="1" showAll="0"/>
    <pivotField compact="0" outline="0" showAll="0"/>
    <pivotField compact="0" numFmtId="167" outline="0" showAll="0"/>
    <pivotField compact="0" outline="0" showAll="0"/>
    <pivotField compact="0" outline="0" showAll="0"/>
    <pivotField compact="0" numFmtId="167" outline="0" showAll="0"/>
    <pivotField compact="0" numFmtId="167" outline="0" showAll="0"/>
    <pivotField compact="0" numFmtId="167" outline="0" showAll="0"/>
    <pivotField compact="0" numFmtId="167" outline="0" showAll="0"/>
    <pivotField compact="0" numFmtId="167" outline="0" showAl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axis="axisPage" compact="0" outline="0" multipleItemSelectionAllowed="1" showAll="0" defaultSubtotal="0">
      <items count="2">
        <item h="1" x="1"/>
        <item x="0"/>
      </items>
    </pivotField>
    <pivotField axis="axisRow" compact="0" numFmtId="167" outline="0" showAll="0" defaultSubtotal="0">
      <items count="28">
        <item x="6"/>
        <item x="0"/>
        <item x="2"/>
        <item x="12"/>
        <item x="4"/>
        <item x="7"/>
        <item x="5"/>
        <item x="11"/>
        <item x="8"/>
        <item x="9"/>
        <item x="25"/>
        <item x="16"/>
        <item x="10"/>
        <item x="18"/>
        <item x="1"/>
        <item x="26"/>
        <item x="3"/>
        <item x="15"/>
        <item x="19"/>
        <item x="13"/>
        <item x="23"/>
        <item x="14"/>
        <item x="20"/>
        <item x="27"/>
        <item x="22"/>
        <item x="17"/>
        <item x="21"/>
        <item x="24"/>
      </items>
    </pivotField>
  </pivotFields>
  <rowFields count="1">
    <field x="16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pageFields count="1">
    <pageField fld="15" hier="-1"/>
  </pageFields>
  <dataFields count="1">
    <dataField name="Cuenta de PUNTO" fld="2" subtotal="count" baseField="0" baseItem="0"/>
  </dataFields>
  <formats count="8">
    <format dxfId="11045">
      <pivotArea outline="0" collapsedLevelsAreSubtotals="1" fieldPosition="0"/>
    </format>
    <format dxfId="11044">
      <pivotArea dataOnly="0" labelOnly="1" grandRow="1" outline="0" fieldPosition="0"/>
    </format>
    <format dxfId="11043">
      <pivotArea type="all" dataOnly="0" outline="0" fieldPosition="0"/>
    </format>
    <format dxfId="11042">
      <pivotArea grandRow="1" outline="0" collapsedLevelsAreSubtotals="1" fieldPosition="0"/>
    </format>
    <format dxfId="11041">
      <pivotArea dataOnly="0" labelOnly="1" grandRow="1" outline="0" fieldPosition="0"/>
    </format>
    <format dxfId="11040">
      <pivotArea grandRow="1" outline="0" collapsedLevelsAreSubtotals="1" fieldPosition="0"/>
    </format>
    <format dxfId="11039">
      <pivotArea dataOnly="0" labelOnly="1" grandRow="1" outline="0" fieldPosition="0"/>
    </format>
    <format dxfId="11038">
      <pivotArea type="all" dataOnly="0" outline="0" fieldPosition="0"/>
    </format>
  </formats>
  <chartFormats count="6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6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3" format="127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3" format="128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3" format="129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3" format="130">
      <pivotArea type="data" outline="0" fieldPosition="0">
        <references count="2">
          <reference field="4294967294" count="1" selected="0">
            <x v="0"/>
          </reference>
          <reference field="16" count="1" selected="0">
            <x v="27"/>
          </reference>
        </references>
      </pivotArea>
    </chartFormat>
    <chartFormat chart="3" format="13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6"/>
          </reference>
        </references>
      </pivotArea>
    </chartFormat>
    <chartFormat chart="3" format="13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3" format="132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3" format="133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3" format="134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3" format="135">
      <pivotArea type="data" outline="0" fieldPosition="0">
        <references count="2">
          <reference field="4294967294" count="1" selected="0">
            <x v="0"/>
          </reference>
          <reference field="16" count="1" selected="0">
            <x v="24"/>
          </reference>
        </references>
      </pivotArea>
    </chartFormat>
    <chartFormat chart="3" format="136">
      <pivotArea type="data" outline="0" fieldPosition="0">
        <references count="2">
          <reference field="4294967294" count="1" selected="0">
            <x v="0"/>
          </reference>
          <reference field="16" count="1" selected="0">
            <x v="22"/>
          </reference>
        </references>
      </pivotArea>
    </chartFormat>
    <chartFormat chart="3" format="137">
      <pivotArea type="data" outline="0" fieldPosition="0">
        <references count="2">
          <reference field="4294967294" count="1" selected="0">
            <x v="0"/>
          </reference>
          <reference field="16" count="1" selected="0">
            <x v="25"/>
          </reference>
        </references>
      </pivotArea>
    </chartFormat>
    <chartFormat chart="3" format="138">
      <pivotArea type="data" outline="0" fieldPosition="0">
        <references count="2">
          <reference field="4294967294" count="1" selected="0">
            <x v="0"/>
          </reference>
          <reference field="16" count="1" selected="0">
            <x v="21"/>
          </reference>
        </references>
      </pivotArea>
    </chartFormat>
    <chartFormat chart="3" format="139">
      <pivotArea type="data" outline="0" fieldPosition="0">
        <references count="2">
          <reference field="4294967294" count="1" selected="0">
            <x v="0"/>
          </reference>
          <reference field="16" count="1" selected="0">
            <x v="20"/>
          </reference>
        </references>
      </pivotArea>
    </chartFormat>
    <chartFormat chart="3" format="140">
      <pivotArea type="data" outline="0" fieldPosition="0">
        <references count="2">
          <reference field="4294967294" count="1" selected="0">
            <x v="0"/>
          </reference>
          <reference field="16" count="1" selected="0">
            <x v="18"/>
          </reference>
        </references>
      </pivotArea>
    </chartFormat>
    <chartFormat chart="3" format="14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3"/>
          </reference>
        </references>
      </pivotArea>
    </chartFormat>
    <chartFormat chart="3" format="14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6"/>
          </reference>
        </references>
      </pivotArea>
    </chartFormat>
    <chartFormat chart="3" format="143">
      <pivotArea type="data" outline="0" fieldPosition="0">
        <references count="2">
          <reference field="4294967294" count="1" selected="0">
            <x v="0"/>
          </reference>
          <reference field="16" count="1" selected="0">
            <x v="19"/>
          </reference>
        </references>
      </pivotArea>
    </chartFormat>
    <chartFormat chart="3" format="144">
      <pivotArea type="data" outline="0" fieldPosition="0">
        <references count="2">
          <reference field="4294967294" count="1" selected="0">
            <x v="0"/>
          </reference>
          <reference field="16" count="1" selected="0">
            <x v="17"/>
          </reference>
        </references>
      </pivotArea>
    </chartFormat>
    <chartFormat chart="3" format="145">
      <pivotArea type="data" outline="0" fieldPosition="0">
        <references count="2">
          <reference field="4294967294" count="1" selected="0">
            <x v="0"/>
          </reference>
          <reference field="16" count="1" selected="0">
            <x v="15"/>
          </reference>
        </references>
      </pivotArea>
    </chartFormat>
    <chartFormat chart="3" format="146">
      <pivotArea type="data" outline="0" fieldPosition="0">
        <references count="2">
          <reference field="4294967294" count="1" selected="0">
            <x v="0"/>
          </reference>
          <reference field="16" count="1" selected="0">
            <x v="14"/>
          </reference>
        </references>
      </pivotArea>
    </chartFormat>
    <chartFormat chart="3" format="147">
      <pivotArea type="data" outline="0" fieldPosition="0">
        <references count="2">
          <reference field="4294967294" count="1" selected="0">
            <x v="0"/>
          </reference>
          <reference field="16" count="1" selected="0">
            <x v="13"/>
          </reference>
        </references>
      </pivotArea>
    </chartFormat>
    <chartFormat chart="3" format="148">
      <pivotArea type="data" outline="0" fieldPosition="0">
        <references count="2">
          <reference field="4294967294" count="1" selected="0">
            <x v="0"/>
          </reference>
          <reference field="16" count="1" selected="0">
            <x v="12"/>
          </reference>
        </references>
      </pivotArea>
    </chartFormat>
    <chartFormat chart="3" format="149">
      <pivotArea type="data" outline="0" fieldPosition="0">
        <references count="2">
          <reference field="4294967294" count="1" selected="0">
            <x v="0"/>
          </reference>
          <reference field="16" count="1" selected="0">
            <x v="11"/>
          </reference>
        </references>
      </pivotArea>
    </chartFormat>
    <chartFormat chart="3" format="150">
      <pivotArea type="data" outline="0" fieldPosition="0">
        <references count="2">
          <reference field="4294967294" count="1" selected="0">
            <x v="0"/>
          </reference>
          <reference field="16" count="1" selected="0">
            <x v="10"/>
          </reference>
        </references>
      </pivotArea>
    </chartFormat>
    <chartFormat chart="3" format="15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3" format="152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4" format="1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4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4" format="155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4" format="156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4" format="157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4" format="158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4" format="159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4" format="160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4" format="16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4" format="162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4" format="163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4" format="164">
      <pivotArea type="data" outline="0" fieldPosition="0">
        <references count="2">
          <reference field="4294967294" count="1" selected="0">
            <x v="0"/>
          </reference>
          <reference field="16" count="1" selected="0">
            <x v="10"/>
          </reference>
        </references>
      </pivotArea>
    </chartFormat>
    <chartFormat chart="4" format="165">
      <pivotArea type="data" outline="0" fieldPosition="0">
        <references count="2">
          <reference field="4294967294" count="1" selected="0">
            <x v="0"/>
          </reference>
          <reference field="16" count="1" selected="0">
            <x v="11"/>
          </reference>
        </references>
      </pivotArea>
    </chartFormat>
    <chartFormat chart="4" format="166">
      <pivotArea type="data" outline="0" fieldPosition="0">
        <references count="2">
          <reference field="4294967294" count="1" selected="0">
            <x v="0"/>
          </reference>
          <reference field="16" count="1" selected="0">
            <x v="12"/>
          </reference>
        </references>
      </pivotArea>
    </chartFormat>
    <chartFormat chart="4" format="167">
      <pivotArea type="data" outline="0" fieldPosition="0">
        <references count="2">
          <reference field="4294967294" count="1" selected="0">
            <x v="0"/>
          </reference>
          <reference field="16" count="1" selected="0">
            <x v="13"/>
          </reference>
        </references>
      </pivotArea>
    </chartFormat>
    <chartFormat chart="4" format="168">
      <pivotArea type="data" outline="0" fieldPosition="0">
        <references count="2">
          <reference field="4294967294" count="1" selected="0">
            <x v="0"/>
          </reference>
          <reference field="16" count="1" selected="0">
            <x v="14"/>
          </reference>
        </references>
      </pivotArea>
    </chartFormat>
    <chartFormat chart="4" format="169">
      <pivotArea type="data" outline="0" fieldPosition="0">
        <references count="2">
          <reference field="4294967294" count="1" selected="0">
            <x v="0"/>
          </reference>
          <reference field="16" count="1" selected="0">
            <x v="15"/>
          </reference>
        </references>
      </pivotArea>
    </chartFormat>
    <chartFormat chart="4" format="170">
      <pivotArea type="data" outline="0" fieldPosition="0">
        <references count="2">
          <reference field="4294967294" count="1" selected="0">
            <x v="0"/>
          </reference>
          <reference field="16" count="1" selected="0">
            <x v="16"/>
          </reference>
        </references>
      </pivotArea>
    </chartFormat>
    <chartFormat chart="4" format="17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7"/>
          </reference>
        </references>
      </pivotArea>
    </chartFormat>
    <chartFormat chart="4" format="17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8"/>
          </reference>
        </references>
      </pivotArea>
    </chartFormat>
    <chartFormat chart="4" format="173">
      <pivotArea type="data" outline="0" fieldPosition="0">
        <references count="2">
          <reference field="4294967294" count="1" selected="0">
            <x v="0"/>
          </reference>
          <reference field="16" count="1" selected="0">
            <x v="19"/>
          </reference>
        </references>
      </pivotArea>
    </chartFormat>
    <chartFormat chart="4" format="174">
      <pivotArea type="data" outline="0" fieldPosition="0">
        <references count="2">
          <reference field="4294967294" count="1" selected="0">
            <x v="0"/>
          </reference>
          <reference field="16" count="1" selected="0">
            <x v="20"/>
          </reference>
        </references>
      </pivotArea>
    </chartFormat>
    <chartFormat chart="4" format="175">
      <pivotArea type="data" outline="0" fieldPosition="0">
        <references count="2">
          <reference field="4294967294" count="1" selected="0">
            <x v="0"/>
          </reference>
          <reference field="16" count="1" selected="0">
            <x v="21"/>
          </reference>
        </references>
      </pivotArea>
    </chartFormat>
    <chartFormat chart="4" format="176">
      <pivotArea type="data" outline="0" fieldPosition="0">
        <references count="2">
          <reference field="4294967294" count="1" selected="0">
            <x v="0"/>
          </reference>
          <reference field="16" count="1" selected="0">
            <x v="22"/>
          </reference>
        </references>
      </pivotArea>
    </chartFormat>
    <chartFormat chart="4" format="177">
      <pivotArea type="data" outline="0" fieldPosition="0">
        <references count="2">
          <reference field="4294967294" count="1" selected="0">
            <x v="0"/>
          </reference>
          <reference field="16" count="1" selected="0">
            <x v="23"/>
          </reference>
        </references>
      </pivotArea>
    </chartFormat>
    <chartFormat chart="4" format="178">
      <pivotArea type="data" outline="0" fieldPosition="0">
        <references count="2">
          <reference field="4294967294" count="1" selected="0">
            <x v="0"/>
          </reference>
          <reference field="16" count="1" selected="0">
            <x v="24"/>
          </reference>
        </references>
      </pivotArea>
    </chartFormat>
    <chartFormat chart="4" format="179">
      <pivotArea type="data" outline="0" fieldPosition="0">
        <references count="2">
          <reference field="4294967294" count="1" selected="0">
            <x v="0"/>
          </reference>
          <reference field="16" count="1" selected="0">
            <x v="25"/>
          </reference>
        </references>
      </pivotArea>
    </chartFormat>
    <chartFormat chart="4" format="180">
      <pivotArea type="data" outline="0" fieldPosition="0">
        <references count="2">
          <reference field="4294967294" count="1" selected="0">
            <x v="0"/>
          </reference>
          <reference field="16" count="1" selected="0">
            <x v="26"/>
          </reference>
        </references>
      </pivotArea>
    </chartFormat>
    <chartFormat chart="4" format="18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4" cacheId="28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T4:U13" firstHeaderRow="1" firstDataRow="1" firstDataCol="1"/>
  <pivotFields count="17">
    <pivotField showAll="0"/>
    <pivotField showAll="0"/>
    <pivotField dataField="1" showAll="0"/>
    <pivotField showAll="0"/>
    <pivotField numFmtId="167" showAll="0"/>
    <pivotField showAll="0"/>
    <pivotField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numFmtId="167" showAll="0"/>
    <pivotField axis="axisRow" numFmtId="167" showAll="0">
      <items count="9">
        <item x="3"/>
        <item x="5"/>
        <item x="2"/>
        <item x="6"/>
        <item x="1"/>
        <item x="4"/>
        <item x="7"/>
        <item x="0"/>
        <item t="default"/>
      </items>
    </pivotField>
    <pivotField showAll="0"/>
    <pivotField numFmtId="167" showAll="0"/>
  </pivotFields>
  <rowFields count="1">
    <field x="1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uenta de PUNTO" fld="2" subtotal="count" baseField="0" baseItem="0"/>
  </dataFields>
  <formats count="1">
    <format dxfId="11046">
      <pivotArea type="all" dataOnly="0" outline="0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3" cacheId="27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 chartFormat="1">
  <location ref="J176:K180" firstHeaderRow="2" firstDataRow="2" firstDataCol="1"/>
  <pivotFields count="5">
    <pivotField dataField="1" compact="0" numFmtId="14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uenta de FECHA REPORTE" fld="0" subtotal="count" baseField="0" baseItem="0"/>
  </dataFields>
  <formats count="1">
    <format dxfId="11047">
      <pivotArea type="all" dataOnly="0" outline="0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4" cacheId="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showHeaders="0" compact="0" compactData="0" gridDropZones="1" multipleFieldFilters="0">
  <location ref="B146:E229" firstHeaderRow="1" firstDataRow="2" firstDataCol="1"/>
  <pivotFields count="6">
    <pivotField compact="0" numFmtId="15" outline="0" showAll="0"/>
    <pivotField compact="0" outline="0" showAll="0"/>
    <pivotField axis="axisRow" compact="0" outline="0" showAll="0" sortType="descending">
      <items count="82">
        <item x="39"/>
        <item x="53"/>
        <item x="16"/>
        <item x="6"/>
        <item x="2"/>
        <item x="23"/>
        <item x="54"/>
        <item x="18"/>
        <item x="9"/>
        <item x="51"/>
        <item x="1"/>
        <item x="46"/>
        <item x="24"/>
        <item x="13"/>
        <item x="40"/>
        <item x="3"/>
        <item x="21"/>
        <item x="35"/>
        <item x="10"/>
        <item x="7"/>
        <item x="8"/>
        <item x="55"/>
        <item x="14"/>
        <item x="17"/>
        <item x="19"/>
        <item x="45"/>
        <item x="12"/>
        <item x="26"/>
        <item x="52"/>
        <item x="36"/>
        <item x="25"/>
        <item x="56"/>
        <item x="38"/>
        <item x="20"/>
        <item x="5"/>
        <item x="22"/>
        <item x="32"/>
        <item x="41"/>
        <item x="48"/>
        <item x="43"/>
        <item x="31"/>
        <item x="58"/>
        <item x="57"/>
        <item x="47"/>
        <item x="11"/>
        <item x="34"/>
        <item x="0"/>
        <item x="29"/>
        <item x="27"/>
        <item x="44"/>
        <item x="42"/>
        <item x="33"/>
        <item x="4"/>
        <item x="15"/>
        <item x="49"/>
        <item x="28"/>
        <item x="37"/>
        <item x="30"/>
        <item x="50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Col" compact="0" outline="0" showAll="0">
      <items count="3">
        <item x="1"/>
        <item x="0"/>
        <item t="default"/>
      </items>
    </pivotField>
    <pivotField dataField="1" compact="0" outline="0" showAll="0"/>
  </pivotFields>
  <rowFields count="1">
    <field x="2"/>
  </rowFields>
  <rowItems count="82">
    <i>
      <x v="18"/>
    </i>
    <i>
      <x v="3"/>
    </i>
    <i>
      <x v="61"/>
    </i>
    <i>
      <x v="34"/>
    </i>
    <i>
      <x v="41"/>
    </i>
    <i>
      <x v="46"/>
    </i>
    <i>
      <x v="23"/>
    </i>
    <i>
      <x v="55"/>
    </i>
    <i>
      <x v="12"/>
    </i>
    <i>
      <x v="44"/>
    </i>
    <i>
      <x v="70"/>
    </i>
    <i>
      <x v="19"/>
    </i>
    <i>
      <x v="35"/>
    </i>
    <i>
      <x v="5"/>
    </i>
    <i>
      <x v="16"/>
    </i>
    <i>
      <x v="8"/>
    </i>
    <i>
      <x v="20"/>
    </i>
    <i>
      <x v="40"/>
    </i>
    <i>
      <x v="57"/>
    </i>
    <i>
      <x v="4"/>
    </i>
    <i>
      <x v="33"/>
    </i>
    <i>
      <x v="7"/>
    </i>
    <i>
      <x v="54"/>
    </i>
    <i>
      <x v="29"/>
    </i>
    <i>
      <x v="32"/>
    </i>
    <i>
      <x v="47"/>
    </i>
    <i>
      <x v="59"/>
    </i>
    <i>
      <x v="43"/>
    </i>
    <i>
      <x v="63"/>
    </i>
    <i>
      <x v="30"/>
    </i>
    <i>
      <x v="56"/>
    </i>
    <i>
      <x v="22"/>
    </i>
    <i>
      <x v="60"/>
    </i>
    <i>
      <x v="10"/>
    </i>
    <i>
      <x v="17"/>
    </i>
    <i>
      <x v="36"/>
    </i>
    <i>
      <x v="51"/>
    </i>
    <i>
      <x v="24"/>
    </i>
    <i>
      <x v="68"/>
    </i>
    <i>
      <x v="37"/>
    </i>
    <i>
      <x v="39"/>
    </i>
    <i>
      <x v="75"/>
    </i>
    <i>
      <x/>
    </i>
    <i>
      <x v="15"/>
    </i>
    <i>
      <x v="9"/>
    </i>
    <i>
      <x v="28"/>
    </i>
    <i>
      <x v="50"/>
    </i>
    <i>
      <x v="73"/>
    </i>
    <i>
      <x v="26"/>
    </i>
    <i>
      <x v="53"/>
    </i>
    <i>
      <x v="21"/>
    </i>
    <i>
      <x v="66"/>
    </i>
    <i>
      <x v="74"/>
    </i>
    <i>
      <x v="27"/>
    </i>
    <i>
      <x v="52"/>
    </i>
    <i>
      <x v="64"/>
    </i>
    <i>
      <x v="31"/>
    </i>
    <i>
      <x v="79"/>
    </i>
    <i>
      <x v="13"/>
    </i>
    <i>
      <x v="72"/>
    </i>
    <i>
      <x v="45"/>
    </i>
    <i>
      <x v="76"/>
    </i>
    <i>
      <x v="77"/>
    </i>
    <i>
      <x v="65"/>
    </i>
    <i>
      <x v="14"/>
    </i>
    <i>
      <x v="67"/>
    </i>
    <i>
      <x v="58"/>
    </i>
    <i>
      <x v="69"/>
    </i>
    <i>
      <x v="78"/>
    </i>
    <i>
      <x v="71"/>
    </i>
    <i>
      <x v="1"/>
    </i>
    <i>
      <x v="6"/>
    </i>
    <i>
      <x v="2"/>
    </i>
    <i>
      <x v="38"/>
    </i>
    <i>
      <x v="62"/>
    </i>
    <i>
      <x v="42"/>
    </i>
    <i>
      <x v="11"/>
    </i>
    <i>
      <x v="25"/>
    </i>
    <i>
      <x v="80"/>
    </i>
    <i>
      <x v="48"/>
    </i>
    <i>
      <x v="49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DETALLE" fld="5" subtotal="count" baseField="0" baseItem="0"/>
  </dataFields>
  <formats count="45">
    <format dxfId="11031">
      <pivotArea dataOnly="0" labelOnly="1" outline="0" fieldPosition="0">
        <references count="1">
          <reference field="2" count="1">
            <x v="0"/>
          </reference>
        </references>
      </pivotArea>
    </format>
    <format dxfId="11030">
      <pivotArea outline="0" collapsedLevelsAreSubtotals="1" fieldPosition="0">
        <references count="1">
          <reference field="4" count="1" selected="0">
            <x v="1"/>
          </reference>
        </references>
      </pivotArea>
    </format>
    <format dxfId="11029">
      <pivotArea type="topRight" dataOnly="0" labelOnly="1" outline="0" fieldPosition="0"/>
    </format>
    <format dxfId="11028">
      <pivotArea dataOnly="0" labelOnly="1" outline="0" fieldPosition="0">
        <references count="1">
          <reference field="4" count="1">
            <x v="1"/>
          </reference>
        </references>
      </pivotArea>
    </format>
    <format dxfId="11027">
      <pivotArea type="all" dataOnly="0" outline="0" fieldPosition="0"/>
    </format>
    <format dxfId="11026">
      <pivotArea type="origin" dataOnly="0" labelOnly="1" outline="0" fieldPosition="0"/>
    </format>
    <format dxfId="11025">
      <pivotArea type="topRight" dataOnly="0" labelOnly="1" outline="0" fieldPosition="0"/>
    </format>
    <format dxfId="11024">
      <pivotArea dataOnly="0" labelOnly="1" outline="0" fieldPosition="0">
        <references count="1">
          <reference field="4" count="0"/>
        </references>
      </pivotArea>
    </format>
    <format dxfId="11023">
      <pivotArea dataOnly="0" labelOnly="1" grandCol="1" outline="0" fieldPosition="0"/>
    </format>
    <format dxfId="11022">
      <pivotArea grandCol="1" outline="0" collapsedLevelsAreSubtotals="1" fieldPosition="0"/>
    </format>
    <format dxfId="11021">
      <pivotArea grandRow="1" outline="0" collapsedLevelsAreSubtotals="1" fieldPosition="0"/>
    </format>
    <format dxfId="11020">
      <pivotArea dataOnly="0" labelOnly="1" outline="0" fieldPosition="0">
        <references count="1">
          <reference field="2" count="50">
            <x v="0"/>
            <x v="1"/>
            <x v="2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7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2"/>
            <x v="33"/>
            <x v="36"/>
            <x v="37"/>
            <x v="38"/>
            <x v="39"/>
            <x v="40"/>
            <x v="42"/>
            <x v="43"/>
            <x v="45"/>
            <x v="46"/>
            <x v="47"/>
            <x v="48"/>
            <x v="49"/>
            <x v="50"/>
            <x v="54"/>
            <x v="56"/>
            <x v="57"/>
            <x v="58"/>
            <x v="59"/>
            <x v="60"/>
            <x v="63"/>
          </reference>
        </references>
      </pivotArea>
    </format>
    <format dxfId="11019">
      <pivotArea dataOnly="0" labelOnly="1" outline="0" fieldPosition="0">
        <references count="1">
          <reference field="2" count="6">
            <x v="31"/>
            <x v="51"/>
            <x v="52"/>
            <x v="53"/>
            <x v="62"/>
            <x v="64"/>
          </reference>
        </references>
      </pivotArea>
    </format>
    <format dxfId="11018">
      <pivotArea dataOnly="0" labelOnly="1" grandRow="1" outline="0" fieldPosition="0"/>
    </format>
    <format dxfId="11017">
      <pivotArea grandCol="1" outline="0" collapsedLevelsAreSubtotals="1" fieldPosition="0"/>
    </format>
    <format dxfId="11016">
      <pivotArea type="all" dataOnly="0" outline="0" fieldPosition="0"/>
    </format>
    <format dxfId="11015">
      <pivotArea outline="0" collapsedLevelsAreSubtotals="1" fieldPosition="0">
        <references count="1">
          <reference field="2" count="0" selected="0"/>
        </references>
      </pivotArea>
    </format>
    <format dxfId="11014">
      <pivotArea dataOnly="0" labelOnly="1" outline="0" fieldPosition="0">
        <references count="1">
          <reference field="2" count="50">
            <x v="0"/>
            <x v="3"/>
            <x v="4"/>
            <x v="5"/>
            <x v="7"/>
            <x v="8"/>
            <x v="9"/>
            <x v="10"/>
            <x v="12"/>
            <x v="15"/>
            <x v="16"/>
            <x v="17"/>
            <x v="18"/>
            <x v="19"/>
            <x v="20"/>
            <x v="22"/>
            <x v="23"/>
            <x v="24"/>
            <x v="26"/>
            <x v="28"/>
            <x v="29"/>
            <x v="30"/>
            <x v="32"/>
            <x v="33"/>
            <x v="34"/>
            <x v="35"/>
            <x v="36"/>
            <x v="37"/>
            <x v="39"/>
            <x v="40"/>
            <x v="41"/>
            <x v="43"/>
            <x v="44"/>
            <x v="46"/>
            <x v="47"/>
            <x v="50"/>
            <x v="51"/>
            <x v="53"/>
            <x v="54"/>
            <x v="55"/>
            <x v="56"/>
            <x v="57"/>
            <x v="59"/>
            <x v="60"/>
            <x v="61"/>
            <x v="63"/>
            <x v="68"/>
            <x v="70"/>
            <x v="73"/>
            <x v="75"/>
          </reference>
        </references>
      </pivotArea>
    </format>
    <format dxfId="11013">
      <pivotArea dataOnly="0" labelOnly="1" outline="0" fieldPosition="0">
        <references count="1">
          <reference field="2" count="1">
            <x v="18"/>
          </reference>
        </references>
      </pivotArea>
    </format>
    <format dxfId="11012">
      <pivotArea dataOnly="0" labelOnly="1" outline="0" fieldPosition="0">
        <references count="1">
          <reference field="2" count="1">
            <x v="55"/>
          </reference>
        </references>
      </pivotArea>
    </format>
    <format dxfId="11011">
      <pivotArea dataOnly="0" labelOnly="1" outline="0" fieldPosition="0">
        <references count="1">
          <reference field="2" count="1">
            <x v="44"/>
          </reference>
        </references>
      </pivotArea>
    </format>
    <format dxfId="11010">
      <pivotArea dataOnly="0" labelOnly="1" outline="0" fieldPosition="0">
        <references count="1">
          <reference field="2" count="1">
            <x v="12"/>
          </reference>
        </references>
      </pivotArea>
    </format>
    <format dxfId="11009">
      <pivotArea dataOnly="0" labelOnly="1" outline="0" fieldPosition="0">
        <references count="1">
          <reference field="2" count="1">
            <x v="47"/>
          </reference>
        </references>
      </pivotArea>
    </format>
    <format dxfId="11008">
      <pivotArea dataOnly="0" labelOnly="1" outline="0" fieldPosition="0">
        <references count="1">
          <reference field="2" count="1">
            <x v="4"/>
          </reference>
        </references>
      </pivotArea>
    </format>
    <format dxfId="11007">
      <pivotArea dataOnly="0" labelOnly="1" outline="0" fieldPosition="0">
        <references count="1">
          <reference field="2" count="1">
            <x v="46"/>
          </reference>
        </references>
      </pivotArea>
    </format>
    <format dxfId="11006">
      <pivotArea dataOnly="0" labelOnly="1" outline="0" fieldPosition="0">
        <references count="1">
          <reference field="2" count="1">
            <x v="32"/>
          </reference>
        </references>
      </pivotArea>
    </format>
    <format dxfId="11005">
      <pivotArea dataOnly="0" labelOnly="1" outline="0" fieldPosition="0">
        <references count="1">
          <reference field="2" count="1">
            <x v="50"/>
          </reference>
        </references>
      </pivotArea>
    </format>
    <format dxfId="11004">
      <pivotArea outline="0" collapsedLevelsAreSubtotals="1" fieldPosition="0">
        <references count="1">
          <reference field="2" count="0" selected="0"/>
        </references>
      </pivotArea>
    </format>
    <format dxfId="11003">
      <pivotArea outline="0" collapsedLevelsAreSubtotals="1" fieldPosition="0">
        <references count="1">
          <reference field="2" count="56" selected="0">
            <x v="0"/>
            <x v="1"/>
            <x v="2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7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6"/>
            <x v="37"/>
            <x v="38"/>
            <x v="39"/>
            <x v="40"/>
            <x v="42"/>
            <x v="43"/>
            <x v="45"/>
            <x v="46"/>
            <x v="47"/>
            <x v="48"/>
            <x v="49"/>
            <x v="50"/>
            <x v="51"/>
            <x v="52"/>
            <x v="53"/>
            <x v="54"/>
            <x v="56"/>
            <x v="57"/>
            <x v="58"/>
            <x v="59"/>
            <x v="60"/>
            <x v="62"/>
            <x v="63"/>
            <x v="64"/>
          </reference>
        </references>
      </pivotArea>
    </format>
    <format dxfId="11002">
      <pivotArea outline="0" collapsedLevelsAreSubtotals="1" fieldPosition="0">
        <references count="1">
          <reference field="2" count="1" selected="0">
            <x v="18"/>
          </reference>
        </references>
      </pivotArea>
    </format>
    <format dxfId="11001">
      <pivotArea outline="0" collapsedLevelsAreSubtotals="1" fieldPosition="0">
        <references count="1">
          <reference field="2" count="1" selected="0">
            <x v="55"/>
          </reference>
        </references>
      </pivotArea>
    </format>
    <format dxfId="11000">
      <pivotArea outline="0" collapsedLevelsAreSubtotals="1" fieldPosition="0">
        <references count="1">
          <reference field="2" count="1" selected="0">
            <x v="44"/>
          </reference>
        </references>
      </pivotArea>
    </format>
    <format dxfId="10999">
      <pivotArea outline="0" collapsedLevelsAreSubtotals="1" fieldPosition="0">
        <references count="1">
          <reference field="2" count="1" selected="0">
            <x v="12"/>
          </reference>
        </references>
      </pivotArea>
    </format>
    <format dxfId="10998">
      <pivotArea outline="0" collapsedLevelsAreSubtotals="1" fieldPosition="0">
        <references count="1">
          <reference field="2" count="1" selected="0">
            <x v="47"/>
          </reference>
        </references>
      </pivotArea>
    </format>
    <format dxfId="10997">
      <pivotArea outline="0" collapsedLevelsAreSubtotals="1" fieldPosition="0">
        <references count="1">
          <reference field="2" count="1" selected="0">
            <x v="4"/>
          </reference>
        </references>
      </pivotArea>
    </format>
    <format dxfId="10996">
      <pivotArea outline="0" collapsedLevelsAreSubtotals="1" fieldPosition="0">
        <references count="1">
          <reference field="2" count="1" selected="0">
            <x v="46"/>
          </reference>
        </references>
      </pivotArea>
    </format>
    <format dxfId="10995">
      <pivotArea outline="0" collapsedLevelsAreSubtotals="1" fieldPosition="0">
        <references count="1">
          <reference field="2" count="1" selected="0">
            <x v="32"/>
          </reference>
        </references>
      </pivotArea>
    </format>
    <format dxfId="10994">
      <pivotArea outline="0" collapsedLevelsAreSubtotals="1" fieldPosition="0">
        <references count="1">
          <reference field="2" count="1" selected="0">
            <x v="50"/>
          </reference>
        </references>
      </pivotArea>
    </format>
    <format dxfId="10993">
      <pivotArea outline="0" collapsedLevelsAreSubtotals="1" fieldPosition="0">
        <references count="1">
          <reference field="2" count="1" selected="0">
            <x v="29"/>
          </reference>
        </references>
      </pivotArea>
    </format>
    <format dxfId="10992">
      <pivotArea outline="0" collapsedLevelsAreSubtotals="1" fieldPosition="0">
        <references count="1">
          <reference field="2" count="1" selected="0">
            <x v="29"/>
          </reference>
        </references>
      </pivotArea>
    </format>
    <format dxfId="10991">
      <pivotArea outline="0" collapsedLevelsAreSubtotals="1" fieldPosition="0">
        <references count="1">
          <reference field="2" count="1" selected="0">
            <x v="21"/>
          </reference>
        </references>
      </pivotArea>
    </format>
    <format dxfId="10990">
      <pivotArea outline="0" collapsedLevelsAreSubtotals="1" fieldPosition="0">
        <references count="1">
          <reference field="2" count="1" selected="0">
            <x v="60"/>
          </reference>
        </references>
      </pivotArea>
    </format>
    <format dxfId="10989">
      <pivotArea outline="0" collapsedLevelsAreSubtotals="1" fieldPosition="0">
        <references count="1">
          <reference field="2" count="0" selected="0"/>
        </references>
      </pivotArea>
    </format>
    <format dxfId="10988">
      <pivotArea dataOnly="0" labelOnly="1" outline="0" fieldPosition="0">
        <references count="1">
          <reference field="2" count="50">
            <x v="0"/>
            <x v="3"/>
            <x v="4"/>
            <x v="5"/>
            <x v="7"/>
            <x v="8"/>
            <x v="9"/>
            <x v="10"/>
            <x v="12"/>
            <x v="15"/>
            <x v="16"/>
            <x v="17"/>
            <x v="18"/>
            <x v="19"/>
            <x v="20"/>
            <x v="22"/>
            <x v="23"/>
            <x v="24"/>
            <x v="26"/>
            <x v="28"/>
            <x v="29"/>
            <x v="30"/>
            <x v="32"/>
            <x v="33"/>
            <x v="34"/>
            <x v="35"/>
            <x v="36"/>
            <x v="37"/>
            <x v="39"/>
            <x v="40"/>
            <x v="41"/>
            <x v="43"/>
            <x v="44"/>
            <x v="46"/>
            <x v="47"/>
            <x v="50"/>
            <x v="51"/>
            <x v="53"/>
            <x v="54"/>
            <x v="55"/>
            <x v="56"/>
            <x v="57"/>
            <x v="59"/>
            <x v="60"/>
            <x v="61"/>
            <x v="63"/>
            <x v="68"/>
            <x v="70"/>
            <x v="73"/>
            <x v="75"/>
          </reference>
        </references>
      </pivotArea>
    </format>
    <format dxfId="10987">
      <pivotArea dataOnly="0" labelOnly="1" outline="0" fieldPosition="0">
        <references count="1">
          <reference field="2" count="31">
            <x v="1"/>
            <x v="2"/>
            <x v="6"/>
            <x v="11"/>
            <x v="13"/>
            <x v="14"/>
            <x v="21"/>
            <x v="25"/>
            <x v="27"/>
            <x v="31"/>
            <x v="38"/>
            <x v="42"/>
            <x v="45"/>
            <x v="48"/>
            <x v="49"/>
            <x v="52"/>
            <x v="58"/>
            <x v="62"/>
            <x v="64"/>
            <x v="65"/>
            <x v="66"/>
            <x v="67"/>
            <x v="69"/>
            <x v="71"/>
            <x v="72"/>
            <x v="74"/>
            <x v="76"/>
            <x v="77"/>
            <x v="78"/>
            <x v="79"/>
            <x v="8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2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 chartFormat="1">
  <location ref="K7:L23" firstHeaderRow="2" firstDataRow="2" firstDataCol="1"/>
  <pivotFields count="8">
    <pivotField compact="0" outline="0" showAll="0"/>
    <pivotField compact="0" outline="0" showAll="0"/>
    <pivotField dataField="1" compact="0" outline="0" showAll="0"/>
    <pivotField compact="0" numFmtId="167" outline="0" showAll="0"/>
    <pivotField compact="0" numFmtId="167" outline="0" showAll="0"/>
    <pivotField compact="0" outline="0" showAll="0" defaultSubtotal="0"/>
    <pivotField compact="0" numFmtId="167" outline="0" showAll="0" defaultSubtotal="0"/>
    <pivotField axis="axisRow" compact="0" numFmtId="167" outline="0" showAll="0" sortType="descending">
      <items count="15">
        <item x="1"/>
        <item x="0"/>
        <item x="5"/>
        <item x="4"/>
        <item x="2"/>
        <item x="8"/>
        <item x="3"/>
        <item x="7"/>
        <item x="6"/>
        <item x="9"/>
        <item x="10"/>
        <item x="11"/>
        <item x="12"/>
        <item x="13"/>
        <item t="default"/>
      </items>
    </pivotField>
  </pivotFields>
  <rowFields count="1">
    <field x="7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uenta de NOMBRE" fld="2" subtotal="count" baseField="0" baseItem="0"/>
  </dataFields>
  <formats count="6">
    <format dxfId="11037">
      <pivotArea type="all" dataOnly="0" outline="0" fieldPosition="0"/>
    </format>
    <format dxfId="11036">
      <pivotArea type="all" dataOnly="0" outline="0" fieldPosition="0"/>
    </format>
    <format dxfId="11035">
      <pivotArea outline="0" collapsedLevelsAreSubtotals="1" fieldPosition="0">
        <references count="1">
          <reference field="7" count="1" selected="0">
            <x v="13"/>
          </reference>
        </references>
      </pivotArea>
    </format>
    <format dxfId="11034">
      <pivotArea dataOnly="0" labelOnly="1" outline="0" fieldPosition="0">
        <references count="1">
          <reference field="7" count="1">
            <x v="13"/>
          </reference>
        </references>
      </pivotArea>
    </format>
    <format dxfId="11033">
      <pivotArea outline="0" collapsedLevelsAreSubtotals="1" fieldPosition="0">
        <references count="1">
          <reference field="7" count="1" selected="0">
            <x v="13"/>
          </reference>
        </references>
      </pivotArea>
    </format>
    <format dxfId="11032">
      <pivotArea dataOnly="0" labelOnly="1" outline="0" fieldPosition="0">
        <references count="1">
          <reference field="7" count="1">
            <x v="13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 dinámica3" cacheId="3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H76:K176" firstHeaderRow="2" firstDataRow="2" firstDataCol="3"/>
  <pivotFields count="5">
    <pivotField axis="axisRow" compact="0" numFmtId="14" outline="0" showAll="0" defaultSubtotal="0">
      <items count="99">
        <item x="0"/>
        <item m="1"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  <pivotField compact="0" outline="0" showAll="0"/>
    <pivotField axis="axisRow" compact="0" outline="0" showAll="0" defaultSubtotal="0">
      <items count="56">
        <item x="14"/>
        <item x="29"/>
        <item x="6"/>
        <item x="33"/>
        <item x="46"/>
        <item x="19"/>
        <item x="54"/>
        <item x="18"/>
        <item x="49"/>
        <item x="16"/>
        <item x="48"/>
        <item x="17"/>
        <item x="44"/>
        <item x="28"/>
        <item x="10"/>
        <item x="51"/>
        <item x="20"/>
        <item x="21"/>
        <item x="35"/>
        <item x="12"/>
        <item x="13"/>
        <item x="3"/>
        <item x="24"/>
        <item x="31"/>
        <item x="25"/>
        <item x="37"/>
        <item x="11"/>
        <item x="39"/>
        <item x="9"/>
        <item x="42"/>
        <item x="45"/>
        <item x="0"/>
        <item x="15"/>
        <item x="1"/>
        <item x="4"/>
        <item x="34"/>
        <item x="53"/>
        <item m="1" x="55"/>
        <item x="52"/>
        <item x="41"/>
        <item x="26"/>
        <item x="47"/>
        <item x="36"/>
        <item x="32"/>
        <item x="50"/>
        <item x="8"/>
        <item x="22"/>
        <item x="30"/>
        <item x="7"/>
        <item x="40"/>
        <item x="38"/>
        <item x="5"/>
        <item x="43"/>
        <item x="23"/>
        <item x="2"/>
        <item x="27"/>
      </items>
    </pivotField>
    <pivotField dataField="1" compact="0" outline="0" showAll="0"/>
    <pivotField axis="axisRow" compact="0" outline="0" showAll="0">
      <items count="3">
        <item x="0"/>
        <item x="1"/>
        <item t="default"/>
      </items>
    </pivotField>
  </pivotFields>
  <rowFields count="3">
    <field x="2"/>
    <field x="0"/>
    <field x="4"/>
  </rowFields>
  <rowItems count="99">
    <i>
      <x/>
      <x v="17"/>
      <x v="1"/>
    </i>
    <i r="1">
      <x v="28"/>
      <x/>
    </i>
    <i>
      <x v="1"/>
      <x v="44"/>
      <x v="1"/>
    </i>
    <i>
      <x v="2"/>
      <x v="8"/>
      <x v="1"/>
    </i>
    <i>
      <x v="3"/>
      <x v="52"/>
      <x/>
    </i>
    <i>
      <x v="4"/>
      <x v="79"/>
      <x v="1"/>
    </i>
    <i>
      <x v="5"/>
      <x v="22"/>
      <x v="1"/>
    </i>
    <i r="1">
      <x v="33"/>
      <x v="1"/>
    </i>
    <i>
      <x v="6"/>
      <x v="98"/>
      <x v="1"/>
    </i>
    <i>
      <x v="7"/>
      <x v="21"/>
      <x v="1"/>
    </i>
    <i>
      <x v="8"/>
      <x v="88"/>
      <x v="1"/>
    </i>
    <i>
      <x v="9"/>
      <x v="19"/>
      <x v="1"/>
    </i>
    <i r="1">
      <x v="54"/>
      <x/>
    </i>
    <i r="1">
      <x v="62"/>
      <x/>
    </i>
    <i>
      <x v="10"/>
      <x v="82"/>
      <x v="1"/>
    </i>
    <i r="1">
      <x v="96"/>
      <x v="1"/>
    </i>
    <i>
      <x v="11"/>
      <x v="20"/>
      <x v="1"/>
    </i>
    <i r="1">
      <x v="57"/>
      <x v="1"/>
    </i>
    <i r="1">
      <x v="60"/>
      <x v="1"/>
    </i>
    <i>
      <x v="12"/>
      <x v="77"/>
      <x v="1"/>
    </i>
    <i>
      <x v="13"/>
      <x v="41"/>
      <x/>
    </i>
    <i r="1">
      <x v="42"/>
      <x/>
    </i>
    <i>
      <x v="14"/>
      <x v="12"/>
      <x/>
    </i>
    <i>
      <x v="15"/>
      <x v="92"/>
      <x v="1"/>
    </i>
    <i>
      <x v="16"/>
      <x v="23"/>
      <x v="1"/>
    </i>
    <i r="1">
      <x v="46"/>
      <x/>
    </i>
    <i>
      <x v="17"/>
      <x v="27"/>
      <x v="1"/>
    </i>
    <i r="1">
      <x v="32"/>
      <x v="1"/>
    </i>
    <i r="1">
      <x v="37"/>
      <x/>
    </i>
    <i r="1">
      <x v="81"/>
      <x v="1"/>
    </i>
    <i r="1">
      <x v="93"/>
      <x v="1"/>
    </i>
    <i r="1">
      <x v="94"/>
      <x v="1"/>
    </i>
    <i>
      <x v="18"/>
      <x v="55"/>
      <x v="1"/>
    </i>
    <i>
      <x v="19"/>
      <x v="14"/>
      <x/>
    </i>
    <i>
      <x v="20"/>
      <x v="15"/>
      <x v="1"/>
    </i>
    <i>
      <x v="21"/>
      <x v="4"/>
      <x/>
    </i>
    <i r="1">
      <x v="16"/>
      <x v="1"/>
    </i>
    <i r="1">
      <x v="67"/>
      <x/>
    </i>
    <i>
      <x v="22"/>
      <x v="31"/>
      <x v="1"/>
    </i>
    <i>
      <x v="23"/>
      <x v="47"/>
      <x v="1"/>
    </i>
    <i>
      <x v="24"/>
      <x v="34"/>
      <x v="1"/>
    </i>
    <i r="1">
      <x v="36"/>
      <x v="1"/>
    </i>
    <i>
      <x v="25"/>
      <x v="58"/>
      <x/>
    </i>
    <i>
      <x v="26"/>
      <x v="13"/>
      <x v="1"/>
    </i>
    <i r="1">
      <x v="35"/>
      <x v="1"/>
    </i>
    <i r="1">
      <x v="66"/>
      <x v="1"/>
    </i>
    <i r="1">
      <x v="84"/>
      <x v="1"/>
    </i>
    <i>
      <x v="27"/>
      <x v="63"/>
      <x/>
    </i>
    <i r="1">
      <x v="64"/>
      <x/>
    </i>
    <i>
      <x v="28"/>
      <x v="11"/>
      <x/>
    </i>
    <i r="1">
      <x v="24"/>
      <x/>
    </i>
    <i>
      <x v="29"/>
      <x v="72"/>
      <x v="1"/>
    </i>
    <i>
      <x v="30"/>
      <x v="78"/>
      <x v="1"/>
    </i>
    <i>
      <x v="31"/>
      <x/>
      <x/>
    </i>
    <i>
      <x v="32"/>
      <x v="18"/>
      <x v="1"/>
    </i>
    <i r="1">
      <x v="25"/>
      <x/>
    </i>
    <i r="1">
      <x v="26"/>
      <x v="1"/>
    </i>
    <i r="1">
      <x v="48"/>
      <x v="1"/>
    </i>
    <i r="1">
      <x v="83"/>
      <x v="1"/>
    </i>
    <i r="1">
      <x v="91"/>
      <x v="1"/>
    </i>
    <i>
      <x v="33"/>
      <x v="2"/>
      <x v="1"/>
    </i>
    <i r="1">
      <x v="61"/>
      <x v="1"/>
    </i>
    <i>
      <x v="34"/>
      <x v="5"/>
      <x/>
    </i>
    <i r="1">
      <x v="6"/>
      <x/>
    </i>
    <i r="1">
      <x v="49"/>
      <x/>
    </i>
    <i r="1">
      <x v="50"/>
      <x/>
    </i>
    <i>
      <x v="35"/>
      <x v="53"/>
      <x/>
    </i>
    <i>
      <x v="36"/>
      <x v="97"/>
      <x v="1"/>
    </i>
    <i>
      <x v="38"/>
      <x v="95"/>
      <x/>
    </i>
    <i>
      <x v="39"/>
      <x v="70"/>
      <x/>
    </i>
    <i r="1">
      <x v="71"/>
      <x/>
    </i>
    <i>
      <x v="40"/>
      <x v="38"/>
      <x v="1"/>
    </i>
    <i r="1">
      <x v="39"/>
      <x v="1"/>
    </i>
    <i>
      <x v="41"/>
      <x v="80"/>
      <x v="1"/>
    </i>
    <i>
      <x v="42"/>
      <x v="56"/>
      <x v="1"/>
    </i>
    <i>
      <x v="43"/>
      <x v="51"/>
      <x/>
    </i>
    <i>
      <x v="44"/>
      <x v="89"/>
      <x/>
    </i>
    <i r="1">
      <x v="90"/>
      <x/>
    </i>
    <i>
      <x v="45"/>
      <x v="10"/>
      <x v="1"/>
    </i>
    <i r="1">
      <x v="43"/>
      <x/>
    </i>
    <i r="1">
      <x v="65"/>
      <x/>
    </i>
    <i r="1">
      <x v="87"/>
      <x v="1"/>
    </i>
    <i>
      <x v="46"/>
      <x v="29"/>
      <x/>
    </i>
    <i r="1">
      <x v="85"/>
      <x/>
    </i>
    <i r="1">
      <x v="86"/>
      <x/>
    </i>
    <i>
      <x v="47"/>
      <x v="45"/>
      <x v="1"/>
    </i>
    <i>
      <x v="48"/>
      <x v="9"/>
      <x v="1"/>
    </i>
    <i>
      <x v="49"/>
      <x v="68"/>
      <x/>
    </i>
    <i r="1">
      <x v="69"/>
      <x/>
    </i>
    <i r="1">
      <x v="75"/>
      <x v="1"/>
    </i>
    <i>
      <x v="50"/>
      <x v="59"/>
      <x/>
    </i>
    <i r="1">
      <x v="73"/>
      <x v="1"/>
    </i>
    <i r="1">
      <x v="74"/>
      <x v="1"/>
    </i>
    <i>
      <x v="51"/>
      <x v="7"/>
      <x v="1"/>
    </i>
    <i>
      <x v="52"/>
      <x v="76"/>
      <x/>
    </i>
    <i>
      <x v="53"/>
      <x v="30"/>
      <x v="1"/>
    </i>
    <i>
      <x v="54"/>
      <x v="3"/>
      <x/>
    </i>
    <i>
      <x v="55"/>
      <x v="40"/>
      <x/>
    </i>
    <i t="grand">
      <x/>
    </i>
  </rowItems>
  <colItems count="1">
    <i/>
  </colItems>
  <dataFields count="1">
    <dataField name="Cuenta de CIUDAD" fld="3" subtotal="count" baseField="0" baseItem="0"/>
  </dataFields>
  <formats count="563">
    <format dxfId="10724">
      <pivotArea type="all" dataOnly="0" outline="0" fieldPosition="0"/>
    </format>
    <format dxfId="10723">
      <pivotArea outline="0" collapsedLevelsAreSubtotals="1" fieldPosition="0"/>
    </format>
    <format dxfId="10722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721">
      <pivotArea dataOnly="0" labelOnly="1" outline="0" fieldPosition="0">
        <references count="1">
          <reference field="2" count="6">
            <x v="50"/>
            <x v="51"/>
            <x v="52"/>
            <x v="53"/>
            <x v="54"/>
            <x v="55"/>
          </reference>
        </references>
      </pivotArea>
    </format>
    <format dxfId="10720">
      <pivotArea dataOnly="0" labelOnly="1" grandRow="1" outline="0" fieldPosition="0"/>
    </format>
    <format dxfId="10719">
      <pivotArea dataOnly="0" labelOnly="1" outline="0" fieldPosition="0">
        <references count="2">
          <reference field="0" count="2">
            <x v="17"/>
            <x v="28"/>
          </reference>
          <reference field="2" count="1" selected="0">
            <x v="0"/>
          </reference>
        </references>
      </pivotArea>
    </format>
    <format dxfId="10718">
      <pivotArea dataOnly="0" labelOnly="1" outline="0" fieldPosition="0">
        <references count="2">
          <reference field="0" count="1">
            <x v="44"/>
          </reference>
          <reference field="2" count="1" selected="0">
            <x v="1"/>
          </reference>
        </references>
      </pivotArea>
    </format>
    <format dxfId="10717">
      <pivotArea dataOnly="0" labelOnly="1" outline="0" fieldPosition="0">
        <references count="2">
          <reference field="0" count="1">
            <x v="8"/>
          </reference>
          <reference field="2" count="1" selected="0">
            <x v="2"/>
          </reference>
        </references>
      </pivotArea>
    </format>
    <format dxfId="10716">
      <pivotArea dataOnly="0" labelOnly="1" outline="0" fieldPosition="0">
        <references count="2">
          <reference field="0" count="1">
            <x v="52"/>
          </reference>
          <reference field="2" count="1" selected="0">
            <x v="3"/>
          </reference>
        </references>
      </pivotArea>
    </format>
    <format dxfId="10715">
      <pivotArea dataOnly="0" labelOnly="1" outline="0" fieldPosition="0">
        <references count="2">
          <reference field="0" count="1">
            <x v="79"/>
          </reference>
          <reference field="2" count="1" selected="0">
            <x v="4"/>
          </reference>
        </references>
      </pivotArea>
    </format>
    <format dxfId="10714">
      <pivotArea dataOnly="0" labelOnly="1" outline="0" fieldPosition="0">
        <references count="2">
          <reference field="0" count="2">
            <x v="22"/>
            <x v="33"/>
          </reference>
          <reference field="2" count="1" selected="0">
            <x v="5"/>
          </reference>
        </references>
      </pivotArea>
    </format>
    <format dxfId="10713">
      <pivotArea dataOnly="0" labelOnly="1" outline="0" fieldPosition="0">
        <references count="2">
          <reference field="0" count="1">
            <x v="98"/>
          </reference>
          <reference field="2" count="1" selected="0">
            <x v="6"/>
          </reference>
        </references>
      </pivotArea>
    </format>
    <format dxfId="10712">
      <pivotArea dataOnly="0" labelOnly="1" outline="0" fieldPosition="0">
        <references count="2">
          <reference field="0" count="1">
            <x v="21"/>
          </reference>
          <reference field="2" count="1" selected="0">
            <x v="7"/>
          </reference>
        </references>
      </pivotArea>
    </format>
    <format dxfId="10711">
      <pivotArea dataOnly="0" labelOnly="1" outline="0" fieldPosition="0">
        <references count="2">
          <reference field="0" count="1">
            <x v="88"/>
          </reference>
          <reference field="2" count="1" selected="0">
            <x v="8"/>
          </reference>
        </references>
      </pivotArea>
    </format>
    <format dxfId="10710">
      <pivotArea dataOnly="0" labelOnly="1" outline="0" fieldPosition="0">
        <references count="2">
          <reference field="0" count="3">
            <x v="19"/>
            <x v="54"/>
            <x v="62"/>
          </reference>
          <reference field="2" count="1" selected="0">
            <x v="9"/>
          </reference>
        </references>
      </pivotArea>
    </format>
    <format dxfId="10709">
      <pivotArea dataOnly="0" labelOnly="1" outline="0" fieldPosition="0">
        <references count="2">
          <reference field="0" count="2">
            <x v="82"/>
            <x v="96"/>
          </reference>
          <reference field="2" count="1" selected="0">
            <x v="10"/>
          </reference>
        </references>
      </pivotArea>
    </format>
    <format dxfId="10708">
      <pivotArea dataOnly="0" labelOnly="1" outline="0" fieldPosition="0">
        <references count="2">
          <reference field="0" count="3">
            <x v="20"/>
            <x v="57"/>
            <x v="60"/>
          </reference>
          <reference field="2" count="1" selected="0">
            <x v="11"/>
          </reference>
        </references>
      </pivotArea>
    </format>
    <format dxfId="10707">
      <pivotArea dataOnly="0" labelOnly="1" outline="0" fieldPosition="0">
        <references count="2">
          <reference field="0" count="1">
            <x v="77"/>
          </reference>
          <reference field="2" count="1" selected="0">
            <x v="12"/>
          </reference>
        </references>
      </pivotArea>
    </format>
    <format dxfId="10706">
      <pivotArea dataOnly="0" labelOnly="1" outline="0" fieldPosition="0">
        <references count="2">
          <reference field="0" count="2">
            <x v="41"/>
            <x v="42"/>
          </reference>
          <reference field="2" count="1" selected="0">
            <x v="13"/>
          </reference>
        </references>
      </pivotArea>
    </format>
    <format dxfId="10705">
      <pivotArea dataOnly="0" labelOnly="1" outline="0" fieldPosition="0">
        <references count="2">
          <reference field="0" count="1">
            <x v="12"/>
          </reference>
          <reference field="2" count="1" selected="0">
            <x v="14"/>
          </reference>
        </references>
      </pivotArea>
    </format>
    <format dxfId="10704">
      <pivotArea dataOnly="0" labelOnly="1" outline="0" fieldPosition="0">
        <references count="2">
          <reference field="0" count="1">
            <x v="92"/>
          </reference>
          <reference field="2" count="1" selected="0">
            <x v="15"/>
          </reference>
        </references>
      </pivotArea>
    </format>
    <format dxfId="10703">
      <pivotArea dataOnly="0" labelOnly="1" outline="0" fieldPosition="0">
        <references count="2">
          <reference field="0" count="2">
            <x v="23"/>
            <x v="46"/>
          </reference>
          <reference field="2" count="1" selected="0">
            <x v="16"/>
          </reference>
        </references>
      </pivotArea>
    </format>
    <format dxfId="10702">
      <pivotArea dataOnly="0" labelOnly="1" outline="0" fieldPosition="0">
        <references count="2">
          <reference field="0" count="6">
            <x v="27"/>
            <x v="32"/>
            <x v="37"/>
            <x v="81"/>
            <x v="93"/>
            <x v="94"/>
          </reference>
          <reference field="2" count="1" selected="0">
            <x v="17"/>
          </reference>
        </references>
      </pivotArea>
    </format>
    <format dxfId="10701">
      <pivotArea dataOnly="0" labelOnly="1" outline="0" fieldPosition="0">
        <references count="2">
          <reference field="0" count="1">
            <x v="55"/>
          </reference>
          <reference field="2" count="1" selected="0">
            <x v="18"/>
          </reference>
        </references>
      </pivotArea>
    </format>
    <format dxfId="10700">
      <pivotArea dataOnly="0" labelOnly="1" outline="0" fieldPosition="0">
        <references count="2">
          <reference field="0" count="1">
            <x v="14"/>
          </reference>
          <reference field="2" count="1" selected="0">
            <x v="19"/>
          </reference>
        </references>
      </pivotArea>
    </format>
    <format dxfId="10699">
      <pivotArea dataOnly="0" labelOnly="1" outline="0" fieldPosition="0">
        <references count="2">
          <reference field="0" count="1">
            <x v="15"/>
          </reference>
          <reference field="2" count="1" selected="0">
            <x v="20"/>
          </reference>
        </references>
      </pivotArea>
    </format>
    <format dxfId="10698">
      <pivotArea dataOnly="0" labelOnly="1" outline="0" fieldPosition="0">
        <references count="2">
          <reference field="0" count="3">
            <x v="4"/>
            <x v="16"/>
            <x v="67"/>
          </reference>
          <reference field="2" count="1" selected="0">
            <x v="21"/>
          </reference>
        </references>
      </pivotArea>
    </format>
    <format dxfId="10697">
      <pivotArea dataOnly="0" labelOnly="1" outline="0" fieldPosition="0">
        <references count="2">
          <reference field="0" count="1">
            <x v="31"/>
          </reference>
          <reference field="2" count="1" selected="0">
            <x v="22"/>
          </reference>
        </references>
      </pivotArea>
    </format>
    <format dxfId="10696">
      <pivotArea dataOnly="0" labelOnly="1" outline="0" fieldPosition="0">
        <references count="2">
          <reference field="0" count="1">
            <x v="47"/>
          </reference>
          <reference field="2" count="1" selected="0">
            <x v="23"/>
          </reference>
        </references>
      </pivotArea>
    </format>
    <format dxfId="10695">
      <pivotArea dataOnly="0" labelOnly="1" outline="0" fieldPosition="0">
        <references count="2">
          <reference field="0" count="2">
            <x v="34"/>
            <x v="36"/>
          </reference>
          <reference field="2" count="1" selected="0">
            <x v="24"/>
          </reference>
        </references>
      </pivotArea>
    </format>
    <format dxfId="10694">
      <pivotArea dataOnly="0" labelOnly="1" outline="0" fieldPosition="0">
        <references count="2">
          <reference field="0" count="1">
            <x v="58"/>
          </reference>
          <reference field="2" count="1" selected="0">
            <x v="25"/>
          </reference>
        </references>
      </pivotArea>
    </format>
    <format dxfId="10693">
      <pivotArea dataOnly="0" labelOnly="1" outline="0" fieldPosition="0">
        <references count="2">
          <reference field="0" count="4">
            <x v="13"/>
            <x v="35"/>
            <x v="66"/>
            <x v="84"/>
          </reference>
          <reference field="2" count="1" selected="0">
            <x v="26"/>
          </reference>
        </references>
      </pivotArea>
    </format>
    <format dxfId="10692">
      <pivotArea dataOnly="0" labelOnly="1" outline="0" fieldPosition="0">
        <references count="2">
          <reference field="0" count="2">
            <x v="63"/>
            <x v="64"/>
          </reference>
          <reference field="2" count="1" selected="0">
            <x v="27"/>
          </reference>
        </references>
      </pivotArea>
    </format>
    <format dxfId="10691">
      <pivotArea dataOnly="0" labelOnly="1" outline="0" fieldPosition="0">
        <references count="2">
          <reference field="0" count="2">
            <x v="11"/>
            <x v="24"/>
          </reference>
          <reference field="2" count="1" selected="0">
            <x v="28"/>
          </reference>
        </references>
      </pivotArea>
    </format>
    <format dxfId="10690">
      <pivotArea dataOnly="0" labelOnly="1" outline="0" fieldPosition="0">
        <references count="2">
          <reference field="0" count="1">
            <x v="72"/>
          </reference>
          <reference field="2" count="1" selected="0">
            <x v="29"/>
          </reference>
        </references>
      </pivotArea>
    </format>
    <format dxfId="10689">
      <pivotArea dataOnly="0" labelOnly="1" outline="0" fieldPosition="0">
        <references count="2">
          <reference field="0" count="1">
            <x v="78"/>
          </reference>
          <reference field="2" count="1" selected="0">
            <x v="30"/>
          </reference>
        </references>
      </pivotArea>
    </format>
    <format dxfId="10688">
      <pivotArea dataOnly="0" labelOnly="1" outline="0" fieldPosition="0">
        <references count="2">
          <reference field="0" count="1">
            <x v="0"/>
          </reference>
          <reference field="2" count="1" selected="0">
            <x v="31"/>
          </reference>
        </references>
      </pivotArea>
    </format>
    <format dxfId="10687">
      <pivotArea dataOnly="0" labelOnly="1" outline="0" fieldPosition="0">
        <references count="2">
          <reference field="0" count="6">
            <x v="18"/>
            <x v="25"/>
            <x v="26"/>
            <x v="48"/>
            <x v="83"/>
            <x v="91"/>
          </reference>
          <reference field="2" count="1" selected="0">
            <x v="32"/>
          </reference>
        </references>
      </pivotArea>
    </format>
    <format dxfId="10686">
      <pivotArea dataOnly="0" labelOnly="1" outline="0" fieldPosition="0">
        <references count="2">
          <reference field="0" count="2">
            <x v="2"/>
            <x v="61"/>
          </reference>
          <reference field="2" count="1" selected="0">
            <x v="33"/>
          </reference>
        </references>
      </pivotArea>
    </format>
    <format dxfId="10685">
      <pivotArea dataOnly="0" labelOnly="1" outline="0" fieldPosition="0">
        <references count="2">
          <reference field="0" count="4">
            <x v="5"/>
            <x v="6"/>
            <x v="49"/>
            <x v="50"/>
          </reference>
          <reference field="2" count="1" selected="0">
            <x v="34"/>
          </reference>
        </references>
      </pivotArea>
    </format>
    <format dxfId="10684">
      <pivotArea dataOnly="0" labelOnly="1" outline="0" fieldPosition="0">
        <references count="2">
          <reference field="0" count="1">
            <x v="53"/>
          </reference>
          <reference field="2" count="1" selected="0">
            <x v="35"/>
          </reference>
        </references>
      </pivotArea>
    </format>
    <format dxfId="10683">
      <pivotArea dataOnly="0" labelOnly="1" outline="0" fieldPosition="0">
        <references count="2">
          <reference field="0" count="1">
            <x v="97"/>
          </reference>
          <reference field="2" count="1" selected="0">
            <x v="36"/>
          </reference>
        </references>
      </pivotArea>
    </format>
    <format dxfId="10682">
      <pivotArea dataOnly="0" labelOnly="1" outline="0" fieldPosition="0">
        <references count="2">
          <reference field="0" count="1">
            <x v="1"/>
          </reference>
          <reference field="2" count="1" selected="0">
            <x v="37"/>
          </reference>
        </references>
      </pivotArea>
    </format>
    <format dxfId="10681">
      <pivotArea dataOnly="0" labelOnly="1" outline="0" fieldPosition="0">
        <references count="2">
          <reference field="0" count="1">
            <x v="95"/>
          </reference>
          <reference field="2" count="1" selected="0">
            <x v="38"/>
          </reference>
        </references>
      </pivotArea>
    </format>
    <format dxfId="10680">
      <pivotArea dataOnly="0" labelOnly="1" outline="0" fieldPosition="0">
        <references count="2">
          <reference field="0" count="2">
            <x v="70"/>
            <x v="71"/>
          </reference>
          <reference field="2" count="1" selected="0">
            <x v="39"/>
          </reference>
        </references>
      </pivotArea>
    </format>
    <format dxfId="10679">
      <pivotArea dataOnly="0" labelOnly="1" outline="0" fieldPosition="0">
        <references count="2">
          <reference field="0" count="2">
            <x v="38"/>
            <x v="39"/>
          </reference>
          <reference field="2" count="1" selected="0">
            <x v="40"/>
          </reference>
        </references>
      </pivotArea>
    </format>
    <format dxfId="10678">
      <pivotArea dataOnly="0" labelOnly="1" outline="0" fieldPosition="0">
        <references count="2">
          <reference field="0" count="1">
            <x v="80"/>
          </reference>
          <reference field="2" count="1" selected="0">
            <x v="41"/>
          </reference>
        </references>
      </pivotArea>
    </format>
    <format dxfId="10677">
      <pivotArea dataOnly="0" labelOnly="1" outline="0" fieldPosition="0">
        <references count="2">
          <reference field="0" count="1">
            <x v="56"/>
          </reference>
          <reference field="2" count="1" selected="0">
            <x v="42"/>
          </reference>
        </references>
      </pivotArea>
    </format>
    <format dxfId="10676">
      <pivotArea dataOnly="0" labelOnly="1" outline="0" fieldPosition="0">
        <references count="2">
          <reference field="0" count="1">
            <x v="51"/>
          </reference>
          <reference field="2" count="1" selected="0">
            <x v="43"/>
          </reference>
        </references>
      </pivotArea>
    </format>
    <format dxfId="10675">
      <pivotArea dataOnly="0" labelOnly="1" outline="0" fieldPosition="0">
        <references count="2">
          <reference field="0" count="2">
            <x v="89"/>
            <x v="90"/>
          </reference>
          <reference field="2" count="1" selected="0">
            <x v="44"/>
          </reference>
        </references>
      </pivotArea>
    </format>
    <format dxfId="10674">
      <pivotArea dataOnly="0" labelOnly="1" outline="0" fieldPosition="0">
        <references count="2">
          <reference field="0" count="4">
            <x v="10"/>
            <x v="43"/>
            <x v="65"/>
            <x v="87"/>
          </reference>
          <reference field="2" count="1" selected="0">
            <x v="45"/>
          </reference>
        </references>
      </pivotArea>
    </format>
    <format dxfId="10673">
      <pivotArea dataOnly="0" labelOnly="1" outline="0" fieldPosition="0">
        <references count="2">
          <reference field="0" count="3">
            <x v="29"/>
            <x v="85"/>
            <x v="86"/>
          </reference>
          <reference field="2" count="1" selected="0">
            <x v="46"/>
          </reference>
        </references>
      </pivotArea>
    </format>
    <format dxfId="10672">
      <pivotArea dataOnly="0" labelOnly="1" outline="0" fieldPosition="0">
        <references count="2">
          <reference field="0" count="1">
            <x v="45"/>
          </reference>
          <reference field="2" count="1" selected="0">
            <x v="47"/>
          </reference>
        </references>
      </pivotArea>
    </format>
    <format dxfId="10671">
      <pivotArea dataOnly="0" labelOnly="1" outline="0" fieldPosition="0">
        <references count="2">
          <reference field="0" count="1">
            <x v="9"/>
          </reference>
          <reference field="2" count="1" selected="0">
            <x v="48"/>
          </reference>
        </references>
      </pivotArea>
    </format>
    <format dxfId="10670">
      <pivotArea dataOnly="0" labelOnly="1" outline="0" fieldPosition="0">
        <references count="2">
          <reference field="0" count="3">
            <x v="68"/>
            <x v="69"/>
            <x v="75"/>
          </reference>
          <reference field="2" count="1" selected="0">
            <x v="49"/>
          </reference>
        </references>
      </pivotArea>
    </format>
    <format dxfId="10669">
      <pivotArea dataOnly="0" labelOnly="1" outline="0" fieldPosition="0">
        <references count="2">
          <reference field="0" count="3">
            <x v="59"/>
            <x v="73"/>
            <x v="74"/>
          </reference>
          <reference field="2" count="1" selected="0">
            <x v="50"/>
          </reference>
        </references>
      </pivotArea>
    </format>
    <format dxfId="10668">
      <pivotArea dataOnly="0" labelOnly="1" outline="0" fieldPosition="0">
        <references count="2">
          <reference field="0" count="1">
            <x v="7"/>
          </reference>
          <reference field="2" count="1" selected="0">
            <x v="51"/>
          </reference>
        </references>
      </pivotArea>
    </format>
    <format dxfId="10667">
      <pivotArea dataOnly="0" labelOnly="1" outline="0" fieldPosition="0">
        <references count="2">
          <reference field="0" count="1">
            <x v="76"/>
          </reference>
          <reference field="2" count="1" selected="0">
            <x v="52"/>
          </reference>
        </references>
      </pivotArea>
    </format>
    <format dxfId="10666">
      <pivotArea dataOnly="0" labelOnly="1" outline="0" fieldPosition="0">
        <references count="2">
          <reference field="0" count="1">
            <x v="30"/>
          </reference>
          <reference field="2" count="1" selected="0">
            <x v="53"/>
          </reference>
        </references>
      </pivotArea>
    </format>
    <format dxfId="10665">
      <pivotArea dataOnly="0" labelOnly="1" outline="0" fieldPosition="0">
        <references count="2">
          <reference field="0" count="1">
            <x v="3"/>
          </reference>
          <reference field="2" count="1" selected="0">
            <x v="54"/>
          </reference>
        </references>
      </pivotArea>
    </format>
    <format dxfId="10664">
      <pivotArea dataOnly="0" labelOnly="1" outline="0" fieldPosition="0">
        <references count="2">
          <reference field="0" count="1">
            <x v="40"/>
          </reference>
          <reference field="2" count="1" selected="0">
            <x v="55"/>
          </reference>
        </references>
      </pivotArea>
    </format>
    <format dxfId="10663">
      <pivotArea dataOnly="0" labelOnly="1" outline="0" fieldPosition="0">
        <references count="3">
          <reference field="0" count="1" selected="0">
            <x v="17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10662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10661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10660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10659">
      <pivotArea dataOnly="0" labelOnly="1" outline="0" fieldPosition="0">
        <references count="3">
          <reference field="0" count="1" selected="0">
            <x v="52"/>
          </reference>
          <reference field="2" count="1" selected="0">
            <x v="3"/>
          </reference>
          <reference field="4" count="1">
            <x v="0"/>
          </reference>
        </references>
      </pivotArea>
    </format>
    <format dxfId="10658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10657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10656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10655">
      <pivotArea dataOnly="0" labelOnly="1" outline="0" fieldPosition="0">
        <references count="3">
          <reference field="0" count="1" selected="0">
            <x v="98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10654">
      <pivotArea dataOnly="0" labelOnly="1" outline="0" fieldPosition="0">
        <references count="3">
          <reference field="0" count="1" selected="0">
            <x v="21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10653">
      <pivotArea dataOnly="0" labelOnly="1" outline="0" fieldPosition="0">
        <references count="3">
          <reference field="0" count="1" selected="0">
            <x v="88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10652">
      <pivotArea dataOnly="0" labelOnly="1" outline="0" fieldPosition="0">
        <references count="3">
          <reference field="0" count="1" selected="0">
            <x v="19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10651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10650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10649">
      <pivotArea dataOnly="0" labelOnly="1" outline="0" fieldPosition="0">
        <references count="3">
          <reference field="0" count="1" selected="0">
            <x v="82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10648">
      <pivotArea dataOnly="0" labelOnly="1" outline="0" fieldPosition="0">
        <references count="3">
          <reference field="0" count="1" selected="0">
            <x v="96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10647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11"/>
          </reference>
          <reference field="4" count="1">
            <x v="1"/>
          </reference>
        </references>
      </pivotArea>
    </format>
    <format dxfId="10646">
      <pivotArea dataOnly="0" labelOnly="1" outline="0" fieldPosition="0">
        <references count="3">
          <reference field="0" count="1" selected="0">
            <x v="57"/>
          </reference>
          <reference field="2" count="1" selected="0">
            <x v="11"/>
          </reference>
          <reference field="4" count="1">
            <x v="1"/>
          </reference>
        </references>
      </pivotArea>
    </format>
    <format dxfId="10645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11"/>
          </reference>
          <reference field="4" count="1">
            <x v="1"/>
          </reference>
        </references>
      </pivotArea>
    </format>
    <format dxfId="10644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12"/>
          </reference>
          <reference field="4" count="1">
            <x v="1"/>
          </reference>
        </references>
      </pivotArea>
    </format>
    <format dxfId="10643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10642">
      <pivotArea dataOnly="0" labelOnly="1" outline="0" fieldPosition="0">
        <references count="3">
          <reference field="0" count="1" selected="0">
            <x v="42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10641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14"/>
          </reference>
          <reference field="4" count="1">
            <x v="0"/>
          </reference>
        </references>
      </pivotArea>
    </format>
    <format dxfId="10640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10639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10638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10637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636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635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10634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633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632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631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10630">
      <pivotArea dataOnly="0" labelOnly="1" outline="0" fieldPosition="0">
        <references count="3">
          <reference field="0" count="1" selected="0">
            <x v="14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10629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10628">
      <pivotArea dataOnly="0" labelOnly="1" outline="0" fieldPosition="0">
        <references count="3">
          <reference field="0" count="1" selected="0">
            <x v="4"/>
          </reference>
          <reference field="2" count="1" selected="0">
            <x v="21"/>
          </reference>
          <reference field="4" count="1">
            <x v="0"/>
          </reference>
        </references>
      </pivotArea>
    </format>
    <format dxfId="10627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10626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21"/>
          </reference>
          <reference field="4" count="1">
            <x v="0"/>
          </reference>
        </references>
      </pivotArea>
    </format>
    <format dxfId="10625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22"/>
          </reference>
          <reference field="4" count="1">
            <x v="1"/>
          </reference>
        </references>
      </pivotArea>
    </format>
    <format dxfId="10624">
      <pivotArea dataOnly="0" labelOnly="1" outline="0" fieldPosition="0">
        <references count="3">
          <reference field="0" count="1" selected="0">
            <x v="47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10623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10622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10621">
      <pivotArea dataOnly="0" labelOnly="1" outline="0" fieldPosition="0">
        <references count="3">
          <reference field="0" count="1" selected="0">
            <x v="58"/>
          </reference>
          <reference field="2" count="1" selected="0">
            <x v="25"/>
          </reference>
          <reference field="4" count="1">
            <x v="0"/>
          </reference>
        </references>
      </pivotArea>
    </format>
    <format dxfId="10620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10619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10618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10617">
      <pivotArea dataOnly="0" labelOnly="1" outline="0" fieldPosition="0">
        <references count="3">
          <reference field="0" count="1" selected="0">
            <x v="84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10616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27"/>
          </reference>
          <reference field="4" count="1">
            <x v="0"/>
          </reference>
        </references>
      </pivotArea>
    </format>
    <format dxfId="10615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27"/>
          </reference>
          <reference field="4" count="1">
            <x v="0"/>
          </reference>
        </references>
      </pivotArea>
    </format>
    <format dxfId="10614">
      <pivotArea dataOnly="0" labelOnly="1" outline="0" fieldPosition="0">
        <references count="3">
          <reference field="0" count="1" selected="0">
            <x v="11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10613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10612">
      <pivotArea dataOnly="0" labelOnly="1" outline="0" fieldPosition="0">
        <references count="3">
          <reference field="0" count="1" selected="0">
            <x v="72"/>
          </reference>
          <reference field="2" count="1" selected="0">
            <x v="29"/>
          </reference>
          <reference field="4" count="1">
            <x v="1"/>
          </reference>
        </references>
      </pivotArea>
    </format>
    <format dxfId="10611">
      <pivotArea dataOnly="0" labelOnly="1" outline="0" fieldPosition="0">
        <references count="3">
          <reference field="0" count="1" selected="0">
            <x v="78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10610">
      <pivotArea dataOnly="0" labelOnly="1" outline="0" fieldPosition="0">
        <references count="3">
          <reference field="0" count="1" selected="0">
            <x v="0"/>
          </reference>
          <reference field="2" count="1" selected="0">
            <x v="31"/>
          </reference>
          <reference field="4" count="1">
            <x v="0"/>
          </reference>
        </references>
      </pivotArea>
    </format>
    <format dxfId="10609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0608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32"/>
          </reference>
          <reference field="4" count="1">
            <x v="0"/>
          </reference>
        </references>
      </pivotArea>
    </format>
    <format dxfId="10607">
      <pivotArea dataOnly="0" labelOnly="1" outline="0" fieldPosition="0">
        <references count="3">
          <reference field="0" count="1" selected="0">
            <x v="26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0606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0605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0604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0603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10602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10601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34"/>
          </reference>
          <reference field="4" count="1">
            <x v="0"/>
          </reference>
        </references>
      </pivotArea>
    </format>
    <format dxfId="10600">
      <pivotArea dataOnly="0" labelOnly="1" outline="0" fieldPosition="0">
        <references count="3">
          <reference field="0" count="1" selected="0">
            <x v="6"/>
          </reference>
          <reference field="2" count="1" selected="0">
            <x v="34"/>
          </reference>
          <reference field="4" count="1">
            <x v="0"/>
          </reference>
        </references>
      </pivotArea>
    </format>
    <format dxfId="10599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34"/>
          </reference>
          <reference field="4" count="1">
            <x v="0"/>
          </reference>
        </references>
      </pivotArea>
    </format>
    <format dxfId="10598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34"/>
          </reference>
          <reference field="4" count="1">
            <x v="0"/>
          </reference>
        </references>
      </pivotArea>
    </format>
    <format dxfId="10597">
      <pivotArea dataOnly="0" labelOnly="1" outline="0" fieldPosition="0">
        <references count="3">
          <reference field="0" count="1" selected="0">
            <x v="53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10596">
      <pivotArea dataOnly="0" labelOnly="1" outline="0" fieldPosition="0">
        <references count="3">
          <reference field="0" count="1" selected="0">
            <x v="97"/>
          </reference>
          <reference field="2" count="1" selected="0">
            <x v="36"/>
          </reference>
          <reference field="4" count="1">
            <x v="1"/>
          </reference>
        </references>
      </pivotArea>
    </format>
    <format dxfId="10595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37"/>
          </reference>
          <reference field="4" count="1">
            <x v="1"/>
          </reference>
        </references>
      </pivotArea>
    </format>
    <format dxfId="10594">
      <pivotArea dataOnly="0" labelOnly="1" outline="0" fieldPosition="0">
        <references count="3">
          <reference field="0" count="1" selected="0">
            <x v="95"/>
          </reference>
          <reference field="2" count="1" selected="0">
            <x v="38"/>
          </reference>
          <reference field="4" count="1">
            <x v="0"/>
          </reference>
        </references>
      </pivotArea>
    </format>
    <format dxfId="10593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39"/>
          </reference>
          <reference field="4" count="1">
            <x v="0"/>
          </reference>
        </references>
      </pivotArea>
    </format>
    <format dxfId="10592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39"/>
          </reference>
          <reference field="4" count="1">
            <x v="0"/>
          </reference>
        </references>
      </pivotArea>
    </format>
    <format dxfId="10591">
      <pivotArea dataOnly="0" labelOnly="1" outline="0" fieldPosition="0">
        <references count="3">
          <reference field="0" count="1" selected="0">
            <x v="38"/>
          </reference>
          <reference field="2" count="1" selected="0">
            <x v="40"/>
          </reference>
          <reference field="4" count="1">
            <x v="1"/>
          </reference>
        </references>
      </pivotArea>
    </format>
    <format dxfId="10590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40"/>
          </reference>
          <reference field="4" count="1">
            <x v="1"/>
          </reference>
        </references>
      </pivotArea>
    </format>
    <format dxfId="10589">
      <pivotArea dataOnly="0" labelOnly="1" outline="0" fieldPosition="0">
        <references count="3">
          <reference field="0" count="1" selected="0">
            <x v="80"/>
          </reference>
          <reference field="2" count="1" selected="0">
            <x v="41"/>
          </reference>
          <reference field="4" count="1">
            <x v="1"/>
          </reference>
        </references>
      </pivotArea>
    </format>
    <format dxfId="10588">
      <pivotArea dataOnly="0" labelOnly="1" outline="0" fieldPosition="0">
        <references count="3">
          <reference field="0" count="1" selected="0">
            <x v="56"/>
          </reference>
          <reference field="2" count="1" selected="0">
            <x v="42"/>
          </reference>
          <reference field="4" count="1">
            <x v="1"/>
          </reference>
        </references>
      </pivotArea>
    </format>
    <format dxfId="10587">
      <pivotArea dataOnly="0" labelOnly="1" outline="0" fieldPosition="0">
        <references count="3">
          <reference field="0" count="1" selected="0">
            <x v="51"/>
          </reference>
          <reference field="2" count="1" selected="0">
            <x v="43"/>
          </reference>
          <reference field="4" count="1">
            <x v="0"/>
          </reference>
        </references>
      </pivotArea>
    </format>
    <format dxfId="10586">
      <pivotArea dataOnly="0" labelOnly="1" outline="0" fieldPosition="0">
        <references count="3">
          <reference field="0" count="1" selected="0">
            <x v="89"/>
          </reference>
          <reference field="2" count="1" selected="0">
            <x v="44"/>
          </reference>
          <reference field="4" count="1">
            <x v="0"/>
          </reference>
        </references>
      </pivotArea>
    </format>
    <format dxfId="10585">
      <pivotArea dataOnly="0" labelOnly="1" outline="0" fieldPosition="0">
        <references count="3">
          <reference field="0" count="1" selected="0">
            <x v="90"/>
          </reference>
          <reference field="2" count="1" selected="0">
            <x v="44"/>
          </reference>
          <reference field="4" count="1">
            <x v="0"/>
          </reference>
        </references>
      </pivotArea>
    </format>
    <format dxfId="10584">
      <pivotArea dataOnly="0" labelOnly="1" outline="0" fieldPosition="0">
        <references count="3">
          <reference field="0" count="1" selected="0">
            <x v="10"/>
          </reference>
          <reference field="2" count="1" selected="0">
            <x v="45"/>
          </reference>
          <reference field="4" count="1">
            <x v="1"/>
          </reference>
        </references>
      </pivotArea>
    </format>
    <format dxfId="10583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45"/>
          </reference>
          <reference field="4" count="1">
            <x v="0"/>
          </reference>
        </references>
      </pivotArea>
    </format>
    <format dxfId="10582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45"/>
          </reference>
          <reference field="4" count="1">
            <x v="0"/>
          </reference>
        </references>
      </pivotArea>
    </format>
    <format dxfId="10581">
      <pivotArea dataOnly="0" labelOnly="1" outline="0" fieldPosition="0">
        <references count="3">
          <reference field="0" count="1" selected="0">
            <x v="87"/>
          </reference>
          <reference field="2" count="1" selected="0">
            <x v="45"/>
          </reference>
          <reference field="4" count="1">
            <x v="1"/>
          </reference>
        </references>
      </pivotArea>
    </format>
    <format dxfId="10580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10579">
      <pivotArea dataOnly="0" labelOnly="1" outline="0" fieldPosition="0">
        <references count="3">
          <reference field="0" count="1" selected="0">
            <x v="85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10578">
      <pivotArea dataOnly="0" labelOnly="1" outline="0" fieldPosition="0">
        <references count="3">
          <reference field="0" count="1" selected="0">
            <x v="86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10577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47"/>
          </reference>
          <reference field="4" count="1">
            <x v="1"/>
          </reference>
        </references>
      </pivotArea>
    </format>
    <format dxfId="10576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48"/>
          </reference>
          <reference field="4" count="1">
            <x v="1"/>
          </reference>
        </references>
      </pivotArea>
    </format>
    <format dxfId="10575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49"/>
          </reference>
          <reference field="4" count="1">
            <x v="0"/>
          </reference>
        </references>
      </pivotArea>
    </format>
    <format dxfId="10574">
      <pivotArea dataOnly="0" labelOnly="1" outline="0" fieldPosition="0">
        <references count="3">
          <reference field="0" count="1" selected="0">
            <x v="69"/>
          </reference>
          <reference field="2" count="1" selected="0">
            <x v="49"/>
          </reference>
          <reference field="4" count="1">
            <x v="0"/>
          </reference>
        </references>
      </pivotArea>
    </format>
    <format dxfId="10573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49"/>
          </reference>
          <reference field="4" count="1">
            <x v="1"/>
          </reference>
        </references>
      </pivotArea>
    </format>
    <format dxfId="10572">
      <pivotArea dataOnly="0" labelOnly="1" outline="0" fieldPosition="0">
        <references count="3">
          <reference field="0" count="1" selected="0">
            <x v="59"/>
          </reference>
          <reference field="2" count="1" selected="0">
            <x v="50"/>
          </reference>
          <reference field="4" count="1">
            <x v="0"/>
          </reference>
        </references>
      </pivotArea>
    </format>
    <format dxfId="10571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50"/>
          </reference>
          <reference field="4" count="1">
            <x v="1"/>
          </reference>
        </references>
      </pivotArea>
    </format>
    <format dxfId="10570">
      <pivotArea dataOnly="0" labelOnly="1" outline="0" fieldPosition="0">
        <references count="3">
          <reference field="0" count="1" selected="0">
            <x v="74"/>
          </reference>
          <reference field="2" count="1" selected="0">
            <x v="50"/>
          </reference>
          <reference field="4" count="1">
            <x v="1"/>
          </reference>
        </references>
      </pivotArea>
    </format>
    <format dxfId="10569">
      <pivotArea dataOnly="0" labelOnly="1" outline="0" fieldPosition="0">
        <references count="3">
          <reference field="0" count="1" selected="0">
            <x v="7"/>
          </reference>
          <reference field="2" count="1" selected="0">
            <x v="51"/>
          </reference>
          <reference field="4" count="1">
            <x v="1"/>
          </reference>
        </references>
      </pivotArea>
    </format>
    <format dxfId="10568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52"/>
          </reference>
          <reference field="4" count="1">
            <x v="0"/>
          </reference>
        </references>
      </pivotArea>
    </format>
    <format dxfId="10567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53"/>
          </reference>
          <reference field="4" count="1">
            <x v="1"/>
          </reference>
        </references>
      </pivotArea>
    </format>
    <format dxfId="10566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54"/>
          </reference>
          <reference field="4" count="1">
            <x v="0"/>
          </reference>
        </references>
      </pivotArea>
    </format>
    <format dxfId="10565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55"/>
          </reference>
          <reference field="4" count="1">
            <x v="0"/>
          </reference>
        </references>
      </pivotArea>
    </format>
    <format dxfId="10564">
      <pivotArea outline="0" collapsedLevelsAreSubtotals="1" fieldPosition="0"/>
    </format>
    <format dxfId="10563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562">
      <pivotArea dataOnly="0" labelOnly="1" outline="0" fieldPosition="0">
        <references count="1">
          <reference field="2" count="6">
            <x v="50"/>
            <x v="51"/>
            <x v="52"/>
            <x v="53"/>
            <x v="54"/>
            <x v="55"/>
          </reference>
        </references>
      </pivotArea>
    </format>
    <format dxfId="10561">
      <pivotArea dataOnly="0" labelOnly="1" grandRow="1" outline="0" fieldPosition="0"/>
    </format>
    <format dxfId="10560">
      <pivotArea dataOnly="0" labelOnly="1" outline="0" fieldPosition="0">
        <references count="2">
          <reference field="0" count="2">
            <x v="17"/>
            <x v="28"/>
          </reference>
          <reference field="2" count="1" selected="0">
            <x v="0"/>
          </reference>
        </references>
      </pivotArea>
    </format>
    <format dxfId="10559">
      <pivotArea dataOnly="0" labelOnly="1" outline="0" fieldPosition="0">
        <references count="2">
          <reference field="0" count="1">
            <x v="44"/>
          </reference>
          <reference field="2" count="1" selected="0">
            <x v="1"/>
          </reference>
        </references>
      </pivotArea>
    </format>
    <format dxfId="10558">
      <pivotArea dataOnly="0" labelOnly="1" outline="0" fieldPosition="0">
        <references count="2">
          <reference field="0" count="1">
            <x v="8"/>
          </reference>
          <reference field="2" count="1" selected="0">
            <x v="2"/>
          </reference>
        </references>
      </pivotArea>
    </format>
    <format dxfId="10557">
      <pivotArea dataOnly="0" labelOnly="1" outline="0" fieldPosition="0">
        <references count="2">
          <reference field="0" count="1">
            <x v="52"/>
          </reference>
          <reference field="2" count="1" selected="0">
            <x v="3"/>
          </reference>
        </references>
      </pivotArea>
    </format>
    <format dxfId="10556">
      <pivotArea dataOnly="0" labelOnly="1" outline="0" fieldPosition="0">
        <references count="2">
          <reference field="0" count="1">
            <x v="79"/>
          </reference>
          <reference field="2" count="1" selected="0">
            <x v="4"/>
          </reference>
        </references>
      </pivotArea>
    </format>
    <format dxfId="10555">
      <pivotArea dataOnly="0" labelOnly="1" outline="0" fieldPosition="0">
        <references count="2">
          <reference field="0" count="2">
            <x v="22"/>
            <x v="33"/>
          </reference>
          <reference field="2" count="1" selected="0">
            <x v="5"/>
          </reference>
        </references>
      </pivotArea>
    </format>
    <format dxfId="10554">
      <pivotArea dataOnly="0" labelOnly="1" outline="0" fieldPosition="0">
        <references count="2">
          <reference field="0" count="1">
            <x v="98"/>
          </reference>
          <reference field="2" count="1" selected="0">
            <x v="6"/>
          </reference>
        </references>
      </pivotArea>
    </format>
    <format dxfId="10553">
      <pivotArea dataOnly="0" labelOnly="1" outline="0" fieldPosition="0">
        <references count="2">
          <reference field="0" count="1">
            <x v="21"/>
          </reference>
          <reference field="2" count="1" selected="0">
            <x v="7"/>
          </reference>
        </references>
      </pivotArea>
    </format>
    <format dxfId="10552">
      <pivotArea dataOnly="0" labelOnly="1" outline="0" fieldPosition="0">
        <references count="2">
          <reference field="0" count="1">
            <x v="88"/>
          </reference>
          <reference field="2" count="1" selected="0">
            <x v="8"/>
          </reference>
        </references>
      </pivotArea>
    </format>
    <format dxfId="10551">
      <pivotArea dataOnly="0" labelOnly="1" outline="0" fieldPosition="0">
        <references count="2">
          <reference field="0" count="3">
            <x v="19"/>
            <x v="54"/>
            <x v="62"/>
          </reference>
          <reference field="2" count="1" selected="0">
            <x v="9"/>
          </reference>
        </references>
      </pivotArea>
    </format>
    <format dxfId="10550">
      <pivotArea dataOnly="0" labelOnly="1" outline="0" fieldPosition="0">
        <references count="2">
          <reference field="0" count="2">
            <x v="82"/>
            <x v="96"/>
          </reference>
          <reference field="2" count="1" selected="0">
            <x v="10"/>
          </reference>
        </references>
      </pivotArea>
    </format>
    <format dxfId="10549">
      <pivotArea dataOnly="0" labelOnly="1" outline="0" fieldPosition="0">
        <references count="2">
          <reference field="0" count="3">
            <x v="20"/>
            <x v="57"/>
            <x v="60"/>
          </reference>
          <reference field="2" count="1" selected="0">
            <x v="11"/>
          </reference>
        </references>
      </pivotArea>
    </format>
    <format dxfId="10548">
      <pivotArea dataOnly="0" labelOnly="1" outline="0" fieldPosition="0">
        <references count="2">
          <reference field="0" count="1">
            <x v="77"/>
          </reference>
          <reference field="2" count="1" selected="0">
            <x v="12"/>
          </reference>
        </references>
      </pivotArea>
    </format>
    <format dxfId="10547">
      <pivotArea dataOnly="0" labelOnly="1" outline="0" fieldPosition="0">
        <references count="2">
          <reference field="0" count="2">
            <x v="41"/>
            <x v="42"/>
          </reference>
          <reference field="2" count="1" selected="0">
            <x v="13"/>
          </reference>
        </references>
      </pivotArea>
    </format>
    <format dxfId="10546">
      <pivotArea dataOnly="0" labelOnly="1" outline="0" fieldPosition="0">
        <references count="2">
          <reference field="0" count="1">
            <x v="12"/>
          </reference>
          <reference field="2" count="1" selected="0">
            <x v="14"/>
          </reference>
        </references>
      </pivotArea>
    </format>
    <format dxfId="10545">
      <pivotArea dataOnly="0" labelOnly="1" outline="0" fieldPosition="0">
        <references count="2">
          <reference field="0" count="1">
            <x v="92"/>
          </reference>
          <reference field="2" count="1" selected="0">
            <x v="15"/>
          </reference>
        </references>
      </pivotArea>
    </format>
    <format dxfId="10544">
      <pivotArea dataOnly="0" labelOnly="1" outline="0" fieldPosition="0">
        <references count="2">
          <reference field="0" count="2">
            <x v="23"/>
            <x v="46"/>
          </reference>
          <reference field="2" count="1" selected="0">
            <x v="16"/>
          </reference>
        </references>
      </pivotArea>
    </format>
    <format dxfId="10543">
      <pivotArea dataOnly="0" labelOnly="1" outline="0" fieldPosition="0">
        <references count="2">
          <reference field="0" count="6">
            <x v="27"/>
            <x v="32"/>
            <x v="37"/>
            <x v="81"/>
            <x v="93"/>
            <x v="94"/>
          </reference>
          <reference field="2" count="1" selected="0">
            <x v="17"/>
          </reference>
        </references>
      </pivotArea>
    </format>
    <format dxfId="10542">
      <pivotArea dataOnly="0" labelOnly="1" outline="0" fieldPosition="0">
        <references count="2">
          <reference field="0" count="1">
            <x v="55"/>
          </reference>
          <reference field="2" count="1" selected="0">
            <x v="18"/>
          </reference>
        </references>
      </pivotArea>
    </format>
    <format dxfId="10541">
      <pivotArea dataOnly="0" labelOnly="1" outline="0" fieldPosition="0">
        <references count="2">
          <reference field="0" count="1">
            <x v="14"/>
          </reference>
          <reference field="2" count="1" selected="0">
            <x v="19"/>
          </reference>
        </references>
      </pivotArea>
    </format>
    <format dxfId="10540">
      <pivotArea dataOnly="0" labelOnly="1" outline="0" fieldPosition="0">
        <references count="2">
          <reference field="0" count="1">
            <x v="15"/>
          </reference>
          <reference field="2" count="1" selected="0">
            <x v="20"/>
          </reference>
        </references>
      </pivotArea>
    </format>
    <format dxfId="10539">
      <pivotArea dataOnly="0" labelOnly="1" outline="0" fieldPosition="0">
        <references count="2">
          <reference field="0" count="3">
            <x v="4"/>
            <x v="16"/>
            <x v="67"/>
          </reference>
          <reference field="2" count="1" selected="0">
            <x v="21"/>
          </reference>
        </references>
      </pivotArea>
    </format>
    <format dxfId="10538">
      <pivotArea dataOnly="0" labelOnly="1" outline="0" fieldPosition="0">
        <references count="2">
          <reference field="0" count="1">
            <x v="31"/>
          </reference>
          <reference field="2" count="1" selected="0">
            <x v="22"/>
          </reference>
        </references>
      </pivotArea>
    </format>
    <format dxfId="10537">
      <pivotArea dataOnly="0" labelOnly="1" outline="0" fieldPosition="0">
        <references count="2">
          <reference field="0" count="1">
            <x v="47"/>
          </reference>
          <reference field="2" count="1" selected="0">
            <x v="23"/>
          </reference>
        </references>
      </pivotArea>
    </format>
    <format dxfId="10536">
      <pivotArea dataOnly="0" labelOnly="1" outline="0" fieldPosition="0">
        <references count="2">
          <reference field="0" count="2">
            <x v="34"/>
            <x v="36"/>
          </reference>
          <reference field="2" count="1" selected="0">
            <x v="24"/>
          </reference>
        </references>
      </pivotArea>
    </format>
    <format dxfId="10535">
      <pivotArea dataOnly="0" labelOnly="1" outline="0" fieldPosition="0">
        <references count="2">
          <reference field="0" count="1">
            <x v="58"/>
          </reference>
          <reference field="2" count="1" selected="0">
            <x v="25"/>
          </reference>
        </references>
      </pivotArea>
    </format>
    <format dxfId="10534">
      <pivotArea dataOnly="0" labelOnly="1" outline="0" fieldPosition="0">
        <references count="2">
          <reference field="0" count="4">
            <x v="13"/>
            <x v="35"/>
            <x v="66"/>
            <x v="84"/>
          </reference>
          <reference field="2" count="1" selected="0">
            <x v="26"/>
          </reference>
        </references>
      </pivotArea>
    </format>
    <format dxfId="10533">
      <pivotArea dataOnly="0" labelOnly="1" outline="0" fieldPosition="0">
        <references count="2">
          <reference field="0" count="2">
            <x v="63"/>
            <x v="64"/>
          </reference>
          <reference field="2" count="1" selected="0">
            <x v="27"/>
          </reference>
        </references>
      </pivotArea>
    </format>
    <format dxfId="10532">
      <pivotArea dataOnly="0" labelOnly="1" outline="0" fieldPosition="0">
        <references count="2">
          <reference field="0" count="2">
            <x v="11"/>
            <x v="24"/>
          </reference>
          <reference field="2" count="1" selected="0">
            <x v="28"/>
          </reference>
        </references>
      </pivotArea>
    </format>
    <format dxfId="10531">
      <pivotArea dataOnly="0" labelOnly="1" outline="0" fieldPosition="0">
        <references count="2">
          <reference field="0" count="1">
            <x v="72"/>
          </reference>
          <reference field="2" count="1" selected="0">
            <x v="29"/>
          </reference>
        </references>
      </pivotArea>
    </format>
    <format dxfId="10530">
      <pivotArea dataOnly="0" labelOnly="1" outline="0" fieldPosition="0">
        <references count="2">
          <reference field="0" count="1">
            <x v="78"/>
          </reference>
          <reference field="2" count="1" selected="0">
            <x v="30"/>
          </reference>
        </references>
      </pivotArea>
    </format>
    <format dxfId="10529">
      <pivotArea dataOnly="0" labelOnly="1" outline="0" fieldPosition="0">
        <references count="2">
          <reference field="0" count="1">
            <x v="0"/>
          </reference>
          <reference field="2" count="1" selected="0">
            <x v="31"/>
          </reference>
        </references>
      </pivotArea>
    </format>
    <format dxfId="10528">
      <pivotArea dataOnly="0" labelOnly="1" outline="0" fieldPosition="0">
        <references count="2">
          <reference field="0" count="6">
            <x v="18"/>
            <x v="25"/>
            <x v="26"/>
            <x v="48"/>
            <x v="83"/>
            <x v="91"/>
          </reference>
          <reference field="2" count="1" selected="0">
            <x v="32"/>
          </reference>
        </references>
      </pivotArea>
    </format>
    <format dxfId="10527">
      <pivotArea dataOnly="0" labelOnly="1" outline="0" fieldPosition="0">
        <references count="2">
          <reference field="0" count="2">
            <x v="2"/>
            <x v="61"/>
          </reference>
          <reference field="2" count="1" selected="0">
            <x v="33"/>
          </reference>
        </references>
      </pivotArea>
    </format>
    <format dxfId="10526">
      <pivotArea dataOnly="0" labelOnly="1" outline="0" fieldPosition="0">
        <references count="2">
          <reference field="0" count="4">
            <x v="5"/>
            <x v="6"/>
            <x v="49"/>
            <x v="50"/>
          </reference>
          <reference field="2" count="1" selected="0">
            <x v="34"/>
          </reference>
        </references>
      </pivotArea>
    </format>
    <format dxfId="10525">
      <pivotArea dataOnly="0" labelOnly="1" outline="0" fieldPosition="0">
        <references count="2">
          <reference field="0" count="1">
            <x v="53"/>
          </reference>
          <reference field="2" count="1" selected="0">
            <x v="35"/>
          </reference>
        </references>
      </pivotArea>
    </format>
    <format dxfId="10524">
      <pivotArea dataOnly="0" labelOnly="1" outline="0" fieldPosition="0">
        <references count="2">
          <reference field="0" count="1">
            <x v="97"/>
          </reference>
          <reference field="2" count="1" selected="0">
            <x v="36"/>
          </reference>
        </references>
      </pivotArea>
    </format>
    <format dxfId="10523">
      <pivotArea dataOnly="0" labelOnly="1" outline="0" fieldPosition="0">
        <references count="2">
          <reference field="0" count="1">
            <x v="1"/>
          </reference>
          <reference field="2" count="1" selected="0">
            <x v="37"/>
          </reference>
        </references>
      </pivotArea>
    </format>
    <format dxfId="10522">
      <pivotArea dataOnly="0" labelOnly="1" outline="0" fieldPosition="0">
        <references count="2">
          <reference field="0" count="1">
            <x v="95"/>
          </reference>
          <reference field="2" count="1" selected="0">
            <x v="38"/>
          </reference>
        </references>
      </pivotArea>
    </format>
    <format dxfId="10521">
      <pivotArea dataOnly="0" labelOnly="1" outline="0" fieldPosition="0">
        <references count="2">
          <reference field="0" count="2">
            <x v="70"/>
            <x v="71"/>
          </reference>
          <reference field="2" count="1" selected="0">
            <x v="39"/>
          </reference>
        </references>
      </pivotArea>
    </format>
    <format dxfId="10520">
      <pivotArea dataOnly="0" labelOnly="1" outline="0" fieldPosition="0">
        <references count="2">
          <reference field="0" count="2">
            <x v="38"/>
            <x v="39"/>
          </reference>
          <reference field="2" count="1" selected="0">
            <x v="40"/>
          </reference>
        </references>
      </pivotArea>
    </format>
    <format dxfId="10519">
      <pivotArea dataOnly="0" labelOnly="1" outline="0" fieldPosition="0">
        <references count="2">
          <reference field="0" count="1">
            <x v="80"/>
          </reference>
          <reference field="2" count="1" selected="0">
            <x v="41"/>
          </reference>
        </references>
      </pivotArea>
    </format>
    <format dxfId="10518">
      <pivotArea dataOnly="0" labelOnly="1" outline="0" fieldPosition="0">
        <references count="2">
          <reference field="0" count="1">
            <x v="56"/>
          </reference>
          <reference field="2" count="1" selected="0">
            <x v="42"/>
          </reference>
        </references>
      </pivotArea>
    </format>
    <format dxfId="10517">
      <pivotArea dataOnly="0" labelOnly="1" outline="0" fieldPosition="0">
        <references count="2">
          <reference field="0" count="1">
            <x v="51"/>
          </reference>
          <reference field="2" count="1" selected="0">
            <x v="43"/>
          </reference>
        </references>
      </pivotArea>
    </format>
    <format dxfId="10516">
      <pivotArea dataOnly="0" labelOnly="1" outline="0" fieldPosition="0">
        <references count="2">
          <reference field="0" count="2">
            <x v="89"/>
            <x v="90"/>
          </reference>
          <reference field="2" count="1" selected="0">
            <x v="44"/>
          </reference>
        </references>
      </pivotArea>
    </format>
    <format dxfId="10515">
      <pivotArea dataOnly="0" labelOnly="1" outline="0" fieldPosition="0">
        <references count="2">
          <reference field="0" count="4">
            <x v="10"/>
            <x v="43"/>
            <x v="65"/>
            <x v="87"/>
          </reference>
          <reference field="2" count="1" selected="0">
            <x v="45"/>
          </reference>
        </references>
      </pivotArea>
    </format>
    <format dxfId="10514">
      <pivotArea dataOnly="0" labelOnly="1" outline="0" fieldPosition="0">
        <references count="2">
          <reference field="0" count="3">
            <x v="29"/>
            <x v="85"/>
            <x v="86"/>
          </reference>
          <reference field="2" count="1" selected="0">
            <x v="46"/>
          </reference>
        </references>
      </pivotArea>
    </format>
    <format dxfId="10513">
      <pivotArea dataOnly="0" labelOnly="1" outline="0" fieldPosition="0">
        <references count="2">
          <reference field="0" count="1">
            <x v="45"/>
          </reference>
          <reference field="2" count="1" selected="0">
            <x v="47"/>
          </reference>
        </references>
      </pivotArea>
    </format>
    <format dxfId="10512">
      <pivotArea dataOnly="0" labelOnly="1" outline="0" fieldPosition="0">
        <references count="2">
          <reference field="0" count="1">
            <x v="9"/>
          </reference>
          <reference field="2" count="1" selected="0">
            <x v="48"/>
          </reference>
        </references>
      </pivotArea>
    </format>
    <format dxfId="10511">
      <pivotArea dataOnly="0" labelOnly="1" outline="0" fieldPosition="0">
        <references count="2">
          <reference field="0" count="3">
            <x v="68"/>
            <x v="69"/>
            <x v="75"/>
          </reference>
          <reference field="2" count="1" selected="0">
            <x v="49"/>
          </reference>
        </references>
      </pivotArea>
    </format>
    <format dxfId="10510">
      <pivotArea dataOnly="0" labelOnly="1" outline="0" fieldPosition="0">
        <references count="2">
          <reference field="0" count="3">
            <x v="59"/>
            <x v="73"/>
            <x v="74"/>
          </reference>
          <reference field="2" count="1" selected="0">
            <x v="50"/>
          </reference>
        </references>
      </pivotArea>
    </format>
    <format dxfId="10509">
      <pivotArea dataOnly="0" labelOnly="1" outline="0" fieldPosition="0">
        <references count="2">
          <reference field="0" count="1">
            <x v="7"/>
          </reference>
          <reference field="2" count="1" selected="0">
            <x v="51"/>
          </reference>
        </references>
      </pivotArea>
    </format>
    <format dxfId="10508">
      <pivotArea dataOnly="0" labelOnly="1" outline="0" fieldPosition="0">
        <references count="2">
          <reference field="0" count="1">
            <x v="76"/>
          </reference>
          <reference field="2" count="1" selected="0">
            <x v="52"/>
          </reference>
        </references>
      </pivotArea>
    </format>
    <format dxfId="10507">
      <pivotArea dataOnly="0" labelOnly="1" outline="0" fieldPosition="0">
        <references count="2">
          <reference field="0" count="1">
            <x v="30"/>
          </reference>
          <reference field="2" count="1" selected="0">
            <x v="53"/>
          </reference>
        </references>
      </pivotArea>
    </format>
    <format dxfId="10506">
      <pivotArea dataOnly="0" labelOnly="1" outline="0" fieldPosition="0">
        <references count="2">
          <reference field="0" count="1">
            <x v="3"/>
          </reference>
          <reference field="2" count="1" selected="0">
            <x v="54"/>
          </reference>
        </references>
      </pivotArea>
    </format>
    <format dxfId="10505">
      <pivotArea dataOnly="0" labelOnly="1" outline="0" fieldPosition="0">
        <references count="2">
          <reference field="0" count="1">
            <x v="40"/>
          </reference>
          <reference field="2" count="1" selected="0">
            <x v="55"/>
          </reference>
        </references>
      </pivotArea>
    </format>
    <format dxfId="10504">
      <pivotArea dataOnly="0" labelOnly="1" outline="0" fieldPosition="0">
        <references count="3">
          <reference field="0" count="1" selected="0">
            <x v="17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10503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10502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10501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10500">
      <pivotArea dataOnly="0" labelOnly="1" outline="0" fieldPosition="0">
        <references count="3">
          <reference field="0" count="1" selected="0">
            <x v="52"/>
          </reference>
          <reference field="2" count="1" selected="0">
            <x v="3"/>
          </reference>
          <reference field="4" count="1">
            <x v="0"/>
          </reference>
        </references>
      </pivotArea>
    </format>
    <format dxfId="10499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10498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10497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10496">
      <pivotArea dataOnly="0" labelOnly="1" outline="0" fieldPosition="0">
        <references count="3">
          <reference field="0" count="1" selected="0">
            <x v="98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10495">
      <pivotArea dataOnly="0" labelOnly="1" outline="0" fieldPosition="0">
        <references count="3">
          <reference field="0" count="1" selected="0">
            <x v="21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10494">
      <pivotArea dataOnly="0" labelOnly="1" outline="0" fieldPosition="0">
        <references count="3">
          <reference field="0" count="1" selected="0">
            <x v="88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10493">
      <pivotArea dataOnly="0" labelOnly="1" outline="0" fieldPosition="0">
        <references count="3">
          <reference field="0" count="1" selected="0">
            <x v="19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10492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10491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10490">
      <pivotArea dataOnly="0" labelOnly="1" outline="0" fieldPosition="0">
        <references count="3">
          <reference field="0" count="1" selected="0">
            <x v="82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10489">
      <pivotArea dataOnly="0" labelOnly="1" outline="0" fieldPosition="0">
        <references count="3">
          <reference field="0" count="1" selected="0">
            <x v="96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10488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11"/>
          </reference>
          <reference field="4" count="1">
            <x v="1"/>
          </reference>
        </references>
      </pivotArea>
    </format>
    <format dxfId="10487">
      <pivotArea dataOnly="0" labelOnly="1" outline="0" fieldPosition="0">
        <references count="3">
          <reference field="0" count="1" selected="0">
            <x v="57"/>
          </reference>
          <reference field="2" count="1" selected="0">
            <x v="11"/>
          </reference>
          <reference field="4" count="1">
            <x v="1"/>
          </reference>
        </references>
      </pivotArea>
    </format>
    <format dxfId="10486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11"/>
          </reference>
          <reference field="4" count="1">
            <x v="1"/>
          </reference>
        </references>
      </pivotArea>
    </format>
    <format dxfId="10485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12"/>
          </reference>
          <reference field="4" count="1">
            <x v="1"/>
          </reference>
        </references>
      </pivotArea>
    </format>
    <format dxfId="10484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10483">
      <pivotArea dataOnly="0" labelOnly="1" outline="0" fieldPosition="0">
        <references count="3">
          <reference field="0" count="1" selected="0">
            <x v="42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10482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14"/>
          </reference>
          <reference field="4" count="1">
            <x v="0"/>
          </reference>
        </references>
      </pivotArea>
    </format>
    <format dxfId="10481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10480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10479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10478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477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476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10475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474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473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472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10471">
      <pivotArea dataOnly="0" labelOnly="1" outline="0" fieldPosition="0">
        <references count="3">
          <reference field="0" count="1" selected="0">
            <x v="14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10470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10469">
      <pivotArea dataOnly="0" labelOnly="1" outline="0" fieldPosition="0">
        <references count="3">
          <reference field="0" count="1" selected="0">
            <x v="4"/>
          </reference>
          <reference field="2" count="1" selected="0">
            <x v="21"/>
          </reference>
          <reference field="4" count="1">
            <x v="0"/>
          </reference>
        </references>
      </pivotArea>
    </format>
    <format dxfId="10468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10467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21"/>
          </reference>
          <reference field="4" count="1">
            <x v="0"/>
          </reference>
        </references>
      </pivotArea>
    </format>
    <format dxfId="10466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22"/>
          </reference>
          <reference field="4" count="1">
            <x v="1"/>
          </reference>
        </references>
      </pivotArea>
    </format>
    <format dxfId="10465">
      <pivotArea dataOnly="0" labelOnly="1" outline="0" fieldPosition="0">
        <references count="3">
          <reference field="0" count="1" selected="0">
            <x v="47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10464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10463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10462">
      <pivotArea dataOnly="0" labelOnly="1" outline="0" fieldPosition="0">
        <references count="3">
          <reference field="0" count="1" selected="0">
            <x v="58"/>
          </reference>
          <reference field="2" count="1" selected="0">
            <x v="25"/>
          </reference>
          <reference field="4" count="1">
            <x v="0"/>
          </reference>
        </references>
      </pivotArea>
    </format>
    <format dxfId="10461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10460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10459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10458">
      <pivotArea dataOnly="0" labelOnly="1" outline="0" fieldPosition="0">
        <references count="3">
          <reference field="0" count="1" selected="0">
            <x v="84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10457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27"/>
          </reference>
          <reference field="4" count="1">
            <x v="0"/>
          </reference>
        </references>
      </pivotArea>
    </format>
    <format dxfId="10456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27"/>
          </reference>
          <reference field="4" count="1">
            <x v="0"/>
          </reference>
        </references>
      </pivotArea>
    </format>
    <format dxfId="10455">
      <pivotArea dataOnly="0" labelOnly="1" outline="0" fieldPosition="0">
        <references count="3">
          <reference field="0" count="1" selected="0">
            <x v="11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10454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10453">
      <pivotArea dataOnly="0" labelOnly="1" outline="0" fieldPosition="0">
        <references count="3">
          <reference field="0" count="1" selected="0">
            <x v="72"/>
          </reference>
          <reference field="2" count="1" selected="0">
            <x v="29"/>
          </reference>
          <reference field="4" count="1">
            <x v="1"/>
          </reference>
        </references>
      </pivotArea>
    </format>
    <format dxfId="10452">
      <pivotArea dataOnly="0" labelOnly="1" outline="0" fieldPosition="0">
        <references count="3">
          <reference field="0" count="1" selected="0">
            <x v="78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10451">
      <pivotArea dataOnly="0" labelOnly="1" outline="0" fieldPosition="0">
        <references count="3">
          <reference field="0" count="1" selected="0">
            <x v="0"/>
          </reference>
          <reference field="2" count="1" selected="0">
            <x v="31"/>
          </reference>
          <reference field="4" count="1">
            <x v="0"/>
          </reference>
        </references>
      </pivotArea>
    </format>
    <format dxfId="10450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0449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32"/>
          </reference>
          <reference field="4" count="1">
            <x v="0"/>
          </reference>
        </references>
      </pivotArea>
    </format>
    <format dxfId="10448">
      <pivotArea dataOnly="0" labelOnly="1" outline="0" fieldPosition="0">
        <references count="3">
          <reference field="0" count="1" selected="0">
            <x v="26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0447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0446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0445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0444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10443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10442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34"/>
          </reference>
          <reference field="4" count="1">
            <x v="0"/>
          </reference>
        </references>
      </pivotArea>
    </format>
    <format dxfId="10441">
      <pivotArea dataOnly="0" labelOnly="1" outline="0" fieldPosition="0">
        <references count="3">
          <reference field="0" count="1" selected="0">
            <x v="6"/>
          </reference>
          <reference field="2" count="1" selected="0">
            <x v="34"/>
          </reference>
          <reference field="4" count="1">
            <x v="0"/>
          </reference>
        </references>
      </pivotArea>
    </format>
    <format dxfId="10440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34"/>
          </reference>
          <reference field="4" count="1">
            <x v="0"/>
          </reference>
        </references>
      </pivotArea>
    </format>
    <format dxfId="10439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34"/>
          </reference>
          <reference field="4" count="1">
            <x v="0"/>
          </reference>
        </references>
      </pivotArea>
    </format>
    <format dxfId="10438">
      <pivotArea dataOnly="0" labelOnly="1" outline="0" fieldPosition="0">
        <references count="3">
          <reference field="0" count="1" selected="0">
            <x v="53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10437">
      <pivotArea dataOnly="0" labelOnly="1" outline="0" fieldPosition="0">
        <references count="3">
          <reference field="0" count="1" selected="0">
            <x v="97"/>
          </reference>
          <reference field="2" count="1" selected="0">
            <x v="36"/>
          </reference>
          <reference field="4" count="1">
            <x v="1"/>
          </reference>
        </references>
      </pivotArea>
    </format>
    <format dxfId="10436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37"/>
          </reference>
          <reference field="4" count="1">
            <x v="1"/>
          </reference>
        </references>
      </pivotArea>
    </format>
    <format dxfId="10435">
      <pivotArea dataOnly="0" labelOnly="1" outline="0" fieldPosition="0">
        <references count="3">
          <reference field="0" count="1" selected="0">
            <x v="95"/>
          </reference>
          <reference field="2" count="1" selected="0">
            <x v="38"/>
          </reference>
          <reference field="4" count="1">
            <x v="0"/>
          </reference>
        </references>
      </pivotArea>
    </format>
    <format dxfId="10434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39"/>
          </reference>
          <reference field="4" count="1">
            <x v="0"/>
          </reference>
        </references>
      </pivotArea>
    </format>
    <format dxfId="10433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39"/>
          </reference>
          <reference field="4" count="1">
            <x v="0"/>
          </reference>
        </references>
      </pivotArea>
    </format>
    <format dxfId="10432">
      <pivotArea dataOnly="0" labelOnly="1" outline="0" fieldPosition="0">
        <references count="3">
          <reference field="0" count="1" selected="0">
            <x v="38"/>
          </reference>
          <reference field="2" count="1" selected="0">
            <x v="40"/>
          </reference>
          <reference field="4" count="1">
            <x v="1"/>
          </reference>
        </references>
      </pivotArea>
    </format>
    <format dxfId="10431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40"/>
          </reference>
          <reference field="4" count="1">
            <x v="1"/>
          </reference>
        </references>
      </pivotArea>
    </format>
    <format dxfId="10430">
      <pivotArea dataOnly="0" labelOnly="1" outline="0" fieldPosition="0">
        <references count="3">
          <reference field="0" count="1" selected="0">
            <x v="80"/>
          </reference>
          <reference field="2" count="1" selected="0">
            <x v="41"/>
          </reference>
          <reference field="4" count="1">
            <x v="1"/>
          </reference>
        </references>
      </pivotArea>
    </format>
    <format dxfId="10429">
      <pivotArea dataOnly="0" labelOnly="1" outline="0" fieldPosition="0">
        <references count="3">
          <reference field="0" count="1" selected="0">
            <x v="56"/>
          </reference>
          <reference field="2" count="1" selected="0">
            <x v="42"/>
          </reference>
          <reference field="4" count="1">
            <x v="1"/>
          </reference>
        </references>
      </pivotArea>
    </format>
    <format dxfId="10428">
      <pivotArea dataOnly="0" labelOnly="1" outline="0" fieldPosition="0">
        <references count="3">
          <reference field="0" count="1" selected="0">
            <x v="51"/>
          </reference>
          <reference field="2" count="1" selected="0">
            <x v="43"/>
          </reference>
          <reference field="4" count="1">
            <x v="0"/>
          </reference>
        </references>
      </pivotArea>
    </format>
    <format dxfId="10427">
      <pivotArea dataOnly="0" labelOnly="1" outline="0" fieldPosition="0">
        <references count="3">
          <reference field="0" count="1" selected="0">
            <x v="89"/>
          </reference>
          <reference field="2" count="1" selected="0">
            <x v="44"/>
          </reference>
          <reference field="4" count="1">
            <x v="0"/>
          </reference>
        </references>
      </pivotArea>
    </format>
    <format dxfId="10426">
      <pivotArea dataOnly="0" labelOnly="1" outline="0" fieldPosition="0">
        <references count="3">
          <reference field="0" count="1" selected="0">
            <x v="90"/>
          </reference>
          <reference field="2" count="1" selected="0">
            <x v="44"/>
          </reference>
          <reference field="4" count="1">
            <x v="0"/>
          </reference>
        </references>
      </pivotArea>
    </format>
    <format dxfId="10425">
      <pivotArea dataOnly="0" labelOnly="1" outline="0" fieldPosition="0">
        <references count="3">
          <reference field="0" count="1" selected="0">
            <x v="10"/>
          </reference>
          <reference field="2" count="1" selected="0">
            <x v="45"/>
          </reference>
          <reference field="4" count="1">
            <x v="1"/>
          </reference>
        </references>
      </pivotArea>
    </format>
    <format dxfId="10424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45"/>
          </reference>
          <reference field="4" count="1">
            <x v="0"/>
          </reference>
        </references>
      </pivotArea>
    </format>
    <format dxfId="10423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45"/>
          </reference>
          <reference field="4" count="1">
            <x v="0"/>
          </reference>
        </references>
      </pivotArea>
    </format>
    <format dxfId="10422">
      <pivotArea dataOnly="0" labelOnly="1" outline="0" fieldPosition="0">
        <references count="3">
          <reference field="0" count="1" selected="0">
            <x v="87"/>
          </reference>
          <reference field="2" count="1" selected="0">
            <x v="45"/>
          </reference>
          <reference field="4" count="1">
            <x v="1"/>
          </reference>
        </references>
      </pivotArea>
    </format>
    <format dxfId="10421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10420">
      <pivotArea dataOnly="0" labelOnly="1" outline="0" fieldPosition="0">
        <references count="3">
          <reference field="0" count="1" selected="0">
            <x v="85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10419">
      <pivotArea dataOnly="0" labelOnly="1" outline="0" fieldPosition="0">
        <references count="3">
          <reference field="0" count="1" selected="0">
            <x v="86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10418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47"/>
          </reference>
          <reference field="4" count="1">
            <x v="1"/>
          </reference>
        </references>
      </pivotArea>
    </format>
    <format dxfId="10417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48"/>
          </reference>
          <reference field="4" count="1">
            <x v="1"/>
          </reference>
        </references>
      </pivotArea>
    </format>
    <format dxfId="10416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49"/>
          </reference>
          <reference field="4" count="1">
            <x v="0"/>
          </reference>
        </references>
      </pivotArea>
    </format>
    <format dxfId="10415">
      <pivotArea dataOnly="0" labelOnly="1" outline="0" fieldPosition="0">
        <references count="3">
          <reference field="0" count="1" selected="0">
            <x v="69"/>
          </reference>
          <reference field="2" count="1" selected="0">
            <x v="49"/>
          </reference>
          <reference field="4" count="1">
            <x v="0"/>
          </reference>
        </references>
      </pivotArea>
    </format>
    <format dxfId="10414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49"/>
          </reference>
          <reference field="4" count="1">
            <x v="1"/>
          </reference>
        </references>
      </pivotArea>
    </format>
    <format dxfId="10413">
      <pivotArea dataOnly="0" labelOnly="1" outline="0" fieldPosition="0">
        <references count="3">
          <reference field="0" count="1" selected="0">
            <x v="59"/>
          </reference>
          <reference field="2" count="1" selected="0">
            <x v="50"/>
          </reference>
          <reference field="4" count="1">
            <x v="0"/>
          </reference>
        </references>
      </pivotArea>
    </format>
    <format dxfId="10412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50"/>
          </reference>
          <reference field="4" count="1">
            <x v="1"/>
          </reference>
        </references>
      </pivotArea>
    </format>
    <format dxfId="10411">
      <pivotArea dataOnly="0" labelOnly="1" outline="0" fieldPosition="0">
        <references count="3">
          <reference field="0" count="1" selected="0">
            <x v="74"/>
          </reference>
          <reference field="2" count="1" selected="0">
            <x v="50"/>
          </reference>
          <reference field="4" count="1">
            <x v="1"/>
          </reference>
        </references>
      </pivotArea>
    </format>
    <format dxfId="10410">
      <pivotArea dataOnly="0" labelOnly="1" outline="0" fieldPosition="0">
        <references count="3">
          <reference field="0" count="1" selected="0">
            <x v="7"/>
          </reference>
          <reference field="2" count="1" selected="0">
            <x v="51"/>
          </reference>
          <reference field="4" count="1">
            <x v="1"/>
          </reference>
        </references>
      </pivotArea>
    </format>
    <format dxfId="10409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52"/>
          </reference>
          <reference field="4" count="1">
            <x v="0"/>
          </reference>
        </references>
      </pivotArea>
    </format>
    <format dxfId="10408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53"/>
          </reference>
          <reference field="4" count="1">
            <x v="1"/>
          </reference>
        </references>
      </pivotArea>
    </format>
    <format dxfId="10407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54"/>
          </reference>
          <reference field="4" count="1">
            <x v="0"/>
          </reference>
        </references>
      </pivotArea>
    </format>
    <format dxfId="10406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55"/>
          </reference>
          <reference field="4" count="1">
            <x v="0"/>
          </reference>
        </references>
      </pivotArea>
    </format>
    <format dxfId="10405">
      <pivotArea outline="0" collapsedLevelsAreSubtotals="1" fieldPosition="0"/>
    </format>
    <format dxfId="10404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403">
      <pivotArea dataOnly="0" labelOnly="1" outline="0" fieldPosition="0">
        <references count="1">
          <reference field="2" count="6">
            <x v="50"/>
            <x v="51"/>
            <x v="52"/>
            <x v="53"/>
            <x v="54"/>
            <x v="55"/>
          </reference>
        </references>
      </pivotArea>
    </format>
    <format dxfId="10402">
      <pivotArea dataOnly="0" labelOnly="1" grandRow="1" outline="0" fieldPosition="0"/>
    </format>
    <format dxfId="10401">
      <pivotArea dataOnly="0" labelOnly="1" outline="0" fieldPosition="0">
        <references count="2">
          <reference field="0" count="2">
            <x v="17"/>
            <x v="28"/>
          </reference>
          <reference field="2" count="1" selected="0">
            <x v="0"/>
          </reference>
        </references>
      </pivotArea>
    </format>
    <format dxfId="10400">
      <pivotArea dataOnly="0" labelOnly="1" outline="0" fieldPosition="0">
        <references count="2">
          <reference field="0" count="1">
            <x v="44"/>
          </reference>
          <reference field="2" count="1" selected="0">
            <x v="1"/>
          </reference>
        </references>
      </pivotArea>
    </format>
    <format dxfId="10399">
      <pivotArea dataOnly="0" labelOnly="1" outline="0" fieldPosition="0">
        <references count="2">
          <reference field="0" count="1">
            <x v="8"/>
          </reference>
          <reference field="2" count="1" selected="0">
            <x v="2"/>
          </reference>
        </references>
      </pivotArea>
    </format>
    <format dxfId="10398">
      <pivotArea dataOnly="0" labelOnly="1" outline="0" fieldPosition="0">
        <references count="2">
          <reference field="0" count="1">
            <x v="52"/>
          </reference>
          <reference field="2" count="1" selected="0">
            <x v="3"/>
          </reference>
        </references>
      </pivotArea>
    </format>
    <format dxfId="10397">
      <pivotArea dataOnly="0" labelOnly="1" outline="0" fieldPosition="0">
        <references count="2">
          <reference field="0" count="1">
            <x v="79"/>
          </reference>
          <reference field="2" count="1" selected="0">
            <x v="4"/>
          </reference>
        </references>
      </pivotArea>
    </format>
    <format dxfId="10396">
      <pivotArea dataOnly="0" labelOnly="1" outline="0" fieldPosition="0">
        <references count="2">
          <reference field="0" count="2">
            <x v="22"/>
            <x v="33"/>
          </reference>
          <reference field="2" count="1" selected="0">
            <x v="5"/>
          </reference>
        </references>
      </pivotArea>
    </format>
    <format dxfId="10395">
      <pivotArea dataOnly="0" labelOnly="1" outline="0" fieldPosition="0">
        <references count="2">
          <reference field="0" count="1">
            <x v="98"/>
          </reference>
          <reference field="2" count="1" selected="0">
            <x v="6"/>
          </reference>
        </references>
      </pivotArea>
    </format>
    <format dxfId="10394">
      <pivotArea dataOnly="0" labelOnly="1" outline="0" fieldPosition="0">
        <references count="2">
          <reference field="0" count="1">
            <x v="21"/>
          </reference>
          <reference field="2" count="1" selected="0">
            <x v="7"/>
          </reference>
        </references>
      </pivotArea>
    </format>
    <format dxfId="10393">
      <pivotArea dataOnly="0" labelOnly="1" outline="0" fieldPosition="0">
        <references count="2">
          <reference field="0" count="1">
            <x v="88"/>
          </reference>
          <reference field="2" count="1" selected="0">
            <x v="8"/>
          </reference>
        </references>
      </pivotArea>
    </format>
    <format dxfId="10392">
      <pivotArea dataOnly="0" labelOnly="1" outline="0" fieldPosition="0">
        <references count="2">
          <reference field="0" count="3">
            <x v="19"/>
            <x v="54"/>
            <x v="62"/>
          </reference>
          <reference field="2" count="1" selected="0">
            <x v="9"/>
          </reference>
        </references>
      </pivotArea>
    </format>
    <format dxfId="10391">
      <pivotArea dataOnly="0" labelOnly="1" outline="0" fieldPosition="0">
        <references count="2">
          <reference field="0" count="2">
            <x v="82"/>
            <x v="96"/>
          </reference>
          <reference field="2" count="1" selected="0">
            <x v="10"/>
          </reference>
        </references>
      </pivotArea>
    </format>
    <format dxfId="10390">
      <pivotArea dataOnly="0" labelOnly="1" outline="0" fieldPosition="0">
        <references count="2">
          <reference field="0" count="3">
            <x v="20"/>
            <x v="57"/>
            <x v="60"/>
          </reference>
          <reference field="2" count="1" selected="0">
            <x v="11"/>
          </reference>
        </references>
      </pivotArea>
    </format>
    <format dxfId="10389">
      <pivotArea dataOnly="0" labelOnly="1" outline="0" fieldPosition="0">
        <references count="2">
          <reference field="0" count="1">
            <x v="77"/>
          </reference>
          <reference field="2" count="1" selected="0">
            <x v="12"/>
          </reference>
        </references>
      </pivotArea>
    </format>
    <format dxfId="10388">
      <pivotArea dataOnly="0" labelOnly="1" outline="0" fieldPosition="0">
        <references count="2">
          <reference field="0" count="2">
            <x v="41"/>
            <x v="42"/>
          </reference>
          <reference field="2" count="1" selected="0">
            <x v="13"/>
          </reference>
        </references>
      </pivotArea>
    </format>
    <format dxfId="10387">
      <pivotArea dataOnly="0" labelOnly="1" outline="0" fieldPosition="0">
        <references count="2">
          <reference field="0" count="1">
            <x v="12"/>
          </reference>
          <reference field="2" count="1" selected="0">
            <x v="14"/>
          </reference>
        </references>
      </pivotArea>
    </format>
    <format dxfId="10386">
      <pivotArea dataOnly="0" labelOnly="1" outline="0" fieldPosition="0">
        <references count="2">
          <reference field="0" count="1">
            <x v="92"/>
          </reference>
          <reference field="2" count="1" selected="0">
            <x v="15"/>
          </reference>
        </references>
      </pivotArea>
    </format>
    <format dxfId="10385">
      <pivotArea dataOnly="0" labelOnly="1" outline="0" fieldPosition="0">
        <references count="2">
          <reference field="0" count="2">
            <x v="23"/>
            <x v="46"/>
          </reference>
          <reference field="2" count="1" selected="0">
            <x v="16"/>
          </reference>
        </references>
      </pivotArea>
    </format>
    <format dxfId="10384">
      <pivotArea dataOnly="0" labelOnly="1" outline="0" fieldPosition="0">
        <references count="2">
          <reference field="0" count="6">
            <x v="27"/>
            <x v="32"/>
            <x v="37"/>
            <x v="81"/>
            <x v="93"/>
            <x v="94"/>
          </reference>
          <reference field="2" count="1" selected="0">
            <x v="17"/>
          </reference>
        </references>
      </pivotArea>
    </format>
    <format dxfId="10383">
      <pivotArea dataOnly="0" labelOnly="1" outline="0" fieldPosition="0">
        <references count="2">
          <reference field="0" count="1">
            <x v="55"/>
          </reference>
          <reference field="2" count="1" selected="0">
            <x v="18"/>
          </reference>
        </references>
      </pivotArea>
    </format>
    <format dxfId="10382">
      <pivotArea dataOnly="0" labelOnly="1" outline="0" fieldPosition="0">
        <references count="2">
          <reference field="0" count="1">
            <x v="14"/>
          </reference>
          <reference field="2" count="1" selected="0">
            <x v="19"/>
          </reference>
        </references>
      </pivotArea>
    </format>
    <format dxfId="10381">
      <pivotArea dataOnly="0" labelOnly="1" outline="0" fieldPosition="0">
        <references count="2">
          <reference field="0" count="1">
            <x v="15"/>
          </reference>
          <reference field="2" count="1" selected="0">
            <x v="20"/>
          </reference>
        </references>
      </pivotArea>
    </format>
    <format dxfId="10380">
      <pivotArea dataOnly="0" labelOnly="1" outline="0" fieldPosition="0">
        <references count="2">
          <reference field="0" count="3">
            <x v="4"/>
            <x v="16"/>
            <x v="67"/>
          </reference>
          <reference field="2" count="1" selected="0">
            <x v="21"/>
          </reference>
        </references>
      </pivotArea>
    </format>
    <format dxfId="10379">
      <pivotArea dataOnly="0" labelOnly="1" outline="0" fieldPosition="0">
        <references count="2">
          <reference field="0" count="1">
            <x v="31"/>
          </reference>
          <reference field="2" count="1" selected="0">
            <x v="22"/>
          </reference>
        </references>
      </pivotArea>
    </format>
    <format dxfId="10378">
      <pivotArea dataOnly="0" labelOnly="1" outline="0" fieldPosition="0">
        <references count="2">
          <reference field="0" count="1">
            <x v="47"/>
          </reference>
          <reference field="2" count="1" selected="0">
            <x v="23"/>
          </reference>
        </references>
      </pivotArea>
    </format>
    <format dxfId="10377">
      <pivotArea dataOnly="0" labelOnly="1" outline="0" fieldPosition="0">
        <references count="2">
          <reference field="0" count="2">
            <x v="34"/>
            <x v="36"/>
          </reference>
          <reference field="2" count="1" selected="0">
            <x v="24"/>
          </reference>
        </references>
      </pivotArea>
    </format>
    <format dxfId="10376">
      <pivotArea dataOnly="0" labelOnly="1" outline="0" fieldPosition="0">
        <references count="2">
          <reference field="0" count="1">
            <x v="58"/>
          </reference>
          <reference field="2" count="1" selected="0">
            <x v="25"/>
          </reference>
        </references>
      </pivotArea>
    </format>
    <format dxfId="10375">
      <pivotArea dataOnly="0" labelOnly="1" outline="0" fieldPosition="0">
        <references count="2">
          <reference field="0" count="4">
            <x v="13"/>
            <x v="35"/>
            <x v="66"/>
            <x v="84"/>
          </reference>
          <reference field="2" count="1" selected="0">
            <x v="26"/>
          </reference>
        </references>
      </pivotArea>
    </format>
    <format dxfId="10374">
      <pivotArea dataOnly="0" labelOnly="1" outline="0" fieldPosition="0">
        <references count="2">
          <reference field="0" count="2">
            <x v="63"/>
            <x v="64"/>
          </reference>
          <reference field="2" count="1" selected="0">
            <x v="27"/>
          </reference>
        </references>
      </pivotArea>
    </format>
    <format dxfId="10373">
      <pivotArea dataOnly="0" labelOnly="1" outline="0" fieldPosition="0">
        <references count="2">
          <reference field="0" count="2">
            <x v="11"/>
            <x v="24"/>
          </reference>
          <reference field="2" count="1" selected="0">
            <x v="28"/>
          </reference>
        </references>
      </pivotArea>
    </format>
    <format dxfId="10372">
      <pivotArea dataOnly="0" labelOnly="1" outline="0" fieldPosition="0">
        <references count="2">
          <reference field="0" count="1">
            <x v="72"/>
          </reference>
          <reference field="2" count="1" selected="0">
            <x v="29"/>
          </reference>
        </references>
      </pivotArea>
    </format>
    <format dxfId="10371">
      <pivotArea dataOnly="0" labelOnly="1" outline="0" fieldPosition="0">
        <references count="2">
          <reference field="0" count="1">
            <x v="78"/>
          </reference>
          <reference field="2" count="1" selected="0">
            <x v="30"/>
          </reference>
        </references>
      </pivotArea>
    </format>
    <format dxfId="10370">
      <pivotArea dataOnly="0" labelOnly="1" outline="0" fieldPosition="0">
        <references count="2">
          <reference field="0" count="1">
            <x v="0"/>
          </reference>
          <reference field="2" count="1" selected="0">
            <x v="31"/>
          </reference>
        </references>
      </pivotArea>
    </format>
    <format dxfId="10369">
      <pivotArea dataOnly="0" labelOnly="1" outline="0" fieldPosition="0">
        <references count="2">
          <reference field="0" count="6">
            <x v="18"/>
            <x v="25"/>
            <x v="26"/>
            <x v="48"/>
            <x v="83"/>
            <x v="91"/>
          </reference>
          <reference field="2" count="1" selected="0">
            <x v="32"/>
          </reference>
        </references>
      </pivotArea>
    </format>
    <format dxfId="10368">
      <pivotArea dataOnly="0" labelOnly="1" outline="0" fieldPosition="0">
        <references count="2">
          <reference field="0" count="2">
            <x v="2"/>
            <x v="61"/>
          </reference>
          <reference field="2" count="1" selected="0">
            <x v="33"/>
          </reference>
        </references>
      </pivotArea>
    </format>
    <format dxfId="10367">
      <pivotArea dataOnly="0" labelOnly="1" outline="0" fieldPosition="0">
        <references count="2">
          <reference field="0" count="4">
            <x v="5"/>
            <x v="6"/>
            <x v="49"/>
            <x v="50"/>
          </reference>
          <reference field="2" count="1" selected="0">
            <x v="34"/>
          </reference>
        </references>
      </pivotArea>
    </format>
    <format dxfId="10366">
      <pivotArea dataOnly="0" labelOnly="1" outline="0" fieldPosition="0">
        <references count="2">
          <reference field="0" count="1">
            <x v="53"/>
          </reference>
          <reference field="2" count="1" selected="0">
            <x v="35"/>
          </reference>
        </references>
      </pivotArea>
    </format>
    <format dxfId="10365">
      <pivotArea dataOnly="0" labelOnly="1" outline="0" fieldPosition="0">
        <references count="2">
          <reference field="0" count="1">
            <x v="97"/>
          </reference>
          <reference field="2" count="1" selected="0">
            <x v="36"/>
          </reference>
        </references>
      </pivotArea>
    </format>
    <format dxfId="10364">
      <pivotArea dataOnly="0" labelOnly="1" outline="0" fieldPosition="0">
        <references count="2">
          <reference field="0" count="1">
            <x v="1"/>
          </reference>
          <reference field="2" count="1" selected="0">
            <x v="37"/>
          </reference>
        </references>
      </pivotArea>
    </format>
    <format dxfId="10363">
      <pivotArea dataOnly="0" labelOnly="1" outline="0" fieldPosition="0">
        <references count="2">
          <reference field="0" count="1">
            <x v="95"/>
          </reference>
          <reference field="2" count="1" selected="0">
            <x v="38"/>
          </reference>
        </references>
      </pivotArea>
    </format>
    <format dxfId="10362">
      <pivotArea dataOnly="0" labelOnly="1" outline="0" fieldPosition="0">
        <references count="2">
          <reference field="0" count="2">
            <x v="70"/>
            <x v="71"/>
          </reference>
          <reference field="2" count="1" selected="0">
            <x v="39"/>
          </reference>
        </references>
      </pivotArea>
    </format>
    <format dxfId="10361">
      <pivotArea dataOnly="0" labelOnly="1" outline="0" fieldPosition="0">
        <references count="2">
          <reference field="0" count="2">
            <x v="38"/>
            <x v="39"/>
          </reference>
          <reference field="2" count="1" selected="0">
            <x v="40"/>
          </reference>
        </references>
      </pivotArea>
    </format>
    <format dxfId="10360">
      <pivotArea dataOnly="0" labelOnly="1" outline="0" fieldPosition="0">
        <references count="2">
          <reference field="0" count="1">
            <x v="80"/>
          </reference>
          <reference field="2" count="1" selected="0">
            <x v="41"/>
          </reference>
        </references>
      </pivotArea>
    </format>
    <format dxfId="10359">
      <pivotArea dataOnly="0" labelOnly="1" outline="0" fieldPosition="0">
        <references count="2">
          <reference field="0" count="1">
            <x v="56"/>
          </reference>
          <reference field="2" count="1" selected="0">
            <x v="42"/>
          </reference>
        </references>
      </pivotArea>
    </format>
    <format dxfId="10358">
      <pivotArea dataOnly="0" labelOnly="1" outline="0" fieldPosition="0">
        <references count="2">
          <reference field="0" count="1">
            <x v="51"/>
          </reference>
          <reference field="2" count="1" selected="0">
            <x v="43"/>
          </reference>
        </references>
      </pivotArea>
    </format>
    <format dxfId="10357">
      <pivotArea dataOnly="0" labelOnly="1" outline="0" fieldPosition="0">
        <references count="2">
          <reference field="0" count="2">
            <x v="89"/>
            <x v="90"/>
          </reference>
          <reference field="2" count="1" selected="0">
            <x v="44"/>
          </reference>
        </references>
      </pivotArea>
    </format>
    <format dxfId="10356">
      <pivotArea dataOnly="0" labelOnly="1" outline="0" fieldPosition="0">
        <references count="2">
          <reference field="0" count="4">
            <x v="10"/>
            <x v="43"/>
            <x v="65"/>
            <x v="87"/>
          </reference>
          <reference field="2" count="1" selected="0">
            <x v="45"/>
          </reference>
        </references>
      </pivotArea>
    </format>
    <format dxfId="10355">
      <pivotArea dataOnly="0" labelOnly="1" outline="0" fieldPosition="0">
        <references count="2">
          <reference field="0" count="3">
            <x v="29"/>
            <x v="85"/>
            <x v="86"/>
          </reference>
          <reference field="2" count="1" selected="0">
            <x v="46"/>
          </reference>
        </references>
      </pivotArea>
    </format>
    <format dxfId="10354">
      <pivotArea dataOnly="0" labelOnly="1" outline="0" fieldPosition="0">
        <references count="2">
          <reference field="0" count="1">
            <x v="45"/>
          </reference>
          <reference field="2" count="1" selected="0">
            <x v="47"/>
          </reference>
        </references>
      </pivotArea>
    </format>
    <format dxfId="10353">
      <pivotArea dataOnly="0" labelOnly="1" outline="0" fieldPosition="0">
        <references count="2">
          <reference field="0" count="1">
            <x v="9"/>
          </reference>
          <reference field="2" count="1" selected="0">
            <x v="48"/>
          </reference>
        </references>
      </pivotArea>
    </format>
    <format dxfId="10352">
      <pivotArea dataOnly="0" labelOnly="1" outline="0" fieldPosition="0">
        <references count="2">
          <reference field="0" count="3">
            <x v="68"/>
            <x v="69"/>
            <x v="75"/>
          </reference>
          <reference field="2" count="1" selected="0">
            <x v="49"/>
          </reference>
        </references>
      </pivotArea>
    </format>
    <format dxfId="10351">
      <pivotArea dataOnly="0" labelOnly="1" outline="0" fieldPosition="0">
        <references count="2">
          <reference field="0" count="3">
            <x v="59"/>
            <x v="73"/>
            <x v="74"/>
          </reference>
          <reference field="2" count="1" selected="0">
            <x v="50"/>
          </reference>
        </references>
      </pivotArea>
    </format>
    <format dxfId="10350">
      <pivotArea dataOnly="0" labelOnly="1" outline="0" fieldPosition="0">
        <references count="2">
          <reference field="0" count="1">
            <x v="7"/>
          </reference>
          <reference field="2" count="1" selected="0">
            <x v="51"/>
          </reference>
        </references>
      </pivotArea>
    </format>
    <format dxfId="10349">
      <pivotArea dataOnly="0" labelOnly="1" outline="0" fieldPosition="0">
        <references count="2">
          <reference field="0" count="1">
            <x v="76"/>
          </reference>
          <reference field="2" count="1" selected="0">
            <x v="52"/>
          </reference>
        </references>
      </pivotArea>
    </format>
    <format dxfId="10348">
      <pivotArea dataOnly="0" labelOnly="1" outline="0" fieldPosition="0">
        <references count="2">
          <reference field="0" count="1">
            <x v="30"/>
          </reference>
          <reference field="2" count="1" selected="0">
            <x v="53"/>
          </reference>
        </references>
      </pivotArea>
    </format>
    <format dxfId="10347">
      <pivotArea dataOnly="0" labelOnly="1" outline="0" fieldPosition="0">
        <references count="2">
          <reference field="0" count="1">
            <x v="3"/>
          </reference>
          <reference field="2" count="1" selected="0">
            <x v="54"/>
          </reference>
        </references>
      </pivotArea>
    </format>
    <format dxfId="10346">
      <pivotArea dataOnly="0" labelOnly="1" outline="0" fieldPosition="0">
        <references count="2">
          <reference field="0" count="1">
            <x v="40"/>
          </reference>
          <reference field="2" count="1" selected="0">
            <x v="55"/>
          </reference>
        </references>
      </pivotArea>
    </format>
    <format dxfId="10345">
      <pivotArea dataOnly="0" labelOnly="1" outline="0" fieldPosition="0">
        <references count="3">
          <reference field="0" count="1" selected="0">
            <x v="17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10344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10343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10342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10341">
      <pivotArea dataOnly="0" labelOnly="1" outline="0" fieldPosition="0">
        <references count="3">
          <reference field="0" count="1" selected="0">
            <x v="52"/>
          </reference>
          <reference field="2" count="1" selected="0">
            <x v="3"/>
          </reference>
          <reference field="4" count="1">
            <x v="0"/>
          </reference>
        </references>
      </pivotArea>
    </format>
    <format dxfId="10340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10339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10338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10337">
      <pivotArea dataOnly="0" labelOnly="1" outline="0" fieldPosition="0">
        <references count="3">
          <reference field="0" count="1" selected="0">
            <x v="98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10336">
      <pivotArea dataOnly="0" labelOnly="1" outline="0" fieldPosition="0">
        <references count="3">
          <reference field="0" count="1" selected="0">
            <x v="21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10335">
      <pivotArea dataOnly="0" labelOnly="1" outline="0" fieldPosition="0">
        <references count="3">
          <reference field="0" count="1" selected="0">
            <x v="88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10334">
      <pivotArea dataOnly="0" labelOnly="1" outline="0" fieldPosition="0">
        <references count="3">
          <reference field="0" count="1" selected="0">
            <x v="19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10333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10332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10331">
      <pivotArea dataOnly="0" labelOnly="1" outline="0" fieldPosition="0">
        <references count="3">
          <reference field="0" count="1" selected="0">
            <x v="82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10330">
      <pivotArea dataOnly="0" labelOnly="1" outline="0" fieldPosition="0">
        <references count="3">
          <reference field="0" count="1" selected="0">
            <x v="96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10329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11"/>
          </reference>
          <reference field="4" count="1">
            <x v="1"/>
          </reference>
        </references>
      </pivotArea>
    </format>
    <format dxfId="10328">
      <pivotArea dataOnly="0" labelOnly="1" outline="0" fieldPosition="0">
        <references count="3">
          <reference field="0" count="1" selected="0">
            <x v="57"/>
          </reference>
          <reference field="2" count="1" selected="0">
            <x v="11"/>
          </reference>
          <reference field="4" count="1">
            <x v="1"/>
          </reference>
        </references>
      </pivotArea>
    </format>
    <format dxfId="10327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11"/>
          </reference>
          <reference field="4" count="1">
            <x v="1"/>
          </reference>
        </references>
      </pivotArea>
    </format>
    <format dxfId="10326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12"/>
          </reference>
          <reference field="4" count="1">
            <x v="1"/>
          </reference>
        </references>
      </pivotArea>
    </format>
    <format dxfId="10325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10324">
      <pivotArea dataOnly="0" labelOnly="1" outline="0" fieldPosition="0">
        <references count="3">
          <reference field="0" count="1" selected="0">
            <x v="42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10323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14"/>
          </reference>
          <reference field="4" count="1">
            <x v="0"/>
          </reference>
        </references>
      </pivotArea>
    </format>
    <format dxfId="10322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10321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10320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10319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318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317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10316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315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314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313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10312">
      <pivotArea dataOnly="0" labelOnly="1" outline="0" fieldPosition="0">
        <references count="3">
          <reference field="0" count="1" selected="0">
            <x v="14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10311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10310">
      <pivotArea dataOnly="0" labelOnly="1" outline="0" fieldPosition="0">
        <references count="3">
          <reference field="0" count="1" selected="0">
            <x v="4"/>
          </reference>
          <reference field="2" count="1" selected="0">
            <x v="21"/>
          </reference>
          <reference field="4" count="1">
            <x v="0"/>
          </reference>
        </references>
      </pivotArea>
    </format>
    <format dxfId="10309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10308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21"/>
          </reference>
          <reference field="4" count="1">
            <x v="0"/>
          </reference>
        </references>
      </pivotArea>
    </format>
    <format dxfId="10307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22"/>
          </reference>
          <reference field="4" count="1">
            <x v="1"/>
          </reference>
        </references>
      </pivotArea>
    </format>
    <format dxfId="10306">
      <pivotArea dataOnly="0" labelOnly="1" outline="0" fieldPosition="0">
        <references count="3">
          <reference field="0" count="1" selected="0">
            <x v="47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10305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10304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10303">
      <pivotArea dataOnly="0" labelOnly="1" outline="0" fieldPosition="0">
        <references count="3">
          <reference field="0" count="1" selected="0">
            <x v="58"/>
          </reference>
          <reference field="2" count="1" selected="0">
            <x v="25"/>
          </reference>
          <reference field="4" count="1">
            <x v="0"/>
          </reference>
        </references>
      </pivotArea>
    </format>
    <format dxfId="10302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10301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10300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10299">
      <pivotArea dataOnly="0" labelOnly="1" outline="0" fieldPosition="0">
        <references count="3">
          <reference field="0" count="1" selected="0">
            <x v="84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10298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27"/>
          </reference>
          <reference field="4" count="1">
            <x v="0"/>
          </reference>
        </references>
      </pivotArea>
    </format>
    <format dxfId="10297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27"/>
          </reference>
          <reference field="4" count="1">
            <x v="0"/>
          </reference>
        </references>
      </pivotArea>
    </format>
    <format dxfId="10296">
      <pivotArea dataOnly="0" labelOnly="1" outline="0" fieldPosition="0">
        <references count="3">
          <reference field="0" count="1" selected="0">
            <x v="11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10295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10294">
      <pivotArea dataOnly="0" labelOnly="1" outline="0" fieldPosition="0">
        <references count="3">
          <reference field="0" count="1" selected="0">
            <x v="72"/>
          </reference>
          <reference field="2" count="1" selected="0">
            <x v="29"/>
          </reference>
          <reference field="4" count="1">
            <x v="1"/>
          </reference>
        </references>
      </pivotArea>
    </format>
    <format dxfId="10293">
      <pivotArea dataOnly="0" labelOnly="1" outline="0" fieldPosition="0">
        <references count="3">
          <reference field="0" count="1" selected="0">
            <x v="78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10292">
      <pivotArea dataOnly="0" labelOnly="1" outline="0" fieldPosition="0">
        <references count="3">
          <reference field="0" count="1" selected="0">
            <x v="0"/>
          </reference>
          <reference field="2" count="1" selected="0">
            <x v="31"/>
          </reference>
          <reference field="4" count="1">
            <x v="0"/>
          </reference>
        </references>
      </pivotArea>
    </format>
    <format dxfId="10291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0290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32"/>
          </reference>
          <reference field="4" count="1">
            <x v="0"/>
          </reference>
        </references>
      </pivotArea>
    </format>
    <format dxfId="10289">
      <pivotArea dataOnly="0" labelOnly="1" outline="0" fieldPosition="0">
        <references count="3">
          <reference field="0" count="1" selected="0">
            <x v="26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0288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0287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0286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0285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10284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10283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34"/>
          </reference>
          <reference field="4" count="1">
            <x v="0"/>
          </reference>
        </references>
      </pivotArea>
    </format>
    <format dxfId="10282">
      <pivotArea dataOnly="0" labelOnly="1" outline="0" fieldPosition="0">
        <references count="3">
          <reference field="0" count="1" selected="0">
            <x v="6"/>
          </reference>
          <reference field="2" count="1" selected="0">
            <x v="34"/>
          </reference>
          <reference field="4" count="1">
            <x v="0"/>
          </reference>
        </references>
      </pivotArea>
    </format>
    <format dxfId="10281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34"/>
          </reference>
          <reference field="4" count="1">
            <x v="0"/>
          </reference>
        </references>
      </pivotArea>
    </format>
    <format dxfId="10280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34"/>
          </reference>
          <reference field="4" count="1">
            <x v="0"/>
          </reference>
        </references>
      </pivotArea>
    </format>
    <format dxfId="10279">
      <pivotArea dataOnly="0" labelOnly="1" outline="0" fieldPosition="0">
        <references count="3">
          <reference field="0" count="1" selected="0">
            <x v="53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10278">
      <pivotArea dataOnly="0" labelOnly="1" outline="0" fieldPosition="0">
        <references count="3">
          <reference field="0" count="1" selected="0">
            <x v="97"/>
          </reference>
          <reference field="2" count="1" selected="0">
            <x v="36"/>
          </reference>
          <reference field="4" count="1">
            <x v="1"/>
          </reference>
        </references>
      </pivotArea>
    </format>
    <format dxfId="10277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37"/>
          </reference>
          <reference field="4" count="1">
            <x v="1"/>
          </reference>
        </references>
      </pivotArea>
    </format>
    <format dxfId="10276">
      <pivotArea dataOnly="0" labelOnly="1" outline="0" fieldPosition="0">
        <references count="3">
          <reference field="0" count="1" selected="0">
            <x v="95"/>
          </reference>
          <reference field="2" count="1" selected="0">
            <x v="38"/>
          </reference>
          <reference field="4" count="1">
            <x v="0"/>
          </reference>
        </references>
      </pivotArea>
    </format>
    <format dxfId="10275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39"/>
          </reference>
          <reference field="4" count="1">
            <x v="0"/>
          </reference>
        </references>
      </pivotArea>
    </format>
    <format dxfId="10274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39"/>
          </reference>
          <reference field="4" count="1">
            <x v="0"/>
          </reference>
        </references>
      </pivotArea>
    </format>
    <format dxfId="10273">
      <pivotArea dataOnly="0" labelOnly="1" outline="0" fieldPosition="0">
        <references count="3">
          <reference field="0" count="1" selected="0">
            <x v="38"/>
          </reference>
          <reference field="2" count="1" selected="0">
            <x v="40"/>
          </reference>
          <reference field="4" count="1">
            <x v="1"/>
          </reference>
        </references>
      </pivotArea>
    </format>
    <format dxfId="10272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40"/>
          </reference>
          <reference field="4" count="1">
            <x v="1"/>
          </reference>
        </references>
      </pivotArea>
    </format>
    <format dxfId="10271">
      <pivotArea dataOnly="0" labelOnly="1" outline="0" fieldPosition="0">
        <references count="3">
          <reference field="0" count="1" selected="0">
            <x v="80"/>
          </reference>
          <reference field="2" count="1" selected="0">
            <x v="41"/>
          </reference>
          <reference field="4" count="1">
            <x v="1"/>
          </reference>
        </references>
      </pivotArea>
    </format>
    <format dxfId="10270">
      <pivotArea dataOnly="0" labelOnly="1" outline="0" fieldPosition="0">
        <references count="3">
          <reference field="0" count="1" selected="0">
            <x v="56"/>
          </reference>
          <reference field="2" count="1" selected="0">
            <x v="42"/>
          </reference>
          <reference field="4" count="1">
            <x v="1"/>
          </reference>
        </references>
      </pivotArea>
    </format>
    <format dxfId="10269">
      <pivotArea dataOnly="0" labelOnly="1" outline="0" fieldPosition="0">
        <references count="3">
          <reference field="0" count="1" selected="0">
            <x v="51"/>
          </reference>
          <reference field="2" count="1" selected="0">
            <x v="43"/>
          </reference>
          <reference field="4" count="1">
            <x v="0"/>
          </reference>
        </references>
      </pivotArea>
    </format>
    <format dxfId="10268">
      <pivotArea dataOnly="0" labelOnly="1" outline="0" fieldPosition="0">
        <references count="3">
          <reference field="0" count="1" selected="0">
            <x v="89"/>
          </reference>
          <reference field="2" count="1" selected="0">
            <x v="44"/>
          </reference>
          <reference field="4" count="1">
            <x v="0"/>
          </reference>
        </references>
      </pivotArea>
    </format>
    <format dxfId="10267">
      <pivotArea dataOnly="0" labelOnly="1" outline="0" fieldPosition="0">
        <references count="3">
          <reference field="0" count="1" selected="0">
            <x v="90"/>
          </reference>
          <reference field="2" count="1" selected="0">
            <x v="44"/>
          </reference>
          <reference field="4" count="1">
            <x v="0"/>
          </reference>
        </references>
      </pivotArea>
    </format>
    <format dxfId="10266">
      <pivotArea dataOnly="0" labelOnly="1" outline="0" fieldPosition="0">
        <references count="3">
          <reference field="0" count="1" selected="0">
            <x v="10"/>
          </reference>
          <reference field="2" count="1" selected="0">
            <x v="45"/>
          </reference>
          <reference field="4" count="1">
            <x v="1"/>
          </reference>
        </references>
      </pivotArea>
    </format>
    <format dxfId="10265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45"/>
          </reference>
          <reference field="4" count="1">
            <x v="0"/>
          </reference>
        </references>
      </pivotArea>
    </format>
    <format dxfId="10264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45"/>
          </reference>
          <reference field="4" count="1">
            <x v="0"/>
          </reference>
        </references>
      </pivotArea>
    </format>
    <format dxfId="10263">
      <pivotArea dataOnly="0" labelOnly="1" outline="0" fieldPosition="0">
        <references count="3">
          <reference field="0" count="1" selected="0">
            <x v="87"/>
          </reference>
          <reference field="2" count="1" selected="0">
            <x v="45"/>
          </reference>
          <reference field="4" count="1">
            <x v="1"/>
          </reference>
        </references>
      </pivotArea>
    </format>
    <format dxfId="10262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10261">
      <pivotArea dataOnly="0" labelOnly="1" outline="0" fieldPosition="0">
        <references count="3">
          <reference field="0" count="1" selected="0">
            <x v="85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10260">
      <pivotArea dataOnly="0" labelOnly="1" outline="0" fieldPosition="0">
        <references count="3">
          <reference field="0" count="1" selected="0">
            <x v="86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10259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47"/>
          </reference>
          <reference field="4" count="1">
            <x v="1"/>
          </reference>
        </references>
      </pivotArea>
    </format>
    <format dxfId="10258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48"/>
          </reference>
          <reference field="4" count="1">
            <x v="1"/>
          </reference>
        </references>
      </pivotArea>
    </format>
    <format dxfId="10257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49"/>
          </reference>
          <reference field="4" count="1">
            <x v="0"/>
          </reference>
        </references>
      </pivotArea>
    </format>
    <format dxfId="10256">
      <pivotArea dataOnly="0" labelOnly="1" outline="0" fieldPosition="0">
        <references count="3">
          <reference field="0" count="1" selected="0">
            <x v="69"/>
          </reference>
          <reference field="2" count="1" selected="0">
            <x v="49"/>
          </reference>
          <reference field="4" count="1">
            <x v="0"/>
          </reference>
        </references>
      </pivotArea>
    </format>
    <format dxfId="10255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49"/>
          </reference>
          <reference field="4" count="1">
            <x v="1"/>
          </reference>
        </references>
      </pivotArea>
    </format>
    <format dxfId="10254">
      <pivotArea dataOnly="0" labelOnly="1" outline="0" fieldPosition="0">
        <references count="3">
          <reference field="0" count="1" selected="0">
            <x v="59"/>
          </reference>
          <reference field="2" count="1" selected="0">
            <x v="50"/>
          </reference>
          <reference field="4" count="1">
            <x v="0"/>
          </reference>
        </references>
      </pivotArea>
    </format>
    <format dxfId="10253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50"/>
          </reference>
          <reference field="4" count="1">
            <x v="1"/>
          </reference>
        </references>
      </pivotArea>
    </format>
    <format dxfId="10252">
      <pivotArea dataOnly="0" labelOnly="1" outline="0" fieldPosition="0">
        <references count="3">
          <reference field="0" count="1" selected="0">
            <x v="74"/>
          </reference>
          <reference field="2" count="1" selected="0">
            <x v="50"/>
          </reference>
          <reference field="4" count="1">
            <x v="1"/>
          </reference>
        </references>
      </pivotArea>
    </format>
    <format dxfId="10251">
      <pivotArea dataOnly="0" labelOnly="1" outline="0" fieldPosition="0">
        <references count="3">
          <reference field="0" count="1" selected="0">
            <x v="7"/>
          </reference>
          <reference field="2" count="1" selected="0">
            <x v="51"/>
          </reference>
          <reference field="4" count="1">
            <x v="1"/>
          </reference>
        </references>
      </pivotArea>
    </format>
    <format dxfId="10250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52"/>
          </reference>
          <reference field="4" count="1">
            <x v="0"/>
          </reference>
        </references>
      </pivotArea>
    </format>
    <format dxfId="10249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53"/>
          </reference>
          <reference field="4" count="1">
            <x v="1"/>
          </reference>
        </references>
      </pivotArea>
    </format>
    <format dxfId="10248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54"/>
          </reference>
          <reference field="4" count="1">
            <x v="0"/>
          </reference>
        </references>
      </pivotArea>
    </format>
    <format dxfId="10247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55"/>
          </reference>
          <reference field="4" count="1">
            <x v="0"/>
          </reference>
        </references>
      </pivotArea>
    </format>
    <format dxfId="10246">
      <pivotArea field="2" type="button" dataOnly="0" labelOnly="1" outline="0" axis="axisRow" fieldPosition="0"/>
    </format>
    <format dxfId="10245">
      <pivotArea field="0" type="button" dataOnly="0" labelOnly="1" outline="0" axis="axisRow" fieldPosition="1"/>
    </format>
    <format dxfId="10244">
      <pivotArea field="4" type="button" dataOnly="0" labelOnly="1" outline="0" axis="axisRow" fieldPosition="2"/>
    </format>
    <format dxfId="10243">
      <pivotArea field="2" type="button" dataOnly="0" labelOnly="1" outline="0" axis="axisRow" fieldPosition="0"/>
    </format>
    <format dxfId="10242">
      <pivotArea field="0" type="button" dataOnly="0" labelOnly="1" outline="0" axis="axisRow" fieldPosition="1"/>
    </format>
    <format dxfId="10241">
      <pivotArea field="4" type="button" dataOnly="0" labelOnly="1" outline="0" axis="axisRow" fieldPosition="2"/>
    </format>
    <format dxfId="10240">
      <pivotArea field="2" type="button" dataOnly="0" labelOnly="1" outline="0" axis="axisRow" fieldPosition="0"/>
    </format>
    <format dxfId="10239">
      <pivotArea field="0" type="button" dataOnly="0" labelOnly="1" outline="0" axis="axisRow" fieldPosition="1"/>
    </format>
    <format dxfId="10238">
      <pivotArea field="4" type="button" dataOnly="0" labelOnly="1" outline="0" axis="axisRow" fieldPosition="2"/>
    </format>
    <format dxfId="10237">
      <pivotArea type="origin" dataOnly="0" labelOnly="1" outline="0" fieldPosition="0"/>
    </format>
    <format dxfId="10236">
      <pivotArea outline="0" collapsedLevelsAreSubtotals="1" fieldPosition="0">
        <references count="3">
          <reference field="0" count="6" selected="0">
            <x v="27"/>
            <x v="32"/>
            <x v="37"/>
            <x v="81"/>
            <x v="93"/>
            <x v="94"/>
          </reference>
          <reference field="2" count="1" selected="0">
            <x v="17"/>
          </reference>
          <reference field="4" count="0" selected="0"/>
        </references>
      </pivotArea>
    </format>
    <format dxfId="10235">
      <pivotArea dataOnly="0" labelOnly="1" outline="0" fieldPosition="0">
        <references count="1">
          <reference field="2" count="1">
            <x v="17"/>
          </reference>
        </references>
      </pivotArea>
    </format>
    <format dxfId="10234">
      <pivotArea dataOnly="0" labelOnly="1" outline="0" fieldPosition="0">
        <references count="2">
          <reference field="0" count="6">
            <x v="27"/>
            <x v="32"/>
            <x v="37"/>
            <x v="81"/>
            <x v="93"/>
            <x v="94"/>
          </reference>
          <reference field="2" count="1" selected="0">
            <x v="17"/>
          </reference>
        </references>
      </pivotArea>
    </format>
    <format dxfId="10233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232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231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10230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229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228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227">
      <pivotArea outline="0" collapsedLevelsAreSubtotals="1" fieldPosition="0">
        <references count="3">
          <reference field="0" count="6" selected="0">
            <x v="27"/>
            <x v="32"/>
            <x v="37"/>
            <x v="81"/>
            <x v="93"/>
            <x v="94"/>
          </reference>
          <reference field="2" count="1" selected="0">
            <x v="17"/>
          </reference>
          <reference field="4" count="0" selected="0"/>
        </references>
      </pivotArea>
    </format>
    <format dxfId="10226">
      <pivotArea dataOnly="0" labelOnly="1" outline="0" fieldPosition="0">
        <references count="1">
          <reference field="2" count="1">
            <x v="17"/>
          </reference>
        </references>
      </pivotArea>
    </format>
    <format dxfId="10225">
      <pivotArea dataOnly="0" labelOnly="1" outline="0" fieldPosition="0">
        <references count="2">
          <reference field="0" count="6">
            <x v="27"/>
            <x v="32"/>
            <x v="37"/>
            <x v="81"/>
            <x v="93"/>
            <x v="94"/>
          </reference>
          <reference field="2" count="1" selected="0">
            <x v="17"/>
          </reference>
        </references>
      </pivotArea>
    </format>
    <format dxfId="10224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223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222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10221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220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219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218">
      <pivotArea outline="0" collapsedLevelsAreSubtotals="1" fieldPosition="0">
        <references count="3">
          <reference field="0" count="4" selected="0">
            <x v="13"/>
            <x v="35"/>
            <x v="66"/>
            <x v="84"/>
          </reference>
          <reference field="2" count="1" selected="0">
            <x v="26"/>
          </reference>
          <reference field="4" count="1" selected="0">
            <x v="1"/>
          </reference>
        </references>
      </pivotArea>
    </format>
    <format dxfId="10217">
      <pivotArea dataOnly="0" labelOnly="1" outline="0" fieldPosition="0">
        <references count="1">
          <reference field="2" count="1">
            <x v="26"/>
          </reference>
        </references>
      </pivotArea>
    </format>
    <format dxfId="10216">
      <pivotArea dataOnly="0" labelOnly="1" outline="0" fieldPosition="0">
        <references count="2">
          <reference field="0" count="4">
            <x v="13"/>
            <x v="35"/>
            <x v="66"/>
            <x v="84"/>
          </reference>
          <reference field="2" count="1" selected="0">
            <x v="26"/>
          </reference>
        </references>
      </pivotArea>
    </format>
    <format dxfId="10215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10214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10213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10212">
      <pivotArea dataOnly="0" labelOnly="1" outline="0" fieldPosition="0">
        <references count="3">
          <reference field="0" count="1" selected="0">
            <x v="84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10211">
      <pivotArea outline="0" collapsedLevelsAreSubtotals="1" fieldPosition="0">
        <references count="3">
          <reference field="0" count="4" selected="0">
            <x v="13"/>
            <x v="35"/>
            <x v="66"/>
            <x v="84"/>
          </reference>
          <reference field="2" count="1" selected="0">
            <x v="26"/>
          </reference>
          <reference field="4" count="1" selected="0">
            <x v="1"/>
          </reference>
        </references>
      </pivotArea>
    </format>
    <format dxfId="10210">
      <pivotArea dataOnly="0" labelOnly="1" outline="0" fieldPosition="0">
        <references count="1">
          <reference field="2" count="1">
            <x v="26"/>
          </reference>
        </references>
      </pivotArea>
    </format>
    <format dxfId="10209">
      <pivotArea dataOnly="0" labelOnly="1" outline="0" fieldPosition="0">
        <references count="2">
          <reference field="0" count="4">
            <x v="13"/>
            <x v="35"/>
            <x v="66"/>
            <x v="84"/>
          </reference>
          <reference field="2" count="1" selected="0">
            <x v="26"/>
          </reference>
        </references>
      </pivotArea>
    </format>
    <format dxfId="10208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10207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10206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10205">
      <pivotArea dataOnly="0" labelOnly="1" outline="0" fieldPosition="0">
        <references count="3">
          <reference field="0" count="1" selected="0">
            <x v="84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10204">
      <pivotArea outline="0" collapsedLevelsAreSubtotals="1" fieldPosition="0">
        <references count="3">
          <reference field="0" count="6" selected="0">
            <x v="18"/>
            <x v="25"/>
            <x v="26"/>
            <x v="48"/>
            <x v="83"/>
            <x v="91"/>
          </reference>
          <reference field="2" count="1" selected="0">
            <x v="32"/>
          </reference>
          <reference field="4" count="0" selected="0"/>
        </references>
      </pivotArea>
    </format>
    <format dxfId="10203">
      <pivotArea dataOnly="0" labelOnly="1" outline="0" fieldPosition="0">
        <references count="1">
          <reference field="2" count="1">
            <x v="32"/>
          </reference>
        </references>
      </pivotArea>
    </format>
    <format dxfId="10202">
      <pivotArea dataOnly="0" labelOnly="1" outline="0" fieldPosition="0">
        <references count="2">
          <reference field="0" count="6">
            <x v="18"/>
            <x v="25"/>
            <x v="26"/>
            <x v="48"/>
            <x v="83"/>
            <x v="91"/>
          </reference>
          <reference field="2" count="1" selected="0">
            <x v="32"/>
          </reference>
        </references>
      </pivotArea>
    </format>
    <format dxfId="10201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0200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32"/>
          </reference>
          <reference field="4" count="1">
            <x v="0"/>
          </reference>
        </references>
      </pivotArea>
    </format>
    <format dxfId="10199">
      <pivotArea dataOnly="0" labelOnly="1" outline="0" fieldPosition="0">
        <references count="3">
          <reference field="0" count="1" selected="0">
            <x v="26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0198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0197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0196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0195">
      <pivotArea outline="0" collapsedLevelsAreSubtotals="1" fieldPosition="0">
        <references count="3">
          <reference field="0" count="6" selected="0">
            <x v="18"/>
            <x v="25"/>
            <x v="26"/>
            <x v="48"/>
            <x v="83"/>
            <x v="91"/>
          </reference>
          <reference field="2" count="1" selected="0">
            <x v="32"/>
          </reference>
          <reference field="4" count="0" selected="0"/>
        </references>
      </pivotArea>
    </format>
    <format dxfId="10194">
      <pivotArea dataOnly="0" labelOnly="1" outline="0" fieldPosition="0">
        <references count="1">
          <reference field="2" count="1">
            <x v="32"/>
          </reference>
        </references>
      </pivotArea>
    </format>
    <format dxfId="10193">
      <pivotArea dataOnly="0" labelOnly="1" outline="0" fieldPosition="0">
        <references count="2">
          <reference field="0" count="6">
            <x v="18"/>
            <x v="25"/>
            <x v="26"/>
            <x v="48"/>
            <x v="83"/>
            <x v="91"/>
          </reference>
          <reference field="2" count="1" selected="0">
            <x v="32"/>
          </reference>
        </references>
      </pivotArea>
    </format>
    <format dxfId="10192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0191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32"/>
          </reference>
          <reference field="4" count="1">
            <x v="0"/>
          </reference>
        </references>
      </pivotArea>
    </format>
    <format dxfId="10190">
      <pivotArea dataOnly="0" labelOnly="1" outline="0" fieldPosition="0">
        <references count="3">
          <reference field="0" count="1" selected="0">
            <x v="26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0189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0188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0187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0186">
      <pivotArea outline="0" collapsedLevelsAreSubtotals="1" fieldPosition="0">
        <references count="3">
          <reference field="0" count="1" selected="0">
            <x v="74"/>
          </reference>
          <reference field="2" count="1" selected="0">
            <x v="50"/>
          </reference>
          <reference field="4" count="1" selected="0">
            <x v="1"/>
          </reference>
        </references>
      </pivotArea>
    </format>
    <format dxfId="10185">
      <pivotArea outline="0" collapsedLevelsAreSubtotals="1" fieldPosition="0">
        <references count="3">
          <reference field="0" count="5" selected="0">
            <x v="3"/>
            <x v="7"/>
            <x v="30"/>
            <x v="40"/>
            <x v="76"/>
          </reference>
          <reference field="2" count="5" selected="0">
            <x v="51"/>
            <x v="52"/>
            <x v="53"/>
            <x v="54"/>
            <x v="55"/>
          </reference>
          <reference field="4" count="0" selected="0"/>
        </references>
      </pivotArea>
    </format>
    <format dxfId="10184">
      <pivotArea grandRow="1" outline="0" collapsedLevelsAreSubtotals="1" fieldPosition="0"/>
    </format>
    <format dxfId="10183">
      <pivotArea dataOnly="0" labelOnly="1" outline="0" offset="IV256" fieldPosition="0">
        <references count="1">
          <reference field="2" count="1">
            <x v="50"/>
          </reference>
        </references>
      </pivotArea>
    </format>
    <format dxfId="10182">
      <pivotArea dataOnly="0" labelOnly="1" outline="0" fieldPosition="0">
        <references count="1">
          <reference field="2" count="5">
            <x v="51"/>
            <x v="52"/>
            <x v="53"/>
            <x v="54"/>
            <x v="55"/>
          </reference>
        </references>
      </pivotArea>
    </format>
    <format dxfId="10181">
      <pivotArea dataOnly="0" labelOnly="1" grandRow="1" outline="0" fieldPosition="0"/>
    </format>
    <format dxfId="10180">
      <pivotArea dataOnly="0" labelOnly="1" outline="0" fieldPosition="0">
        <references count="2">
          <reference field="0" count="1">
            <x v="74"/>
          </reference>
          <reference field="2" count="1" selected="0">
            <x v="50"/>
          </reference>
        </references>
      </pivotArea>
    </format>
    <format dxfId="10179">
      <pivotArea dataOnly="0" labelOnly="1" outline="0" fieldPosition="0">
        <references count="2">
          <reference field="0" count="1">
            <x v="7"/>
          </reference>
          <reference field="2" count="1" selected="0">
            <x v="51"/>
          </reference>
        </references>
      </pivotArea>
    </format>
    <format dxfId="10178">
      <pivotArea dataOnly="0" labelOnly="1" outline="0" fieldPosition="0">
        <references count="2">
          <reference field="0" count="1">
            <x v="76"/>
          </reference>
          <reference field="2" count="1" selected="0">
            <x v="52"/>
          </reference>
        </references>
      </pivotArea>
    </format>
    <format dxfId="10177">
      <pivotArea dataOnly="0" labelOnly="1" outline="0" fieldPosition="0">
        <references count="2">
          <reference field="0" count="1">
            <x v="30"/>
          </reference>
          <reference field="2" count="1" selected="0">
            <x v="53"/>
          </reference>
        </references>
      </pivotArea>
    </format>
    <format dxfId="10176">
      <pivotArea dataOnly="0" labelOnly="1" outline="0" fieldPosition="0">
        <references count="2">
          <reference field="0" count="1">
            <x v="3"/>
          </reference>
          <reference field="2" count="1" selected="0">
            <x v="54"/>
          </reference>
        </references>
      </pivotArea>
    </format>
    <format dxfId="10175">
      <pivotArea dataOnly="0" labelOnly="1" outline="0" fieldPosition="0">
        <references count="2">
          <reference field="0" count="1">
            <x v="40"/>
          </reference>
          <reference field="2" count="1" selected="0">
            <x v="55"/>
          </reference>
        </references>
      </pivotArea>
    </format>
    <format dxfId="10174">
      <pivotArea dataOnly="0" labelOnly="1" outline="0" fieldPosition="0">
        <references count="3">
          <reference field="0" count="1" selected="0">
            <x v="74"/>
          </reference>
          <reference field="2" count="1" selected="0">
            <x v="50"/>
          </reference>
          <reference field="4" count="1">
            <x v="1"/>
          </reference>
        </references>
      </pivotArea>
    </format>
    <format dxfId="10173">
      <pivotArea dataOnly="0" labelOnly="1" outline="0" fieldPosition="0">
        <references count="3">
          <reference field="0" count="1" selected="0">
            <x v="7"/>
          </reference>
          <reference field="2" count="1" selected="0">
            <x v="51"/>
          </reference>
          <reference field="4" count="1">
            <x v="1"/>
          </reference>
        </references>
      </pivotArea>
    </format>
    <format dxfId="10172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52"/>
          </reference>
          <reference field="4" count="1">
            <x v="0"/>
          </reference>
        </references>
      </pivotArea>
    </format>
    <format dxfId="10171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53"/>
          </reference>
          <reference field="4" count="1">
            <x v="1"/>
          </reference>
        </references>
      </pivotArea>
    </format>
    <format dxfId="10170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54"/>
          </reference>
          <reference field="4" count="1">
            <x v="0"/>
          </reference>
        </references>
      </pivotArea>
    </format>
    <format dxfId="10169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55"/>
          </reference>
          <reference field="4" count="1">
            <x v="0"/>
          </reference>
        </references>
      </pivotArea>
    </format>
    <format dxfId="10168">
      <pivotArea type="origin" dataOnly="0" labelOnly="1" outline="0" fieldPosition="0"/>
    </format>
    <format dxfId="10167">
      <pivotArea field="2" type="button" dataOnly="0" labelOnly="1" outline="0" axis="axisRow" fieldPosition="0"/>
    </format>
    <format dxfId="10166">
      <pivotArea dataOnly="0" labelOnly="1" outline="0" fieldPosition="0">
        <references count="1">
          <reference field="2" count="0"/>
        </references>
      </pivotArea>
    </format>
    <format dxfId="10165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164">
      <pivotArea dataOnly="0" labelOnly="1" outline="0" fieldPosition="0">
        <references count="1">
          <reference field="2" count="6">
            <x v="50"/>
            <x v="51"/>
            <x v="52"/>
            <x v="53"/>
            <x v="54"/>
            <x v="55"/>
          </reference>
        </references>
      </pivotArea>
    </format>
    <format dxfId="10163">
      <pivotArea dataOnly="0" labelOnly="1" grandRow="1" outline="0" fieldPosition="0"/>
    </format>
    <format dxfId="10162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a dinámica2" cacheId="3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H16:L73" firstHeaderRow="1" firstDataRow="2" firstDataCol="2"/>
  <pivotFields count="5">
    <pivotField compact="0" numFmtId="14" outline="0" showAll="0"/>
    <pivotField axis="axisRow" compact="0" outline="0" showAll="0" defaultSubtotal="0">
      <items count="56">
        <item x="36"/>
        <item x="14"/>
        <item x="29"/>
        <item x="6"/>
        <item x="33"/>
        <item x="46"/>
        <item x="19"/>
        <item x="54"/>
        <item x="18"/>
        <item x="49"/>
        <item x="16"/>
        <item x="48"/>
        <item x="17"/>
        <item x="44"/>
        <item x="28"/>
        <item x="10"/>
        <item x="51"/>
        <item x="20"/>
        <item x="21"/>
        <item x="35"/>
        <item x="12"/>
        <item x="13"/>
        <item x="3"/>
        <item x="24"/>
        <item x="31"/>
        <item x="25"/>
        <item x="37"/>
        <item x="11"/>
        <item x="39"/>
        <item x="9"/>
        <item x="42"/>
        <item x="45"/>
        <item x="0"/>
        <item x="15"/>
        <item x="1"/>
        <item x="4"/>
        <item x="34"/>
        <item x="53"/>
        <item x="30"/>
        <item m="1" x="55"/>
        <item x="52"/>
        <item x="22"/>
        <item x="7"/>
        <item x="32"/>
        <item x="23"/>
        <item x="8"/>
        <item x="38"/>
        <item x="50"/>
        <item x="27"/>
        <item x="41"/>
        <item x="26"/>
        <item x="43"/>
        <item x="5"/>
        <item x="2"/>
        <item x="47"/>
        <item x="40"/>
      </items>
    </pivotField>
    <pivotField axis="axisRow" compact="0" outline="0" showAll="0" sortType="descending">
      <items count="57">
        <item x="14"/>
        <item x="29"/>
        <item x="6"/>
        <item x="33"/>
        <item x="46"/>
        <item x="19"/>
        <item x="54"/>
        <item x="18"/>
        <item x="49"/>
        <item x="16"/>
        <item x="48"/>
        <item x="17"/>
        <item x="44"/>
        <item x="28"/>
        <item x="10"/>
        <item x="51"/>
        <item x="20"/>
        <item x="21"/>
        <item x="35"/>
        <item x="12"/>
        <item x="13"/>
        <item x="3"/>
        <item x="24"/>
        <item x="31"/>
        <item x="25"/>
        <item x="37"/>
        <item x="11"/>
        <item x="39"/>
        <item x="9"/>
        <item x="42"/>
        <item x="45"/>
        <item x="0"/>
        <item x="15"/>
        <item x="1"/>
        <item x="4"/>
        <item x="34"/>
        <item x="53"/>
        <item m="1" x="55"/>
        <item x="52"/>
        <item x="41"/>
        <item x="26"/>
        <item x="47"/>
        <item x="36"/>
        <item x="32"/>
        <item x="50"/>
        <item x="8"/>
        <item x="22"/>
        <item x="30"/>
        <item x="7"/>
        <item x="40"/>
        <item x="38"/>
        <item x="5"/>
        <item x="43"/>
        <item x="23"/>
        <item x="2"/>
        <item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axis="axisCol" compact="0" outline="0" showAll="0">
      <items count="3">
        <item x="0"/>
        <item x="1"/>
        <item t="default"/>
      </items>
    </pivotField>
  </pivotFields>
  <rowFields count="2">
    <field x="1"/>
    <field x="2"/>
  </rowFields>
  <rowItems count="56">
    <i>
      <x/>
      <x v="42"/>
    </i>
    <i>
      <x v="1"/>
      <x/>
    </i>
    <i>
      <x v="2"/>
      <x v="1"/>
    </i>
    <i>
      <x v="3"/>
      <x v="2"/>
    </i>
    <i>
      <x v="4"/>
      <x v="3"/>
    </i>
    <i>
      <x v="5"/>
      <x v="4"/>
    </i>
    <i>
      <x v="6"/>
      <x v="5"/>
    </i>
    <i>
      <x v="7"/>
      <x v="6"/>
    </i>
    <i>
      <x v="8"/>
      <x v="7"/>
    </i>
    <i>
      <x v="9"/>
      <x v="8"/>
    </i>
    <i>
      <x v="10"/>
      <x v="9"/>
    </i>
    <i>
      <x v="11"/>
      <x v="10"/>
    </i>
    <i>
      <x v="12"/>
      <x v="11"/>
    </i>
    <i>
      <x v="13"/>
      <x v="12"/>
    </i>
    <i>
      <x v="14"/>
      <x v="13"/>
    </i>
    <i>
      <x v="15"/>
      <x v="14"/>
    </i>
    <i>
      <x v="16"/>
      <x v="15"/>
    </i>
    <i>
      <x v="17"/>
      <x v="16"/>
    </i>
    <i>
      <x v="18"/>
      <x v="17"/>
    </i>
    <i>
      <x v="19"/>
      <x v="18"/>
    </i>
    <i>
      <x v="20"/>
      <x v="19"/>
    </i>
    <i>
      <x v="21"/>
      <x v="20"/>
    </i>
    <i>
      <x v="22"/>
      <x v="21"/>
    </i>
    <i>
      <x v="23"/>
      <x v="22"/>
    </i>
    <i>
      <x v="24"/>
      <x v="23"/>
    </i>
    <i>
      <x v="25"/>
      <x v="24"/>
    </i>
    <i>
      <x v="26"/>
      <x v="25"/>
    </i>
    <i>
      <x v="27"/>
      <x v="26"/>
    </i>
    <i>
      <x v="28"/>
      <x v="27"/>
    </i>
    <i>
      <x v="29"/>
      <x v="28"/>
    </i>
    <i>
      <x v="30"/>
      <x v="29"/>
    </i>
    <i>
      <x v="31"/>
      <x v="30"/>
    </i>
    <i>
      <x v="32"/>
      <x v="31"/>
    </i>
    <i>
      <x v="33"/>
      <x v="32"/>
    </i>
    <i>
      <x v="34"/>
      <x v="33"/>
    </i>
    <i>
      <x v="35"/>
      <x v="34"/>
    </i>
    <i>
      <x v="36"/>
      <x v="35"/>
    </i>
    <i>
      <x v="37"/>
      <x v="36"/>
    </i>
    <i>
      <x v="38"/>
      <x v="47"/>
    </i>
    <i>
      <x v="40"/>
      <x v="38"/>
    </i>
    <i>
      <x v="41"/>
      <x v="46"/>
    </i>
    <i>
      <x v="42"/>
      <x v="48"/>
    </i>
    <i>
      <x v="43"/>
      <x v="43"/>
    </i>
    <i>
      <x v="44"/>
      <x v="53"/>
    </i>
    <i>
      <x v="45"/>
      <x v="45"/>
    </i>
    <i>
      <x v="46"/>
      <x v="50"/>
    </i>
    <i>
      <x v="47"/>
      <x v="44"/>
    </i>
    <i>
      <x v="48"/>
      <x v="55"/>
    </i>
    <i>
      <x v="49"/>
      <x v="39"/>
    </i>
    <i>
      <x v="50"/>
      <x v="40"/>
    </i>
    <i>
      <x v="51"/>
      <x v="52"/>
    </i>
    <i>
      <x v="52"/>
      <x v="51"/>
    </i>
    <i>
      <x v="53"/>
      <x v="54"/>
    </i>
    <i>
      <x v="54"/>
      <x v="41"/>
    </i>
    <i>
      <x v="55"/>
      <x v="49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CIUDAD" fld="3" subtotal="count" baseField="0" baseItem="0"/>
  </dataFields>
  <formats count="237">
    <format dxfId="10961">
      <pivotArea type="all" dataOnly="0" outline="0" fieldPosition="0"/>
    </format>
    <format dxfId="10960">
      <pivotArea type="all" dataOnly="0" outline="0" fieldPosition="0"/>
    </format>
    <format dxfId="10959">
      <pivotArea type="all" dataOnly="0" outline="0" fieldPosition="0"/>
    </format>
    <format dxfId="10958">
      <pivotArea field="2" type="button" dataOnly="0" labelOnly="1" outline="0" axis="axisRow" fieldPosition="1"/>
    </format>
    <format dxfId="10957">
      <pivotArea dataOnly="0" labelOnly="1" outline="0" fieldPosition="0">
        <references count="1">
          <reference field="4" count="0"/>
        </references>
      </pivotArea>
    </format>
    <format dxfId="10956">
      <pivotArea dataOnly="0" labelOnly="1" grandCol="1" outline="0" fieldPosition="0"/>
    </format>
    <format dxfId="10955">
      <pivotArea field="2" type="button" dataOnly="0" labelOnly="1" outline="0" axis="axisRow" fieldPosition="1"/>
    </format>
    <format dxfId="10954">
      <pivotArea dataOnly="0" labelOnly="1" outline="0" fieldPosition="0">
        <references count="1">
          <reference field="4" count="0"/>
        </references>
      </pivotArea>
    </format>
    <format dxfId="10953">
      <pivotArea dataOnly="0" labelOnly="1" grandCol="1" outline="0" fieldPosition="0"/>
    </format>
    <format dxfId="10952">
      <pivotArea outline="0" collapsedLevelsAreSubtotals="1" fieldPosition="0"/>
    </format>
    <format dxfId="10951">
      <pivotArea field="2" type="button" dataOnly="0" labelOnly="1" outline="0" axis="axisRow" fieldPosition="1"/>
    </format>
    <format dxfId="10950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4"/>
          </reference>
        </references>
      </pivotArea>
    </format>
    <format dxfId="10949">
      <pivotArea dataOnly="0" labelOnly="1" outline="0" fieldPosition="0">
        <references count="1">
          <reference field="2" count="6">
            <x v="6"/>
            <x v="36"/>
            <x v="37"/>
            <x v="38"/>
            <x v="53"/>
            <x v="55"/>
          </reference>
        </references>
      </pivotArea>
    </format>
    <format dxfId="10948">
      <pivotArea dataOnly="0" labelOnly="1" grandRow="1" outline="0" fieldPosition="0"/>
    </format>
    <format dxfId="10947">
      <pivotArea dataOnly="0" labelOnly="1" outline="0" fieldPosition="0">
        <references count="1">
          <reference field="4" count="0"/>
        </references>
      </pivotArea>
    </format>
    <format dxfId="10946">
      <pivotArea dataOnly="0" labelOnly="1" grandCol="1" outline="0" fieldPosition="0"/>
    </format>
    <format dxfId="10945">
      <pivotArea type="all" dataOnly="0" outline="0" fieldPosition="0"/>
    </format>
    <format dxfId="10944">
      <pivotArea type="origin" dataOnly="0" labelOnly="1" outline="0" fieldPosition="0"/>
    </format>
    <format dxfId="10943">
      <pivotArea field="4" type="button" dataOnly="0" labelOnly="1" outline="0" axis="axisCol" fieldPosition="0"/>
    </format>
    <format dxfId="10942">
      <pivotArea type="topRight" dataOnly="0" labelOnly="1" outline="0" fieldPosition="0"/>
    </format>
    <format dxfId="10941">
      <pivotArea field="2" type="button" dataOnly="0" labelOnly="1" outline="0" axis="axisRow" fieldPosition="1"/>
    </format>
    <format dxfId="10940">
      <pivotArea dataOnly="0" labelOnly="1" outline="0" fieldPosition="0">
        <references count="1">
          <reference field="4" count="0"/>
        </references>
      </pivotArea>
    </format>
    <format dxfId="10939">
      <pivotArea dataOnly="0" labelOnly="1" grandCol="1" outline="0" fieldPosition="0"/>
    </format>
    <format dxfId="10938">
      <pivotArea outline="0" collapsedLevelsAreSubtotals="1" fieldPosition="0">
        <references count="1">
          <reference field="2" count="5" selected="0">
            <x v="17"/>
            <x v="26"/>
            <x v="32"/>
            <x v="34"/>
            <x v="45"/>
          </reference>
        </references>
      </pivotArea>
    </format>
    <format dxfId="10937">
      <pivotArea dataOnly="0" labelOnly="1" outline="0" fieldPosition="0">
        <references count="1">
          <reference field="2" count="5">
            <x v="17"/>
            <x v="26"/>
            <x v="32"/>
            <x v="34"/>
            <x v="45"/>
          </reference>
        </references>
      </pivotArea>
    </format>
    <format dxfId="10936">
      <pivotArea outline="0" collapsedLevelsAreSubtotals="1" fieldPosition="0">
        <references count="1">
          <reference field="2" count="5" selected="0">
            <x v="17"/>
            <x v="26"/>
            <x v="32"/>
            <x v="34"/>
            <x v="45"/>
          </reference>
        </references>
      </pivotArea>
    </format>
    <format dxfId="10935">
      <pivotArea dataOnly="0" labelOnly="1" outline="0" fieldPosition="0">
        <references count="1">
          <reference field="2" count="5">
            <x v="17"/>
            <x v="26"/>
            <x v="32"/>
            <x v="34"/>
            <x v="45"/>
          </reference>
        </references>
      </pivotArea>
    </format>
    <format dxfId="10934">
      <pivotArea type="all" dataOnly="0" outline="0" fieldPosition="0"/>
    </format>
    <format dxfId="10933">
      <pivotArea field="1" type="button" dataOnly="0" labelOnly="1" outline="0" axis="axisRow" fieldPosition="0"/>
    </format>
    <format dxfId="10932">
      <pivotArea field="2" type="button" dataOnly="0" labelOnly="1" outline="0" axis="axisRow" fieldPosition="1"/>
    </format>
    <format dxfId="10931">
      <pivotArea dataOnly="0" labelOnly="1" outline="0" fieldPosition="0">
        <references count="1">
          <reference field="4" count="0"/>
        </references>
      </pivotArea>
    </format>
    <format dxfId="10930">
      <pivotArea dataOnly="0" labelOnly="1" grandCol="1" outline="0" fieldPosition="0"/>
    </format>
    <format dxfId="10929">
      <pivotArea field="1" type="button" dataOnly="0" labelOnly="1" outline="0" axis="axisRow" fieldPosition="0"/>
    </format>
    <format dxfId="10928">
      <pivotArea field="2" type="button" dataOnly="0" labelOnly="1" outline="0" axis="axisRow" fieldPosition="1"/>
    </format>
    <format dxfId="10927">
      <pivotArea dataOnly="0" labelOnly="1" outline="0" fieldPosition="0">
        <references count="1">
          <reference field="4" count="0"/>
        </references>
      </pivotArea>
    </format>
    <format dxfId="10926">
      <pivotArea dataOnly="0" labelOnly="1" grandCol="1" outline="0" fieldPosition="0"/>
    </format>
    <format dxfId="10925">
      <pivotArea outline="0" collapsedLevelsAreSubtotals="1" fieldPosition="0"/>
    </format>
    <format dxfId="10924">
      <pivotArea field="1" type="button" dataOnly="0" labelOnly="1" outline="0" axis="axisRow" fieldPosition="0"/>
    </format>
    <format dxfId="10923">
      <pivotArea field="2" type="button" dataOnly="0" labelOnly="1" outline="0" axis="axisRow" fieldPosition="1"/>
    </format>
    <format dxfId="10922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921">
      <pivotArea dataOnly="0" labelOnly="1" outline="0" fieldPosition="0">
        <references count="1">
          <reference field="1" count="6">
            <x v="50"/>
            <x v="51"/>
            <x v="52"/>
            <x v="53"/>
            <x v="54"/>
            <x v="55"/>
          </reference>
        </references>
      </pivotArea>
    </format>
    <format dxfId="10920">
      <pivotArea dataOnly="0" labelOnly="1" grandRow="1" outline="0" fieldPosition="0"/>
    </format>
    <format dxfId="10919">
      <pivotArea dataOnly="0" labelOnly="1" outline="0" fieldPosition="0">
        <references count="2">
          <reference field="1" count="1" selected="0">
            <x v="0"/>
          </reference>
          <reference field="2" count="1">
            <x v="42"/>
          </reference>
        </references>
      </pivotArea>
    </format>
    <format dxfId="10918">
      <pivotArea dataOnly="0" labelOnly="1" outline="0" fieldPosition="0">
        <references count="2">
          <reference field="1" count="1" selected="0">
            <x v="1"/>
          </reference>
          <reference field="2" count="1">
            <x v="0"/>
          </reference>
        </references>
      </pivotArea>
    </format>
    <format dxfId="10917">
      <pivotArea dataOnly="0" labelOnly="1" outline="0" fieldPosition="0">
        <references count="2">
          <reference field="1" count="1" selected="0">
            <x v="2"/>
          </reference>
          <reference field="2" count="1">
            <x v="1"/>
          </reference>
        </references>
      </pivotArea>
    </format>
    <format dxfId="10916">
      <pivotArea dataOnly="0" labelOnly="1" outline="0" fieldPosition="0">
        <references count="2">
          <reference field="1" count="1" selected="0">
            <x v="3"/>
          </reference>
          <reference field="2" count="1">
            <x v="2"/>
          </reference>
        </references>
      </pivotArea>
    </format>
    <format dxfId="10915">
      <pivotArea dataOnly="0" labelOnly="1" outline="0" fieldPosition="0">
        <references count="2">
          <reference field="1" count="1" selected="0">
            <x v="4"/>
          </reference>
          <reference field="2" count="1">
            <x v="3"/>
          </reference>
        </references>
      </pivotArea>
    </format>
    <format dxfId="10914">
      <pivotArea dataOnly="0" labelOnly="1" outline="0" fieldPosition="0">
        <references count="2">
          <reference field="1" count="1" selected="0">
            <x v="5"/>
          </reference>
          <reference field="2" count="1">
            <x v="4"/>
          </reference>
        </references>
      </pivotArea>
    </format>
    <format dxfId="10913">
      <pivotArea dataOnly="0" labelOnly="1" outline="0" fieldPosition="0">
        <references count="2">
          <reference field="1" count="1" selected="0">
            <x v="6"/>
          </reference>
          <reference field="2" count="1">
            <x v="5"/>
          </reference>
        </references>
      </pivotArea>
    </format>
    <format dxfId="10912">
      <pivotArea dataOnly="0" labelOnly="1" outline="0" fieldPosition="0">
        <references count="2">
          <reference field="1" count="1" selected="0">
            <x v="7"/>
          </reference>
          <reference field="2" count="1">
            <x v="6"/>
          </reference>
        </references>
      </pivotArea>
    </format>
    <format dxfId="10911">
      <pivotArea dataOnly="0" labelOnly="1" outline="0" fieldPosition="0">
        <references count="2">
          <reference field="1" count="1" selected="0">
            <x v="8"/>
          </reference>
          <reference field="2" count="1">
            <x v="7"/>
          </reference>
        </references>
      </pivotArea>
    </format>
    <format dxfId="10910">
      <pivotArea dataOnly="0" labelOnly="1" outline="0" fieldPosition="0">
        <references count="2">
          <reference field="1" count="1" selected="0">
            <x v="9"/>
          </reference>
          <reference field="2" count="1">
            <x v="8"/>
          </reference>
        </references>
      </pivotArea>
    </format>
    <format dxfId="10909">
      <pivotArea dataOnly="0" labelOnly="1" outline="0" fieldPosition="0">
        <references count="2">
          <reference field="1" count="1" selected="0">
            <x v="10"/>
          </reference>
          <reference field="2" count="1">
            <x v="9"/>
          </reference>
        </references>
      </pivotArea>
    </format>
    <format dxfId="10908">
      <pivotArea dataOnly="0" labelOnly="1" outline="0" fieldPosition="0">
        <references count="2">
          <reference field="1" count="1" selected="0">
            <x v="11"/>
          </reference>
          <reference field="2" count="1">
            <x v="10"/>
          </reference>
        </references>
      </pivotArea>
    </format>
    <format dxfId="10907">
      <pivotArea dataOnly="0" labelOnly="1" outline="0" fieldPosition="0">
        <references count="2">
          <reference field="1" count="1" selected="0">
            <x v="12"/>
          </reference>
          <reference field="2" count="1">
            <x v="11"/>
          </reference>
        </references>
      </pivotArea>
    </format>
    <format dxfId="10906">
      <pivotArea dataOnly="0" labelOnly="1" outline="0" fieldPosition="0">
        <references count="2">
          <reference field="1" count="1" selected="0">
            <x v="13"/>
          </reference>
          <reference field="2" count="1">
            <x v="12"/>
          </reference>
        </references>
      </pivotArea>
    </format>
    <format dxfId="10905">
      <pivotArea dataOnly="0" labelOnly="1" outline="0" fieldPosition="0">
        <references count="2">
          <reference field="1" count="1" selected="0">
            <x v="14"/>
          </reference>
          <reference field="2" count="1">
            <x v="13"/>
          </reference>
        </references>
      </pivotArea>
    </format>
    <format dxfId="10904">
      <pivotArea dataOnly="0" labelOnly="1" outline="0" fieldPosition="0">
        <references count="2">
          <reference field="1" count="1" selected="0">
            <x v="15"/>
          </reference>
          <reference field="2" count="1">
            <x v="14"/>
          </reference>
        </references>
      </pivotArea>
    </format>
    <format dxfId="10903">
      <pivotArea dataOnly="0" labelOnly="1" outline="0" fieldPosition="0">
        <references count="2">
          <reference field="1" count="1" selected="0">
            <x v="16"/>
          </reference>
          <reference field="2" count="1">
            <x v="15"/>
          </reference>
        </references>
      </pivotArea>
    </format>
    <format dxfId="10902">
      <pivotArea dataOnly="0" labelOnly="1" outline="0" fieldPosition="0">
        <references count="2">
          <reference field="1" count="1" selected="0">
            <x v="17"/>
          </reference>
          <reference field="2" count="1">
            <x v="16"/>
          </reference>
        </references>
      </pivotArea>
    </format>
    <format dxfId="10901">
      <pivotArea dataOnly="0" labelOnly="1" outline="0" fieldPosition="0">
        <references count="2">
          <reference field="1" count="1" selected="0">
            <x v="18"/>
          </reference>
          <reference field="2" count="1">
            <x v="17"/>
          </reference>
        </references>
      </pivotArea>
    </format>
    <format dxfId="10900">
      <pivotArea dataOnly="0" labelOnly="1" outline="0" fieldPosition="0">
        <references count="2">
          <reference field="1" count="1" selected="0">
            <x v="19"/>
          </reference>
          <reference field="2" count="1">
            <x v="18"/>
          </reference>
        </references>
      </pivotArea>
    </format>
    <format dxfId="10899">
      <pivotArea dataOnly="0" labelOnly="1" outline="0" fieldPosition="0">
        <references count="2">
          <reference field="1" count="1" selected="0">
            <x v="20"/>
          </reference>
          <reference field="2" count="1">
            <x v="19"/>
          </reference>
        </references>
      </pivotArea>
    </format>
    <format dxfId="10898">
      <pivotArea dataOnly="0" labelOnly="1" outline="0" fieldPosition="0">
        <references count="2">
          <reference field="1" count="1" selected="0">
            <x v="21"/>
          </reference>
          <reference field="2" count="1">
            <x v="20"/>
          </reference>
        </references>
      </pivotArea>
    </format>
    <format dxfId="10897">
      <pivotArea dataOnly="0" labelOnly="1" outline="0" fieldPosition="0">
        <references count="2">
          <reference field="1" count="1" selected="0">
            <x v="22"/>
          </reference>
          <reference field="2" count="1">
            <x v="21"/>
          </reference>
        </references>
      </pivotArea>
    </format>
    <format dxfId="10896">
      <pivotArea dataOnly="0" labelOnly="1" outline="0" fieldPosition="0">
        <references count="2">
          <reference field="1" count="1" selected="0">
            <x v="23"/>
          </reference>
          <reference field="2" count="1">
            <x v="22"/>
          </reference>
        </references>
      </pivotArea>
    </format>
    <format dxfId="10895">
      <pivotArea dataOnly="0" labelOnly="1" outline="0" fieldPosition="0">
        <references count="2">
          <reference field="1" count="1" selected="0">
            <x v="24"/>
          </reference>
          <reference field="2" count="1">
            <x v="23"/>
          </reference>
        </references>
      </pivotArea>
    </format>
    <format dxfId="10894">
      <pivotArea dataOnly="0" labelOnly="1" outline="0" fieldPosition="0">
        <references count="2">
          <reference field="1" count="1" selected="0">
            <x v="25"/>
          </reference>
          <reference field="2" count="1">
            <x v="24"/>
          </reference>
        </references>
      </pivotArea>
    </format>
    <format dxfId="10893">
      <pivotArea dataOnly="0" labelOnly="1" outline="0" fieldPosition="0">
        <references count="2">
          <reference field="1" count="1" selected="0">
            <x v="26"/>
          </reference>
          <reference field="2" count="1">
            <x v="25"/>
          </reference>
        </references>
      </pivotArea>
    </format>
    <format dxfId="10892">
      <pivotArea dataOnly="0" labelOnly="1" outline="0" fieldPosition="0">
        <references count="2">
          <reference field="1" count="1" selected="0">
            <x v="27"/>
          </reference>
          <reference field="2" count="1">
            <x v="26"/>
          </reference>
        </references>
      </pivotArea>
    </format>
    <format dxfId="10891">
      <pivotArea dataOnly="0" labelOnly="1" outline="0" fieldPosition="0">
        <references count="2">
          <reference field="1" count="1" selected="0">
            <x v="28"/>
          </reference>
          <reference field="2" count="1">
            <x v="27"/>
          </reference>
        </references>
      </pivotArea>
    </format>
    <format dxfId="10890">
      <pivotArea dataOnly="0" labelOnly="1" outline="0" fieldPosition="0">
        <references count="2">
          <reference field="1" count="1" selected="0">
            <x v="29"/>
          </reference>
          <reference field="2" count="1">
            <x v="28"/>
          </reference>
        </references>
      </pivotArea>
    </format>
    <format dxfId="10889">
      <pivotArea dataOnly="0" labelOnly="1" outline="0" fieldPosition="0">
        <references count="2">
          <reference field="1" count="1" selected="0">
            <x v="30"/>
          </reference>
          <reference field="2" count="1">
            <x v="29"/>
          </reference>
        </references>
      </pivotArea>
    </format>
    <format dxfId="10888">
      <pivotArea dataOnly="0" labelOnly="1" outline="0" fieldPosition="0">
        <references count="2">
          <reference field="1" count="1" selected="0">
            <x v="31"/>
          </reference>
          <reference field="2" count="1">
            <x v="30"/>
          </reference>
        </references>
      </pivotArea>
    </format>
    <format dxfId="10887">
      <pivotArea dataOnly="0" labelOnly="1" outline="0" fieldPosition="0">
        <references count="2">
          <reference field="1" count="1" selected="0">
            <x v="32"/>
          </reference>
          <reference field="2" count="1">
            <x v="31"/>
          </reference>
        </references>
      </pivotArea>
    </format>
    <format dxfId="10886">
      <pivotArea dataOnly="0" labelOnly="1" outline="0" fieldPosition="0">
        <references count="2">
          <reference field="1" count="1" selected="0">
            <x v="33"/>
          </reference>
          <reference field="2" count="1">
            <x v="32"/>
          </reference>
        </references>
      </pivotArea>
    </format>
    <format dxfId="10885">
      <pivotArea dataOnly="0" labelOnly="1" outline="0" fieldPosition="0">
        <references count="2">
          <reference field="1" count="1" selected="0">
            <x v="34"/>
          </reference>
          <reference field="2" count="1">
            <x v="33"/>
          </reference>
        </references>
      </pivotArea>
    </format>
    <format dxfId="10884">
      <pivotArea dataOnly="0" labelOnly="1" outline="0" fieldPosition="0">
        <references count="2">
          <reference field="1" count="1" selected="0">
            <x v="35"/>
          </reference>
          <reference field="2" count="1">
            <x v="34"/>
          </reference>
        </references>
      </pivotArea>
    </format>
    <format dxfId="10883">
      <pivotArea dataOnly="0" labelOnly="1" outline="0" fieldPosition="0">
        <references count="2">
          <reference field="1" count="1" selected="0">
            <x v="36"/>
          </reference>
          <reference field="2" count="1">
            <x v="35"/>
          </reference>
        </references>
      </pivotArea>
    </format>
    <format dxfId="10882">
      <pivotArea dataOnly="0" labelOnly="1" outline="0" fieldPosition="0">
        <references count="2">
          <reference field="1" count="1" selected="0">
            <x v="37"/>
          </reference>
          <reference field="2" count="1">
            <x v="36"/>
          </reference>
        </references>
      </pivotArea>
    </format>
    <format dxfId="10881">
      <pivotArea dataOnly="0" labelOnly="1" outline="0" fieldPosition="0">
        <references count="2">
          <reference field="1" count="1" selected="0">
            <x v="38"/>
          </reference>
          <reference field="2" count="1">
            <x v="47"/>
          </reference>
        </references>
      </pivotArea>
    </format>
    <format dxfId="10880">
      <pivotArea dataOnly="0" labelOnly="1" outline="0" fieldPosition="0">
        <references count="2">
          <reference field="1" count="1" selected="0">
            <x v="39"/>
          </reference>
          <reference field="2" count="1">
            <x v="37"/>
          </reference>
        </references>
      </pivotArea>
    </format>
    <format dxfId="10879">
      <pivotArea dataOnly="0" labelOnly="1" outline="0" fieldPosition="0">
        <references count="2">
          <reference field="1" count="1" selected="0">
            <x v="40"/>
          </reference>
          <reference field="2" count="1">
            <x v="38"/>
          </reference>
        </references>
      </pivotArea>
    </format>
    <format dxfId="10878">
      <pivotArea dataOnly="0" labelOnly="1" outline="0" fieldPosition="0">
        <references count="2">
          <reference field="1" count="1" selected="0">
            <x v="41"/>
          </reference>
          <reference field="2" count="1">
            <x v="46"/>
          </reference>
        </references>
      </pivotArea>
    </format>
    <format dxfId="10877">
      <pivotArea dataOnly="0" labelOnly="1" outline="0" fieldPosition="0">
        <references count="2">
          <reference field="1" count="1" selected="0">
            <x v="42"/>
          </reference>
          <reference field="2" count="1">
            <x v="48"/>
          </reference>
        </references>
      </pivotArea>
    </format>
    <format dxfId="10876">
      <pivotArea dataOnly="0" labelOnly="1" outline="0" fieldPosition="0">
        <references count="2">
          <reference field="1" count="1" selected="0">
            <x v="43"/>
          </reference>
          <reference field="2" count="1">
            <x v="43"/>
          </reference>
        </references>
      </pivotArea>
    </format>
    <format dxfId="10875">
      <pivotArea dataOnly="0" labelOnly="1" outline="0" fieldPosition="0">
        <references count="2">
          <reference field="1" count="1" selected="0">
            <x v="44"/>
          </reference>
          <reference field="2" count="1">
            <x v="53"/>
          </reference>
        </references>
      </pivotArea>
    </format>
    <format dxfId="10874">
      <pivotArea dataOnly="0" labelOnly="1" outline="0" fieldPosition="0">
        <references count="2">
          <reference field="1" count="1" selected="0">
            <x v="45"/>
          </reference>
          <reference field="2" count="1">
            <x v="45"/>
          </reference>
        </references>
      </pivotArea>
    </format>
    <format dxfId="10873">
      <pivotArea dataOnly="0" labelOnly="1" outline="0" fieldPosition="0">
        <references count="2">
          <reference field="1" count="1" selected="0">
            <x v="46"/>
          </reference>
          <reference field="2" count="1">
            <x v="50"/>
          </reference>
        </references>
      </pivotArea>
    </format>
    <format dxfId="10872">
      <pivotArea dataOnly="0" labelOnly="1" outline="0" fieldPosition="0">
        <references count="2">
          <reference field="1" count="1" selected="0">
            <x v="47"/>
          </reference>
          <reference field="2" count="1">
            <x v="44"/>
          </reference>
        </references>
      </pivotArea>
    </format>
    <format dxfId="10871">
      <pivotArea dataOnly="0" labelOnly="1" outline="0" fieldPosition="0">
        <references count="2">
          <reference field="1" count="1" selected="0">
            <x v="48"/>
          </reference>
          <reference field="2" count="1">
            <x v="55"/>
          </reference>
        </references>
      </pivotArea>
    </format>
    <format dxfId="10870">
      <pivotArea dataOnly="0" labelOnly="1" outline="0" fieldPosition="0">
        <references count="2">
          <reference field="1" count="1" selected="0">
            <x v="49"/>
          </reference>
          <reference field="2" count="1">
            <x v="39"/>
          </reference>
        </references>
      </pivotArea>
    </format>
    <format dxfId="10869">
      <pivotArea dataOnly="0" labelOnly="1" outline="0" fieldPosition="0">
        <references count="2">
          <reference field="1" count="1" selected="0">
            <x v="50"/>
          </reference>
          <reference field="2" count="1">
            <x v="40"/>
          </reference>
        </references>
      </pivotArea>
    </format>
    <format dxfId="10868">
      <pivotArea dataOnly="0" labelOnly="1" outline="0" fieldPosition="0">
        <references count="2">
          <reference field="1" count="1" selected="0">
            <x v="51"/>
          </reference>
          <reference field="2" count="1">
            <x v="52"/>
          </reference>
        </references>
      </pivotArea>
    </format>
    <format dxfId="10867">
      <pivotArea dataOnly="0" labelOnly="1" outline="0" fieldPosition="0">
        <references count="2">
          <reference field="1" count="1" selected="0">
            <x v="52"/>
          </reference>
          <reference field="2" count="1">
            <x v="51"/>
          </reference>
        </references>
      </pivotArea>
    </format>
    <format dxfId="10866">
      <pivotArea dataOnly="0" labelOnly="1" outline="0" fieldPosition="0">
        <references count="2">
          <reference field="1" count="1" selected="0">
            <x v="53"/>
          </reference>
          <reference field="2" count="1">
            <x v="54"/>
          </reference>
        </references>
      </pivotArea>
    </format>
    <format dxfId="10865">
      <pivotArea dataOnly="0" labelOnly="1" outline="0" fieldPosition="0">
        <references count="2">
          <reference field="1" count="1" selected="0">
            <x v="54"/>
          </reference>
          <reference field="2" count="1">
            <x v="41"/>
          </reference>
        </references>
      </pivotArea>
    </format>
    <format dxfId="10864">
      <pivotArea dataOnly="0" labelOnly="1" outline="0" fieldPosition="0">
        <references count="2">
          <reference field="1" count="1" selected="0">
            <x v="55"/>
          </reference>
          <reference field="2" count="1">
            <x v="49"/>
          </reference>
        </references>
      </pivotArea>
    </format>
    <format dxfId="10863">
      <pivotArea dataOnly="0" labelOnly="1" outline="0" fieldPosition="0">
        <references count="1">
          <reference field="4" count="0"/>
        </references>
      </pivotArea>
    </format>
    <format dxfId="10862">
      <pivotArea dataOnly="0" labelOnly="1" grandCol="1" outline="0" fieldPosition="0"/>
    </format>
    <format dxfId="10861">
      <pivotArea outline="0" collapsedLevelsAreSubtotals="1" fieldPosition="0"/>
    </format>
    <format dxfId="10860">
      <pivotArea dataOnly="0" labelOnly="1" grandCol="1" outline="0" fieldPosition="0"/>
    </format>
    <format dxfId="10859">
      <pivotArea outline="0" collapsedLevelsAreSubtotals="1" fieldPosition="0"/>
    </format>
    <format dxfId="10858">
      <pivotArea field="1" type="button" dataOnly="0" labelOnly="1" outline="0" axis="axisRow" fieldPosition="0"/>
    </format>
    <format dxfId="10857">
      <pivotArea field="2" type="button" dataOnly="0" labelOnly="1" outline="0" axis="axisRow" fieldPosition="1"/>
    </format>
    <format dxfId="10856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855">
      <pivotArea dataOnly="0" labelOnly="1" outline="0" fieldPosition="0">
        <references count="1">
          <reference field="1" count="6">
            <x v="50"/>
            <x v="51"/>
            <x v="52"/>
            <x v="53"/>
            <x v="54"/>
            <x v="55"/>
          </reference>
        </references>
      </pivotArea>
    </format>
    <format dxfId="10854">
      <pivotArea dataOnly="0" labelOnly="1" grandRow="1" outline="0" fieldPosition="0"/>
    </format>
    <format dxfId="10853">
      <pivotArea dataOnly="0" labelOnly="1" outline="0" fieldPosition="0">
        <references count="2">
          <reference field="1" count="1" selected="0">
            <x v="0"/>
          </reference>
          <reference field="2" count="1">
            <x v="42"/>
          </reference>
        </references>
      </pivotArea>
    </format>
    <format dxfId="10852">
      <pivotArea dataOnly="0" labelOnly="1" outline="0" fieldPosition="0">
        <references count="2">
          <reference field="1" count="1" selected="0">
            <x v="1"/>
          </reference>
          <reference field="2" count="1">
            <x v="0"/>
          </reference>
        </references>
      </pivotArea>
    </format>
    <format dxfId="10851">
      <pivotArea dataOnly="0" labelOnly="1" outline="0" fieldPosition="0">
        <references count="2">
          <reference field="1" count="1" selected="0">
            <x v="2"/>
          </reference>
          <reference field="2" count="1">
            <x v="1"/>
          </reference>
        </references>
      </pivotArea>
    </format>
    <format dxfId="10850">
      <pivotArea dataOnly="0" labelOnly="1" outline="0" fieldPosition="0">
        <references count="2">
          <reference field="1" count="1" selected="0">
            <x v="3"/>
          </reference>
          <reference field="2" count="1">
            <x v="2"/>
          </reference>
        </references>
      </pivotArea>
    </format>
    <format dxfId="10849">
      <pivotArea dataOnly="0" labelOnly="1" outline="0" fieldPosition="0">
        <references count="2">
          <reference field="1" count="1" selected="0">
            <x v="4"/>
          </reference>
          <reference field="2" count="1">
            <x v="3"/>
          </reference>
        </references>
      </pivotArea>
    </format>
    <format dxfId="10848">
      <pivotArea dataOnly="0" labelOnly="1" outline="0" fieldPosition="0">
        <references count="2">
          <reference field="1" count="1" selected="0">
            <x v="5"/>
          </reference>
          <reference field="2" count="1">
            <x v="4"/>
          </reference>
        </references>
      </pivotArea>
    </format>
    <format dxfId="10847">
      <pivotArea dataOnly="0" labelOnly="1" outline="0" fieldPosition="0">
        <references count="2">
          <reference field="1" count="1" selected="0">
            <x v="6"/>
          </reference>
          <reference field="2" count="1">
            <x v="5"/>
          </reference>
        </references>
      </pivotArea>
    </format>
    <format dxfId="10846">
      <pivotArea dataOnly="0" labelOnly="1" outline="0" fieldPosition="0">
        <references count="2">
          <reference field="1" count="1" selected="0">
            <x v="7"/>
          </reference>
          <reference field="2" count="1">
            <x v="6"/>
          </reference>
        </references>
      </pivotArea>
    </format>
    <format dxfId="10845">
      <pivotArea dataOnly="0" labelOnly="1" outline="0" fieldPosition="0">
        <references count="2">
          <reference field="1" count="1" selected="0">
            <x v="8"/>
          </reference>
          <reference field="2" count="1">
            <x v="7"/>
          </reference>
        </references>
      </pivotArea>
    </format>
    <format dxfId="10844">
      <pivotArea dataOnly="0" labelOnly="1" outline="0" fieldPosition="0">
        <references count="2">
          <reference field="1" count="1" selected="0">
            <x v="9"/>
          </reference>
          <reference field="2" count="1">
            <x v="8"/>
          </reference>
        </references>
      </pivotArea>
    </format>
    <format dxfId="10843">
      <pivotArea dataOnly="0" labelOnly="1" outline="0" fieldPosition="0">
        <references count="2">
          <reference field="1" count="1" selected="0">
            <x v="10"/>
          </reference>
          <reference field="2" count="1">
            <x v="9"/>
          </reference>
        </references>
      </pivotArea>
    </format>
    <format dxfId="10842">
      <pivotArea dataOnly="0" labelOnly="1" outline="0" fieldPosition="0">
        <references count="2">
          <reference field="1" count="1" selected="0">
            <x v="11"/>
          </reference>
          <reference field="2" count="1">
            <x v="10"/>
          </reference>
        </references>
      </pivotArea>
    </format>
    <format dxfId="10841">
      <pivotArea dataOnly="0" labelOnly="1" outline="0" fieldPosition="0">
        <references count="2">
          <reference field="1" count="1" selected="0">
            <x v="12"/>
          </reference>
          <reference field="2" count="1">
            <x v="11"/>
          </reference>
        </references>
      </pivotArea>
    </format>
    <format dxfId="10840">
      <pivotArea dataOnly="0" labelOnly="1" outline="0" fieldPosition="0">
        <references count="2">
          <reference field="1" count="1" selected="0">
            <x v="13"/>
          </reference>
          <reference field="2" count="1">
            <x v="12"/>
          </reference>
        </references>
      </pivotArea>
    </format>
    <format dxfId="10839">
      <pivotArea dataOnly="0" labelOnly="1" outline="0" fieldPosition="0">
        <references count="2">
          <reference field="1" count="1" selected="0">
            <x v="14"/>
          </reference>
          <reference field="2" count="1">
            <x v="13"/>
          </reference>
        </references>
      </pivotArea>
    </format>
    <format dxfId="10838">
      <pivotArea dataOnly="0" labelOnly="1" outline="0" fieldPosition="0">
        <references count="2">
          <reference field="1" count="1" selected="0">
            <x v="15"/>
          </reference>
          <reference field="2" count="1">
            <x v="14"/>
          </reference>
        </references>
      </pivotArea>
    </format>
    <format dxfId="10837">
      <pivotArea dataOnly="0" labelOnly="1" outline="0" fieldPosition="0">
        <references count="2">
          <reference field="1" count="1" selected="0">
            <x v="16"/>
          </reference>
          <reference field="2" count="1">
            <x v="15"/>
          </reference>
        </references>
      </pivotArea>
    </format>
    <format dxfId="10836">
      <pivotArea dataOnly="0" labelOnly="1" outline="0" fieldPosition="0">
        <references count="2">
          <reference field="1" count="1" selected="0">
            <x v="17"/>
          </reference>
          <reference field="2" count="1">
            <x v="16"/>
          </reference>
        </references>
      </pivotArea>
    </format>
    <format dxfId="10835">
      <pivotArea dataOnly="0" labelOnly="1" outline="0" fieldPosition="0">
        <references count="2">
          <reference field="1" count="1" selected="0">
            <x v="18"/>
          </reference>
          <reference field="2" count="1">
            <x v="17"/>
          </reference>
        </references>
      </pivotArea>
    </format>
    <format dxfId="10834">
      <pivotArea dataOnly="0" labelOnly="1" outline="0" fieldPosition="0">
        <references count="2">
          <reference field="1" count="1" selected="0">
            <x v="19"/>
          </reference>
          <reference field="2" count="1">
            <x v="18"/>
          </reference>
        </references>
      </pivotArea>
    </format>
    <format dxfId="10833">
      <pivotArea dataOnly="0" labelOnly="1" outline="0" fieldPosition="0">
        <references count="2">
          <reference field="1" count="1" selected="0">
            <x v="20"/>
          </reference>
          <reference field="2" count="1">
            <x v="19"/>
          </reference>
        </references>
      </pivotArea>
    </format>
    <format dxfId="10832">
      <pivotArea dataOnly="0" labelOnly="1" outline="0" fieldPosition="0">
        <references count="2">
          <reference field="1" count="1" selected="0">
            <x v="21"/>
          </reference>
          <reference field="2" count="1">
            <x v="20"/>
          </reference>
        </references>
      </pivotArea>
    </format>
    <format dxfId="10831">
      <pivotArea dataOnly="0" labelOnly="1" outline="0" fieldPosition="0">
        <references count="2">
          <reference field="1" count="1" selected="0">
            <x v="22"/>
          </reference>
          <reference field="2" count="1">
            <x v="21"/>
          </reference>
        </references>
      </pivotArea>
    </format>
    <format dxfId="10830">
      <pivotArea dataOnly="0" labelOnly="1" outline="0" fieldPosition="0">
        <references count="2">
          <reference field="1" count="1" selected="0">
            <x v="23"/>
          </reference>
          <reference field="2" count="1">
            <x v="22"/>
          </reference>
        </references>
      </pivotArea>
    </format>
    <format dxfId="10829">
      <pivotArea dataOnly="0" labelOnly="1" outline="0" fieldPosition="0">
        <references count="2">
          <reference field="1" count="1" selected="0">
            <x v="24"/>
          </reference>
          <reference field="2" count="1">
            <x v="23"/>
          </reference>
        </references>
      </pivotArea>
    </format>
    <format dxfId="10828">
      <pivotArea dataOnly="0" labelOnly="1" outline="0" fieldPosition="0">
        <references count="2">
          <reference field="1" count="1" selected="0">
            <x v="25"/>
          </reference>
          <reference field="2" count="1">
            <x v="24"/>
          </reference>
        </references>
      </pivotArea>
    </format>
    <format dxfId="10827">
      <pivotArea dataOnly="0" labelOnly="1" outline="0" fieldPosition="0">
        <references count="2">
          <reference field="1" count="1" selected="0">
            <x v="26"/>
          </reference>
          <reference field="2" count="1">
            <x v="25"/>
          </reference>
        </references>
      </pivotArea>
    </format>
    <format dxfId="10826">
      <pivotArea dataOnly="0" labelOnly="1" outline="0" fieldPosition="0">
        <references count="2">
          <reference field="1" count="1" selected="0">
            <x v="27"/>
          </reference>
          <reference field="2" count="1">
            <x v="26"/>
          </reference>
        </references>
      </pivotArea>
    </format>
    <format dxfId="10825">
      <pivotArea dataOnly="0" labelOnly="1" outline="0" fieldPosition="0">
        <references count="2">
          <reference field="1" count="1" selected="0">
            <x v="28"/>
          </reference>
          <reference field="2" count="1">
            <x v="27"/>
          </reference>
        </references>
      </pivotArea>
    </format>
    <format dxfId="10824">
      <pivotArea dataOnly="0" labelOnly="1" outline="0" fieldPosition="0">
        <references count="2">
          <reference field="1" count="1" selected="0">
            <x v="29"/>
          </reference>
          <reference field="2" count="1">
            <x v="28"/>
          </reference>
        </references>
      </pivotArea>
    </format>
    <format dxfId="10823">
      <pivotArea dataOnly="0" labelOnly="1" outline="0" fieldPosition="0">
        <references count="2">
          <reference field="1" count="1" selected="0">
            <x v="30"/>
          </reference>
          <reference field="2" count="1">
            <x v="29"/>
          </reference>
        </references>
      </pivotArea>
    </format>
    <format dxfId="10822">
      <pivotArea dataOnly="0" labelOnly="1" outline="0" fieldPosition="0">
        <references count="2">
          <reference field="1" count="1" selected="0">
            <x v="31"/>
          </reference>
          <reference field="2" count="1">
            <x v="30"/>
          </reference>
        </references>
      </pivotArea>
    </format>
    <format dxfId="10821">
      <pivotArea dataOnly="0" labelOnly="1" outline="0" fieldPosition="0">
        <references count="2">
          <reference field="1" count="1" selected="0">
            <x v="32"/>
          </reference>
          <reference field="2" count="1">
            <x v="31"/>
          </reference>
        </references>
      </pivotArea>
    </format>
    <format dxfId="10820">
      <pivotArea dataOnly="0" labelOnly="1" outline="0" fieldPosition="0">
        <references count="2">
          <reference field="1" count="1" selected="0">
            <x v="33"/>
          </reference>
          <reference field="2" count="1">
            <x v="32"/>
          </reference>
        </references>
      </pivotArea>
    </format>
    <format dxfId="10819">
      <pivotArea dataOnly="0" labelOnly="1" outline="0" fieldPosition="0">
        <references count="2">
          <reference field="1" count="1" selected="0">
            <x v="34"/>
          </reference>
          <reference field="2" count="1">
            <x v="33"/>
          </reference>
        </references>
      </pivotArea>
    </format>
    <format dxfId="10818">
      <pivotArea dataOnly="0" labelOnly="1" outline="0" fieldPosition="0">
        <references count="2">
          <reference field="1" count="1" selected="0">
            <x v="35"/>
          </reference>
          <reference field="2" count="1">
            <x v="34"/>
          </reference>
        </references>
      </pivotArea>
    </format>
    <format dxfId="10817">
      <pivotArea dataOnly="0" labelOnly="1" outline="0" fieldPosition="0">
        <references count="2">
          <reference field="1" count="1" selected="0">
            <x v="36"/>
          </reference>
          <reference field="2" count="1">
            <x v="35"/>
          </reference>
        </references>
      </pivotArea>
    </format>
    <format dxfId="10816">
      <pivotArea dataOnly="0" labelOnly="1" outline="0" fieldPosition="0">
        <references count="2">
          <reference field="1" count="1" selected="0">
            <x v="37"/>
          </reference>
          <reference field="2" count="1">
            <x v="36"/>
          </reference>
        </references>
      </pivotArea>
    </format>
    <format dxfId="10815">
      <pivotArea dataOnly="0" labelOnly="1" outline="0" fieldPosition="0">
        <references count="2">
          <reference field="1" count="1" selected="0">
            <x v="38"/>
          </reference>
          <reference field="2" count="1">
            <x v="47"/>
          </reference>
        </references>
      </pivotArea>
    </format>
    <format dxfId="10814">
      <pivotArea dataOnly="0" labelOnly="1" outline="0" fieldPosition="0">
        <references count="2">
          <reference field="1" count="1" selected="0">
            <x v="39"/>
          </reference>
          <reference field="2" count="1">
            <x v="37"/>
          </reference>
        </references>
      </pivotArea>
    </format>
    <format dxfId="10813">
      <pivotArea dataOnly="0" labelOnly="1" outline="0" fieldPosition="0">
        <references count="2">
          <reference field="1" count="1" selected="0">
            <x v="40"/>
          </reference>
          <reference field="2" count="1">
            <x v="38"/>
          </reference>
        </references>
      </pivotArea>
    </format>
    <format dxfId="10812">
      <pivotArea dataOnly="0" labelOnly="1" outline="0" fieldPosition="0">
        <references count="2">
          <reference field="1" count="1" selected="0">
            <x v="41"/>
          </reference>
          <reference field="2" count="1">
            <x v="46"/>
          </reference>
        </references>
      </pivotArea>
    </format>
    <format dxfId="10811">
      <pivotArea dataOnly="0" labelOnly="1" outline="0" fieldPosition="0">
        <references count="2">
          <reference field="1" count="1" selected="0">
            <x v="42"/>
          </reference>
          <reference field="2" count="1">
            <x v="48"/>
          </reference>
        </references>
      </pivotArea>
    </format>
    <format dxfId="10810">
      <pivotArea dataOnly="0" labelOnly="1" outline="0" fieldPosition="0">
        <references count="2">
          <reference field="1" count="1" selected="0">
            <x v="43"/>
          </reference>
          <reference field="2" count="1">
            <x v="43"/>
          </reference>
        </references>
      </pivotArea>
    </format>
    <format dxfId="10809">
      <pivotArea dataOnly="0" labelOnly="1" outline="0" fieldPosition="0">
        <references count="2">
          <reference field="1" count="1" selected="0">
            <x v="44"/>
          </reference>
          <reference field="2" count="1">
            <x v="53"/>
          </reference>
        </references>
      </pivotArea>
    </format>
    <format dxfId="10808">
      <pivotArea dataOnly="0" labelOnly="1" outline="0" fieldPosition="0">
        <references count="2">
          <reference field="1" count="1" selected="0">
            <x v="45"/>
          </reference>
          <reference field="2" count="1">
            <x v="45"/>
          </reference>
        </references>
      </pivotArea>
    </format>
    <format dxfId="10807">
      <pivotArea dataOnly="0" labelOnly="1" outline="0" fieldPosition="0">
        <references count="2">
          <reference field="1" count="1" selected="0">
            <x v="46"/>
          </reference>
          <reference field="2" count="1">
            <x v="50"/>
          </reference>
        </references>
      </pivotArea>
    </format>
    <format dxfId="10806">
      <pivotArea dataOnly="0" labelOnly="1" outline="0" fieldPosition="0">
        <references count="2">
          <reference field="1" count="1" selected="0">
            <x v="47"/>
          </reference>
          <reference field="2" count="1">
            <x v="44"/>
          </reference>
        </references>
      </pivotArea>
    </format>
    <format dxfId="10805">
      <pivotArea dataOnly="0" labelOnly="1" outline="0" fieldPosition="0">
        <references count="2">
          <reference field="1" count="1" selected="0">
            <x v="48"/>
          </reference>
          <reference field="2" count="1">
            <x v="55"/>
          </reference>
        </references>
      </pivotArea>
    </format>
    <format dxfId="10804">
      <pivotArea dataOnly="0" labelOnly="1" outline="0" fieldPosition="0">
        <references count="2">
          <reference field="1" count="1" selected="0">
            <x v="49"/>
          </reference>
          <reference field="2" count="1">
            <x v="39"/>
          </reference>
        </references>
      </pivotArea>
    </format>
    <format dxfId="10803">
      <pivotArea dataOnly="0" labelOnly="1" outline="0" fieldPosition="0">
        <references count="2">
          <reference field="1" count="1" selected="0">
            <x v="50"/>
          </reference>
          <reference field="2" count="1">
            <x v="40"/>
          </reference>
        </references>
      </pivotArea>
    </format>
    <format dxfId="10802">
      <pivotArea dataOnly="0" labelOnly="1" outline="0" fieldPosition="0">
        <references count="2">
          <reference field="1" count="1" selected="0">
            <x v="51"/>
          </reference>
          <reference field="2" count="1">
            <x v="52"/>
          </reference>
        </references>
      </pivotArea>
    </format>
    <format dxfId="10801">
      <pivotArea dataOnly="0" labelOnly="1" outline="0" fieldPosition="0">
        <references count="2">
          <reference field="1" count="1" selected="0">
            <x v="52"/>
          </reference>
          <reference field="2" count="1">
            <x v="51"/>
          </reference>
        </references>
      </pivotArea>
    </format>
    <format dxfId="10800">
      <pivotArea dataOnly="0" labelOnly="1" outline="0" fieldPosition="0">
        <references count="2">
          <reference field="1" count="1" selected="0">
            <x v="53"/>
          </reference>
          <reference field="2" count="1">
            <x v="54"/>
          </reference>
        </references>
      </pivotArea>
    </format>
    <format dxfId="10799">
      <pivotArea dataOnly="0" labelOnly="1" outline="0" fieldPosition="0">
        <references count="2">
          <reference field="1" count="1" selected="0">
            <x v="54"/>
          </reference>
          <reference field="2" count="1">
            <x v="41"/>
          </reference>
        </references>
      </pivotArea>
    </format>
    <format dxfId="10798">
      <pivotArea dataOnly="0" labelOnly="1" outline="0" fieldPosition="0">
        <references count="2">
          <reference field="1" count="1" selected="0">
            <x v="55"/>
          </reference>
          <reference field="2" count="1">
            <x v="49"/>
          </reference>
        </references>
      </pivotArea>
    </format>
    <format dxfId="10797">
      <pivotArea dataOnly="0" labelOnly="1" outline="0" fieldPosition="0">
        <references count="1">
          <reference field="4" count="0"/>
        </references>
      </pivotArea>
    </format>
    <format dxfId="10796">
      <pivotArea dataOnly="0" labelOnly="1" grandCol="1" outline="0" fieldPosition="0"/>
    </format>
    <format dxfId="10795">
      <pivotArea type="origin" dataOnly="0" labelOnly="1" outline="0" fieldPosition="0"/>
    </format>
    <format dxfId="10794">
      <pivotArea field="1" type="button" dataOnly="0" labelOnly="1" outline="0" axis="axisRow" fieldPosition="0"/>
    </format>
    <format dxfId="10793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792">
      <pivotArea dataOnly="0" labelOnly="1" outline="0" fieldPosition="0">
        <references count="1">
          <reference field="1" count="6">
            <x v="50"/>
            <x v="51"/>
            <x v="52"/>
            <x v="53"/>
            <x v="54"/>
            <x v="55"/>
          </reference>
        </references>
      </pivotArea>
    </format>
    <format dxfId="10791">
      <pivotArea dataOnly="0" labelOnly="1" grandRow="1" outline="0" fieldPosition="0"/>
    </format>
    <format dxfId="10790">
      <pivotArea outline="0" collapsedLevelsAreSubtotals="1" fieldPosition="0">
        <references count="1">
          <reference field="4" count="0" selected="0"/>
        </references>
      </pivotArea>
    </format>
    <format dxfId="10789">
      <pivotArea type="origin" dataOnly="0" labelOnly="1" outline="0" fieldPosition="0"/>
    </format>
    <format dxfId="10788">
      <pivotArea field="1" type="button" dataOnly="0" labelOnly="1" outline="0" axis="axisRow" fieldPosition="0"/>
    </format>
    <format dxfId="10787">
      <pivotArea field="2" type="button" dataOnly="0" labelOnly="1" outline="0" axis="axisRow" fieldPosition="1"/>
    </format>
    <format dxfId="10786">
      <pivotArea field="4" type="button" dataOnly="0" labelOnly="1" outline="0" axis="axisCol" fieldPosition="0"/>
    </format>
    <format dxfId="10785">
      <pivotArea type="topRight" dataOnly="0" labelOnly="1" outline="0" fieldPosition="0"/>
    </format>
    <format dxfId="10784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783">
      <pivotArea dataOnly="0" labelOnly="1" outline="0" fieldPosition="0">
        <references count="1">
          <reference field="1" count="6">
            <x v="50"/>
            <x v="51"/>
            <x v="52"/>
            <x v="53"/>
            <x v="54"/>
            <x v="55"/>
          </reference>
        </references>
      </pivotArea>
    </format>
    <format dxfId="10782">
      <pivotArea dataOnly="0" labelOnly="1" grandRow="1" outline="0" fieldPosition="0"/>
    </format>
    <format dxfId="10781">
      <pivotArea dataOnly="0" labelOnly="1" outline="0" fieldPosition="0">
        <references count="2">
          <reference field="1" count="1" selected="0">
            <x v="0"/>
          </reference>
          <reference field="2" count="1">
            <x v="42"/>
          </reference>
        </references>
      </pivotArea>
    </format>
    <format dxfId="10780">
      <pivotArea dataOnly="0" labelOnly="1" outline="0" fieldPosition="0">
        <references count="2">
          <reference field="1" count="1" selected="0">
            <x v="1"/>
          </reference>
          <reference field="2" count="1">
            <x v="0"/>
          </reference>
        </references>
      </pivotArea>
    </format>
    <format dxfId="10779">
      <pivotArea dataOnly="0" labelOnly="1" outline="0" fieldPosition="0">
        <references count="2">
          <reference field="1" count="1" selected="0">
            <x v="2"/>
          </reference>
          <reference field="2" count="1">
            <x v="1"/>
          </reference>
        </references>
      </pivotArea>
    </format>
    <format dxfId="10778">
      <pivotArea dataOnly="0" labelOnly="1" outline="0" fieldPosition="0">
        <references count="2">
          <reference field="1" count="1" selected="0">
            <x v="3"/>
          </reference>
          <reference field="2" count="1">
            <x v="2"/>
          </reference>
        </references>
      </pivotArea>
    </format>
    <format dxfId="10777">
      <pivotArea dataOnly="0" labelOnly="1" outline="0" fieldPosition="0">
        <references count="2">
          <reference field="1" count="1" selected="0">
            <x v="4"/>
          </reference>
          <reference field="2" count="1">
            <x v="3"/>
          </reference>
        </references>
      </pivotArea>
    </format>
    <format dxfId="10776">
      <pivotArea dataOnly="0" labelOnly="1" outline="0" fieldPosition="0">
        <references count="2">
          <reference field="1" count="1" selected="0">
            <x v="5"/>
          </reference>
          <reference field="2" count="1">
            <x v="4"/>
          </reference>
        </references>
      </pivotArea>
    </format>
    <format dxfId="10775">
      <pivotArea dataOnly="0" labelOnly="1" outline="0" fieldPosition="0">
        <references count="2">
          <reference field="1" count="1" selected="0">
            <x v="6"/>
          </reference>
          <reference field="2" count="1">
            <x v="5"/>
          </reference>
        </references>
      </pivotArea>
    </format>
    <format dxfId="10774">
      <pivotArea dataOnly="0" labelOnly="1" outline="0" fieldPosition="0">
        <references count="2">
          <reference field="1" count="1" selected="0">
            <x v="7"/>
          </reference>
          <reference field="2" count="1">
            <x v="6"/>
          </reference>
        </references>
      </pivotArea>
    </format>
    <format dxfId="10773">
      <pivotArea dataOnly="0" labelOnly="1" outline="0" fieldPosition="0">
        <references count="2">
          <reference field="1" count="1" selected="0">
            <x v="8"/>
          </reference>
          <reference field="2" count="1">
            <x v="7"/>
          </reference>
        </references>
      </pivotArea>
    </format>
    <format dxfId="10772">
      <pivotArea dataOnly="0" labelOnly="1" outline="0" fieldPosition="0">
        <references count="2">
          <reference field="1" count="1" selected="0">
            <x v="9"/>
          </reference>
          <reference field="2" count="1">
            <x v="8"/>
          </reference>
        </references>
      </pivotArea>
    </format>
    <format dxfId="10771">
      <pivotArea dataOnly="0" labelOnly="1" outline="0" fieldPosition="0">
        <references count="2">
          <reference field="1" count="1" selected="0">
            <x v="10"/>
          </reference>
          <reference field="2" count="1">
            <x v="9"/>
          </reference>
        </references>
      </pivotArea>
    </format>
    <format dxfId="10770">
      <pivotArea dataOnly="0" labelOnly="1" outline="0" fieldPosition="0">
        <references count="2">
          <reference field="1" count="1" selected="0">
            <x v="11"/>
          </reference>
          <reference field="2" count="1">
            <x v="10"/>
          </reference>
        </references>
      </pivotArea>
    </format>
    <format dxfId="10769">
      <pivotArea dataOnly="0" labelOnly="1" outline="0" fieldPosition="0">
        <references count="2">
          <reference field="1" count="1" selected="0">
            <x v="12"/>
          </reference>
          <reference field="2" count="1">
            <x v="11"/>
          </reference>
        </references>
      </pivotArea>
    </format>
    <format dxfId="10768">
      <pivotArea dataOnly="0" labelOnly="1" outline="0" fieldPosition="0">
        <references count="2">
          <reference field="1" count="1" selected="0">
            <x v="13"/>
          </reference>
          <reference field="2" count="1">
            <x v="12"/>
          </reference>
        </references>
      </pivotArea>
    </format>
    <format dxfId="10767">
      <pivotArea dataOnly="0" labelOnly="1" outline="0" fieldPosition="0">
        <references count="2">
          <reference field="1" count="1" selected="0">
            <x v="14"/>
          </reference>
          <reference field="2" count="1">
            <x v="13"/>
          </reference>
        </references>
      </pivotArea>
    </format>
    <format dxfId="10766">
      <pivotArea dataOnly="0" labelOnly="1" outline="0" fieldPosition="0">
        <references count="2">
          <reference field="1" count="1" selected="0">
            <x v="15"/>
          </reference>
          <reference field="2" count="1">
            <x v="14"/>
          </reference>
        </references>
      </pivotArea>
    </format>
    <format dxfId="10765">
      <pivotArea dataOnly="0" labelOnly="1" outline="0" fieldPosition="0">
        <references count="2">
          <reference field="1" count="1" selected="0">
            <x v="16"/>
          </reference>
          <reference field="2" count="1">
            <x v="15"/>
          </reference>
        </references>
      </pivotArea>
    </format>
    <format dxfId="10764">
      <pivotArea dataOnly="0" labelOnly="1" outline="0" fieldPosition="0">
        <references count="2">
          <reference field="1" count="1" selected="0">
            <x v="17"/>
          </reference>
          <reference field="2" count="1">
            <x v="16"/>
          </reference>
        </references>
      </pivotArea>
    </format>
    <format dxfId="10763">
      <pivotArea dataOnly="0" labelOnly="1" outline="0" fieldPosition="0">
        <references count="2">
          <reference field="1" count="1" selected="0">
            <x v="18"/>
          </reference>
          <reference field="2" count="1">
            <x v="17"/>
          </reference>
        </references>
      </pivotArea>
    </format>
    <format dxfId="10762">
      <pivotArea dataOnly="0" labelOnly="1" outline="0" fieldPosition="0">
        <references count="2">
          <reference field="1" count="1" selected="0">
            <x v="19"/>
          </reference>
          <reference field="2" count="1">
            <x v="18"/>
          </reference>
        </references>
      </pivotArea>
    </format>
    <format dxfId="10761">
      <pivotArea dataOnly="0" labelOnly="1" outline="0" fieldPosition="0">
        <references count="2">
          <reference field="1" count="1" selected="0">
            <x v="20"/>
          </reference>
          <reference field="2" count="1">
            <x v="19"/>
          </reference>
        </references>
      </pivotArea>
    </format>
    <format dxfId="10760">
      <pivotArea dataOnly="0" labelOnly="1" outline="0" fieldPosition="0">
        <references count="2">
          <reference field="1" count="1" selected="0">
            <x v="21"/>
          </reference>
          <reference field="2" count="1">
            <x v="20"/>
          </reference>
        </references>
      </pivotArea>
    </format>
    <format dxfId="10759">
      <pivotArea dataOnly="0" labelOnly="1" outline="0" fieldPosition="0">
        <references count="2">
          <reference field="1" count="1" selected="0">
            <x v="22"/>
          </reference>
          <reference field="2" count="1">
            <x v="21"/>
          </reference>
        </references>
      </pivotArea>
    </format>
    <format dxfId="10758">
      <pivotArea dataOnly="0" labelOnly="1" outline="0" fieldPosition="0">
        <references count="2">
          <reference field="1" count="1" selected="0">
            <x v="23"/>
          </reference>
          <reference field="2" count="1">
            <x v="22"/>
          </reference>
        </references>
      </pivotArea>
    </format>
    <format dxfId="10757">
      <pivotArea dataOnly="0" labelOnly="1" outline="0" fieldPosition="0">
        <references count="2">
          <reference field="1" count="1" selected="0">
            <x v="24"/>
          </reference>
          <reference field="2" count="1">
            <x v="23"/>
          </reference>
        </references>
      </pivotArea>
    </format>
    <format dxfId="10756">
      <pivotArea dataOnly="0" labelOnly="1" outline="0" fieldPosition="0">
        <references count="2">
          <reference field="1" count="1" selected="0">
            <x v="25"/>
          </reference>
          <reference field="2" count="1">
            <x v="24"/>
          </reference>
        </references>
      </pivotArea>
    </format>
    <format dxfId="10755">
      <pivotArea dataOnly="0" labelOnly="1" outline="0" fieldPosition="0">
        <references count="2">
          <reference field="1" count="1" selected="0">
            <x v="26"/>
          </reference>
          <reference field="2" count="1">
            <x v="25"/>
          </reference>
        </references>
      </pivotArea>
    </format>
    <format dxfId="10754">
      <pivotArea dataOnly="0" labelOnly="1" outline="0" fieldPosition="0">
        <references count="2">
          <reference field="1" count="1" selected="0">
            <x v="27"/>
          </reference>
          <reference field="2" count="1">
            <x v="26"/>
          </reference>
        </references>
      </pivotArea>
    </format>
    <format dxfId="10753">
      <pivotArea dataOnly="0" labelOnly="1" outline="0" fieldPosition="0">
        <references count="2">
          <reference field="1" count="1" selected="0">
            <x v="28"/>
          </reference>
          <reference field="2" count="1">
            <x v="27"/>
          </reference>
        </references>
      </pivotArea>
    </format>
    <format dxfId="10752">
      <pivotArea dataOnly="0" labelOnly="1" outline="0" fieldPosition="0">
        <references count="2">
          <reference field="1" count="1" selected="0">
            <x v="29"/>
          </reference>
          <reference field="2" count="1">
            <x v="28"/>
          </reference>
        </references>
      </pivotArea>
    </format>
    <format dxfId="10751">
      <pivotArea dataOnly="0" labelOnly="1" outline="0" fieldPosition="0">
        <references count="2">
          <reference field="1" count="1" selected="0">
            <x v="30"/>
          </reference>
          <reference field="2" count="1">
            <x v="29"/>
          </reference>
        </references>
      </pivotArea>
    </format>
    <format dxfId="10750">
      <pivotArea dataOnly="0" labelOnly="1" outline="0" fieldPosition="0">
        <references count="2">
          <reference field="1" count="1" selected="0">
            <x v="31"/>
          </reference>
          <reference field="2" count="1">
            <x v="30"/>
          </reference>
        </references>
      </pivotArea>
    </format>
    <format dxfId="10749">
      <pivotArea dataOnly="0" labelOnly="1" outline="0" fieldPosition="0">
        <references count="2">
          <reference field="1" count="1" selected="0">
            <x v="32"/>
          </reference>
          <reference field="2" count="1">
            <x v="31"/>
          </reference>
        </references>
      </pivotArea>
    </format>
    <format dxfId="10748">
      <pivotArea dataOnly="0" labelOnly="1" outline="0" fieldPosition="0">
        <references count="2">
          <reference field="1" count="1" selected="0">
            <x v="33"/>
          </reference>
          <reference field="2" count="1">
            <x v="32"/>
          </reference>
        </references>
      </pivotArea>
    </format>
    <format dxfId="10747">
      <pivotArea dataOnly="0" labelOnly="1" outline="0" fieldPosition="0">
        <references count="2">
          <reference field="1" count="1" selected="0">
            <x v="34"/>
          </reference>
          <reference field="2" count="1">
            <x v="33"/>
          </reference>
        </references>
      </pivotArea>
    </format>
    <format dxfId="10746">
      <pivotArea dataOnly="0" labelOnly="1" outline="0" fieldPosition="0">
        <references count="2">
          <reference field="1" count="1" selected="0">
            <x v="35"/>
          </reference>
          <reference field="2" count="1">
            <x v="34"/>
          </reference>
        </references>
      </pivotArea>
    </format>
    <format dxfId="10745">
      <pivotArea dataOnly="0" labelOnly="1" outline="0" fieldPosition="0">
        <references count="2">
          <reference field="1" count="1" selected="0">
            <x v="36"/>
          </reference>
          <reference field="2" count="1">
            <x v="35"/>
          </reference>
        </references>
      </pivotArea>
    </format>
    <format dxfId="10744">
      <pivotArea dataOnly="0" labelOnly="1" outline="0" fieldPosition="0">
        <references count="2">
          <reference field="1" count="1" selected="0">
            <x v="37"/>
          </reference>
          <reference field="2" count="1">
            <x v="36"/>
          </reference>
        </references>
      </pivotArea>
    </format>
    <format dxfId="10743">
      <pivotArea dataOnly="0" labelOnly="1" outline="0" fieldPosition="0">
        <references count="2">
          <reference field="1" count="1" selected="0">
            <x v="38"/>
          </reference>
          <reference field="2" count="1">
            <x v="47"/>
          </reference>
        </references>
      </pivotArea>
    </format>
    <format dxfId="10742">
      <pivotArea dataOnly="0" labelOnly="1" outline="0" fieldPosition="0">
        <references count="2">
          <reference field="1" count="1" selected="0">
            <x v="39"/>
          </reference>
          <reference field="2" count="1">
            <x v="37"/>
          </reference>
        </references>
      </pivotArea>
    </format>
    <format dxfId="10741">
      <pivotArea dataOnly="0" labelOnly="1" outline="0" fieldPosition="0">
        <references count="2">
          <reference field="1" count="1" selected="0">
            <x v="40"/>
          </reference>
          <reference field="2" count="1">
            <x v="38"/>
          </reference>
        </references>
      </pivotArea>
    </format>
    <format dxfId="10740">
      <pivotArea dataOnly="0" labelOnly="1" outline="0" fieldPosition="0">
        <references count="2">
          <reference field="1" count="1" selected="0">
            <x v="41"/>
          </reference>
          <reference field="2" count="1">
            <x v="46"/>
          </reference>
        </references>
      </pivotArea>
    </format>
    <format dxfId="10739">
      <pivotArea dataOnly="0" labelOnly="1" outline="0" fieldPosition="0">
        <references count="2">
          <reference field="1" count="1" selected="0">
            <x v="42"/>
          </reference>
          <reference field="2" count="1">
            <x v="48"/>
          </reference>
        </references>
      </pivotArea>
    </format>
    <format dxfId="10738">
      <pivotArea dataOnly="0" labelOnly="1" outline="0" fieldPosition="0">
        <references count="2">
          <reference field="1" count="1" selected="0">
            <x v="43"/>
          </reference>
          <reference field="2" count="1">
            <x v="43"/>
          </reference>
        </references>
      </pivotArea>
    </format>
    <format dxfId="10737">
      <pivotArea dataOnly="0" labelOnly="1" outline="0" fieldPosition="0">
        <references count="2">
          <reference field="1" count="1" selected="0">
            <x v="44"/>
          </reference>
          <reference field="2" count="1">
            <x v="53"/>
          </reference>
        </references>
      </pivotArea>
    </format>
    <format dxfId="10736">
      <pivotArea dataOnly="0" labelOnly="1" outline="0" fieldPosition="0">
        <references count="2">
          <reference field="1" count="1" selected="0">
            <x v="45"/>
          </reference>
          <reference field="2" count="1">
            <x v="45"/>
          </reference>
        </references>
      </pivotArea>
    </format>
    <format dxfId="10735">
      <pivotArea dataOnly="0" labelOnly="1" outline="0" fieldPosition="0">
        <references count="2">
          <reference field="1" count="1" selected="0">
            <x v="46"/>
          </reference>
          <reference field="2" count="1">
            <x v="50"/>
          </reference>
        </references>
      </pivotArea>
    </format>
    <format dxfId="10734">
      <pivotArea dataOnly="0" labelOnly="1" outline="0" fieldPosition="0">
        <references count="2">
          <reference field="1" count="1" selected="0">
            <x v="47"/>
          </reference>
          <reference field="2" count="1">
            <x v="44"/>
          </reference>
        </references>
      </pivotArea>
    </format>
    <format dxfId="10733">
      <pivotArea dataOnly="0" labelOnly="1" outline="0" fieldPosition="0">
        <references count="2">
          <reference field="1" count="1" selected="0">
            <x v="48"/>
          </reference>
          <reference field="2" count="1">
            <x v="55"/>
          </reference>
        </references>
      </pivotArea>
    </format>
    <format dxfId="10732">
      <pivotArea dataOnly="0" labelOnly="1" outline="0" fieldPosition="0">
        <references count="2">
          <reference field="1" count="1" selected="0">
            <x v="49"/>
          </reference>
          <reference field="2" count="1">
            <x v="39"/>
          </reference>
        </references>
      </pivotArea>
    </format>
    <format dxfId="10731">
      <pivotArea dataOnly="0" labelOnly="1" outline="0" fieldPosition="0">
        <references count="2">
          <reference field="1" count="1" selected="0">
            <x v="50"/>
          </reference>
          <reference field="2" count="1">
            <x v="40"/>
          </reference>
        </references>
      </pivotArea>
    </format>
    <format dxfId="10730">
      <pivotArea dataOnly="0" labelOnly="1" outline="0" fieldPosition="0">
        <references count="2">
          <reference field="1" count="1" selected="0">
            <x v="51"/>
          </reference>
          <reference field="2" count="1">
            <x v="52"/>
          </reference>
        </references>
      </pivotArea>
    </format>
    <format dxfId="10729">
      <pivotArea dataOnly="0" labelOnly="1" outline="0" fieldPosition="0">
        <references count="2">
          <reference field="1" count="1" selected="0">
            <x v="52"/>
          </reference>
          <reference field="2" count="1">
            <x v="51"/>
          </reference>
        </references>
      </pivotArea>
    </format>
    <format dxfId="10728">
      <pivotArea dataOnly="0" labelOnly="1" outline="0" fieldPosition="0">
        <references count="2">
          <reference field="1" count="1" selected="0">
            <x v="53"/>
          </reference>
          <reference field="2" count="1">
            <x v="54"/>
          </reference>
        </references>
      </pivotArea>
    </format>
    <format dxfId="10727">
      <pivotArea dataOnly="0" labelOnly="1" outline="0" fieldPosition="0">
        <references count="2">
          <reference field="1" count="1" selected="0">
            <x v="54"/>
          </reference>
          <reference field="2" count="1">
            <x v="41"/>
          </reference>
        </references>
      </pivotArea>
    </format>
    <format dxfId="10726">
      <pivotArea dataOnly="0" labelOnly="1" outline="0" fieldPosition="0">
        <references count="2">
          <reference field="1" count="1" selected="0">
            <x v="55"/>
          </reference>
          <reference field="2" count="1">
            <x v="49"/>
          </reference>
        </references>
      </pivotArea>
    </format>
    <format dxfId="10725">
      <pivotArea dataOnly="0" labelOnly="1" outline="0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la dinámica1" cacheId="3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 chartFormat="1">
  <location ref="H3:I7" firstHeaderRow="2" firstDataRow="2" firstDataCol="1"/>
  <pivotFields count="5">
    <pivotField compact="0" numFmtId="14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uenta de NOMBRE " fld="2" subtotal="count" baseField="0" baseItem="0"/>
  </dataFields>
  <formats count="17">
    <format dxfId="10978">
      <pivotArea type="all" dataOnly="0" outline="0" fieldPosition="0"/>
    </format>
    <format dxfId="10977">
      <pivotArea type="all" dataOnly="0" outline="0" fieldPosition="0"/>
    </format>
    <format dxfId="10976">
      <pivotArea dataOnly="0" labelOnly="1" grandRow="1" outline="0" fieldPosition="0"/>
    </format>
    <format dxfId="10975">
      <pivotArea type="all" dataOnly="0" outline="0" fieldPosition="0"/>
    </format>
    <format dxfId="10974">
      <pivotArea type="all" dataOnly="0" outline="0" fieldPosition="0"/>
    </format>
    <format dxfId="10973">
      <pivotArea field="4" type="button" dataOnly="0" labelOnly="1" outline="0" axis="axisRow" fieldPosition="0"/>
    </format>
    <format dxfId="10972">
      <pivotArea field="4" type="button" dataOnly="0" labelOnly="1" outline="0" axis="axisRow" fieldPosition="0"/>
    </format>
    <format dxfId="10971">
      <pivotArea type="all" dataOnly="0" outline="0" fieldPosition="0"/>
    </format>
    <format dxfId="10970">
      <pivotArea type="origin" dataOnly="0" labelOnly="1" outline="0" fieldPosition="0"/>
    </format>
    <format dxfId="10969">
      <pivotArea field="4" type="button" dataOnly="0" labelOnly="1" outline="0" axis="axisRow" fieldPosition="0"/>
    </format>
    <format dxfId="10968">
      <pivotArea type="all" dataOnly="0" outline="0" fieldPosition="0"/>
    </format>
    <format dxfId="10967">
      <pivotArea grandRow="1" outline="0" collapsedLevelsAreSubtotals="1" fieldPosition="0"/>
    </format>
    <format dxfId="10966">
      <pivotArea type="origin" dataOnly="0" labelOnly="1" outline="0" fieldPosition="0"/>
    </format>
    <format dxfId="10965">
      <pivotArea field="4" type="button" dataOnly="0" labelOnly="1" outline="0" axis="axisRow" fieldPosition="0"/>
    </format>
    <format dxfId="10964">
      <pivotArea dataOnly="0" labelOnly="1" outline="0" fieldPosition="0">
        <references count="1">
          <reference field="4" count="0"/>
        </references>
      </pivotArea>
    </format>
    <format dxfId="10963">
      <pivotArea dataOnly="0" labelOnly="1" grandRow="1" outline="0" fieldPosition="0"/>
    </format>
    <format dxfId="10962">
      <pivotArea type="all" dataOnly="0"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la dinámica5" cacheId="29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 chartFormat="1">
  <location ref="S18:T26" firstHeaderRow="2" firstDataRow="2" firstDataCol="1"/>
  <pivotFields count="4">
    <pivotField compact="0" outline="0" showAll="0"/>
    <pivotField compact="0" outline="0" showAll="0"/>
    <pivotField dataField="1" compact="0" outline="0" showAll="0"/>
    <pivotField axis="axisRow" compact="0" numFmtId="167" outline="0" showAll="0">
      <items count="7">
        <item x="5"/>
        <item x="4"/>
        <item x="3"/>
        <item x="2"/>
        <item x="1"/>
        <item x="0"/>
        <item t="default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UNTO" fld="2" subtotal="count" baseField="0" baseItem="0"/>
  </dataFields>
  <formats count="8">
    <format dxfId="10986">
      <pivotArea type="all" dataOnly="0" outline="0" fieldPosition="0"/>
    </format>
    <format dxfId="10985">
      <pivotArea field="3" type="button" dataOnly="0" labelOnly="1" outline="0" axis="axisRow" fieldPosition="0"/>
    </format>
    <format dxfId="10984">
      <pivotArea field="3" type="button" dataOnly="0" labelOnly="1" outline="0" axis="axisRow" fieldPosition="0"/>
    </format>
    <format dxfId="10983">
      <pivotArea field="3" type="button" dataOnly="0" labelOnly="1" outline="0" axis="axisRow" fieldPosition="0"/>
    </format>
    <format dxfId="10982">
      <pivotArea field="3" type="button" dataOnly="0" labelOnly="1" outline="0" axis="axisRow" fieldPosition="0"/>
    </format>
    <format dxfId="10981">
      <pivotArea outline="0" collapsedLevelsAreSubtotals="1" fieldPosition="0"/>
    </format>
    <format dxfId="10980">
      <pivotArea dataOnly="0" labelOnly="1" outline="0" fieldPosition="0">
        <references count="1">
          <reference field="3" count="0"/>
        </references>
      </pivotArea>
    </format>
    <format dxfId="10979">
      <pivotArea dataOnly="0" labelOnly="1" grandRow="1" outline="0" fieldPosition="0"/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la dinámica10" cacheId="32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 chartFormat="1">
  <location ref="W16:X28" firstHeaderRow="2" firstDataRow="2" firstDataCol="1"/>
  <pivotFields count="6">
    <pivotField compact="0" outline="0" showAll="0"/>
    <pivotField dataField="1" compact="0" outline="0" showAll="0"/>
    <pivotField compact="0" outline="0" showAll="0"/>
    <pivotField compact="0" numFmtId="167" outline="0" showAll="0"/>
    <pivotField compact="0" outline="0" showAll="0"/>
    <pivotField axis="axisRow" compact="0" numFmtId="167" outline="0" showAll="0">
      <items count="11"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uenta de CODIGO" fld="1" subtotal="count" baseField="0" baseItem="0"/>
  </dataFields>
  <formats count="10">
    <format dxfId="9373">
      <pivotArea type="all" dataOnly="0" outline="0" fieldPosition="0"/>
    </format>
    <format dxfId="9372">
      <pivotArea type="all" dataOnly="0" outline="0" fieldPosition="0"/>
    </format>
    <format dxfId="9371">
      <pivotArea type="all" dataOnly="0" outline="0" fieldPosition="0"/>
    </format>
    <format dxfId="9370">
      <pivotArea field="5" type="button" dataOnly="0" labelOnly="1" outline="0" axis="axisRow" fieldPosition="0"/>
    </format>
    <format dxfId="9369">
      <pivotArea field="5" type="button" dataOnly="0" labelOnly="1" outline="0" axis="axisRow" fieldPosition="0"/>
    </format>
    <format dxfId="9368">
      <pivotArea outline="0" collapsedLevelsAreSubtotals="1" fieldPosition="0"/>
    </format>
    <format dxfId="9367">
      <pivotArea field="5" type="button" dataOnly="0" labelOnly="1" outline="0" axis="axisRow" fieldPosition="0"/>
    </format>
    <format dxfId="9366">
      <pivotArea dataOnly="0" labelOnly="1" outline="0" fieldPosition="0">
        <references count="1">
          <reference field="5" count="0"/>
        </references>
      </pivotArea>
    </format>
    <format dxfId="9365">
      <pivotArea dataOnly="0" labelOnly="1" grandRow="1" outline="0" fieldPosition="0"/>
    </format>
    <format dxfId="9364">
      <pivotArea type="all" dataOnly="0" outline="0" fieldPosition="0"/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Tabla dinámica9" cacheId="3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H83:K204" firstHeaderRow="2" firstDataRow="2" firstDataCol="3"/>
  <pivotFields count="5">
    <pivotField axis="axisRow" compact="0" numFmtId="14" outline="0" showAll="0" defaultSubtotal="0">
      <items count="1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</items>
    </pivotField>
    <pivotField compact="0" outline="0" showAll="0"/>
    <pivotField axis="axisRow" compact="0" outline="0" showAll="0" defaultSubtotal="0">
      <items count="63">
        <item x="39"/>
        <item x="44"/>
        <item x="3"/>
        <item x="54"/>
        <item x="11"/>
        <item x="19"/>
        <item x="15"/>
        <item x="14"/>
        <item x="56"/>
        <item x="26"/>
        <item x="61"/>
        <item x="7"/>
        <item x="22"/>
        <item x="32"/>
        <item x="42"/>
        <item x="6"/>
        <item x="0"/>
        <item x="18"/>
        <item x="17"/>
        <item x="51"/>
        <item x="38"/>
        <item x="55"/>
        <item x="48"/>
        <item x="12"/>
        <item x="46"/>
        <item x="29"/>
        <item x="25"/>
        <item x="4"/>
        <item x="58"/>
        <item x="37"/>
        <item x="20"/>
        <item x="28"/>
        <item x="24"/>
        <item x="10"/>
        <item x="34"/>
        <item x="40"/>
        <item x="21"/>
        <item m="1" x="62"/>
        <item x="5"/>
        <item x="30"/>
        <item x="35"/>
        <item x="43"/>
        <item x="8"/>
        <item x="13"/>
        <item x="23"/>
        <item x="9"/>
        <item x="16"/>
        <item x="41"/>
        <item x="53"/>
        <item x="31"/>
        <item x="57"/>
        <item x="50"/>
        <item x="2"/>
        <item x="59"/>
        <item x="47"/>
        <item x="36"/>
        <item x="60"/>
        <item x="45"/>
        <item x="27"/>
        <item x="33"/>
        <item x="1"/>
        <item x="49"/>
        <item x="52"/>
      </items>
    </pivotField>
    <pivotField dataField="1" compact="0" outline="0" showAll="0"/>
    <pivotField axis="axisRow" compact="0" outline="0" showAll="0">
      <items count="5">
        <item x="2"/>
        <item x="0"/>
        <item x="3"/>
        <item x="1"/>
        <item t="default"/>
      </items>
    </pivotField>
  </pivotFields>
  <rowFields count="3">
    <field x="2"/>
    <field x="0"/>
    <field x="4"/>
  </rowFields>
  <rowItems count="120">
    <i>
      <x/>
      <x v="57"/>
      <x v="3"/>
    </i>
    <i r="1">
      <x v="59"/>
      <x v="3"/>
    </i>
    <i>
      <x v="1"/>
      <x v="65"/>
      <x v="3"/>
    </i>
    <i>
      <x v="2"/>
      <x v="5"/>
      <x v="3"/>
    </i>
    <i r="1">
      <x v="22"/>
      <x v="3"/>
    </i>
    <i>
      <x v="3"/>
      <x v="102"/>
      <x v="3"/>
    </i>
    <i>
      <x v="4"/>
      <x v="15"/>
      <x v="3"/>
    </i>
    <i r="1">
      <x v="109"/>
      <x v="3"/>
    </i>
    <i r="1">
      <x v="110"/>
      <x v="3"/>
    </i>
    <i>
      <x v="5"/>
      <x v="26"/>
      <x v="3"/>
    </i>
    <i r="1">
      <x v="118"/>
      <x v="3"/>
    </i>
    <i>
      <x v="6"/>
      <x v="20"/>
      <x v="3"/>
    </i>
    <i>
      <x v="7"/>
      <x v="19"/>
      <x v="1"/>
    </i>
    <i>
      <x v="8"/>
      <x v="111"/>
      <x v="3"/>
    </i>
    <i>
      <x v="9"/>
      <x v="38"/>
      <x v="3"/>
    </i>
    <i>
      <x v="10"/>
      <x v="117"/>
      <x v="3"/>
    </i>
    <i>
      <x v="11"/>
      <x v="10"/>
      <x v="1"/>
    </i>
    <i>
      <x v="12"/>
      <x v="33"/>
      <x v="3"/>
    </i>
    <i>
      <x v="13"/>
      <x v="47"/>
      <x v="3"/>
    </i>
    <i r="1">
      <x v="105"/>
      <x v="3"/>
    </i>
    <i>
      <x v="14"/>
      <x v="62"/>
      <x v="3"/>
    </i>
    <i r="1">
      <x v="90"/>
      <x/>
    </i>
    <i>
      <x v="15"/>
      <x v="9"/>
      <x v="1"/>
    </i>
    <i r="1">
      <x v="31"/>
      <x v="3"/>
    </i>
    <i r="1">
      <x v="86"/>
      <x v="3"/>
    </i>
    <i>
      <x v="16"/>
      <x/>
      <x v="1"/>
    </i>
    <i r="1">
      <x v="13"/>
      <x v="3"/>
    </i>
    <i r="1">
      <x v="27"/>
      <x v="1"/>
    </i>
    <i>
      <x v="17"/>
      <x v="24"/>
      <x v="1"/>
    </i>
    <i r="1">
      <x v="61"/>
      <x v="1"/>
    </i>
    <i>
      <x v="18"/>
      <x v="23"/>
      <x v="1"/>
    </i>
    <i r="1">
      <x v="52"/>
      <x v="1"/>
    </i>
    <i r="1">
      <x v="76"/>
      <x/>
    </i>
    <i>
      <x v="19"/>
      <x v="89"/>
      <x v="1"/>
    </i>
    <i>
      <x v="20"/>
      <x v="56"/>
      <x v="3"/>
    </i>
    <i r="1">
      <x v="87"/>
      <x v="3"/>
    </i>
    <i>
      <x v="21"/>
      <x v="103"/>
      <x v="3"/>
    </i>
    <i>
      <x v="22"/>
      <x v="77"/>
      <x v="1"/>
    </i>
    <i r="1">
      <x v="78"/>
      <x v="1"/>
    </i>
    <i r="1">
      <x v="80"/>
      <x v="1"/>
    </i>
    <i>
      <x v="23"/>
      <x v="16"/>
      <x v="1"/>
    </i>
    <i r="1">
      <x v="30"/>
      <x v="1"/>
    </i>
    <i>
      <x v="24"/>
      <x v="70"/>
      <x v="1"/>
    </i>
    <i>
      <x v="25"/>
      <x v="41"/>
      <x v="3"/>
    </i>
    <i>
      <x v="26"/>
      <x v="37"/>
      <x v="3"/>
    </i>
    <i>
      <x v="27"/>
      <x v="6"/>
      <x v="3"/>
    </i>
    <i r="1">
      <x v="25"/>
      <x v="3"/>
    </i>
    <i r="1">
      <x v="49"/>
      <x v="3"/>
    </i>
    <i r="1">
      <x v="83"/>
      <x v="3"/>
    </i>
    <i>
      <x v="28"/>
      <x v="113"/>
      <x v="3"/>
    </i>
    <i>
      <x v="29"/>
      <x v="55"/>
      <x v="3"/>
    </i>
    <i>
      <x v="30"/>
      <x v="28"/>
      <x/>
    </i>
    <i r="1">
      <x v="36"/>
      <x v="3"/>
    </i>
    <i r="1">
      <x v="42"/>
      <x/>
    </i>
    <i r="1">
      <x v="81"/>
      <x v="1"/>
    </i>
    <i>
      <x v="31"/>
      <x v="40"/>
      <x v="3"/>
    </i>
    <i r="1">
      <x v="108"/>
      <x/>
    </i>
    <i>
      <x v="32"/>
      <x v="35"/>
      <x v="3"/>
    </i>
    <i>
      <x v="33"/>
      <x v="14"/>
      <x v="3"/>
    </i>
    <i>
      <x v="34"/>
      <x v="50"/>
      <x v="3"/>
    </i>
    <i>
      <x v="35"/>
      <x v="58"/>
      <x v="1"/>
    </i>
    <i r="1">
      <x v="96"/>
      <x v="1"/>
    </i>
    <i>
      <x v="36"/>
      <x v="32"/>
      <x v="3"/>
    </i>
    <i>
      <x v="38"/>
      <x v="7"/>
      <x v="3"/>
    </i>
    <i r="1">
      <x v="8"/>
      <x v="3"/>
    </i>
    <i r="1">
      <x v="44"/>
      <x v="3"/>
    </i>
    <i>
      <x v="39"/>
      <x v="45"/>
      <x v="3"/>
    </i>
    <i r="1">
      <x v="92"/>
      <x v="3"/>
    </i>
    <i>
      <x v="40"/>
      <x v="51"/>
      <x v="1"/>
    </i>
    <i r="1">
      <x v="85"/>
      <x v="1"/>
    </i>
    <i>
      <x v="41"/>
      <x v="64"/>
      <x v="2"/>
    </i>
    <i>
      <x v="42"/>
      <x v="11"/>
      <x v="1"/>
    </i>
    <i r="1">
      <x v="106"/>
      <x v="1"/>
    </i>
    <i>
      <x v="43"/>
      <x v="17"/>
      <x v="1"/>
    </i>
    <i r="1">
      <x v="18"/>
      <x v="3"/>
    </i>
    <i r="1">
      <x v="69"/>
      <x v="1"/>
    </i>
    <i r="1">
      <x v="71"/>
      <x v="1"/>
    </i>
    <i>
      <x v="44"/>
      <x v="34"/>
      <x v="3"/>
    </i>
    <i r="1">
      <x v="101"/>
      <x v="1"/>
    </i>
    <i>
      <x v="45"/>
      <x v="12"/>
      <x v="3"/>
    </i>
    <i>
      <x v="46"/>
      <x v="21"/>
      <x v="1"/>
    </i>
    <i r="1">
      <x v="29"/>
      <x v="1"/>
    </i>
    <i r="1">
      <x v="107"/>
      <x v="1"/>
    </i>
    <i>
      <x v="47"/>
      <x v="60"/>
      <x v="1"/>
    </i>
    <i>
      <x v="48"/>
      <x v="100"/>
      <x v="3"/>
    </i>
    <i>
      <x v="49"/>
      <x v="46"/>
      <x v="3"/>
    </i>
    <i>
      <x v="50"/>
      <x v="112"/>
      <x v="1"/>
    </i>
    <i>
      <x v="51"/>
      <x v="88"/>
      <x v="2"/>
    </i>
    <i>
      <x v="52"/>
      <x v="2"/>
      <x v="3"/>
    </i>
    <i r="1">
      <x v="3"/>
      <x v="1"/>
    </i>
    <i r="1">
      <x v="4"/>
      <x v="1"/>
    </i>
    <i r="1">
      <x v="43"/>
      <x v="3"/>
    </i>
    <i r="1">
      <x v="63"/>
      <x v="3"/>
    </i>
    <i r="1">
      <x v="79"/>
      <x v="1"/>
    </i>
    <i r="1">
      <x v="84"/>
      <x v="3"/>
    </i>
    <i r="1">
      <x v="93"/>
      <x v="3"/>
    </i>
    <i r="1">
      <x v="94"/>
      <x v="1"/>
    </i>
    <i r="1">
      <x v="104"/>
      <x v="3"/>
    </i>
    <i>
      <x v="53"/>
      <x v="114"/>
      <x v="1"/>
    </i>
    <i r="1">
      <x v="115"/>
      <x v="1"/>
    </i>
    <i>
      <x v="54"/>
      <x v="74"/>
      <x v="1"/>
    </i>
    <i r="1">
      <x v="75"/>
      <x v="2"/>
    </i>
    <i r="1">
      <x v="95"/>
      <x v="2"/>
    </i>
    <i r="1">
      <x v="99"/>
      <x v="2"/>
    </i>
    <i>
      <x v="55"/>
      <x v="53"/>
      <x v="3"/>
    </i>
    <i r="1">
      <x v="72"/>
      <x v="3"/>
    </i>
    <i>
      <x v="56"/>
      <x v="116"/>
      <x v="3"/>
    </i>
    <i>
      <x v="57"/>
      <x v="67"/>
      <x v="3"/>
    </i>
    <i r="1">
      <x v="68"/>
      <x v="1"/>
    </i>
    <i r="1">
      <x v="91"/>
      <x v="1"/>
    </i>
    <i>
      <x v="58"/>
      <x v="39"/>
      <x v="1"/>
    </i>
    <i>
      <x v="59"/>
      <x v="48"/>
      <x/>
    </i>
    <i r="1">
      <x v="54"/>
      <x/>
    </i>
    <i r="1">
      <x v="66"/>
      <x/>
    </i>
    <i r="1">
      <x v="73"/>
      <x/>
    </i>
    <i>
      <x v="60"/>
      <x v="1"/>
      <x v="1"/>
    </i>
    <i>
      <x v="61"/>
      <x v="82"/>
      <x v="1"/>
    </i>
    <i>
      <x v="62"/>
      <x v="97"/>
      <x v="3"/>
    </i>
    <i r="1">
      <x v="98"/>
      <x v="1"/>
    </i>
    <i t="grand">
      <x/>
    </i>
  </rowItems>
  <colItems count="1">
    <i/>
  </colItems>
  <dataFields count="1">
    <dataField name="Cuenta de CIUDAD" fld="3" subtotal="count" baseField="0" baseItem="0"/>
  </dataFields>
  <formats count="551">
    <format dxfId="9924">
      <pivotArea type="origin" dataOnly="0" labelOnly="1" outline="0" fieldPosition="0"/>
    </format>
    <format dxfId="9923">
      <pivotArea field="2" type="button" dataOnly="0" labelOnly="1" outline="0" axis="axisRow" fieldPosition="0"/>
    </format>
    <format dxfId="9922">
      <pivotArea field="0" type="button" dataOnly="0" labelOnly="1" outline="0" axis="axisRow" fieldPosition="1"/>
    </format>
    <format dxfId="9921">
      <pivotArea field="4" type="button" dataOnly="0" labelOnly="1" outline="0" axis="axisRow" fieldPosition="2"/>
    </format>
    <format dxfId="9920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919">
      <pivotArea dataOnly="0" labelOnly="1" outline="0" fieldPosition="0">
        <references count="1">
          <reference field="2" count="13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</reference>
        </references>
      </pivotArea>
    </format>
    <format dxfId="9918">
      <pivotArea dataOnly="0" labelOnly="1" grandRow="1" outline="0" fieldPosition="0"/>
    </format>
    <format dxfId="9917">
      <pivotArea dataOnly="0" labelOnly="1" outline="0" fieldPosition="0">
        <references count="2">
          <reference field="0" count="2">
            <x v="57"/>
            <x v="59"/>
          </reference>
          <reference field="2" count="1" selected="0">
            <x v="0"/>
          </reference>
        </references>
      </pivotArea>
    </format>
    <format dxfId="9916">
      <pivotArea dataOnly="0" labelOnly="1" outline="0" fieldPosition="0">
        <references count="2">
          <reference field="0" count="1">
            <x v="65"/>
          </reference>
          <reference field="2" count="1" selected="0">
            <x v="1"/>
          </reference>
        </references>
      </pivotArea>
    </format>
    <format dxfId="9915">
      <pivotArea dataOnly="0" labelOnly="1" outline="0" fieldPosition="0">
        <references count="2">
          <reference field="0" count="2">
            <x v="5"/>
            <x v="22"/>
          </reference>
          <reference field="2" count="1" selected="0">
            <x v="2"/>
          </reference>
        </references>
      </pivotArea>
    </format>
    <format dxfId="9914">
      <pivotArea dataOnly="0" labelOnly="1" outline="0" fieldPosition="0">
        <references count="2">
          <reference field="0" count="1">
            <x v="102"/>
          </reference>
          <reference field="2" count="1" selected="0">
            <x v="3"/>
          </reference>
        </references>
      </pivotArea>
    </format>
    <format dxfId="9913">
      <pivotArea dataOnly="0" labelOnly="1" outline="0" fieldPosition="0">
        <references count="2">
          <reference field="0" count="3">
            <x v="15"/>
            <x v="109"/>
            <x v="110"/>
          </reference>
          <reference field="2" count="1" selected="0">
            <x v="4"/>
          </reference>
        </references>
      </pivotArea>
    </format>
    <format dxfId="9912">
      <pivotArea dataOnly="0" labelOnly="1" outline="0" fieldPosition="0">
        <references count="2">
          <reference field="0" count="2">
            <x v="26"/>
            <x v="118"/>
          </reference>
          <reference field="2" count="1" selected="0">
            <x v="5"/>
          </reference>
        </references>
      </pivotArea>
    </format>
    <format dxfId="9911">
      <pivotArea dataOnly="0" labelOnly="1" outline="0" fieldPosition="0">
        <references count="2">
          <reference field="0" count="1">
            <x v="20"/>
          </reference>
          <reference field="2" count="1" selected="0">
            <x v="6"/>
          </reference>
        </references>
      </pivotArea>
    </format>
    <format dxfId="9910">
      <pivotArea dataOnly="0" labelOnly="1" outline="0" fieldPosition="0">
        <references count="2">
          <reference field="0" count="1">
            <x v="19"/>
          </reference>
          <reference field="2" count="1" selected="0">
            <x v="7"/>
          </reference>
        </references>
      </pivotArea>
    </format>
    <format dxfId="9909">
      <pivotArea dataOnly="0" labelOnly="1" outline="0" fieldPosition="0">
        <references count="2">
          <reference field="0" count="1">
            <x v="111"/>
          </reference>
          <reference field="2" count="1" selected="0">
            <x v="8"/>
          </reference>
        </references>
      </pivotArea>
    </format>
    <format dxfId="9908">
      <pivotArea dataOnly="0" labelOnly="1" outline="0" fieldPosition="0">
        <references count="2">
          <reference field="0" count="1">
            <x v="38"/>
          </reference>
          <reference field="2" count="1" selected="0">
            <x v="9"/>
          </reference>
        </references>
      </pivotArea>
    </format>
    <format dxfId="9907">
      <pivotArea dataOnly="0" labelOnly="1" outline="0" fieldPosition="0">
        <references count="2">
          <reference field="0" count="1">
            <x v="117"/>
          </reference>
          <reference field="2" count="1" selected="0">
            <x v="10"/>
          </reference>
        </references>
      </pivotArea>
    </format>
    <format dxfId="9906">
      <pivotArea dataOnly="0" labelOnly="1" outline="0" fieldPosition="0">
        <references count="2">
          <reference field="0" count="1">
            <x v="10"/>
          </reference>
          <reference field="2" count="1" selected="0">
            <x v="11"/>
          </reference>
        </references>
      </pivotArea>
    </format>
    <format dxfId="9905">
      <pivotArea dataOnly="0" labelOnly="1" outline="0" fieldPosition="0">
        <references count="2">
          <reference field="0" count="1">
            <x v="33"/>
          </reference>
          <reference field="2" count="1" selected="0">
            <x v="12"/>
          </reference>
        </references>
      </pivotArea>
    </format>
    <format dxfId="9904">
      <pivotArea dataOnly="0" labelOnly="1" outline="0" fieldPosition="0">
        <references count="2">
          <reference field="0" count="2">
            <x v="47"/>
            <x v="105"/>
          </reference>
          <reference field="2" count="1" selected="0">
            <x v="13"/>
          </reference>
        </references>
      </pivotArea>
    </format>
    <format dxfId="9903">
      <pivotArea dataOnly="0" labelOnly="1" outline="0" fieldPosition="0">
        <references count="2">
          <reference field="0" count="2">
            <x v="62"/>
            <x v="90"/>
          </reference>
          <reference field="2" count="1" selected="0">
            <x v="14"/>
          </reference>
        </references>
      </pivotArea>
    </format>
    <format dxfId="9902">
      <pivotArea dataOnly="0" labelOnly="1" outline="0" fieldPosition="0">
        <references count="2">
          <reference field="0" count="3">
            <x v="9"/>
            <x v="31"/>
            <x v="86"/>
          </reference>
          <reference field="2" count="1" selected="0">
            <x v="15"/>
          </reference>
        </references>
      </pivotArea>
    </format>
    <format dxfId="9901">
      <pivotArea dataOnly="0" labelOnly="1" outline="0" fieldPosition="0">
        <references count="2">
          <reference field="0" count="3">
            <x v="0"/>
            <x v="13"/>
            <x v="27"/>
          </reference>
          <reference field="2" count="1" selected="0">
            <x v="16"/>
          </reference>
        </references>
      </pivotArea>
    </format>
    <format dxfId="9900">
      <pivotArea dataOnly="0" labelOnly="1" outline="0" fieldPosition="0">
        <references count="2">
          <reference field="0" count="2">
            <x v="24"/>
            <x v="61"/>
          </reference>
          <reference field="2" count="1" selected="0">
            <x v="17"/>
          </reference>
        </references>
      </pivotArea>
    </format>
    <format dxfId="9899">
      <pivotArea dataOnly="0" labelOnly="1" outline="0" fieldPosition="0">
        <references count="2">
          <reference field="0" count="3">
            <x v="23"/>
            <x v="52"/>
            <x v="76"/>
          </reference>
          <reference field="2" count="1" selected="0">
            <x v="18"/>
          </reference>
        </references>
      </pivotArea>
    </format>
    <format dxfId="9898">
      <pivotArea dataOnly="0" labelOnly="1" outline="0" fieldPosition="0">
        <references count="2">
          <reference field="0" count="1">
            <x v="89"/>
          </reference>
          <reference field="2" count="1" selected="0">
            <x v="19"/>
          </reference>
        </references>
      </pivotArea>
    </format>
    <format dxfId="9897">
      <pivotArea dataOnly="0" labelOnly="1" outline="0" fieldPosition="0">
        <references count="2">
          <reference field="0" count="2">
            <x v="56"/>
            <x v="87"/>
          </reference>
          <reference field="2" count="1" selected="0">
            <x v="20"/>
          </reference>
        </references>
      </pivotArea>
    </format>
    <format dxfId="9896">
      <pivotArea dataOnly="0" labelOnly="1" outline="0" fieldPosition="0">
        <references count="2">
          <reference field="0" count="1">
            <x v="103"/>
          </reference>
          <reference field="2" count="1" selected="0">
            <x v="21"/>
          </reference>
        </references>
      </pivotArea>
    </format>
    <format dxfId="9895">
      <pivotArea dataOnly="0" labelOnly="1" outline="0" fieldPosition="0">
        <references count="2">
          <reference field="0" count="3">
            <x v="77"/>
            <x v="78"/>
            <x v="80"/>
          </reference>
          <reference field="2" count="1" selected="0">
            <x v="22"/>
          </reference>
        </references>
      </pivotArea>
    </format>
    <format dxfId="9894">
      <pivotArea dataOnly="0" labelOnly="1" outline="0" fieldPosition="0">
        <references count="2">
          <reference field="0" count="2">
            <x v="16"/>
            <x v="30"/>
          </reference>
          <reference field="2" count="1" selected="0">
            <x v="23"/>
          </reference>
        </references>
      </pivotArea>
    </format>
    <format dxfId="9893">
      <pivotArea dataOnly="0" labelOnly="1" outline="0" fieldPosition="0">
        <references count="2">
          <reference field="0" count="1">
            <x v="70"/>
          </reference>
          <reference field="2" count="1" selected="0">
            <x v="24"/>
          </reference>
        </references>
      </pivotArea>
    </format>
    <format dxfId="9892">
      <pivotArea dataOnly="0" labelOnly="1" outline="0" fieldPosition="0">
        <references count="2">
          <reference field="0" count="1">
            <x v="41"/>
          </reference>
          <reference field="2" count="1" selected="0">
            <x v="25"/>
          </reference>
        </references>
      </pivotArea>
    </format>
    <format dxfId="9891">
      <pivotArea dataOnly="0" labelOnly="1" outline="0" fieldPosition="0">
        <references count="2">
          <reference field="0" count="1">
            <x v="37"/>
          </reference>
          <reference field="2" count="1" selected="0">
            <x v="26"/>
          </reference>
        </references>
      </pivotArea>
    </format>
    <format dxfId="9890">
      <pivotArea dataOnly="0" labelOnly="1" outline="0" fieldPosition="0">
        <references count="2">
          <reference field="0" count="4">
            <x v="6"/>
            <x v="25"/>
            <x v="49"/>
            <x v="83"/>
          </reference>
          <reference field="2" count="1" selected="0">
            <x v="27"/>
          </reference>
        </references>
      </pivotArea>
    </format>
    <format dxfId="9889">
      <pivotArea dataOnly="0" labelOnly="1" outline="0" fieldPosition="0">
        <references count="2">
          <reference field="0" count="1">
            <x v="113"/>
          </reference>
          <reference field="2" count="1" selected="0">
            <x v="28"/>
          </reference>
        </references>
      </pivotArea>
    </format>
    <format dxfId="9888">
      <pivotArea dataOnly="0" labelOnly="1" outline="0" fieldPosition="0">
        <references count="2">
          <reference field="0" count="1">
            <x v="55"/>
          </reference>
          <reference field="2" count="1" selected="0">
            <x v="29"/>
          </reference>
        </references>
      </pivotArea>
    </format>
    <format dxfId="9887">
      <pivotArea dataOnly="0" labelOnly="1" outline="0" fieldPosition="0">
        <references count="2">
          <reference field="0" count="4">
            <x v="28"/>
            <x v="36"/>
            <x v="42"/>
            <x v="81"/>
          </reference>
          <reference field="2" count="1" selected="0">
            <x v="30"/>
          </reference>
        </references>
      </pivotArea>
    </format>
    <format dxfId="9886">
      <pivotArea dataOnly="0" labelOnly="1" outline="0" fieldPosition="0">
        <references count="2">
          <reference field="0" count="2">
            <x v="40"/>
            <x v="108"/>
          </reference>
          <reference field="2" count="1" selected="0">
            <x v="31"/>
          </reference>
        </references>
      </pivotArea>
    </format>
    <format dxfId="9885">
      <pivotArea dataOnly="0" labelOnly="1" outline="0" fieldPosition="0">
        <references count="2">
          <reference field="0" count="1">
            <x v="35"/>
          </reference>
          <reference field="2" count="1" selected="0">
            <x v="32"/>
          </reference>
        </references>
      </pivotArea>
    </format>
    <format dxfId="9884">
      <pivotArea dataOnly="0" labelOnly="1" outline="0" fieldPosition="0">
        <references count="2">
          <reference field="0" count="1">
            <x v="14"/>
          </reference>
          <reference field="2" count="1" selected="0">
            <x v="33"/>
          </reference>
        </references>
      </pivotArea>
    </format>
    <format dxfId="9883">
      <pivotArea dataOnly="0" labelOnly="1" outline="0" fieldPosition="0">
        <references count="2">
          <reference field="0" count="1">
            <x v="50"/>
          </reference>
          <reference field="2" count="1" selected="0">
            <x v="34"/>
          </reference>
        </references>
      </pivotArea>
    </format>
    <format dxfId="9882">
      <pivotArea dataOnly="0" labelOnly="1" outline="0" fieldPosition="0">
        <references count="2">
          <reference field="0" count="2">
            <x v="58"/>
            <x v="96"/>
          </reference>
          <reference field="2" count="1" selected="0">
            <x v="35"/>
          </reference>
        </references>
      </pivotArea>
    </format>
    <format dxfId="9881">
      <pivotArea dataOnly="0" labelOnly="1" outline="0" fieldPosition="0">
        <references count="2">
          <reference field="0" count="1">
            <x v="32"/>
          </reference>
          <reference field="2" count="1" selected="0">
            <x v="36"/>
          </reference>
        </references>
      </pivotArea>
    </format>
    <format dxfId="9880">
      <pivotArea dataOnly="0" labelOnly="1" outline="0" fieldPosition="0">
        <references count="2">
          <reference field="0" count="1">
            <x v="8"/>
          </reference>
          <reference field="2" count="1" selected="0">
            <x v="37"/>
          </reference>
        </references>
      </pivotArea>
    </format>
    <format dxfId="9879">
      <pivotArea dataOnly="0" labelOnly="1" outline="0" fieldPosition="0">
        <references count="2">
          <reference field="0" count="2">
            <x v="7"/>
            <x v="44"/>
          </reference>
          <reference field="2" count="1" selected="0">
            <x v="38"/>
          </reference>
        </references>
      </pivotArea>
    </format>
    <format dxfId="9878">
      <pivotArea dataOnly="0" labelOnly="1" outline="0" fieldPosition="0">
        <references count="2">
          <reference field="0" count="2">
            <x v="45"/>
            <x v="92"/>
          </reference>
          <reference field="2" count="1" selected="0">
            <x v="39"/>
          </reference>
        </references>
      </pivotArea>
    </format>
    <format dxfId="9877">
      <pivotArea dataOnly="0" labelOnly="1" outline="0" fieldPosition="0">
        <references count="2">
          <reference field="0" count="2">
            <x v="51"/>
            <x v="85"/>
          </reference>
          <reference field="2" count="1" selected="0">
            <x v="40"/>
          </reference>
        </references>
      </pivotArea>
    </format>
    <format dxfId="9876">
      <pivotArea dataOnly="0" labelOnly="1" outline="0" fieldPosition="0">
        <references count="2">
          <reference field="0" count="1">
            <x v="64"/>
          </reference>
          <reference field="2" count="1" selected="0">
            <x v="41"/>
          </reference>
        </references>
      </pivotArea>
    </format>
    <format dxfId="9875">
      <pivotArea dataOnly="0" labelOnly="1" outline="0" fieldPosition="0">
        <references count="2">
          <reference field="0" count="2">
            <x v="11"/>
            <x v="106"/>
          </reference>
          <reference field="2" count="1" selected="0">
            <x v="42"/>
          </reference>
        </references>
      </pivotArea>
    </format>
    <format dxfId="9874">
      <pivotArea dataOnly="0" labelOnly="1" outline="0" fieldPosition="0">
        <references count="2">
          <reference field="0" count="4">
            <x v="17"/>
            <x v="18"/>
            <x v="69"/>
            <x v="71"/>
          </reference>
          <reference field="2" count="1" selected="0">
            <x v="43"/>
          </reference>
        </references>
      </pivotArea>
    </format>
    <format dxfId="9873">
      <pivotArea dataOnly="0" labelOnly="1" outline="0" fieldPosition="0">
        <references count="2">
          <reference field="0" count="2">
            <x v="34"/>
            <x v="101"/>
          </reference>
          <reference field="2" count="1" selected="0">
            <x v="44"/>
          </reference>
        </references>
      </pivotArea>
    </format>
    <format dxfId="9872">
      <pivotArea dataOnly="0" labelOnly="1" outline="0" fieldPosition="0">
        <references count="2">
          <reference field="0" count="1">
            <x v="12"/>
          </reference>
          <reference field="2" count="1" selected="0">
            <x v="45"/>
          </reference>
        </references>
      </pivotArea>
    </format>
    <format dxfId="9871">
      <pivotArea dataOnly="0" labelOnly="1" outline="0" fieldPosition="0">
        <references count="2">
          <reference field="0" count="3">
            <x v="21"/>
            <x v="29"/>
            <x v="107"/>
          </reference>
          <reference field="2" count="1" selected="0">
            <x v="46"/>
          </reference>
        </references>
      </pivotArea>
    </format>
    <format dxfId="9870">
      <pivotArea dataOnly="0" labelOnly="1" outline="0" fieldPosition="0">
        <references count="2">
          <reference field="0" count="1">
            <x v="60"/>
          </reference>
          <reference field="2" count="1" selected="0">
            <x v="47"/>
          </reference>
        </references>
      </pivotArea>
    </format>
    <format dxfId="9869">
      <pivotArea dataOnly="0" labelOnly="1" outline="0" fieldPosition="0">
        <references count="2">
          <reference field="0" count="1">
            <x v="100"/>
          </reference>
          <reference field="2" count="1" selected="0">
            <x v="48"/>
          </reference>
        </references>
      </pivotArea>
    </format>
    <format dxfId="9868">
      <pivotArea dataOnly="0" labelOnly="1" outline="0" fieldPosition="0">
        <references count="2">
          <reference field="0" count="1">
            <x v="46"/>
          </reference>
          <reference field="2" count="1" selected="0">
            <x v="49"/>
          </reference>
        </references>
      </pivotArea>
    </format>
    <format dxfId="9867">
      <pivotArea dataOnly="0" labelOnly="1" outline="0" fieldPosition="0">
        <references count="2">
          <reference field="0" count="1">
            <x v="112"/>
          </reference>
          <reference field="2" count="1" selected="0">
            <x v="50"/>
          </reference>
        </references>
      </pivotArea>
    </format>
    <format dxfId="9866">
      <pivotArea dataOnly="0" labelOnly="1" outline="0" fieldPosition="0">
        <references count="2">
          <reference field="0" count="1">
            <x v="88"/>
          </reference>
          <reference field="2" count="1" selected="0">
            <x v="51"/>
          </reference>
        </references>
      </pivotArea>
    </format>
    <format dxfId="9865">
      <pivotArea dataOnly="0" labelOnly="1" outline="0" fieldPosition="0">
        <references count="2">
          <reference field="0" count="10">
            <x v="2"/>
            <x v="3"/>
            <x v="4"/>
            <x v="43"/>
            <x v="63"/>
            <x v="79"/>
            <x v="84"/>
            <x v="93"/>
            <x v="94"/>
            <x v="104"/>
          </reference>
          <reference field="2" count="1" selected="0">
            <x v="52"/>
          </reference>
        </references>
      </pivotArea>
    </format>
    <format dxfId="9864">
      <pivotArea dataOnly="0" labelOnly="1" outline="0" fieldPosition="0">
        <references count="2">
          <reference field="0" count="2">
            <x v="114"/>
            <x v="115"/>
          </reference>
          <reference field="2" count="1" selected="0">
            <x v="53"/>
          </reference>
        </references>
      </pivotArea>
    </format>
    <format dxfId="9863">
      <pivotArea dataOnly="0" labelOnly="1" outline="0" fieldPosition="0">
        <references count="2">
          <reference field="0" count="4">
            <x v="74"/>
            <x v="75"/>
            <x v="95"/>
            <x v="99"/>
          </reference>
          <reference field="2" count="1" selected="0">
            <x v="54"/>
          </reference>
        </references>
      </pivotArea>
    </format>
    <format dxfId="9862">
      <pivotArea dataOnly="0" labelOnly="1" outline="0" fieldPosition="0">
        <references count="2">
          <reference field="0" count="2">
            <x v="53"/>
            <x v="72"/>
          </reference>
          <reference field="2" count="1" selected="0">
            <x v="55"/>
          </reference>
        </references>
      </pivotArea>
    </format>
    <format dxfId="9861">
      <pivotArea dataOnly="0" labelOnly="1" outline="0" fieldPosition="0">
        <references count="2">
          <reference field="0" count="1">
            <x v="116"/>
          </reference>
          <reference field="2" count="1" selected="0">
            <x v="56"/>
          </reference>
        </references>
      </pivotArea>
    </format>
    <format dxfId="9860">
      <pivotArea dataOnly="0" labelOnly="1" outline="0" fieldPosition="0">
        <references count="2">
          <reference field="0" count="3">
            <x v="67"/>
            <x v="68"/>
            <x v="91"/>
          </reference>
          <reference field="2" count="1" selected="0">
            <x v="57"/>
          </reference>
        </references>
      </pivotArea>
    </format>
    <format dxfId="9859">
      <pivotArea dataOnly="0" labelOnly="1" outline="0" fieldPosition="0">
        <references count="2">
          <reference field="0" count="1">
            <x v="39"/>
          </reference>
          <reference field="2" count="1" selected="0">
            <x v="58"/>
          </reference>
        </references>
      </pivotArea>
    </format>
    <format dxfId="9858">
      <pivotArea dataOnly="0" labelOnly="1" outline="0" fieldPosition="0">
        <references count="2">
          <reference field="0" count="4">
            <x v="48"/>
            <x v="54"/>
            <x v="66"/>
            <x v="73"/>
          </reference>
          <reference field="2" count="1" selected="0">
            <x v="59"/>
          </reference>
        </references>
      </pivotArea>
    </format>
    <format dxfId="9857">
      <pivotArea dataOnly="0" labelOnly="1" outline="0" fieldPosition="0">
        <references count="2">
          <reference field="0" count="1">
            <x v="1"/>
          </reference>
          <reference field="2" count="1" selected="0">
            <x v="60"/>
          </reference>
        </references>
      </pivotArea>
    </format>
    <format dxfId="9856">
      <pivotArea dataOnly="0" labelOnly="1" outline="0" fieldPosition="0">
        <references count="2">
          <reference field="0" count="1">
            <x v="82"/>
          </reference>
          <reference field="2" count="1" selected="0">
            <x v="61"/>
          </reference>
        </references>
      </pivotArea>
    </format>
    <format dxfId="9855">
      <pivotArea dataOnly="0" labelOnly="1" outline="0" fieldPosition="0">
        <references count="2">
          <reference field="0" count="2">
            <x v="97"/>
            <x v="98"/>
          </reference>
          <reference field="2" count="1" selected="0">
            <x v="62"/>
          </reference>
        </references>
      </pivotArea>
    </format>
    <format dxfId="9854">
      <pivotArea dataOnly="0" labelOnly="1" outline="0" fieldPosition="0">
        <references count="3">
          <reference field="0" count="1" selected="0">
            <x v="57"/>
          </reference>
          <reference field="2" count="1" selected="0">
            <x v="0"/>
          </reference>
          <reference field="4" count="1">
            <x v="3"/>
          </reference>
        </references>
      </pivotArea>
    </format>
    <format dxfId="9853">
      <pivotArea dataOnly="0" labelOnly="1" outline="0" fieldPosition="0">
        <references count="3">
          <reference field="0" count="1" selected="0">
            <x v="59"/>
          </reference>
          <reference field="2" count="1" selected="0">
            <x v="0"/>
          </reference>
          <reference field="4" count="1">
            <x v="3"/>
          </reference>
        </references>
      </pivotArea>
    </format>
    <format dxfId="9852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1"/>
          </reference>
          <reference field="4" count="1">
            <x v="3"/>
          </reference>
        </references>
      </pivotArea>
    </format>
    <format dxfId="9851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2"/>
          </reference>
          <reference field="4" count="1">
            <x v="3"/>
          </reference>
        </references>
      </pivotArea>
    </format>
    <format dxfId="9850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2"/>
          </reference>
          <reference field="4" count="1">
            <x v="3"/>
          </reference>
        </references>
      </pivotArea>
    </format>
    <format dxfId="9849">
      <pivotArea dataOnly="0" labelOnly="1" outline="0" fieldPosition="0">
        <references count="3">
          <reference field="0" count="1" selected="0">
            <x v="102"/>
          </reference>
          <reference field="2" count="1" selected="0">
            <x v="3"/>
          </reference>
          <reference field="4" count="1">
            <x v="3"/>
          </reference>
        </references>
      </pivotArea>
    </format>
    <format dxfId="9848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4"/>
          </reference>
          <reference field="4" count="1">
            <x v="3"/>
          </reference>
        </references>
      </pivotArea>
    </format>
    <format dxfId="9847">
      <pivotArea dataOnly="0" labelOnly="1" outline="0" fieldPosition="0">
        <references count="3">
          <reference field="0" count="1" selected="0">
            <x v="109"/>
          </reference>
          <reference field="2" count="1" selected="0">
            <x v="4"/>
          </reference>
          <reference field="4" count="1">
            <x v="3"/>
          </reference>
        </references>
      </pivotArea>
    </format>
    <format dxfId="9846">
      <pivotArea dataOnly="0" labelOnly="1" outline="0" fieldPosition="0">
        <references count="3">
          <reference field="0" count="1" selected="0">
            <x v="110"/>
          </reference>
          <reference field="2" count="1" selected="0">
            <x v="4"/>
          </reference>
          <reference field="4" count="1">
            <x v="3"/>
          </reference>
        </references>
      </pivotArea>
    </format>
    <format dxfId="9845">
      <pivotArea dataOnly="0" labelOnly="1" outline="0" fieldPosition="0">
        <references count="3">
          <reference field="0" count="1" selected="0">
            <x v="26"/>
          </reference>
          <reference field="2" count="1" selected="0">
            <x v="5"/>
          </reference>
          <reference field="4" count="1">
            <x v="3"/>
          </reference>
        </references>
      </pivotArea>
    </format>
    <format dxfId="9844">
      <pivotArea dataOnly="0" labelOnly="1" outline="0" fieldPosition="0">
        <references count="3">
          <reference field="0" count="1" selected="0">
            <x v="118"/>
          </reference>
          <reference field="2" count="1" selected="0">
            <x v="5"/>
          </reference>
          <reference field="4" count="1">
            <x v="3"/>
          </reference>
        </references>
      </pivotArea>
    </format>
    <format dxfId="9843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6"/>
          </reference>
          <reference field="4" count="1">
            <x v="3"/>
          </reference>
        </references>
      </pivotArea>
    </format>
    <format dxfId="9842">
      <pivotArea dataOnly="0" labelOnly="1" outline="0" fieldPosition="0">
        <references count="3">
          <reference field="0" count="1" selected="0">
            <x v="19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9841">
      <pivotArea dataOnly="0" labelOnly="1" outline="0" fieldPosition="0">
        <references count="3">
          <reference field="0" count="1" selected="0">
            <x v="111"/>
          </reference>
          <reference field="2" count="1" selected="0">
            <x v="8"/>
          </reference>
          <reference field="4" count="1">
            <x v="3"/>
          </reference>
        </references>
      </pivotArea>
    </format>
    <format dxfId="9840">
      <pivotArea dataOnly="0" labelOnly="1" outline="0" fieldPosition="0">
        <references count="3">
          <reference field="0" count="1" selected="0">
            <x v="38"/>
          </reference>
          <reference field="2" count="1" selected="0">
            <x v="9"/>
          </reference>
          <reference field="4" count="1">
            <x v="3"/>
          </reference>
        </references>
      </pivotArea>
    </format>
    <format dxfId="9839">
      <pivotArea dataOnly="0" labelOnly="1" outline="0" fieldPosition="0">
        <references count="3">
          <reference field="0" count="1" selected="0">
            <x v="117"/>
          </reference>
          <reference field="2" count="1" selected="0">
            <x v="10"/>
          </reference>
          <reference field="4" count="1">
            <x v="3"/>
          </reference>
        </references>
      </pivotArea>
    </format>
    <format dxfId="9838">
      <pivotArea dataOnly="0" labelOnly="1" outline="0" fieldPosition="0">
        <references count="3">
          <reference field="0" count="1" selected="0">
            <x v="10"/>
          </reference>
          <reference field="2" count="1" selected="0">
            <x v="11"/>
          </reference>
          <reference field="4" count="1">
            <x v="1"/>
          </reference>
        </references>
      </pivotArea>
    </format>
    <format dxfId="9837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12"/>
          </reference>
          <reference field="4" count="1">
            <x v="3"/>
          </reference>
        </references>
      </pivotArea>
    </format>
    <format dxfId="9836">
      <pivotArea dataOnly="0" labelOnly="1" outline="0" fieldPosition="0">
        <references count="3">
          <reference field="0" count="1" selected="0">
            <x v="47"/>
          </reference>
          <reference field="2" count="1" selected="0">
            <x v="13"/>
          </reference>
          <reference field="4" count="1">
            <x v="3"/>
          </reference>
        </references>
      </pivotArea>
    </format>
    <format dxfId="9835">
      <pivotArea dataOnly="0" labelOnly="1" outline="0" fieldPosition="0">
        <references count="3">
          <reference field="0" count="1" selected="0">
            <x v="105"/>
          </reference>
          <reference field="2" count="1" selected="0">
            <x v="13"/>
          </reference>
          <reference field="4" count="1">
            <x v="3"/>
          </reference>
        </references>
      </pivotArea>
    </format>
    <format dxfId="9834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14"/>
          </reference>
          <reference field="4" count="1">
            <x v="3"/>
          </reference>
        </references>
      </pivotArea>
    </format>
    <format dxfId="9833">
      <pivotArea dataOnly="0" labelOnly="1" outline="0" fieldPosition="0">
        <references count="3">
          <reference field="0" count="1" selected="0">
            <x v="90"/>
          </reference>
          <reference field="2" count="1" selected="0">
            <x v="14"/>
          </reference>
          <reference field="4" count="1">
            <x v="0"/>
          </reference>
        </references>
      </pivotArea>
    </format>
    <format dxfId="9832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9831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15"/>
          </reference>
          <reference field="4" count="1">
            <x v="3"/>
          </reference>
        </references>
      </pivotArea>
    </format>
    <format dxfId="9830">
      <pivotArea dataOnly="0" labelOnly="1" outline="0" fieldPosition="0">
        <references count="3">
          <reference field="0" count="1" selected="0">
            <x v="86"/>
          </reference>
          <reference field="2" count="1" selected="0">
            <x v="15"/>
          </reference>
          <reference field="4" count="1">
            <x v="3"/>
          </reference>
        </references>
      </pivotArea>
    </format>
    <format dxfId="9829">
      <pivotArea dataOnly="0" labelOnly="1" outline="0" fieldPosition="0">
        <references count="3">
          <reference field="0" count="1" selected="0">
            <x v="0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9828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16"/>
          </reference>
          <reference field="4" count="1">
            <x v="3"/>
          </reference>
        </references>
      </pivotArea>
    </format>
    <format dxfId="9827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9826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9825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9824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9823">
      <pivotArea dataOnly="0" labelOnly="1" outline="0" fieldPosition="0">
        <references count="3">
          <reference field="0" count="1" selected="0">
            <x v="52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9822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9821">
      <pivotArea dataOnly="0" labelOnly="1" outline="0" fieldPosition="0">
        <references count="3">
          <reference field="0" count="1" selected="0">
            <x v="89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9820">
      <pivotArea dataOnly="0" labelOnly="1" outline="0" fieldPosition="0">
        <references count="3">
          <reference field="0" count="1" selected="0">
            <x v="56"/>
          </reference>
          <reference field="2" count="1" selected="0">
            <x v="20"/>
          </reference>
          <reference field="4" count="1">
            <x v="3"/>
          </reference>
        </references>
      </pivotArea>
    </format>
    <format dxfId="9819">
      <pivotArea dataOnly="0" labelOnly="1" outline="0" fieldPosition="0">
        <references count="3">
          <reference field="0" count="1" selected="0">
            <x v="87"/>
          </reference>
          <reference field="2" count="1" selected="0">
            <x v="20"/>
          </reference>
          <reference field="4" count="1">
            <x v="3"/>
          </reference>
        </references>
      </pivotArea>
    </format>
    <format dxfId="9818">
      <pivotArea dataOnly="0" labelOnly="1" outline="0" fieldPosition="0">
        <references count="3">
          <reference field="0" count="1" selected="0">
            <x v="103"/>
          </reference>
          <reference field="2" count="1" selected="0">
            <x v="21"/>
          </reference>
          <reference field="4" count="1">
            <x v="3"/>
          </reference>
        </references>
      </pivotArea>
    </format>
    <format dxfId="9817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22"/>
          </reference>
          <reference field="4" count="1">
            <x v="1"/>
          </reference>
        </references>
      </pivotArea>
    </format>
    <format dxfId="9816">
      <pivotArea dataOnly="0" labelOnly="1" outline="0" fieldPosition="0">
        <references count="3">
          <reference field="0" count="1" selected="0">
            <x v="78"/>
          </reference>
          <reference field="2" count="1" selected="0">
            <x v="22"/>
          </reference>
          <reference field="4" count="1">
            <x v="1"/>
          </reference>
        </references>
      </pivotArea>
    </format>
    <format dxfId="9815">
      <pivotArea dataOnly="0" labelOnly="1" outline="0" fieldPosition="0">
        <references count="3">
          <reference field="0" count="1" selected="0">
            <x v="80"/>
          </reference>
          <reference field="2" count="1" selected="0">
            <x v="22"/>
          </reference>
          <reference field="4" count="1">
            <x v="1"/>
          </reference>
        </references>
      </pivotArea>
    </format>
    <format dxfId="9814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9813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9812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9811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25"/>
          </reference>
          <reference field="4" count="1">
            <x v="3"/>
          </reference>
        </references>
      </pivotArea>
    </format>
    <format dxfId="9810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26"/>
          </reference>
          <reference field="4" count="1">
            <x v="3"/>
          </reference>
        </references>
      </pivotArea>
    </format>
    <format dxfId="9809">
      <pivotArea dataOnly="0" labelOnly="1" outline="0" fieldPosition="0">
        <references count="3">
          <reference field="0" count="1" selected="0">
            <x v="6"/>
          </reference>
          <reference field="2" count="1" selected="0">
            <x v="27"/>
          </reference>
          <reference field="4" count="1">
            <x v="3"/>
          </reference>
        </references>
      </pivotArea>
    </format>
    <format dxfId="9808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27"/>
          </reference>
          <reference field="4" count="1">
            <x v="3"/>
          </reference>
        </references>
      </pivotArea>
    </format>
    <format dxfId="9807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27"/>
          </reference>
          <reference field="4" count="1">
            <x v="3"/>
          </reference>
        </references>
      </pivotArea>
    </format>
    <format dxfId="9806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27"/>
          </reference>
          <reference field="4" count="1">
            <x v="3"/>
          </reference>
        </references>
      </pivotArea>
    </format>
    <format dxfId="9805">
      <pivotArea dataOnly="0" labelOnly="1" outline="0" fieldPosition="0">
        <references count="3">
          <reference field="0" count="1" selected="0">
            <x v="113"/>
          </reference>
          <reference field="2" count="1" selected="0">
            <x v="28"/>
          </reference>
          <reference field="4" count="1">
            <x v="3"/>
          </reference>
        </references>
      </pivotArea>
    </format>
    <format dxfId="9804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29"/>
          </reference>
          <reference field="4" count="1">
            <x v="3"/>
          </reference>
        </references>
      </pivotArea>
    </format>
    <format dxfId="9803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30"/>
          </reference>
          <reference field="4" count="1">
            <x v="0"/>
          </reference>
        </references>
      </pivotArea>
    </format>
    <format dxfId="9802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30"/>
          </reference>
          <reference field="4" count="1">
            <x v="3"/>
          </reference>
        </references>
      </pivotArea>
    </format>
    <format dxfId="9801">
      <pivotArea dataOnly="0" labelOnly="1" outline="0" fieldPosition="0">
        <references count="3">
          <reference field="0" count="1" selected="0">
            <x v="42"/>
          </reference>
          <reference field="2" count="1" selected="0">
            <x v="30"/>
          </reference>
          <reference field="4" count="1">
            <x v="0"/>
          </reference>
        </references>
      </pivotArea>
    </format>
    <format dxfId="9800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9799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31"/>
          </reference>
          <reference field="4" count="1">
            <x v="3"/>
          </reference>
        </references>
      </pivotArea>
    </format>
    <format dxfId="9798">
      <pivotArea dataOnly="0" labelOnly="1" outline="0" fieldPosition="0">
        <references count="3">
          <reference field="0" count="1" selected="0">
            <x v="108"/>
          </reference>
          <reference field="2" count="1" selected="0">
            <x v="31"/>
          </reference>
          <reference field="4" count="1">
            <x v="0"/>
          </reference>
        </references>
      </pivotArea>
    </format>
    <format dxfId="9797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32"/>
          </reference>
          <reference field="4" count="1">
            <x v="3"/>
          </reference>
        </references>
      </pivotArea>
    </format>
    <format dxfId="9796">
      <pivotArea dataOnly="0" labelOnly="1" outline="0" fieldPosition="0">
        <references count="3">
          <reference field="0" count="1" selected="0">
            <x v="14"/>
          </reference>
          <reference field="2" count="1" selected="0">
            <x v="33"/>
          </reference>
          <reference field="4" count="1">
            <x v="3"/>
          </reference>
        </references>
      </pivotArea>
    </format>
    <format dxfId="9795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34"/>
          </reference>
          <reference field="4" count="1">
            <x v="3"/>
          </reference>
        </references>
      </pivotArea>
    </format>
    <format dxfId="9794">
      <pivotArea dataOnly="0" labelOnly="1" outline="0" fieldPosition="0">
        <references count="3">
          <reference field="0" count="1" selected="0">
            <x v="58"/>
          </reference>
          <reference field="2" count="1" selected="0">
            <x v="35"/>
          </reference>
          <reference field="4" count="1">
            <x v="1"/>
          </reference>
        </references>
      </pivotArea>
    </format>
    <format dxfId="9793">
      <pivotArea dataOnly="0" labelOnly="1" outline="0" fieldPosition="0">
        <references count="3">
          <reference field="0" count="1" selected="0">
            <x v="96"/>
          </reference>
          <reference field="2" count="1" selected="0">
            <x v="35"/>
          </reference>
          <reference field="4" count="1">
            <x v="1"/>
          </reference>
        </references>
      </pivotArea>
    </format>
    <format dxfId="9792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36"/>
          </reference>
          <reference field="4" count="1">
            <x v="3"/>
          </reference>
        </references>
      </pivotArea>
    </format>
    <format dxfId="9791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37"/>
          </reference>
          <reference field="4" count="1">
            <x v="3"/>
          </reference>
        </references>
      </pivotArea>
    </format>
    <format dxfId="9790">
      <pivotArea dataOnly="0" labelOnly="1" outline="0" fieldPosition="0">
        <references count="3">
          <reference field="0" count="1" selected="0">
            <x v="7"/>
          </reference>
          <reference field="2" count="1" selected="0">
            <x v="38"/>
          </reference>
          <reference field="4" count="1">
            <x v="3"/>
          </reference>
        </references>
      </pivotArea>
    </format>
    <format dxfId="9789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38"/>
          </reference>
          <reference field="4" count="1">
            <x v="3"/>
          </reference>
        </references>
      </pivotArea>
    </format>
    <format dxfId="9788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39"/>
          </reference>
          <reference field="4" count="1">
            <x v="3"/>
          </reference>
        </references>
      </pivotArea>
    </format>
    <format dxfId="9787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39"/>
          </reference>
          <reference field="4" count="1">
            <x v="3"/>
          </reference>
        </references>
      </pivotArea>
    </format>
    <format dxfId="9786">
      <pivotArea dataOnly="0" labelOnly="1" outline="0" fieldPosition="0">
        <references count="3">
          <reference field="0" count="1" selected="0">
            <x v="51"/>
          </reference>
          <reference field="2" count="1" selected="0">
            <x v="40"/>
          </reference>
          <reference field="4" count="1">
            <x v="1"/>
          </reference>
        </references>
      </pivotArea>
    </format>
    <format dxfId="9785">
      <pivotArea dataOnly="0" labelOnly="1" outline="0" fieldPosition="0">
        <references count="3">
          <reference field="0" count="1" selected="0">
            <x v="85"/>
          </reference>
          <reference field="2" count="1" selected="0">
            <x v="40"/>
          </reference>
          <reference field="4" count="1">
            <x v="1"/>
          </reference>
        </references>
      </pivotArea>
    </format>
    <format dxfId="9784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41"/>
          </reference>
          <reference field="4" count="1">
            <x v="2"/>
          </reference>
        </references>
      </pivotArea>
    </format>
    <format dxfId="9783">
      <pivotArea dataOnly="0" labelOnly="1" outline="0" fieldPosition="0">
        <references count="3">
          <reference field="0" count="1" selected="0">
            <x v="11"/>
          </reference>
          <reference field="2" count="1" selected="0">
            <x v="42"/>
          </reference>
          <reference field="4" count="1">
            <x v="1"/>
          </reference>
        </references>
      </pivotArea>
    </format>
    <format dxfId="9782">
      <pivotArea dataOnly="0" labelOnly="1" outline="0" fieldPosition="0">
        <references count="3">
          <reference field="0" count="1" selected="0">
            <x v="106"/>
          </reference>
          <reference field="2" count="1" selected="0">
            <x v="42"/>
          </reference>
          <reference field="4" count="1">
            <x v="1"/>
          </reference>
        </references>
      </pivotArea>
    </format>
    <format dxfId="9781">
      <pivotArea dataOnly="0" labelOnly="1" outline="0" fieldPosition="0">
        <references count="3">
          <reference field="0" count="1" selected="0">
            <x v="17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9780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43"/>
          </reference>
          <reference field="4" count="1">
            <x v="3"/>
          </reference>
        </references>
      </pivotArea>
    </format>
    <format dxfId="9779">
      <pivotArea dataOnly="0" labelOnly="1" outline="0" fieldPosition="0">
        <references count="3">
          <reference field="0" count="1" selected="0">
            <x v="69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9778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9777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44"/>
          </reference>
          <reference field="4" count="1">
            <x v="3"/>
          </reference>
        </references>
      </pivotArea>
    </format>
    <format dxfId="9776">
      <pivotArea dataOnly="0" labelOnly="1" outline="0" fieldPosition="0">
        <references count="3">
          <reference field="0" count="1" selected="0">
            <x v="101"/>
          </reference>
          <reference field="2" count="1" selected="0">
            <x v="44"/>
          </reference>
          <reference field="4" count="1">
            <x v="1"/>
          </reference>
        </references>
      </pivotArea>
    </format>
    <format dxfId="9775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45"/>
          </reference>
          <reference field="4" count="1">
            <x v="3"/>
          </reference>
        </references>
      </pivotArea>
    </format>
    <format dxfId="9774">
      <pivotArea dataOnly="0" labelOnly="1" outline="0" fieldPosition="0">
        <references count="3">
          <reference field="0" count="1" selected="0">
            <x v="21"/>
          </reference>
          <reference field="2" count="1" selected="0">
            <x v="46"/>
          </reference>
          <reference field="4" count="1">
            <x v="1"/>
          </reference>
        </references>
      </pivotArea>
    </format>
    <format dxfId="9773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46"/>
          </reference>
          <reference field="4" count="1">
            <x v="1"/>
          </reference>
        </references>
      </pivotArea>
    </format>
    <format dxfId="9772">
      <pivotArea dataOnly="0" labelOnly="1" outline="0" fieldPosition="0">
        <references count="3">
          <reference field="0" count="1" selected="0">
            <x v="107"/>
          </reference>
          <reference field="2" count="1" selected="0">
            <x v="46"/>
          </reference>
          <reference field="4" count="1">
            <x v="1"/>
          </reference>
        </references>
      </pivotArea>
    </format>
    <format dxfId="9771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47"/>
          </reference>
          <reference field="4" count="1">
            <x v="1"/>
          </reference>
        </references>
      </pivotArea>
    </format>
    <format dxfId="9770">
      <pivotArea dataOnly="0" labelOnly="1" outline="0" fieldPosition="0">
        <references count="3">
          <reference field="0" count="1" selected="0">
            <x v="100"/>
          </reference>
          <reference field="2" count="1" selected="0">
            <x v="48"/>
          </reference>
          <reference field="4" count="1">
            <x v="3"/>
          </reference>
        </references>
      </pivotArea>
    </format>
    <format dxfId="9769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49"/>
          </reference>
          <reference field="4" count="1">
            <x v="3"/>
          </reference>
        </references>
      </pivotArea>
    </format>
    <format dxfId="9768">
      <pivotArea dataOnly="0" labelOnly="1" outline="0" fieldPosition="0">
        <references count="3">
          <reference field="0" count="1" selected="0">
            <x v="112"/>
          </reference>
          <reference field="2" count="1" selected="0">
            <x v="50"/>
          </reference>
          <reference field="4" count="1">
            <x v="1"/>
          </reference>
        </references>
      </pivotArea>
    </format>
    <format dxfId="9767">
      <pivotArea dataOnly="0" labelOnly="1" outline="0" fieldPosition="0">
        <references count="3">
          <reference field="0" count="1" selected="0">
            <x v="88"/>
          </reference>
          <reference field="2" count="1" selected="0">
            <x v="51"/>
          </reference>
          <reference field="4" count="1">
            <x v="2"/>
          </reference>
        </references>
      </pivotArea>
    </format>
    <format dxfId="9766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765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9764">
      <pivotArea dataOnly="0" labelOnly="1" outline="0" fieldPosition="0">
        <references count="3">
          <reference field="0" count="1" selected="0">
            <x v="4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9763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762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761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9760">
      <pivotArea dataOnly="0" labelOnly="1" outline="0" fieldPosition="0">
        <references count="3">
          <reference field="0" count="1" selected="0">
            <x v="84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759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758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9757">
      <pivotArea dataOnly="0" labelOnly="1" outline="0" fieldPosition="0">
        <references count="3">
          <reference field="0" count="1" selected="0">
            <x v="104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756">
      <pivotArea dataOnly="0" labelOnly="1" outline="0" fieldPosition="0">
        <references count="3">
          <reference field="0" count="1" selected="0">
            <x v="114"/>
          </reference>
          <reference field="2" count="1" selected="0">
            <x v="53"/>
          </reference>
          <reference field="4" count="1">
            <x v="1"/>
          </reference>
        </references>
      </pivotArea>
    </format>
    <format dxfId="9755">
      <pivotArea dataOnly="0" labelOnly="1" outline="0" fieldPosition="0">
        <references count="3">
          <reference field="0" count="1" selected="0">
            <x v="115"/>
          </reference>
          <reference field="2" count="1" selected="0">
            <x v="53"/>
          </reference>
          <reference field="4" count="1">
            <x v="1"/>
          </reference>
        </references>
      </pivotArea>
    </format>
    <format dxfId="9754">
      <pivotArea dataOnly="0" labelOnly="1" outline="0" fieldPosition="0">
        <references count="3">
          <reference field="0" count="1" selected="0">
            <x v="74"/>
          </reference>
          <reference field="2" count="1" selected="0">
            <x v="54"/>
          </reference>
          <reference field="4" count="1">
            <x v="1"/>
          </reference>
        </references>
      </pivotArea>
    </format>
    <format dxfId="9753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54"/>
          </reference>
          <reference field="4" count="1">
            <x v="2"/>
          </reference>
        </references>
      </pivotArea>
    </format>
    <format dxfId="9752">
      <pivotArea dataOnly="0" labelOnly="1" outline="0" fieldPosition="0">
        <references count="3">
          <reference field="0" count="1" selected="0">
            <x v="95"/>
          </reference>
          <reference field="2" count="1" selected="0">
            <x v="54"/>
          </reference>
          <reference field="4" count="1">
            <x v="2"/>
          </reference>
        </references>
      </pivotArea>
    </format>
    <format dxfId="9751">
      <pivotArea dataOnly="0" labelOnly="1" outline="0" fieldPosition="0">
        <references count="3">
          <reference field="0" count="1" selected="0">
            <x v="99"/>
          </reference>
          <reference field="2" count="1" selected="0">
            <x v="54"/>
          </reference>
          <reference field="4" count="1">
            <x v="2"/>
          </reference>
        </references>
      </pivotArea>
    </format>
    <format dxfId="9750">
      <pivotArea dataOnly="0" labelOnly="1" outline="0" fieldPosition="0">
        <references count="3">
          <reference field="0" count="1" selected="0">
            <x v="53"/>
          </reference>
          <reference field="2" count="1" selected="0">
            <x v="55"/>
          </reference>
          <reference field="4" count="1">
            <x v="3"/>
          </reference>
        </references>
      </pivotArea>
    </format>
    <format dxfId="9749">
      <pivotArea dataOnly="0" labelOnly="1" outline="0" fieldPosition="0">
        <references count="3">
          <reference field="0" count="1" selected="0">
            <x v="72"/>
          </reference>
          <reference field="2" count="1" selected="0">
            <x v="55"/>
          </reference>
          <reference field="4" count="1">
            <x v="3"/>
          </reference>
        </references>
      </pivotArea>
    </format>
    <format dxfId="9748">
      <pivotArea dataOnly="0" labelOnly="1" outline="0" fieldPosition="0">
        <references count="3">
          <reference field="0" count="1" selected="0">
            <x v="116"/>
          </reference>
          <reference field="2" count="1" selected="0">
            <x v="56"/>
          </reference>
          <reference field="4" count="1">
            <x v="3"/>
          </reference>
        </references>
      </pivotArea>
    </format>
    <format dxfId="9747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57"/>
          </reference>
          <reference field="4" count="1">
            <x v="3"/>
          </reference>
        </references>
      </pivotArea>
    </format>
    <format dxfId="9746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57"/>
          </reference>
          <reference field="4" count="1">
            <x v="1"/>
          </reference>
        </references>
      </pivotArea>
    </format>
    <format dxfId="9745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57"/>
          </reference>
          <reference field="4" count="1">
            <x v="1"/>
          </reference>
        </references>
      </pivotArea>
    </format>
    <format dxfId="9744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58"/>
          </reference>
          <reference field="4" count="1">
            <x v="1"/>
          </reference>
        </references>
      </pivotArea>
    </format>
    <format dxfId="9743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59"/>
          </reference>
          <reference field="4" count="1">
            <x v="0"/>
          </reference>
        </references>
      </pivotArea>
    </format>
    <format dxfId="9742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59"/>
          </reference>
          <reference field="4" count="1">
            <x v="0"/>
          </reference>
        </references>
      </pivotArea>
    </format>
    <format dxfId="9741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59"/>
          </reference>
          <reference field="4" count="1">
            <x v="0"/>
          </reference>
        </references>
      </pivotArea>
    </format>
    <format dxfId="9740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59"/>
          </reference>
          <reference field="4" count="1">
            <x v="0"/>
          </reference>
        </references>
      </pivotArea>
    </format>
    <format dxfId="9739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60"/>
          </reference>
          <reference field="4" count="1">
            <x v="1"/>
          </reference>
        </references>
      </pivotArea>
    </format>
    <format dxfId="9738">
      <pivotArea dataOnly="0" labelOnly="1" outline="0" fieldPosition="0">
        <references count="3">
          <reference field="0" count="1" selected="0">
            <x v="82"/>
          </reference>
          <reference field="2" count="1" selected="0">
            <x v="61"/>
          </reference>
          <reference field="4" count="1">
            <x v="1"/>
          </reference>
        </references>
      </pivotArea>
    </format>
    <format dxfId="9737">
      <pivotArea dataOnly="0" labelOnly="1" outline="0" fieldPosition="0">
        <references count="3">
          <reference field="0" count="1" selected="0">
            <x v="97"/>
          </reference>
          <reference field="2" count="1" selected="0">
            <x v="62"/>
          </reference>
          <reference field="4" count="1">
            <x v="3"/>
          </reference>
        </references>
      </pivotArea>
    </format>
    <format dxfId="9736">
      <pivotArea dataOnly="0" labelOnly="1" outline="0" fieldPosition="0">
        <references count="3">
          <reference field="0" count="1" selected="0">
            <x v="98"/>
          </reference>
          <reference field="2" count="1" selected="0">
            <x v="62"/>
          </reference>
          <reference field="4" count="1">
            <x v="1"/>
          </reference>
        </references>
      </pivotArea>
    </format>
    <format dxfId="9735">
      <pivotArea type="all" dataOnly="0" outline="0" fieldPosition="0"/>
    </format>
    <format dxfId="9734">
      <pivotArea outline="0" collapsedLevelsAreSubtotals="1" fieldPosition="0">
        <references count="3">
          <reference field="0" count="4" selected="0">
            <x v="6"/>
            <x v="25"/>
            <x v="49"/>
            <x v="83"/>
          </reference>
          <reference field="2" count="1" selected="0">
            <x v="27"/>
          </reference>
          <reference field="4" count="1" selected="0">
            <x v="3"/>
          </reference>
        </references>
      </pivotArea>
    </format>
    <format dxfId="9733">
      <pivotArea dataOnly="0" labelOnly="1" outline="0" fieldPosition="0">
        <references count="1">
          <reference field="2" count="1">
            <x v="27"/>
          </reference>
        </references>
      </pivotArea>
    </format>
    <format dxfId="9732">
      <pivotArea dataOnly="0" labelOnly="1" outline="0" fieldPosition="0">
        <references count="2">
          <reference field="0" count="4">
            <x v="6"/>
            <x v="25"/>
            <x v="49"/>
            <x v="83"/>
          </reference>
          <reference field="2" count="1" selected="0">
            <x v="27"/>
          </reference>
        </references>
      </pivotArea>
    </format>
    <format dxfId="9731">
      <pivotArea dataOnly="0" labelOnly="1" outline="0" fieldPosition="0">
        <references count="3">
          <reference field="0" count="1" selected="0">
            <x v="6"/>
          </reference>
          <reference field="2" count="1" selected="0">
            <x v="27"/>
          </reference>
          <reference field="4" count="1">
            <x v="3"/>
          </reference>
        </references>
      </pivotArea>
    </format>
    <format dxfId="9730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27"/>
          </reference>
          <reference field="4" count="1">
            <x v="3"/>
          </reference>
        </references>
      </pivotArea>
    </format>
    <format dxfId="9729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27"/>
          </reference>
          <reference field="4" count="1">
            <x v="3"/>
          </reference>
        </references>
      </pivotArea>
    </format>
    <format dxfId="9728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27"/>
          </reference>
          <reference field="4" count="1">
            <x v="3"/>
          </reference>
        </references>
      </pivotArea>
    </format>
    <format dxfId="9727">
      <pivotArea outline="0" collapsedLevelsAreSubtotals="1" fieldPosition="0">
        <references count="3">
          <reference field="0" count="4" selected="0">
            <x v="6"/>
            <x v="25"/>
            <x v="49"/>
            <x v="83"/>
          </reference>
          <reference field="2" count="1" selected="0">
            <x v="27"/>
          </reference>
          <reference field="4" count="1" selected="0">
            <x v="3"/>
          </reference>
        </references>
      </pivotArea>
    </format>
    <format dxfId="9726">
      <pivotArea dataOnly="0" labelOnly="1" outline="0" fieldPosition="0">
        <references count="1">
          <reference field="2" count="1">
            <x v="27"/>
          </reference>
        </references>
      </pivotArea>
    </format>
    <format dxfId="9725">
      <pivotArea dataOnly="0" labelOnly="1" outline="0" fieldPosition="0">
        <references count="2">
          <reference field="0" count="4">
            <x v="6"/>
            <x v="25"/>
            <x v="49"/>
            <x v="83"/>
          </reference>
          <reference field="2" count="1" selected="0">
            <x v="27"/>
          </reference>
        </references>
      </pivotArea>
    </format>
    <format dxfId="9724">
      <pivotArea dataOnly="0" labelOnly="1" outline="0" fieldPosition="0">
        <references count="3">
          <reference field="0" count="1" selected="0">
            <x v="6"/>
          </reference>
          <reference field="2" count="1" selected="0">
            <x v="27"/>
          </reference>
          <reference field="4" count="1">
            <x v="3"/>
          </reference>
        </references>
      </pivotArea>
    </format>
    <format dxfId="9723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27"/>
          </reference>
          <reference field="4" count="1">
            <x v="3"/>
          </reference>
        </references>
      </pivotArea>
    </format>
    <format dxfId="9722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27"/>
          </reference>
          <reference field="4" count="1">
            <x v="3"/>
          </reference>
        </references>
      </pivotArea>
    </format>
    <format dxfId="9721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27"/>
          </reference>
          <reference field="4" count="1">
            <x v="3"/>
          </reference>
        </references>
      </pivotArea>
    </format>
    <format dxfId="9720">
      <pivotArea outline="0" collapsedLevelsAreSubtotals="1" fieldPosition="0">
        <references count="3">
          <reference field="0" count="10" selected="0">
            <x v="2"/>
            <x v="3"/>
            <x v="4"/>
            <x v="43"/>
            <x v="63"/>
            <x v="79"/>
            <x v="84"/>
            <x v="93"/>
            <x v="94"/>
            <x v="104"/>
          </reference>
          <reference field="2" count="1" selected="0">
            <x v="52"/>
          </reference>
          <reference field="4" count="2" selected="0">
            <x v="1"/>
            <x v="3"/>
          </reference>
        </references>
      </pivotArea>
    </format>
    <format dxfId="9719">
      <pivotArea dataOnly="0" labelOnly="1" outline="0" fieldPosition="0">
        <references count="1">
          <reference field="2" count="1">
            <x v="52"/>
          </reference>
        </references>
      </pivotArea>
    </format>
    <format dxfId="9718">
      <pivotArea dataOnly="0" labelOnly="1" outline="0" fieldPosition="0">
        <references count="2">
          <reference field="0" count="10">
            <x v="2"/>
            <x v="3"/>
            <x v="4"/>
            <x v="43"/>
            <x v="63"/>
            <x v="79"/>
            <x v="84"/>
            <x v="93"/>
            <x v="94"/>
            <x v="104"/>
          </reference>
          <reference field="2" count="1" selected="0">
            <x v="52"/>
          </reference>
        </references>
      </pivotArea>
    </format>
    <format dxfId="9717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716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9715">
      <pivotArea dataOnly="0" labelOnly="1" outline="0" fieldPosition="0">
        <references count="3">
          <reference field="0" count="1" selected="0">
            <x v="4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9714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713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712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9711">
      <pivotArea dataOnly="0" labelOnly="1" outline="0" fieldPosition="0">
        <references count="3">
          <reference field="0" count="1" selected="0">
            <x v="84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710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709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9708">
      <pivotArea dataOnly="0" labelOnly="1" outline="0" fieldPosition="0">
        <references count="3">
          <reference field="0" count="1" selected="0">
            <x v="104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707">
      <pivotArea outline="0" collapsedLevelsAreSubtotals="1" fieldPosition="0">
        <references count="3">
          <reference field="0" count="10" selected="0">
            <x v="2"/>
            <x v="3"/>
            <x v="4"/>
            <x v="43"/>
            <x v="63"/>
            <x v="79"/>
            <x v="84"/>
            <x v="93"/>
            <x v="94"/>
            <x v="104"/>
          </reference>
          <reference field="2" count="1" selected="0">
            <x v="52"/>
          </reference>
          <reference field="4" count="2" selected="0">
            <x v="1"/>
            <x v="3"/>
          </reference>
        </references>
      </pivotArea>
    </format>
    <format dxfId="9706">
      <pivotArea dataOnly="0" labelOnly="1" outline="0" fieldPosition="0">
        <references count="1">
          <reference field="2" count="1">
            <x v="52"/>
          </reference>
        </references>
      </pivotArea>
    </format>
    <format dxfId="9705">
      <pivotArea dataOnly="0" labelOnly="1" outline="0" fieldPosition="0">
        <references count="2">
          <reference field="0" count="10">
            <x v="2"/>
            <x v="3"/>
            <x v="4"/>
            <x v="43"/>
            <x v="63"/>
            <x v="79"/>
            <x v="84"/>
            <x v="93"/>
            <x v="94"/>
            <x v="104"/>
          </reference>
          <reference field="2" count="1" selected="0">
            <x v="52"/>
          </reference>
        </references>
      </pivotArea>
    </format>
    <format dxfId="9704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703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9702">
      <pivotArea dataOnly="0" labelOnly="1" outline="0" fieldPosition="0">
        <references count="3">
          <reference field="0" count="1" selected="0">
            <x v="4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9701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700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699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9698">
      <pivotArea dataOnly="0" labelOnly="1" outline="0" fieldPosition="0">
        <references count="3">
          <reference field="0" count="1" selected="0">
            <x v="84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697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696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9695">
      <pivotArea dataOnly="0" labelOnly="1" outline="0" fieldPosition="0">
        <references count="3">
          <reference field="0" count="1" selected="0">
            <x v="104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694">
      <pivotArea type="all" dataOnly="0" outline="0" fieldPosition="0"/>
    </format>
    <format dxfId="9693">
      <pivotArea type="all" dataOnly="0" outline="0" fieldPosition="0"/>
    </format>
    <format dxfId="9692">
      <pivotArea type="origin" dataOnly="0" labelOnly="1" outline="0" fieldPosition="0"/>
    </format>
    <format dxfId="9691">
      <pivotArea field="2" type="button" dataOnly="0" labelOnly="1" outline="0" axis="axisRow" fieldPosition="0"/>
    </format>
    <format dxfId="9690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9689">
      <pivotArea dataOnly="0" labelOnly="1" outline="0" fieldPosition="0">
        <references count="1">
          <reference field="2" count="12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</reference>
        </references>
      </pivotArea>
    </format>
    <format dxfId="9688">
      <pivotArea dataOnly="0" labelOnly="1" grandRow="1" outline="0" fieldPosition="0"/>
    </format>
    <format dxfId="9687">
      <pivotArea outline="0" collapsedLevelsAreSubtotals="1" fieldPosition="0">
        <references count="3">
          <reference field="0" count="0" selected="0"/>
          <reference field="2" count="0" selected="0"/>
          <reference field="4" count="0" selected="0"/>
        </references>
      </pivotArea>
    </format>
    <format dxfId="9686">
      <pivotArea type="origin" dataOnly="0" labelOnly="1" outline="0" fieldPosition="0"/>
    </format>
    <format dxfId="9685">
      <pivotArea field="2" type="button" dataOnly="0" labelOnly="1" outline="0" axis="axisRow" fieldPosition="0"/>
    </format>
    <format dxfId="9684">
      <pivotArea field="0" type="button" dataOnly="0" labelOnly="1" outline="0" axis="axisRow" fieldPosition="1"/>
    </format>
    <format dxfId="9683">
      <pivotArea field="4" type="button" dataOnly="0" labelOnly="1" outline="0" axis="axisRow" fieldPosition="2"/>
    </format>
    <format dxfId="9682">
      <pivotArea type="topRight" dataOnly="0" labelOnly="1" outline="0" fieldPosition="0"/>
    </format>
    <format dxfId="9681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9680">
      <pivotArea dataOnly="0" labelOnly="1" outline="0" fieldPosition="0">
        <references count="1">
          <reference field="2" count="12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</reference>
        </references>
      </pivotArea>
    </format>
    <format dxfId="9679">
      <pivotArea dataOnly="0" labelOnly="1" outline="0" fieldPosition="0">
        <references count="2">
          <reference field="0" count="2">
            <x v="57"/>
            <x v="59"/>
          </reference>
          <reference field="2" count="1" selected="0">
            <x v="0"/>
          </reference>
        </references>
      </pivotArea>
    </format>
    <format dxfId="9678">
      <pivotArea dataOnly="0" labelOnly="1" outline="0" fieldPosition="0">
        <references count="2">
          <reference field="0" count="1">
            <x v="65"/>
          </reference>
          <reference field="2" count="1" selected="0">
            <x v="1"/>
          </reference>
        </references>
      </pivotArea>
    </format>
    <format dxfId="9677">
      <pivotArea dataOnly="0" labelOnly="1" outline="0" fieldPosition="0">
        <references count="2">
          <reference field="0" count="2">
            <x v="5"/>
            <x v="22"/>
          </reference>
          <reference field="2" count="1" selected="0">
            <x v="2"/>
          </reference>
        </references>
      </pivotArea>
    </format>
    <format dxfId="9676">
      <pivotArea dataOnly="0" labelOnly="1" outline="0" fieldPosition="0">
        <references count="2">
          <reference field="0" count="1">
            <x v="102"/>
          </reference>
          <reference field="2" count="1" selected="0">
            <x v="3"/>
          </reference>
        </references>
      </pivotArea>
    </format>
    <format dxfId="9675">
      <pivotArea dataOnly="0" labelOnly="1" outline="0" fieldPosition="0">
        <references count="2">
          <reference field="0" count="3">
            <x v="15"/>
            <x v="109"/>
            <x v="110"/>
          </reference>
          <reference field="2" count="1" selected="0">
            <x v="4"/>
          </reference>
        </references>
      </pivotArea>
    </format>
    <format dxfId="9674">
      <pivotArea dataOnly="0" labelOnly="1" outline="0" fieldPosition="0">
        <references count="2">
          <reference field="0" count="2">
            <x v="26"/>
            <x v="118"/>
          </reference>
          <reference field="2" count="1" selected="0">
            <x v="5"/>
          </reference>
        </references>
      </pivotArea>
    </format>
    <format dxfId="9673">
      <pivotArea dataOnly="0" labelOnly="1" outline="0" fieldPosition="0">
        <references count="2">
          <reference field="0" count="1">
            <x v="20"/>
          </reference>
          <reference field="2" count="1" selected="0">
            <x v="6"/>
          </reference>
        </references>
      </pivotArea>
    </format>
    <format dxfId="9672">
      <pivotArea dataOnly="0" labelOnly="1" outline="0" fieldPosition="0">
        <references count="2">
          <reference field="0" count="1">
            <x v="19"/>
          </reference>
          <reference field="2" count="1" selected="0">
            <x v="7"/>
          </reference>
        </references>
      </pivotArea>
    </format>
    <format dxfId="9671">
      <pivotArea dataOnly="0" labelOnly="1" outline="0" fieldPosition="0">
        <references count="2">
          <reference field="0" count="1">
            <x v="111"/>
          </reference>
          <reference field="2" count="1" selected="0">
            <x v="8"/>
          </reference>
        </references>
      </pivotArea>
    </format>
    <format dxfId="9670">
      <pivotArea dataOnly="0" labelOnly="1" outline="0" fieldPosition="0">
        <references count="2">
          <reference field="0" count="1">
            <x v="38"/>
          </reference>
          <reference field="2" count="1" selected="0">
            <x v="9"/>
          </reference>
        </references>
      </pivotArea>
    </format>
    <format dxfId="9669">
      <pivotArea dataOnly="0" labelOnly="1" outline="0" fieldPosition="0">
        <references count="2">
          <reference field="0" count="1">
            <x v="117"/>
          </reference>
          <reference field="2" count="1" selected="0">
            <x v="10"/>
          </reference>
        </references>
      </pivotArea>
    </format>
    <format dxfId="9668">
      <pivotArea dataOnly="0" labelOnly="1" outline="0" fieldPosition="0">
        <references count="2">
          <reference field="0" count="1">
            <x v="10"/>
          </reference>
          <reference field="2" count="1" selected="0">
            <x v="11"/>
          </reference>
        </references>
      </pivotArea>
    </format>
    <format dxfId="9667">
      <pivotArea dataOnly="0" labelOnly="1" outline="0" fieldPosition="0">
        <references count="2">
          <reference field="0" count="1">
            <x v="33"/>
          </reference>
          <reference field="2" count="1" selected="0">
            <x v="12"/>
          </reference>
        </references>
      </pivotArea>
    </format>
    <format dxfId="9666">
      <pivotArea dataOnly="0" labelOnly="1" outline="0" fieldPosition="0">
        <references count="2">
          <reference field="0" count="2">
            <x v="47"/>
            <x v="105"/>
          </reference>
          <reference field="2" count="1" selected="0">
            <x v="13"/>
          </reference>
        </references>
      </pivotArea>
    </format>
    <format dxfId="9665">
      <pivotArea dataOnly="0" labelOnly="1" outline="0" fieldPosition="0">
        <references count="2">
          <reference field="0" count="2">
            <x v="62"/>
            <x v="90"/>
          </reference>
          <reference field="2" count="1" selected="0">
            <x v="14"/>
          </reference>
        </references>
      </pivotArea>
    </format>
    <format dxfId="9664">
      <pivotArea dataOnly="0" labelOnly="1" outline="0" fieldPosition="0">
        <references count="2">
          <reference field="0" count="3">
            <x v="9"/>
            <x v="31"/>
            <x v="86"/>
          </reference>
          <reference field="2" count="1" selected="0">
            <x v="15"/>
          </reference>
        </references>
      </pivotArea>
    </format>
    <format dxfId="9663">
      <pivotArea dataOnly="0" labelOnly="1" outline="0" fieldPosition="0">
        <references count="2">
          <reference field="0" count="3">
            <x v="0"/>
            <x v="13"/>
            <x v="27"/>
          </reference>
          <reference field="2" count="1" selected="0">
            <x v="16"/>
          </reference>
        </references>
      </pivotArea>
    </format>
    <format dxfId="9662">
      <pivotArea dataOnly="0" labelOnly="1" outline="0" fieldPosition="0">
        <references count="2">
          <reference field="0" count="2">
            <x v="24"/>
            <x v="61"/>
          </reference>
          <reference field="2" count="1" selected="0">
            <x v="17"/>
          </reference>
        </references>
      </pivotArea>
    </format>
    <format dxfId="9661">
      <pivotArea dataOnly="0" labelOnly="1" outline="0" fieldPosition="0">
        <references count="2">
          <reference field="0" count="3">
            <x v="23"/>
            <x v="52"/>
            <x v="76"/>
          </reference>
          <reference field="2" count="1" selected="0">
            <x v="18"/>
          </reference>
        </references>
      </pivotArea>
    </format>
    <format dxfId="9660">
      <pivotArea dataOnly="0" labelOnly="1" outline="0" fieldPosition="0">
        <references count="2">
          <reference field="0" count="1">
            <x v="89"/>
          </reference>
          <reference field="2" count="1" selected="0">
            <x v="19"/>
          </reference>
        </references>
      </pivotArea>
    </format>
    <format dxfId="9659">
      <pivotArea dataOnly="0" labelOnly="1" outline="0" fieldPosition="0">
        <references count="2">
          <reference field="0" count="2">
            <x v="56"/>
            <x v="87"/>
          </reference>
          <reference field="2" count="1" selected="0">
            <x v="20"/>
          </reference>
        </references>
      </pivotArea>
    </format>
    <format dxfId="9658">
      <pivotArea dataOnly="0" labelOnly="1" outline="0" fieldPosition="0">
        <references count="2">
          <reference field="0" count="1">
            <x v="103"/>
          </reference>
          <reference field="2" count="1" selected="0">
            <x v="21"/>
          </reference>
        </references>
      </pivotArea>
    </format>
    <format dxfId="9657">
      <pivotArea dataOnly="0" labelOnly="1" outline="0" fieldPosition="0">
        <references count="2">
          <reference field="0" count="3">
            <x v="77"/>
            <x v="78"/>
            <x v="80"/>
          </reference>
          <reference field="2" count="1" selected="0">
            <x v="22"/>
          </reference>
        </references>
      </pivotArea>
    </format>
    <format dxfId="9656">
      <pivotArea dataOnly="0" labelOnly="1" outline="0" fieldPosition="0">
        <references count="2">
          <reference field="0" count="2">
            <x v="16"/>
            <x v="30"/>
          </reference>
          <reference field="2" count="1" selected="0">
            <x v="23"/>
          </reference>
        </references>
      </pivotArea>
    </format>
    <format dxfId="9655">
      <pivotArea dataOnly="0" labelOnly="1" outline="0" fieldPosition="0">
        <references count="2">
          <reference field="0" count="1">
            <x v="70"/>
          </reference>
          <reference field="2" count="1" selected="0">
            <x v="24"/>
          </reference>
        </references>
      </pivotArea>
    </format>
    <format dxfId="9654">
      <pivotArea dataOnly="0" labelOnly="1" outline="0" fieldPosition="0">
        <references count="2">
          <reference field="0" count="1">
            <x v="41"/>
          </reference>
          <reference field="2" count="1" selected="0">
            <x v="25"/>
          </reference>
        </references>
      </pivotArea>
    </format>
    <format dxfId="9653">
      <pivotArea dataOnly="0" labelOnly="1" outline="0" fieldPosition="0">
        <references count="2">
          <reference field="0" count="1">
            <x v="37"/>
          </reference>
          <reference field="2" count="1" selected="0">
            <x v="26"/>
          </reference>
        </references>
      </pivotArea>
    </format>
    <format dxfId="9652">
      <pivotArea dataOnly="0" labelOnly="1" outline="0" fieldPosition="0">
        <references count="2">
          <reference field="0" count="4">
            <x v="6"/>
            <x v="25"/>
            <x v="49"/>
            <x v="83"/>
          </reference>
          <reference field="2" count="1" selected="0">
            <x v="27"/>
          </reference>
        </references>
      </pivotArea>
    </format>
    <format dxfId="9651">
      <pivotArea dataOnly="0" labelOnly="1" outline="0" fieldPosition="0">
        <references count="2">
          <reference field="0" count="1">
            <x v="113"/>
          </reference>
          <reference field="2" count="1" selected="0">
            <x v="28"/>
          </reference>
        </references>
      </pivotArea>
    </format>
    <format dxfId="9650">
      <pivotArea dataOnly="0" labelOnly="1" outline="0" fieldPosition="0">
        <references count="2">
          <reference field="0" count="1">
            <x v="55"/>
          </reference>
          <reference field="2" count="1" selected="0">
            <x v="29"/>
          </reference>
        </references>
      </pivotArea>
    </format>
    <format dxfId="9649">
      <pivotArea dataOnly="0" labelOnly="1" outline="0" fieldPosition="0">
        <references count="2">
          <reference field="0" count="4">
            <x v="28"/>
            <x v="36"/>
            <x v="42"/>
            <x v="81"/>
          </reference>
          <reference field="2" count="1" selected="0">
            <x v="30"/>
          </reference>
        </references>
      </pivotArea>
    </format>
    <format dxfId="9648">
      <pivotArea dataOnly="0" labelOnly="1" outline="0" fieldPosition="0">
        <references count="2">
          <reference field="0" count="2">
            <x v="40"/>
            <x v="108"/>
          </reference>
          <reference field="2" count="1" selected="0">
            <x v="31"/>
          </reference>
        </references>
      </pivotArea>
    </format>
    <format dxfId="9647">
      <pivotArea dataOnly="0" labelOnly="1" outline="0" fieldPosition="0">
        <references count="2">
          <reference field="0" count="1">
            <x v="35"/>
          </reference>
          <reference field="2" count="1" selected="0">
            <x v="32"/>
          </reference>
        </references>
      </pivotArea>
    </format>
    <format dxfId="9646">
      <pivotArea dataOnly="0" labelOnly="1" outline="0" fieldPosition="0">
        <references count="2">
          <reference field="0" count="1">
            <x v="14"/>
          </reference>
          <reference field="2" count="1" selected="0">
            <x v="33"/>
          </reference>
        </references>
      </pivotArea>
    </format>
    <format dxfId="9645">
      <pivotArea dataOnly="0" labelOnly="1" outline="0" fieldPosition="0">
        <references count="2">
          <reference field="0" count="1">
            <x v="50"/>
          </reference>
          <reference field="2" count="1" selected="0">
            <x v="34"/>
          </reference>
        </references>
      </pivotArea>
    </format>
    <format dxfId="9644">
      <pivotArea dataOnly="0" labelOnly="1" outline="0" fieldPosition="0">
        <references count="2">
          <reference field="0" count="2">
            <x v="58"/>
            <x v="96"/>
          </reference>
          <reference field="2" count="1" selected="0">
            <x v="35"/>
          </reference>
        </references>
      </pivotArea>
    </format>
    <format dxfId="9643">
      <pivotArea dataOnly="0" labelOnly="1" outline="0" fieldPosition="0">
        <references count="2">
          <reference field="0" count="1">
            <x v="32"/>
          </reference>
          <reference field="2" count="1" selected="0">
            <x v="36"/>
          </reference>
        </references>
      </pivotArea>
    </format>
    <format dxfId="9642">
      <pivotArea dataOnly="0" labelOnly="1" outline="0" fieldPosition="0">
        <references count="2">
          <reference field="0" count="3">
            <x v="7"/>
            <x v="8"/>
            <x v="44"/>
          </reference>
          <reference field="2" count="1" selected="0">
            <x v="38"/>
          </reference>
        </references>
      </pivotArea>
    </format>
    <format dxfId="9641">
      <pivotArea dataOnly="0" labelOnly="1" outline="0" fieldPosition="0">
        <references count="2">
          <reference field="0" count="2">
            <x v="45"/>
            <x v="92"/>
          </reference>
          <reference field="2" count="1" selected="0">
            <x v="39"/>
          </reference>
        </references>
      </pivotArea>
    </format>
    <format dxfId="9640">
      <pivotArea dataOnly="0" labelOnly="1" outline="0" fieldPosition="0">
        <references count="2">
          <reference field="0" count="2">
            <x v="51"/>
            <x v="85"/>
          </reference>
          <reference field="2" count="1" selected="0">
            <x v="40"/>
          </reference>
        </references>
      </pivotArea>
    </format>
    <format dxfId="9639">
      <pivotArea dataOnly="0" labelOnly="1" outline="0" fieldPosition="0">
        <references count="2">
          <reference field="0" count="1">
            <x v="64"/>
          </reference>
          <reference field="2" count="1" selected="0">
            <x v="41"/>
          </reference>
        </references>
      </pivotArea>
    </format>
    <format dxfId="9638">
      <pivotArea dataOnly="0" labelOnly="1" outline="0" fieldPosition="0">
        <references count="2">
          <reference field="0" count="2">
            <x v="11"/>
            <x v="106"/>
          </reference>
          <reference field="2" count="1" selected="0">
            <x v="42"/>
          </reference>
        </references>
      </pivotArea>
    </format>
    <format dxfId="9637">
      <pivotArea dataOnly="0" labelOnly="1" outline="0" fieldPosition="0">
        <references count="2">
          <reference field="0" count="4">
            <x v="17"/>
            <x v="18"/>
            <x v="69"/>
            <x v="71"/>
          </reference>
          <reference field="2" count="1" selected="0">
            <x v="43"/>
          </reference>
        </references>
      </pivotArea>
    </format>
    <format dxfId="9636">
      <pivotArea dataOnly="0" labelOnly="1" outline="0" fieldPosition="0">
        <references count="2">
          <reference field="0" count="2">
            <x v="34"/>
            <x v="101"/>
          </reference>
          <reference field="2" count="1" selected="0">
            <x v="44"/>
          </reference>
        </references>
      </pivotArea>
    </format>
    <format dxfId="9635">
      <pivotArea dataOnly="0" labelOnly="1" outline="0" fieldPosition="0">
        <references count="2">
          <reference field="0" count="1">
            <x v="12"/>
          </reference>
          <reference field="2" count="1" selected="0">
            <x v="45"/>
          </reference>
        </references>
      </pivotArea>
    </format>
    <format dxfId="9634">
      <pivotArea dataOnly="0" labelOnly="1" outline="0" fieldPosition="0">
        <references count="2">
          <reference field="0" count="3">
            <x v="21"/>
            <x v="29"/>
            <x v="107"/>
          </reference>
          <reference field="2" count="1" selected="0">
            <x v="46"/>
          </reference>
        </references>
      </pivotArea>
    </format>
    <format dxfId="9633">
      <pivotArea dataOnly="0" labelOnly="1" outline="0" fieldPosition="0">
        <references count="2">
          <reference field="0" count="1">
            <x v="60"/>
          </reference>
          <reference field="2" count="1" selected="0">
            <x v="47"/>
          </reference>
        </references>
      </pivotArea>
    </format>
    <format dxfId="9632">
      <pivotArea dataOnly="0" labelOnly="1" outline="0" fieldPosition="0">
        <references count="2">
          <reference field="0" count="1">
            <x v="100"/>
          </reference>
          <reference field="2" count="1" selected="0">
            <x v="48"/>
          </reference>
        </references>
      </pivotArea>
    </format>
    <format dxfId="9631">
      <pivotArea dataOnly="0" labelOnly="1" outline="0" fieldPosition="0">
        <references count="2">
          <reference field="0" count="1">
            <x v="46"/>
          </reference>
          <reference field="2" count="1" selected="0">
            <x v="49"/>
          </reference>
        </references>
      </pivotArea>
    </format>
    <format dxfId="9630">
      <pivotArea dataOnly="0" labelOnly="1" outline="0" fieldPosition="0">
        <references count="2">
          <reference field="0" count="1">
            <x v="112"/>
          </reference>
          <reference field="2" count="1" selected="0">
            <x v="50"/>
          </reference>
        </references>
      </pivotArea>
    </format>
    <format dxfId="9629">
      <pivotArea dataOnly="0" labelOnly="1" outline="0" fieldPosition="0">
        <references count="2">
          <reference field="0" count="1">
            <x v="88"/>
          </reference>
          <reference field="2" count="1" selected="0">
            <x v="51"/>
          </reference>
        </references>
      </pivotArea>
    </format>
    <format dxfId="9628">
      <pivotArea dataOnly="0" labelOnly="1" outline="0" fieldPosition="0">
        <references count="2">
          <reference field="0" count="10">
            <x v="2"/>
            <x v="3"/>
            <x v="4"/>
            <x v="43"/>
            <x v="63"/>
            <x v="79"/>
            <x v="84"/>
            <x v="93"/>
            <x v="94"/>
            <x v="104"/>
          </reference>
          <reference field="2" count="1" selected="0">
            <x v="52"/>
          </reference>
        </references>
      </pivotArea>
    </format>
    <format dxfId="9627">
      <pivotArea dataOnly="0" labelOnly="1" outline="0" fieldPosition="0">
        <references count="2">
          <reference field="0" count="2">
            <x v="114"/>
            <x v="115"/>
          </reference>
          <reference field="2" count="1" selected="0">
            <x v="53"/>
          </reference>
        </references>
      </pivotArea>
    </format>
    <format dxfId="9626">
      <pivotArea dataOnly="0" labelOnly="1" outline="0" fieldPosition="0">
        <references count="2">
          <reference field="0" count="4">
            <x v="74"/>
            <x v="75"/>
            <x v="95"/>
            <x v="99"/>
          </reference>
          <reference field="2" count="1" selected="0">
            <x v="54"/>
          </reference>
        </references>
      </pivotArea>
    </format>
    <format dxfId="9625">
      <pivotArea dataOnly="0" labelOnly="1" outline="0" fieldPosition="0">
        <references count="2">
          <reference field="0" count="2">
            <x v="53"/>
            <x v="72"/>
          </reference>
          <reference field="2" count="1" selected="0">
            <x v="55"/>
          </reference>
        </references>
      </pivotArea>
    </format>
    <format dxfId="9624">
      <pivotArea dataOnly="0" labelOnly="1" outline="0" fieldPosition="0">
        <references count="2">
          <reference field="0" count="1">
            <x v="116"/>
          </reference>
          <reference field="2" count="1" selected="0">
            <x v="56"/>
          </reference>
        </references>
      </pivotArea>
    </format>
    <format dxfId="9623">
      <pivotArea dataOnly="0" labelOnly="1" outline="0" fieldPosition="0">
        <references count="2">
          <reference field="0" count="3">
            <x v="67"/>
            <x v="68"/>
            <x v="91"/>
          </reference>
          <reference field="2" count="1" selected="0">
            <x v="57"/>
          </reference>
        </references>
      </pivotArea>
    </format>
    <format dxfId="9622">
      <pivotArea dataOnly="0" labelOnly="1" outline="0" fieldPosition="0">
        <references count="2">
          <reference field="0" count="1">
            <x v="39"/>
          </reference>
          <reference field="2" count="1" selected="0">
            <x v="58"/>
          </reference>
        </references>
      </pivotArea>
    </format>
    <format dxfId="9621">
      <pivotArea dataOnly="0" labelOnly="1" outline="0" fieldPosition="0">
        <references count="2">
          <reference field="0" count="4">
            <x v="48"/>
            <x v="54"/>
            <x v="66"/>
            <x v="73"/>
          </reference>
          <reference field="2" count="1" selected="0">
            <x v="59"/>
          </reference>
        </references>
      </pivotArea>
    </format>
    <format dxfId="9620">
      <pivotArea dataOnly="0" labelOnly="1" outline="0" fieldPosition="0">
        <references count="2">
          <reference field="0" count="1">
            <x v="1"/>
          </reference>
          <reference field="2" count="1" selected="0">
            <x v="60"/>
          </reference>
        </references>
      </pivotArea>
    </format>
    <format dxfId="9619">
      <pivotArea dataOnly="0" labelOnly="1" outline="0" fieldPosition="0">
        <references count="2">
          <reference field="0" count="1">
            <x v="82"/>
          </reference>
          <reference field="2" count="1" selected="0">
            <x v="61"/>
          </reference>
        </references>
      </pivotArea>
    </format>
    <format dxfId="9618">
      <pivotArea dataOnly="0" labelOnly="1" outline="0" fieldPosition="0">
        <references count="2">
          <reference field="0" count="2">
            <x v="97"/>
            <x v="98"/>
          </reference>
          <reference field="2" count="1" selected="0">
            <x v="62"/>
          </reference>
        </references>
      </pivotArea>
    </format>
    <format dxfId="9617">
      <pivotArea dataOnly="0" labelOnly="1" outline="0" fieldPosition="0">
        <references count="3">
          <reference field="0" count="1" selected="0">
            <x v="57"/>
          </reference>
          <reference field="2" count="1" selected="0">
            <x v="0"/>
          </reference>
          <reference field="4" count="1">
            <x v="3"/>
          </reference>
        </references>
      </pivotArea>
    </format>
    <format dxfId="9616">
      <pivotArea dataOnly="0" labelOnly="1" outline="0" fieldPosition="0">
        <references count="3">
          <reference field="0" count="1" selected="0">
            <x v="59"/>
          </reference>
          <reference field="2" count="1" selected="0">
            <x v="0"/>
          </reference>
          <reference field="4" count="1">
            <x v="3"/>
          </reference>
        </references>
      </pivotArea>
    </format>
    <format dxfId="9615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1"/>
          </reference>
          <reference field="4" count="1">
            <x v="3"/>
          </reference>
        </references>
      </pivotArea>
    </format>
    <format dxfId="9614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2"/>
          </reference>
          <reference field="4" count="1">
            <x v="3"/>
          </reference>
        </references>
      </pivotArea>
    </format>
    <format dxfId="9613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2"/>
          </reference>
          <reference field="4" count="1">
            <x v="3"/>
          </reference>
        </references>
      </pivotArea>
    </format>
    <format dxfId="9612">
      <pivotArea dataOnly="0" labelOnly="1" outline="0" fieldPosition="0">
        <references count="3">
          <reference field="0" count="1" selected="0">
            <x v="102"/>
          </reference>
          <reference field="2" count="1" selected="0">
            <x v="3"/>
          </reference>
          <reference field="4" count="1">
            <x v="3"/>
          </reference>
        </references>
      </pivotArea>
    </format>
    <format dxfId="9611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4"/>
          </reference>
          <reference field="4" count="1">
            <x v="3"/>
          </reference>
        </references>
      </pivotArea>
    </format>
    <format dxfId="9610">
      <pivotArea dataOnly="0" labelOnly="1" outline="0" fieldPosition="0">
        <references count="3">
          <reference field="0" count="1" selected="0">
            <x v="109"/>
          </reference>
          <reference field="2" count="1" selected="0">
            <x v="4"/>
          </reference>
          <reference field="4" count="1">
            <x v="3"/>
          </reference>
        </references>
      </pivotArea>
    </format>
    <format dxfId="9609">
      <pivotArea dataOnly="0" labelOnly="1" outline="0" fieldPosition="0">
        <references count="3">
          <reference field="0" count="1" selected="0">
            <x v="110"/>
          </reference>
          <reference field="2" count="1" selected="0">
            <x v="4"/>
          </reference>
          <reference field="4" count="1">
            <x v="3"/>
          </reference>
        </references>
      </pivotArea>
    </format>
    <format dxfId="9608">
      <pivotArea dataOnly="0" labelOnly="1" outline="0" fieldPosition="0">
        <references count="3">
          <reference field="0" count="1" selected="0">
            <x v="26"/>
          </reference>
          <reference field="2" count="1" selected="0">
            <x v="5"/>
          </reference>
          <reference field="4" count="1">
            <x v="3"/>
          </reference>
        </references>
      </pivotArea>
    </format>
    <format dxfId="9607">
      <pivotArea dataOnly="0" labelOnly="1" outline="0" fieldPosition="0">
        <references count="3">
          <reference field="0" count="1" selected="0">
            <x v="118"/>
          </reference>
          <reference field="2" count="1" selected="0">
            <x v="5"/>
          </reference>
          <reference field="4" count="1">
            <x v="3"/>
          </reference>
        </references>
      </pivotArea>
    </format>
    <format dxfId="9606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6"/>
          </reference>
          <reference field="4" count="1">
            <x v="3"/>
          </reference>
        </references>
      </pivotArea>
    </format>
    <format dxfId="9605">
      <pivotArea dataOnly="0" labelOnly="1" outline="0" fieldPosition="0">
        <references count="3">
          <reference field="0" count="1" selected="0">
            <x v="19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9604">
      <pivotArea dataOnly="0" labelOnly="1" outline="0" fieldPosition="0">
        <references count="3">
          <reference field="0" count="1" selected="0">
            <x v="111"/>
          </reference>
          <reference field="2" count="1" selected="0">
            <x v="8"/>
          </reference>
          <reference field="4" count="1">
            <x v="3"/>
          </reference>
        </references>
      </pivotArea>
    </format>
    <format dxfId="9603">
      <pivotArea dataOnly="0" labelOnly="1" outline="0" fieldPosition="0">
        <references count="3">
          <reference field="0" count="1" selected="0">
            <x v="38"/>
          </reference>
          <reference field="2" count="1" selected="0">
            <x v="9"/>
          </reference>
          <reference field="4" count="1">
            <x v="3"/>
          </reference>
        </references>
      </pivotArea>
    </format>
    <format dxfId="9602">
      <pivotArea dataOnly="0" labelOnly="1" outline="0" fieldPosition="0">
        <references count="3">
          <reference field="0" count="1" selected="0">
            <x v="117"/>
          </reference>
          <reference field="2" count="1" selected="0">
            <x v="10"/>
          </reference>
          <reference field="4" count="1">
            <x v="3"/>
          </reference>
        </references>
      </pivotArea>
    </format>
    <format dxfId="9601">
      <pivotArea dataOnly="0" labelOnly="1" outline="0" fieldPosition="0">
        <references count="3">
          <reference field="0" count="1" selected="0">
            <x v="10"/>
          </reference>
          <reference field="2" count="1" selected="0">
            <x v="11"/>
          </reference>
          <reference field="4" count="1">
            <x v="1"/>
          </reference>
        </references>
      </pivotArea>
    </format>
    <format dxfId="9600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12"/>
          </reference>
          <reference field="4" count="1">
            <x v="3"/>
          </reference>
        </references>
      </pivotArea>
    </format>
    <format dxfId="9599">
      <pivotArea dataOnly="0" labelOnly="1" outline="0" fieldPosition="0">
        <references count="3">
          <reference field="0" count="1" selected="0">
            <x v="47"/>
          </reference>
          <reference field="2" count="1" selected="0">
            <x v="13"/>
          </reference>
          <reference field="4" count="1">
            <x v="3"/>
          </reference>
        </references>
      </pivotArea>
    </format>
    <format dxfId="9598">
      <pivotArea dataOnly="0" labelOnly="1" outline="0" fieldPosition="0">
        <references count="3">
          <reference field="0" count="1" selected="0">
            <x v="105"/>
          </reference>
          <reference field="2" count="1" selected="0">
            <x v="13"/>
          </reference>
          <reference field="4" count="1">
            <x v="3"/>
          </reference>
        </references>
      </pivotArea>
    </format>
    <format dxfId="9597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14"/>
          </reference>
          <reference field="4" count="1">
            <x v="3"/>
          </reference>
        </references>
      </pivotArea>
    </format>
    <format dxfId="9596">
      <pivotArea dataOnly="0" labelOnly="1" outline="0" fieldPosition="0">
        <references count="3">
          <reference field="0" count="1" selected="0">
            <x v="90"/>
          </reference>
          <reference field="2" count="1" selected="0">
            <x v="14"/>
          </reference>
          <reference field="4" count="1">
            <x v="0"/>
          </reference>
        </references>
      </pivotArea>
    </format>
    <format dxfId="9595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9594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15"/>
          </reference>
          <reference field="4" count="1">
            <x v="3"/>
          </reference>
        </references>
      </pivotArea>
    </format>
    <format dxfId="9593">
      <pivotArea dataOnly="0" labelOnly="1" outline="0" fieldPosition="0">
        <references count="3">
          <reference field="0" count="1" selected="0">
            <x v="86"/>
          </reference>
          <reference field="2" count="1" selected="0">
            <x v="15"/>
          </reference>
          <reference field="4" count="1">
            <x v="3"/>
          </reference>
        </references>
      </pivotArea>
    </format>
    <format dxfId="9592">
      <pivotArea dataOnly="0" labelOnly="1" outline="0" fieldPosition="0">
        <references count="3">
          <reference field="0" count="1" selected="0">
            <x v="0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9591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16"/>
          </reference>
          <reference field="4" count="1">
            <x v="3"/>
          </reference>
        </references>
      </pivotArea>
    </format>
    <format dxfId="9590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9589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9588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9587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9586">
      <pivotArea dataOnly="0" labelOnly="1" outline="0" fieldPosition="0">
        <references count="3">
          <reference field="0" count="1" selected="0">
            <x v="52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9585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9584">
      <pivotArea dataOnly="0" labelOnly="1" outline="0" fieldPosition="0">
        <references count="3">
          <reference field="0" count="1" selected="0">
            <x v="89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9583">
      <pivotArea dataOnly="0" labelOnly="1" outline="0" fieldPosition="0">
        <references count="3">
          <reference field="0" count="1" selected="0">
            <x v="56"/>
          </reference>
          <reference field="2" count="1" selected="0">
            <x v="20"/>
          </reference>
          <reference field="4" count="1">
            <x v="3"/>
          </reference>
        </references>
      </pivotArea>
    </format>
    <format dxfId="9582">
      <pivotArea dataOnly="0" labelOnly="1" outline="0" fieldPosition="0">
        <references count="3">
          <reference field="0" count="1" selected="0">
            <x v="87"/>
          </reference>
          <reference field="2" count="1" selected="0">
            <x v="20"/>
          </reference>
          <reference field="4" count="1">
            <x v="3"/>
          </reference>
        </references>
      </pivotArea>
    </format>
    <format dxfId="9581">
      <pivotArea dataOnly="0" labelOnly="1" outline="0" fieldPosition="0">
        <references count="3">
          <reference field="0" count="1" selected="0">
            <x v="103"/>
          </reference>
          <reference field="2" count="1" selected="0">
            <x v="21"/>
          </reference>
          <reference field="4" count="1">
            <x v="3"/>
          </reference>
        </references>
      </pivotArea>
    </format>
    <format dxfId="9580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22"/>
          </reference>
          <reference field="4" count="1">
            <x v="1"/>
          </reference>
        </references>
      </pivotArea>
    </format>
    <format dxfId="9579">
      <pivotArea dataOnly="0" labelOnly="1" outline="0" fieldPosition="0">
        <references count="3">
          <reference field="0" count="1" selected="0">
            <x v="78"/>
          </reference>
          <reference field="2" count="1" selected="0">
            <x v="22"/>
          </reference>
          <reference field="4" count="1">
            <x v="1"/>
          </reference>
        </references>
      </pivotArea>
    </format>
    <format dxfId="9578">
      <pivotArea dataOnly="0" labelOnly="1" outline="0" fieldPosition="0">
        <references count="3">
          <reference field="0" count="1" selected="0">
            <x v="80"/>
          </reference>
          <reference field="2" count="1" selected="0">
            <x v="22"/>
          </reference>
          <reference field="4" count="1">
            <x v="1"/>
          </reference>
        </references>
      </pivotArea>
    </format>
    <format dxfId="9577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9576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9575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9574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25"/>
          </reference>
          <reference field="4" count="1">
            <x v="3"/>
          </reference>
        </references>
      </pivotArea>
    </format>
    <format dxfId="9573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26"/>
          </reference>
          <reference field="4" count="1">
            <x v="3"/>
          </reference>
        </references>
      </pivotArea>
    </format>
    <format dxfId="9572">
      <pivotArea dataOnly="0" labelOnly="1" outline="0" fieldPosition="0">
        <references count="3">
          <reference field="0" count="1" selected="0">
            <x v="6"/>
          </reference>
          <reference field="2" count="1" selected="0">
            <x v="27"/>
          </reference>
          <reference field="4" count="1">
            <x v="3"/>
          </reference>
        </references>
      </pivotArea>
    </format>
    <format dxfId="9571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27"/>
          </reference>
          <reference field="4" count="1">
            <x v="3"/>
          </reference>
        </references>
      </pivotArea>
    </format>
    <format dxfId="9570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27"/>
          </reference>
          <reference field="4" count="1">
            <x v="3"/>
          </reference>
        </references>
      </pivotArea>
    </format>
    <format dxfId="9569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27"/>
          </reference>
          <reference field="4" count="1">
            <x v="3"/>
          </reference>
        </references>
      </pivotArea>
    </format>
    <format dxfId="9568">
      <pivotArea dataOnly="0" labelOnly="1" outline="0" fieldPosition="0">
        <references count="3">
          <reference field="0" count="1" selected="0">
            <x v="113"/>
          </reference>
          <reference field="2" count="1" selected="0">
            <x v="28"/>
          </reference>
          <reference field="4" count="1">
            <x v="3"/>
          </reference>
        </references>
      </pivotArea>
    </format>
    <format dxfId="9567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29"/>
          </reference>
          <reference field="4" count="1">
            <x v="3"/>
          </reference>
        </references>
      </pivotArea>
    </format>
    <format dxfId="9566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30"/>
          </reference>
          <reference field="4" count="1">
            <x v="0"/>
          </reference>
        </references>
      </pivotArea>
    </format>
    <format dxfId="9565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30"/>
          </reference>
          <reference field="4" count="1">
            <x v="3"/>
          </reference>
        </references>
      </pivotArea>
    </format>
    <format dxfId="9564">
      <pivotArea dataOnly="0" labelOnly="1" outline="0" fieldPosition="0">
        <references count="3">
          <reference field="0" count="1" selected="0">
            <x v="42"/>
          </reference>
          <reference field="2" count="1" selected="0">
            <x v="30"/>
          </reference>
          <reference field="4" count="1">
            <x v="0"/>
          </reference>
        </references>
      </pivotArea>
    </format>
    <format dxfId="9563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9562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31"/>
          </reference>
          <reference field="4" count="1">
            <x v="3"/>
          </reference>
        </references>
      </pivotArea>
    </format>
    <format dxfId="9561">
      <pivotArea dataOnly="0" labelOnly="1" outline="0" fieldPosition="0">
        <references count="3">
          <reference field="0" count="1" selected="0">
            <x v="108"/>
          </reference>
          <reference field="2" count="1" selected="0">
            <x v="31"/>
          </reference>
          <reference field="4" count="1">
            <x v="0"/>
          </reference>
        </references>
      </pivotArea>
    </format>
    <format dxfId="9560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32"/>
          </reference>
          <reference field="4" count="1">
            <x v="3"/>
          </reference>
        </references>
      </pivotArea>
    </format>
    <format dxfId="9559">
      <pivotArea dataOnly="0" labelOnly="1" outline="0" fieldPosition="0">
        <references count="3">
          <reference field="0" count="1" selected="0">
            <x v="14"/>
          </reference>
          <reference field="2" count="1" selected="0">
            <x v="33"/>
          </reference>
          <reference field="4" count="1">
            <x v="3"/>
          </reference>
        </references>
      </pivotArea>
    </format>
    <format dxfId="9558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34"/>
          </reference>
          <reference field="4" count="1">
            <x v="3"/>
          </reference>
        </references>
      </pivotArea>
    </format>
    <format dxfId="9557">
      <pivotArea dataOnly="0" labelOnly="1" outline="0" fieldPosition="0">
        <references count="3">
          <reference field="0" count="1" selected="0">
            <x v="58"/>
          </reference>
          <reference field="2" count="1" selected="0">
            <x v="35"/>
          </reference>
          <reference field="4" count="1">
            <x v="1"/>
          </reference>
        </references>
      </pivotArea>
    </format>
    <format dxfId="9556">
      <pivotArea dataOnly="0" labelOnly="1" outline="0" fieldPosition="0">
        <references count="3">
          <reference field="0" count="1" selected="0">
            <x v="96"/>
          </reference>
          <reference field="2" count="1" selected="0">
            <x v="35"/>
          </reference>
          <reference field="4" count="1">
            <x v="1"/>
          </reference>
        </references>
      </pivotArea>
    </format>
    <format dxfId="9555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36"/>
          </reference>
          <reference field="4" count="1">
            <x v="3"/>
          </reference>
        </references>
      </pivotArea>
    </format>
    <format dxfId="9554">
      <pivotArea dataOnly="0" labelOnly="1" outline="0" fieldPosition="0">
        <references count="3">
          <reference field="0" count="1" selected="0">
            <x v="7"/>
          </reference>
          <reference field="2" count="1" selected="0">
            <x v="38"/>
          </reference>
          <reference field="4" count="1">
            <x v="3"/>
          </reference>
        </references>
      </pivotArea>
    </format>
    <format dxfId="9553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38"/>
          </reference>
          <reference field="4" count="1">
            <x v="3"/>
          </reference>
        </references>
      </pivotArea>
    </format>
    <format dxfId="9552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38"/>
          </reference>
          <reference field="4" count="1">
            <x v="3"/>
          </reference>
        </references>
      </pivotArea>
    </format>
    <format dxfId="9551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39"/>
          </reference>
          <reference field="4" count="1">
            <x v="3"/>
          </reference>
        </references>
      </pivotArea>
    </format>
    <format dxfId="9550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39"/>
          </reference>
          <reference field="4" count="1">
            <x v="3"/>
          </reference>
        </references>
      </pivotArea>
    </format>
    <format dxfId="9549">
      <pivotArea dataOnly="0" labelOnly="1" outline="0" fieldPosition="0">
        <references count="3">
          <reference field="0" count="1" selected="0">
            <x v="51"/>
          </reference>
          <reference field="2" count="1" selected="0">
            <x v="40"/>
          </reference>
          <reference field="4" count="1">
            <x v="1"/>
          </reference>
        </references>
      </pivotArea>
    </format>
    <format dxfId="9548">
      <pivotArea dataOnly="0" labelOnly="1" outline="0" fieldPosition="0">
        <references count="3">
          <reference field="0" count="1" selected="0">
            <x v="85"/>
          </reference>
          <reference field="2" count="1" selected="0">
            <x v="40"/>
          </reference>
          <reference field="4" count="1">
            <x v="1"/>
          </reference>
        </references>
      </pivotArea>
    </format>
    <format dxfId="9547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41"/>
          </reference>
          <reference field="4" count="1">
            <x v="2"/>
          </reference>
        </references>
      </pivotArea>
    </format>
    <format dxfId="9546">
      <pivotArea dataOnly="0" labelOnly="1" outline="0" fieldPosition="0">
        <references count="3">
          <reference field="0" count="1" selected="0">
            <x v="11"/>
          </reference>
          <reference field="2" count="1" selected="0">
            <x v="42"/>
          </reference>
          <reference field="4" count="1">
            <x v="1"/>
          </reference>
        </references>
      </pivotArea>
    </format>
    <format dxfId="9545">
      <pivotArea dataOnly="0" labelOnly="1" outline="0" fieldPosition="0">
        <references count="3">
          <reference field="0" count="1" selected="0">
            <x v="106"/>
          </reference>
          <reference field="2" count="1" selected="0">
            <x v="42"/>
          </reference>
          <reference field="4" count="1">
            <x v="1"/>
          </reference>
        </references>
      </pivotArea>
    </format>
    <format dxfId="9544">
      <pivotArea dataOnly="0" labelOnly="1" outline="0" fieldPosition="0">
        <references count="3">
          <reference field="0" count="1" selected="0">
            <x v="17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9543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43"/>
          </reference>
          <reference field="4" count="1">
            <x v="3"/>
          </reference>
        </references>
      </pivotArea>
    </format>
    <format dxfId="9542">
      <pivotArea dataOnly="0" labelOnly="1" outline="0" fieldPosition="0">
        <references count="3">
          <reference field="0" count="1" selected="0">
            <x v="69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9541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9540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44"/>
          </reference>
          <reference field="4" count="1">
            <x v="3"/>
          </reference>
        </references>
      </pivotArea>
    </format>
    <format dxfId="9539">
      <pivotArea dataOnly="0" labelOnly="1" outline="0" fieldPosition="0">
        <references count="3">
          <reference field="0" count="1" selected="0">
            <x v="101"/>
          </reference>
          <reference field="2" count="1" selected="0">
            <x v="44"/>
          </reference>
          <reference field="4" count="1">
            <x v="1"/>
          </reference>
        </references>
      </pivotArea>
    </format>
    <format dxfId="9538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45"/>
          </reference>
          <reference field="4" count="1">
            <x v="3"/>
          </reference>
        </references>
      </pivotArea>
    </format>
    <format dxfId="9537">
      <pivotArea dataOnly="0" labelOnly="1" outline="0" fieldPosition="0">
        <references count="3">
          <reference field="0" count="1" selected="0">
            <x v="21"/>
          </reference>
          <reference field="2" count="1" selected="0">
            <x v="46"/>
          </reference>
          <reference field="4" count="1">
            <x v="1"/>
          </reference>
        </references>
      </pivotArea>
    </format>
    <format dxfId="9536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46"/>
          </reference>
          <reference field="4" count="1">
            <x v="1"/>
          </reference>
        </references>
      </pivotArea>
    </format>
    <format dxfId="9535">
      <pivotArea dataOnly="0" labelOnly="1" outline="0" fieldPosition="0">
        <references count="3">
          <reference field="0" count="1" selected="0">
            <x v="107"/>
          </reference>
          <reference field="2" count="1" selected="0">
            <x v="46"/>
          </reference>
          <reference field="4" count="1">
            <x v="1"/>
          </reference>
        </references>
      </pivotArea>
    </format>
    <format dxfId="9534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47"/>
          </reference>
          <reference field="4" count="1">
            <x v="1"/>
          </reference>
        </references>
      </pivotArea>
    </format>
    <format dxfId="9533">
      <pivotArea dataOnly="0" labelOnly="1" outline="0" fieldPosition="0">
        <references count="3">
          <reference field="0" count="1" selected="0">
            <x v="100"/>
          </reference>
          <reference field="2" count="1" selected="0">
            <x v="48"/>
          </reference>
          <reference field="4" count="1">
            <x v="3"/>
          </reference>
        </references>
      </pivotArea>
    </format>
    <format dxfId="9532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49"/>
          </reference>
          <reference field="4" count="1">
            <x v="3"/>
          </reference>
        </references>
      </pivotArea>
    </format>
    <format dxfId="9531">
      <pivotArea dataOnly="0" labelOnly="1" outline="0" fieldPosition="0">
        <references count="3">
          <reference field="0" count="1" selected="0">
            <x v="112"/>
          </reference>
          <reference field="2" count="1" selected="0">
            <x v="50"/>
          </reference>
          <reference field="4" count="1">
            <x v="1"/>
          </reference>
        </references>
      </pivotArea>
    </format>
    <format dxfId="9530">
      <pivotArea dataOnly="0" labelOnly="1" outline="0" fieldPosition="0">
        <references count="3">
          <reference field="0" count="1" selected="0">
            <x v="88"/>
          </reference>
          <reference field="2" count="1" selected="0">
            <x v="51"/>
          </reference>
          <reference field="4" count="1">
            <x v="2"/>
          </reference>
        </references>
      </pivotArea>
    </format>
    <format dxfId="9529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528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9527">
      <pivotArea dataOnly="0" labelOnly="1" outline="0" fieldPosition="0">
        <references count="3">
          <reference field="0" count="1" selected="0">
            <x v="4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9526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525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524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9523">
      <pivotArea dataOnly="0" labelOnly="1" outline="0" fieldPosition="0">
        <references count="3">
          <reference field="0" count="1" selected="0">
            <x v="84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522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521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9520">
      <pivotArea dataOnly="0" labelOnly="1" outline="0" fieldPosition="0">
        <references count="3">
          <reference field="0" count="1" selected="0">
            <x v="104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519">
      <pivotArea dataOnly="0" labelOnly="1" outline="0" fieldPosition="0">
        <references count="3">
          <reference field="0" count="1" selected="0">
            <x v="114"/>
          </reference>
          <reference field="2" count="1" selected="0">
            <x v="53"/>
          </reference>
          <reference field="4" count="1">
            <x v="1"/>
          </reference>
        </references>
      </pivotArea>
    </format>
    <format dxfId="9518">
      <pivotArea dataOnly="0" labelOnly="1" outline="0" fieldPosition="0">
        <references count="3">
          <reference field="0" count="1" selected="0">
            <x v="115"/>
          </reference>
          <reference field="2" count="1" selected="0">
            <x v="53"/>
          </reference>
          <reference field="4" count="1">
            <x v="1"/>
          </reference>
        </references>
      </pivotArea>
    </format>
    <format dxfId="9517">
      <pivotArea dataOnly="0" labelOnly="1" outline="0" fieldPosition="0">
        <references count="3">
          <reference field="0" count="1" selected="0">
            <x v="74"/>
          </reference>
          <reference field="2" count="1" selected="0">
            <x v="54"/>
          </reference>
          <reference field="4" count="1">
            <x v="1"/>
          </reference>
        </references>
      </pivotArea>
    </format>
    <format dxfId="9516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54"/>
          </reference>
          <reference field="4" count="1">
            <x v="2"/>
          </reference>
        </references>
      </pivotArea>
    </format>
    <format dxfId="9515">
      <pivotArea dataOnly="0" labelOnly="1" outline="0" fieldPosition="0">
        <references count="3">
          <reference field="0" count="1" selected="0">
            <x v="95"/>
          </reference>
          <reference field="2" count="1" selected="0">
            <x v="54"/>
          </reference>
          <reference field="4" count="1">
            <x v="2"/>
          </reference>
        </references>
      </pivotArea>
    </format>
    <format dxfId="9514">
      <pivotArea dataOnly="0" labelOnly="1" outline="0" fieldPosition="0">
        <references count="3">
          <reference field="0" count="1" selected="0">
            <x v="99"/>
          </reference>
          <reference field="2" count="1" selected="0">
            <x v="54"/>
          </reference>
          <reference field="4" count="1">
            <x v="2"/>
          </reference>
        </references>
      </pivotArea>
    </format>
    <format dxfId="9513">
      <pivotArea dataOnly="0" labelOnly="1" outline="0" fieldPosition="0">
        <references count="3">
          <reference field="0" count="1" selected="0">
            <x v="53"/>
          </reference>
          <reference field="2" count="1" selected="0">
            <x v="55"/>
          </reference>
          <reference field="4" count="1">
            <x v="3"/>
          </reference>
        </references>
      </pivotArea>
    </format>
    <format dxfId="9512">
      <pivotArea dataOnly="0" labelOnly="1" outline="0" fieldPosition="0">
        <references count="3">
          <reference field="0" count="1" selected="0">
            <x v="72"/>
          </reference>
          <reference field="2" count="1" selected="0">
            <x v="55"/>
          </reference>
          <reference field="4" count="1">
            <x v="3"/>
          </reference>
        </references>
      </pivotArea>
    </format>
    <format dxfId="9511">
      <pivotArea dataOnly="0" labelOnly="1" outline="0" fieldPosition="0">
        <references count="3">
          <reference field="0" count="1" selected="0">
            <x v="116"/>
          </reference>
          <reference field="2" count="1" selected="0">
            <x v="56"/>
          </reference>
          <reference field="4" count="1">
            <x v="3"/>
          </reference>
        </references>
      </pivotArea>
    </format>
    <format dxfId="9510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57"/>
          </reference>
          <reference field="4" count="1">
            <x v="3"/>
          </reference>
        </references>
      </pivotArea>
    </format>
    <format dxfId="9509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57"/>
          </reference>
          <reference field="4" count="1">
            <x v="1"/>
          </reference>
        </references>
      </pivotArea>
    </format>
    <format dxfId="9508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57"/>
          </reference>
          <reference field="4" count="1">
            <x v="1"/>
          </reference>
        </references>
      </pivotArea>
    </format>
    <format dxfId="9507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58"/>
          </reference>
          <reference field="4" count="1">
            <x v="1"/>
          </reference>
        </references>
      </pivotArea>
    </format>
    <format dxfId="9506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59"/>
          </reference>
          <reference field="4" count="1">
            <x v="0"/>
          </reference>
        </references>
      </pivotArea>
    </format>
    <format dxfId="9505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59"/>
          </reference>
          <reference field="4" count="1">
            <x v="0"/>
          </reference>
        </references>
      </pivotArea>
    </format>
    <format dxfId="9504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59"/>
          </reference>
          <reference field="4" count="1">
            <x v="0"/>
          </reference>
        </references>
      </pivotArea>
    </format>
    <format dxfId="9503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59"/>
          </reference>
          <reference field="4" count="1">
            <x v="0"/>
          </reference>
        </references>
      </pivotArea>
    </format>
    <format dxfId="9502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60"/>
          </reference>
          <reference field="4" count="1">
            <x v="1"/>
          </reference>
        </references>
      </pivotArea>
    </format>
    <format dxfId="9501">
      <pivotArea dataOnly="0" labelOnly="1" outline="0" fieldPosition="0">
        <references count="3">
          <reference field="0" count="1" selected="0">
            <x v="82"/>
          </reference>
          <reference field="2" count="1" selected="0">
            <x v="61"/>
          </reference>
          <reference field="4" count="1">
            <x v="1"/>
          </reference>
        </references>
      </pivotArea>
    </format>
    <format dxfId="9500">
      <pivotArea dataOnly="0" labelOnly="1" outline="0" fieldPosition="0">
        <references count="3">
          <reference field="0" count="1" selected="0">
            <x v="97"/>
          </reference>
          <reference field="2" count="1" selected="0">
            <x v="62"/>
          </reference>
          <reference field="4" count="1">
            <x v="3"/>
          </reference>
        </references>
      </pivotArea>
    </format>
    <format dxfId="9499">
      <pivotArea dataOnly="0" labelOnly="1" outline="0" fieldPosition="0">
        <references count="3">
          <reference field="0" count="1" selected="0">
            <x v="98"/>
          </reference>
          <reference field="2" count="1" selected="0">
            <x v="62"/>
          </reference>
          <reference field="4" count="1">
            <x v="1"/>
          </reference>
        </references>
      </pivotArea>
    </format>
    <format dxfId="9498">
      <pivotArea field="2" type="button" dataOnly="0" labelOnly="1" outline="0" axis="axisRow" fieldPosition="0"/>
    </format>
    <format dxfId="9497">
      <pivotArea field="0" type="button" dataOnly="0" labelOnly="1" outline="0" axis="axisRow" fieldPosition="1"/>
    </format>
    <format dxfId="9496">
      <pivotArea field="4" type="button" dataOnly="0" labelOnly="1" outline="0" axis="axisRow" fieldPosition="2"/>
    </format>
    <format dxfId="9495">
      <pivotArea field="2" type="button" dataOnly="0" labelOnly="1" outline="0" axis="axisRow" fieldPosition="0"/>
    </format>
    <format dxfId="9494">
      <pivotArea field="0" type="button" dataOnly="0" labelOnly="1" outline="0" axis="axisRow" fieldPosition="1"/>
    </format>
    <format dxfId="9493">
      <pivotArea field="4" type="button" dataOnly="0" labelOnly="1" outline="0" axis="axisRow" fieldPosition="2"/>
    </format>
    <format dxfId="9492">
      <pivotArea dataOnly="0" labelOnly="1" outline="0" fieldPosition="0">
        <references count="3">
          <reference field="0" count="1" selected="0">
            <x v="57"/>
          </reference>
          <reference field="2" count="1" selected="0">
            <x v="0"/>
          </reference>
          <reference field="4" count="1">
            <x v="3"/>
          </reference>
        </references>
      </pivotArea>
    </format>
    <format dxfId="9491">
      <pivotArea dataOnly="0" labelOnly="1" outline="0" fieldPosition="0">
        <references count="3">
          <reference field="0" count="1" selected="0">
            <x v="59"/>
          </reference>
          <reference field="2" count="1" selected="0">
            <x v="0"/>
          </reference>
          <reference field="4" count="1">
            <x v="3"/>
          </reference>
        </references>
      </pivotArea>
    </format>
    <format dxfId="9490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1"/>
          </reference>
          <reference field="4" count="1">
            <x v="3"/>
          </reference>
        </references>
      </pivotArea>
    </format>
    <format dxfId="9489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2"/>
          </reference>
          <reference field="4" count="1">
            <x v="3"/>
          </reference>
        </references>
      </pivotArea>
    </format>
    <format dxfId="9488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2"/>
          </reference>
          <reference field="4" count="1">
            <x v="3"/>
          </reference>
        </references>
      </pivotArea>
    </format>
    <format dxfId="9487">
      <pivotArea dataOnly="0" labelOnly="1" outline="0" fieldPosition="0">
        <references count="3">
          <reference field="0" count="1" selected="0">
            <x v="102"/>
          </reference>
          <reference field="2" count="1" selected="0">
            <x v="3"/>
          </reference>
          <reference field="4" count="1">
            <x v="3"/>
          </reference>
        </references>
      </pivotArea>
    </format>
    <format dxfId="9486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4"/>
          </reference>
          <reference field="4" count="1">
            <x v="3"/>
          </reference>
        </references>
      </pivotArea>
    </format>
    <format dxfId="9485">
      <pivotArea dataOnly="0" labelOnly="1" outline="0" fieldPosition="0">
        <references count="3">
          <reference field="0" count="1" selected="0">
            <x v="109"/>
          </reference>
          <reference field="2" count="1" selected="0">
            <x v="4"/>
          </reference>
          <reference field="4" count="1">
            <x v="3"/>
          </reference>
        </references>
      </pivotArea>
    </format>
    <format dxfId="9484">
      <pivotArea dataOnly="0" labelOnly="1" outline="0" fieldPosition="0">
        <references count="3">
          <reference field="0" count="1" selected="0">
            <x v="110"/>
          </reference>
          <reference field="2" count="1" selected="0">
            <x v="4"/>
          </reference>
          <reference field="4" count="1">
            <x v="3"/>
          </reference>
        </references>
      </pivotArea>
    </format>
    <format dxfId="9483">
      <pivotArea dataOnly="0" labelOnly="1" outline="0" fieldPosition="0">
        <references count="3">
          <reference field="0" count="1" selected="0">
            <x v="26"/>
          </reference>
          <reference field="2" count="1" selected="0">
            <x v="5"/>
          </reference>
          <reference field="4" count="1">
            <x v="3"/>
          </reference>
        </references>
      </pivotArea>
    </format>
    <format dxfId="9482">
      <pivotArea dataOnly="0" labelOnly="1" outline="0" fieldPosition="0">
        <references count="3">
          <reference field="0" count="1" selected="0">
            <x v="118"/>
          </reference>
          <reference field="2" count="1" selected="0">
            <x v="5"/>
          </reference>
          <reference field="4" count="1">
            <x v="3"/>
          </reference>
        </references>
      </pivotArea>
    </format>
    <format dxfId="9481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6"/>
          </reference>
          <reference field="4" count="1">
            <x v="3"/>
          </reference>
        </references>
      </pivotArea>
    </format>
    <format dxfId="9480">
      <pivotArea dataOnly="0" labelOnly="1" outline="0" fieldPosition="0">
        <references count="3">
          <reference field="0" count="1" selected="0">
            <x v="19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9479">
      <pivotArea dataOnly="0" labelOnly="1" outline="0" fieldPosition="0">
        <references count="3">
          <reference field="0" count="1" selected="0">
            <x v="111"/>
          </reference>
          <reference field="2" count="1" selected="0">
            <x v="8"/>
          </reference>
          <reference field="4" count="1">
            <x v="3"/>
          </reference>
        </references>
      </pivotArea>
    </format>
    <format dxfId="9478">
      <pivotArea dataOnly="0" labelOnly="1" outline="0" fieldPosition="0">
        <references count="3">
          <reference field="0" count="1" selected="0">
            <x v="38"/>
          </reference>
          <reference field="2" count="1" selected="0">
            <x v="9"/>
          </reference>
          <reference field="4" count="1">
            <x v="3"/>
          </reference>
        </references>
      </pivotArea>
    </format>
    <format dxfId="9477">
      <pivotArea dataOnly="0" labelOnly="1" outline="0" fieldPosition="0">
        <references count="3">
          <reference field="0" count="1" selected="0">
            <x v="117"/>
          </reference>
          <reference field="2" count="1" selected="0">
            <x v="10"/>
          </reference>
          <reference field="4" count="1">
            <x v="3"/>
          </reference>
        </references>
      </pivotArea>
    </format>
    <format dxfId="9476">
      <pivotArea dataOnly="0" labelOnly="1" outline="0" fieldPosition="0">
        <references count="3">
          <reference field="0" count="1" selected="0">
            <x v="10"/>
          </reference>
          <reference field="2" count="1" selected="0">
            <x v="11"/>
          </reference>
          <reference field="4" count="1">
            <x v="1"/>
          </reference>
        </references>
      </pivotArea>
    </format>
    <format dxfId="9475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12"/>
          </reference>
          <reference field="4" count="1">
            <x v="3"/>
          </reference>
        </references>
      </pivotArea>
    </format>
    <format dxfId="9474">
      <pivotArea dataOnly="0" labelOnly="1" outline="0" fieldPosition="0">
        <references count="3">
          <reference field="0" count="1" selected="0">
            <x v="47"/>
          </reference>
          <reference field="2" count="1" selected="0">
            <x v="13"/>
          </reference>
          <reference field="4" count="1">
            <x v="3"/>
          </reference>
        </references>
      </pivotArea>
    </format>
    <format dxfId="9473">
      <pivotArea dataOnly="0" labelOnly="1" outline="0" fieldPosition="0">
        <references count="3">
          <reference field="0" count="1" selected="0">
            <x v="105"/>
          </reference>
          <reference field="2" count="1" selected="0">
            <x v="13"/>
          </reference>
          <reference field="4" count="1">
            <x v="3"/>
          </reference>
        </references>
      </pivotArea>
    </format>
    <format dxfId="9472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14"/>
          </reference>
          <reference field="4" count="1">
            <x v="3"/>
          </reference>
        </references>
      </pivotArea>
    </format>
    <format dxfId="9471">
      <pivotArea dataOnly="0" labelOnly="1" outline="0" fieldPosition="0">
        <references count="3">
          <reference field="0" count="1" selected="0">
            <x v="90"/>
          </reference>
          <reference field="2" count="1" selected="0">
            <x v="14"/>
          </reference>
          <reference field="4" count="1">
            <x v="0"/>
          </reference>
        </references>
      </pivotArea>
    </format>
    <format dxfId="9470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9469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15"/>
          </reference>
          <reference field="4" count="1">
            <x v="3"/>
          </reference>
        </references>
      </pivotArea>
    </format>
    <format dxfId="9468">
      <pivotArea dataOnly="0" labelOnly="1" outline="0" fieldPosition="0">
        <references count="3">
          <reference field="0" count="1" selected="0">
            <x v="86"/>
          </reference>
          <reference field="2" count="1" selected="0">
            <x v="15"/>
          </reference>
          <reference field="4" count="1">
            <x v="3"/>
          </reference>
        </references>
      </pivotArea>
    </format>
    <format dxfId="9467">
      <pivotArea dataOnly="0" labelOnly="1" outline="0" fieldPosition="0">
        <references count="3">
          <reference field="0" count="1" selected="0">
            <x v="0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9466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16"/>
          </reference>
          <reference field="4" count="1">
            <x v="3"/>
          </reference>
        </references>
      </pivotArea>
    </format>
    <format dxfId="9465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9464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9463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9462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9461">
      <pivotArea dataOnly="0" labelOnly="1" outline="0" fieldPosition="0">
        <references count="3">
          <reference field="0" count="1" selected="0">
            <x v="52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9460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9459">
      <pivotArea dataOnly="0" labelOnly="1" outline="0" fieldPosition="0">
        <references count="3">
          <reference field="0" count="1" selected="0">
            <x v="89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9458">
      <pivotArea dataOnly="0" labelOnly="1" outline="0" fieldPosition="0">
        <references count="3">
          <reference field="0" count="1" selected="0">
            <x v="56"/>
          </reference>
          <reference field="2" count="1" selected="0">
            <x v="20"/>
          </reference>
          <reference field="4" count="1">
            <x v="3"/>
          </reference>
        </references>
      </pivotArea>
    </format>
    <format dxfId="9457">
      <pivotArea dataOnly="0" labelOnly="1" outline="0" fieldPosition="0">
        <references count="3">
          <reference field="0" count="1" selected="0">
            <x v="87"/>
          </reference>
          <reference field="2" count="1" selected="0">
            <x v="20"/>
          </reference>
          <reference field="4" count="1">
            <x v="3"/>
          </reference>
        </references>
      </pivotArea>
    </format>
    <format dxfId="9456">
      <pivotArea dataOnly="0" labelOnly="1" outline="0" fieldPosition="0">
        <references count="3">
          <reference field="0" count="1" selected="0">
            <x v="103"/>
          </reference>
          <reference field="2" count="1" selected="0">
            <x v="21"/>
          </reference>
          <reference field="4" count="1">
            <x v="3"/>
          </reference>
        </references>
      </pivotArea>
    </format>
    <format dxfId="9455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22"/>
          </reference>
          <reference field="4" count="1">
            <x v="1"/>
          </reference>
        </references>
      </pivotArea>
    </format>
    <format dxfId="9454">
      <pivotArea dataOnly="0" labelOnly="1" outline="0" fieldPosition="0">
        <references count="3">
          <reference field="0" count="1" selected="0">
            <x v="78"/>
          </reference>
          <reference field="2" count="1" selected="0">
            <x v="22"/>
          </reference>
          <reference field="4" count="1">
            <x v="1"/>
          </reference>
        </references>
      </pivotArea>
    </format>
    <format dxfId="9453">
      <pivotArea dataOnly="0" labelOnly="1" outline="0" fieldPosition="0">
        <references count="3">
          <reference field="0" count="1" selected="0">
            <x v="80"/>
          </reference>
          <reference field="2" count="1" selected="0">
            <x v="22"/>
          </reference>
          <reference field="4" count="1">
            <x v="1"/>
          </reference>
        </references>
      </pivotArea>
    </format>
    <format dxfId="9452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9451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9450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9449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25"/>
          </reference>
          <reference field="4" count="1">
            <x v="3"/>
          </reference>
        </references>
      </pivotArea>
    </format>
    <format dxfId="9448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26"/>
          </reference>
          <reference field="4" count="1">
            <x v="3"/>
          </reference>
        </references>
      </pivotArea>
    </format>
    <format dxfId="9447">
      <pivotArea dataOnly="0" labelOnly="1" outline="0" fieldPosition="0">
        <references count="3">
          <reference field="0" count="1" selected="0">
            <x v="6"/>
          </reference>
          <reference field="2" count="1" selected="0">
            <x v="27"/>
          </reference>
          <reference field="4" count="1">
            <x v="3"/>
          </reference>
        </references>
      </pivotArea>
    </format>
    <format dxfId="9446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27"/>
          </reference>
          <reference field="4" count="1">
            <x v="3"/>
          </reference>
        </references>
      </pivotArea>
    </format>
    <format dxfId="9445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27"/>
          </reference>
          <reference field="4" count="1">
            <x v="3"/>
          </reference>
        </references>
      </pivotArea>
    </format>
    <format dxfId="9444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27"/>
          </reference>
          <reference field="4" count="1">
            <x v="3"/>
          </reference>
        </references>
      </pivotArea>
    </format>
    <format dxfId="9443">
      <pivotArea dataOnly="0" labelOnly="1" outline="0" fieldPosition="0">
        <references count="3">
          <reference field="0" count="1" selected="0">
            <x v="113"/>
          </reference>
          <reference field="2" count="1" selected="0">
            <x v="28"/>
          </reference>
          <reference field="4" count="1">
            <x v="3"/>
          </reference>
        </references>
      </pivotArea>
    </format>
    <format dxfId="9442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29"/>
          </reference>
          <reference field="4" count="1">
            <x v="3"/>
          </reference>
        </references>
      </pivotArea>
    </format>
    <format dxfId="9441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30"/>
          </reference>
          <reference field="4" count="1">
            <x v="0"/>
          </reference>
        </references>
      </pivotArea>
    </format>
    <format dxfId="9440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30"/>
          </reference>
          <reference field="4" count="1">
            <x v="3"/>
          </reference>
        </references>
      </pivotArea>
    </format>
    <format dxfId="9439">
      <pivotArea dataOnly="0" labelOnly="1" outline="0" fieldPosition="0">
        <references count="3">
          <reference field="0" count="1" selected="0">
            <x v="42"/>
          </reference>
          <reference field="2" count="1" selected="0">
            <x v="30"/>
          </reference>
          <reference field="4" count="1">
            <x v="0"/>
          </reference>
        </references>
      </pivotArea>
    </format>
    <format dxfId="9438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9437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31"/>
          </reference>
          <reference field="4" count="1">
            <x v="3"/>
          </reference>
        </references>
      </pivotArea>
    </format>
    <format dxfId="9436">
      <pivotArea dataOnly="0" labelOnly="1" outline="0" fieldPosition="0">
        <references count="3">
          <reference field="0" count="1" selected="0">
            <x v="108"/>
          </reference>
          <reference field="2" count="1" selected="0">
            <x v="31"/>
          </reference>
          <reference field="4" count="1">
            <x v="0"/>
          </reference>
        </references>
      </pivotArea>
    </format>
    <format dxfId="9435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32"/>
          </reference>
          <reference field="4" count="1">
            <x v="3"/>
          </reference>
        </references>
      </pivotArea>
    </format>
    <format dxfId="9434">
      <pivotArea dataOnly="0" labelOnly="1" outline="0" fieldPosition="0">
        <references count="3">
          <reference field="0" count="1" selected="0">
            <x v="14"/>
          </reference>
          <reference field="2" count="1" selected="0">
            <x v="33"/>
          </reference>
          <reference field="4" count="1">
            <x v="3"/>
          </reference>
        </references>
      </pivotArea>
    </format>
    <format dxfId="9433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34"/>
          </reference>
          <reference field="4" count="1">
            <x v="3"/>
          </reference>
        </references>
      </pivotArea>
    </format>
    <format dxfId="9432">
      <pivotArea dataOnly="0" labelOnly="1" outline="0" fieldPosition="0">
        <references count="3">
          <reference field="0" count="1" selected="0">
            <x v="58"/>
          </reference>
          <reference field="2" count="1" selected="0">
            <x v="35"/>
          </reference>
          <reference field="4" count="1">
            <x v="1"/>
          </reference>
        </references>
      </pivotArea>
    </format>
    <format dxfId="9431">
      <pivotArea dataOnly="0" labelOnly="1" outline="0" fieldPosition="0">
        <references count="3">
          <reference field="0" count="1" selected="0">
            <x v="96"/>
          </reference>
          <reference field="2" count="1" selected="0">
            <x v="35"/>
          </reference>
          <reference field="4" count="1">
            <x v="1"/>
          </reference>
        </references>
      </pivotArea>
    </format>
    <format dxfId="9430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36"/>
          </reference>
          <reference field="4" count="1">
            <x v="3"/>
          </reference>
        </references>
      </pivotArea>
    </format>
    <format dxfId="9429">
      <pivotArea dataOnly="0" labelOnly="1" outline="0" fieldPosition="0">
        <references count="3">
          <reference field="0" count="1" selected="0">
            <x v="7"/>
          </reference>
          <reference field="2" count="1" selected="0">
            <x v="38"/>
          </reference>
          <reference field="4" count="1">
            <x v="3"/>
          </reference>
        </references>
      </pivotArea>
    </format>
    <format dxfId="9428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38"/>
          </reference>
          <reference field="4" count="1">
            <x v="3"/>
          </reference>
        </references>
      </pivotArea>
    </format>
    <format dxfId="9427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38"/>
          </reference>
          <reference field="4" count="1">
            <x v="3"/>
          </reference>
        </references>
      </pivotArea>
    </format>
    <format dxfId="9426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39"/>
          </reference>
          <reference field="4" count="1">
            <x v="3"/>
          </reference>
        </references>
      </pivotArea>
    </format>
    <format dxfId="9425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39"/>
          </reference>
          <reference field="4" count="1">
            <x v="3"/>
          </reference>
        </references>
      </pivotArea>
    </format>
    <format dxfId="9424">
      <pivotArea dataOnly="0" labelOnly="1" outline="0" fieldPosition="0">
        <references count="3">
          <reference field="0" count="1" selected="0">
            <x v="51"/>
          </reference>
          <reference field="2" count="1" selected="0">
            <x v="40"/>
          </reference>
          <reference field="4" count="1">
            <x v="1"/>
          </reference>
        </references>
      </pivotArea>
    </format>
    <format dxfId="9423">
      <pivotArea dataOnly="0" labelOnly="1" outline="0" fieldPosition="0">
        <references count="3">
          <reference field="0" count="1" selected="0">
            <x v="85"/>
          </reference>
          <reference field="2" count="1" selected="0">
            <x v="40"/>
          </reference>
          <reference field="4" count="1">
            <x v="1"/>
          </reference>
        </references>
      </pivotArea>
    </format>
    <format dxfId="9422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41"/>
          </reference>
          <reference field="4" count="1">
            <x v="2"/>
          </reference>
        </references>
      </pivotArea>
    </format>
    <format dxfId="9421">
      <pivotArea dataOnly="0" labelOnly="1" outline="0" fieldPosition="0">
        <references count="3">
          <reference field="0" count="1" selected="0">
            <x v="11"/>
          </reference>
          <reference field="2" count="1" selected="0">
            <x v="42"/>
          </reference>
          <reference field="4" count="1">
            <x v="1"/>
          </reference>
        </references>
      </pivotArea>
    </format>
    <format dxfId="9420">
      <pivotArea dataOnly="0" labelOnly="1" outline="0" fieldPosition="0">
        <references count="3">
          <reference field="0" count="1" selected="0">
            <x v="106"/>
          </reference>
          <reference field="2" count="1" selected="0">
            <x v="42"/>
          </reference>
          <reference field="4" count="1">
            <x v="1"/>
          </reference>
        </references>
      </pivotArea>
    </format>
    <format dxfId="9419">
      <pivotArea dataOnly="0" labelOnly="1" outline="0" fieldPosition="0">
        <references count="3">
          <reference field="0" count="1" selected="0">
            <x v="17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9418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43"/>
          </reference>
          <reference field="4" count="1">
            <x v="3"/>
          </reference>
        </references>
      </pivotArea>
    </format>
    <format dxfId="9417">
      <pivotArea dataOnly="0" labelOnly="1" outline="0" fieldPosition="0">
        <references count="3">
          <reference field="0" count="1" selected="0">
            <x v="69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9416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9415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44"/>
          </reference>
          <reference field="4" count="1">
            <x v="3"/>
          </reference>
        </references>
      </pivotArea>
    </format>
    <format dxfId="9414">
      <pivotArea dataOnly="0" labelOnly="1" outline="0" fieldPosition="0">
        <references count="3">
          <reference field="0" count="1" selected="0">
            <x v="101"/>
          </reference>
          <reference field="2" count="1" selected="0">
            <x v="44"/>
          </reference>
          <reference field="4" count="1">
            <x v="1"/>
          </reference>
        </references>
      </pivotArea>
    </format>
    <format dxfId="9413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45"/>
          </reference>
          <reference field="4" count="1">
            <x v="3"/>
          </reference>
        </references>
      </pivotArea>
    </format>
    <format dxfId="9412">
      <pivotArea dataOnly="0" labelOnly="1" outline="0" fieldPosition="0">
        <references count="3">
          <reference field="0" count="1" selected="0">
            <x v="21"/>
          </reference>
          <reference field="2" count="1" selected="0">
            <x v="46"/>
          </reference>
          <reference field="4" count="1">
            <x v="1"/>
          </reference>
        </references>
      </pivotArea>
    </format>
    <format dxfId="9411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46"/>
          </reference>
          <reference field="4" count="1">
            <x v="1"/>
          </reference>
        </references>
      </pivotArea>
    </format>
    <format dxfId="9410">
      <pivotArea dataOnly="0" labelOnly="1" outline="0" fieldPosition="0">
        <references count="3">
          <reference field="0" count="1" selected="0">
            <x v="107"/>
          </reference>
          <reference field="2" count="1" selected="0">
            <x v="46"/>
          </reference>
          <reference field="4" count="1">
            <x v="1"/>
          </reference>
        </references>
      </pivotArea>
    </format>
    <format dxfId="9409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47"/>
          </reference>
          <reference field="4" count="1">
            <x v="1"/>
          </reference>
        </references>
      </pivotArea>
    </format>
    <format dxfId="9408">
      <pivotArea dataOnly="0" labelOnly="1" outline="0" fieldPosition="0">
        <references count="3">
          <reference field="0" count="1" selected="0">
            <x v="100"/>
          </reference>
          <reference field="2" count="1" selected="0">
            <x v="48"/>
          </reference>
          <reference field="4" count="1">
            <x v="3"/>
          </reference>
        </references>
      </pivotArea>
    </format>
    <format dxfId="9407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49"/>
          </reference>
          <reference field="4" count="1">
            <x v="3"/>
          </reference>
        </references>
      </pivotArea>
    </format>
    <format dxfId="9406">
      <pivotArea dataOnly="0" labelOnly="1" outline="0" fieldPosition="0">
        <references count="3">
          <reference field="0" count="1" selected="0">
            <x v="112"/>
          </reference>
          <reference field="2" count="1" selected="0">
            <x v="50"/>
          </reference>
          <reference field="4" count="1">
            <x v="1"/>
          </reference>
        </references>
      </pivotArea>
    </format>
    <format dxfId="9405">
      <pivotArea dataOnly="0" labelOnly="1" outline="0" fieldPosition="0">
        <references count="3">
          <reference field="0" count="1" selected="0">
            <x v="88"/>
          </reference>
          <reference field="2" count="1" selected="0">
            <x v="51"/>
          </reference>
          <reference field="4" count="1">
            <x v="2"/>
          </reference>
        </references>
      </pivotArea>
    </format>
    <format dxfId="9404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403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9402">
      <pivotArea dataOnly="0" labelOnly="1" outline="0" fieldPosition="0">
        <references count="3">
          <reference field="0" count="1" selected="0">
            <x v="4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9401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400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399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9398">
      <pivotArea dataOnly="0" labelOnly="1" outline="0" fieldPosition="0">
        <references count="3">
          <reference field="0" count="1" selected="0">
            <x v="84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397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396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9395">
      <pivotArea dataOnly="0" labelOnly="1" outline="0" fieldPosition="0">
        <references count="3">
          <reference field="0" count="1" selected="0">
            <x v="104"/>
          </reference>
          <reference field="2" count="1" selected="0">
            <x v="52"/>
          </reference>
          <reference field="4" count="1">
            <x v="3"/>
          </reference>
        </references>
      </pivotArea>
    </format>
    <format dxfId="9394">
      <pivotArea dataOnly="0" labelOnly="1" outline="0" fieldPosition="0">
        <references count="3">
          <reference field="0" count="1" selected="0">
            <x v="114"/>
          </reference>
          <reference field="2" count="1" selected="0">
            <x v="53"/>
          </reference>
          <reference field="4" count="1">
            <x v="1"/>
          </reference>
        </references>
      </pivotArea>
    </format>
    <format dxfId="9393">
      <pivotArea dataOnly="0" labelOnly="1" outline="0" fieldPosition="0">
        <references count="3">
          <reference field="0" count="1" selected="0">
            <x v="115"/>
          </reference>
          <reference field="2" count="1" selected="0">
            <x v="53"/>
          </reference>
          <reference field="4" count="1">
            <x v="1"/>
          </reference>
        </references>
      </pivotArea>
    </format>
    <format dxfId="9392">
      <pivotArea dataOnly="0" labelOnly="1" outline="0" fieldPosition="0">
        <references count="3">
          <reference field="0" count="1" selected="0">
            <x v="74"/>
          </reference>
          <reference field="2" count="1" selected="0">
            <x v="54"/>
          </reference>
          <reference field="4" count="1">
            <x v="1"/>
          </reference>
        </references>
      </pivotArea>
    </format>
    <format dxfId="9391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54"/>
          </reference>
          <reference field="4" count="1">
            <x v="2"/>
          </reference>
        </references>
      </pivotArea>
    </format>
    <format dxfId="9390">
      <pivotArea dataOnly="0" labelOnly="1" outline="0" fieldPosition="0">
        <references count="3">
          <reference field="0" count="1" selected="0">
            <x v="95"/>
          </reference>
          <reference field="2" count="1" selected="0">
            <x v="54"/>
          </reference>
          <reference field="4" count="1">
            <x v="2"/>
          </reference>
        </references>
      </pivotArea>
    </format>
    <format dxfId="9389">
      <pivotArea dataOnly="0" labelOnly="1" outline="0" fieldPosition="0">
        <references count="3">
          <reference field="0" count="1" selected="0">
            <x v="99"/>
          </reference>
          <reference field="2" count="1" selected="0">
            <x v="54"/>
          </reference>
          <reference field="4" count="1">
            <x v="2"/>
          </reference>
        </references>
      </pivotArea>
    </format>
    <format dxfId="9388">
      <pivotArea dataOnly="0" labelOnly="1" outline="0" fieldPosition="0">
        <references count="3">
          <reference field="0" count="1" selected="0">
            <x v="53"/>
          </reference>
          <reference field="2" count="1" selected="0">
            <x v="55"/>
          </reference>
          <reference field="4" count="1">
            <x v="3"/>
          </reference>
        </references>
      </pivotArea>
    </format>
    <format dxfId="9387">
      <pivotArea dataOnly="0" labelOnly="1" outline="0" fieldPosition="0">
        <references count="3">
          <reference field="0" count="1" selected="0">
            <x v="72"/>
          </reference>
          <reference field="2" count="1" selected="0">
            <x v="55"/>
          </reference>
          <reference field="4" count="1">
            <x v="3"/>
          </reference>
        </references>
      </pivotArea>
    </format>
    <format dxfId="9386">
      <pivotArea dataOnly="0" labelOnly="1" outline="0" fieldPosition="0">
        <references count="3">
          <reference field="0" count="1" selected="0">
            <x v="116"/>
          </reference>
          <reference field="2" count="1" selected="0">
            <x v="56"/>
          </reference>
          <reference field="4" count="1">
            <x v="3"/>
          </reference>
        </references>
      </pivotArea>
    </format>
    <format dxfId="9385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57"/>
          </reference>
          <reference field="4" count="1">
            <x v="3"/>
          </reference>
        </references>
      </pivotArea>
    </format>
    <format dxfId="9384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57"/>
          </reference>
          <reference field="4" count="1">
            <x v="1"/>
          </reference>
        </references>
      </pivotArea>
    </format>
    <format dxfId="9383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57"/>
          </reference>
          <reference field="4" count="1">
            <x v="1"/>
          </reference>
        </references>
      </pivotArea>
    </format>
    <format dxfId="9382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58"/>
          </reference>
          <reference field="4" count="1">
            <x v="1"/>
          </reference>
        </references>
      </pivotArea>
    </format>
    <format dxfId="9381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59"/>
          </reference>
          <reference field="4" count="1">
            <x v="0"/>
          </reference>
        </references>
      </pivotArea>
    </format>
    <format dxfId="9380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59"/>
          </reference>
          <reference field="4" count="1">
            <x v="0"/>
          </reference>
        </references>
      </pivotArea>
    </format>
    <format dxfId="9379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59"/>
          </reference>
          <reference field="4" count="1">
            <x v="0"/>
          </reference>
        </references>
      </pivotArea>
    </format>
    <format dxfId="9378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59"/>
          </reference>
          <reference field="4" count="1">
            <x v="0"/>
          </reference>
        </references>
      </pivotArea>
    </format>
    <format dxfId="9377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60"/>
          </reference>
          <reference field="4" count="1">
            <x v="1"/>
          </reference>
        </references>
      </pivotArea>
    </format>
    <format dxfId="9376">
      <pivotArea dataOnly="0" labelOnly="1" outline="0" fieldPosition="0">
        <references count="3">
          <reference field="0" count="1" selected="0">
            <x v="82"/>
          </reference>
          <reference field="2" count="1" selected="0">
            <x v="61"/>
          </reference>
          <reference field="4" count="1">
            <x v="1"/>
          </reference>
        </references>
      </pivotArea>
    </format>
    <format dxfId="9375">
      <pivotArea dataOnly="0" labelOnly="1" outline="0" fieldPosition="0">
        <references count="3">
          <reference field="0" count="1" selected="0">
            <x v="97"/>
          </reference>
          <reference field="2" count="1" selected="0">
            <x v="62"/>
          </reference>
          <reference field="4" count="1">
            <x v="3"/>
          </reference>
        </references>
      </pivotArea>
    </format>
    <format dxfId="9374">
      <pivotArea dataOnly="0" labelOnly="1" outline="0" fieldPosition="0">
        <references count="3">
          <reference field="0" count="1" selected="0">
            <x v="98"/>
          </reference>
          <reference field="2" count="1" selected="0">
            <x v="62"/>
          </reference>
          <reference field="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Tabla dinámica7" cacheId="3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H16:L77" firstHeaderRow="1" firstDataRow="2" firstDataCol="2"/>
  <pivotFields count="5">
    <pivotField compact="0" numFmtId="14" outline="0" showAll="0"/>
    <pivotField axis="axisRow" compact="0" outline="0" showAll="0" defaultSubtotal="0">
      <items count="62">
        <item x="31"/>
        <item x="39"/>
        <item x="44"/>
        <item x="3"/>
        <item x="54"/>
        <item x="11"/>
        <item x="19"/>
        <item x="15"/>
        <item x="14"/>
        <item x="56"/>
        <item x="26"/>
        <item x="61"/>
        <item x="7"/>
        <item x="22"/>
        <item x="32"/>
        <item x="42"/>
        <item x="6"/>
        <item x="0"/>
        <item x="18"/>
        <item x="17"/>
        <item x="51"/>
        <item x="38"/>
        <item x="55"/>
        <item x="48"/>
        <item x="12"/>
        <item x="46"/>
        <item x="29"/>
        <item x="25"/>
        <item x="4"/>
        <item x="58"/>
        <item x="37"/>
        <item x="20"/>
        <item x="28"/>
        <item x="24"/>
        <item x="10"/>
        <item x="34"/>
        <item x="40"/>
        <item x="21"/>
        <item x="5"/>
        <item x="30"/>
        <item x="35"/>
        <item x="43"/>
        <item x="36"/>
        <item x="8"/>
        <item x="59"/>
        <item x="60"/>
        <item x="2"/>
        <item x="33"/>
        <item x="57"/>
        <item x="13"/>
        <item x="47"/>
        <item x="23"/>
        <item x="9"/>
        <item x="1"/>
        <item x="49"/>
        <item x="52"/>
        <item x="50"/>
        <item x="45"/>
        <item x="16"/>
        <item x="41"/>
        <item x="27"/>
        <item x="53"/>
      </items>
    </pivotField>
    <pivotField axis="axisRow" compact="0" outline="0" showAll="0">
      <items count="64">
        <item x="39"/>
        <item x="44"/>
        <item x="3"/>
        <item x="54"/>
        <item x="11"/>
        <item x="19"/>
        <item x="15"/>
        <item x="14"/>
        <item x="56"/>
        <item x="26"/>
        <item x="61"/>
        <item x="7"/>
        <item x="22"/>
        <item x="32"/>
        <item x="42"/>
        <item x="6"/>
        <item x="0"/>
        <item x="18"/>
        <item x="17"/>
        <item x="51"/>
        <item x="38"/>
        <item x="55"/>
        <item x="48"/>
        <item x="12"/>
        <item x="46"/>
        <item x="29"/>
        <item x="25"/>
        <item x="4"/>
        <item x="58"/>
        <item x="37"/>
        <item x="20"/>
        <item x="28"/>
        <item x="24"/>
        <item x="10"/>
        <item x="34"/>
        <item x="40"/>
        <item x="21"/>
        <item m="1" x="62"/>
        <item x="5"/>
        <item x="30"/>
        <item x="35"/>
        <item x="43"/>
        <item x="8"/>
        <item x="13"/>
        <item x="23"/>
        <item x="9"/>
        <item x="16"/>
        <item x="41"/>
        <item x="53"/>
        <item x="31"/>
        <item x="57"/>
        <item x="50"/>
        <item x="2"/>
        <item x="59"/>
        <item x="47"/>
        <item x="36"/>
        <item x="60"/>
        <item x="45"/>
        <item x="27"/>
        <item x="33"/>
        <item x="1"/>
        <item x="49"/>
        <item x="52"/>
        <item t="default"/>
      </items>
    </pivotField>
    <pivotField dataField="1" compact="0" outline="0" showAll="0"/>
    <pivotField axis="axisCol" compact="0" outline="0" showAll="0">
      <items count="5">
        <item h="1" x="2"/>
        <item x="0"/>
        <item h="1" x="3"/>
        <item x="1"/>
        <item t="default"/>
      </items>
    </pivotField>
  </pivotFields>
  <rowFields count="2">
    <field x="1"/>
    <field x="2"/>
  </rowFields>
  <rowItems count="60">
    <i>
      <x/>
      <x v="49"/>
    </i>
    <i>
      <x v="1"/>
      <x/>
    </i>
    <i>
      <x v="2"/>
      <x v="1"/>
    </i>
    <i>
      <x v="3"/>
      <x v="2"/>
    </i>
    <i>
      <x v="4"/>
      <x v="3"/>
    </i>
    <i>
      <x v="5"/>
      <x v="4"/>
    </i>
    <i>
      <x v="6"/>
      <x v="5"/>
    </i>
    <i>
      <x v="7"/>
      <x v="6"/>
    </i>
    <i>
      <x v="8"/>
      <x v="7"/>
    </i>
    <i>
      <x v="9"/>
      <x v="8"/>
    </i>
    <i>
      <x v="10"/>
      <x v="9"/>
    </i>
    <i>
      <x v="11"/>
      <x v="10"/>
    </i>
    <i>
      <x v="12"/>
      <x v="11"/>
    </i>
    <i>
      <x v="13"/>
      <x v="12"/>
    </i>
    <i>
      <x v="14"/>
      <x v="13"/>
    </i>
    <i>
      <x v="15"/>
      <x v="14"/>
    </i>
    <i>
      <x v="16"/>
      <x v="15"/>
    </i>
    <i>
      <x v="17"/>
      <x v="16"/>
    </i>
    <i>
      <x v="18"/>
      <x v="17"/>
    </i>
    <i>
      <x v="19"/>
      <x v="18"/>
    </i>
    <i>
      <x v="20"/>
      <x v="19"/>
    </i>
    <i>
      <x v="21"/>
      <x v="20"/>
    </i>
    <i>
      <x v="22"/>
      <x v="21"/>
    </i>
    <i>
      <x v="23"/>
      <x v="22"/>
    </i>
    <i>
      <x v="24"/>
      <x v="23"/>
    </i>
    <i>
      <x v="25"/>
      <x v="24"/>
    </i>
    <i>
      <x v="26"/>
      <x v="25"/>
    </i>
    <i>
      <x v="27"/>
      <x v="26"/>
    </i>
    <i>
      <x v="28"/>
      <x v="27"/>
    </i>
    <i>
      <x v="29"/>
      <x v="28"/>
    </i>
    <i>
      <x v="30"/>
      <x v="29"/>
    </i>
    <i>
      <x v="31"/>
      <x v="30"/>
    </i>
    <i>
      <x v="32"/>
      <x v="31"/>
    </i>
    <i>
      <x v="33"/>
      <x v="32"/>
    </i>
    <i>
      <x v="34"/>
      <x v="33"/>
    </i>
    <i>
      <x v="35"/>
      <x v="34"/>
    </i>
    <i>
      <x v="36"/>
      <x v="35"/>
    </i>
    <i>
      <x v="37"/>
      <x v="36"/>
    </i>
    <i>
      <x v="38"/>
      <x v="38"/>
    </i>
    <i>
      <x v="39"/>
      <x v="39"/>
    </i>
    <i>
      <x v="40"/>
      <x v="40"/>
    </i>
    <i>
      <x v="42"/>
      <x v="55"/>
    </i>
    <i>
      <x v="43"/>
      <x v="42"/>
    </i>
    <i>
      <x v="44"/>
      <x v="53"/>
    </i>
    <i>
      <x v="45"/>
      <x v="56"/>
    </i>
    <i>
      <x v="46"/>
      <x v="52"/>
    </i>
    <i>
      <x v="48"/>
      <x v="50"/>
    </i>
    <i>
      <x v="49"/>
      <x v="43"/>
    </i>
    <i>
      <x v="50"/>
      <x v="54"/>
    </i>
    <i>
      <x v="51"/>
      <x v="44"/>
    </i>
    <i>
      <x v="52"/>
      <x v="45"/>
    </i>
    <i>
      <x v="53"/>
      <x v="60"/>
    </i>
    <i>
      <x v="54"/>
      <x v="61"/>
    </i>
    <i>
      <x v="55"/>
      <x v="62"/>
    </i>
    <i>
      <x v="57"/>
      <x v="57"/>
    </i>
    <i>
      <x v="58"/>
      <x v="46"/>
    </i>
    <i>
      <x v="59"/>
      <x v="47"/>
    </i>
    <i>
      <x v="60"/>
      <x v="58"/>
    </i>
    <i>
      <x v="61"/>
      <x v="48"/>
    </i>
    <i t="grand">
      <x/>
    </i>
  </rowItems>
  <colFields count="1">
    <field x="4"/>
  </colFields>
  <colItems count="3">
    <i>
      <x v="1"/>
    </i>
    <i>
      <x v="3"/>
    </i>
    <i t="grand">
      <x/>
    </i>
  </colItems>
  <dataFields count="1">
    <dataField name="Cuenta de CIUDAD" fld="3" subtotal="count" baseField="0" baseItem="0"/>
  </dataFields>
  <formats count="226">
    <format dxfId="10150">
      <pivotArea outline="0" collapsedLevelsAreSubtotals="1" fieldPosition="0"/>
    </format>
    <format dxfId="10149">
      <pivotArea dataOnly="0" labelOnly="1" grandCol="1" outline="0" fieldPosition="0"/>
    </format>
    <format dxfId="10148">
      <pivotArea outline="0" collapsedLevelsAreSubtotals="1" fieldPosition="0"/>
    </format>
    <format dxfId="10147">
      <pivotArea dataOnly="0" labelOnly="1" grandCol="1" outline="0" fieldPosition="0"/>
    </format>
    <format dxfId="10146">
      <pivotArea dataOnly="0" labelOnly="1" outline="0" fieldPosition="0">
        <references count="2">
          <reference field="1" count="1" selected="0">
            <x v="38"/>
          </reference>
          <reference field="2" count="2">
            <x v="37"/>
            <x v="38"/>
          </reference>
        </references>
      </pivotArea>
    </format>
    <format dxfId="10145">
      <pivotArea outline="0" collapsedLevelsAreSubtotals="1" fieldPosition="0">
        <references count="1">
          <reference field="4" count="0" selected="0"/>
        </references>
      </pivotArea>
    </format>
    <format dxfId="10144">
      <pivotArea type="origin" dataOnly="0" labelOnly="1" outline="0" fieldPosition="0"/>
    </format>
    <format dxfId="10143">
      <pivotArea field="1" type="button" dataOnly="0" labelOnly="1" outline="0" axis="axisRow" fieldPosition="0"/>
    </format>
    <format dxfId="10142">
      <pivotArea field="2" type="button" dataOnly="0" labelOnly="1" outline="0" axis="axisRow" fieldPosition="1"/>
    </format>
    <format dxfId="10141">
      <pivotArea field="4" type="button" dataOnly="0" labelOnly="1" outline="0" axis="axisCol" fieldPosition="0"/>
    </format>
    <format dxfId="10140">
      <pivotArea type="topRight" dataOnly="0" labelOnly="1" outline="0" fieldPosition="0"/>
    </format>
    <format dxfId="10139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2"/>
            <x v="43"/>
            <x v="44"/>
            <x v="45"/>
            <x v="46"/>
            <x v="48"/>
            <x v="49"/>
            <x v="50"/>
            <x v="51"/>
          </reference>
        </references>
      </pivotArea>
    </format>
    <format dxfId="10138">
      <pivotArea dataOnly="0" labelOnly="1" outline="0" fieldPosition="0">
        <references count="1">
          <reference field="1" count="9">
            <x v="52"/>
            <x v="53"/>
            <x v="54"/>
            <x v="55"/>
            <x v="57"/>
            <x v="58"/>
            <x v="59"/>
            <x v="60"/>
            <x v="61"/>
          </reference>
        </references>
      </pivotArea>
    </format>
    <format dxfId="10137">
      <pivotArea dataOnly="0" labelOnly="1" grandRow="1" outline="0" fieldPosition="0"/>
    </format>
    <format dxfId="10136">
      <pivotArea dataOnly="0" labelOnly="1" outline="0" fieldPosition="0">
        <references count="2">
          <reference field="1" count="1" selected="0">
            <x v="0"/>
          </reference>
          <reference field="2" count="1">
            <x v="49"/>
          </reference>
        </references>
      </pivotArea>
    </format>
    <format dxfId="10135">
      <pivotArea dataOnly="0" labelOnly="1" outline="0" fieldPosition="0">
        <references count="2">
          <reference field="1" count="1" selected="0">
            <x v="1"/>
          </reference>
          <reference field="2" count="1">
            <x v="0"/>
          </reference>
        </references>
      </pivotArea>
    </format>
    <format dxfId="10134">
      <pivotArea dataOnly="0" labelOnly="1" outline="0" fieldPosition="0">
        <references count="2">
          <reference field="1" count="1" selected="0">
            <x v="2"/>
          </reference>
          <reference field="2" count="1">
            <x v="1"/>
          </reference>
        </references>
      </pivotArea>
    </format>
    <format dxfId="10133">
      <pivotArea dataOnly="0" labelOnly="1" outline="0" fieldPosition="0">
        <references count="2">
          <reference field="1" count="1" selected="0">
            <x v="3"/>
          </reference>
          <reference field="2" count="1">
            <x v="2"/>
          </reference>
        </references>
      </pivotArea>
    </format>
    <format dxfId="10132">
      <pivotArea dataOnly="0" labelOnly="1" outline="0" fieldPosition="0">
        <references count="2">
          <reference field="1" count="1" selected="0">
            <x v="4"/>
          </reference>
          <reference field="2" count="1">
            <x v="3"/>
          </reference>
        </references>
      </pivotArea>
    </format>
    <format dxfId="10131">
      <pivotArea dataOnly="0" labelOnly="1" outline="0" fieldPosition="0">
        <references count="2">
          <reference field="1" count="1" selected="0">
            <x v="5"/>
          </reference>
          <reference field="2" count="1">
            <x v="4"/>
          </reference>
        </references>
      </pivotArea>
    </format>
    <format dxfId="10130">
      <pivotArea dataOnly="0" labelOnly="1" outline="0" fieldPosition="0">
        <references count="2">
          <reference field="1" count="1" selected="0">
            <x v="6"/>
          </reference>
          <reference field="2" count="1">
            <x v="5"/>
          </reference>
        </references>
      </pivotArea>
    </format>
    <format dxfId="10129">
      <pivotArea dataOnly="0" labelOnly="1" outline="0" fieldPosition="0">
        <references count="2">
          <reference field="1" count="1" selected="0">
            <x v="7"/>
          </reference>
          <reference field="2" count="1">
            <x v="6"/>
          </reference>
        </references>
      </pivotArea>
    </format>
    <format dxfId="10128">
      <pivotArea dataOnly="0" labelOnly="1" outline="0" fieldPosition="0">
        <references count="2">
          <reference field="1" count="1" selected="0">
            <x v="8"/>
          </reference>
          <reference field="2" count="1">
            <x v="7"/>
          </reference>
        </references>
      </pivotArea>
    </format>
    <format dxfId="10127">
      <pivotArea dataOnly="0" labelOnly="1" outline="0" fieldPosition="0">
        <references count="2">
          <reference field="1" count="1" selected="0">
            <x v="9"/>
          </reference>
          <reference field="2" count="1">
            <x v="8"/>
          </reference>
        </references>
      </pivotArea>
    </format>
    <format dxfId="10126">
      <pivotArea dataOnly="0" labelOnly="1" outline="0" fieldPosition="0">
        <references count="2">
          <reference field="1" count="1" selected="0">
            <x v="10"/>
          </reference>
          <reference field="2" count="1">
            <x v="9"/>
          </reference>
        </references>
      </pivotArea>
    </format>
    <format dxfId="10125">
      <pivotArea dataOnly="0" labelOnly="1" outline="0" fieldPosition="0">
        <references count="2">
          <reference field="1" count="1" selected="0">
            <x v="11"/>
          </reference>
          <reference field="2" count="1">
            <x v="10"/>
          </reference>
        </references>
      </pivotArea>
    </format>
    <format dxfId="10124">
      <pivotArea dataOnly="0" labelOnly="1" outline="0" fieldPosition="0">
        <references count="2">
          <reference field="1" count="1" selected="0">
            <x v="12"/>
          </reference>
          <reference field="2" count="1">
            <x v="11"/>
          </reference>
        </references>
      </pivotArea>
    </format>
    <format dxfId="10123">
      <pivotArea dataOnly="0" labelOnly="1" outline="0" fieldPosition="0">
        <references count="2">
          <reference field="1" count="1" selected="0">
            <x v="13"/>
          </reference>
          <reference field="2" count="1">
            <x v="12"/>
          </reference>
        </references>
      </pivotArea>
    </format>
    <format dxfId="10122">
      <pivotArea dataOnly="0" labelOnly="1" outline="0" fieldPosition="0">
        <references count="2">
          <reference field="1" count="1" selected="0">
            <x v="14"/>
          </reference>
          <reference field="2" count="1">
            <x v="13"/>
          </reference>
        </references>
      </pivotArea>
    </format>
    <format dxfId="10121">
      <pivotArea dataOnly="0" labelOnly="1" outline="0" fieldPosition="0">
        <references count="2">
          <reference field="1" count="1" selected="0">
            <x v="15"/>
          </reference>
          <reference field="2" count="1">
            <x v="14"/>
          </reference>
        </references>
      </pivotArea>
    </format>
    <format dxfId="10120">
      <pivotArea dataOnly="0" labelOnly="1" outline="0" fieldPosition="0">
        <references count="2">
          <reference field="1" count="1" selected="0">
            <x v="16"/>
          </reference>
          <reference field="2" count="1">
            <x v="15"/>
          </reference>
        </references>
      </pivotArea>
    </format>
    <format dxfId="10119">
      <pivotArea dataOnly="0" labelOnly="1" outline="0" fieldPosition="0">
        <references count="2">
          <reference field="1" count="1" selected="0">
            <x v="17"/>
          </reference>
          <reference field="2" count="1">
            <x v="16"/>
          </reference>
        </references>
      </pivotArea>
    </format>
    <format dxfId="10118">
      <pivotArea dataOnly="0" labelOnly="1" outline="0" fieldPosition="0">
        <references count="2">
          <reference field="1" count="1" selected="0">
            <x v="18"/>
          </reference>
          <reference field="2" count="1">
            <x v="17"/>
          </reference>
        </references>
      </pivotArea>
    </format>
    <format dxfId="10117">
      <pivotArea dataOnly="0" labelOnly="1" outline="0" fieldPosition="0">
        <references count="2">
          <reference field="1" count="1" selected="0">
            <x v="19"/>
          </reference>
          <reference field="2" count="1">
            <x v="18"/>
          </reference>
        </references>
      </pivotArea>
    </format>
    <format dxfId="10116">
      <pivotArea dataOnly="0" labelOnly="1" outline="0" fieldPosition="0">
        <references count="2">
          <reference field="1" count="1" selected="0">
            <x v="20"/>
          </reference>
          <reference field="2" count="1">
            <x v="19"/>
          </reference>
        </references>
      </pivotArea>
    </format>
    <format dxfId="10115">
      <pivotArea dataOnly="0" labelOnly="1" outline="0" fieldPosition="0">
        <references count="2">
          <reference field="1" count="1" selected="0">
            <x v="21"/>
          </reference>
          <reference field="2" count="1">
            <x v="20"/>
          </reference>
        </references>
      </pivotArea>
    </format>
    <format dxfId="10114">
      <pivotArea dataOnly="0" labelOnly="1" outline="0" fieldPosition="0">
        <references count="2">
          <reference field="1" count="1" selected="0">
            <x v="22"/>
          </reference>
          <reference field="2" count="1">
            <x v="21"/>
          </reference>
        </references>
      </pivotArea>
    </format>
    <format dxfId="10113">
      <pivotArea dataOnly="0" labelOnly="1" outline="0" fieldPosition="0">
        <references count="2">
          <reference field="1" count="1" selected="0">
            <x v="23"/>
          </reference>
          <reference field="2" count="1">
            <x v="22"/>
          </reference>
        </references>
      </pivotArea>
    </format>
    <format dxfId="10112">
      <pivotArea dataOnly="0" labelOnly="1" outline="0" fieldPosition="0">
        <references count="2">
          <reference field="1" count="1" selected="0">
            <x v="24"/>
          </reference>
          <reference field="2" count="1">
            <x v="23"/>
          </reference>
        </references>
      </pivotArea>
    </format>
    <format dxfId="10111">
      <pivotArea dataOnly="0" labelOnly="1" outline="0" fieldPosition="0">
        <references count="2">
          <reference field="1" count="1" selected="0">
            <x v="25"/>
          </reference>
          <reference field="2" count="1">
            <x v="24"/>
          </reference>
        </references>
      </pivotArea>
    </format>
    <format dxfId="10110">
      <pivotArea dataOnly="0" labelOnly="1" outline="0" fieldPosition="0">
        <references count="2">
          <reference field="1" count="1" selected="0">
            <x v="26"/>
          </reference>
          <reference field="2" count="1">
            <x v="25"/>
          </reference>
        </references>
      </pivotArea>
    </format>
    <format dxfId="10109">
      <pivotArea dataOnly="0" labelOnly="1" outline="0" fieldPosition="0">
        <references count="2">
          <reference field="1" count="1" selected="0">
            <x v="27"/>
          </reference>
          <reference field="2" count="1">
            <x v="26"/>
          </reference>
        </references>
      </pivotArea>
    </format>
    <format dxfId="10108">
      <pivotArea dataOnly="0" labelOnly="1" outline="0" fieldPosition="0">
        <references count="2">
          <reference field="1" count="1" selected="0">
            <x v="28"/>
          </reference>
          <reference field="2" count="1">
            <x v="27"/>
          </reference>
        </references>
      </pivotArea>
    </format>
    <format dxfId="10107">
      <pivotArea dataOnly="0" labelOnly="1" outline="0" fieldPosition="0">
        <references count="2">
          <reference field="1" count="1" selected="0">
            <x v="29"/>
          </reference>
          <reference field="2" count="1">
            <x v="28"/>
          </reference>
        </references>
      </pivotArea>
    </format>
    <format dxfId="10106">
      <pivotArea dataOnly="0" labelOnly="1" outline="0" fieldPosition="0">
        <references count="2">
          <reference field="1" count="1" selected="0">
            <x v="30"/>
          </reference>
          <reference field="2" count="1">
            <x v="29"/>
          </reference>
        </references>
      </pivotArea>
    </format>
    <format dxfId="10105">
      <pivotArea dataOnly="0" labelOnly="1" outline="0" fieldPosition="0">
        <references count="2">
          <reference field="1" count="1" selected="0">
            <x v="31"/>
          </reference>
          <reference field="2" count="1">
            <x v="30"/>
          </reference>
        </references>
      </pivotArea>
    </format>
    <format dxfId="10104">
      <pivotArea dataOnly="0" labelOnly="1" outline="0" fieldPosition="0">
        <references count="2">
          <reference field="1" count="1" selected="0">
            <x v="32"/>
          </reference>
          <reference field="2" count="1">
            <x v="31"/>
          </reference>
        </references>
      </pivotArea>
    </format>
    <format dxfId="10103">
      <pivotArea dataOnly="0" labelOnly="1" outline="0" fieldPosition="0">
        <references count="2">
          <reference field="1" count="1" selected="0">
            <x v="33"/>
          </reference>
          <reference field="2" count="1">
            <x v="32"/>
          </reference>
        </references>
      </pivotArea>
    </format>
    <format dxfId="10102">
      <pivotArea dataOnly="0" labelOnly="1" outline="0" fieldPosition="0">
        <references count="2">
          <reference field="1" count="1" selected="0">
            <x v="34"/>
          </reference>
          <reference field="2" count="1">
            <x v="33"/>
          </reference>
        </references>
      </pivotArea>
    </format>
    <format dxfId="10101">
      <pivotArea dataOnly="0" labelOnly="1" outline="0" fieldPosition="0">
        <references count="2">
          <reference field="1" count="1" selected="0">
            <x v="35"/>
          </reference>
          <reference field="2" count="1">
            <x v="34"/>
          </reference>
        </references>
      </pivotArea>
    </format>
    <format dxfId="10100">
      <pivotArea dataOnly="0" labelOnly="1" outline="0" fieldPosition="0">
        <references count="2">
          <reference field="1" count="1" selected="0">
            <x v="36"/>
          </reference>
          <reference field="2" count="1">
            <x v="35"/>
          </reference>
        </references>
      </pivotArea>
    </format>
    <format dxfId="10099">
      <pivotArea dataOnly="0" labelOnly="1" outline="0" fieldPosition="0">
        <references count="2">
          <reference field="1" count="1" selected="0">
            <x v="37"/>
          </reference>
          <reference field="2" count="1">
            <x v="36"/>
          </reference>
        </references>
      </pivotArea>
    </format>
    <format dxfId="10098">
      <pivotArea dataOnly="0" labelOnly="1" outline="0" fieldPosition="0">
        <references count="2">
          <reference field="1" count="1" selected="0">
            <x v="38"/>
          </reference>
          <reference field="2" count="2">
            <x v="37"/>
            <x v="38"/>
          </reference>
        </references>
      </pivotArea>
    </format>
    <format dxfId="10097">
      <pivotArea dataOnly="0" labelOnly="1" outline="0" fieldPosition="0">
        <references count="2">
          <reference field="1" count="1" selected="0">
            <x v="39"/>
          </reference>
          <reference field="2" count="1">
            <x v="39"/>
          </reference>
        </references>
      </pivotArea>
    </format>
    <format dxfId="10096">
      <pivotArea dataOnly="0" labelOnly="1" outline="0" fieldPosition="0">
        <references count="2">
          <reference field="1" count="1" selected="0">
            <x v="40"/>
          </reference>
          <reference field="2" count="1">
            <x v="40"/>
          </reference>
        </references>
      </pivotArea>
    </format>
    <format dxfId="10095">
      <pivotArea dataOnly="0" labelOnly="1" outline="0" fieldPosition="0">
        <references count="2">
          <reference field="1" count="1" selected="0">
            <x v="42"/>
          </reference>
          <reference field="2" count="1">
            <x v="55"/>
          </reference>
        </references>
      </pivotArea>
    </format>
    <format dxfId="10094">
      <pivotArea dataOnly="0" labelOnly="1" outline="0" fieldPosition="0">
        <references count="2">
          <reference field="1" count="1" selected="0">
            <x v="43"/>
          </reference>
          <reference field="2" count="1">
            <x v="42"/>
          </reference>
        </references>
      </pivotArea>
    </format>
    <format dxfId="10093">
      <pivotArea dataOnly="0" labelOnly="1" outline="0" fieldPosition="0">
        <references count="2">
          <reference field="1" count="1" selected="0">
            <x v="44"/>
          </reference>
          <reference field="2" count="1">
            <x v="53"/>
          </reference>
        </references>
      </pivotArea>
    </format>
    <format dxfId="10092">
      <pivotArea dataOnly="0" labelOnly="1" outline="0" fieldPosition="0">
        <references count="2">
          <reference field="1" count="1" selected="0">
            <x v="45"/>
          </reference>
          <reference field="2" count="1">
            <x v="56"/>
          </reference>
        </references>
      </pivotArea>
    </format>
    <format dxfId="10091">
      <pivotArea dataOnly="0" labelOnly="1" outline="0" fieldPosition="0">
        <references count="2">
          <reference field="1" count="1" selected="0">
            <x v="46"/>
          </reference>
          <reference field="2" count="1">
            <x v="52"/>
          </reference>
        </references>
      </pivotArea>
    </format>
    <format dxfId="10090">
      <pivotArea dataOnly="0" labelOnly="1" outline="0" fieldPosition="0">
        <references count="2">
          <reference field="1" count="1" selected="0">
            <x v="48"/>
          </reference>
          <reference field="2" count="1">
            <x v="50"/>
          </reference>
        </references>
      </pivotArea>
    </format>
    <format dxfId="10089">
      <pivotArea dataOnly="0" labelOnly="1" outline="0" fieldPosition="0">
        <references count="2">
          <reference field="1" count="1" selected="0">
            <x v="49"/>
          </reference>
          <reference field="2" count="1">
            <x v="43"/>
          </reference>
        </references>
      </pivotArea>
    </format>
    <format dxfId="10088">
      <pivotArea dataOnly="0" labelOnly="1" outline="0" fieldPosition="0">
        <references count="2">
          <reference field="1" count="1" selected="0">
            <x v="50"/>
          </reference>
          <reference field="2" count="1">
            <x v="54"/>
          </reference>
        </references>
      </pivotArea>
    </format>
    <format dxfId="10087">
      <pivotArea dataOnly="0" labelOnly="1" outline="0" fieldPosition="0">
        <references count="2">
          <reference field="1" count="1" selected="0">
            <x v="51"/>
          </reference>
          <reference field="2" count="1">
            <x v="44"/>
          </reference>
        </references>
      </pivotArea>
    </format>
    <format dxfId="10086">
      <pivotArea dataOnly="0" labelOnly="1" outline="0" fieldPosition="0">
        <references count="2">
          <reference field="1" count="1" selected="0">
            <x v="52"/>
          </reference>
          <reference field="2" count="1">
            <x v="45"/>
          </reference>
        </references>
      </pivotArea>
    </format>
    <format dxfId="10085">
      <pivotArea dataOnly="0" labelOnly="1" outline="0" fieldPosition="0">
        <references count="2">
          <reference field="1" count="1" selected="0">
            <x v="53"/>
          </reference>
          <reference field="2" count="1">
            <x v="60"/>
          </reference>
        </references>
      </pivotArea>
    </format>
    <format dxfId="10084">
      <pivotArea dataOnly="0" labelOnly="1" outline="0" fieldPosition="0">
        <references count="2">
          <reference field="1" count="1" selected="0">
            <x v="54"/>
          </reference>
          <reference field="2" count="1">
            <x v="61"/>
          </reference>
        </references>
      </pivotArea>
    </format>
    <format dxfId="10083">
      <pivotArea dataOnly="0" labelOnly="1" outline="0" fieldPosition="0">
        <references count="2">
          <reference field="1" count="1" selected="0">
            <x v="55"/>
          </reference>
          <reference field="2" count="1">
            <x v="62"/>
          </reference>
        </references>
      </pivotArea>
    </format>
    <format dxfId="10082">
      <pivotArea dataOnly="0" labelOnly="1" outline="0" fieldPosition="0">
        <references count="2">
          <reference field="1" count="1" selected="0">
            <x v="57"/>
          </reference>
          <reference field="2" count="1">
            <x v="57"/>
          </reference>
        </references>
      </pivotArea>
    </format>
    <format dxfId="10081">
      <pivotArea dataOnly="0" labelOnly="1" outline="0" fieldPosition="0">
        <references count="2">
          <reference field="1" count="1" selected="0">
            <x v="58"/>
          </reference>
          <reference field="2" count="1">
            <x v="46"/>
          </reference>
        </references>
      </pivotArea>
    </format>
    <format dxfId="10080">
      <pivotArea dataOnly="0" labelOnly="1" outline="0" fieldPosition="0">
        <references count="2">
          <reference field="1" count="1" selected="0">
            <x v="59"/>
          </reference>
          <reference field="2" count="1">
            <x v="47"/>
          </reference>
        </references>
      </pivotArea>
    </format>
    <format dxfId="10079">
      <pivotArea dataOnly="0" labelOnly="1" outline="0" fieldPosition="0">
        <references count="2">
          <reference field="1" count="1" selected="0">
            <x v="60"/>
          </reference>
          <reference field="2" count="1">
            <x v="58"/>
          </reference>
        </references>
      </pivotArea>
    </format>
    <format dxfId="10078">
      <pivotArea dataOnly="0" labelOnly="1" outline="0" fieldPosition="0">
        <references count="2">
          <reference field="1" count="1" selected="0">
            <x v="61"/>
          </reference>
          <reference field="2" count="1">
            <x v="48"/>
          </reference>
        </references>
      </pivotArea>
    </format>
    <format dxfId="10077">
      <pivotArea dataOnly="0" labelOnly="1" outline="0" fieldPosition="0">
        <references count="1">
          <reference field="4" count="0"/>
        </references>
      </pivotArea>
    </format>
    <format dxfId="10076">
      <pivotArea outline="0" collapsedLevelsAreSubtotals="1" fieldPosition="0">
        <references count="1">
          <reference field="4" count="0" selected="0"/>
        </references>
      </pivotArea>
    </format>
    <format dxfId="10075">
      <pivotArea type="origin" dataOnly="0" labelOnly="1" outline="0" fieldPosition="0"/>
    </format>
    <format dxfId="10074">
      <pivotArea field="1" type="button" dataOnly="0" labelOnly="1" outline="0" axis="axisRow" fieldPosition="0"/>
    </format>
    <format dxfId="10073">
      <pivotArea field="2" type="button" dataOnly="0" labelOnly="1" outline="0" axis="axisRow" fieldPosition="1"/>
    </format>
    <format dxfId="10072">
      <pivotArea field="4" type="button" dataOnly="0" labelOnly="1" outline="0" axis="axisCol" fieldPosition="0"/>
    </format>
    <format dxfId="10071">
      <pivotArea type="topRight" dataOnly="0" labelOnly="1" outline="0" fieldPosition="0"/>
    </format>
    <format dxfId="10070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2"/>
            <x v="43"/>
            <x v="44"/>
            <x v="45"/>
            <x v="46"/>
            <x v="48"/>
            <x v="49"/>
            <x v="50"/>
            <x v="51"/>
          </reference>
        </references>
      </pivotArea>
    </format>
    <format dxfId="10069">
      <pivotArea dataOnly="0" labelOnly="1" outline="0" fieldPosition="0">
        <references count="1">
          <reference field="1" count="9">
            <x v="52"/>
            <x v="53"/>
            <x v="54"/>
            <x v="55"/>
            <x v="57"/>
            <x v="58"/>
            <x v="59"/>
            <x v="60"/>
            <x v="61"/>
          </reference>
        </references>
      </pivotArea>
    </format>
    <format dxfId="10068">
      <pivotArea dataOnly="0" labelOnly="1" grandRow="1" outline="0" fieldPosition="0"/>
    </format>
    <format dxfId="10067">
      <pivotArea dataOnly="0" labelOnly="1" outline="0" fieldPosition="0">
        <references count="2">
          <reference field="1" count="1" selected="0">
            <x v="0"/>
          </reference>
          <reference field="2" count="1">
            <x v="49"/>
          </reference>
        </references>
      </pivotArea>
    </format>
    <format dxfId="10066">
      <pivotArea dataOnly="0" labelOnly="1" outline="0" fieldPosition="0">
        <references count="2">
          <reference field="1" count="1" selected="0">
            <x v="1"/>
          </reference>
          <reference field="2" count="1">
            <x v="0"/>
          </reference>
        </references>
      </pivotArea>
    </format>
    <format dxfId="10065">
      <pivotArea dataOnly="0" labelOnly="1" outline="0" fieldPosition="0">
        <references count="2">
          <reference field="1" count="1" selected="0">
            <x v="2"/>
          </reference>
          <reference field="2" count="1">
            <x v="1"/>
          </reference>
        </references>
      </pivotArea>
    </format>
    <format dxfId="10064">
      <pivotArea dataOnly="0" labelOnly="1" outline="0" fieldPosition="0">
        <references count="2">
          <reference field="1" count="1" selected="0">
            <x v="3"/>
          </reference>
          <reference field="2" count="1">
            <x v="2"/>
          </reference>
        </references>
      </pivotArea>
    </format>
    <format dxfId="10063">
      <pivotArea dataOnly="0" labelOnly="1" outline="0" fieldPosition="0">
        <references count="2">
          <reference field="1" count="1" selected="0">
            <x v="4"/>
          </reference>
          <reference field="2" count="1">
            <x v="3"/>
          </reference>
        </references>
      </pivotArea>
    </format>
    <format dxfId="10062">
      <pivotArea dataOnly="0" labelOnly="1" outline="0" fieldPosition="0">
        <references count="2">
          <reference field="1" count="1" selected="0">
            <x v="5"/>
          </reference>
          <reference field="2" count="1">
            <x v="4"/>
          </reference>
        </references>
      </pivotArea>
    </format>
    <format dxfId="10061">
      <pivotArea dataOnly="0" labelOnly="1" outline="0" fieldPosition="0">
        <references count="2">
          <reference field="1" count="1" selected="0">
            <x v="6"/>
          </reference>
          <reference field="2" count="1">
            <x v="5"/>
          </reference>
        </references>
      </pivotArea>
    </format>
    <format dxfId="10060">
      <pivotArea dataOnly="0" labelOnly="1" outline="0" fieldPosition="0">
        <references count="2">
          <reference field="1" count="1" selected="0">
            <x v="7"/>
          </reference>
          <reference field="2" count="1">
            <x v="6"/>
          </reference>
        </references>
      </pivotArea>
    </format>
    <format dxfId="10059">
      <pivotArea dataOnly="0" labelOnly="1" outline="0" fieldPosition="0">
        <references count="2">
          <reference field="1" count="1" selected="0">
            <x v="8"/>
          </reference>
          <reference field="2" count="1">
            <x v="7"/>
          </reference>
        </references>
      </pivotArea>
    </format>
    <format dxfId="10058">
      <pivotArea dataOnly="0" labelOnly="1" outline="0" fieldPosition="0">
        <references count="2">
          <reference field="1" count="1" selected="0">
            <x v="9"/>
          </reference>
          <reference field="2" count="1">
            <x v="8"/>
          </reference>
        </references>
      </pivotArea>
    </format>
    <format dxfId="10057">
      <pivotArea dataOnly="0" labelOnly="1" outline="0" fieldPosition="0">
        <references count="2">
          <reference field="1" count="1" selected="0">
            <x v="10"/>
          </reference>
          <reference field="2" count="1">
            <x v="9"/>
          </reference>
        </references>
      </pivotArea>
    </format>
    <format dxfId="10056">
      <pivotArea dataOnly="0" labelOnly="1" outline="0" fieldPosition="0">
        <references count="2">
          <reference field="1" count="1" selected="0">
            <x v="11"/>
          </reference>
          <reference field="2" count="1">
            <x v="10"/>
          </reference>
        </references>
      </pivotArea>
    </format>
    <format dxfId="10055">
      <pivotArea dataOnly="0" labelOnly="1" outline="0" fieldPosition="0">
        <references count="2">
          <reference field="1" count="1" selected="0">
            <x v="12"/>
          </reference>
          <reference field="2" count="1">
            <x v="11"/>
          </reference>
        </references>
      </pivotArea>
    </format>
    <format dxfId="10054">
      <pivotArea dataOnly="0" labelOnly="1" outline="0" fieldPosition="0">
        <references count="2">
          <reference field="1" count="1" selected="0">
            <x v="13"/>
          </reference>
          <reference field="2" count="1">
            <x v="12"/>
          </reference>
        </references>
      </pivotArea>
    </format>
    <format dxfId="10053">
      <pivotArea dataOnly="0" labelOnly="1" outline="0" fieldPosition="0">
        <references count="2">
          <reference field="1" count="1" selected="0">
            <x v="14"/>
          </reference>
          <reference field="2" count="1">
            <x v="13"/>
          </reference>
        </references>
      </pivotArea>
    </format>
    <format dxfId="10052">
      <pivotArea dataOnly="0" labelOnly="1" outline="0" fieldPosition="0">
        <references count="2">
          <reference field="1" count="1" selected="0">
            <x v="15"/>
          </reference>
          <reference field="2" count="1">
            <x v="14"/>
          </reference>
        </references>
      </pivotArea>
    </format>
    <format dxfId="10051">
      <pivotArea dataOnly="0" labelOnly="1" outline="0" fieldPosition="0">
        <references count="2">
          <reference field="1" count="1" selected="0">
            <x v="16"/>
          </reference>
          <reference field="2" count="1">
            <x v="15"/>
          </reference>
        </references>
      </pivotArea>
    </format>
    <format dxfId="10050">
      <pivotArea dataOnly="0" labelOnly="1" outline="0" fieldPosition="0">
        <references count="2">
          <reference field="1" count="1" selected="0">
            <x v="17"/>
          </reference>
          <reference field="2" count="1">
            <x v="16"/>
          </reference>
        </references>
      </pivotArea>
    </format>
    <format dxfId="10049">
      <pivotArea dataOnly="0" labelOnly="1" outline="0" fieldPosition="0">
        <references count="2">
          <reference field="1" count="1" selected="0">
            <x v="18"/>
          </reference>
          <reference field="2" count="1">
            <x v="17"/>
          </reference>
        </references>
      </pivotArea>
    </format>
    <format dxfId="10048">
      <pivotArea dataOnly="0" labelOnly="1" outline="0" fieldPosition="0">
        <references count="2">
          <reference field="1" count="1" selected="0">
            <x v="19"/>
          </reference>
          <reference field="2" count="1">
            <x v="18"/>
          </reference>
        </references>
      </pivotArea>
    </format>
    <format dxfId="10047">
      <pivotArea dataOnly="0" labelOnly="1" outline="0" fieldPosition="0">
        <references count="2">
          <reference field="1" count="1" selected="0">
            <x v="20"/>
          </reference>
          <reference field="2" count="1">
            <x v="19"/>
          </reference>
        </references>
      </pivotArea>
    </format>
    <format dxfId="10046">
      <pivotArea dataOnly="0" labelOnly="1" outline="0" fieldPosition="0">
        <references count="2">
          <reference field="1" count="1" selected="0">
            <x v="21"/>
          </reference>
          <reference field="2" count="1">
            <x v="20"/>
          </reference>
        </references>
      </pivotArea>
    </format>
    <format dxfId="10045">
      <pivotArea dataOnly="0" labelOnly="1" outline="0" fieldPosition="0">
        <references count="2">
          <reference field="1" count="1" selected="0">
            <x v="22"/>
          </reference>
          <reference field="2" count="1">
            <x v="21"/>
          </reference>
        </references>
      </pivotArea>
    </format>
    <format dxfId="10044">
      <pivotArea dataOnly="0" labelOnly="1" outline="0" fieldPosition="0">
        <references count="2">
          <reference field="1" count="1" selected="0">
            <x v="23"/>
          </reference>
          <reference field="2" count="1">
            <x v="22"/>
          </reference>
        </references>
      </pivotArea>
    </format>
    <format dxfId="10043">
      <pivotArea dataOnly="0" labelOnly="1" outline="0" fieldPosition="0">
        <references count="2">
          <reference field="1" count="1" selected="0">
            <x v="24"/>
          </reference>
          <reference field="2" count="1">
            <x v="23"/>
          </reference>
        </references>
      </pivotArea>
    </format>
    <format dxfId="10042">
      <pivotArea dataOnly="0" labelOnly="1" outline="0" fieldPosition="0">
        <references count="2">
          <reference field="1" count="1" selected="0">
            <x v="25"/>
          </reference>
          <reference field="2" count="1">
            <x v="24"/>
          </reference>
        </references>
      </pivotArea>
    </format>
    <format dxfId="10041">
      <pivotArea dataOnly="0" labelOnly="1" outline="0" fieldPosition="0">
        <references count="2">
          <reference field="1" count="1" selected="0">
            <x v="26"/>
          </reference>
          <reference field="2" count="1">
            <x v="25"/>
          </reference>
        </references>
      </pivotArea>
    </format>
    <format dxfId="10040">
      <pivotArea dataOnly="0" labelOnly="1" outline="0" fieldPosition="0">
        <references count="2">
          <reference field="1" count="1" selected="0">
            <x v="27"/>
          </reference>
          <reference field="2" count="1">
            <x v="26"/>
          </reference>
        </references>
      </pivotArea>
    </format>
    <format dxfId="10039">
      <pivotArea dataOnly="0" labelOnly="1" outline="0" fieldPosition="0">
        <references count="2">
          <reference field="1" count="1" selected="0">
            <x v="28"/>
          </reference>
          <reference field="2" count="1">
            <x v="27"/>
          </reference>
        </references>
      </pivotArea>
    </format>
    <format dxfId="10038">
      <pivotArea dataOnly="0" labelOnly="1" outline="0" fieldPosition="0">
        <references count="2">
          <reference field="1" count="1" selected="0">
            <x v="29"/>
          </reference>
          <reference field="2" count="1">
            <x v="28"/>
          </reference>
        </references>
      </pivotArea>
    </format>
    <format dxfId="10037">
      <pivotArea dataOnly="0" labelOnly="1" outline="0" fieldPosition="0">
        <references count="2">
          <reference field="1" count="1" selected="0">
            <x v="30"/>
          </reference>
          <reference field="2" count="1">
            <x v="29"/>
          </reference>
        </references>
      </pivotArea>
    </format>
    <format dxfId="10036">
      <pivotArea dataOnly="0" labelOnly="1" outline="0" fieldPosition="0">
        <references count="2">
          <reference field="1" count="1" selected="0">
            <x v="31"/>
          </reference>
          <reference field="2" count="1">
            <x v="30"/>
          </reference>
        </references>
      </pivotArea>
    </format>
    <format dxfId="10035">
      <pivotArea dataOnly="0" labelOnly="1" outline="0" fieldPosition="0">
        <references count="2">
          <reference field="1" count="1" selected="0">
            <x v="32"/>
          </reference>
          <reference field="2" count="1">
            <x v="31"/>
          </reference>
        </references>
      </pivotArea>
    </format>
    <format dxfId="10034">
      <pivotArea dataOnly="0" labelOnly="1" outline="0" fieldPosition="0">
        <references count="2">
          <reference field="1" count="1" selected="0">
            <x v="33"/>
          </reference>
          <reference field="2" count="1">
            <x v="32"/>
          </reference>
        </references>
      </pivotArea>
    </format>
    <format dxfId="10033">
      <pivotArea dataOnly="0" labelOnly="1" outline="0" fieldPosition="0">
        <references count="2">
          <reference field="1" count="1" selected="0">
            <x v="34"/>
          </reference>
          <reference field="2" count="1">
            <x v="33"/>
          </reference>
        </references>
      </pivotArea>
    </format>
    <format dxfId="10032">
      <pivotArea dataOnly="0" labelOnly="1" outline="0" fieldPosition="0">
        <references count="2">
          <reference field="1" count="1" selected="0">
            <x v="35"/>
          </reference>
          <reference field="2" count="1">
            <x v="34"/>
          </reference>
        </references>
      </pivotArea>
    </format>
    <format dxfId="10031">
      <pivotArea dataOnly="0" labelOnly="1" outline="0" fieldPosition="0">
        <references count="2">
          <reference field="1" count="1" selected="0">
            <x v="36"/>
          </reference>
          <reference field="2" count="1">
            <x v="35"/>
          </reference>
        </references>
      </pivotArea>
    </format>
    <format dxfId="10030">
      <pivotArea dataOnly="0" labelOnly="1" outline="0" fieldPosition="0">
        <references count="2">
          <reference field="1" count="1" selected="0">
            <x v="37"/>
          </reference>
          <reference field="2" count="1">
            <x v="36"/>
          </reference>
        </references>
      </pivotArea>
    </format>
    <format dxfId="10029">
      <pivotArea dataOnly="0" labelOnly="1" outline="0" fieldPosition="0">
        <references count="2">
          <reference field="1" count="1" selected="0">
            <x v="38"/>
          </reference>
          <reference field="2" count="1">
            <x v="38"/>
          </reference>
        </references>
      </pivotArea>
    </format>
    <format dxfId="10028">
      <pivotArea dataOnly="0" labelOnly="1" outline="0" fieldPosition="0">
        <references count="2">
          <reference field="1" count="1" selected="0">
            <x v="39"/>
          </reference>
          <reference field="2" count="1">
            <x v="39"/>
          </reference>
        </references>
      </pivotArea>
    </format>
    <format dxfId="10027">
      <pivotArea dataOnly="0" labelOnly="1" outline="0" fieldPosition="0">
        <references count="2">
          <reference field="1" count="1" selected="0">
            <x v="40"/>
          </reference>
          <reference field="2" count="1">
            <x v="40"/>
          </reference>
        </references>
      </pivotArea>
    </format>
    <format dxfId="10026">
      <pivotArea dataOnly="0" labelOnly="1" outline="0" fieldPosition="0">
        <references count="2">
          <reference field="1" count="1" selected="0">
            <x v="42"/>
          </reference>
          <reference field="2" count="1">
            <x v="55"/>
          </reference>
        </references>
      </pivotArea>
    </format>
    <format dxfId="10025">
      <pivotArea dataOnly="0" labelOnly="1" outline="0" fieldPosition="0">
        <references count="2">
          <reference field="1" count="1" selected="0">
            <x v="43"/>
          </reference>
          <reference field="2" count="1">
            <x v="42"/>
          </reference>
        </references>
      </pivotArea>
    </format>
    <format dxfId="10024">
      <pivotArea dataOnly="0" labelOnly="1" outline="0" fieldPosition="0">
        <references count="2">
          <reference field="1" count="1" selected="0">
            <x v="44"/>
          </reference>
          <reference field="2" count="1">
            <x v="53"/>
          </reference>
        </references>
      </pivotArea>
    </format>
    <format dxfId="10023">
      <pivotArea dataOnly="0" labelOnly="1" outline="0" fieldPosition="0">
        <references count="2">
          <reference field="1" count="1" selected="0">
            <x v="45"/>
          </reference>
          <reference field="2" count="1">
            <x v="56"/>
          </reference>
        </references>
      </pivotArea>
    </format>
    <format dxfId="10022">
      <pivotArea dataOnly="0" labelOnly="1" outline="0" fieldPosition="0">
        <references count="2">
          <reference field="1" count="1" selected="0">
            <x v="46"/>
          </reference>
          <reference field="2" count="1">
            <x v="52"/>
          </reference>
        </references>
      </pivotArea>
    </format>
    <format dxfId="10021">
      <pivotArea dataOnly="0" labelOnly="1" outline="0" fieldPosition="0">
        <references count="2">
          <reference field="1" count="1" selected="0">
            <x v="48"/>
          </reference>
          <reference field="2" count="1">
            <x v="50"/>
          </reference>
        </references>
      </pivotArea>
    </format>
    <format dxfId="10020">
      <pivotArea dataOnly="0" labelOnly="1" outline="0" fieldPosition="0">
        <references count="2">
          <reference field="1" count="1" selected="0">
            <x v="49"/>
          </reference>
          <reference field="2" count="1">
            <x v="43"/>
          </reference>
        </references>
      </pivotArea>
    </format>
    <format dxfId="10019">
      <pivotArea dataOnly="0" labelOnly="1" outline="0" fieldPosition="0">
        <references count="2">
          <reference field="1" count="1" selected="0">
            <x v="50"/>
          </reference>
          <reference field="2" count="1">
            <x v="54"/>
          </reference>
        </references>
      </pivotArea>
    </format>
    <format dxfId="10018">
      <pivotArea dataOnly="0" labelOnly="1" outline="0" fieldPosition="0">
        <references count="2">
          <reference field="1" count="1" selected="0">
            <x v="51"/>
          </reference>
          <reference field="2" count="1">
            <x v="44"/>
          </reference>
        </references>
      </pivotArea>
    </format>
    <format dxfId="10017">
      <pivotArea dataOnly="0" labelOnly="1" outline="0" fieldPosition="0">
        <references count="2">
          <reference field="1" count="1" selected="0">
            <x v="52"/>
          </reference>
          <reference field="2" count="1">
            <x v="45"/>
          </reference>
        </references>
      </pivotArea>
    </format>
    <format dxfId="10016">
      <pivotArea dataOnly="0" labelOnly="1" outline="0" fieldPosition="0">
        <references count="2">
          <reference field="1" count="1" selected="0">
            <x v="53"/>
          </reference>
          <reference field="2" count="1">
            <x v="60"/>
          </reference>
        </references>
      </pivotArea>
    </format>
    <format dxfId="10015">
      <pivotArea dataOnly="0" labelOnly="1" outline="0" fieldPosition="0">
        <references count="2">
          <reference field="1" count="1" selected="0">
            <x v="54"/>
          </reference>
          <reference field="2" count="1">
            <x v="61"/>
          </reference>
        </references>
      </pivotArea>
    </format>
    <format dxfId="10014">
      <pivotArea dataOnly="0" labelOnly="1" outline="0" fieldPosition="0">
        <references count="2">
          <reference field="1" count="1" selected="0">
            <x v="55"/>
          </reference>
          <reference field="2" count="1">
            <x v="62"/>
          </reference>
        </references>
      </pivotArea>
    </format>
    <format dxfId="10013">
      <pivotArea dataOnly="0" labelOnly="1" outline="0" fieldPosition="0">
        <references count="2">
          <reference field="1" count="1" selected="0">
            <x v="57"/>
          </reference>
          <reference field="2" count="1">
            <x v="57"/>
          </reference>
        </references>
      </pivotArea>
    </format>
    <format dxfId="10012">
      <pivotArea dataOnly="0" labelOnly="1" outline="0" fieldPosition="0">
        <references count="2">
          <reference field="1" count="1" selected="0">
            <x v="58"/>
          </reference>
          <reference field="2" count="1">
            <x v="46"/>
          </reference>
        </references>
      </pivotArea>
    </format>
    <format dxfId="10011">
      <pivotArea dataOnly="0" labelOnly="1" outline="0" fieldPosition="0">
        <references count="2">
          <reference field="1" count="1" selected="0">
            <x v="59"/>
          </reference>
          <reference field="2" count="1">
            <x v="47"/>
          </reference>
        </references>
      </pivotArea>
    </format>
    <format dxfId="10010">
      <pivotArea dataOnly="0" labelOnly="1" outline="0" fieldPosition="0">
        <references count="2">
          <reference field="1" count="1" selected="0">
            <x v="60"/>
          </reference>
          <reference field="2" count="1">
            <x v="58"/>
          </reference>
        </references>
      </pivotArea>
    </format>
    <format dxfId="10009">
      <pivotArea dataOnly="0" labelOnly="1" outline="0" fieldPosition="0">
        <references count="2">
          <reference field="1" count="1" selected="0">
            <x v="61"/>
          </reference>
          <reference field="2" count="1">
            <x v="48"/>
          </reference>
        </references>
      </pivotArea>
    </format>
    <format dxfId="10008">
      <pivotArea dataOnly="0" labelOnly="1" outline="0" fieldPosition="0">
        <references count="1">
          <reference field="4" count="0"/>
        </references>
      </pivotArea>
    </format>
    <format dxfId="10007">
      <pivotArea type="all" dataOnly="0" outline="0" fieldPosition="0"/>
    </format>
    <format dxfId="10006">
      <pivotArea outline="0" collapsedLevelsAreSubtotals="1" fieldPosition="0">
        <references count="2">
          <reference field="1" count="59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2"/>
            <x v="43"/>
            <x v="44"/>
            <x v="45"/>
            <x v="46"/>
            <x v="48"/>
            <x v="49"/>
            <x v="50"/>
            <x v="51"/>
            <x v="52"/>
            <x v="53"/>
            <x v="54"/>
            <x v="55"/>
            <x v="57"/>
            <x v="58"/>
            <x v="59"/>
            <x v="60"/>
            <x v="61"/>
          </reference>
          <reference field="2" count="59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0"/>
            <x v="42"/>
            <x v="43"/>
            <x v="44"/>
            <x v="45"/>
            <x v="46"/>
            <x v="47"/>
            <x v="48"/>
            <x v="49"/>
            <x v="50"/>
            <x v="52"/>
            <x v="53"/>
            <x v="54"/>
            <x v="55"/>
            <x v="56"/>
            <x v="57"/>
            <x v="58"/>
            <x v="60"/>
            <x v="61"/>
            <x v="62"/>
          </reference>
        </references>
      </pivotArea>
    </format>
    <format dxfId="10005">
      <pivotArea type="origin" dataOnly="0" labelOnly="1" outline="0" fieldPosition="0"/>
    </format>
    <format dxfId="10004">
      <pivotArea field="1" type="button" dataOnly="0" labelOnly="1" outline="0" axis="axisRow" fieldPosition="0"/>
    </format>
    <format dxfId="10003">
      <pivotArea field="2" type="button" dataOnly="0" labelOnly="1" outline="0" axis="axisRow" fieldPosition="1"/>
    </format>
    <format dxfId="10002">
      <pivotArea field="4" type="button" dataOnly="0" labelOnly="1" outline="0" axis="axisCol" fieldPosition="0"/>
    </format>
    <format dxfId="10001">
      <pivotArea type="topRight" dataOnly="0" labelOnly="1" outline="0" fieldPosition="0"/>
    </format>
    <format dxfId="10000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2"/>
            <x v="43"/>
            <x v="44"/>
            <x v="45"/>
            <x v="46"/>
            <x v="48"/>
            <x v="49"/>
            <x v="50"/>
            <x v="51"/>
          </reference>
        </references>
      </pivotArea>
    </format>
    <format dxfId="9999">
      <pivotArea dataOnly="0" labelOnly="1" outline="0" fieldPosition="0">
        <references count="1">
          <reference field="1" count="9">
            <x v="52"/>
            <x v="53"/>
            <x v="54"/>
            <x v="55"/>
            <x v="57"/>
            <x v="58"/>
            <x v="59"/>
            <x v="60"/>
            <x v="61"/>
          </reference>
        </references>
      </pivotArea>
    </format>
    <format dxfId="9998">
      <pivotArea dataOnly="0" labelOnly="1" outline="0" fieldPosition="0">
        <references count="2">
          <reference field="1" count="1" selected="0">
            <x v="0"/>
          </reference>
          <reference field="2" count="1">
            <x v="49"/>
          </reference>
        </references>
      </pivotArea>
    </format>
    <format dxfId="9997">
      <pivotArea dataOnly="0" labelOnly="1" outline="0" fieldPosition="0">
        <references count="2">
          <reference field="1" count="1" selected="0">
            <x v="1"/>
          </reference>
          <reference field="2" count="1">
            <x v="0"/>
          </reference>
        </references>
      </pivotArea>
    </format>
    <format dxfId="9996">
      <pivotArea dataOnly="0" labelOnly="1" outline="0" fieldPosition="0">
        <references count="2">
          <reference field="1" count="1" selected="0">
            <x v="2"/>
          </reference>
          <reference field="2" count="1">
            <x v="1"/>
          </reference>
        </references>
      </pivotArea>
    </format>
    <format dxfId="9995">
      <pivotArea dataOnly="0" labelOnly="1" outline="0" fieldPosition="0">
        <references count="2">
          <reference field="1" count="1" selected="0">
            <x v="3"/>
          </reference>
          <reference field="2" count="1">
            <x v="2"/>
          </reference>
        </references>
      </pivotArea>
    </format>
    <format dxfId="9994">
      <pivotArea dataOnly="0" labelOnly="1" outline="0" fieldPosition="0">
        <references count="2">
          <reference field="1" count="1" selected="0">
            <x v="4"/>
          </reference>
          <reference field="2" count="1">
            <x v="3"/>
          </reference>
        </references>
      </pivotArea>
    </format>
    <format dxfId="9993">
      <pivotArea dataOnly="0" labelOnly="1" outline="0" fieldPosition="0">
        <references count="2">
          <reference field="1" count="1" selected="0">
            <x v="5"/>
          </reference>
          <reference field="2" count="1">
            <x v="4"/>
          </reference>
        </references>
      </pivotArea>
    </format>
    <format dxfId="9992">
      <pivotArea dataOnly="0" labelOnly="1" outline="0" fieldPosition="0">
        <references count="2">
          <reference field="1" count="1" selected="0">
            <x v="6"/>
          </reference>
          <reference field="2" count="1">
            <x v="5"/>
          </reference>
        </references>
      </pivotArea>
    </format>
    <format dxfId="9991">
      <pivotArea dataOnly="0" labelOnly="1" outline="0" fieldPosition="0">
        <references count="2">
          <reference field="1" count="1" selected="0">
            <x v="7"/>
          </reference>
          <reference field="2" count="1">
            <x v="6"/>
          </reference>
        </references>
      </pivotArea>
    </format>
    <format dxfId="9990">
      <pivotArea dataOnly="0" labelOnly="1" outline="0" fieldPosition="0">
        <references count="2">
          <reference field="1" count="1" selected="0">
            <x v="8"/>
          </reference>
          <reference field="2" count="1">
            <x v="7"/>
          </reference>
        </references>
      </pivotArea>
    </format>
    <format dxfId="9989">
      <pivotArea dataOnly="0" labelOnly="1" outline="0" fieldPosition="0">
        <references count="2">
          <reference field="1" count="1" selected="0">
            <x v="9"/>
          </reference>
          <reference field="2" count="1">
            <x v="8"/>
          </reference>
        </references>
      </pivotArea>
    </format>
    <format dxfId="9988">
      <pivotArea dataOnly="0" labelOnly="1" outline="0" fieldPosition="0">
        <references count="2">
          <reference field="1" count="1" selected="0">
            <x v="10"/>
          </reference>
          <reference field="2" count="1">
            <x v="9"/>
          </reference>
        </references>
      </pivotArea>
    </format>
    <format dxfId="9987">
      <pivotArea dataOnly="0" labelOnly="1" outline="0" fieldPosition="0">
        <references count="2">
          <reference field="1" count="1" selected="0">
            <x v="11"/>
          </reference>
          <reference field="2" count="1">
            <x v="10"/>
          </reference>
        </references>
      </pivotArea>
    </format>
    <format dxfId="9986">
      <pivotArea dataOnly="0" labelOnly="1" outline="0" fieldPosition="0">
        <references count="2">
          <reference field="1" count="1" selected="0">
            <x v="12"/>
          </reference>
          <reference field="2" count="1">
            <x v="11"/>
          </reference>
        </references>
      </pivotArea>
    </format>
    <format dxfId="9985">
      <pivotArea dataOnly="0" labelOnly="1" outline="0" fieldPosition="0">
        <references count="2">
          <reference field="1" count="1" selected="0">
            <x v="13"/>
          </reference>
          <reference field="2" count="1">
            <x v="12"/>
          </reference>
        </references>
      </pivotArea>
    </format>
    <format dxfId="9984">
      <pivotArea dataOnly="0" labelOnly="1" outline="0" fieldPosition="0">
        <references count="2">
          <reference field="1" count="1" selected="0">
            <x v="14"/>
          </reference>
          <reference field="2" count="1">
            <x v="13"/>
          </reference>
        </references>
      </pivotArea>
    </format>
    <format dxfId="9983">
      <pivotArea dataOnly="0" labelOnly="1" outline="0" fieldPosition="0">
        <references count="2">
          <reference field="1" count="1" selected="0">
            <x v="15"/>
          </reference>
          <reference field="2" count="1">
            <x v="14"/>
          </reference>
        </references>
      </pivotArea>
    </format>
    <format dxfId="9982">
      <pivotArea dataOnly="0" labelOnly="1" outline="0" fieldPosition="0">
        <references count="2">
          <reference field="1" count="1" selected="0">
            <x v="16"/>
          </reference>
          <reference field="2" count="1">
            <x v="15"/>
          </reference>
        </references>
      </pivotArea>
    </format>
    <format dxfId="9981">
      <pivotArea dataOnly="0" labelOnly="1" outline="0" fieldPosition="0">
        <references count="2">
          <reference field="1" count="1" selected="0">
            <x v="17"/>
          </reference>
          <reference field="2" count="1">
            <x v="16"/>
          </reference>
        </references>
      </pivotArea>
    </format>
    <format dxfId="9980">
      <pivotArea dataOnly="0" labelOnly="1" outline="0" fieldPosition="0">
        <references count="2">
          <reference field="1" count="1" selected="0">
            <x v="18"/>
          </reference>
          <reference field="2" count="1">
            <x v="17"/>
          </reference>
        </references>
      </pivotArea>
    </format>
    <format dxfId="9979">
      <pivotArea dataOnly="0" labelOnly="1" outline="0" fieldPosition="0">
        <references count="2">
          <reference field="1" count="1" selected="0">
            <x v="19"/>
          </reference>
          <reference field="2" count="1">
            <x v="18"/>
          </reference>
        </references>
      </pivotArea>
    </format>
    <format dxfId="9978">
      <pivotArea dataOnly="0" labelOnly="1" outline="0" fieldPosition="0">
        <references count="2">
          <reference field="1" count="1" selected="0">
            <x v="20"/>
          </reference>
          <reference field="2" count="1">
            <x v="19"/>
          </reference>
        </references>
      </pivotArea>
    </format>
    <format dxfId="9977">
      <pivotArea dataOnly="0" labelOnly="1" outline="0" fieldPosition="0">
        <references count="2">
          <reference field="1" count="1" selected="0">
            <x v="21"/>
          </reference>
          <reference field="2" count="1">
            <x v="20"/>
          </reference>
        </references>
      </pivotArea>
    </format>
    <format dxfId="9976">
      <pivotArea dataOnly="0" labelOnly="1" outline="0" fieldPosition="0">
        <references count="2">
          <reference field="1" count="1" selected="0">
            <x v="22"/>
          </reference>
          <reference field="2" count="1">
            <x v="21"/>
          </reference>
        </references>
      </pivotArea>
    </format>
    <format dxfId="9975">
      <pivotArea dataOnly="0" labelOnly="1" outline="0" fieldPosition="0">
        <references count="2">
          <reference field="1" count="1" selected="0">
            <x v="23"/>
          </reference>
          <reference field="2" count="1">
            <x v="22"/>
          </reference>
        </references>
      </pivotArea>
    </format>
    <format dxfId="9974">
      <pivotArea dataOnly="0" labelOnly="1" outline="0" fieldPosition="0">
        <references count="2">
          <reference field="1" count="1" selected="0">
            <x v="24"/>
          </reference>
          <reference field="2" count="1">
            <x v="23"/>
          </reference>
        </references>
      </pivotArea>
    </format>
    <format dxfId="9973">
      <pivotArea dataOnly="0" labelOnly="1" outline="0" fieldPosition="0">
        <references count="2">
          <reference field="1" count="1" selected="0">
            <x v="25"/>
          </reference>
          <reference field="2" count="1">
            <x v="24"/>
          </reference>
        </references>
      </pivotArea>
    </format>
    <format dxfId="9972">
      <pivotArea dataOnly="0" labelOnly="1" outline="0" fieldPosition="0">
        <references count="2">
          <reference field="1" count="1" selected="0">
            <x v="26"/>
          </reference>
          <reference field="2" count="1">
            <x v="25"/>
          </reference>
        </references>
      </pivotArea>
    </format>
    <format dxfId="9971">
      <pivotArea dataOnly="0" labelOnly="1" outline="0" fieldPosition="0">
        <references count="2">
          <reference field="1" count="1" selected="0">
            <x v="27"/>
          </reference>
          <reference field="2" count="1">
            <x v="26"/>
          </reference>
        </references>
      </pivotArea>
    </format>
    <format dxfId="9970">
      <pivotArea dataOnly="0" labelOnly="1" outline="0" fieldPosition="0">
        <references count="2">
          <reference field="1" count="1" selected="0">
            <x v="28"/>
          </reference>
          <reference field="2" count="1">
            <x v="27"/>
          </reference>
        </references>
      </pivotArea>
    </format>
    <format dxfId="9969">
      <pivotArea dataOnly="0" labelOnly="1" outline="0" fieldPosition="0">
        <references count="2">
          <reference field="1" count="1" selected="0">
            <x v="29"/>
          </reference>
          <reference field="2" count="1">
            <x v="28"/>
          </reference>
        </references>
      </pivotArea>
    </format>
    <format dxfId="9968">
      <pivotArea dataOnly="0" labelOnly="1" outline="0" fieldPosition="0">
        <references count="2">
          <reference field="1" count="1" selected="0">
            <x v="30"/>
          </reference>
          <reference field="2" count="1">
            <x v="29"/>
          </reference>
        </references>
      </pivotArea>
    </format>
    <format dxfId="9967">
      <pivotArea dataOnly="0" labelOnly="1" outline="0" fieldPosition="0">
        <references count="2">
          <reference field="1" count="1" selected="0">
            <x v="31"/>
          </reference>
          <reference field="2" count="1">
            <x v="30"/>
          </reference>
        </references>
      </pivotArea>
    </format>
    <format dxfId="9966">
      <pivotArea dataOnly="0" labelOnly="1" outline="0" fieldPosition="0">
        <references count="2">
          <reference field="1" count="1" selected="0">
            <x v="32"/>
          </reference>
          <reference field="2" count="1">
            <x v="31"/>
          </reference>
        </references>
      </pivotArea>
    </format>
    <format dxfId="9965">
      <pivotArea dataOnly="0" labelOnly="1" outline="0" fieldPosition="0">
        <references count="2">
          <reference field="1" count="1" selected="0">
            <x v="33"/>
          </reference>
          <reference field="2" count="1">
            <x v="32"/>
          </reference>
        </references>
      </pivotArea>
    </format>
    <format dxfId="9964">
      <pivotArea dataOnly="0" labelOnly="1" outline="0" fieldPosition="0">
        <references count="2">
          <reference field="1" count="1" selected="0">
            <x v="34"/>
          </reference>
          <reference field="2" count="1">
            <x v="33"/>
          </reference>
        </references>
      </pivotArea>
    </format>
    <format dxfId="9963">
      <pivotArea dataOnly="0" labelOnly="1" outline="0" fieldPosition="0">
        <references count="2">
          <reference field="1" count="1" selected="0">
            <x v="35"/>
          </reference>
          <reference field="2" count="1">
            <x v="34"/>
          </reference>
        </references>
      </pivotArea>
    </format>
    <format dxfId="9962">
      <pivotArea dataOnly="0" labelOnly="1" outline="0" fieldPosition="0">
        <references count="2">
          <reference field="1" count="1" selected="0">
            <x v="36"/>
          </reference>
          <reference field="2" count="1">
            <x v="35"/>
          </reference>
        </references>
      </pivotArea>
    </format>
    <format dxfId="9961">
      <pivotArea dataOnly="0" labelOnly="1" outline="0" fieldPosition="0">
        <references count="2">
          <reference field="1" count="1" selected="0">
            <x v="37"/>
          </reference>
          <reference field="2" count="1">
            <x v="36"/>
          </reference>
        </references>
      </pivotArea>
    </format>
    <format dxfId="9960">
      <pivotArea dataOnly="0" labelOnly="1" outline="0" fieldPosition="0">
        <references count="2">
          <reference field="1" count="1" selected="0">
            <x v="38"/>
          </reference>
          <reference field="2" count="1">
            <x v="38"/>
          </reference>
        </references>
      </pivotArea>
    </format>
    <format dxfId="9959">
      <pivotArea dataOnly="0" labelOnly="1" outline="0" fieldPosition="0">
        <references count="2">
          <reference field="1" count="1" selected="0">
            <x v="39"/>
          </reference>
          <reference field="2" count="1">
            <x v="39"/>
          </reference>
        </references>
      </pivotArea>
    </format>
    <format dxfId="9958">
      <pivotArea dataOnly="0" labelOnly="1" outline="0" fieldPosition="0">
        <references count="2">
          <reference field="1" count="1" selected="0">
            <x v="40"/>
          </reference>
          <reference field="2" count="1">
            <x v="40"/>
          </reference>
        </references>
      </pivotArea>
    </format>
    <format dxfId="9957">
      <pivotArea dataOnly="0" labelOnly="1" outline="0" fieldPosition="0">
        <references count="2">
          <reference field="1" count="1" selected="0">
            <x v="42"/>
          </reference>
          <reference field="2" count="1">
            <x v="55"/>
          </reference>
        </references>
      </pivotArea>
    </format>
    <format dxfId="9956">
      <pivotArea dataOnly="0" labelOnly="1" outline="0" fieldPosition="0">
        <references count="2">
          <reference field="1" count="1" selected="0">
            <x v="43"/>
          </reference>
          <reference field="2" count="1">
            <x v="42"/>
          </reference>
        </references>
      </pivotArea>
    </format>
    <format dxfId="9955">
      <pivotArea dataOnly="0" labelOnly="1" outline="0" fieldPosition="0">
        <references count="2">
          <reference field="1" count="1" selected="0">
            <x v="44"/>
          </reference>
          <reference field="2" count="1">
            <x v="53"/>
          </reference>
        </references>
      </pivotArea>
    </format>
    <format dxfId="9954">
      <pivotArea dataOnly="0" labelOnly="1" outline="0" fieldPosition="0">
        <references count="2">
          <reference field="1" count="1" selected="0">
            <x v="45"/>
          </reference>
          <reference field="2" count="1">
            <x v="56"/>
          </reference>
        </references>
      </pivotArea>
    </format>
    <format dxfId="9953">
      <pivotArea dataOnly="0" labelOnly="1" outline="0" fieldPosition="0">
        <references count="2">
          <reference field="1" count="1" selected="0">
            <x v="46"/>
          </reference>
          <reference field="2" count="1">
            <x v="52"/>
          </reference>
        </references>
      </pivotArea>
    </format>
    <format dxfId="9952">
      <pivotArea dataOnly="0" labelOnly="1" outline="0" fieldPosition="0">
        <references count="2">
          <reference field="1" count="1" selected="0">
            <x v="48"/>
          </reference>
          <reference field="2" count="1">
            <x v="50"/>
          </reference>
        </references>
      </pivotArea>
    </format>
    <format dxfId="9951">
      <pivotArea dataOnly="0" labelOnly="1" outline="0" fieldPosition="0">
        <references count="2">
          <reference field="1" count="1" selected="0">
            <x v="49"/>
          </reference>
          <reference field="2" count="1">
            <x v="43"/>
          </reference>
        </references>
      </pivotArea>
    </format>
    <format dxfId="9950">
      <pivotArea dataOnly="0" labelOnly="1" outline="0" fieldPosition="0">
        <references count="2">
          <reference field="1" count="1" selected="0">
            <x v="50"/>
          </reference>
          <reference field="2" count="1">
            <x v="54"/>
          </reference>
        </references>
      </pivotArea>
    </format>
    <format dxfId="9949">
      <pivotArea dataOnly="0" labelOnly="1" outline="0" fieldPosition="0">
        <references count="2">
          <reference field="1" count="1" selected="0">
            <x v="51"/>
          </reference>
          <reference field="2" count="1">
            <x v="44"/>
          </reference>
        </references>
      </pivotArea>
    </format>
    <format dxfId="9948">
      <pivotArea dataOnly="0" labelOnly="1" outline="0" fieldPosition="0">
        <references count="2">
          <reference field="1" count="1" selected="0">
            <x v="52"/>
          </reference>
          <reference field="2" count="1">
            <x v="45"/>
          </reference>
        </references>
      </pivotArea>
    </format>
    <format dxfId="9947">
      <pivotArea dataOnly="0" labelOnly="1" outline="0" fieldPosition="0">
        <references count="2">
          <reference field="1" count="1" selected="0">
            <x v="53"/>
          </reference>
          <reference field="2" count="1">
            <x v="60"/>
          </reference>
        </references>
      </pivotArea>
    </format>
    <format dxfId="9946">
      <pivotArea dataOnly="0" labelOnly="1" outline="0" fieldPosition="0">
        <references count="2">
          <reference field="1" count="1" selected="0">
            <x v="54"/>
          </reference>
          <reference field="2" count="1">
            <x v="61"/>
          </reference>
        </references>
      </pivotArea>
    </format>
    <format dxfId="9945">
      <pivotArea dataOnly="0" labelOnly="1" outline="0" fieldPosition="0">
        <references count="2">
          <reference field="1" count="1" selected="0">
            <x v="55"/>
          </reference>
          <reference field="2" count="1">
            <x v="62"/>
          </reference>
        </references>
      </pivotArea>
    </format>
    <format dxfId="9944">
      <pivotArea dataOnly="0" labelOnly="1" outline="0" fieldPosition="0">
        <references count="2">
          <reference field="1" count="1" selected="0">
            <x v="57"/>
          </reference>
          <reference field="2" count="1">
            <x v="57"/>
          </reference>
        </references>
      </pivotArea>
    </format>
    <format dxfId="9943">
      <pivotArea dataOnly="0" labelOnly="1" outline="0" fieldPosition="0">
        <references count="2">
          <reference field="1" count="1" selected="0">
            <x v="58"/>
          </reference>
          <reference field="2" count="1">
            <x v="46"/>
          </reference>
        </references>
      </pivotArea>
    </format>
    <format dxfId="9942">
      <pivotArea dataOnly="0" labelOnly="1" outline="0" fieldPosition="0">
        <references count="2">
          <reference field="1" count="1" selected="0">
            <x v="59"/>
          </reference>
          <reference field="2" count="1">
            <x v="47"/>
          </reference>
        </references>
      </pivotArea>
    </format>
    <format dxfId="9941">
      <pivotArea dataOnly="0" labelOnly="1" outline="0" fieldPosition="0">
        <references count="2">
          <reference field="1" count="1" selected="0">
            <x v="60"/>
          </reference>
          <reference field="2" count="1">
            <x v="58"/>
          </reference>
        </references>
      </pivotArea>
    </format>
    <format dxfId="9940">
      <pivotArea dataOnly="0" labelOnly="1" outline="0" fieldPosition="0">
        <references count="2">
          <reference field="1" count="1" selected="0">
            <x v="61"/>
          </reference>
          <reference field="2" count="1">
            <x v="48"/>
          </reference>
        </references>
      </pivotArea>
    </format>
    <format dxfId="9939">
      <pivotArea dataOnly="0" labelOnly="1" outline="0" fieldPosition="0">
        <references count="1">
          <reference field="4" count="0"/>
        </references>
      </pivotArea>
    </format>
    <format dxfId="9938">
      <pivotArea dataOnly="0" labelOnly="1" grandCol="1" outline="0" fieldPosition="0"/>
    </format>
    <format dxfId="9937">
      <pivotArea field="1" type="button" dataOnly="0" labelOnly="1" outline="0" axis="axisRow" fieldPosition="0"/>
    </format>
    <format dxfId="9936">
      <pivotArea field="2" type="button" dataOnly="0" labelOnly="1" outline="0" axis="axisRow" fieldPosition="1"/>
    </format>
    <format dxfId="9935">
      <pivotArea dataOnly="0" labelOnly="1" outline="0" fieldPosition="0">
        <references count="1">
          <reference field="4" count="0"/>
        </references>
      </pivotArea>
    </format>
    <format dxfId="9934">
      <pivotArea dataOnly="0" labelOnly="1" grandCol="1" outline="0" fieldPosition="0"/>
    </format>
    <format dxfId="9933">
      <pivotArea field="1" type="button" dataOnly="0" labelOnly="1" outline="0" axis="axisRow" fieldPosition="0"/>
    </format>
    <format dxfId="9932">
      <pivotArea field="2" type="button" dataOnly="0" labelOnly="1" outline="0" axis="axisRow" fieldPosition="1"/>
    </format>
    <format dxfId="9931">
      <pivotArea dataOnly="0" labelOnly="1" outline="0" fieldPosition="0">
        <references count="1">
          <reference field="4" count="0"/>
        </references>
      </pivotArea>
    </format>
    <format dxfId="9930">
      <pivotArea dataOnly="0" labelOnly="1" grandCol="1" outline="0" fieldPosition="0"/>
    </format>
    <format dxfId="9929">
      <pivotArea type="origin" dataOnly="0" labelOnly="1" outline="0" fieldPosition="0"/>
    </format>
    <format dxfId="9928">
      <pivotArea field="1" type="button" dataOnly="0" labelOnly="1" outline="0" axis="axisRow" fieldPosition="0"/>
    </format>
    <format dxfId="9927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2"/>
            <x v="43"/>
            <x v="44"/>
            <x v="45"/>
            <x v="46"/>
            <x v="48"/>
            <x v="49"/>
            <x v="50"/>
            <x v="51"/>
          </reference>
        </references>
      </pivotArea>
    </format>
    <format dxfId="9926">
      <pivotArea dataOnly="0" labelOnly="1" outline="0" fieldPosition="0">
        <references count="1">
          <reference field="1" count="9">
            <x v="52"/>
            <x v="53"/>
            <x v="54"/>
            <x v="55"/>
            <x v="57"/>
            <x v="58"/>
            <x v="59"/>
            <x v="60"/>
            <x v="61"/>
          </reference>
        </references>
      </pivotArea>
    </format>
    <format dxfId="992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Tabla dinámica6" cacheId="3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 chartFormat="1">
  <location ref="P3:Q9" firstHeaderRow="2" firstDataRow="2" firstDataCol="1"/>
  <pivotFields count="5">
    <pivotField compact="0" numFmtId="14" outline="0" showAll="0"/>
    <pivotField dataField="1" compact="0" outline="0" showAll="0"/>
    <pivotField compact="0" outline="0" showAll="0"/>
    <pivotField compact="0" outline="0" showAll="0"/>
    <pivotField axis="axisRow" compact="0" outline="0" showAll="0">
      <items count="5">
        <item x="2"/>
        <item x="0"/>
        <item x="3"/>
        <item x="1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CODIGO " fld="1" subtotal="count" baseField="0" baseItem="0"/>
  </dataFields>
  <formats count="4">
    <format dxfId="10154">
      <pivotArea type="all" dataOnly="0" outline="0" fieldPosition="0"/>
    </format>
    <format dxfId="10153">
      <pivotArea field="4" type="button" dataOnly="0" labelOnly="1" outline="0" axis="axisRow" fieldPosition="0"/>
    </format>
    <format dxfId="10152">
      <pivotArea field="4" type="button" dataOnly="0" labelOnly="1" outline="0" axis="axisRow" fieldPosition="0"/>
    </format>
    <format dxfId="10151">
      <pivotArea type="all" dataOnly="0" outline="0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Tabla dinámica5" cacheId="3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showHeaders="0" compact="0" compactData="0" gridDropZones="1" multipleFieldFilters="0" chartFormat="1">
  <location ref="H3:I7" firstHeaderRow="2" firstDataRow="2" firstDataCol="1"/>
  <pivotFields count="5">
    <pivotField compact="0" numFmtId="14" outline="0" showAll="0"/>
    <pivotField dataField="1" compact="0" outline="0" showAll="0"/>
    <pivotField compact="0" outline="0" showAll="0"/>
    <pivotField compact="0" outline="0" showAll="0"/>
    <pivotField axis="axisRow" compact="0" outline="0" multipleItemSelectionAllowed="1" showAll="0">
      <items count="5">
        <item h="1" x="2"/>
        <item x="0"/>
        <item h="1" x="3"/>
        <item x="1"/>
        <item t="default"/>
      </items>
    </pivotField>
  </pivotFields>
  <rowFields count="1">
    <field x="4"/>
  </rowFields>
  <rowItems count="3">
    <i>
      <x v="1"/>
    </i>
    <i>
      <x v="3"/>
    </i>
    <i t="grand">
      <x/>
    </i>
  </rowItems>
  <colItems count="1">
    <i/>
  </colItems>
  <dataFields count="1">
    <dataField name="Cuenta de CODIGO " fld="1" subtotal="count" baseField="0" baseItem="0"/>
  </dataFields>
  <formats count="7">
    <format dxfId="10161">
      <pivotArea type="all" dataOnly="0" outline="0" fieldPosition="0"/>
    </format>
    <format dxfId="10160">
      <pivotArea type="all" dataOnly="0" outline="0" fieldPosition="0"/>
    </format>
    <format dxfId="10159">
      <pivotArea type="all" dataOnly="0" outline="0" fieldPosition="0"/>
    </format>
    <format dxfId="10158">
      <pivotArea type="all" dataOnly="0" outline="0" fieldPosition="0"/>
    </format>
    <format dxfId="10157">
      <pivotArea type="origin" dataOnly="0" labelOnly="1" outline="0" fieldPosition="0"/>
    </format>
    <format dxfId="10156">
      <pivotArea dataOnly="0" labelOnly="1" outline="0" fieldPosition="0">
        <references count="1">
          <reference field="4" count="0"/>
        </references>
      </pivotArea>
    </format>
    <format dxfId="10155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Tabla dinámica7" cacheId="33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H16:L79" firstHeaderRow="1" firstDataRow="2" firstDataCol="2"/>
  <pivotFields count="5">
    <pivotField compact="0" numFmtId="14" outline="0" showAll="0"/>
    <pivotField axis="axisRow" compact="0" outline="0" showAll="0" defaultSubtotal="0">
      <items count="62">
        <item x="23"/>
        <item x="6"/>
        <item x="41"/>
        <item x="4"/>
        <item x="13"/>
        <item x="58"/>
        <item x="42"/>
        <item x="0"/>
        <item x="9"/>
        <item x="37"/>
        <item x="49"/>
        <item x="54"/>
        <item x="59"/>
        <item x="16"/>
        <item x="40"/>
        <item x="32"/>
        <item x="19"/>
        <item x="20"/>
        <item x="60"/>
        <item x="33"/>
        <item x="53"/>
        <item x="43"/>
        <item x="26"/>
        <item x="15"/>
        <item x="25"/>
        <item x="50"/>
        <item x="39"/>
        <item x="47"/>
        <item x="29"/>
        <item x="21"/>
        <item x="55"/>
        <item x="10"/>
        <item x="52"/>
        <item x="46"/>
        <item x="8"/>
        <item x="1"/>
        <item x="36"/>
        <item x="38"/>
        <item x="61"/>
        <item x="30"/>
        <item x="2"/>
        <item x="24"/>
        <item x="27"/>
        <item x="44"/>
        <item x="48"/>
        <item x="7"/>
        <item x="11"/>
        <item x="5"/>
        <item x="45"/>
        <item x="18"/>
        <item x="51"/>
        <item x="14"/>
        <item x="31"/>
        <item x="17"/>
        <item x="56"/>
        <item x="57"/>
        <item x="22"/>
        <item x="28"/>
        <item x="12"/>
        <item x="35"/>
        <item x="3"/>
        <item x="34"/>
      </items>
    </pivotField>
    <pivotField axis="axisRow" compact="0" outline="0" showAll="0">
      <items count="64">
        <item x="6"/>
        <item x="4"/>
        <item x="37"/>
        <item x="16"/>
        <item x="32"/>
        <item x="19"/>
        <item x="33"/>
        <item x="26"/>
        <item x="15"/>
        <item x="25"/>
        <item x="29"/>
        <item x="21"/>
        <item x="8"/>
        <item x="1"/>
        <item x="36"/>
        <item x="2"/>
        <item x="5"/>
        <item x="14"/>
        <item x="28"/>
        <item x="12"/>
        <item x="3"/>
        <item x="23"/>
        <item x="7"/>
        <item x="24"/>
        <item x="18"/>
        <item x="22"/>
        <item x="35"/>
        <item x="11"/>
        <item x="31"/>
        <item x="0"/>
        <item x="9"/>
        <item x="10"/>
        <item x="13"/>
        <item x="17"/>
        <item x="20"/>
        <item x="27"/>
        <item x="30"/>
        <item x="34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outline="0" showAll="0"/>
    <pivotField axis="axisCol" compact="0" outline="0" showAll="0">
      <items count="4">
        <item x="1"/>
        <item x="0"/>
        <item h="1" x="2"/>
        <item t="default"/>
      </items>
    </pivotField>
  </pivotFields>
  <rowFields count="2">
    <field x="1"/>
    <field x="2"/>
  </rowFields>
  <rowItems count="62">
    <i>
      <x/>
      <x v="21"/>
    </i>
    <i>
      <x v="1"/>
      <x/>
    </i>
    <i>
      <x v="2"/>
      <x v="41"/>
    </i>
    <i>
      <x v="3"/>
      <x v="1"/>
    </i>
    <i>
      <x v="4"/>
      <x v="32"/>
    </i>
    <i>
      <x v="5"/>
      <x v="59"/>
    </i>
    <i>
      <x v="6"/>
      <x v="42"/>
    </i>
    <i>
      <x v="7"/>
      <x v="29"/>
    </i>
    <i>
      <x v="8"/>
      <x v="30"/>
    </i>
    <i>
      <x v="9"/>
      <x v="2"/>
    </i>
    <i>
      <x v="10"/>
      <x v="49"/>
    </i>
    <i>
      <x v="11"/>
      <x v="54"/>
    </i>
    <i>
      <x v="12"/>
      <x v="60"/>
    </i>
    <i>
      <x v="13"/>
      <x v="3"/>
    </i>
    <i>
      <x v="14"/>
      <x v="40"/>
    </i>
    <i>
      <x v="15"/>
      <x v="4"/>
    </i>
    <i>
      <x v="16"/>
      <x v="5"/>
    </i>
    <i>
      <x v="17"/>
      <x v="34"/>
    </i>
    <i>
      <x v="18"/>
      <x v="61"/>
    </i>
    <i>
      <x v="19"/>
      <x v="6"/>
    </i>
    <i>
      <x v="20"/>
      <x v="53"/>
    </i>
    <i>
      <x v="21"/>
      <x v="43"/>
    </i>
    <i>
      <x v="22"/>
      <x v="7"/>
    </i>
    <i>
      <x v="23"/>
      <x v="8"/>
    </i>
    <i>
      <x v="24"/>
      <x v="9"/>
    </i>
    <i>
      <x v="25"/>
      <x v="50"/>
    </i>
    <i>
      <x v="26"/>
      <x v="39"/>
    </i>
    <i>
      <x v="27"/>
      <x v="47"/>
    </i>
    <i>
      <x v="28"/>
      <x v="10"/>
    </i>
    <i>
      <x v="29"/>
      <x v="11"/>
    </i>
    <i>
      <x v="30"/>
      <x v="55"/>
    </i>
    <i>
      <x v="31"/>
      <x v="31"/>
    </i>
    <i>
      <x v="32"/>
      <x v="52"/>
    </i>
    <i>
      <x v="33"/>
      <x v="46"/>
    </i>
    <i>
      <x v="34"/>
      <x v="12"/>
    </i>
    <i>
      <x v="35"/>
      <x v="13"/>
    </i>
    <i>
      <x v="36"/>
      <x v="14"/>
    </i>
    <i>
      <x v="37"/>
      <x v="38"/>
    </i>
    <i>
      <x v="38"/>
      <x v="62"/>
    </i>
    <i>
      <x v="39"/>
      <x v="36"/>
    </i>
    <i>
      <x v="40"/>
      <x v="15"/>
    </i>
    <i>
      <x v="41"/>
      <x v="23"/>
    </i>
    <i>
      <x v="42"/>
      <x v="35"/>
    </i>
    <i>
      <x v="43"/>
      <x v="44"/>
    </i>
    <i>
      <x v="44"/>
      <x v="48"/>
    </i>
    <i>
      <x v="45"/>
      <x v="22"/>
    </i>
    <i>
      <x v="46"/>
      <x v="27"/>
    </i>
    <i>
      <x v="47"/>
      <x v="16"/>
    </i>
    <i>
      <x v="48"/>
      <x v="45"/>
    </i>
    <i>
      <x v="49"/>
      <x v="24"/>
    </i>
    <i>
      <x v="50"/>
      <x v="51"/>
    </i>
    <i>
      <x v="51"/>
      <x v="17"/>
    </i>
    <i>
      <x v="52"/>
      <x v="28"/>
    </i>
    <i>
      <x v="53"/>
      <x v="33"/>
    </i>
    <i>
      <x v="54"/>
      <x v="56"/>
    </i>
    <i>
      <x v="55"/>
      <x v="57"/>
    </i>
    <i>
      <x v="56"/>
      <x v="25"/>
    </i>
    <i>
      <x v="57"/>
      <x v="18"/>
    </i>
    <i>
      <x v="58"/>
      <x v="19"/>
    </i>
    <i>
      <x v="59"/>
      <x v="26"/>
    </i>
    <i>
      <x v="60"/>
      <x v="20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CIUDAD" fld="3" subtotal="count" baseField="0" baseItem="0"/>
  </dataFields>
  <formats count="139">
    <format dxfId="9038">
      <pivotArea outline="0" collapsedLevelsAreSubtotals="1" fieldPosition="0"/>
    </format>
    <format dxfId="9037">
      <pivotArea dataOnly="0" labelOnly="1" grandCol="1" outline="0" fieldPosition="0"/>
    </format>
    <format dxfId="9036">
      <pivotArea outline="0" collapsedLevelsAreSubtotals="1" fieldPosition="0"/>
    </format>
    <format dxfId="9035">
      <pivotArea dataOnly="0" labelOnly="1" grandCol="1" outline="0" fieldPosition="0"/>
    </format>
    <format dxfId="9034">
      <pivotArea outline="0" collapsedLevelsAreSubtotals="1" fieldPosition="0">
        <references count="1">
          <reference field="4" count="0" selected="0"/>
        </references>
      </pivotArea>
    </format>
    <format dxfId="9033">
      <pivotArea type="origin" dataOnly="0" labelOnly="1" outline="0" fieldPosition="0"/>
    </format>
    <format dxfId="9032">
      <pivotArea field="2" type="button" dataOnly="0" labelOnly="1" outline="0" axis="axisRow" fieldPosition="1"/>
    </format>
    <format dxfId="9031">
      <pivotArea field="4" type="button" dataOnly="0" labelOnly="1" outline="0" axis="axisCol" fieldPosition="0"/>
    </format>
    <format dxfId="9030">
      <pivotArea type="topRight" dataOnly="0" labelOnly="1" outline="0" fieldPosition="0"/>
    </format>
    <format dxfId="9029">
      <pivotArea dataOnly="0" labelOnly="1" grandRow="1" outline="0" fieldPosition="0"/>
    </format>
    <format dxfId="9028">
      <pivotArea dataOnly="0" labelOnly="1" outline="0" fieldPosition="0">
        <references count="1">
          <reference field="4" count="0"/>
        </references>
      </pivotArea>
    </format>
    <format dxfId="9027">
      <pivotArea outline="0" collapsedLevelsAreSubtotals="1" fieldPosition="0">
        <references count="1">
          <reference field="4" count="0" selected="0"/>
        </references>
      </pivotArea>
    </format>
    <format dxfId="9026">
      <pivotArea type="origin" dataOnly="0" labelOnly="1" outline="0" fieldPosition="0"/>
    </format>
    <format dxfId="9025">
      <pivotArea field="2" type="button" dataOnly="0" labelOnly="1" outline="0" axis="axisRow" fieldPosition="1"/>
    </format>
    <format dxfId="9024">
      <pivotArea field="4" type="button" dataOnly="0" labelOnly="1" outline="0" axis="axisCol" fieldPosition="0"/>
    </format>
    <format dxfId="9023">
      <pivotArea type="topRight" dataOnly="0" labelOnly="1" outline="0" fieldPosition="0"/>
    </format>
    <format dxfId="9022">
      <pivotArea dataOnly="0" labelOnly="1" grandRow="1" outline="0" fieldPosition="0"/>
    </format>
    <format dxfId="9021">
      <pivotArea dataOnly="0" labelOnly="1" outline="0" fieldPosition="0">
        <references count="1">
          <reference field="4" count="0"/>
        </references>
      </pivotArea>
    </format>
    <format dxfId="9020">
      <pivotArea type="all" dataOnly="0" outline="0" fieldPosition="0"/>
    </format>
    <format dxfId="9019">
      <pivotArea type="origin" dataOnly="0" labelOnly="1" outline="0" fieldPosition="0"/>
    </format>
    <format dxfId="9018">
      <pivotArea field="2" type="button" dataOnly="0" labelOnly="1" outline="0" axis="axisRow" fieldPosition="1"/>
    </format>
    <format dxfId="9017">
      <pivotArea field="4" type="button" dataOnly="0" labelOnly="1" outline="0" axis="axisCol" fieldPosition="0"/>
    </format>
    <format dxfId="9016">
      <pivotArea type="topRight" dataOnly="0" labelOnly="1" outline="0" fieldPosition="0"/>
    </format>
    <format dxfId="9015">
      <pivotArea dataOnly="0" labelOnly="1" outline="0" fieldPosition="0">
        <references count="1">
          <reference field="4" count="0"/>
        </references>
      </pivotArea>
    </format>
    <format dxfId="9014">
      <pivotArea dataOnly="0" labelOnly="1" grandCol="1" outline="0" fieldPosition="0"/>
    </format>
    <format dxfId="9013">
      <pivotArea field="2" type="button" dataOnly="0" labelOnly="1" outline="0" axis="axisRow" fieldPosition="1"/>
    </format>
    <format dxfId="9012">
      <pivotArea dataOnly="0" labelOnly="1" outline="0" fieldPosition="0">
        <references count="1">
          <reference field="4" count="0"/>
        </references>
      </pivotArea>
    </format>
    <format dxfId="9011">
      <pivotArea dataOnly="0" labelOnly="1" grandCol="1" outline="0" fieldPosition="0"/>
    </format>
    <format dxfId="9010">
      <pivotArea field="2" type="button" dataOnly="0" labelOnly="1" outline="0" axis="axisRow" fieldPosition="1"/>
    </format>
    <format dxfId="9009">
      <pivotArea dataOnly="0" labelOnly="1" outline="0" fieldPosition="0">
        <references count="1">
          <reference field="4" count="0"/>
        </references>
      </pivotArea>
    </format>
    <format dxfId="9008">
      <pivotArea dataOnly="0" labelOnly="1" grandCol="1" outline="0" fieldPosition="0"/>
    </format>
    <format dxfId="9007">
      <pivotArea type="origin" dataOnly="0" labelOnly="1" outline="0" fieldPosition="0"/>
    </format>
    <format dxfId="9006">
      <pivotArea dataOnly="0" labelOnly="1" grandRow="1" outline="0" fieldPosition="0"/>
    </format>
    <format dxfId="9005">
      <pivotArea dataOnly="0" labelOnly="1" outline="0" fieldPosition="0">
        <references count="1">
          <reference field="2" count="0"/>
        </references>
      </pivotArea>
    </format>
    <format dxfId="9004">
      <pivotArea outline="0" collapsedLevelsAreSubtotals="1" fieldPosition="0"/>
    </format>
    <format dxfId="9003">
      <pivotArea field="2" type="button" dataOnly="0" labelOnly="1" outline="0" axis="axisRow" fieldPosition="1"/>
    </format>
    <format dxfId="9002">
      <pivotArea dataOnly="0" labelOnly="1" grandRow="1" outline="0" fieldPosition="0"/>
    </format>
    <format dxfId="9001">
      <pivotArea dataOnly="0" labelOnly="1" outline="0" fieldPosition="0">
        <references count="1">
          <reference field="4" count="0"/>
        </references>
      </pivotArea>
    </format>
    <format dxfId="9000">
      <pivotArea dataOnly="0" labelOnly="1" grandCol="1" outline="0" fieldPosition="0"/>
    </format>
    <format dxfId="8999">
      <pivotArea dataOnly="0" labelOnly="1" outline="0" fieldPosition="0">
        <references count="1">
          <reference field="4" count="0"/>
        </references>
      </pivotArea>
    </format>
    <format dxfId="8998">
      <pivotArea dataOnly="0" labelOnly="1" grandCol="1" outline="0" fieldPosition="0"/>
    </format>
    <format dxfId="8997">
      <pivotArea type="all" dataOnly="0" outline="0" fieldPosition="0"/>
    </format>
    <format dxfId="8996">
      <pivotArea type="all" dataOnly="0" outline="0" fieldPosition="0"/>
    </format>
    <format dxfId="8995">
      <pivotArea type="all" dataOnly="0" outline="0" fieldPosition="0"/>
    </format>
    <format dxfId="8994">
      <pivotArea type="origin" dataOnly="0" labelOnly="1" outline="0" fieldPosition="0"/>
    </format>
    <format dxfId="8993">
      <pivotArea field="4" type="button" dataOnly="0" labelOnly="1" outline="0" axis="axisCol" fieldPosition="0"/>
    </format>
    <format dxfId="8992">
      <pivotArea type="topRight" dataOnly="0" labelOnly="1" outline="0" fieldPosition="0"/>
    </format>
    <format dxfId="8991">
      <pivotArea type="origin" dataOnly="0" labelOnly="1" outline="0" fieldPosition="0"/>
    </format>
    <format dxfId="8990">
      <pivotArea field="4" type="button" dataOnly="0" labelOnly="1" outline="0" axis="axisCol" fieldPosition="0"/>
    </format>
    <format dxfId="8989">
      <pivotArea type="topRight" dataOnly="0" labelOnly="1" outline="0" fieldPosition="0"/>
    </format>
    <format dxfId="8988">
      <pivotArea type="origin" dataOnly="0" labelOnly="1" outline="0" fieldPosition="0"/>
    </format>
    <format dxfId="8987">
      <pivotArea field="4" type="button" dataOnly="0" labelOnly="1" outline="0" axis="axisCol" fieldPosition="0"/>
    </format>
    <format dxfId="8986">
      <pivotArea type="topRight" dataOnly="0" labelOnly="1" outline="0" fieldPosition="0"/>
    </format>
    <format dxfId="8985">
      <pivotArea field="2" type="button" dataOnly="0" labelOnly="1" outline="0" axis="axisRow" fieldPosition="1"/>
    </format>
    <format dxfId="8984">
      <pivotArea dataOnly="0" labelOnly="1" outline="0" fieldPosition="0">
        <references count="1">
          <reference field="4" count="0"/>
        </references>
      </pivotArea>
    </format>
    <format dxfId="8983">
      <pivotArea dataOnly="0" labelOnly="1" outline="0" fieldPosition="0">
        <references count="1">
          <reference field="4" count="0"/>
        </references>
      </pivotArea>
    </format>
    <format dxfId="8982">
      <pivotArea dataOnly="0" labelOnly="1" grandCol="1" outline="0" fieldPosition="0"/>
    </format>
    <format dxfId="8981">
      <pivotArea type="origin" dataOnly="0" labelOnly="1" outline="0" fieldPosition="0"/>
    </format>
    <format dxfId="8980">
      <pivotArea dataOnly="0" labelOnly="1" grandRow="1" outline="0" fieldPosition="0"/>
    </format>
    <format dxfId="8979">
      <pivotArea field="2" type="button" dataOnly="0" labelOnly="1" outline="0" axis="axisRow" fieldPosition="1"/>
    </format>
    <format dxfId="8978">
      <pivotArea field="2" type="button" dataOnly="0" labelOnly="1" outline="0" axis="axisRow" fieldPosition="1"/>
    </format>
    <format dxfId="8977">
      <pivotArea field="2" type="button" dataOnly="0" labelOnly="1" outline="0" axis="axisRow" fieldPosition="1"/>
    </format>
    <format dxfId="8976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8975">
      <pivotArea dataOnly="0" labelOnly="1" outline="0" fieldPosition="0">
        <references count="1">
          <reference field="2" count="11">
            <x v="51"/>
            <x v="52"/>
            <x v="53"/>
            <x v="54"/>
            <x v="55"/>
            <x v="56"/>
            <x v="57"/>
            <x v="59"/>
            <x v="60"/>
            <x v="61"/>
            <x v="62"/>
          </reference>
        </references>
      </pivotArea>
    </format>
    <format dxfId="8974">
      <pivotArea dataOnly="0" labelOnly="1" outline="0" fieldPosition="0">
        <references count="1">
          <reference field="4" count="0"/>
        </references>
      </pivotArea>
    </format>
    <format dxfId="8973">
      <pivotArea dataOnly="0" labelOnly="1" grandCol="1" outline="0" fieldPosition="0"/>
    </format>
    <format dxfId="8972">
      <pivotArea field="1" type="button" dataOnly="0" labelOnly="1" outline="0" axis="axisRow" fieldPosition="0"/>
    </format>
    <format dxfId="8971">
      <pivotArea field="2" type="button" dataOnly="0" labelOnly="1" outline="0" axis="axisRow" fieldPosition="1"/>
    </format>
    <format dxfId="8970">
      <pivotArea dataOnly="0" labelOnly="1" outline="0" fieldPosition="0">
        <references count="1">
          <reference field="4" count="0"/>
        </references>
      </pivotArea>
    </format>
    <format dxfId="8969">
      <pivotArea dataOnly="0" labelOnly="1" grandCol="1" outline="0" fieldPosition="0"/>
    </format>
    <format dxfId="8968">
      <pivotArea field="1" type="button" dataOnly="0" labelOnly="1" outline="0" axis="axisRow" fieldPosition="0"/>
    </format>
    <format dxfId="8967">
      <pivotArea field="2" type="button" dataOnly="0" labelOnly="1" outline="0" axis="axisRow" fieldPosition="1"/>
    </format>
    <format dxfId="8966">
      <pivotArea dataOnly="0" labelOnly="1" outline="0" fieldPosition="0">
        <references count="1">
          <reference field="4" count="0"/>
        </references>
      </pivotArea>
    </format>
    <format dxfId="8965">
      <pivotArea dataOnly="0" labelOnly="1" grandCol="1" outline="0" fieldPosition="0"/>
    </format>
    <format dxfId="8964">
      <pivotArea outline="0" collapsedLevelsAreSubtotals="1" fieldPosition="0"/>
    </format>
    <format dxfId="8963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962">
      <pivotArea dataOnly="0" labelOnly="1" outline="0" fieldPosition="0">
        <references count="1">
          <reference field="1" count="11">
            <x v="50"/>
            <x v="51"/>
            <x v="52"/>
            <x v="53"/>
            <x v="54"/>
            <x v="55"/>
            <x v="56"/>
            <x v="57"/>
            <x v="58"/>
            <x v="59"/>
            <x v="60"/>
          </reference>
        </references>
      </pivotArea>
    </format>
    <format dxfId="8961">
      <pivotArea dataOnly="0" labelOnly="1" grandRow="1" outline="0" fieldPosition="0"/>
    </format>
    <format dxfId="8960">
      <pivotArea dataOnly="0" labelOnly="1" outline="0" fieldPosition="0">
        <references count="2">
          <reference field="1" count="1" selected="0">
            <x v="0"/>
          </reference>
          <reference field="2" count="1">
            <x v="21"/>
          </reference>
        </references>
      </pivotArea>
    </format>
    <format dxfId="8959">
      <pivotArea dataOnly="0" labelOnly="1" outline="0" fieldPosition="0">
        <references count="2">
          <reference field="1" count="1" selected="0">
            <x v="1"/>
          </reference>
          <reference field="2" count="1">
            <x v="0"/>
          </reference>
        </references>
      </pivotArea>
    </format>
    <format dxfId="8958">
      <pivotArea dataOnly="0" labelOnly="1" outline="0" fieldPosition="0">
        <references count="2">
          <reference field="1" count="1" selected="0">
            <x v="2"/>
          </reference>
          <reference field="2" count="1">
            <x v="41"/>
          </reference>
        </references>
      </pivotArea>
    </format>
    <format dxfId="8957">
      <pivotArea dataOnly="0" labelOnly="1" outline="0" fieldPosition="0">
        <references count="2">
          <reference field="1" count="1" selected="0">
            <x v="3"/>
          </reference>
          <reference field="2" count="1">
            <x v="1"/>
          </reference>
        </references>
      </pivotArea>
    </format>
    <format dxfId="8956">
      <pivotArea dataOnly="0" labelOnly="1" outline="0" fieldPosition="0">
        <references count="2">
          <reference field="1" count="1" selected="0">
            <x v="4"/>
          </reference>
          <reference field="2" count="1">
            <x v="32"/>
          </reference>
        </references>
      </pivotArea>
    </format>
    <format dxfId="8955">
      <pivotArea dataOnly="0" labelOnly="1" outline="0" fieldPosition="0">
        <references count="2">
          <reference field="1" count="1" selected="0">
            <x v="5"/>
          </reference>
          <reference field="2" count="1">
            <x v="59"/>
          </reference>
        </references>
      </pivotArea>
    </format>
    <format dxfId="8954">
      <pivotArea dataOnly="0" labelOnly="1" outline="0" fieldPosition="0">
        <references count="2">
          <reference field="1" count="1" selected="0">
            <x v="6"/>
          </reference>
          <reference field="2" count="1">
            <x v="42"/>
          </reference>
        </references>
      </pivotArea>
    </format>
    <format dxfId="8953">
      <pivotArea dataOnly="0" labelOnly="1" outline="0" fieldPosition="0">
        <references count="2">
          <reference field="1" count="1" selected="0">
            <x v="7"/>
          </reference>
          <reference field="2" count="1">
            <x v="29"/>
          </reference>
        </references>
      </pivotArea>
    </format>
    <format dxfId="8952">
      <pivotArea dataOnly="0" labelOnly="1" outline="0" fieldPosition="0">
        <references count="2">
          <reference field="1" count="1" selected="0">
            <x v="8"/>
          </reference>
          <reference field="2" count="1">
            <x v="30"/>
          </reference>
        </references>
      </pivotArea>
    </format>
    <format dxfId="8951">
      <pivotArea dataOnly="0" labelOnly="1" outline="0" fieldPosition="0">
        <references count="2">
          <reference field="1" count="1" selected="0">
            <x v="9"/>
          </reference>
          <reference field="2" count="1">
            <x v="2"/>
          </reference>
        </references>
      </pivotArea>
    </format>
    <format dxfId="8950">
      <pivotArea dataOnly="0" labelOnly="1" outline="0" fieldPosition="0">
        <references count="2">
          <reference field="1" count="1" selected="0">
            <x v="10"/>
          </reference>
          <reference field="2" count="1">
            <x v="49"/>
          </reference>
        </references>
      </pivotArea>
    </format>
    <format dxfId="8949">
      <pivotArea dataOnly="0" labelOnly="1" outline="0" fieldPosition="0">
        <references count="2">
          <reference field="1" count="1" selected="0">
            <x v="11"/>
          </reference>
          <reference field="2" count="1">
            <x v="54"/>
          </reference>
        </references>
      </pivotArea>
    </format>
    <format dxfId="8948">
      <pivotArea dataOnly="0" labelOnly="1" outline="0" fieldPosition="0">
        <references count="2">
          <reference field="1" count="1" selected="0">
            <x v="12"/>
          </reference>
          <reference field="2" count="1">
            <x v="60"/>
          </reference>
        </references>
      </pivotArea>
    </format>
    <format dxfId="8947">
      <pivotArea dataOnly="0" labelOnly="1" outline="0" fieldPosition="0">
        <references count="2">
          <reference field="1" count="1" selected="0">
            <x v="13"/>
          </reference>
          <reference field="2" count="1">
            <x v="3"/>
          </reference>
        </references>
      </pivotArea>
    </format>
    <format dxfId="8946">
      <pivotArea dataOnly="0" labelOnly="1" outline="0" fieldPosition="0">
        <references count="2">
          <reference field="1" count="1" selected="0">
            <x v="14"/>
          </reference>
          <reference field="2" count="1">
            <x v="40"/>
          </reference>
        </references>
      </pivotArea>
    </format>
    <format dxfId="8945">
      <pivotArea dataOnly="0" labelOnly="1" outline="0" fieldPosition="0">
        <references count="2">
          <reference field="1" count="1" selected="0">
            <x v="15"/>
          </reference>
          <reference field="2" count="1">
            <x v="4"/>
          </reference>
        </references>
      </pivotArea>
    </format>
    <format dxfId="8944">
      <pivotArea dataOnly="0" labelOnly="1" outline="0" fieldPosition="0">
        <references count="2">
          <reference field="1" count="1" selected="0">
            <x v="16"/>
          </reference>
          <reference field="2" count="1">
            <x v="5"/>
          </reference>
        </references>
      </pivotArea>
    </format>
    <format dxfId="8943">
      <pivotArea dataOnly="0" labelOnly="1" outline="0" fieldPosition="0">
        <references count="2">
          <reference field="1" count="1" selected="0">
            <x v="17"/>
          </reference>
          <reference field="2" count="1">
            <x v="34"/>
          </reference>
        </references>
      </pivotArea>
    </format>
    <format dxfId="8942">
      <pivotArea dataOnly="0" labelOnly="1" outline="0" fieldPosition="0">
        <references count="2">
          <reference field="1" count="1" selected="0">
            <x v="18"/>
          </reference>
          <reference field="2" count="1">
            <x v="61"/>
          </reference>
        </references>
      </pivotArea>
    </format>
    <format dxfId="8941">
      <pivotArea dataOnly="0" labelOnly="1" outline="0" fieldPosition="0">
        <references count="2">
          <reference field="1" count="1" selected="0">
            <x v="19"/>
          </reference>
          <reference field="2" count="1">
            <x v="6"/>
          </reference>
        </references>
      </pivotArea>
    </format>
    <format dxfId="8940">
      <pivotArea dataOnly="0" labelOnly="1" outline="0" fieldPosition="0">
        <references count="2">
          <reference field="1" count="1" selected="0">
            <x v="20"/>
          </reference>
          <reference field="2" count="1">
            <x v="53"/>
          </reference>
        </references>
      </pivotArea>
    </format>
    <format dxfId="8939">
      <pivotArea dataOnly="0" labelOnly="1" outline="0" fieldPosition="0">
        <references count="2">
          <reference field="1" count="1" selected="0">
            <x v="21"/>
          </reference>
          <reference field="2" count="1">
            <x v="43"/>
          </reference>
        </references>
      </pivotArea>
    </format>
    <format dxfId="8938">
      <pivotArea dataOnly="0" labelOnly="1" outline="0" fieldPosition="0">
        <references count="2">
          <reference field="1" count="1" selected="0">
            <x v="22"/>
          </reference>
          <reference field="2" count="1">
            <x v="7"/>
          </reference>
        </references>
      </pivotArea>
    </format>
    <format dxfId="8937">
      <pivotArea dataOnly="0" labelOnly="1" outline="0" fieldPosition="0">
        <references count="2">
          <reference field="1" count="1" selected="0">
            <x v="23"/>
          </reference>
          <reference field="2" count="1">
            <x v="8"/>
          </reference>
        </references>
      </pivotArea>
    </format>
    <format dxfId="8936">
      <pivotArea dataOnly="0" labelOnly="1" outline="0" fieldPosition="0">
        <references count="2">
          <reference field="1" count="1" selected="0">
            <x v="24"/>
          </reference>
          <reference field="2" count="1">
            <x v="9"/>
          </reference>
        </references>
      </pivotArea>
    </format>
    <format dxfId="8935">
      <pivotArea dataOnly="0" labelOnly="1" outline="0" fieldPosition="0">
        <references count="2">
          <reference field="1" count="1" selected="0">
            <x v="25"/>
          </reference>
          <reference field="2" count="1">
            <x v="50"/>
          </reference>
        </references>
      </pivotArea>
    </format>
    <format dxfId="8934">
      <pivotArea dataOnly="0" labelOnly="1" outline="0" fieldPosition="0">
        <references count="2">
          <reference field="1" count="1" selected="0">
            <x v="26"/>
          </reference>
          <reference field="2" count="1">
            <x v="39"/>
          </reference>
        </references>
      </pivotArea>
    </format>
    <format dxfId="8933">
      <pivotArea dataOnly="0" labelOnly="1" outline="0" fieldPosition="0">
        <references count="2">
          <reference field="1" count="1" selected="0">
            <x v="27"/>
          </reference>
          <reference field="2" count="1">
            <x v="47"/>
          </reference>
        </references>
      </pivotArea>
    </format>
    <format dxfId="8932">
      <pivotArea dataOnly="0" labelOnly="1" outline="0" fieldPosition="0">
        <references count="2">
          <reference field="1" count="1" selected="0">
            <x v="28"/>
          </reference>
          <reference field="2" count="1">
            <x v="10"/>
          </reference>
        </references>
      </pivotArea>
    </format>
    <format dxfId="8931">
      <pivotArea dataOnly="0" labelOnly="1" outline="0" fieldPosition="0">
        <references count="2">
          <reference field="1" count="1" selected="0">
            <x v="29"/>
          </reference>
          <reference field="2" count="1">
            <x v="11"/>
          </reference>
        </references>
      </pivotArea>
    </format>
    <format dxfId="8930">
      <pivotArea dataOnly="0" labelOnly="1" outline="0" fieldPosition="0">
        <references count="2">
          <reference field="1" count="1" selected="0">
            <x v="30"/>
          </reference>
          <reference field="2" count="1">
            <x v="55"/>
          </reference>
        </references>
      </pivotArea>
    </format>
    <format dxfId="8929">
      <pivotArea dataOnly="0" labelOnly="1" outline="0" fieldPosition="0">
        <references count="2">
          <reference field="1" count="1" selected="0">
            <x v="31"/>
          </reference>
          <reference field="2" count="1">
            <x v="31"/>
          </reference>
        </references>
      </pivotArea>
    </format>
    <format dxfId="8928">
      <pivotArea dataOnly="0" labelOnly="1" outline="0" fieldPosition="0">
        <references count="2">
          <reference field="1" count="1" selected="0">
            <x v="32"/>
          </reference>
          <reference field="2" count="1">
            <x v="52"/>
          </reference>
        </references>
      </pivotArea>
    </format>
    <format dxfId="8927">
      <pivotArea dataOnly="0" labelOnly="1" outline="0" fieldPosition="0">
        <references count="2">
          <reference field="1" count="1" selected="0">
            <x v="33"/>
          </reference>
          <reference field="2" count="1">
            <x v="46"/>
          </reference>
        </references>
      </pivotArea>
    </format>
    <format dxfId="8926">
      <pivotArea dataOnly="0" labelOnly="1" outline="0" fieldPosition="0">
        <references count="2">
          <reference field="1" count="1" selected="0">
            <x v="34"/>
          </reference>
          <reference field="2" count="1">
            <x v="12"/>
          </reference>
        </references>
      </pivotArea>
    </format>
    <format dxfId="8925">
      <pivotArea dataOnly="0" labelOnly="1" outline="0" fieldPosition="0">
        <references count="2">
          <reference field="1" count="1" selected="0">
            <x v="35"/>
          </reference>
          <reference field="2" count="1">
            <x v="13"/>
          </reference>
        </references>
      </pivotArea>
    </format>
    <format dxfId="8924">
      <pivotArea dataOnly="0" labelOnly="1" outline="0" fieldPosition="0">
        <references count="2">
          <reference field="1" count="1" selected="0">
            <x v="36"/>
          </reference>
          <reference field="2" count="1">
            <x v="14"/>
          </reference>
        </references>
      </pivotArea>
    </format>
    <format dxfId="8923">
      <pivotArea dataOnly="0" labelOnly="1" outline="0" fieldPosition="0">
        <references count="2">
          <reference field="1" count="1" selected="0">
            <x v="37"/>
          </reference>
          <reference field="2" count="1">
            <x v="38"/>
          </reference>
        </references>
      </pivotArea>
    </format>
    <format dxfId="8922">
      <pivotArea dataOnly="0" labelOnly="1" outline="0" fieldPosition="0">
        <references count="2">
          <reference field="1" count="1" selected="0">
            <x v="38"/>
          </reference>
          <reference field="2" count="1">
            <x v="62"/>
          </reference>
        </references>
      </pivotArea>
    </format>
    <format dxfId="8921">
      <pivotArea dataOnly="0" labelOnly="1" outline="0" fieldPosition="0">
        <references count="2">
          <reference field="1" count="1" selected="0">
            <x v="39"/>
          </reference>
          <reference field="2" count="1">
            <x v="36"/>
          </reference>
        </references>
      </pivotArea>
    </format>
    <format dxfId="8920">
      <pivotArea dataOnly="0" labelOnly="1" outline="0" fieldPosition="0">
        <references count="2">
          <reference field="1" count="1" selected="0">
            <x v="40"/>
          </reference>
          <reference field="2" count="1">
            <x v="15"/>
          </reference>
        </references>
      </pivotArea>
    </format>
    <format dxfId="8919">
      <pivotArea dataOnly="0" labelOnly="1" outline="0" fieldPosition="0">
        <references count="2">
          <reference field="1" count="1" selected="0">
            <x v="41"/>
          </reference>
          <reference field="2" count="1">
            <x v="23"/>
          </reference>
        </references>
      </pivotArea>
    </format>
    <format dxfId="8918">
      <pivotArea dataOnly="0" labelOnly="1" outline="0" fieldPosition="0">
        <references count="2">
          <reference field="1" count="1" selected="0">
            <x v="42"/>
          </reference>
          <reference field="2" count="1">
            <x v="35"/>
          </reference>
        </references>
      </pivotArea>
    </format>
    <format dxfId="8917">
      <pivotArea dataOnly="0" labelOnly="1" outline="0" fieldPosition="0">
        <references count="2">
          <reference field="1" count="1" selected="0">
            <x v="43"/>
          </reference>
          <reference field="2" count="1">
            <x v="44"/>
          </reference>
        </references>
      </pivotArea>
    </format>
    <format dxfId="8916">
      <pivotArea dataOnly="0" labelOnly="1" outline="0" fieldPosition="0">
        <references count="2">
          <reference field="1" count="1" selected="0">
            <x v="44"/>
          </reference>
          <reference field="2" count="1">
            <x v="48"/>
          </reference>
        </references>
      </pivotArea>
    </format>
    <format dxfId="8915">
      <pivotArea dataOnly="0" labelOnly="1" outline="0" fieldPosition="0">
        <references count="2">
          <reference field="1" count="1" selected="0">
            <x v="45"/>
          </reference>
          <reference field="2" count="1">
            <x v="22"/>
          </reference>
        </references>
      </pivotArea>
    </format>
    <format dxfId="8914">
      <pivotArea dataOnly="0" labelOnly="1" outline="0" fieldPosition="0">
        <references count="2">
          <reference field="1" count="1" selected="0">
            <x v="46"/>
          </reference>
          <reference field="2" count="1">
            <x v="27"/>
          </reference>
        </references>
      </pivotArea>
    </format>
    <format dxfId="8913">
      <pivotArea dataOnly="0" labelOnly="1" outline="0" fieldPosition="0">
        <references count="2">
          <reference field="1" count="1" selected="0">
            <x v="47"/>
          </reference>
          <reference field="2" count="1">
            <x v="16"/>
          </reference>
        </references>
      </pivotArea>
    </format>
    <format dxfId="8912">
      <pivotArea dataOnly="0" labelOnly="1" outline="0" fieldPosition="0">
        <references count="2">
          <reference field="1" count="1" selected="0">
            <x v="48"/>
          </reference>
          <reference field="2" count="1">
            <x v="45"/>
          </reference>
        </references>
      </pivotArea>
    </format>
    <format dxfId="8911">
      <pivotArea dataOnly="0" labelOnly="1" outline="0" fieldPosition="0">
        <references count="2">
          <reference field="1" count="1" selected="0">
            <x v="49"/>
          </reference>
          <reference field="2" count="1">
            <x v="24"/>
          </reference>
        </references>
      </pivotArea>
    </format>
    <format dxfId="8910">
      <pivotArea dataOnly="0" labelOnly="1" outline="0" fieldPosition="0">
        <references count="2">
          <reference field="1" count="1" selected="0">
            <x v="50"/>
          </reference>
          <reference field="2" count="1">
            <x v="51"/>
          </reference>
        </references>
      </pivotArea>
    </format>
    <format dxfId="8909">
      <pivotArea dataOnly="0" labelOnly="1" outline="0" fieldPosition="0">
        <references count="2">
          <reference field="1" count="1" selected="0">
            <x v="51"/>
          </reference>
          <reference field="2" count="1">
            <x v="17"/>
          </reference>
        </references>
      </pivotArea>
    </format>
    <format dxfId="8908">
      <pivotArea dataOnly="0" labelOnly="1" outline="0" fieldPosition="0">
        <references count="2">
          <reference field="1" count="1" selected="0">
            <x v="52"/>
          </reference>
          <reference field="2" count="1">
            <x v="28"/>
          </reference>
        </references>
      </pivotArea>
    </format>
    <format dxfId="8907">
      <pivotArea dataOnly="0" labelOnly="1" outline="0" fieldPosition="0">
        <references count="2">
          <reference field="1" count="1" selected="0">
            <x v="53"/>
          </reference>
          <reference field="2" count="1">
            <x v="33"/>
          </reference>
        </references>
      </pivotArea>
    </format>
    <format dxfId="8906">
      <pivotArea dataOnly="0" labelOnly="1" outline="0" fieldPosition="0">
        <references count="2">
          <reference field="1" count="1" selected="0">
            <x v="54"/>
          </reference>
          <reference field="2" count="1">
            <x v="56"/>
          </reference>
        </references>
      </pivotArea>
    </format>
    <format dxfId="8905">
      <pivotArea dataOnly="0" labelOnly="1" outline="0" fieldPosition="0">
        <references count="2">
          <reference field="1" count="1" selected="0">
            <x v="55"/>
          </reference>
          <reference field="2" count="1">
            <x v="57"/>
          </reference>
        </references>
      </pivotArea>
    </format>
    <format dxfId="8904">
      <pivotArea dataOnly="0" labelOnly="1" outline="0" fieldPosition="0">
        <references count="2">
          <reference field="1" count="1" selected="0">
            <x v="56"/>
          </reference>
          <reference field="2" count="1">
            <x v="25"/>
          </reference>
        </references>
      </pivotArea>
    </format>
    <format dxfId="8903">
      <pivotArea dataOnly="0" labelOnly="1" outline="0" fieldPosition="0">
        <references count="2">
          <reference field="1" count="1" selected="0">
            <x v="57"/>
          </reference>
          <reference field="2" count="1">
            <x v="18"/>
          </reference>
        </references>
      </pivotArea>
    </format>
    <format dxfId="8902">
      <pivotArea dataOnly="0" labelOnly="1" outline="0" fieldPosition="0">
        <references count="2">
          <reference field="1" count="1" selected="0">
            <x v="58"/>
          </reference>
          <reference field="2" count="1">
            <x v="19"/>
          </reference>
        </references>
      </pivotArea>
    </format>
    <format dxfId="8901">
      <pivotArea dataOnly="0" labelOnly="1" outline="0" fieldPosition="0">
        <references count="2">
          <reference field="1" count="1" selected="0">
            <x v="59"/>
          </reference>
          <reference field="2" count="1">
            <x v="26"/>
          </reference>
        </references>
      </pivotArea>
    </format>
    <format dxfId="8900">
      <pivotArea dataOnly="0" labelOnly="1" outline="0" fieldPosition="0">
        <references count="2">
          <reference field="1" count="1" selected="0">
            <x v="60"/>
          </reference>
          <reference field="2" count="1">
            <x v="2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Tabla dinámica9" cacheId="34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H94:K215" firstHeaderRow="2" firstDataRow="2" firstDataCol="3"/>
  <pivotFields count="5">
    <pivotField axis="axisRow" compact="0" numFmtId="14" outline="0" showAll="0" defaultSubtotal="0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m="1" x="119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m="1" x="12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m="1" x="120"/>
        <item x="67"/>
        <item x="68"/>
        <item x="69"/>
        <item x="70"/>
        <item x="71"/>
        <item x="72"/>
        <item x="73"/>
        <item x="74"/>
        <item m="1" x="122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m="1" x="121"/>
        <item x="113"/>
        <item x="114"/>
        <item x="115"/>
        <item x="116"/>
        <item x="117"/>
        <item x="118"/>
      </items>
    </pivotField>
    <pivotField compact="0" outline="0" showAll="0" defaultSubtotal="0"/>
    <pivotField axis="axisRow" compact="0" outline="0" showAll="0" defaultSubtotal="0">
      <items count="69">
        <item x="6"/>
        <item x="41"/>
        <item x="4"/>
        <item m="1" x="64"/>
        <item x="37"/>
        <item x="49"/>
        <item x="16"/>
        <item x="40"/>
        <item x="32"/>
        <item x="19"/>
        <item x="33"/>
        <item x="43"/>
        <item x="26"/>
        <item x="15"/>
        <item x="25"/>
        <item x="50"/>
        <item x="29"/>
        <item x="21"/>
        <item x="55"/>
        <item x="52"/>
        <item x="8"/>
        <item x="1"/>
        <item x="36"/>
        <item x="2"/>
        <item x="5"/>
        <item x="14"/>
        <item x="28"/>
        <item x="12"/>
        <item x="3"/>
        <item x="23"/>
        <item x="7"/>
        <item x="24"/>
        <item x="18"/>
        <item x="22"/>
        <item x="35"/>
        <item x="11"/>
        <item x="31"/>
        <item x="56"/>
        <item x="0"/>
        <item x="9"/>
        <item x="10"/>
        <item x="13"/>
        <item m="1" x="65"/>
        <item x="17"/>
        <item x="20"/>
        <item m="1" x="68"/>
        <item x="27"/>
        <item x="30"/>
        <item x="34"/>
        <item m="1" x="66"/>
        <item x="38"/>
        <item m="1" x="67"/>
        <item x="39"/>
        <item x="42"/>
        <item x="44"/>
        <item x="45"/>
        <item x="46"/>
        <item x="47"/>
        <item x="48"/>
        <item x="51"/>
        <item x="53"/>
        <item x="54"/>
        <item x="57"/>
        <item x="58"/>
        <item x="59"/>
        <item x="60"/>
        <item x="61"/>
        <item x="62"/>
        <item x="63"/>
      </items>
    </pivotField>
    <pivotField dataField="1" compact="0" outline="0" showAll="0"/>
    <pivotField axis="axisRow" compact="0" outline="0" showAll="0">
      <items count="5">
        <item x="1"/>
        <item x="0"/>
        <item x="2"/>
        <item x="3"/>
        <item t="default"/>
      </items>
    </pivotField>
  </pivotFields>
  <rowFields count="3">
    <field x="2"/>
    <field x="0"/>
    <field x="4"/>
  </rowFields>
  <rowItems count="120">
    <i>
      <x/>
      <x v="6"/>
      <x v="1"/>
    </i>
    <i r="1">
      <x v="68"/>
      <x v="1"/>
    </i>
    <i r="1">
      <x v="75"/>
      <x v="1"/>
    </i>
    <i>
      <x v="1"/>
      <x v="82"/>
      <x v="1"/>
    </i>
    <i>
      <x v="2"/>
      <x v="4"/>
      <x v="1"/>
    </i>
    <i>
      <x v="4"/>
      <x v="72"/>
      <x v="1"/>
    </i>
    <i r="1">
      <x v="115"/>
      <x/>
    </i>
    <i r="1">
      <x v="116"/>
      <x v="1"/>
    </i>
    <i>
      <x v="5"/>
      <x v="95"/>
      <x v="1"/>
    </i>
    <i>
      <x v="6"/>
      <x v="23"/>
      <x v="1"/>
    </i>
    <i r="1">
      <x v="43"/>
      <x v="1"/>
    </i>
    <i r="1">
      <x v="48"/>
      <x v="1"/>
    </i>
    <i r="1">
      <x v="58"/>
      <x v="1"/>
    </i>
    <i r="1">
      <x v="67"/>
      <x v="1"/>
    </i>
    <i r="1">
      <x v="93"/>
      <x v="1"/>
    </i>
    <i>
      <x v="7"/>
      <x v="81"/>
      <x/>
    </i>
    <i>
      <x v="8"/>
      <x v="55"/>
      <x v="1"/>
    </i>
    <i>
      <x v="9"/>
      <x v="31"/>
      <x/>
    </i>
    <i>
      <x v="10"/>
      <x v="56"/>
      <x v="1"/>
    </i>
    <i r="1">
      <x v="73"/>
      <x v="1"/>
    </i>
    <i>
      <x v="11"/>
      <x v="85"/>
      <x v="1"/>
    </i>
    <i>
      <x v="12"/>
      <x v="44"/>
      <x/>
    </i>
    <i>
      <x v="13"/>
      <x v="20"/>
      <x v="1"/>
    </i>
    <i r="1">
      <x v="24"/>
      <x v="1"/>
    </i>
    <i r="1">
      <x v="57"/>
      <x v="1"/>
    </i>
    <i r="1">
      <x v="63"/>
      <x v="1"/>
    </i>
    <i r="1">
      <x v="79"/>
      <x v="1"/>
    </i>
    <i>
      <x v="14"/>
      <x v="41"/>
      <x v="1"/>
    </i>
    <i r="1">
      <x v="42"/>
      <x/>
    </i>
    <i r="1">
      <x v="64"/>
      <x v="1"/>
    </i>
    <i>
      <x v="15"/>
      <x v="96"/>
      <x v="1"/>
    </i>
    <i>
      <x v="16"/>
      <x v="51"/>
      <x v="1"/>
    </i>
    <i>
      <x v="17"/>
      <x v="33"/>
      <x v="1"/>
    </i>
    <i>
      <x v="18"/>
      <x v="103"/>
      <x/>
    </i>
    <i>
      <x v="19"/>
      <x v="99"/>
      <x v="1"/>
    </i>
    <i>
      <x v="20"/>
      <x v="8"/>
      <x v="1"/>
    </i>
    <i r="1">
      <x v="12"/>
      <x/>
    </i>
    <i r="1">
      <x v="17"/>
      <x/>
    </i>
    <i r="1">
      <x v="113"/>
      <x/>
    </i>
    <i>
      <x v="21"/>
      <x v="1"/>
      <x/>
    </i>
    <i r="1">
      <x v="11"/>
      <x/>
    </i>
    <i r="1">
      <x v="101"/>
      <x/>
    </i>
    <i r="1">
      <x v="104"/>
      <x/>
    </i>
    <i>
      <x v="22"/>
      <x v="66"/>
      <x v="1"/>
    </i>
    <i>
      <x v="23"/>
      <x v="2"/>
      <x/>
    </i>
    <i>
      <x v="24"/>
      <x v="5"/>
      <x/>
    </i>
    <i r="1">
      <x v="25"/>
      <x/>
    </i>
    <i r="1">
      <x v="59"/>
      <x v="1"/>
    </i>
    <i r="1">
      <x v="60"/>
      <x/>
    </i>
    <i r="1">
      <x v="61"/>
      <x/>
    </i>
    <i>
      <x v="25"/>
      <x v="18"/>
      <x v="1"/>
    </i>
    <i r="1">
      <x v="30"/>
      <x v="1"/>
    </i>
    <i r="1">
      <x v="70"/>
      <x/>
    </i>
    <i r="1">
      <x v="91"/>
      <x v="1"/>
    </i>
    <i r="1">
      <x v="119"/>
      <x v="1"/>
    </i>
    <i>
      <x v="26"/>
      <x v="50"/>
      <x/>
    </i>
    <i r="1">
      <x v="52"/>
      <x/>
    </i>
    <i r="1">
      <x v="88"/>
      <x/>
    </i>
    <i>
      <x v="27"/>
      <x v="14"/>
      <x/>
    </i>
    <i r="1">
      <x v="15"/>
      <x/>
    </i>
    <i>
      <x v="28"/>
      <x v="3"/>
      <x v="1"/>
    </i>
    <i r="1">
      <x v="35"/>
      <x v="1"/>
    </i>
    <i r="1">
      <x v="74"/>
      <x v="1"/>
    </i>
    <i r="1">
      <x v="105"/>
      <x v="1"/>
    </i>
    <i>
      <x v="29"/>
      <x v="37"/>
      <x v="1"/>
    </i>
    <i>
      <x v="30"/>
      <x v="7"/>
      <x v="1"/>
    </i>
    <i r="1">
      <x v="21"/>
      <x/>
    </i>
    <i r="1">
      <x v="22"/>
      <x v="1"/>
    </i>
    <i r="1">
      <x v="47"/>
      <x/>
    </i>
    <i r="1">
      <x v="71"/>
      <x/>
    </i>
    <i r="1">
      <x v="84"/>
      <x/>
    </i>
    <i>
      <x v="31"/>
      <x v="38"/>
      <x/>
    </i>
    <i r="1">
      <x v="39"/>
      <x/>
    </i>
    <i r="1">
      <x v="40"/>
      <x/>
    </i>
    <i r="1">
      <x v="106"/>
      <x/>
    </i>
    <i r="1">
      <x v="107"/>
      <x/>
    </i>
    <i>
      <x v="32"/>
      <x v="27"/>
      <x/>
    </i>
    <i r="1">
      <x v="28"/>
      <x/>
    </i>
    <i r="1">
      <x v="29"/>
      <x/>
    </i>
    <i>
      <x v="33"/>
      <x v="36"/>
      <x/>
    </i>
    <i>
      <x v="34"/>
      <x v="65"/>
      <x/>
    </i>
    <i>
      <x v="35"/>
      <x v="13"/>
      <x/>
    </i>
    <i r="1">
      <x v="34"/>
      <x/>
    </i>
    <i r="1">
      <x v="97"/>
      <x/>
    </i>
    <i r="1">
      <x v="120"/>
      <x/>
    </i>
    <i>
      <x v="36"/>
      <x v="54"/>
      <x v="1"/>
    </i>
    <i>
      <x v="37"/>
      <x v="108"/>
      <x/>
    </i>
    <i>
      <x v="38"/>
      <x/>
      <x v="1"/>
    </i>
    <i r="1">
      <x v="118"/>
      <x v="1"/>
    </i>
    <i>
      <x v="39"/>
      <x v="9"/>
      <x/>
    </i>
    <i>
      <x v="40"/>
      <x v="10"/>
      <x/>
    </i>
    <i r="1">
      <x v="49"/>
      <x/>
    </i>
    <i r="1">
      <x v="94"/>
      <x/>
    </i>
    <i>
      <x v="41"/>
      <x v="16"/>
      <x v="1"/>
    </i>
    <i>
      <x v="43"/>
      <x v="26"/>
      <x/>
    </i>
    <i>
      <x v="44"/>
      <x v="32"/>
      <x/>
    </i>
    <i r="1">
      <x v="76"/>
      <x/>
    </i>
    <i>
      <x v="46"/>
      <x v="46"/>
      <x/>
    </i>
    <i r="1">
      <x v="110"/>
      <x v="1"/>
    </i>
    <i>
      <x v="47"/>
      <x v="53"/>
      <x v="1"/>
    </i>
    <i>
      <x v="48"/>
      <x v="62"/>
      <x v="2"/>
    </i>
    <i>
      <x v="50"/>
      <x v="77"/>
      <x/>
    </i>
    <i>
      <x v="52"/>
      <x v="80"/>
      <x v="1"/>
    </i>
    <i>
      <x v="53"/>
      <x v="83"/>
      <x/>
    </i>
    <i>
      <x v="54"/>
      <x v="86"/>
      <x/>
    </i>
    <i>
      <x v="55"/>
      <x v="87"/>
      <x/>
    </i>
    <i>
      <x v="56"/>
      <x v="89"/>
      <x/>
    </i>
    <i>
      <x v="57"/>
      <x v="90"/>
      <x v="1"/>
    </i>
    <i>
      <x v="58"/>
      <x v="92"/>
      <x v="1"/>
    </i>
    <i>
      <x v="59"/>
      <x v="98"/>
      <x/>
    </i>
    <i>
      <x v="60"/>
      <x v="100"/>
      <x v="1"/>
    </i>
    <i>
      <x v="61"/>
      <x v="102"/>
      <x v="1"/>
    </i>
    <i>
      <x v="62"/>
      <x v="109"/>
      <x v="1"/>
    </i>
    <i>
      <x v="63"/>
      <x v="111"/>
      <x v="2"/>
    </i>
    <i>
      <x v="64"/>
      <x v="112"/>
      <x v="1"/>
    </i>
    <i>
      <x v="65"/>
      <x v="114"/>
      <x/>
    </i>
    <i>
      <x v="66"/>
      <x v="121"/>
      <x/>
    </i>
    <i>
      <x v="67"/>
      <x v="122"/>
      <x v="1"/>
    </i>
    <i>
      <x v="68"/>
      <x v="123"/>
      <x v="3"/>
    </i>
    <i t="grand">
      <x/>
    </i>
  </rowItems>
  <colItems count="1">
    <i/>
  </colItems>
  <dataFields count="1">
    <dataField name="Cuenta de CIUDAD" fld="3" subtotal="count" baseField="0" baseItem="0"/>
  </dataFields>
  <formats count="301">
    <format dxfId="9339">
      <pivotArea type="origin" dataOnly="0" labelOnly="1" outline="0" fieldPosition="0"/>
    </format>
    <format dxfId="9338">
      <pivotArea field="2" type="button" dataOnly="0" labelOnly="1" outline="0" axis="axisRow" fieldPosition="0"/>
    </format>
    <format dxfId="9337">
      <pivotArea field="0" type="button" dataOnly="0" labelOnly="1" outline="0" axis="axisRow" fieldPosition="1"/>
    </format>
    <format dxfId="9336">
      <pivotArea field="4" type="button" dataOnly="0" labelOnly="1" outline="0" axis="axisRow" fieldPosition="2"/>
    </format>
    <format dxfId="9335">
      <pivotArea dataOnly="0" labelOnly="1" outline="0" fieldPosition="0">
        <references count="1">
          <reference field="2" count="3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</reference>
        </references>
      </pivotArea>
    </format>
    <format dxfId="9334">
      <pivotArea dataOnly="0" labelOnly="1" outline="0" fieldPosition="0">
        <references count="1">
          <reference field="2" count="8"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9333">
      <pivotArea dataOnly="0" labelOnly="1" grandRow="1" outline="0" fieldPosition="0"/>
    </format>
    <format dxfId="9332">
      <pivotArea type="all" dataOnly="0" outline="0" fieldPosition="0"/>
    </format>
    <format dxfId="9331">
      <pivotArea dataOnly="0" labelOnly="1" outline="0" fieldPosition="0">
        <references count="1">
          <reference field="2" count="1">
            <x v="11"/>
          </reference>
        </references>
      </pivotArea>
    </format>
    <format dxfId="9330">
      <pivotArea dataOnly="0" labelOnly="1" outline="0" fieldPosition="0">
        <references count="1">
          <reference field="2" count="1">
            <x v="11"/>
          </reference>
        </references>
      </pivotArea>
    </format>
    <format dxfId="9329">
      <pivotArea dataOnly="0" labelOnly="1" outline="0" fieldPosition="0">
        <references count="1">
          <reference field="2" count="1">
            <x v="30"/>
          </reference>
        </references>
      </pivotArea>
    </format>
    <format dxfId="9328">
      <pivotArea type="all" dataOnly="0" outline="0" fieldPosition="0"/>
    </format>
    <format dxfId="9327">
      <pivotArea type="all" dataOnly="0" outline="0" fieldPosition="0"/>
    </format>
    <format dxfId="9326">
      <pivotArea type="origin" dataOnly="0" labelOnly="1" outline="0" fieldPosition="0"/>
    </format>
    <format dxfId="9325">
      <pivotArea field="2" type="button" dataOnly="0" labelOnly="1" outline="0" axis="axisRow" fieldPosition="0"/>
    </format>
    <format dxfId="9324">
      <pivotArea dataOnly="0" labelOnly="1" outline="0" fieldPosition="0">
        <references count="1">
          <reference field="2" count="3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</reference>
        </references>
      </pivotArea>
    </format>
    <format dxfId="9323">
      <pivotArea dataOnly="0" labelOnly="1" outline="0" fieldPosition="0">
        <references count="1">
          <reference field="2" count="8"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9322">
      <pivotArea dataOnly="0" labelOnly="1" grandRow="1" outline="0" fieldPosition="0"/>
    </format>
    <format dxfId="9321">
      <pivotArea outline="0" collapsedLevelsAreSubtotals="1" fieldPosition="0">
        <references count="3">
          <reference field="0" count="0" selected="0"/>
          <reference field="2" count="0" selected="0"/>
          <reference field="4" count="0" selected="0"/>
        </references>
      </pivotArea>
    </format>
    <format dxfId="9320">
      <pivotArea type="origin" dataOnly="0" labelOnly="1" outline="0" fieldPosition="0"/>
    </format>
    <format dxfId="9319">
      <pivotArea field="2" type="button" dataOnly="0" labelOnly="1" outline="0" axis="axisRow" fieldPosition="0"/>
    </format>
    <format dxfId="9318">
      <pivotArea field="0" type="button" dataOnly="0" labelOnly="1" outline="0" axis="axisRow" fieldPosition="1"/>
    </format>
    <format dxfId="9317">
      <pivotArea field="4" type="button" dataOnly="0" labelOnly="1" outline="0" axis="axisRow" fieldPosition="2"/>
    </format>
    <format dxfId="9316">
      <pivotArea type="topRight" dataOnly="0" labelOnly="1" outline="0" fieldPosition="0"/>
    </format>
    <format dxfId="9315">
      <pivotArea dataOnly="0" labelOnly="1" outline="0" fieldPosition="0">
        <references count="1">
          <reference field="2" count="3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</reference>
        </references>
      </pivotArea>
    </format>
    <format dxfId="9314">
      <pivotArea dataOnly="0" labelOnly="1" outline="0" fieldPosition="0">
        <references count="1">
          <reference field="2" count="8"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9313">
      <pivotArea field="2" type="button" dataOnly="0" labelOnly="1" outline="0" axis="axisRow" fieldPosition="0"/>
    </format>
    <format dxfId="9312">
      <pivotArea field="0" type="button" dataOnly="0" labelOnly="1" outline="0" axis="axisRow" fieldPosition="1"/>
    </format>
    <format dxfId="9311">
      <pivotArea field="4" type="button" dataOnly="0" labelOnly="1" outline="0" axis="axisRow" fieldPosition="2"/>
    </format>
    <format dxfId="9310">
      <pivotArea type="all" dataOnly="0" outline="0" fieldPosition="0"/>
    </format>
    <format dxfId="9309">
      <pivotArea outline="0" collapsedLevelsAreSubtotals="1" fieldPosition="0"/>
    </format>
    <format dxfId="9308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307">
      <pivotArea dataOnly="0" labelOnly="1" outline="0" fieldPosition="0">
        <references count="1">
          <reference field="2" count="18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</reference>
        </references>
      </pivotArea>
    </format>
    <format dxfId="9306">
      <pivotArea dataOnly="0" labelOnly="1" grandRow="1" outline="0" fieldPosition="0"/>
    </format>
    <format dxfId="9305">
      <pivotArea dataOnly="0" labelOnly="1" outline="0" fieldPosition="0">
        <references count="2">
          <reference field="0" count="1">
            <x v="82"/>
          </reference>
          <reference field="2" count="1" selected="0">
            <x v="1"/>
          </reference>
        </references>
      </pivotArea>
    </format>
    <format dxfId="9304">
      <pivotArea dataOnly="0" labelOnly="1" outline="0" fieldPosition="0">
        <references count="2">
          <reference field="0" count="1">
            <x v="4"/>
          </reference>
          <reference field="2" count="1" selected="0">
            <x v="2"/>
          </reference>
        </references>
      </pivotArea>
    </format>
    <format dxfId="9303">
      <pivotArea dataOnly="0" labelOnly="1" outline="0" fieldPosition="0">
        <references count="2">
          <reference field="0" count="1">
            <x v="118"/>
          </reference>
          <reference field="2" count="1" selected="0">
            <x v="3"/>
          </reference>
        </references>
      </pivotArea>
    </format>
    <format dxfId="9302">
      <pivotArea dataOnly="0" labelOnly="1" outline="0" fieldPosition="0">
        <references count="2">
          <reference field="0" count="3">
            <x v="72"/>
            <x v="115"/>
            <x v="116"/>
          </reference>
          <reference field="2" count="1" selected="0">
            <x v="4"/>
          </reference>
        </references>
      </pivotArea>
    </format>
    <format dxfId="9301">
      <pivotArea dataOnly="0" labelOnly="1" outline="0" fieldPosition="0">
        <references count="2">
          <reference field="0" count="1">
            <x v="95"/>
          </reference>
          <reference field="2" count="1" selected="0">
            <x v="5"/>
          </reference>
        </references>
      </pivotArea>
    </format>
    <format dxfId="9300">
      <pivotArea dataOnly="0" labelOnly="1" outline="0" fieldPosition="0">
        <references count="2">
          <reference field="0" count="1">
            <x v="81"/>
          </reference>
          <reference field="2" count="1" selected="0">
            <x v="7"/>
          </reference>
        </references>
      </pivotArea>
    </format>
    <format dxfId="9299">
      <pivotArea dataOnly="0" labelOnly="1" outline="0" fieldPosition="0">
        <references count="2">
          <reference field="0" count="1">
            <x v="55"/>
          </reference>
          <reference field="2" count="1" selected="0">
            <x v="8"/>
          </reference>
        </references>
      </pivotArea>
    </format>
    <format dxfId="9298">
      <pivotArea dataOnly="0" labelOnly="1" outline="0" fieldPosition="0">
        <references count="2">
          <reference field="0" count="1">
            <x v="31"/>
          </reference>
          <reference field="2" count="1" selected="0">
            <x v="9"/>
          </reference>
        </references>
      </pivotArea>
    </format>
    <format dxfId="9297">
      <pivotArea dataOnly="0" labelOnly="1" outline="0" fieldPosition="0">
        <references count="2">
          <reference field="0" count="2">
            <x v="56"/>
            <x v="73"/>
          </reference>
          <reference field="2" count="1" selected="0">
            <x v="10"/>
          </reference>
        </references>
      </pivotArea>
    </format>
    <format dxfId="9296">
      <pivotArea dataOnly="0" labelOnly="1" outline="0" fieldPosition="0">
        <references count="2">
          <reference field="0" count="1">
            <x v="85"/>
          </reference>
          <reference field="2" count="1" selected="0">
            <x v="11"/>
          </reference>
        </references>
      </pivotArea>
    </format>
    <format dxfId="9295">
      <pivotArea dataOnly="0" labelOnly="1" outline="0" fieldPosition="0">
        <references count="2">
          <reference field="0" count="1">
            <x v="44"/>
          </reference>
          <reference field="2" count="1" selected="0">
            <x v="12"/>
          </reference>
        </references>
      </pivotArea>
    </format>
    <format dxfId="9294">
      <pivotArea dataOnly="0" labelOnly="1" outline="0" fieldPosition="0">
        <references count="2">
          <reference field="0" count="3">
            <x v="41"/>
            <x v="42"/>
            <x v="64"/>
          </reference>
          <reference field="2" count="1" selected="0">
            <x v="14"/>
          </reference>
        </references>
      </pivotArea>
    </format>
    <format dxfId="9293">
      <pivotArea dataOnly="0" labelOnly="1" outline="0" fieldPosition="0">
        <references count="2">
          <reference field="0" count="1">
            <x v="96"/>
          </reference>
          <reference field="2" count="1" selected="0">
            <x v="15"/>
          </reference>
        </references>
      </pivotArea>
    </format>
    <format dxfId="9292">
      <pivotArea dataOnly="0" labelOnly="1" outline="0" fieldPosition="0">
        <references count="2">
          <reference field="0" count="1">
            <x v="51"/>
          </reference>
          <reference field="2" count="1" selected="0">
            <x v="16"/>
          </reference>
        </references>
      </pivotArea>
    </format>
    <format dxfId="9291">
      <pivotArea dataOnly="0" labelOnly="1" outline="0" fieldPosition="0">
        <references count="2">
          <reference field="0" count="1">
            <x v="33"/>
          </reference>
          <reference field="2" count="1" selected="0">
            <x v="17"/>
          </reference>
        </references>
      </pivotArea>
    </format>
    <format dxfId="9290">
      <pivotArea dataOnly="0" labelOnly="1" outline="0" fieldPosition="0">
        <references count="2">
          <reference field="0" count="1">
            <x v="103"/>
          </reference>
          <reference field="2" count="1" selected="0">
            <x v="18"/>
          </reference>
        </references>
      </pivotArea>
    </format>
    <format dxfId="9289">
      <pivotArea dataOnly="0" labelOnly="1" outline="0" fieldPosition="0">
        <references count="2">
          <reference field="0" count="1">
            <x v="99"/>
          </reference>
          <reference field="2" count="1" selected="0">
            <x v="19"/>
          </reference>
        </references>
      </pivotArea>
    </format>
    <format dxfId="9288">
      <pivotArea dataOnly="0" labelOnly="1" outline="0" fieldPosition="0">
        <references count="2">
          <reference field="0" count="4">
            <x v="8"/>
            <x v="12"/>
            <x v="17"/>
            <x v="113"/>
          </reference>
          <reference field="2" count="1" selected="0">
            <x v="20"/>
          </reference>
        </references>
      </pivotArea>
    </format>
    <format dxfId="9287">
      <pivotArea dataOnly="0" labelOnly="1" outline="0" fieldPosition="0">
        <references count="2">
          <reference field="0" count="4">
            <x v="1"/>
            <x v="11"/>
            <x v="101"/>
            <x v="104"/>
          </reference>
          <reference field="2" count="1" selected="0">
            <x v="21"/>
          </reference>
        </references>
      </pivotArea>
    </format>
    <format dxfId="9286">
      <pivotArea dataOnly="0" labelOnly="1" outline="0" fieldPosition="0">
        <references count="2">
          <reference field="0" count="1">
            <x v="66"/>
          </reference>
          <reference field="2" count="1" selected="0">
            <x v="22"/>
          </reference>
        </references>
      </pivotArea>
    </format>
    <format dxfId="9285">
      <pivotArea dataOnly="0" labelOnly="1" outline="0" fieldPosition="0">
        <references count="2">
          <reference field="0" count="1">
            <x v="2"/>
          </reference>
          <reference field="2" count="1" selected="0">
            <x v="23"/>
          </reference>
        </references>
      </pivotArea>
    </format>
    <format dxfId="9284">
      <pivotArea dataOnly="0" labelOnly="1" outline="0" fieldPosition="0">
        <references count="2">
          <reference field="0" count="5">
            <x v="5"/>
            <x v="25"/>
            <x v="59"/>
            <x v="60"/>
            <x v="61"/>
          </reference>
          <reference field="2" count="1" selected="0">
            <x v="24"/>
          </reference>
        </references>
      </pivotArea>
    </format>
    <format dxfId="9283">
      <pivotArea dataOnly="0" labelOnly="1" outline="0" fieldPosition="0">
        <references count="2">
          <reference field="0" count="3">
            <x v="50"/>
            <x v="52"/>
            <x v="88"/>
          </reference>
          <reference field="2" count="1" selected="0">
            <x v="26"/>
          </reference>
        </references>
      </pivotArea>
    </format>
    <format dxfId="9282">
      <pivotArea dataOnly="0" labelOnly="1" outline="0" fieldPosition="0">
        <references count="2">
          <reference field="0" count="2">
            <x v="14"/>
            <x v="15"/>
          </reference>
          <reference field="2" count="1" selected="0">
            <x v="27"/>
          </reference>
        </references>
      </pivotArea>
    </format>
    <format dxfId="9281">
      <pivotArea dataOnly="0" labelOnly="1" outline="0" fieldPosition="0">
        <references count="2">
          <reference field="0" count="1">
            <x v="37"/>
          </reference>
          <reference field="2" count="1" selected="0">
            <x v="29"/>
          </reference>
        </references>
      </pivotArea>
    </format>
    <format dxfId="9280">
      <pivotArea dataOnly="0" labelOnly="1" outline="0" fieldPosition="0">
        <references count="2">
          <reference field="0" count="5">
            <x v="38"/>
            <x v="39"/>
            <x v="40"/>
            <x v="106"/>
            <x v="107"/>
          </reference>
          <reference field="2" count="1" selected="0">
            <x v="31"/>
          </reference>
        </references>
      </pivotArea>
    </format>
    <format dxfId="9279">
      <pivotArea dataOnly="0" labelOnly="1" outline="0" fieldPosition="0">
        <references count="2">
          <reference field="0" count="3">
            <x v="27"/>
            <x v="28"/>
            <x v="29"/>
          </reference>
          <reference field="2" count="1" selected="0">
            <x v="32"/>
          </reference>
        </references>
      </pivotArea>
    </format>
    <format dxfId="9278">
      <pivotArea dataOnly="0" labelOnly="1" outline="0" fieldPosition="0">
        <references count="2">
          <reference field="0" count="1">
            <x v="36"/>
          </reference>
          <reference field="2" count="1" selected="0">
            <x v="33"/>
          </reference>
        </references>
      </pivotArea>
    </format>
    <format dxfId="9277">
      <pivotArea dataOnly="0" labelOnly="1" outline="0" fieldPosition="0">
        <references count="2">
          <reference field="0" count="1">
            <x v="65"/>
          </reference>
          <reference field="2" count="1" selected="0">
            <x v="34"/>
          </reference>
        </references>
      </pivotArea>
    </format>
    <format dxfId="9276">
      <pivotArea dataOnly="0" labelOnly="1" outline="0" fieldPosition="0">
        <references count="2">
          <reference field="0" count="1">
            <x v="54"/>
          </reference>
          <reference field="2" count="1" selected="0">
            <x v="36"/>
          </reference>
        </references>
      </pivotArea>
    </format>
    <format dxfId="9275">
      <pivotArea dataOnly="0" labelOnly="1" outline="0" fieldPosition="0">
        <references count="2">
          <reference field="0" count="1">
            <x v="108"/>
          </reference>
          <reference field="2" count="1" selected="0">
            <x v="37"/>
          </reference>
        </references>
      </pivotArea>
    </format>
    <format dxfId="9274">
      <pivotArea dataOnly="0" labelOnly="1" outline="0" fieldPosition="0">
        <references count="2">
          <reference field="0" count="1">
            <x v="0"/>
          </reference>
          <reference field="2" count="1" selected="0">
            <x v="38"/>
          </reference>
        </references>
      </pivotArea>
    </format>
    <format dxfId="9273">
      <pivotArea dataOnly="0" labelOnly="1" outline="0" fieldPosition="0">
        <references count="2">
          <reference field="0" count="1">
            <x v="9"/>
          </reference>
          <reference field="2" count="1" selected="0">
            <x v="39"/>
          </reference>
        </references>
      </pivotArea>
    </format>
    <format dxfId="9272">
      <pivotArea dataOnly="0" labelOnly="1" outline="0" fieldPosition="0">
        <references count="2">
          <reference field="0" count="1">
            <x v="16"/>
          </reference>
          <reference field="2" count="1" selected="0">
            <x v="41"/>
          </reference>
        </references>
      </pivotArea>
    </format>
    <format dxfId="9271">
      <pivotArea dataOnly="0" labelOnly="1" outline="0" fieldPosition="0">
        <references count="2">
          <reference field="0" count="1">
            <x v="19"/>
          </reference>
          <reference field="2" count="1" selected="0">
            <x v="42"/>
          </reference>
        </references>
      </pivotArea>
    </format>
    <format dxfId="9270">
      <pivotArea dataOnly="0" labelOnly="1" outline="0" fieldPosition="0">
        <references count="2">
          <reference field="0" count="1">
            <x v="26"/>
          </reference>
          <reference field="2" count="1" selected="0">
            <x v="43"/>
          </reference>
        </references>
      </pivotArea>
    </format>
    <format dxfId="9269">
      <pivotArea dataOnly="0" labelOnly="1" outline="0" fieldPosition="0">
        <references count="2">
          <reference field="0" count="2">
            <x v="32"/>
            <x v="76"/>
          </reference>
          <reference field="2" count="1" selected="0">
            <x v="44"/>
          </reference>
        </references>
      </pivotArea>
    </format>
    <format dxfId="9268">
      <pivotArea dataOnly="0" labelOnly="1" outline="0" fieldPosition="0">
        <references count="2">
          <reference field="0" count="1">
            <x v="45"/>
          </reference>
          <reference field="2" count="1" selected="0">
            <x v="45"/>
          </reference>
        </references>
      </pivotArea>
    </format>
    <format dxfId="9267">
      <pivotArea dataOnly="0" labelOnly="1" outline="0" fieldPosition="0">
        <references count="2">
          <reference field="0" count="2">
            <x v="46"/>
            <x v="110"/>
          </reference>
          <reference field="2" count="1" selected="0">
            <x v="46"/>
          </reference>
        </references>
      </pivotArea>
    </format>
    <format dxfId="9266">
      <pivotArea dataOnly="0" labelOnly="1" outline="0" fieldPosition="0">
        <references count="2">
          <reference field="0" count="1">
            <x v="53"/>
          </reference>
          <reference field="2" count="1" selected="0">
            <x v="47"/>
          </reference>
        </references>
      </pivotArea>
    </format>
    <format dxfId="9265">
      <pivotArea dataOnly="0" labelOnly="1" outline="0" fieldPosition="0">
        <references count="2">
          <reference field="0" count="1">
            <x v="62"/>
          </reference>
          <reference field="2" count="1" selected="0">
            <x v="48"/>
          </reference>
        </references>
      </pivotArea>
    </format>
    <format dxfId="9264">
      <pivotArea dataOnly="0" labelOnly="1" outline="0" fieldPosition="0">
        <references count="2">
          <reference field="0" count="2">
            <x v="69"/>
            <x v="117"/>
          </reference>
          <reference field="2" count="1" selected="0">
            <x v="49"/>
          </reference>
        </references>
      </pivotArea>
    </format>
    <format dxfId="9263">
      <pivotArea dataOnly="0" labelOnly="1" outline="0" fieldPosition="0">
        <references count="2">
          <reference field="0" count="1">
            <x v="77"/>
          </reference>
          <reference field="2" count="1" selected="0">
            <x v="50"/>
          </reference>
        </references>
      </pivotArea>
    </format>
    <format dxfId="9262">
      <pivotArea dataOnly="0" labelOnly="1" outline="0" fieldPosition="0">
        <references count="2">
          <reference field="0" count="1">
            <x v="78"/>
          </reference>
          <reference field="2" count="1" selected="0">
            <x v="51"/>
          </reference>
        </references>
      </pivotArea>
    </format>
    <format dxfId="9261">
      <pivotArea dataOnly="0" labelOnly="1" outline="0" fieldPosition="0">
        <references count="2">
          <reference field="0" count="1">
            <x v="80"/>
          </reference>
          <reference field="2" count="1" selected="0">
            <x v="52"/>
          </reference>
        </references>
      </pivotArea>
    </format>
    <format dxfId="9260">
      <pivotArea dataOnly="0" labelOnly="1" outline="0" fieldPosition="0">
        <references count="2">
          <reference field="0" count="1">
            <x v="83"/>
          </reference>
          <reference field="2" count="1" selected="0">
            <x v="53"/>
          </reference>
        </references>
      </pivotArea>
    </format>
    <format dxfId="9259">
      <pivotArea dataOnly="0" labelOnly="1" outline="0" fieldPosition="0">
        <references count="2">
          <reference field="0" count="1">
            <x v="86"/>
          </reference>
          <reference field="2" count="1" selected="0">
            <x v="54"/>
          </reference>
        </references>
      </pivotArea>
    </format>
    <format dxfId="9258">
      <pivotArea dataOnly="0" labelOnly="1" outline="0" fieldPosition="0">
        <references count="2">
          <reference field="0" count="1">
            <x v="87"/>
          </reference>
          <reference field="2" count="1" selected="0">
            <x v="55"/>
          </reference>
        </references>
      </pivotArea>
    </format>
    <format dxfId="9257">
      <pivotArea dataOnly="0" labelOnly="1" outline="0" fieldPosition="0">
        <references count="2">
          <reference field="0" count="1">
            <x v="89"/>
          </reference>
          <reference field="2" count="1" selected="0">
            <x v="56"/>
          </reference>
        </references>
      </pivotArea>
    </format>
    <format dxfId="9256">
      <pivotArea dataOnly="0" labelOnly="1" outline="0" fieldPosition="0">
        <references count="2">
          <reference field="0" count="1">
            <x v="90"/>
          </reference>
          <reference field="2" count="1" selected="0">
            <x v="57"/>
          </reference>
        </references>
      </pivotArea>
    </format>
    <format dxfId="9255">
      <pivotArea dataOnly="0" labelOnly="1" outline="0" fieldPosition="0">
        <references count="2">
          <reference field="0" count="1">
            <x v="92"/>
          </reference>
          <reference field="2" count="1" selected="0">
            <x v="58"/>
          </reference>
        </references>
      </pivotArea>
    </format>
    <format dxfId="9254">
      <pivotArea dataOnly="0" labelOnly="1" outline="0" fieldPosition="0">
        <references count="2">
          <reference field="0" count="1">
            <x v="98"/>
          </reference>
          <reference field="2" count="1" selected="0">
            <x v="59"/>
          </reference>
        </references>
      </pivotArea>
    </format>
    <format dxfId="9253">
      <pivotArea dataOnly="0" labelOnly="1" outline="0" fieldPosition="0">
        <references count="2">
          <reference field="0" count="1">
            <x v="100"/>
          </reference>
          <reference field="2" count="1" selected="0">
            <x v="60"/>
          </reference>
        </references>
      </pivotArea>
    </format>
    <format dxfId="9252">
      <pivotArea dataOnly="0" labelOnly="1" outline="0" fieldPosition="0">
        <references count="2">
          <reference field="0" count="1">
            <x v="102"/>
          </reference>
          <reference field="2" count="1" selected="0">
            <x v="61"/>
          </reference>
        </references>
      </pivotArea>
    </format>
    <format dxfId="9251">
      <pivotArea dataOnly="0" labelOnly="1" outline="0" fieldPosition="0">
        <references count="2">
          <reference field="0" count="1">
            <x v="109"/>
          </reference>
          <reference field="2" count="1" selected="0">
            <x v="62"/>
          </reference>
        </references>
      </pivotArea>
    </format>
    <format dxfId="9250">
      <pivotArea dataOnly="0" labelOnly="1" outline="0" fieldPosition="0">
        <references count="2">
          <reference field="0" count="1">
            <x v="111"/>
          </reference>
          <reference field="2" count="1" selected="0">
            <x v="63"/>
          </reference>
        </references>
      </pivotArea>
    </format>
    <format dxfId="9249">
      <pivotArea dataOnly="0" labelOnly="1" outline="0" fieldPosition="0">
        <references count="2">
          <reference field="0" count="1">
            <x v="112"/>
          </reference>
          <reference field="2" count="1" selected="0">
            <x v="64"/>
          </reference>
        </references>
      </pivotArea>
    </format>
    <format dxfId="9248">
      <pivotArea dataOnly="0" labelOnly="1" outline="0" fieldPosition="0">
        <references count="2">
          <reference field="0" count="1">
            <x v="114"/>
          </reference>
          <reference field="2" count="1" selected="0">
            <x v="65"/>
          </reference>
        </references>
      </pivotArea>
    </format>
    <format dxfId="9247">
      <pivotArea dataOnly="0" labelOnly="1" outline="0" fieldPosition="0">
        <references count="2">
          <reference field="0" count="1">
            <x v="121"/>
          </reference>
          <reference field="2" count="1" selected="0">
            <x v="66"/>
          </reference>
        </references>
      </pivotArea>
    </format>
    <format dxfId="9246">
      <pivotArea dataOnly="0" labelOnly="1" outline="0" fieldPosition="0">
        <references count="2">
          <reference field="0" count="1">
            <x v="122"/>
          </reference>
          <reference field="2" count="1" selected="0">
            <x v="67"/>
          </reference>
        </references>
      </pivotArea>
    </format>
    <format dxfId="9245">
      <pivotArea dataOnly="0" labelOnly="1" outline="0" fieldPosition="0">
        <references count="3">
          <reference field="0" count="1" selected="0">
            <x v="82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9244">
      <pivotArea dataOnly="0" labelOnly="1" outline="0" fieldPosition="0">
        <references count="3">
          <reference field="0" count="1" selected="0">
            <x v="4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9243">
      <pivotArea dataOnly="0" labelOnly="1" outline="0" fieldPosition="0">
        <references count="3">
          <reference field="0" count="1" selected="0">
            <x v="118"/>
          </reference>
          <reference field="2" count="1" selected="0">
            <x v="3"/>
          </reference>
          <reference field="4" count="1">
            <x v="1"/>
          </reference>
        </references>
      </pivotArea>
    </format>
    <format dxfId="9242">
      <pivotArea dataOnly="0" labelOnly="1" outline="0" fieldPosition="0">
        <references count="3">
          <reference field="0" count="1" selected="0">
            <x v="72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9241">
      <pivotArea dataOnly="0" labelOnly="1" outline="0" fieldPosition="0">
        <references count="3">
          <reference field="0" count="1" selected="0">
            <x v="115"/>
          </reference>
          <reference field="2" count="1" selected="0">
            <x v="4"/>
          </reference>
          <reference field="4" count="1">
            <x v="0"/>
          </reference>
        </references>
      </pivotArea>
    </format>
    <format dxfId="9240">
      <pivotArea dataOnly="0" labelOnly="1" outline="0" fieldPosition="0">
        <references count="3">
          <reference field="0" count="1" selected="0">
            <x v="116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9239">
      <pivotArea dataOnly="0" labelOnly="1" outline="0" fieldPosition="0">
        <references count="3">
          <reference field="0" count="1" selected="0">
            <x v="95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9238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7"/>
          </reference>
          <reference field="4" count="1">
            <x v="0"/>
          </reference>
        </references>
      </pivotArea>
    </format>
    <format dxfId="9237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9236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9235">
      <pivotArea dataOnly="0" labelOnly="1" outline="0" fieldPosition="0">
        <references count="3">
          <reference field="0" count="1" selected="0">
            <x v="56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9234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9233">
      <pivotArea dataOnly="0" labelOnly="1" outline="0" fieldPosition="0">
        <references count="3">
          <reference field="0" count="1" selected="0">
            <x v="85"/>
          </reference>
          <reference field="2" count="1" selected="0">
            <x v="11"/>
          </reference>
          <reference field="4" count="1">
            <x v="1"/>
          </reference>
        </references>
      </pivotArea>
    </format>
    <format dxfId="9232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12"/>
          </reference>
          <reference field="4" count="1">
            <x v="0"/>
          </reference>
        </references>
      </pivotArea>
    </format>
    <format dxfId="9231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14"/>
          </reference>
          <reference field="4" count="1">
            <x v="1"/>
          </reference>
        </references>
      </pivotArea>
    </format>
    <format dxfId="9230">
      <pivotArea dataOnly="0" labelOnly="1" outline="0" fieldPosition="0">
        <references count="3">
          <reference field="0" count="1" selected="0">
            <x v="42"/>
          </reference>
          <reference field="2" count="1" selected="0">
            <x v="14"/>
          </reference>
          <reference field="4" count="1">
            <x v="0"/>
          </reference>
        </references>
      </pivotArea>
    </format>
    <format dxfId="9229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14"/>
          </reference>
          <reference field="4" count="1">
            <x v="1"/>
          </reference>
        </references>
      </pivotArea>
    </format>
    <format dxfId="9228">
      <pivotArea dataOnly="0" labelOnly="1" outline="0" fieldPosition="0">
        <references count="3">
          <reference field="0" count="1" selected="0">
            <x v="96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9227">
      <pivotArea dataOnly="0" labelOnly="1" outline="0" fieldPosition="0">
        <references count="3">
          <reference field="0" count="1" selected="0">
            <x v="51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9226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9225">
      <pivotArea dataOnly="0" labelOnly="1" outline="0" fieldPosition="0">
        <references count="3">
          <reference field="0" count="1" selected="0">
            <x v="103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9224">
      <pivotArea dataOnly="0" labelOnly="1" outline="0" fieldPosition="0">
        <references count="3">
          <reference field="0" count="1" selected="0">
            <x v="99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9223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9222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20"/>
          </reference>
          <reference field="4" count="1">
            <x v="0"/>
          </reference>
        </references>
      </pivotArea>
    </format>
    <format dxfId="9221">
      <pivotArea dataOnly="0" labelOnly="1" outline="0" fieldPosition="0">
        <references count="3">
          <reference field="0" count="1" selected="0">
            <x v="17"/>
          </reference>
          <reference field="2" count="1" selected="0">
            <x v="20"/>
          </reference>
          <reference field="4" count="1">
            <x v="0"/>
          </reference>
        </references>
      </pivotArea>
    </format>
    <format dxfId="9220">
      <pivotArea dataOnly="0" labelOnly="1" outline="0" fieldPosition="0">
        <references count="3">
          <reference field="0" count="1" selected="0">
            <x v="113"/>
          </reference>
          <reference field="2" count="1" selected="0">
            <x v="20"/>
          </reference>
          <reference field="4" count="1">
            <x v="0"/>
          </reference>
        </references>
      </pivotArea>
    </format>
    <format dxfId="9219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21"/>
          </reference>
          <reference field="4" count="1">
            <x v="0"/>
          </reference>
        </references>
      </pivotArea>
    </format>
    <format dxfId="9218">
      <pivotArea dataOnly="0" labelOnly="1" outline="0" fieldPosition="0">
        <references count="3">
          <reference field="0" count="1" selected="0">
            <x v="11"/>
          </reference>
          <reference field="2" count="1" selected="0">
            <x v="21"/>
          </reference>
          <reference field="4" count="1">
            <x v="0"/>
          </reference>
        </references>
      </pivotArea>
    </format>
    <format dxfId="9217">
      <pivotArea dataOnly="0" labelOnly="1" outline="0" fieldPosition="0">
        <references count="3">
          <reference field="0" count="1" selected="0">
            <x v="101"/>
          </reference>
          <reference field="2" count="1" selected="0">
            <x v="21"/>
          </reference>
          <reference field="4" count="1">
            <x v="0"/>
          </reference>
        </references>
      </pivotArea>
    </format>
    <format dxfId="9216">
      <pivotArea dataOnly="0" labelOnly="1" outline="0" fieldPosition="0">
        <references count="3">
          <reference field="0" count="1" selected="0">
            <x v="104"/>
          </reference>
          <reference field="2" count="1" selected="0">
            <x v="21"/>
          </reference>
          <reference field="4" count="1">
            <x v="0"/>
          </reference>
        </references>
      </pivotArea>
    </format>
    <format dxfId="9215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22"/>
          </reference>
          <reference field="4" count="1">
            <x v="1"/>
          </reference>
        </references>
      </pivotArea>
    </format>
    <format dxfId="9214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23"/>
          </reference>
          <reference field="4" count="1">
            <x v="0"/>
          </reference>
        </references>
      </pivotArea>
    </format>
    <format dxfId="9213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24"/>
          </reference>
          <reference field="4" count="1">
            <x v="0"/>
          </reference>
        </references>
      </pivotArea>
    </format>
    <format dxfId="9212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24"/>
          </reference>
          <reference field="4" count="1">
            <x v="0"/>
          </reference>
        </references>
      </pivotArea>
    </format>
    <format dxfId="9211">
      <pivotArea dataOnly="0" labelOnly="1" outline="0" fieldPosition="0">
        <references count="3">
          <reference field="0" count="1" selected="0">
            <x v="59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9210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24"/>
          </reference>
          <reference field="4" count="1">
            <x v="0"/>
          </reference>
        </references>
      </pivotArea>
    </format>
    <format dxfId="9209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24"/>
          </reference>
          <reference field="4" count="1">
            <x v="0"/>
          </reference>
        </references>
      </pivotArea>
    </format>
    <format dxfId="9208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26"/>
          </reference>
          <reference field="4" count="1">
            <x v="0"/>
          </reference>
        </references>
      </pivotArea>
    </format>
    <format dxfId="9207">
      <pivotArea dataOnly="0" labelOnly="1" outline="0" fieldPosition="0">
        <references count="3">
          <reference field="0" count="1" selected="0">
            <x v="52"/>
          </reference>
          <reference field="2" count="1" selected="0">
            <x v="26"/>
          </reference>
          <reference field="4" count="1">
            <x v="0"/>
          </reference>
        </references>
      </pivotArea>
    </format>
    <format dxfId="9206">
      <pivotArea dataOnly="0" labelOnly="1" outline="0" fieldPosition="0">
        <references count="3">
          <reference field="0" count="1" selected="0">
            <x v="88"/>
          </reference>
          <reference field="2" count="1" selected="0">
            <x v="26"/>
          </reference>
          <reference field="4" count="1">
            <x v="0"/>
          </reference>
        </references>
      </pivotArea>
    </format>
    <format dxfId="9205">
      <pivotArea dataOnly="0" labelOnly="1" outline="0" fieldPosition="0">
        <references count="3">
          <reference field="0" count="1" selected="0">
            <x v="14"/>
          </reference>
          <reference field="2" count="1" selected="0">
            <x v="27"/>
          </reference>
          <reference field="4" count="1">
            <x v="0"/>
          </reference>
        </references>
      </pivotArea>
    </format>
    <format dxfId="9204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27"/>
          </reference>
          <reference field="4" count="1">
            <x v="0"/>
          </reference>
        </references>
      </pivotArea>
    </format>
    <format dxfId="9203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29"/>
          </reference>
          <reference field="4" count="1">
            <x v="1"/>
          </reference>
        </references>
      </pivotArea>
    </format>
    <format dxfId="9202">
      <pivotArea dataOnly="0" labelOnly="1" outline="0" fieldPosition="0">
        <references count="3">
          <reference field="0" count="1" selected="0">
            <x v="38"/>
          </reference>
          <reference field="2" count="1" selected="0">
            <x v="31"/>
          </reference>
          <reference field="4" count="1">
            <x v="0"/>
          </reference>
        </references>
      </pivotArea>
    </format>
    <format dxfId="9201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31"/>
          </reference>
          <reference field="4" count="1">
            <x v="0"/>
          </reference>
        </references>
      </pivotArea>
    </format>
    <format dxfId="9200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31"/>
          </reference>
          <reference field="4" count="1">
            <x v="0"/>
          </reference>
        </references>
      </pivotArea>
    </format>
    <format dxfId="9199">
      <pivotArea dataOnly="0" labelOnly="1" outline="0" fieldPosition="0">
        <references count="3">
          <reference field="0" count="1" selected="0">
            <x v="106"/>
          </reference>
          <reference field="2" count="1" selected="0">
            <x v="31"/>
          </reference>
          <reference field="4" count="1">
            <x v="0"/>
          </reference>
        </references>
      </pivotArea>
    </format>
    <format dxfId="9198">
      <pivotArea dataOnly="0" labelOnly="1" outline="0" fieldPosition="0">
        <references count="3">
          <reference field="0" count="1" selected="0">
            <x v="107"/>
          </reference>
          <reference field="2" count="1" selected="0">
            <x v="31"/>
          </reference>
          <reference field="4" count="1">
            <x v="0"/>
          </reference>
        </references>
      </pivotArea>
    </format>
    <format dxfId="9197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32"/>
          </reference>
          <reference field="4" count="1">
            <x v="0"/>
          </reference>
        </references>
      </pivotArea>
    </format>
    <format dxfId="9196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32"/>
          </reference>
          <reference field="4" count="1">
            <x v="0"/>
          </reference>
        </references>
      </pivotArea>
    </format>
    <format dxfId="9195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32"/>
          </reference>
          <reference field="4" count="1">
            <x v="0"/>
          </reference>
        </references>
      </pivotArea>
    </format>
    <format dxfId="9194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33"/>
          </reference>
          <reference field="4" count="1">
            <x v="0"/>
          </reference>
        </references>
      </pivotArea>
    </format>
    <format dxfId="9193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34"/>
          </reference>
          <reference field="4" count="1">
            <x v="0"/>
          </reference>
        </references>
      </pivotArea>
    </format>
    <format dxfId="9192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36"/>
          </reference>
          <reference field="4" count="1">
            <x v="1"/>
          </reference>
        </references>
      </pivotArea>
    </format>
    <format dxfId="9191">
      <pivotArea dataOnly="0" labelOnly="1" outline="0" fieldPosition="0">
        <references count="3">
          <reference field="0" count="1" selected="0">
            <x v="108"/>
          </reference>
          <reference field="2" count="1" selected="0">
            <x v="37"/>
          </reference>
          <reference field="4" count="1">
            <x v="0"/>
          </reference>
        </references>
      </pivotArea>
    </format>
    <format dxfId="9190">
      <pivotArea dataOnly="0" labelOnly="1" outline="0" fieldPosition="0">
        <references count="3">
          <reference field="0" count="1" selected="0">
            <x v="0"/>
          </reference>
          <reference field="2" count="1" selected="0">
            <x v="38"/>
          </reference>
          <reference field="4" count="1">
            <x v="1"/>
          </reference>
        </references>
      </pivotArea>
    </format>
    <format dxfId="9189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39"/>
          </reference>
          <reference field="4" count="1">
            <x v="0"/>
          </reference>
        </references>
      </pivotArea>
    </format>
    <format dxfId="9188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41"/>
          </reference>
          <reference field="4" count="1">
            <x v="1"/>
          </reference>
        </references>
      </pivotArea>
    </format>
    <format dxfId="9187">
      <pivotArea dataOnly="0" labelOnly="1" outline="0" fieldPosition="0">
        <references count="3">
          <reference field="0" count="1" selected="0">
            <x v="19"/>
          </reference>
          <reference field="2" count="1" selected="0">
            <x v="42"/>
          </reference>
          <reference field="4" count="1">
            <x v="1"/>
          </reference>
        </references>
      </pivotArea>
    </format>
    <format dxfId="9186">
      <pivotArea dataOnly="0" labelOnly="1" outline="0" fieldPosition="0">
        <references count="3">
          <reference field="0" count="1" selected="0">
            <x v="26"/>
          </reference>
          <reference field="2" count="1" selected="0">
            <x v="43"/>
          </reference>
          <reference field="4" count="1">
            <x v="0"/>
          </reference>
        </references>
      </pivotArea>
    </format>
    <format dxfId="9185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44"/>
          </reference>
          <reference field="4" count="1">
            <x v="0"/>
          </reference>
        </references>
      </pivotArea>
    </format>
    <format dxfId="9184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44"/>
          </reference>
          <reference field="4" count="1">
            <x v="0"/>
          </reference>
        </references>
      </pivotArea>
    </format>
    <format dxfId="9183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45"/>
          </reference>
          <reference field="4" count="1">
            <x v="1"/>
          </reference>
        </references>
      </pivotArea>
    </format>
    <format dxfId="9182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9181">
      <pivotArea dataOnly="0" labelOnly="1" outline="0" fieldPosition="0">
        <references count="3">
          <reference field="0" count="1" selected="0">
            <x v="110"/>
          </reference>
          <reference field="2" count="1" selected="0">
            <x v="46"/>
          </reference>
          <reference field="4" count="1">
            <x v="1"/>
          </reference>
        </references>
      </pivotArea>
    </format>
    <format dxfId="9180">
      <pivotArea dataOnly="0" labelOnly="1" outline="0" fieldPosition="0">
        <references count="3">
          <reference field="0" count="1" selected="0">
            <x v="53"/>
          </reference>
          <reference field="2" count="1" selected="0">
            <x v="47"/>
          </reference>
          <reference field="4" count="1">
            <x v="1"/>
          </reference>
        </references>
      </pivotArea>
    </format>
    <format dxfId="9179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48"/>
          </reference>
          <reference field="4" count="1">
            <x v="2"/>
          </reference>
        </references>
      </pivotArea>
    </format>
    <format dxfId="9178">
      <pivotArea dataOnly="0" labelOnly="1" outline="0" fieldPosition="0">
        <references count="3">
          <reference field="0" count="1" selected="0">
            <x v="69"/>
          </reference>
          <reference field="2" count="1" selected="0">
            <x v="49"/>
          </reference>
          <reference field="4" count="1">
            <x v="0"/>
          </reference>
        </references>
      </pivotArea>
    </format>
    <format dxfId="9177">
      <pivotArea dataOnly="0" labelOnly="1" outline="0" fieldPosition="0">
        <references count="3">
          <reference field="0" count="1" selected="0">
            <x v="117"/>
          </reference>
          <reference field="2" count="1" selected="0">
            <x v="49"/>
          </reference>
          <reference field="4" count="1">
            <x v="1"/>
          </reference>
        </references>
      </pivotArea>
    </format>
    <format dxfId="9176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50"/>
          </reference>
          <reference field="4" count="1">
            <x v="0"/>
          </reference>
        </references>
      </pivotArea>
    </format>
    <format dxfId="9175">
      <pivotArea dataOnly="0" labelOnly="1" outline="0" fieldPosition="0">
        <references count="3">
          <reference field="0" count="1" selected="0">
            <x v="78"/>
          </reference>
          <reference field="2" count="1" selected="0">
            <x v="51"/>
          </reference>
          <reference field="4" count="1">
            <x v="1"/>
          </reference>
        </references>
      </pivotArea>
    </format>
    <format dxfId="9174">
      <pivotArea dataOnly="0" labelOnly="1" outline="0" fieldPosition="0">
        <references count="3">
          <reference field="0" count="1" selected="0">
            <x v="80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9173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53"/>
          </reference>
          <reference field="4" count="1">
            <x v="0"/>
          </reference>
        </references>
      </pivotArea>
    </format>
    <format dxfId="9172">
      <pivotArea dataOnly="0" labelOnly="1" outline="0" fieldPosition="0">
        <references count="3">
          <reference field="0" count="1" selected="0">
            <x v="86"/>
          </reference>
          <reference field="2" count="1" selected="0">
            <x v="54"/>
          </reference>
          <reference field="4" count="1">
            <x v="0"/>
          </reference>
        </references>
      </pivotArea>
    </format>
    <format dxfId="9171">
      <pivotArea dataOnly="0" labelOnly="1" outline="0" fieldPosition="0">
        <references count="3">
          <reference field="0" count="1" selected="0">
            <x v="87"/>
          </reference>
          <reference field="2" count="1" selected="0">
            <x v="55"/>
          </reference>
          <reference field="4" count="1">
            <x v="0"/>
          </reference>
        </references>
      </pivotArea>
    </format>
    <format dxfId="9170">
      <pivotArea dataOnly="0" labelOnly="1" outline="0" fieldPosition="0">
        <references count="3">
          <reference field="0" count="1" selected="0">
            <x v="89"/>
          </reference>
          <reference field="2" count="1" selected="0">
            <x v="56"/>
          </reference>
          <reference field="4" count="1">
            <x v="0"/>
          </reference>
        </references>
      </pivotArea>
    </format>
    <format dxfId="9169">
      <pivotArea dataOnly="0" labelOnly="1" outline="0" fieldPosition="0">
        <references count="3">
          <reference field="0" count="1" selected="0">
            <x v="90"/>
          </reference>
          <reference field="2" count="1" selected="0">
            <x v="57"/>
          </reference>
          <reference field="4" count="1">
            <x v="1"/>
          </reference>
        </references>
      </pivotArea>
    </format>
    <format dxfId="9168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58"/>
          </reference>
          <reference field="4" count="1">
            <x v="1"/>
          </reference>
        </references>
      </pivotArea>
    </format>
    <format dxfId="9167">
      <pivotArea dataOnly="0" labelOnly="1" outline="0" fieldPosition="0">
        <references count="3">
          <reference field="0" count="1" selected="0">
            <x v="98"/>
          </reference>
          <reference field="2" count="1" selected="0">
            <x v="59"/>
          </reference>
          <reference field="4" count="1">
            <x v="0"/>
          </reference>
        </references>
      </pivotArea>
    </format>
    <format dxfId="9166">
      <pivotArea dataOnly="0" labelOnly="1" outline="0" fieldPosition="0">
        <references count="3">
          <reference field="0" count="1" selected="0">
            <x v="100"/>
          </reference>
          <reference field="2" count="1" selected="0">
            <x v="60"/>
          </reference>
          <reference field="4" count="1">
            <x v="1"/>
          </reference>
        </references>
      </pivotArea>
    </format>
    <format dxfId="9165">
      <pivotArea dataOnly="0" labelOnly="1" outline="0" fieldPosition="0">
        <references count="3">
          <reference field="0" count="1" selected="0">
            <x v="102"/>
          </reference>
          <reference field="2" count="1" selected="0">
            <x v="61"/>
          </reference>
          <reference field="4" count="1">
            <x v="1"/>
          </reference>
        </references>
      </pivotArea>
    </format>
    <format dxfId="9164">
      <pivotArea dataOnly="0" labelOnly="1" outline="0" fieldPosition="0">
        <references count="3">
          <reference field="0" count="1" selected="0">
            <x v="109"/>
          </reference>
          <reference field="2" count="1" selected="0">
            <x v="62"/>
          </reference>
          <reference field="4" count="1">
            <x v="1"/>
          </reference>
        </references>
      </pivotArea>
    </format>
    <format dxfId="9163">
      <pivotArea dataOnly="0" labelOnly="1" outline="0" fieldPosition="0">
        <references count="3">
          <reference field="0" count="1" selected="0">
            <x v="111"/>
          </reference>
          <reference field="2" count="1" selected="0">
            <x v="63"/>
          </reference>
          <reference field="4" count="1">
            <x v="2"/>
          </reference>
        </references>
      </pivotArea>
    </format>
    <format dxfId="9162">
      <pivotArea dataOnly="0" labelOnly="1" outline="0" fieldPosition="0">
        <references count="3">
          <reference field="0" count="1" selected="0">
            <x v="112"/>
          </reference>
          <reference field="2" count="1" selected="0">
            <x v="64"/>
          </reference>
          <reference field="4" count="1">
            <x v="1"/>
          </reference>
        </references>
      </pivotArea>
    </format>
    <format dxfId="9161">
      <pivotArea dataOnly="0" labelOnly="1" outline="0" fieldPosition="0">
        <references count="3">
          <reference field="0" count="1" selected="0">
            <x v="114"/>
          </reference>
          <reference field="2" count="1" selected="0">
            <x v="65"/>
          </reference>
          <reference field="4" count="1">
            <x v="1"/>
          </reference>
        </references>
      </pivotArea>
    </format>
    <format dxfId="9160">
      <pivotArea dataOnly="0" labelOnly="1" outline="0" fieldPosition="0">
        <references count="3">
          <reference field="0" count="1" selected="0">
            <x v="121"/>
          </reference>
          <reference field="2" count="1" selected="0">
            <x v="66"/>
          </reference>
          <reference field="4" count="1">
            <x v="0"/>
          </reference>
        </references>
      </pivotArea>
    </format>
    <format dxfId="9159">
      <pivotArea dataOnly="0" labelOnly="1" outline="0" fieldPosition="0">
        <references count="3">
          <reference field="0" count="1" selected="0">
            <x v="122"/>
          </reference>
          <reference field="2" count="1" selected="0">
            <x v="67"/>
          </reference>
          <reference field="4" count="1">
            <x v="1"/>
          </reference>
        </references>
      </pivotArea>
    </format>
    <format dxfId="9158">
      <pivotArea outline="0" collapsedLevelsAreSubtotals="1" fieldPosition="0">
        <references count="3">
          <reference field="0" count="3" selected="0">
            <x v="6"/>
            <x v="68"/>
            <x v="75"/>
          </reference>
          <reference field="2" count="1" selected="0">
            <x v="0"/>
          </reference>
          <reference field="4" count="1" selected="0">
            <x v="1"/>
          </reference>
        </references>
      </pivotArea>
    </format>
    <format dxfId="9157">
      <pivotArea dataOnly="0" labelOnly="1" outline="0" fieldPosition="0">
        <references count="1">
          <reference field="2" count="1">
            <x v="0"/>
          </reference>
        </references>
      </pivotArea>
    </format>
    <format dxfId="9156">
      <pivotArea dataOnly="0" labelOnly="1" outline="0" fieldPosition="0">
        <references count="2">
          <reference field="0" count="3">
            <x v="6"/>
            <x v="68"/>
            <x v="75"/>
          </reference>
          <reference field="2" count="1" selected="0">
            <x v="0"/>
          </reference>
        </references>
      </pivotArea>
    </format>
    <format dxfId="9155">
      <pivotArea dataOnly="0" labelOnly="1" outline="0" fieldPosition="0">
        <references count="3">
          <reference field="0" count="1" selected="0">
            <x v="6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9154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9153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9152">
      <pivotArea outline="0" collapsedLevelsAreSubtotals="1" fieldPosition="0">
        <references count="3">
          <reference field="0" count="6" selected="0">
            <x v="23"/>
            <x v="43"/>
            <x v="48"/>
            <x v="58"/>
            <x v="67"/>
            <x v="93"/>
          </reference>
          <reference field="2" count="1" selected="0">
            <x v="6"/>
          </reference>
          <reference field="4" count="1" selected="0">
            <x v="1"/>
          </reference>
        </references>
      </pivotArea>
    </format>
    <format dxfId="9151">
      <pivotArea dataOnly="0" labelOnly="1" outline="0" fieldPosition="0">
        <references count="1">
          <reference field="2" count="1">
            <x v="6"/>
          </reference>
        </references>
      </pivotArea>
    </format>
    <format dxfId="9150">
      <pivotArea dataOnly="0" labelOnly="1" outline="0" fieldPosition="0">
        <references count="2">
          <reference field="0" count="6">
            <x v="23"/>
            <x v="43"/>
            <x v="48"/>
            <x v="58"/>
            <x v="67"/>
            <x v="93"/>
          </reference>
          <reference field="2" count="1" selected="0">
            <x v="6"/>
          </reference>
        </references>
      </pivotArea>
    </format>
    <format dxfId="9149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9148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9147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9146">
      <pivotArea dataOnly="0" labelOnly="1" outline="0" fieldPosition="0">
        <references count="3">
          <reference field="0" count="1" selected="0">
            <x v="58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9145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9144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9143">
      <pivotArea outline="0" collapsedLevelsAreSubtotals="1" fieldPosition="0">
        <references count="3">
          <reference field="0" count="6" selected="0">
            <x v="23"/>
            <x v="43"/>
            <x v="48"/>
            <x v="58"/>
            <x v="67"/>
            <x v="93"/>
          </reference>
          <reference field="2" count="1" selected="0">
            <x v="6"/>
          </reference>
          <reference field="4" count="1" selected="0">
            <x v="1"/>
          </reference>
        </references>
      </pivotArea>
    </format>
    <format dxfId="9142">
      <pivotArea dataOnly="0" labelOnly="1" outline="0" fieldPosition="0">
        <references count="1">
          <reference field="2" count="1">
            <x v="6"/>
          </reference>
        </references>
      </pivotArea>
    </format>
    <format dxfId="9141">
      <pivotArea dataOnly="0" labelOnly="1" outline="0" fieldPosition="0">
        <references count="2">
          <reference field="0" count="6">
            <x v="23"/>
            <x v="43"/>
            <x v="48"/>
            <x v="58"/>
            <x v="67"/>
            <x v="93"/>
          </reference>
          <reference field="2" count="1" selected="0">
            <x v="6"/>
          </reference>
        </references>
      </pivotArea>
    </format>
    <format dxfId="9140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9139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9138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9137">
      <pivotArea dataOnly="0" labelOnly="1" outline="0" fieldPosition="0">
        <references count="3">
          <reference field="0" count="1" selected="0">
            <x v="58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9136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9135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9134">
      <pivotArea outline="0" collapsedLevelsAreSubtotals="1" fieldPosition="0">
        <references count="3">
          <reference field="0" count="5" selected="0">
            <x v="20"/>
            <x v="24"/>
            <x v="57"/>
            <x v="63"/>
            <x v="79"/>
          </reference>
          <reference field="2" count="1" selected="0">
            <x v="13"/>
          </reference>
          <reference field="4" count="1" selected="0">
            <x v="1"/>
          </reference>
        </references>
      </pivotArea>
    </format>
    <format dxfId="9133">
      <pivotArea dataOnly="0" labelOnly="1" outline="0" fieldPosition="0">
        <references count="1">
          <reference field="2" count="1">
            <x v="13"/>
          </reference>
        </references>
      </pivotArea>
    </format>
    <format dxfId="9132">
      <pivotArea dataOnly="0" labelOnly="1" outline="0" fieldPosition="0">
        <references count="2">
          <reference field="0" count="5">
            <x v="20"/>
            <x v="24"/>
            <x v="57"/>
            <x v="63"/>
            <x v="79"/>
          </reference>
          <reference field="2" count="1" selected="0">
            <x v="13"/>
          </reference>
        </references>
      </pivotArea>
    </format>
    <format dxfId="9131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9130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9129">
      <pivotArea dataOnly="0" labelOnly="1" outline="0" fieldPosition="0">
        <references count="3">
          <reference field="0" count="1" selected="0">
            <x v="57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9128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9127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9126">
      <pivotArea outline="0" collapsedLevelsAreSubtotals="1" fieldPosition="0">
        <references count="3">
          <reference field="0" count="5" selected="0">
            <x v="20"/>
            <x v="24"/>
            <x v="57"/>
            <x v="63"/>
            <x v="79"/>
          </reference>
          <reference field="2" count="1" selected="0">
            <x v="13"/>
          </reference>
          <reference field="4" count="1" selected="0">
            <x v="1"/>
          </reference>
        </references>
      </pivotArea>
    </format>
    <format dxfId="9125">
      <pivotArea dataOnly="0" labelOnly="1" outline="0" fieldPosition="0">
        <references count="1">
          <reference field="2" count="1">
            <x v="13"/>
          </reference>
        </references>
      </pivotArea>
    </format>
    <format dxfId="9124">
      <pivotArea dataOnly="0" labelOnly="1" outline="0" fieldPosition="0">
        <references count="2">
          <reference field="0" count="5">
            <x v="20"/>
            <x v="24"/>
            <x v="57"/>
            <x v="63"/>
            <x v="79"/>
          </reference>
          <reference field="2" count="1" selected="0">
            <x v="13"/>
          </reference>
        </references>
      </pivotArea>
    </format>
    <format dxfId="9123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9122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9121">
      <pivotArea dataOnly="0" labelOnly="1" outline="0" fieldPosition="0">
        <references count="3">
          <reference field="0" count="1" selected="0">
            <x v="57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9120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9119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9118">
      <pivotArea outline="0" collapsedLevelsAreSubtotals="1" fieldPosition="0">
        <references count="3">
          <reference field="0" count="5" selected="0">
            <x v="18"/>
            <x v="30"/>
            <x v="70"/>
            <x v="91"/>
            <x v="119"/>
          </reference>
          <reference field="2" count="1" selected="0">
            <x v="25"/>
          </reference>
          <reference field="4" count="2" selected="0">
            <x v="0"/>
            <x v="1"/>
          </reference>
        </references>
      </pivotArea>
    </format>
    <format dxfId="9117">
      <pivotArea dataOnly="0" labelOnly="1" outline="0" fieldPosition="0">
        <references count="1">
          <reference field="2" count="1">
            <x v="25"/>
          </reference>
        </references>
      </pivotArea>
    </format>
    <format dxfId="9116">
      <pivotArea dataOnly="0" labelOnly="1" outline="0" fieldPosition="0">
        <references count="2">
          <reference field="0" count="5">
            <x v="18"/>
            <x v="30"/>
            <x v="70"/>
            <x v="91"/>
            <x v="119"/>
          </reference>
          <reference field="2" count="1" selected="0">
            <x v="25"/>
          </reference>
        </references>
      </pivotArea>
    </format>
    <format dxfId="9115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9114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9113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25"/>
          </reference>
          <reference field="4" count="1">
            <x v="0"/>
          </reference>
        </references>
      </pivotArea>
    </format>
    <format dxfId="9112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9111">
      <pivotArea dataOnly="0" labelOnly="1" outline="0" fieldPosition="0">
        <references count="3">
          <reference field="0" count="1" selected="0">
            <x v="119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9110">
      <pivotArea outline="0" collapsedLevelsAreSubtotals="1" fieldPosition="0">
        <references count="3">
          <reference field="0" count="5" selected="0">
            <x v="18"/>
            <x v="30"/>
            <x v="70"/>
            <x v="91"/>
            <x v="119"/>
          </reference>
          <reference field="2" count="1" selected="0">
            <x v="25"/>
          </reference>
          <reference field="4" count="2" selected="0">
            <x v="0"/>
            <x v="1"/>
          </reference>
        </references>
      </pivotArea>
    </format>
    <format dxfId="9109">
      <pivotArea dataOnly="0" labelOnly="1" outline="0" fieldPosition="0">
        <references count="1">
          <reference field="2" count="1">
            <x v="25"/>
          </reference>
        </references>
      </pivotArea>
    </format>
    <format dxfId="9108">
      <pivotArea dataOnly="0" labelOnly="1" outline="0" fieldPosition="0">
        <references count="2">
          <reference field="0" count="5">
            <x v="18"/>
            <x v="30"/>
            <x v="70"/>
            <x v="91"/>
            <x v="119"/>
          </reference>
          <reference field="2" count="1" selected="0">
            <x v="25"/>
          </reference>
        </references>
      </pivotArea>
    </format>
    <format dxfId="9107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9106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9105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25"/>
          </reference>
          <reference field="4" count="1">
            <x v="0"/>
          </reference>
        </references>
      </pivotArea>
    </format>
    <format dxfId="9104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9103">
      <pivotArea dataOnly="0" labelOnly="1" outline="0" fieldPosition="0">
        <references count="3">
          <reference field="0" count="1" selected="0">
            <x v="119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9102">
      <pivotArea outline="0" collapsedLevelsAreSubtotals="1" fieldPosition="0">
        <references count="3">
          <reference field="0" count="4" selected="0">
            <x v="3"/>
            <x v="35"/>
            <x v="74"/>
            <x v="105"/>
          </reference>
          <reference field="2" count="1" selected="0">
            <x v="28"/>
          </reference>
          <reference field="4" count="1" selected="0">
            <x v="1"/>
          </reference>
        </references>
      </pivotArea>
    </format>
    <format dxfId="9101">
      <pivotArea dataOnly="0" labelOnly="1" outline="0" fieldPosition="0">
        <references count="1">
          <reference field="2" count="1">
            <x v="28"/>
          </reference>
        </references>
      </pivotArea>
    </format>
    <format dxfId="9100">
      <pivotArea dataOnly="0" labelOnly="1" outline="0" fieldPosition="0">
        <references count="2">
          <reference field="0" count="4">
            <x v="3"/>
            <x v="35"/>
            <x v="74"/>
            <x v="105"/>
          </reference>
          <reference field="2" count="1" selected="0">
            <x v="28"/>
          </reference>
        </references>
      </pivotArea>
    </format>
    <format dxfId="9099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28"/>
          </reference>
          <reference field="4" count="1">
            <x v="1"/>
          </reference>
        </references>
      </pivotArea>
    </format>
    <format dxfId="9098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28"/>
          </reference>
          <reference field="4" count="1">
            <x v="1"/>
          </reference>
        </references>
      </pivotArea>
    </format>
    <format dxfId="9097">
      <pivotArea dataOnly="0" labelOnly="1" outline="0" fieldPosition="0">
        <references count="3">
          <reference field="0" count="1" selected="0">
            <x v="74"/>
          </reference>
          <reference field="2" count="1" selected="0">
            <x v="28"/>
          </reference>
          <reference field="4" count="1">
            <x v="1"/>
          </reference>
        </references>
      </pivotArea>
    </format>
    <format dxfId="9096">
      <pivotArea dataOnly="0" labelOnly="1" outline="0" fieldPosition="0">
        <references count="3">
          <reference field="0" count="1" selected="0">
            <x v="105"/>
          </reference>
          <reference field="2" count="1" selected="0">
            <x v="28"/>
          </reference>
          <reference field="4" count="1">
            <x v="1"/>
          </reference>
        </references>
      </pivotArea>
    </format>
    <format dxfId="9095">
      <pivotArea outline="0" collapsedLevelsAreSubtotals="1" fieldPosition="0">
        <references count="3">
          <reference field="0" count="4" selected="0">
            <x v="3"/>
            <x v="35"/>
            <x v="74"/>
            <x v="105"/>
          </reference>
          <reference field="2" count="1" selected="0">
            <x v="28"/>
          </reference>
          <reference field="4" count="1" selected="0">
            <x v="1"/>
          </reference>
        </references>
      </pivotArea>
    </format>
    <format dxfId="9094">
      <pivotArea dataOnly="0" labelOnly="1" outline="0" fieldPosition="0">
        <references count="1">
          <reference field="2" count="1">
            <x v="28"/>
          </reference>
        </references>
      </pivotArea>
    </format>
    <format dxfId="9093">
      <pivotArea dataOnly="0" labelOnly="1" outline="0" fieldPosition="0">
        <references count="2">
          <reference field="0" count="4">
            <x v="3"/>
            <x v="35"/>
            <x v="74"/>
            <x v="105"/>
          </reference>
          <reference field="2" count="1" selected="0">
            <x v="28"/>
          </reference>
        </references>
      </pivotArea>
    </format>
    <format dxfId="9092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28"/>
          </reference>
          <reference field="4" count="1">
            <x v="1"/>
          </reference>
        </references>
      </pivotArea>
    </format>
    <format dxfId="9091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28"/>
          </reference>
          <reference field="4" count="1">
            <x v="1"/>
          </reference>
        </references>
      </pivotArea>
    </format>
    <format dxfId="9090">
      <pivotArea dataOnly="0" labelOnly="1" outline="0" fieldPosition="0">
        <references count="3">
          <reference field="0" count="1" selected="0">
            <x v="74"/>
          </reference>
          <reference field="2" count="1" selected="0">
            <x v="28"/>
          </reference>
          <reference field="4" count="1">
            <x v="1"/>
          </reference>
        </references>
      </pivotArea>
    </format>
    <format dxfId="9089">
      <pivotArea dataOnly="0" labelOnly="1" outline="0" fieldPosition="0">
        <references count="3">
          <reference field="0" count="1" selected="0">
            <x v="105"/>
          </reference>
          <reference field="2" count="1" selected="0">
            <x v="28"/>
          </reference>
          <reference field="4" count="1">
            <x v="1"/>
          </reference>
        </references>
      </pivotArea>
    </format>
    <format dxfId="9088">
      <pivotArea outline="0" collapsedLevelsAreSubtotals="1" fieldPosition="0">
        <references count="3">
          <reference field="0" count="6" selected="0">
            <x v="7"/>
            <x v="21"/>
            <x v="22"/>
            <x v="47"/>
            <x v="71"/>
            <x v="84"/>
          </reference>
          <reference field="2" count="1" selected="0">
            <x v="30"/>
          </reference>
          <reference field="4" count="2" selected="0">
            <x v="0"/>
            <x v="1"/>
          </reference>
        </references>
      </pivotArea>
    </format>
    <format dxfId="9087">
      <pivotArea dataOnly="0" labelOnly="1" outline="0" fieldPosition="0">
        <references count="1">
          <reference field="2" count="1">
            <x v="30"/>
          </reference>
        </references>
      </pivotArea>
    </format>
    <format dxfId="9086">
      <pivotArea dataOnly="0" labelOnly="1" outline="0" fieldPosition="0">
        <references count="2">
          <reference field="0" count="6">
            <x v="7"/>
            <x v="21"/>
            <x v="22"/>
            <x v="47"/>
            <x v="71"/>
            <x v="84"/>
          </reference>
          <reference field="2" count="1" selected="0">
            <x v="30"/>
          </reference>
        </references>
      </pivotArea>
    </format>
    <format dxfId="9085">
      <pivotArea dataOnly="0" labelOnly="1" outline="0" fieldPosition="0">
        <references count="3">
          <reference field="0" count="1" selected="0">
            <x v="7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9084">
      <pivotArea dataOnly="0" labelOnly="1" outline="0" fieldPosition="0">
        <references count="3">
          <reference field="0" count="1" selected="0">
            <x v="21"/>
          </reference>
          <reference field="2" count="1" selected="0">
            <x v="30"/>
          </reference>
          <reference field="4" count="1">
            <x v="0"/>
          </reference>
        </references>
      </pivotArea>
    </format>
    <format dxfId="9083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9082">
      <pivotArea dataOnly="0" labelOnly="1" outline="0" fieldPosition="0">
        <references count="3">
          <reference field="0" count="1" selected="0">
            <x v="47"/>
          </reference>
          <reference field="2" count="1" selected="0">
            <x v="30"/>
          </reference>
          <reference field="4" count="1">
            <x v="0"/>
          </reference>
        </references>
      </pivotArea>
    </format>
    <format dxfId="9081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30"/>
          </reference>
          <reference field="4" count="1">
            <x v="0"/>
          </reference>
        </references>
      </pivotArea>
    </format>
    <format dxfId="9080">
      <pivotArea dataOnly="0" labelOnly="1" outline="0" fieldPosition="0">
        <references count="3">
          <reference field="0" count="1" selected="0">
            <x v="84"/>
          </reference>
          <reference field="2" count="1" selected="0">
            <x v="30"/>
          </reference>
          <reference field="4" count="1">
            <x v="0"/>
          </reference>
        </references>
      </pivotArea>
    </format>
    <format dxfId="9079">
      <pivotArea outline="0" collapsedLevelsAreSubtotals="1" fieldPosition="0">
        <references count="3">
          <reference field="0" count="4" selected="0">
            <x v="13"/>
            <x v="34"/>
            <x v="97"/>
            <x v="120"/>
          </reference>
          <reference field="2" count="1" selected="0">
            <x v="35"/>
          </reference>
          <reference field="4" count="1" selected="0">
            <x v="0"/>
          </reference>
        </references>
      </pivotArea>
    </format>
    <format dxfId="9078">
      <pivotArea dataOnly="0" labelOnly="1" outline="0" fieldPosition="0">
        <references count="1">
          <reference field="2" count="1">
            <x v="35"/>
          </reference>
        </references>
      </pivotArea>
    </format>
    <format dxfId="9077">
      <pivotArea dataOnly="0" labelOnly="1" outline="0" fieldPosition="0">
        <references count="2">
          <reference field="0" count="4">
            <x v="13"/>
            <x v="34"/>
            <x v="97"/>
            <x v="120"/>
          </reference>
          <reference field="2" count="1" selected="0">
            <x v="35"/>
          </reference>
        </references>
      </pivotArea>
    </format>
    <format dxfId="9076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9075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9074">
      <pivotArea dataOnly="0" labelOnly="1" outline="0" fieldPosition="0">
        <references count="3">
          <reference field="0" count="1" selected="0">
            <x v="97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9073">
      <pivotArea dataOnly="0" labelOnly="1" outline="0" fieldPosition="0">
        <references count="3">
          <reference field="0" count="1" selected="0">
            <x v="120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9072">
      <pivotArea outline="0" collapsedLevelsAreSubtotals="1" fieldPosition="0">
        <references count="3">
          <reference field="0" count="4" selected="0">
            <x v="13"/>
            <x v="34"/>
            <x v="97"/>
            <x v="120"/>
          </reference>
          <reference field="2" count="1" selected="0">
            <x v="35"/>
          </reference>
          <reference field="4" count="1" selected="0">
            <x v="0"/>
          </reference>
        </references>
      </pivotArea>
    </format>
    <format dxfId="9071">
      <pivotArea dataOnly="0" labelOnly="1" outline="0" fieldPosition="0">
        <references count="1">
          <reference field="2" count="1">
            <x v="35"/>
          </reference>
        </references>
      </pivotArea>
    </format>
    <format dxfId="9070">
      <pivotArea dataOnly="0" labelOnly="1" outline="0" fieldPosition="0">
        <references count="2">
          <reference field="0" count="4">
            <x v="13"/>
            <x v="34"/>
            <x v="97"/>
            <x v="120"/>
          </reference>
          <reference field="2" count="1" selected="0">
            <x v="35"/>
          </reference>
        </references>
      </pivotArea>
    </format>
    <format dxfId="9069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9068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9067">
      <pivotArea dataOnly="0" labelOnly="1" outline="0" fieldPosition="0">
        <references count="3">
          <reference field="0" count="1" selected="0">
            <x v="97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9066">
      <pivotArea dataOnly="0" labelOnly="1" outline="0" fieldPosition="0">
        <references count="3">
          <reference field="0" count="1" selected="0">
            <x v="120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9065">
      <pivotArea outline="0" collapsedLevelsAreSubtotals="1" fieldPosition="0">
        <references count="3">
          <reference field="0" count="3" selected="0">
            <x v="10"/>
            <x v="49"/>
            <x v="94"/>
          </reference>
          <reference field="2" count="1" selected="0">
            <x v="40"/>
          </reference>
          <reference field="4" count="1" selected="0">
            <x v="0"/>
          </reference>
        </references>
      </pivotArea>
    </format>
    <format dxfId="9064">
      <pivotArea dataOnly="0" labelOnly="1" outline="0" fieldPosition="0">
        <references count="1">
          <reference field="2" count="1">
            <x v="40"/>
          </reference>
        </references>
      </pivotArea>
    </format>
    <format dxfId="9063">
      <pivotArea dataOnly="0" labelOnly="1" outline="0" fieldPosition="0">
        <references count="2">
          <reference field="0" count="3">
            <x v="10"/>
            <x v="49"/>
            <x v="94"/>
          </reference>
          <reference field="2" count="1" selected="0">
            <x v="40"/>
          </reference>
        </references>
      </pivotArea>
    </format>
    <format dxfId="9062">
      <pivotArea dataOnly="0" labelOnly="1" outline="0" fieldPosition="0">
        <references count="3">
          <reference field="0" count="1" selected="0">
            <x v="10"/>
          </reference>
          <reference field="2" count="1" selected="0">
            <x v="40"/>
          </reference>
          <reference field="4" count="1">
            <x v="0"/>
          </reference>
        </references>
      </pivotArea>
    </format>
    <format dxfId="9061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40"/>
          </reference>
          <reference field="4" count="1">
            <x v="0"/>
          </reference>
        </references>
      </pivotArea>
    </format>
    <format dxfId="9060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40"/>
          </reference>
          <reference field="4" count="1">
            <x v="0"/>
          </reference>
        </references>
      </pivotArea>
    </format>
    <format dxfId="9059">
      <pivotArea outline="0" collapsedLevelsAreSubtotals="1" fieldPosition="0">
        <references count="3">
          <reference field="0" count="3" selected="0">
            <x v="10"/>
            <x v="49"/>
            <x v="94"/>
          </reference>
          <reference field="2" count="1" selected="0">
            <x v="40"/>
          </reference>
          <reference field="4" count="1" selected="0">
            <x v="0"/>
          </reference>
        </references>
      </pivotArea>
    </format>
    <format dxfId="9058">
      <pivotArea dataOnly="0" labelOnly="1" outline="0" fieldPosition="0">
        <references count="1">
          <reference field="2" count="1">
            <x v="40"/>
          </reference>
        </references>
      </pivotArea>
    </format>
    <format dxfId="9057">
      <pivotArea dataOnly="0" labelOnly="1" outline="0" fieldPosition="0">
        <references count="2">
          <reference field="0" count="3">
            <x v="10"/>
            <x v="49"/>
            <x v="94"/>
          </reference>
          <reference field="2" count="1" selected="0">
            <x v="40"/>
          </reference>
        </references>
      </pivotArea>
    </format>
    <format dxfId="9056">
      <pivotArea dataOnly="0" labelOnly="1" outline="0" fieldPosition="0">
        <references count="3">
          <reference field="0" count="1" selected="0">
            <x v="10"/>
          </reference>
          <reference field="2" count="1" selected="0">
            <x v="40"/>
          </reference>
          <reference field="4" count="1">
            <x v="0"/>
          </reference>
        </references>
      </pivotArea>
    </format>
    <format dxfId="9055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40"/>
          </reference>
          <reference field="4" count="1">
            <x v="0"/>
          </reference>
        </references>
      </pivotArea>
    </format>
    <format dxfId="9054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40"/>
          </reference>
          <reference field="4" count="1">
            <x v="0"/>
          </reference>
        </references>
      </pivotArea>
    </format>
    <format dxfId="9053">
      <pivotArea type="all" dataOnly="0" outline="0" fieldPosition="0"/>
    </format>
    <format dxfId="9052">
      <pivotArea type="all" dataOnly="0" outline="0" fieldPosition="0"/>
    </format>
    <format dxfId="9051">
      <pivotArea type="origin" dataOnly="0" labelOnly="1" outline="0" fieldPosition="0"/>
    </format>
    <format dxfId="9050">
      <pivotArea field="2" type="button" dataOnly="0" labelOnly="1" outline="0" axis="axisRow" fieldPosition="0"/>
    </format>
    <format dxfId="9049">
      <pivotArea field="0" type="button" dataOnly="0" labelOnly="1" outline="0" axis="axisRow" fieldPosition="1"/>
    </format>
    <format dxfId="9048">
      <pivotArea field="4" type="button" dataOnly="0" labelOnly="1" outline="0" axis="axisRow" fieldPosition="2"/>
    </format>
    <format dxfId="9047">
      <pivotArea type="topRight" dataOnly="0" labelOnly="1" outline="0" fieldPosition="0"/>
    </format>
    <format dxfId="9046">
      <pivotArea field="2" type="button" dataOnly="0" labelOnly="1" outline="0" axis="axisRow" fieldPosition="0"/>
    </format>
    <format dxfId="9045">
      <pivotArea field="0" type="button" dataOnly="0" labelOnly="1" outline="0" axis="axisRow" fieldPosition="1"/>
    </format>
    <format dxfId="9044">
      <pivotArea field="4" type="button" dataOnly="0" labelOnly="1" outline="0" axis="axisRow" fieldPosition="2"/>
    </format>
    <format dxfId="9043">
      <pivotArea type="origin" dataOnly="0" labelOnly="1" outline="0" fieldPosition="0"/>
    </format>
    <format dxfId="9042">
      <pivotArea field="2" type="button" dataOnly="0" labelOnly="1" outline="0" axis="axisRow" fieldPosition="0"/>
    </format>
    <format dxfId="9041">
      <pivotArea dataOnly="0" labelOnly="1" outline="0" fieldPosition="0">
        <references count="1">
          <reference field="2" count="50">
            <x v="0"/>
            <x v="1"/>
            <x v="2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3"/>
            <x v="44"/>
            <x v="46"/>
            <x v="47"/>
            <x v="48"/>
            <x v="50"/>
            <x v="52"/>
            <x v="53"/>
            <x v="54"/>
          </reference>
        </references>
      </pivotArea>
    </format>
    <format dxfId="9040">
      <pivotArea dataOnly="0" labelOnly="1" outline="0" fieldPosition="0">
        <references count="1">
          <reference field="2" count="14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</reference>
        </references>
      </pivotArea>
    </format>
    <format dxfId="903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Tabla dinámica10" cacheId="35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 chartFormat="2">
  <location ref="V16:W31" firstHeaderRow="2" firstDataRow="2" firstDataCol="1"/>
  <pivotFields count="7">
    <pivotField compact="0" outline="0" showAll="0"/>
    <pivotField dataField="1" compact="0" outline="0" showAll="0" defaultSubtotal="0"/>
    <pivotField compact="0" outline="0" showAll="0"/>
    <pivotField compact="0" numFmtId="167" outline="0" showAll="0"/>
    <pivotField compact="0" outline="0" showAll="0"/>
    <pivotField compact="0" outline="0" showAll="0" defaultSubtotal="0"/>
    <pivotField axis="axisRow" compact="0" numFmtId="167" outline="0" showAll="0">
      <items count="14">
        <item x="12"/>
        <item x="11"/>
        <item x="10"/>
        <item x="9"/>
        <item x="8"/>
        <item x="7"/>
        <item x="6"/>
        <item x="4"/>
        <item x="3"/>
        <item x="0"/>
        <item x="1"/>
        <item x="2"/>
        <item x="5"/>
        <item t="default"/>
      </items>
    </pivotField>
  </pivotFields>
  <rowFields count="1">
    <field x="6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uenta de COD" fld="1" subtotal="count" baseField="0" baseItem="0"/>
  </dataFields>
  <formats count="13">
    <format dxfId="9352">
      <pivotArea type="all" dataOnly="0" outline="0" fieldPosition="0"/>
    </format>
    <format dxfId="9351">
      <pivotArea type="all" dataOnly="0" outline="0" fieldPosition="0"/>
    </format>
    <format dxfId="9350">
      <pivotArea type="all" dataOnly="0" outline="0" fieldPosition="0"/>
    </format>
    <format dxfId="9349">
      <pivotArea field="6" type="button" dataOnly="0" labelOnly="1" outline="0" axis="axisRow" fieldPosition="0"/>
    </format>
    <format dxfId="9348">
      <pivotArea field="6" type="button" dataOnly="0" labelOnly="1" outline="0" axis="axisRow" fieldPosition="0"/>
    </format>
    <format dxfId="9347">
      <pivotArea outline="0" collapsedLevelsAreSubtotals="1" fieldPosition="0"/>
    </format>
    <format dxfId="9346">
      <pivotArea field="6" type="button" dataOnly="0" labelOnly="1" outline="0" axis="axisRow" fieldPosition="0"/>
    </format>
    <format dxfId="9345">
      <pivotArea dataOnly="0" labelOnly="1" outline="0" fieldPosition="0">
        <references count="1">
          <reference field="6" count="0"/>
        </references>
      </pivotArea>
    </format>
    <format dxfId="9344">
      <pivotArea dataOnly="0" labelOnly="1" grandRow="1" outline="0" fieldPosition="0"/>
    </format>
    <format dxfId="9343">
      <pivotArea type="all" dataOnly="0" outline="0" fieldPosition="0"/>
    </format>
    <format dxfId="9342">
      <pivotArea type="all" dataOnly="0" outline="0" fieldPosition="0"/>
    </format>
    <format dxfId="9341">
      <pivotArea field="6" type="button" dataOnly="0" labelOnly="1" outline="0" axis="axisRow" fieldPosition="0"/>
    </format>
    <format dxfId="9340">
      <pivotArea field="6" type="button" dataOnly="0" labelOnly="1" outline="0" axis="axisRow" fieldPosition="0"/>
    </format>
  </formats>
  <chartFormats count="14">
    <chartFormat chart="1" format="22" series="1">
      <pivotArea type="data" outline="0" fieldPosition="0"/>
    </chartFormat>
    <chartFormat chart="1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4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25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2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27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" format="28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29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" format="30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1" format="3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" format="32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" format="33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" format="3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35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Tabla dinámica5" cacheId="33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showHeaders="0" compact="0" compactData="0" gridDropZones="1" multipleFieldFilters="0" chartFormat="2">
  <location ref="H3:I8" firstHeaderRow="2" firstDataRow="2" firstDataCol="1"/>
  <pivotFields count="5">
    <pivotField compact="0" numFmtId="14" outline="0" showAll="0"/>
    <pivotField dataField="1" compact="0" outline="0" showAll="0" defaultSubtotal="0"/>
    <pivotField compact="0" outline="0" showAll="0"/>
    <pivotField compact="0" outline="0" showAll="0"/>
    <pivotField axis="axisRow" compact="0" outline="0" multipleItemSelectionAllowed="1" showAll="0">
      <items count="4">
        <item x="1"/>
        <item x="0"/>
        <item x="2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COD" fld="1" subtotal="count" baseField="0" baseItem="0"/>
  </dataFields>
  <formats count="11">
    <format dxfId="9363">
      <pivotArea type="all" dataOnly="0" outline="0" fieldPosition="0"/>
    </format>
    <format dxfId="9362">
      <pivotArea type="all" dataOnly="0" outline="0" fieldPosition="0"/>
    </format>
    <format dxfId="9361">
      <pivotArea type="all" dataOnly="0" outline="0" fieldPosition="0"/>
    </format>
    <format dxfId="9360">
      <pivotArea type="all" dataOnly="0" outline="0" fieldPosition="0"/>
    </format>
    <format dxfId="9359">
      <pivotArea type="origin" dataOnly="0" labelOnly="1" outline="0" fieldPosition="0"/>
    </format>
    <format dxfId="9358">
      <pivotArea type="all" dataOnly="0" outline="0" fieldPosition="0"/>
    </format>
    <format dxfId="9357">
      <pivotArea type="all" dataOnly="0" outline="0" fieldPosition="0"/>
    </format>
    <format dxfId="9356">
      <pivotArea type="origin" dataOnly="0" labelOnly="1" outline="0" fieldPosition="0"/>
    </format>
    <format dxfId="9355">
      <pivotArea type="origin" dataOnly="0" labelOnly="1" outline="0" fieldPosition="0"/>
    </format>
    <format dxfId="9354">
      <pivotArea dataOnly="0" labelOnly="1" outline="0" fieldPosition="0">
        <references count="1">
          <reference field="4" count="0"/>
        </references>
      </pivotArea>
    </format>
    <format dxfId="9353">
      <pivotArea dataOnly="0" labelOnly="1" grandRow="1" outline="0" fieldPosition="0"/>
    </format>
  </formats>
  <chartFormats count="4"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Tabla dinámica5" cacheId="3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showHeaders="0" compact="0" compactData="0" gridDropZones="1" multipleFieldFilters="0" chartFormat="3">
  <location ref="H3:I7" firstHeaderRow="2" firstDataRow="2" firstDataCol="1"/>
  <pivotFields count="5">
    <pivotField compact="0" numFmtId="14" outline="0" showAll="0"/>
    <pivotField dataField="1" compact="0" outline="0" showAll="0" defaultSubtotal="0"/>
    <pivotField compact="0" outline="0" showAll="0"/>
    <pivotField compact="0" outline="0" showAll="0"/>
    <pivotField axis="axisRow" compact="0" outline="0" multipleItemSelectionAllowed="1" showAll="0">
      <items count="4">
        <item x="1"/>
        <item x="0"/>
        <item h="1" x="2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uenta de COD" fld="1" subtotal="count" baseField="0" baseItem="0"/>
  </dataFields>
  <formats count="13">
    <format dxfId="8186">
      <pivotArea type="all" dataOnly="0" outline="0" fieldPosition="0"/>
    </format>
    <format dxfId="8185">
      <pivotArea type="all" dataOnly="0" outline="0" fieldPosition="0"/>
    </format>
    <format dxfId="8184">
      <pivotArea type="all" dataOnly="0" outline="0" fieldPosition="0"/>
    </format>
    <format dxfId="8183">
      <pivotArea type="all" dataOnly="0" outline="0" fieldPosition="0"/>
    </format>
    <format dxfId="8182">
      <pivotArea type="origin" dataOnly="0" labelOnly="1" outline="0" fieldPosition="0"/>
    </format>
    <format dxfId="8181">
      <pivotArea type="all" dataOnly="0" outline="0" fieldPosition="0"/>
    </format>
    <format dxfId="8180">
      <pivotArea type="all" dataOnly="0" outline="0" fieldPosition="0"/>
    </format>
    <format dxfId="8179">
      <pivotArea type="origin" dataOnly="0" labelOnly="1" outline="0" fieldPosition="0"/>
    </format>
    <format dxfId="8178">
      <pivotArea type="origin" dataOnly="0" labelOnly="1" outline="0" fieldPosition="0"/>
    </format>
    <format dxfId="8177">
      <pivotArea dataOnly="0" labelOnly="1" outline="0" fieldPosition="0">
        <references count="1">
          <reference field="4" count="0"/>
        </references>
      </pivotArea>
    </format>
    <format dxfId="8176">
      <pivotArea dataOnly="0" labelOnly="1" grandRow="1" outline="0" fieldPosition="0"/>
    </format>
    <format dxfId="8175">
      <pivotArea type="all" dataOnly="0" outline="0" fieldPosition="0"/>
    </format>
    <format dxfId="8174">
      <pivotArea type="all" dataOnly="0" outline="0" fieldPosition="0"/>
    </format>
  </formats>
  <chartFormats count="7"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Tabla dinámica10" cacheId="37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 chartFormat="3">
  <location ref="AG16:AH33" firstHeaderRow="2" firstDataRow="2" firstDataCol="1"/>
  <pivotFields count="16">
    <pivotField compact="0" outline="0" showAll="0"/>
    <pivotField dataField="1" compact="0" outline="0" showAll="0" defaultSubtotal="0"/>
    <pivotField compact="0" outline="0" showAll="0"/>
    <pivotField compact="0" numFmtId="167" outline="0" showAll="0"/>
    <pivotField compact="0" outline="0" showAll="0"/>
    <pivotField compact="0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axis="axisRow" compact="0" numFmtId="167" outline="0" showAll="0">
      <items count="16">
        <item x="14"/>
        <item x="13"/>
        <item x="12"/>
        <item x="11"/>
        <item x="10"/>
        <item x="9"/>
        <item x="8"/>
        <item x="5"/>
        <item x="4"/>
        <item x="3"/>
        <item x="7"/>
        <item x="0"/>
        <item x="1"/>
        <item x="2"/>
        <item x="6"/>
        <item t="default"/>
      </items>
    </pivotField>
  </pivotFields>
  <rowFields count="1">
    <field x="1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uenta de COD" fld="1" subtotal="count" baseField="0" baseItem="0"/>
  </dataFields>
  <formats count="16">
    <format dxfId="8202">
      <pivotArea type="all" dataOnly="0" outline="0" fieldPosition="0"/>
    </format>
    <format dxfId="8201">
      <pivotArea type="all" dataOnly="0" outline="0" fieldPosition="0"/>
    </format>
    <format dxfId="8200">
      <pivotArea type="all" dataOnly="0" outline="0" fieldPosition="0"/>
    </format>
    <format dxfId="8199">
      <pivotArea field="15" type="button" dataOnly="0" labelOnly="1" outline="0" axis="axisRow" fieldPosition="0"/>
    </format>
    <format dxfId="8198">
      <pivotArea field="15" type="button" dataOnly="0" labelOnly="1" outline="0" axis="axisRow" fieldPosition="0"/>
    </format>
    <format dxfId="8197">
      <pivotArea outline="0" collapsedLevelsAreSubtotals="1" fieldPosition="0"/>
    </format>
    <format dxfId="8196">
      <pivotArea field="15" type="button" dataOnly="0" labelOnly="1" outline="0" axis="axisRow" fieldPosition="0"/>
    </format>
    <format dxfId="8195">
      <pivotArea dataOnly="0" labelOnly="1" outline="0" fieldPosition="0">
        <references count="1">
          <reference field="15" count="0"/>
        </references>
      </pivotArea>
    </format>
    <format dxfId="8194">
      <pivotArea dataOnly="0" labelOnly="1" grandRow="1" outline="0" fieldPosition="0"/>
    </format>
    <format dxfId="8193">
      <pivotArea type="all" dataOnly="0" outline="0" fieldPosition="0"/>
    </format>
    <format dxfId="8192">
      <pivotArea type="all" dataOnly="0" outline="0" fieldPosition="0"/>
    </format>
    <format dxfId="8191">
      <pivotArea field="15" type="button" dataOnly="0" labelOnly="1" outline="0" axis="axisRow" fieldPosition="0"/>
    </format>
    <format dxfId="8190">
      <pivotArea field="15" type="button" dataOnly="0" labelOnly="1" outline="0" axis="axisRow" fieldPosition="0"/>
    </format>
    <format dxfId="8189">
      <pivotArea type="origin" dataOnly="0" labelOnly="1" outline="0" fieldPosition="0"/>
    </format>
    <format dxfId="8188">
      <pivotArea type="all" dataOnly="0" outline="0" fieldPosition="0"/>
    </format>
    <format dxfId="8187">
      <pivotArea type="all" dataOnly="0" outline="0" fieldPosition="0"/>
    </format>
  </formats>
  <chartFormats count="28">
    <chartFormat chart="1" format="22" series="1">
      <pivotArea type="data" outline="0" fieldPosition="0"/>
    </chartFormat>
    <chartFormat chart="1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4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" format="25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" format="26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1" format="27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1" format="28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1" format="3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1" format="3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1" format="32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1" format="34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" format="35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7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38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39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2" format="40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2" format="4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2" format="42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2" format="43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2" format="44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2" format="47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2" format="48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2" format="49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2" format="5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2" format="5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2" format="5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2" format="5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Tabla dinámica9" cacheId="3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H94:K200" firstHeaderRow="2" firstDataRow="2" firstDataCol="3"/>
  <pivotFields count="5">
    <pivotField axis="axisRow" compact="0" numFmtId="14" outline="0" showAll="0" defaultSubtotal="0">
      <items count="1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m="1" x="10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</items>
    </pivotField>
    <pivotField compact="0" outline="0" showAll="0" defaultSubtotal="0"/>
    <pivotField axis="axisRow" compact="0" outline="0" showAll="0" defaultSubtotal="0">
      <items count="53">
        <item x="6"/>
        <item x="13"/>
        <item x="37"/>
        <item x="14"/>
        <item x="5"/>
        <item x="23"/>
        <item x="0"/>
        <item x="8"/>
        <item x="47"/>
        <item x="15"/>
        <item x="26"/>
        <item x="2"/>
        <item x="32"/>
        <item x="21"/>
        <item x="24"/>
        <item x="51"/>
        <item x="27"/>
        <item x="48"/>
        <item x="11"/>
        <item x="46"/>
        <item x="43"/>
        <item x="31"/>
        <item x="42"/>
        <item x="20"/>
        <item x="29"/>
        <item x="4"/>
        <item x="39"/>
        <item x="25"/>
        <item x="44"/>
        <item x="1"/>
        <item x="3"/>
        <item x="7"/>
        <item x="9"/>
        <item x="10"/>
        <item x="12"/>
        <item x="16"/>
        <item x="17"/>
        <item x="18"/>
        <item x="19"/>
        <item x="22"/>
        <item x="28"/>
        <item x="30"/>
        <item x="33"/>
        <item x="34"/>
        <item x="35"/>
        <item x="36"/>
        <item x="38"/>
        <item x="40"/>
        <item x="41"/>
        <item x="45"/>
        <item m="1" x="52"/>
        <item x="49"/>
        <item x="50"/>
      </items>
    </pivotField>
    <pivotField dataField="1" compact="0" outline="0" showAll="0"/>
    <pivotField axis="axisRow" compact="0" outline="0" showAll="0">
      <items count="4">
        <item x="1"/>
        <item x="0"/>
        <item x="2"/>
        <item t="default"/>
      </items>
    </pivotField>
  </pivotFields>
  <rowFields count="3">
    <field x="2"/>
    <field x="0"/>
    <field x="4"/>
  </rowFields>
  <rowItems count="105">
    <i>
      <x/>
      <x v="6"/>
      <x v="2"/>
    </i>
    <i>
      <x v="1"/>
      <x v="14"/>
      <x v="1"/>
    </i>
    <i r="1">
      <x v="40"/>
      <x/>
    </i>
    <i r="1">
      <x v="95"/>
      <x/>
    </i>
    <i r="1">
      <x v="103"/>
      <x/>
    </i>
    <i>
      <x v="2"/>
      <x v="59"/>
      <x/>
    </i>
    <i>
      <x v="3"/>
      <x v="17"/>
      <x v="1"/>
    </i>
    <i r="1">
      <x v="101"/>
      <x v="1"/>
    </i>
    <i>
      <x v="4"/>
      <x v="5"/>
      <x v="1"/>
    </i>
    <i r="1">
      <x v="66"/>
      <x v="1"/>
    </i>
    <i>
      <x v="5"/>
      <x v="28"/>
      <x/>
    </i>
    <i r="1">
      <x v="29"/>
      <x/>
    </i>
    <i r="1">
      <x v="83"/>
      <x/>
    </i>
    <i r="1">
      <x v="84"/>
      <x v="1"/>
    </i>
    <i>
      <x v="6"/>
      <x/>
      <x v="1"/>
    </i>
    <i r="1">
      <x v="21"/>
      <x v="1"/>
    </i>
    <i r="1">
      <x v="33"/>
      <x v="1"/>
    </i>
    <i r="1">
      <x v="43"/>
      <x v="1"/>
    </i>
    <i r="1">
      <x v="47"/>
      <x v="1"/>
    </i>
    <i>
      <x v="7"/>
      <x v="8"/>
      <x v="1"/>
    </i>
    <i>
      <x v="8"/>
      <x v="85"/>
      <x/>
    </i>
    <i>
      <x v="9"/>
      <x v="18"/>
      <x v="1"/>
    </i>
    <i r="1">
      <x v="79"/>
      <x v="1"/>
    </i>
    <i>
      <x v="10"/>
      <x v="32"/>
      <x v="1"/>
    </i>
    <i>
      <x v="11"/>
      <x v="2"/>
      <x/>
    </i>
    <i r="1">
      <x v="11"/>
      <x/>
    </i>
    <i>
      <x v="12"/>
      <x v="51"/>
      <x/>
    </i>
    <i>
      <x v="13"/>
      <x v="26"/>
      <x/>
    </i>
    <i r="1">
      <x v="96"/>
      <x v="1"/>
    </i>
    <i>
      <x v="14"/>
      <x v="30"/>
      <x/>
    </i>
    <i r="1">
      <x v="87"/>
      <x/>
    </i>
    <i>
      <x v="15"/>
      <x v="98"/>
      <x v="1"/>
    </i>
    <i r="1">
      <x v="99"/>
      <x/>
    </i>
    <i>
      <x v="16"/>
      <x v="34"/>
      <x v="1"/>
    </i>
    <i r="1">
      <x v="38"/>
      <x v="1"/>
    </i>
    <i r="1">
      <x v="80"/>
      <x v="1"/>
    </i>
    <i>
      <x v="17"/>
      <x v="86"/>
      <x v="1"/>
    </i>
    <i>
      <x v="18"/>
      <x v="12"/>
      <x v="1"/>
    </i>
    <i r="1">
      <x v="15"/>
      <x/>
    </i>
    <i r="1">
      <x v="16"/>
      <x/>
    </i>
    <i r="1">
      <x v="44"/>
      <x v="1"/>
    </i>
    <i r="1">
      <x v="77"/>
      <x/>
    </i>
    <i>
      <x v="19"/>
      <x v="76"/>
      <x/>
    </i>
    <i r="1">
      <x v="81"/>
      <x/>
    </i>
    <i>
      <x v="20"/>
      <x v="69"/>
      <x/>
    </i>
    <i>
      <x v="21"/>
      <x v="48"/>
      <x/>
    </i>
    <i>
      <x v="22"/>
      <x v="68"/>
      <x/>
    </i>
    <i>
      <x v="23"/>
      <x v="25"/>
      <x/>
    </i>
    <i r="1">
      <x v="77"/>
      <x/>
    </i>
    <i>
      <x v="24"/>
      <x v="39"/>
      <x v="1"/>
    </i>
    <i>
      <x v="25"/>
      <x v="4"/>
      <x/>
    </i>
    <i r="1">
      <x v="42"/>
      <x v="1"/>
    </i>
    <i>
      <x v="26"/>
      <x v="63"/>
      <x v="1"/>
    </i>
    <i>
      <x v="27"/>
      <x v="31"/>
      <x v="1"/>
    </i>
    <i r="1">
      <x v="36"/>
      <x/>
    </i>
    <i r="1">
      <x v="90"/>
      <x v="1"/>
    </i>
    <i>
      <x v="28"/>
      <x v="70"/>
      <x v="1"/>
    </i>
    <i r="1">
      <x v="71"/>
      <x/>
    </i>
    <i r="1">
      <x v="100"/>
      <x v="1"/>
    </i>
    <i r="1">
      <x v="102"/>
      <x/>
    </i>
    <i>
      <x v="29"/>
      <x v="1"/>
      <x/>
    </i>
    <i r="1">
      <x v="41"/>
      <x/>
    </i>
    <i r="1">
      <x v="94"/>
      <x/>
    </i>
    <i>
      <x v="30"/>
      <x v="3"/>
      <x v="1"/>
    </i>
    <i r="1">
      <x v="35"/>
      <x/>
    </i>
    <i r="1">
      <x v="45"/>
      <x v="1"/>
    </i>
    <i r="1">
      <x v="64"/>
      <x v="1"/>
    </i>
    <i r="1">
      <x v="72"/>
      <x v="1"/>
    </i>
    <i r="1">
      <x v="74"/>
      <x v="1"/>
    </i>
    <i r="1">
      <x v="97"/>
      <x v="1"/>
    </i>
    <i>
      <x v="31"/>
      <x v="7"/>
      <x v="1"/>
    </i>
    <i>
      <x v="32"/>
      <x v="9"/>
      <x v="1"/>
    </i>
    <i r="1">
      <x v="49"/>
      <x v="2"/>
    </i>
    <i>
      <x v="33"/>
      <x v="10"/>
      <x v="1"/>
    </i>
    <i r="1">
      <x v="24"/>
      <x/>
    </i>
    <i r="1">
      <x v="50"/>
      <x v="1"/>
    </i>
    <i r="1">
      <x v="55"/>
      <x/>
    </i>
    <i r="1">
      <x v="61"/>
      <x v="1"/>
    </i>
    <i>
      <x v="34"/>
      <x v="13"/>
      <x v="2"/>
    </i>
    <i>
      <x v="35"/>
      <x v="19"/>
      <x/>
    </i>
    <i r="1">
      <x v="78"/>
      <x/>
    </i>
    <i r="1">
      <x v="88"/>
      <x v="1"/>
    </i>
    <i>
      <x v="36"/>
      <x v="20"/>
      <x v="1"/>
    </i>
    <i>
      <x v="37"/>
      <x v="22"/>
      <x v="1"/>
    </i>
    <i>
      <x v="38"/>
      <x v="23"/>
      <x v="1"/>
    </i>
    <i r="1">
      <x v="58"/>
      <x/>
    </i>
    <i>
      <x v="39"/>
      <x v="27"/>
      <x v="1"/>
    </i>
    <i>
      <x v="40"/>
      <x v="37"/>
      <x/>
    </i>
    <i r="1">
      <x v="60"/>
      <x v="1"/>
    </i>
    <i>
      <x v="41"/>
      <x v="46"/>
      <x v="1"/>
    </i>
    <i>
      <x v="42"/>
      <x v="52"/>
      <x/>
    </i>
    <i r="1">
      <x v="73"/>
      <x/>
    </i>
    <i>
      <x v="43"/>
      <x v="53"/>
      <x v="1"/>
    </i>
    <i r="1">
      <x v="56"/>
      <x/>
    </i>
    <i>
      <x v="44"/>
      <x v="54"/>
      <x/>
    </i>
    <i>
      <x v="45"/>
      <x v="57"/>
      <x v="1"/>
    </i>
    <i>
      <x v="46"/>
      <x v="62"/>
      <x/>
    </i>
    <i>
      <x v="47"/>
      <x v="65"/>
      <x v="1"/>
    </i>
    <i>
      <x v="48"/>
      <x v="67"/>
      <x/>
    </i>
    <i>
      <x v="49"/>
      <x v="75"/>
      <x/>
    </i>
    <i r="1">
      <x v="82"/>
      <x v="1"/>
    </i>
    <i r="1">
      <x v="92"/>
      <x/>
    </i>
    <i>
      <x v="51"/>
      <x v="91"/>
      <x v="1"/>
    </i>
    <i>
      <x v="52"/>
      <x v="93"/>
      <x v="1"/>
    </i>
    <i t="grand">
      <x/>
    </i>
  </rowItems>
  <colItems count="1">
    <i/>
  </colItems>
  <dataFields count="1">
    <dataField name="Cuenta de CIUDAD" fld="3" subtotal="count" baseField="0" baseItem="0"/>
  </dataFields>
  <formats count="445">
    <format dxfId="8647">
      <pivotArea type="origin" dataOnly="0" labelOnly="1" outline="0" fieldPosition="0"/>
    </format>
    <format dxfId="8646">
      <pivotArea field="2" type="button" dataOnly="0" labelOnly="1" outline="0" axis="axisRow" fieldPosition="0"/>
    </format>
    <format dxfId="8645">
      <pivotArea field="0" type="button" dataOnly="0" labelOnly="1" outline="0" axis="axisRow" fieldPosition="1"/>
    </format>
    <format dxfId="8644">
      <pivotArea field="4" type="button" dataOnly="0" labelOnly="1" outline="0" axis="axisRow" fieldPosition="2"/>
    </format>
    <format dxfId="8643">
      <pivotArea dataOnly="0" labelOnly="1" outline="0" fieldPosition="0">
        <references count="1">
          <reference field="2" count="1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8642">
      <pivotArea dataOnly="0" labelOnly="1" outline="0" fieldPosition="0">
        <references count="1">
          <reference field="2" count="5">
            <x v="18"/>
            <x v="19"/>
            <x v="20"/>
            <x v="21"/>
            <x v="22"/>
          </reference>
        </references>
      </pivotArea>
    </format>
    <format dxfId="8641">
      <pivotArea dataOnly="0" labelOnly="1" grandRow="1" outline="0" fieldPosition="0"/>
    </format>
    <format dxfId="8640">
      <pivotArea type="all" dataOnly="0" outline="0" fieldPosition="0"/>
    </format>
    <format dxfId="8639">
      <pivotArea dataOnly="0" labelOnly="1" outline="0" fieldPosition="0">
        <references count="1">
          <reference field="2" count="1">
            <x v="18"/>
          </reference>
        </references>
      </pivotArea>
    </format>
    <format dxfId="8638">
      <pivotArea type="all" dataOnly="0" outline="0" fieldPosition="0"/>
    </format>
    <format dxfId="8637">
      <pivotArea type="all" dataOnly="0" outline="0" fieldPosition="0"/>
    </format>
    <format dxfId="8636">
      <pivotArea type="origin" dataOnly="0" labelOnly="1" outline="0" fieldPosition="0"/>
    </format>
    <format dxfId="8635">
      <pivotArea field="2" type="button" dataOnly="0" labelOnly="1" outline="0" axis="axisRow" fieldPosition="0"/>
    </format>
    <format dxfId="8634">
      <pivotArea dataOnly="0" labelOnly="1" outline="0" fieldPosition="0">
        <references count="1">
          <reference field="2" count="1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8633">
      <pivotArea dataOnly="0" labelOnly="1" outline="0" fieldPosition="0">
        <references count="1">
          <reference field="2" count="5">
            <x v="18"/>
            <x v="19"/>
            <x v="20"/>
            <x v="21"/>
            <x v="22"/>
          </reference>
        </references>
      </pivotArea>
    </format>
    <format dxfId="8632">
      <pivotArea dataOnly="0" labelOnly="1" grandRow="1" outline="0" fieldPosition="0"/>
    </format>
    <format dxfId="8631">
      <pivotArea outline="0" collapsedLevelsAreSubtotals="1" fieldPosition="0">
        <references count="3">
          <reference field="0" count="0" selected="0"/>
          <reference field="2" count="0" selected="0"/>
          <reference field="4" count="0" selected="0"/>
        </references>
      </pivotArea>
    </format>
    <format dxfId="8630">
      <pivotArea type="origin" dataOnly="0" labelOnly="1" outline="0" fieldPosition="0"/>
    </format>
    <format dxfId="8629">
      <pivotArea field="2" type="button" dataOnly="0" labelOnly="1" outline="0" axis="axisRow" fieldPosition="0"/>
    </format>
    <format dxfId="8628">
      <pivotArea field="0" type="button" dataOnly="0" labelOnly="1" outline="0" axis="axisRow" fieldPosition="1"/>
    </format>
    <format dxfId="8627">
      <pivotArea field="4" type="button" dataOnly="0" labelOnly="1" outline="0" axis="axisRow" fieldPosition="2"/>
    </format>
    <format dxfId="8626">
      <pivotArea type="topRight" dataOnly="0" labelOnly="1" outline="0" fieldPosition="0"/>
    </format>
    <format dxfId="8625">
      <pivotArea dataOnly="0" labelOnly="1" outline="0" fieldPosition="0">
        <references count="1">
          <reference field="2" count="1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8624">
      <pivotArea dataOnly="0" labelOnly="1" outline="0" fieldPosition="0">
        <references count="1">
          <reference field="2" count="5">
            <x v="18"/>
            <x v="19"/>
            <x v="20"/>
            <x v="21"/>
            <x v="22"/>
          </reference>
        </references>
      </pivotArea>
    </format>
    <format dxfId="8623">
      <pivotArea field="2" type="button" dataOnly="0" labelOnly="1" outline="0" axis="axisRow" fieldPosition="0"/>
    </format>
    <format dxfId="8622">
      <pivotArea field="0" type="button" dataOnly="0" labelOnly="1" outline="0" axis="axisRow" fieldPosition="1"/>
    </format>
    <format dxfId="8621">
      <pivotArea field="4" type="button" dataOnly="0" labelOnly="1" outline="0" axis="axisRow" fieldPosition="2"/>
    </format>
    <format dxfId="8620">
      <pivotArea type="all" dataOnly="0" outline="0" fieldPosition="0"/>
    </format>
    <format dxfId="8619">
      <pivotArea dataOnly="0" labelOnly="1" outline="0" fieldPosition="0">
        <references count="1">
          <reference field="2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8618">
      <pivotArea dataOnly="0" labelOnly="1" outline="0" fieldPosition="0">
        <references count="1">
          <reference field="2" count="4">
            <x v="25"/>
            <x v="26"/>
            <x v="27"/>
            <x v="28"/>
          </reference>
        </references>
      </pivotArea>
    </format>
    <format dxfId="8617">
      <pivotArea dataOnly="0" labelOnly="1" grandRow="1" outline="0" fieldPosition="0"/>
    </format>
    <format dxfId="8616">
      <pivotArea dataOnly="0" labelOnly="1" outline="0" fieldPosition="0">
        <references count="1">
          <reference field="2" count="1">
            <x v="3"/>
          </reference>
        </references>
      </pivotArea>
    </format>
    <format dxfId="8615">
      <pivotArea dataOnly="0" labelOnly="1" outline="0" fieldPosition="0">
        <references count="1">
          <reference field="2" count="1">
            <x v="3"/>
          </reference>
        </references>
      </pivotArea>
    </format>
    <format dxfId="8614">
      <pivotArea dataOnly="0" labelOnly="1" outline="0" fieldPosition="0">
        <references count="1">
          <reference field="2" count="1">
            <x v="7"/>
          </reference>
        </references>
      </pivotArea>
    </format>
    <format dxfId="8613">
      <pivotArea dataOnly="0" labelOnly="1" outline="0" fieldPosition="0">
        <references count="1">
          <reference field="2" count="1">
            <x v="7"/>
          </reference>
        </references>
      </pivotArea>
    </format>
    <format dxfId="8612">
      <pivotArea dataOnly="0" labelOnly="1" outline="0" fieldPosition="0">
        <references count="1">
          <reference field="2" count="1">
            <x v="13"/>
          </reference>
        </references>
      </pivotArea>
    </format>
    <format dxfId="8611">
      <pivotArea dataOnly="0" labelOnly="1" outline="0" fieldPosition="0">
        <references count="1">
          <reference field="2" count="1">
            <x v="13"/>
          </reference>
        </references>
      </pivotArea>
    </format>
    <format dxfId="8610">
      <pivotArea dataOnly="0" labelOnly="1" outline="0" fieldPosition="0">
        <references count="1">
          <reference field="2" count="1">
            <x v="16"/>
          </reference>
        </references>
      </pivotArea>
    </format>
    <format dxfId="8609">
      <pivotArea type="all" dataOnly="0" outline="0" fieldPosition="0"/>
    </format>
    <format dxfId="8608">
      <pivotArea type="all" dataOnly="0" outline="0" fieldPosition="0"/>
    </format>
    <format dxfId="8607">
      <pivotArea type="origin" dataOnly="0" labelOnly="1" outline="0" fieldPosition="0"/>
    </format>
    <format dxfId="8606">
      <pivotArea field="2" type="button" dataOnly="0" labelOnly="1" outline="0" axis="axisRow" fieldPosition="0"/>
    </format>
    <format dxfId="8605">
      <pivotArea field="0" type="button" dataOnly="0" labelOnly="1" outline="0" axis="axisRow" fieldPosition="1"/>
    </format>
    <format dxfId="8604">
      <pivotArea field="4" type="button" dataOnly="0" labelOnly="1" outline="0" axis="axisRow" fieldPosition="2"/>
    </format>
    <format dxfId="8603">
      <pivotArea type="topRight" dataOnly="0" labelOnly="1" outline="0" fieldPosition="0"/>
    </format>
    <format dxfId="8602">
      <pivotArea field="2" type="button" dataOnly="0" labelOnly="1" outline="0" axis="axisRow" fieldPosition="0"/>
    </format>
    <format dxfId="8601">
      <pivotArea field="0" type="button" dataOnly="0" labelOnly="1" outline="0" axis="axisRow" fieldPosition="1"/>
    </format>
    <format dxfId="8600">
      <pivotArea field="4" type="button" dataOnly="0" labelOnly="1" outline="0" axis="axisRow" fieldPosition="2"/>
    </format>
    <format dxfId="8599">
      <pivotArea type="origin" dataOnly="0" labelOnly="1" outline="0" fieldPosition="0"/>
    </format>
    <format dxfId="8598">
      <pivotArea field="2" type="button" dataOnly="0" labelOnly="1" outline="0" axis="axisRow" fieldPosition="0"/>
    </format>
    <format dxfId="8597">
      <pivotArea dataOnly="0" labelOnly="1" outline="0" fieldPosition="0">
        <references count="1">
          <reference field="2" count="2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</reference>
        </references>
      </pivotArea>
    </format>
    <format dxfId="8596">
      <pivotArea dataOnly="0" labelOnly="1" outline="0" fieldPosition="0">
        <references count="1">
          <reference field="2" count="1">
            <x v="28"/>
          </reference>
        </references>
      </pivotArea>
    </format>
    <format dxfId="8595">
      <pivotArea dataOnly="0" labelOnly="1" grandRow="1" outline="0" fieldPosition="0"/>
    </format>
    <format dxfId="8594">
      <pivotArea outline="0" collapsedLevelsAreSubtotals="1" fieldPosition="0"/>
    </format>
    <format dxfId="8593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592">
      <pivotArea dataOnly="0" labelOnly="1" outline="0" fieldPosition="0">
        <references count="1">
          <reference field="2" count="3">
            <x v="50"/>
            <x v="51"/>
            <x v="52"/>
          </reference>
        </references>
      </pivotArea>
    </format>
    <format dxfId="8591">
      <pivotArea dataOnly="0" labelOnly="1" grandRow="1" outline="0" fieldPosition="0"/>
    </format>
    <format dxfId="8590">
      <pivotArea dataOnly="0" labelOnly="1" outline="0" fieldPosition="0">
        <references count="2">
          <reference field="0" count="1">
            <x v="6"/>
          </reference>
          <reference field="2" count="1" selected="0">
            <x v="0"/>
          </reference>
        </references>
      </pivotArea>
    </format>
    <format dxfId="8589">
      <pivotArea dataOnly="0" labelOnly="1" outline="0" fieldPosition="0">
        <references count="2">
          <reference field="0" count="4">
            <x v="14"/>
            <x v="40"/>
            <x v="95"/>
            <x v="103"/>
          </reference>
          <reference field="2" count="1" selected="0">
            <x v="1"/>
          </reference>
        </references>
      </pivotArea>
    </format>
    <format dxfId="8588">
      <pivotArea dataOnly="0" labelOnly="1" outline="0" fieldPosition="0">
        <references count="2">
          <reference field="0" count="1">
            <x v="59"/>
          </reference>
          <reference field="2" count="1" selected="0">
            <x v="2"/>
          </reference>
        </references>
      </pivotArea>
    </format>
    <format dxfId="8587">
      <pivotArea dataOnly="0" labelOnly="1" outline="0" fieldPosition="0">
        <references count="2">
          <reference field="0" count="2">
            <x v="17"/>
            <x v="101"/>
          </reference>
          <reference field="2" count="1" selected="0">
            <x v="3"/>
          </reference>
        </references>
      </pivotArea>
    </format>
    <format dxfId="8586">
      <pivotArea dataOnly="0" labelOnly="1" outline="0" fieldPosition="0">
        <references count="2">
          <reference field="0" count="2">
            <x v="5"/>
            <x v="66"/>
          </reference>
          <reference field="2" count="1" selected="0">
            <x v="4"/>
          </reference>
        </references>
      </pivotArea>
    </format>
    <format dxfId="8585">
      <pivotArea dataOnly="0" labelOnly="1" outline="0" fieldPosition="0">
        <references count="2">
          <reference field="0" count="4">
            <x v="28"/>
            <x v="29"/>
            <x v="83"/>
            <x v="84"/>
          </reference>
          <reference field="2" count="1" selected="0">
            <x v="5"/>
          </reference>
        </references>
      </pivotArea>
    </format>
    <format dxfId="8584">
      <pivotArea dataOnly="0" labelOnly="1" outline="0" fieldPosition="0">
        <references count="2">
          <reference field="0" count="5">
            <x v="0"/>
            <x v="21"/>
            <x v="33"/>
            <x v="43"/>
            <x v="47"/>
          </reference>
          <reference field="2" count="1" selected="0">
            <x v="6"/>
          </reference>
        </references>
      </pivotArea>
    </format>
    <format dxfId="8583">
      <pivotArea dataOnly="0" labelOnly="1" outline="0" fieldPosition="0">
        <references count="2">
          <reference field="0" count="1">
            <x v="8"/>
          </reference>
          <reference field="2" count="1" selected="0">
            <x v="7"/>
          </reference>
        </references>
      </pivotArea>
    </format>
    <format dxfId="8582">
      <pivotArea dataOnly="0" labelOnly="1" outline="0" fieldPosition="0">
        <references count="2">
          <reference field="0" count="1">
            <x v="85"/>
          </reference>
          <reference field="2" count="1" selected="0">
            <x v="8"/>
          </reference>
        </references>
      </pivotArea>
    </format>
    <format dxfId="8581">
      <pivotArea dataOnly="0" labelOnly="1" outline="0" fieldPosition="0">
        <references count="2">
          <reference field="0" count="2">
            <x v="18"/>
            <x v="79"/>
          </reference>
          <reference field="2" count="1" selected="0">
            <x v="9"/>
          </reference>
        </references>
      </pivotArea>
    </format>
    <format dxfId="8580">
      <pivotArea dataOnly="0" labelOnly="1" outline="0" fieldPosition="0">
        <references count="2">
          <reference field="0" count="1">
            <x v="32"/>
          </reference>
          <reference field="2" count="1" selected="0">
            <x v="10"/>
          </reference>
        </references>
      </pivotArea>
    </format>
    <format dxfId="8579">
      <pivotArea dataOnly="0" labelOnly="1" outline="0" fieldPosition="0">
        <references count="2">
          <reference field="0" count="2">
            <x v="2"/>
            <x v="11"/>
          </reference>
          <reference field="2" count="1" selected="0">
            <x v="11"/>
          </reference>
        </references>
      </pivotArea>
    </format>
    <format dxfId="8578">
      <pivotArea dataOnly="0" labelOnly="1" outline="0" fieldPosition="0">
        <references count="2">
          <reference field="0" count="1">
            <x v="51"/>
          </reference>
          <reference field="2" count="1" selected="0">
            <x v="12"/>
          </reference>
        </references>
      </pivotArea>
    </format>
    <format dxfId="8577">
      <pivotArea dataOnly="0" labelOnly="1" outline="0" fieldPosition="0">
        <references count="2">
          <reference field="0" count="2">
            <x v="26"/>
            <x v="96"/>
          </reference>
          <reference field="2" count="1" selected="0">
            <x v="13"/>
          </reference>
        </references>
      </pivotArea>
    </format>
    <format dxfId="8576">
      <pivotArea dataOnly="0" labelOnly="1" outline="0" fieldPosition="0">
        <references count="2">
          <reference field="0" count="2">
            <x v="30"/>
            <x v="87"/>
          </reference>
          <reference field="2" count="1" selected="0">
            <x v="14"/>
          </reference>
        </references>
      </pivotArea>
    </format>
    <format dxfId="8575">
      <pivotArea dataOnly="0" labelOnly="1" outline="0" fieldPosition="0">
        <references count="2">
          <reference field="0" count="2">
            <x v="98"/>
            <x v="99"/>
          </reference>
          <reference field="2" count="1" selected="0">
            <x v="15"/>
          </reference>
        </references>
      </pivotArea>
    </format>
    <format dxfId="8574">
      <pivotArea dataOnly="0" labelOnly="1" outline="0" fieldPosition="0">
        <references count="2">
          <reference field="0" count="3">
            <x v="34"/>
            <x v="38"/>
            <x v="80"/>
          </reference>
          <reference field="2" count="1" selected="0">
            <x v="16"/>
          </reference>
        </references>
      </pivotArea>
    </format>
    <format dxfId="8573">
      <pivotArea dataOnly="0" labelOnly="1" outline="0" fieldPosition="0">
        <references count="2">
          <reference field="0" count="1">
            <x v="86"/>
          </reference>
          <reference field="2" count="1" selected="0">
            <x v="17"/>
          </reference>
        </references>
      </pivotArea>
    </format>
    <format dxfId="8572">
      <pivotArea dataOnly="0" labelOnly="1" outline="0" fieldPosition="0">
        <references count="2">
          <reference field="0" count="5">
            <x v="12"/>
            <x v="15"/>
            <x v="16"/>
            <x v="44"/>
            <x v="77"/>
          </reference>
          <reference field="2" count="1" selected="0">
            <x v="18"/>
          </reference>
        </references>
      </pivotArea>
    </format>
    <format dxfId="8571">
      <pivotArea dataOnly="0" labelOnly="1" outline="0" fieldPosition="0">
        <references count="2">
          <reference field="0" count="2">
            <x v="76"/>
            <x v="81"/>
          </reference>
          <reference field="2" count="1" selected="0">
            <x v="19"/>
          </reference>
        </references>
      </pivotArea>
    </format>
    <format dxfId="8570">
      <pivotArea dataOnly="0" labelOnly="1" outline="0" fieldPosition="0">
        <references count="2">
          <reference field="0" count="1">
            <x v="69"/>
          </reference>
          <reference field="2" count="1" selected="0">
            <x v="20"/>
          </reference>
        </references>
      </pivotArea>
    </format>
    <format dxfId="8569">
      <pivotArea dataOnly="0" labelOnly="1" outline="0" fieldPosition="0">
        <references count="2">
          <reference field="0" count="1">
            <x v="48"/>
          </reference>
          <reference field="2" count="1" selected="0">
            <x v="21"/>
          </reference>
        </references>
      </pivotArea>
    </format>
    <format dxfId="8568">
      <pivotArea dataOnly="0" labelOnly="1" outline="0" fieldPosition="0">
        <references count="2">
          <reference field="0" count="1">
            <x v="68"/>
          </reference>
          <reference field="2" count="1" selected="0">
            <x v="22"/>
          </reference>
        </references>
      </pivotArea>
    </format>
    <format dxfId="8567">
      <pivotArea dataOnly="0" labelOnly="1" outline="0" fieldPosition="0">
        <references count="2">
          <reference field="0" count="2">
            <x v="25"/>
            <x v="77"/>
          </reference>
          <reference field="2" count="1" selected="0">
            <x v="23"/>
          </reference>
        </references>
      </pivotArea>
    </format>
    <format dxfId="8566">
      <pivotArea dataOnly="0" labelOnly="1" outline="0" fieldPosition="0">
        <references count="2">
          <reference field="0" count="1">
            <x v="39"/>
          </reference>
          <reference field="2" count="1" selected="0">
            <x v="24"/>
          </reference>
        </references>
      </pivotArea>
    </format>
    <format dxfId="8565">
      <pivotArea dataOnly="0" labelOnly="1" outline="0" fieldPosition="0">
        <references count="2">
          <reference field="0" count="2">
            <x v="4"/>
            <x v="42"/>
          </reference>
          <reference field="2" count="1" selected="0">
            <x v="25"/>
          </reference>
        </references>
      </pivotArea>
    </format>
    <format dxfId="8564">
      <pivotArea dataOnly="0" labelOnly="1" outline="0" fieldPosition="0">
        <references count="2">
          <reference field="0" count="1">
            <x v="63"/>
          </reference>
          <reference field="2" count="1" selected="0">
            <x v="26"/>
          </reference>
        </references>
      </pivotArea>
    </format>
    <format dxfId="8563">
      <pivotArea dataOnly="0" labelOnly="1" outline="0" fieldPosition="0">
        <references count="2">
          <reference field="0" count="3">
            <x v="31"/>
            <x v="36"/>
            <x v="90"/>
          </reference>
          <reference field="2" count="1" selected="0">
            <x v="27"/>
          </reference>
        </references>
      </pivotArea>
    </format>
    <format dxfId="8562">
      <pivotArea dataOnly="0" labelOnly="1" outline="0" fieldPosition="0">
        <references count="2">
          <reference field="0" count="4">
            <x v="70"/>
            <x v="71"/>
            <x v="100"/>
            <x v="102"/>
          </reference>
          <reference field="2" count="1" selected="0">
            <x v="28"/>
          </reference>
        </references>
      </pivotArea>
    </format>
    <format dxfId="8561">
      <pivotArea dataOnly="0" labelOnly="1" outline="0" fieldPosition="0">
        <references count="2">
          <reference field="0" count="3">
            <x v="1"/>
            <x v="41"/>
            <x v="94"/>
          </reference>
          <reference field="2" count="1" selected="0">
            <x v="29"/>
          </reference>
        </references>
      </pivotArea>
    </format>
    <format dxfId="8560">
      <pivotArea dataOnly="0" labelOnly="1" outline="0" fieldPosition="0">
        <references count="2">
          <reference field="0" count="7">
            <x v="3"/>
            <x v="35"/>
            <x v="45"/>
            <x v="64"/>
            <x v="72"/>
            <x v="74"/>
            <x v="97"/>
          </reference>
          <reference field="2" count="1" selected="0">
            <x v="30"/>
          </reference>
        </references>
      </pivotArea>
    </format>
    <format dxfId="8559">
      <pivotArea dataOnly="0" labelOnly="1" outline="0" fieldPosition="0">
        <references count="2">
          <reference field="0" count="1">
            <x v="7"/>
          </reference>
          <reference field="2" count="1" selected="0">
            <x v="31"/>
          </reference>
        </references>
      </pivotArea>
    </format>
    <format dxfId="8558">
      <pivotArea dataOnly="0" labelOnly="1" outline="0" fieldPosition="0">
        <references count="2">
          <reference field="0" count="2">
            <x v="9"/>
            <x v="49"/>
          </reference>
          <reference field="2" count="1" selected="0">
            <x v="32"/>
          </reference>
        </references>
      </pivotArea>
    </format>
    <format dxfId="8557">
      <pivotArea dataOnly="0" labelOnly="1" outline="0" fieldPosition="0">
        <references count="2">
          <reference field="0" count="5">
            <x v="10"/>
            <x v="24"/>
            <x v="50"/>
            <x v="55"/>
            <x v="61"/>
          </reference>
          <reference field="2" count="1" selected="0">
            <x v="33"/>
          </reference>
        </references>
      </pivotArea>
    </format>
    <format dxfId="8556">
      <pivotArea dataOnly="0" labelOnly="1" outline="0" fieldPosition="0">
        <references count="2">
          <reference field="0" count="1">
            <x v="13"/>
          </reference>
          <reference field="2" count="1" selected="0">
            <x v="34"/>
          </reference>
        </references>
      </pivotArea>
    </format>
    <format dxfId="8555">
      <pivotArea dataOnly="0" labelOnly="1" outline="0" fieldPosition="0">
        <references count="2">
          <reference field="0" count="3">
            <x v="19"/>
            <x v="78"/>
            <x v="88"/>
          </reference>
          <reference field="2" count="1" selected="0">
            <x v="35"/>
          </reference>
        </references>
      </pivotArea>
    </format>
    <format dxfId="8554">
      <pivotArea dataOnly="0" labelOnly="1" outline="0" fieldPosition="0">
        <references count="2">
          <reference field="0" count="1">
            <x v="20"/>
          </reference>
          <reference field="2" count="1" selected="0">
            <x v="36"/>
          </reference>
        </references>
      </pivotArea>
    </format>
    <format dxfId="8553">
      <pivotArea dataOnly="0" labelOnly="1" outline="0" fieldPosition="0">
        <references count="2">
          <reference field="0" count="1">
            <x v="22"/>
          </reference>
          <reference field="2" count="1" selected="0">
            <x v="37"/>
          </reference>
        </references>
      </pivotArea>
    </format>
    <format dxfId="8552">
      <pivotArea dataOnly="0" labelOnly="1" outline="0" fieldPosition="0">
        <references count="2">
          <reference field="0" count="2">
            <x v="23"/>
            <x v="58"/>
          </reference>
          <reference field="2" count="1" selected="0">
            <x v="38"/>
          </reference>
        </references>
      </pivotArea>
    </format>
    <format dxfId="8551">
      <pivotArea dataOnly="0" labelOnly="1" outline="0" fieldPosition="0">
        <references count="2">
          <reference field="0" count="1">
            <x v="27"/>
          </reference>
          <reference field="2" count="1" selected="0">
            <x v="39"/>
          </reference>
        </references>
      </pivotArea>
    </format>
    <format dxfId="8550">
      <pivotArea dataOnly="0" labelOnly="1" outline="0" fieldPosition="0">
        <references count="2">
          <reference field="0" count="2">
            <x v="37"/>
            <x v="60"/>
          </reference>
          <reference field="2" count="1" selected="0">
            <x v="40"/>
          </reference>
        </references>
      </pivotArea>
    </format>
    <format dxfId="8549">
      <pivotArea dataOnly="0" labelOnly="1" outline="0" fieldPosition="0">
        <references count="2">
          <reference field="0" count="1">
            <x v="46"/>
          </reference>
          <reference field="2" count="1" selected="0">
            <x v="41"/>
          </reference>
        </references>
      </pivotArea>
    </format>
    <format dxfId="8548">
      <pivotArea dataOnly="0" labelOnly="1" outline="0" fieldPosition="0">
        <references count="2">
          <reference field="0" count="2">
            <x v="52"/>
            <x v="73"/>
          </reference>
          <reference field="2" count="1" selected="0">
            <x v="42"/>
          </reference>
        </references>
      </pivotArea>
    </format>
    <format dxfId="8547">
      <pivotArea dataOnly="0" labelOnly="1" outline="0" fieldPosition="0">
        <references count="2">
          <reference field="0" count="2">
            <x v="53"/>
            <x v="56"/>
          </reference>
          <reference field="2" count="1" selected="0">
            <x v="43"/>
          </reference>
        </references>
      </pivotArea>
    </format>
    <format dxfId="8546">
      <pivotArea dataOnly="0" labelOnly="1" outline="0" fieldPosition="0">
        <references count="2">
          <reference field="0" count="1">
            <x v="54"/>
          </reference>
          <reference field="2" count="1" selected="0">
            <x v="44"/>
          </reference>
        </references>
      </pivotArea>
    </format>
    <format dxfId="8545">
      <pivotArea dataOnly="0" labelOnly="1" outline="0" fieldPosition="0">
        <references count="2">
          <reference field="0" count="1">
            <x v="57"/>
          </reference>
          <reference field="2" count="1" selected="0">
            <x v="45"/>
          </reference>
        </references>
      </pivotArea>
    </format>
    <format dxfId="8544">
      <pivotArea dataOnly="0" labelOnly="1" outline="0" fieldPosition="0">
        <references count="2">
          <reference field="0" count="1">
            <x v="62"/>
          </reference>
          <reference field="2" count="1" selected="0">
            <x v="46"/>
          </reference>
        </references>
      </pivotArea>
    </format>
    <format dxfId="8543">
      <pivotArea dataOnly="0" labelOnly="1" outline="0" fieldPosition="0">
        <references count="2">
          <reference field="0" count="1">
            <x v="65"/>
          </reference>
          <reference field="2" count="1" selected="0">
            <x v="47"/>
          </reference>
        </references>
      </pivotArea>
    </format>
    <format dxfId="8542">
      <pivotArea dataOnly="0" labelOnly="1" outline="0" fieldPosition="0">
        <references count="2">
          <reference field="0" count="1">
            <x v="67"/>
          </reference>
          <reference field="2" count="1" selected="0">
            <x v="48"/>
          </reference>
        </references>
      </pivotArea>
    </format>
    <format dxfId="8541">
      <pivotArea dataOnly="0" labelOnly="1" outline="0" fieldPosition="0">
        <references count="2">
          <reference field="0" count="3">
            <x v="75"/>
            <x v="82"/>
            <x v="92"/>
          </reference>
          <reference field="2" count="1" selected="0">
            <x v="49"/>
          </reference>
        </references>
      </pivotArea>
    </format>
    <format dxfId="8540">
      <pivotArea dataOnly="0" labelOnly="1" outline="0" fieldPosition="0">
        <references count="2">
          <reference field="0" count="1">
            <x v="89"/>
          </reference>
          <reference field="2" count="1" selected="0">
            <x v="50"/>
          </reference>
        </references>
      </pivotArea>
    </format>
    <format dxfId="8539">
      <pivotArea dataOnly="0" labelOnly="1" outline="0" fieldPosition="0">
        <references count="2">
          <reference field="0" count="1">
            <x v="91"/>
          </reference>
          <reference field="2" count="1" selected="0">
            <x v="51"/>
          </reference>
        </references>
      </pivotArea>
    </format>
    <format dxfId="8538">
      <pivotArea dataOnly="0" labelOnly="1" outline="0" fieldPosition="0">
        <references count="2">
          <reference field="0" count="1">
            <x v="93"/>
          </reference>
          <reference field="2" count="1" selected="0">
            <x v="52"/>
          </reference>
        </references>
      </pivotArea>
    </format>
    <format dxfId="8537">
      <pivotArea dataOnly="0" labelOnly="1" outline="0" fieldPosition="0">
        <references count="3">
          <reference field="0" count="1" selected="0">
            <x v="6"/>
          </reference>
          <reference field="2" count="1" selected="0">
            <x v="0"/>
          </reference>
          <reference field="4" count="1">
            <x v="2"/>
          </reference>
        </references>
      </pivotArea>
    </format>
    <format dxfId="8536">
      <pivotArea dataOnly="0" labelOnly="1" outline="0" fieldPosition="0">
        <references count="3">
          <reference field="0" count="1" selected="0">
            <x v="14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8535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1"/>
          </reference>
          <reference field="4" count="1">
            <x v="0"/>
          </reference>
        </references>
      </pivotArea>
    </format>
    <format dxfId="8534">
      <pivotArea dataOnly="0" labelOnly="1" outline="0" fieldPosition="0">
        <references count="3">
          <reference field="0" count="1" selected="0">
            <x v="95"/>
          </reference>
          <reference field="2" count="1" selected="0">
            <x v="1"/>
          </reference>
          <reference field="4" count="1">
            <x v="0"/>
          </reference>
        </references>
      </pivotArea>
    </format>
    <format dxfId="8533">
      <pivotArea dataOnly="0" labelOnly="1" outline="0" fieldPosition="0">
        <references count="3">
          <reference field="0" count="1" selected="0">
            <x v="103"/>
          </reference>
          <reference field="2" count="1" selected="0">
            <x v="1"/>
          </reference>
          <reference field="4" count="1">
            <x v="0"/>
          </reference>
        </references>
      </pivotArea>
    </format>
    <format dxfId="8532">
      <pivotArea dataOnly="0" labelOnly="1" outline="0" fieldPosition="0">
        <references count="3">
          <reference field="0" count="1" selected="0">
            <x v="59"/>
          </reference>
          <reference field="2" count="1" selected="0">
            <x v="2"/>
          </reference>
          <reference field="4" count="1">
            <x v="0"/>
          </reference>
        </references>
      </pivotArea>
    </format>
    <format dxfId="8531">
      <pivotArea dataOnly="0" labelOnly="1" outline="0" fieldPosition="0">
        <references count="3">
          <reference field="0" count="1" selected="0">
            <x v="17"/>
          </reference>
          <reference field="2" count="1" selected="0">
            <x v="3"/>
          </reference>
          <reference field="4" count="1">
            <x v="1"/>
          </reference>
        </references>
      </pivotArea>
    </format>
    <format dxfId="8530">
      <pivotArea dataOnly="0" labelOnly="1" outline="0" fieldPosition="0">
        <references count="3">
          <reference field="0" count="1" selected="0">
            <x v="101"/>
          </reference>
          <reference field="2" count="1" selected="0">
            <x v="3"/>
          </reference>
          <reference field="4" count="1">
            <x v="1"/>
          </reference>
        </references>
      </pivotArea>
    </format>
    <format dxfId="8529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8528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8527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8526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8525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8524">
      <pivotArea dataOnly="0" labelOnly="1" outline="0" fieldPosition="0">
        <references count="3">
          <reference field="0" count="1" selected="0">
            <x v="84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8523">
      <pivotArea dataOnly="0" labelOnly="1" outline="0" fieldPosition="0">
        <references count="3">
          <reference field="0" count="1" selected="0">
            <x v="0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8522">
      <pivotArea dataOnly="0" labelOnly="1" outline="0" fieldPosition="0">
        <references count="3">
          <reference field="0" count="1" selected="0">
            <x v="21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8521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8520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8519">
      <pivotArea dataOnly="0" labelOnly="1" outline="0" fieldPosition="0">
        <references count="3">
          <reference field="0" count="1" selected="0">
            <x v="47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8518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8517">
      <pivotArea dataOnly="0" labelOnly="1" outline="0" fieldPosition="0">
        <references count="3">
          <reference field="0" count="1" selected="0">
            <x v="85"/>
          </reference>
          <reference field="2" count="1" selected="0">
            <x v="8"/>
          </reference>
          <reference field="4" count="1">
            <x v="0"/>
          </reference>
        </references>
      </pivotArea>
    </format>
    <format dxfId="8516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8515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8514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8513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11"/>
          </reference>
          <reference field="4" count="1">
            <x v="0"/>
          </reference>
        </references>
      </pivotArea>
    </format>
    <format dxfId="8512">
      <pivotArea dataOnly="0" labelOnly="1" outline="0" fieldPosition="0">
        <references count="3">
          <reference field="0" count="1" selected="0">
            <x v="11"/>
          </reference>
          <reference field="2" count="1" selected="0">
            <x v="11"/>
          </reference>
          <reference field="4" count="1">
            <x v="0"/>
          </reference>
        </references>
      </pivotArea>
    </format>
    <format dxfId="8511">
      <pivotArea dataOnly="0" labelOnly="1" outline="0" fieldPosition="0">
        <references count="3">
          <reference field="0" count="1" selected="0">
            <x v="51"/>
          </reference>
          <reference field="2" count="1" selected="0">
            <x v="12"/>
          </reference>
          <reference field="4" count="1">
            <x v="0"/>
          </reference>
        </references>
      </pivotArea>
    </format>
    <format dxfId="8510">
      <pivotArea dataOnly="0" labelOnly="1" outline="0" fieldPosition="0">
        <references count="3">
          <reference field="0" count="1" selected="0">
            <x v="26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8509">
      <pivotArea dataOnly="0" labelOnly="1" outline="0" fieldPosition="0">
        <references count="3">
          <reference field="0" count="1" selected="0">
            <x v="96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8508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14"/>
          </reference>
          <reference field="4" count="1">
            <x v="0"/>
          </reference>
        </references>
      </pivotArea>
    </format>
    <format dxfId="8507">
      <pivotArea dataOnly="0" labelOnly="1" outline="0" fieldPosition="0">
        <references count="3">
          <reference field="0" count="1" selected="0">
            <x v="87"/>
          </reference>
          <reference field="2" count="1" selected="0">
            <x v="14"/>
          </reference>
          <reference field="4" count="1">
            <x v="0"/>
          </reference>
        </references>
      </pivotArea>
    </format>
    <format dxfId="8506">
      <pivotArea dataOnly="0" labelOnly="1" outline="0" fieldPosition="0">
        <references count="3">
          <reference field="0" count="1" selected="0">
            <x v="98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8505">
      <pivotArea dataOnly="0" labelOnly="1" outline="0" fieldPosition="0">
        <references count="3">
          <reference field="0" count="1" selected="0">
            <x v="99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8504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8503">
      <pivotArea dataOnly="0" labelOnly="1" outline="0" fieldPosition="0">
        <references count="3">
          <reference field="0" count="1" selected="0">
            <x v="38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8502">
      <pivotArea dataOnly="0" labelOnly="1" outline="0" fieldPosition="0">
        <references count="3">
          <reference field="0" count="1" selected="0">
            <x v="80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8501">
      <pivotArea dataOnly="0" labelOnly="1" outline="0" fieldPosition="0">
        <references count="3">
          <reference field="0" count="1" selected="0">
            <x v="86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8500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8499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8498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8497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8496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8495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8494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8493">
      <pivotArea dataOnly="0" labelOnly="1" outline="0" fieldPosition="0">
        <references count="3">
          <reference field="0" count="1" selected="0">
            <x v="69"/>
          </reference>
          <reference field="2" count="1" selected="0">
            <x v="20"/>
          </reference>
          <reference field="4" count="1">
            <x v="0"/>
          </reference>
        </references>
      </pivotArea>
    </format>
    <format dxfId="8492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21"/>
          </reference>
          <reference field="4" count="1">
            <x v="0"/>
          </reference>
        </references>
      </pivotArea>
    </format>
    <format dxfId="8491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22"/>
          </reference>
          <reference field="4" count="1">
            <x v="0"/>
          </reference>
        </references>
      </pivotArea>
    </format>
    <format dxfId="8490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23"/>
          </reference>
          <reference field="4" count="1">
            <x v="0"/>
          </reference>
        </references>
      </pivotArea>
    </format>
    <format dxfId="8489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23"/>
          </reference>
          <reference field="4" count="1">
            <x v="0"/>
          </reference>
        </references>
      </pivotArea>
    </format>
    <format dxfId="8488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8487">
      <pivotArea dataOnly="0" labelOnly="1" outline="0" fieldPosition="0">
        <references count="3">
          <reference field="0" count="1" selected="0">
            <x v="4"/>
          </reference>
          <reference field="2" count="1" selected="0">
            <x v="25"/>
          </reference>
          <reference field="4" count="1">
            <x v="0"/>
          </reference>
        </references>
      </pivotArea>
    </format>
    <format dxfId="8486">
      <pivotArea dataOnly="0" labelOnly="1" outline="0" fieldPosition="0">
        <references count="3">
          <reference field="0" count="1" selected="0">
            <x v="42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8485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8484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27"/>
          </reference>
          <reference field="4" count="1">
            <x v="1"/>
          </reference>
        </references>
      </pivotArea>
    </format>
    <format dxfId="8483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27"/>
          </reference>
          <reference field="4" count="1">
            <x v="0"/>
          </reference>
        </references>
      </pivotArea>
    </format>
    <format dxfId="8482">
      <pivotArea dataOnly="0" labelOnly="1" outline="0" fieldPosition="0">
        <references count="3">
          <reference field="0" count="1" selected="0">
            <x v="90"/>
          </reference>
          <reference field="2" count="1" selected="0">
            <x v="27"/>
          </reference>
          <reference field="4" count="1">
            <x v="1"/>
          </reference>
        </references>
      </pivotArea>
    </format>
    <format dxfId="8481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28"/>
          </reference>
          <reference field="4" count="1">
            <x v="1"/>
          </reference>
        </references>
      </pivotArea>
    </format>
    <format dxfId="8480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8479">
      <pivotArea dataOnly="0" labelOnly="1" outline="0" fieldPosition="0">
        <references count="3">
          <reference field="0" count="1" selected="0">
            <x v="100"/>
          </reference>
          <reference field="2" count="1" selected="0">
            <x v="28"/>
          </reference>
          <reference field="4" count="1">
            <x v="1"/>
          </reference>
        </references>
      </pivotArea>
    </format>
    <format dxfId="8478">
      <pivotArea dataOnly="0" labelOnly="1" outline="0" fieldPosition="0">
        <references count="3">
          <reference field="0" count="1" selected="0">
            <x v="102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8477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29"/>
          </reference>
          <reference field="4" count="1">
            <x v="0"/>
          </reference>
        </references>
      </pivotArea>
    </format>
    <format dxfId="8476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29"/>
          </reference>
          <reference field="4" count="1">
            <x v="0"/>
          </reference>
        </references>
      </pivotArea>
    </format>
    <format dxfId="8475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29"/>
          </reference>
          <reference field="4" count="1">
            <x v="0"/>
          </reference>
        </references>
      </pivotArea>
    </format>
    <format dxfId="8474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8473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30"/>
          </reference>
          <reference field="4" count="1">
            <x v="0"/>
          </reference>
        </references>
      </pivotArea>
    </format>
    <format dxfId="8472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8471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8470">
      <pivotArea dataOnly="0" labelOnly="1" outline="0" fieldPosition="0">
        <references count="3">
          <reference field="0" count="1" selected="0">
            <x v="72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8469">
      <pivotArea dataOnly="0" labelOnly="1" outline="0" fieldPosition="0">
        <references count="3">
          <reference field="0" count="1" selected="0">
            <x v="74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8468">
      <pivotArea dataOnly="0" labelOnly="1" outline="0" fieldPosition="0">
        <references count="3">
          <reference field="0" count="1" selected="0">
            <x v="97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8467">
      <pivotArea dataOnly="0" labelOnly="1" outline="0" fieldPosition="0">
        <references count="3">
          <reference field="0" count="1" selected="0">
            <x v="7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8466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8465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32"/>
          </reference>
          <reference field="4" count="1">
            <x v="2"/>
          </reference>
        </references>
      </pivotArea>
    </format>
    <format dxfId="8464">
      <pivotArea dataOnly="0" labelOnly="1" outline="0" fieldPosition="0">
        <references count="3">
          <reference field="0" count="1" selected="0">
            <x v="10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8463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33"/>
          </reference>
          <reference field="4" count="1">
            <x v="0"/>
          </reference>
        </references>
      </pivotArea>
    </format>
    <format dxfId="8462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8461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33"/>
          </reference>
          <reference field="4" count="1">
            <x v="0"/>
          </reference>
        </references>
      </pivotArea>
    </format>
    <format dxfId="8460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8459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34"/>
          </reference>
          <reference field="4" count="1">
            <x v="2"/>
          </reference>
        </references>
      </pivotArea>
    </format>
    <format dxfId="8458">
      <pivotArea dataOnly="0" labelOnly="1" outline="0" fieldPosition="0">
        <references count="3">
          <reference field="0" count="1" selected="0">
            <x v="19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8457">
      <pivotArea dataOnly="0" labelOnly="1" outline="0" fieldPosition="0">
        <references count="3">
          <reference field="0" count="1" selected="0">
            <x v="78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8456">
      <pivotArea dataOnly="0" labelOnly="1" outline="0" fieldPosition="0">
        <references count="3">
          <reference field="0" count="1" selected="0">
            <x v="88"/>
          </reference>
          <reference field="2" count="1" selected="0">
            <x v="35"/>
          </reference>
          <reference field="4" count="1">
            <x v="1"/>
          </reference>
        </references>
      </pivotArea>
    </format>
    <format dxfId="8455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36"/>
          </reference>
          <reference field="4" count="1">
            <x v="1"/>
          </reference>
        </references>
      </pivotArea>
    </format>
    <format dxfId="8454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37"/>
          </reference>
          <reference field="4" count="1">
            <x v="1"/>
          </reference>
        </references>
      </pivotArea>
    </format>
    <format dxfId="8453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38"/>
          </reference>
          <reference field="4" count="1">
            <x v="1"/>
          </reference>
        </references>
      </pivotArea>
    </format>
    <format dxfId="8452">
      <pivotArea dataOnly="0" labelOnly="1" outline="0" fieldPosition="0">
        <references count="3">
          <reference field="0" count="1" selected="0">
            <x v="58"/>
          </reference>
          <reference field="2" count="1" selected="0">
            <x v="38"/>
          </reference>
          <reference field="4" count="1">
            <x v="0"/>
          </reference>
        </references>
      </pivotArea>
    </format>
    <format dxfId="8451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39"/>
          </reference>
          <reference field="4" count="1">
            <x v="1"/>
          </reference>
        </references>
      </pivotArea>
    </format>
    <format dxfId="8450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40"/>
          </reference>
          <reference field="4" count="1">
            <x v="0"/>
          </reference>
        </references>
      </pivotArea>
    </format>
    <format dxfId="8449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40"/>
          </reference>
          <reference field="4" count="1">
            <x v="1"/>
          </reference>
        </references>
      </pivotArea>
    </format>
    <format dxfId="8448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41"/>
          </reference>
          <reference field="4" count="1">
            <x v="1"/>
          </reference>
        </references>
      </pivotArea>
    </format>
    <format dxfId="8447">
      <pivotArea dataOnly="0" labelOnly="1" outline="0" fieldPosition="0">
        <references count="3">
          <reference field="0" count="1" selected="0">
            <x v="52"/>
          </reference>
          <reference field="2" count="1" selected="0">
            <x v="42"/>
          </reference>
          <reference field="4" count="1">
            <x v="0"/>
          </reference>
        </references>
      </pivotArea>
    </format>
    <format dxfId="8446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42"/>
          </reference>
          <reference field="4" count="1">
            <x v="0"/>
          </reference>
        </references>
      </pivotArea>
    </format>
    <format dxfId="8445">
      <pivotArea dataOnly="0" labelOnly="1" outline="0" fieldPosition="0">
        <references count="3">
          <reference field="0" count="1" selected="0">
            <x v="53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8444">
      <pivotArea dataOnly="0" labelOnly="1" outline="0" fieldPosition="0">
        <references count="3">
          <reference field="0" count="1" selected="0">
            <x v="56"/>
          </reference>
          <reference field="2" count="1" selected="0">
            <x v="43"/>
          </reference>
          <reference field="4" count="1">
            <x v="0"/>
          </reference>
        </references>
      </pivotArea>
    </format>
    <format dxfId="8443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44"/>
          </reference>
          <reference field="4" count="1">
            <x v="0"/>
          </reference>
        </references>
      </pivotArea>
    </format>
    <format dxfId="8442">
      <pivotArea dataOnly="0" labelOnly="1" outline="0" fieldPosition="0">
        <references count="3">
          <reference field="0" count="1" selected="0">
            <x v="57"/>
          </reference>
          <reference field="2" count="1" selected="0">
            <x v="45"/>
          </reference>
          <reference field="4" count="1">
            <x v="1"/>
          </reference>
        </references>
      </pivotArea>
    </format>
    <format dxfId="8441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8440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47"/>
          </reference>
          <reference field="4" count="1">
            <x v="1"/>
          </reference>
        </references>
      </pivotArea>
    </format>
    <format dxfId="8439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48"/>
          </reference>
          <reference field="4" count="1">
            <x v="0"/>
          </reference>
        </references>
      </pivotArea>
    </format>
    <format dxfId="8438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49"/>
          </reference>
          <reference field="4" count="1">
            <x v="0"/>
          </reference>
        </references>
      </pivotArea>
    </format>
    <format dxfId="8437">
      <pivotArea dataOnly="0" labelOnly="1" outline="0" fieldPosition="0">
        <references count="3">
          <reference field="0" count="1" selected="0">
            <x v="82"/>
          </reference>
          <reference field="2" count="1" selected="0">
            <x v="49"/>
          </reference>
          <reference field="4" count="1">
            <x v="1"/>
          </reference>
        </references>
      </pivotArea>
    </format>
    <format dxfId="8436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49"/>
          </reference>
          <reference field="4" count="1">
            <x v="0"/>
          </reference>
        </references>
      </pivotArea>
    </format>
    <format dxfId="8435">
      <pivotArea dataOnly="0" labelOnly="1" outline="0" fieldPosition="0">
        <references count="3">
          <reference field="0" count="1" selected="0">
            <x v="89"/>
          </reference>
          <reference field="2" count="1" selected="0">
            <x v="50"/>
          </reference>
          <reference field="4" count="1">
            <x v="0"/>
          </reference>
        </references>
      </pivotArea>
    </format>
    <format dxfId="8434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51"/>
          </reference>
          <reference field="4" count="1">
            <x v="1"/>
          </reference>
        </references>
      </pivotArea>
    </format>
    <format dxfId="8433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8432">
      <pivotArea outline="0" collapsedLevelsAreSubtotals="1" fieldPosition="0"/>
    </format>
    <format dxfId="8431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430">
      <pivotArea dataOnly="0" labelOnly="1" outline="0" fieldPosition="0">
        <references count="1">
          <reference field="2" count="3">
            <x v="50"/>
            <x v="51"/>
            <x v="52"/>
          </reference>
        </references>
      </pivotArea>
    </format>
    <format dxfId="8429">
      <pivotArea dataOnly="0" labelOnly="1" grandRow="1" outline="0" fieldPosition="0"/>
    </format>
    <format dxfId="8428">
      <pivotArea dataOnly="0" labelOnly="1" outline="0" fieldPosition="0">
        <references count="2">
          <reference field="0" count="1">
            <x v="6"/>
          </reference>
          <reference field="2" count="1" selected="0">
            <x v="0"/>
          </reference>
        </references>
      </pivotArea>
    </format>
    <format dxfId="8427">
      <pivotArea dataOnly="0" labelOnly="1" outline="0" fieldPosition="0">
        <references count="2">
          <reference field="0" count="4">
            <x v="14"/>
            <x v="40"/>
            <x v="95"/>
            <x v="103"/>
          </reference>
          <reference field="2" count="1" selected="0">
            <x v="1"/>
          </reference>
        </references>
      </pivotArea>
    </format>
    <format dxfId="8426">
      <pivotArea dataOnly="0" labelOnly="1" outline="0" fieldPosition="0">
        <references count="2">
          <reference field="0" count="1">
            <x v="59"/>
          </reference>
          <reference field="2" count="1" selected="0">
            <x v="2"/>
          </reference>
        </references>
      </pivotArea>
    </format>
    <format dxfId="8425">
      <pivotArea dataOnly="0" labelOnly="1" outline="0" fieldPosition="0">
        <references count="2">
          <reference field="0" count="2">
            <x v="17"/>
            <x v="101"/>
          </reference>
          <reference field="2" count="1" selected="0">
            <x v="3"/>
          </reference>
        </references>
      </pivotArea>
    </format>
    <format dxfId="8424">
      <pivotArea dataOnly="0" labelOnly="1" outline="0" fieldPosition="0">
        <references count="2">
          <reference field="0" count="2">
            <x v="5"/>
            <x v="66"/>
          </reference>
          <reference field="2" count="1" selected="0">
            <x v="4"/>
          </reference>
        </references>
      </pivotArea>
    </format>
    <format dxfId="8423">
      <pivotArea dataOnly="0" labelOnly="1" outline="0" fieldPosition="0">
        <references count="2">
          <reference field="0" count="4">
            <x v="28"/>
            <x v="29"/>
            <x v="83"/>
            <x v="84"/>
          </reference>
          <reference field="2" count="1" selected="0">
            <x v="5"/>
          </reference>
        </references>
      </pivotArea>
    </format>
    <format dxfId="8422">
      <pivotArea dataOnly="0" labelOnly="1" outline="0" fieldPosition="0">
        <references count="2">
          <reference field="0" count="5">
            <x v="0"/>
            <x v="21"/>
            <x v="33"/>
            <x v="43"/>
            <x v="47"/>
          </reference>
          <reference field="2" count="1" selected="0">
            <x v="6"/>
          </reference>
        </references>
      </pivotArea>
    </format>
    <format dxfId="8421">
      <pivotArea dataOnly="0" labelOnly="1" outline="0" fieldPosition="0">
        <references count="2">
          <reference field="0" count="1">
            <x v="8"/>
          </reference>
          <reference field="2" count="1" selected="0">
            <x v="7"/>
          </reference>
        </references>
      </pivotArea>
    </format>
    <format dxfId="8420">
      <pivotArea dataOnly="0" labelOnly="1" outline="0" fieldPosition="0">
        <references count="2">
          <reference field="0" count="1">
            <x v="85"/>
          </reference>
          <reference field="2" count="1" selected="0">
            <x v="8"/>
          </reference>
        </references>
      </pivotArea>
    </format>
    <format dxfId="8419">
      <pivotArea dataOnly="0" labelOnly="1" outline="0" fieldPosition="0">
        <references count="2">
          <reference field="0" count="2">
            <x v="18"/>
            <x v="79"/>
          </reference>
          <reference field="2" count="1" selected="0">
            <x v="9"/>
          </reference>
        </references>
      </pivotArea>
    </format>
    <format dxfId="8418">
      <pivotArea dataOnly="0" labelOnly="1" outline="0" fieldPosition="0">
        <references count="2">
          <reference field="0" count="1">
            <x v="32"/>
          </reference>
          <reference field="2" count="1" selected="0">
            <x v="10"/>
          </reference>
        </references>
      </pivotArea>
    </format>
    <format dxfId="8417">
      <pivotArea dataOnly="0" labelOnly="1" outline="0" fieldPosition="0">
        <references count="2">
          <reference field="0" count="2">
            <x v="2"/>
            <x v="11"/>
          </reference>
          <reference field="2" count="1" selected="0">
            <x v="11"/>
          </reference>
        </references>
      </pivotArea>
    </format>
    <format dxfId="8416">
      <pivotArea dataOnly="0" labelOnly="1" outline="0" fieldPosition="0">
        <references count="2">
          <reference field="0" count="1">
            <x v="51"/>
          </reference>
          <reference field="2" count="1" selected="0">
            <x v="12"/>
          </reference>
        </references>
      </pivotArea>
    </format>
    <format dxfId="8415">
      <pivotArea dataOnly="0" labelOnly="1" outline="0" fieldPosition="0">
        <references count="2">
          <reference field="0" count="2">
            <x v="26"/>
            <x v="96"/>
          </reference>
          <reference field="2" count="1" selected="0">
            <x v="13"/>
          </reference>
        </references>
      </pivotArea>
    </format>
    <format dxfId="8414">
      <pivotArea dataOnly="0" labelOnly="1" outline="0" fieldPosition="0">
        <references count="2">
          <reference field="0" count="2">
            <x v="30"/>
            <x v="87"/>
          </reference>
          <reference field="2" count="1" selected="0">
            <x v="14"/>
          </reference>
        </references>
      </pivotArea>
    </format>
    <format dxfId="8413">
      <pivotArea dataOnly="0" labelOnly="1" outline="0" fieldPosition="0">
        <references count="2">
          <reference field="0" count="2">
            <x v="98"/>
            <x v="99"/>
          </reference>
          <reference field="2" count="1" selected="0">
            <x v="15"/>
          </reference>
        </references>
      </pivotArea>
    </format>
    <format dxfId="8412">
      <pivotArea dataOnly="0" labelOnly="1" outline="0" fieldPosition="0">
        <references count="2">
          <reference field="0" count="3">
            <x v="34"/>
            <x v="38"/>
            <x v="80"/>
          </reference>
          <reference field="2" count="1" selected="0">
            <x v="16"/>
          </reference>
        </references>
      </pivotArea>
    </format>
    <format dxfId="8411">
      <pivotArea dataOnly="0" labelOnly="1" outline="0" fieldPosition="0">
        <references count="2">
          <reference field="0" count="1">
            <x v="86"/>
          </reference>
          <reference field="2" count="1" selected="0">
            <x v="17"/>
          </reference>
        </references>
      </pivotArea>
    </format>
    <format dxfId="8410">
      <pivotArea dataOnly="0" labelOnly="1" outline="0" fieldPosition="0">
        <references count="2">
          <reference field="0" count="5">
            <x v="12"/>
            <x v="15"/>
            <x v="16"/>
            <x v="44"/>
            <x v="77"/>
          </reference>
          <reference field="2" count="1" selected="0">
            <x v="18"/>
          </reference>
        </references>
      </pivotArea>
    </format>
    <format dxfId="8409">
      <pivotArea dataOnly="0" labelOnly="1" outline="0" fieldPosition="0">
        <references count="2">
          <reference field="0" count="2">
            <x v="76"/>
            <x v="81"/>
          </reference>
          <reference field="2" count="1" selected="0">
            <x v="19"/>
          </reference>
        </references>
      </pivotArea>
    </format>
    <format dxfId="8408">
      <pivotArea dataOnly="0" labelOnly="1" outline="0" fieldPosition="0">
        <references count="2">
          <reference field="0" count="1">
            <x v="69"/>
          </reference>
          <reference field="2" count="1" selected="0">
            <x v="20"/>
          </reference>
        </references>
      </pivotArea>
    </format>
    <format dxfId="8407">
      <pivotArea dataOnly="0" labelOnly="1" outline="0" fieldPosition="0">
        <references count="2">
          <reference field="0" count="1">
            <x v="48"/>
          </reference>
          <reference field="2" count="1" selected="0">
            <x v="21"/>
          </reference>
        </references>
      </pivotArea>
    </format>
    <format dxfId="8406">
      <pivotArea dataOnly="0" labelOnly="1" outline="0" fieldPosition="0">
        <references count="2">
          <reference field="0" count="1">
            <x v="68"/>
          </reference>
          <reference field="2" count="1" selected="0">
            <x v="22"/>
          </reference>
        </references>
      </pivotArea>
    </format>
    <format dxfId="8405">
      <pivotArea dataOnly="0" labelOnly="1" outline="0" fieldPosition="0">
        <references count="2">
          <reference field="0" count="2">
            <x v="25"/>
            <x v="77"/>
          </reference>
          <reference field="2" count="1" selected="0">
            <x v="23"/>
          </reference>
        </references>
      </pivotArea>
    </format>
    <format dxfId="8404">
      <pivotArea dataOnly="0" labelOnly="1" outline="0" fieldPosition="0">
        <references count="2">
          <reference field="0" count="1">
            <x v="39"/>
          </reference>
          <reference field="2" count="1" selected="0">
            <x v="24"/>
          </reference>
        </references>
      </pivotArea>
    </format>
    <format dxfId="8403">
      <pivotArea dataOnly="0" labelOnly="1" outline="0" fieldPosition="0">
        <references count="2">
          <reference field="0" count="2">
            <x v="4"/>
            <x v="42"/>
          </reference>
          <reference field="2" count="1" selected="0">
            <x v="25"/>
          </reference>
        </references>
      </pivotArea>
    </format>
    <format dxfId="8402">
      <pivotArea dataOnly="0" labelOnly="1" outline="0" fieldPosition="0">
        <references count="2">
          <reference field="0" count="1">
            <x v="63"/>
          </reference>
          <reference field="2" count="1" selected="0">
            <x v="26"/>
          </reference>
        </references>
      </pivotArea>
    </format>
    <format dxfId="8401">
      <pivotArea dataOnly="0" labelOnly="1" outline="0" fieldPosition="0">
        <references count="2">
          <reference field="0" count="3">
            <x v="31"/>
            <x v="36"/>
            <x v="90"/>
          </reference>
          <reference field="2" count="1" selected="0">
            <x v="27"/>
          </reference>
        </references>
      </pivotArea>
    </format>
    <format dxfId="8400">
      <pivotArea dataOnly="0" labelOnly="1" outline="0" fieldPosition="0">
        <references count="2">
          <reference field="0" count="4">
            <x v="70"/>
            <x v="71"/>
            <x v="100"/>
            <x v="102"/>
          </reference>
          <reference field="2" count="1" selected="0">
            <x v="28"/>
          </reference>
        </references>
      </pivotArea>
    </format>
    <format dxfId="8399">
      <pivotArea dataOnly="0" labelOnly="1" outline="0" fieldPosition="0">
        <references count="2">
          <reference field="0" count="3">
            <x v="1"/>
            <x v="41"/>
            <x v="94"/>
          </reference>
          <reference field="2" count="1" selected="0">
            <x v="29"/>
          </reference>
        </references>
      </pivotArea>
    </format>
    <format dxfId="8398">
      <pivotArea dataOnly="0" labelOnly="1" outline="0" fieldPosition="0">
        <references count="2">
          <reference field="0" count="7">
            <x v="3"/>
            <x v="35"/>
            <x v="45"/>
            <x v="64"/>
            <x v="72"/>
            <x v="74"/>
            <x v="97"/>
          </reference>
          <reference field="2" count="1" selected="0">
            <x v="30"/>
          </reference>
        </references>
      </pivotArea>
    </format>
    <format dxfId="8397">
      <pivotArea dataOnly="0" labelOnly="1" outline="0" fieldPosition="0">
        <references count="2">
          <reference field="0" count="1">
            <x v="7"/>
          </reference>
          <reference field="2" count="1" selected="0">
            <x v="31"/>
          </reference>
        </references>
      </pivotArea>
    </format>
    <format dxfId="8396">
      <pivotArea dataOnly="0" labelOnly="1" outline="0" fieldPosition="0">
        <references count="2">
          <reference field="0" count="2">
            <x v="9"/>
            <x v="49"/>
          </reference>
          <reference field="2" count="1" selected="0">
            <x v="32"/>
          </reference>
        </references>
      </pivotArea>
    </format>
    <format dxfId="8395">
      <pivotArea dataOnly="0" labelOnly="1" outline="0" fieldPosition="0">
        <references count="2">
          <reference field="0" count="5">
            <x v="10"/>
            <x v="24"/>
            <x v="50"/>
            <x v="55"/>
            <x v="61"/>
          </reference>
          <reference field="2" count="1" selected="0">
            <x v="33"/>
          </reference>
        </references>
      </pivotArea>
    </format>
    <format dxfId="8394">
      <pivotArea dataOnly="0" labelOnly="1" outline="0" fieldPosition="0">
        <references count="2">
          <reference field="0" count="1">
            <x v="13"/>
          </reference>
          <reference field="2" count="1" selected="0">
            <x v="34"/>
          </reference>
        </references>
      </pivotArea>
    </format>
    <format dxfId="8393">
      <pivotArea dataOnly="0" labelOnly="1" outline="0" fieldPosition="0">
        <references count="2">
          <reference field="0" count="3">
            <x v="19"/>
            <x v="78"/>
            <x v="88"/>
          </reference>
          <reference field="2" count="1" selected="0">
            <x v="35"/>
          </reference>
        </references>
      </pivotArea>
    </format>
    <format dxfId="8392">
      <pivotArea dataOnly="0" labelOnly="1" outline="0" fieldPosition="0">
        <references count="2">
          <reference field="0" count="1">
            <x v="20"/>
          </reference>
          <reference field="2" count="1" selected="0">
            <x v="36"/>
          </reference>
        </references>
      </pivotArea>
    </format>
    <format dxfId="8391">
      <pivotArea dataOnly="0" labelOnly="1" outline="0" fieldPosition="0">
        <references count="2">
          <reference field="0" count="1">
            <x v="22"/>
          </reference>
          <reference field="2" count="1" selected="0">
            <x v="37"/>
          </reference>
        </references>
      </pivotArea>
    </format>
    <format dxfId="8390">
      <pivotArea dataOnly="0" labelOnly="1" outline="0" fieldPosition="0">
        <references count="2">
          <reference field="0" count="2">
            <x v="23"/>
            <x v="58"/>
          </reference>
          <reference field="2" count="1" selected="0">
            <x v="38"/>
          </reference>
        </references>
      </pivotArea>
    </format>
    <format dxfId="8389">
      <pivotArea dataOnly="0" labelOnly="1" outline="0" fieldPosition="0">
        <references count="2">
          <reference field="0" count="1">
            <x v="27"/>
          </reference>
          <reference field="2" count="1" selected="0">
            <x v="39"/>
          </reference>
        </references>
      </pivotArea>
    </format>
    <format dxfId="8388">
      <pivotArea dataOnly="0" labelOnly="1" outline="0" fieldPosition="0">
        <references count="2">
          <reference field="0" count="2">
            <x v="37"/>
            <x v="60"/>
          </reference>
          <reference field="2" count="1" selected="0">
            <x v="40"/>
          </reference>
        </references>
      </pivotArea>
    </format>
    <format dxfId="8387">
      <pivotArea dataOnly="0" labelOnly="1" outline="0" fieldPosition="0">
        <references count="2">
          <reference field="0" count="1">
            <x v="46"/>
          </reference>
          <reference field="2" count="1" selected="0">
            <x v="41"/>
          </reference>
        </references>
      </pivotArea>
    </format>
    <format dxfId="8386">
      <pivotArea dataOnly="0" labelOnly="1" outline="0" fieldPosition="0">
        <references count="2">
          <reference field="0" count="2">
            <x v="52"/>
            <x v="73"/>
          </reference>
          <reference field="2" count="1" selected="0">
            <x v="42"/>
          </reference>
        </references>
      </pivotArea>
    </format>
    <format dxfId="8385">
      <pivotArea dataOnly="0" labelOnly="1" outline="0" fieldPosition="0">
        <references count="2">
          <reference field="0" count="2">
            <x v="53"/>
            <x v="56"/>
          </reference>
          <reference field="2" count="1" selected="0">
            <x v="43"/>
          </reference>
        </references>
      </pivotArea>
    </format>
    <format dxfId="8384">
      <pivotArea dataOnly="0" labelOnly="1" outline="0" fieldPosition="0">
        <references count="2">
          <reference field="0" count="1">
            <x v="54"/>
          </reference>
          <reference field="2" count="1" selected="0">
            <x v="44"/>
          </reference>
        </references>
      </pivotArea>
    </format>
    <format dxfId="8383">
      <pivotArea dataOnly="0" labelOnly="1" outline="0" fieldPosition="0">
        <references count="2">
          <reference field="0" count="1">
            <x v="57"/>
          </reference>
          <reference field="2" count="1" selected="0">
            <x v="45"/>
          </reference>
        </references>
      </pivotArea>
    </format>
    <format dxfId="8382">
      <pivotArea dataOnly="0" labelOnly="1" outline="0" fieldPosition="0">
        <references count="2">
          <reference field="0" count="1">
            <x v="62"/>
          </reference>
          <reference field="2" count="1" selected="0">
            <x v="46"/>
          </reference>
        </references>
      </pivotArea>
    </format>
    <format dxfId="8381">
      <pivotArea dataOnly="0" labelOnly="1" outline="0" fieldPosition="0">
        <references count="2">
          <reference field="0" count="1">
            <x v="65"/>
          </reference>
          <reference field="2" count="1" selected="0">
            <x v="47"/>
          </reference>
        </references>
      </pivotArea>
    </format>
    <format dxfId="8380">
      <pivotArea dataOnly="0" labelOnly="1" outline="0" fieldPosition="0">
        <references count="2">
          <reference field="0" count="1">
            <x v="67"/>
          </reference>
          <reference field="2" count="1" selected="0">
            <x v="48"/>
          </reference>
        </references>
      </pivotArea>
    </format>
    <format dxfId="8379">
      <pivotArea dataOnly="0" labelOnly="1" outline="0" fieldPosition="0">
        <references count="2">
          <reference field="0" count="3">
            <x v="75"/>
            <x v="82"/>
            <x v="92"/>
          </reference>
          <reference field="2" count="1" selected="0">
            <x v="49"/>
          </reference>
        </references>
      </pivotArea>
    </format>
    <format dxfId="8378">
      <pivotArea dataOnly="0" labelOnly="1" outline="0" fieldPosition="0">
        <references count="2">
          <reference field="0" count="1">
            <x v="89"/>
          </reference>
          <reference field="2" count="1" selected="0">
            <x v="50"/>
          </reference>
        </references>
      </pivotArea>
    </format>
    <format dxfId="8377">
      <pivotArea dataOnly="0" labelOnly="1" outline="0" fieldPosition="0">
        <references count="2">
          <reference field="0" count="1">
            <x v="91"/>
          </reference>
          <reference field="2" count="1" selected="0">
            <x v="51"/>
          </reference>
        </references>
      </pivotArea>
    </format>
    <format dxfId="8376">
      <pivotArea dataOnly="0" labelOnly="1" outline="0" fieldPosition="0">
        <references count="2">
          <reference field="0" count="1">
            <x v="93"/>
          </reference>
          <reference field="2" count="1" selected="0">
            <x v="52"/>
          </reference>
        </references>
      </pivotArea>
    </format>
    <format dxfId="8375">
      <pivotArea dataOnly="0" labelOnly="1" outline="0" fieldPosition="0">
        <references count="3">
          <reference field="0" count="1" selected="0">
            <x v="6"/>
          </reference>
          <reference field="2" count="1" selected="0">
            <x v="0"/>
          </reference>
          <reference field="4" count="1">
            <x v="2"/>
          </reference>
        </references>
      </pivotArea>
    </format>
    <format dxfId="8374">
      <pivotArea dataOnly="0" labelOnly="1" outline="0" fieldPosition="0">
        <references count="3">
          <reference field="0" count="1" selected="0">
            <x v="14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8373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1"/>
          </reference>
          <reference field="4" count="1">
            <x v="0"/>
          </reference>
        </references>
      </pivotArea>
    </format>
    <format dxfId="8372">
      <pivotArea dataOnly="0" labelOnly="1" outline="0" fieldPosition="0">
        <references count="3">
          <reference field="0" count="1" selected="0">
            <x v="95"/>
          </reference>
          <reference field="2" count="1" selected="0">
            <x v="1"/>
          </reference>
          <reference field="4" count="1">
            <x v="0"/>
          </reference>
        </references>
      </pivotArea>
    </format>
    <format dxfId="8371">
      <pivotArea dataOnly="0" labelOnly="1" outline="0" fieldPosition="0">
        <references count="3">
          <reference field="0" count="1" selected="0">
            <x v="103"/>
          </reference>
          <reference field="2" count="1" selected="0">
            <x v="1"/>
          </reference>
          <reference field="4" count="1">
            <x v="0"/>
          </reference>
        </references>
      </pivotArea>
    </format>
    <format dxfId="8370">
      <pivotArea dataOnly="0" labelOnly="1" outline="0" fieldPosition="0">
        <references count="3">
          <reference field="0" count="1" selected="0">
            <x v="59"/>
          </reference>
          <reference field="2" count="1" selected="0">
            <x v="2"/>
          </reference>
          <reference field="4" count="1">
            <x v="0"/>
          </reference>
        </references>
      </pivotArea>
    </format>
    <format dxfId="8369">
      <pivotArea dataOnly="0" labelOnly="1" outline="0" fieldPosition="0">
        <references count="3">
          <reference field="0" count="1" selected="0">
            <x v="17"/>
          </reference>
          <reference field="2" count="1" selected="0">
            <x v="3"/>
          </reference>
          <reference field="4" count="1">
            <x v="1"/>
          </reference>
        </references>
      </pivotArea>
    </format>
    <format dxfId="8368">
      <pivotArea dataOnly="0" labelOnly="1" outline="0" fieldPosition="0">
        <references count="3">
          <reference field="0" count="1" selected="0">
            <x v="101"/>
          </reference>
          <reference field="2" count="1" selected="0">
            <x v="3"/>
          </reference>
          <reference field="4" count="1">
            <x v="1"/>
          </reference>
        </references>
      </pivotArea>
    </format>
    <format dxfId="8367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8366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8365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8364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8363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8362">
      <pivotArea dataOnly="0" labelOnly="1" outline="0" fieldPosition="0">
        <references count="3">
          <reference field="0" count="1" selected="0">
            <x v="84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8361">
      <pivotArea dataOnly="0" labelOnly="1" outline="0" fieldPosition="0">
        <references count="3">
          <reference field="0" count="1" selected="0">
            <x v="0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8360">
      <pivotArea dataOnly="0" labelOnly="1" outline="0" fieldPosition="0">
        <references count="3">
          <reference field="0" count="1" selected="0">
            <x v="21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8359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8358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8357">
      <pivotArea dataOnly="0" labelOnly="1" outline="0" fieldPosition="0">
        <references count="3">
          <reference field="0" count="1" selected="0">
            <x v="47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8356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8355">
      <pivotArea dataOnly="0" labelOnly="1" outline="0" fieldPosition="0">
        <references count="3">
          <reference field="0" count="1" selected="0">
            <x v="85"/>
          </reference>
          <reference field="2" count="1" selected="0">
            <x v="8"/>
          </reference>
          <reference field="4" count="1">
            <x v="0"/>
          </reference>
        </references>
      </pivotArea>
    </format>
    <format dxfId="8354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8353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8352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8351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11"/>
          </reference>
          <reference field="4" count="1">
            <x v="0"/>
          </reference>
        </references>
      </pivotArea>
    </format>
    <format dxfId="8350">
      <pivotArea dataOnly="0" labelOnly="1" outline="0" fieldPosition="0">
        <references count="3">
          <reference field="0" count="1" selected="0">
            <x v="11"/>
          </reference>
          <reference field="2" count="1" selected="0">
            <x v="11"/>
          </reference>
          <reference field="4" count="1">
            <x v="0"/>
          </reference>
        </references>
      </pivotArea>
    </format>
    <format dxfId="8349">
      <pivotArea dataOnly="0" labelOnly="1" outline="0" fieldPosition="0">
        <references count="3">
          <reference field="0" count="1" selected="0">
            <x v="51"/>
          </reference>
          <reference field="2" count="1" selected="0">
            <x v="12"/>
          </reference>
          <reference field="4" count="1">
            <x v="0"/>
          </reference>
        </references>
      </pivotArea>
    </format>
    <format dxfId="8348">
      <pivotArea dataOnly="0" labelOnly="1" outline="0" fieldPosition="0">
        <references count="3">
          <reference field="0" count="1" selected="0">
            <x v="26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8347">
      <pivotArea dataOnly="0" labelOnly="1" outline="0" fieldPosition="0">
        <references count="3">
          <reference field="0" count="1" selected="0">
            <x v="96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8346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14"/>
          </reference>
          <reference field="4" count="1">
            <x v="0"/>
          </reference>
        </references>
      </pivotArea>
    </format>
    <format dxfId="8345">
      <pivotArea dataOnly="0" labelOnly="1" outline="0" fieldPosition="0">
        <references count="3">
          <reference field="0" count="1" selected="0">
            <x v="87"/>
          </reference>
          <reference field="2" count="1" selected="0">
            <x v="14"/>
          </reference>
          <reference field="4" count="1">
            <x v="0"/>
          </reference>
        </references>
      </pivotArea>
    </format>
    <format dxfId="8344">
      <pivotArea dataOnly="0" labelOnly="1" outline="0" fieldPosition="0">
        <references count="3">
          <reference field="0" count="1" selected="0">
            <x v="98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8343">
      <pivotArea dataOnly="0" labelOnly="1" outline="0" fieldPosition="0">
        <references count="3">
          <reference field="0" count="1" selected="0">
            <x v="99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8342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8341">
      <pivotArea dataOnly="0" labelOnly="1" outline="0" fieldPosition="0">
        <references count="3">
          <reference field="0" count="1" selected="0">
            <x v="38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8340">
      <pivotArea dataOnly="0" labelOnly="1" outline="0" fieldPosition="0">
        <references count="3">
          <reference field="0" count="1" selected="0">
            <x v="80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8339">
      <pivotArea dataOnly="0" labelOnly="1" outline="0" fieldPosition="0">
        <references count="3">
          <reference field="0" count="1" selected="0">
            <x v="86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8338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8337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8336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8335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8334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8333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8332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8331">
      <pivotArea dataOnly="0" labelOnly="1" outline="0" fieldPosition="0">
        <references count="3">
          <reference field="0" count="1" selected="0">
            <x v="69"/>
          </reference>
          <reference field="2" count="1" selected="0">
            <x v="20"/>
          </reference>
          <reference field="4" count="1">
            <x v="0"/>
          </reference>
        </references>
      </pivotArea>
    </format>
    <format dxfId="8330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21"/>
          </reference>
          <reference field="4" count="1">
            <x v="0"/>
          </reference>
        </references>
      </pivotArea>
    </format>
    <format dxfId="8329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22"/>
          </reference>
          <reference field="4" count="1">
            <x v="0"/>
          </reference>
        </references>
      </pivotArea>
    </format>
    <format dxfId="8328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23"/>
          </reference>
          <reference field="4" count="1">
            <x v="0"/>
          </reference>
        </references>
      </pivotArea>
    </format>
    <format dxfId="8327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23"/>
          </reference>
          <reference field="4" count="1">
            <x v="0"/>
          </reference>
        </references>
      </pivotArea>
    </format>
    <format dxfId="8326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8325">
      <pivotArea dataOnly="0" labelOnly="1" outline="0" fieldPosition="0">
        <references count="3">
          <reference field="0" count="1" selected="0">
            <x v="4"/>
          </reference>
          <reference field="2" count="1" selected="0">
            <x v="25"/>
          </reference>
          <reference field="4" count="1">
            <x v="0"/>
          </reference>
        </references>
      </pivotArea>
    </format>
    <format dxfId="8324">
      <pivotArea dataOnly="0" labelOnly="1" outline="0" fieldPosition="0">
        <references count="3">
          <reference field="0" count="1" selected="0">
            <x v="42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8323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8322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27"/>
          </reference>
          <reference field="4" count="1">
            <x v="1"/>
          </reference>
        </references>
      </pivotArea>
    </format>
    <format dxfId="8321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27"/>
          </reference>
          <reference field="4" count="1">
            <x v="0"/>
          </reference>
        </references>
      </pivotArea>
    </format>
    <format dxfId="8320">
      <pivotArea dataOnly="0" labelOnly="1" outline="0" fieldPosition="0">
        <references count="3">
          <reference field="0" count="1" selected="0">
            <x v="90"/>
          </reference>
          <reference field="2" count="1" selected="0">
            <x v="27"/>
          </reference>
          <reference field="4" count="1">
            <x v="1"/>
          </reference>
        </references>
      </pivotArea>
    </format>
    <format dxfId="8319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28"/>
          </reference>
          <reference field="4" count="1">
            <x v="1"/>
          </reference>
        </references>
      </pivotArea>
    </format>
    <format dxfId="8318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8317">
      <pivotArea dataOnly="0" labelOnly="1" outline="0" fieldPosition="0">
        <references count="3">
          <reference field="0" count="1" selected="0">
            <x v="100"/>
          </reference>
          <reference field="2" count="1" selected="0">
            <x v="28"/>
          </reference>
          <reference field="4" count="1">
            <x v="1"/>
          </reference>
        </references>
      </pivotArea>
    </format>
    <format dxfId="8316">
      <pivotArea dataOnly="0" labelOnly="1" outline="0" fieldPosition="0">
        <references count="3">
          <reference field="0" count="1" selected="0">
            <x v="102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8315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29"/>
          </reference>
          <reference field="4" count="1">
            <x v="0"/>
          </reference>
        </references>
      </pivotArea>
    </format>
    <format dxfId="8314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29"/>
          </reference>
          <reference field="4" count="1">
            <x v="0"/>
          </reference>
        </references>
      </pivotArea>
    </format>
    <format dxfId="8313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29"/>
          </reference>
          <reference field="4" count="1">
            <x v="0"/>
          </reference>
        </references>
      </pivotArea>
    </format>
    <format dxfId="8312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8311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30"/>
          </reference>
          <reference field="4" count="1">
            <x v="0"/>
          </reference>
        </references>
      </pivotArea>
    </format>
    <format dxfId="8310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8309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8308">
      <pivotArea dataOnly="0" labelOnly="1" outline="0" fieldPosition="0">
        <references count="3">
          <reference field="0" count="1" selected="0">
            <x v="72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8307">
      <pivotArea dataOnly="0" labelOnly="1" outline="0" fieldPosition="0">
        <references count="3">
          <reference field="0" count="1" selected="0">
            <x v="74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8306">
      <pivotArea dataOnly="0" labelOnly="1" outline="0" fieldPosition="0">
        <references count="3">
          <reference field="0" count="1" selected="0">
            <x v="97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8305">
      <pivotArea dataOnly="0" labelOnly="1" outline="0" fieldPosition="0">
        <references count="3">
          <reference field="0" count="1" selected="0">
            <x v="7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8304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8303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32"/>
          </reference>
          <reference field="4" count="1">
            <x v="2"/>
          </reference>
        </references>
      </pivotArea>
    </format>
    <format dxfId="8302">
      <pivotArea dataOnly="0" labelOnly="1" outline="0" fieldPosition="0">
        <references count="3">
          <reference field="0" count="1" selected="0">
            <x v="10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8301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33"/>
          </reference>
          <reference field="4" count="1">
            <x v="0"/>
          </reference>
        </references>
      </pivotArea>
    </format>
    <format dxfId="8300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8299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33"/>
          </reference>
          <reference field="4" count="1">
            <x v="0"/>
          </reference>
        </references>
      </pivotArea>
    </format>
    <format dxfId="8298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8297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34"/>
          </reference>
          <reference field="4" count="1">
            <x v="2"/>
          </reference>
        </references>
      </pivotArea>
    </format>
    <format dxfId="8296">
      <pivotArea dataOnly="0" labelOnly="1" outline="0" fieldPosition="0">
        <references count="3">
          <reference field="0" count="1" selected="0">
            <x v="19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8295">
      <pivotArea dataOnly="0" labelOnly="1" outline="0" fieldPosition="0">
        <references count="3">
          <reference field="0" count="1" selected="0">
            <x v="78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8294">
      <pivotArea dataOnly="0" labelOnly="1" outline="0" fieldPosition="0">
        <references count="3">
          <reference field="0" count="1" selected="0">
            <x v="88"/>
          </reference>
          <reference field="2" count="1" selected="0">
            <x v="35"/>
          </reference>
          <reference field="4" count="1">
            <x v="1"/>
          </reference>
        </references>
      </pivotArea>
    </format>
    <format dxfId="8293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36"/>
          </reference>
          <reference field="4" count="1">
            <x v="1"/>
          </reference>
        </references>
      </pivotArea>
    </format>
    <format dxfId="8292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37"/>
          </reference>
          <reference field="4" count="1">
            <x v="1"/>
          </reference>
        </references>
      </pivotArea>
    </format>
    <format dxfId="8291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38"/>
          </reference>
          <reference field="4" count="1">
            <x v="1"/>
          </reference>
        </references>
      </pivotArea>
    </format>
    <format dxfId="8290">
      <pivotArea dataOnly="0" labelOnly="1" outline="0" fieldPosition="0">
        <references count="3">
          <reference field="0" count="1" selected="0">
            <x v="58"/>
          </reference>
          <reference field="2" count="1" selected="0">
            <x v="38"/>
          </reference>
          <reference field="4" count="1">
            <x v="0"/>
          </reference>
        </references>
      </pivotArea>
    </format>
    <format dxfId="8289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39"/>
          </reference>
          <reference field="4" count="1">
            <x v="1"/>
          </reference>
        </references>
      </pivotArea>
    </format>
    <format dxfId="8288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40"/>
          </reference>
          <reference field="4" count="1">
            <x v="0"/>
          </reference>
        </references>
      </pivotArea>
    </format>
    <format dxfId="8287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40"/>
          </reference>
          <reference field="4" count="1">
            <x v="1"/>
          </reference>
        </references>
      </pivotArea>
    </format>
    <format dxfId="8286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41"/>
          </reference>
          <reference field="4" count="1">
            <x v="1"/>
          </reference>
        </references>
      </pivotArea>
    </format>
    <format dxfId="8285">
      <pivotArea dataOnly="0" labelOnly="1" outline="0" fieldPosition="0">
        <references count="3">
          <reference field="0" count="1" selected="0">
            <x v="52"/>
          </reference>
          <reference field="2" count="1" selected="0">
            <x v="42"/>
          </reference>
          <reference field="4" count="1">
            <x v="0"/>
          </reference>
        </references>
      </pivotArea>
    </format>
    <format dxfId="8284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42"/>
          </reference>
          <reference field="4" count="1">
            <x v="0"/>
          </reference>
        </references>
      </pivotArea>
    </format>
    <format dxfId="8283">
      <pivotArea dataOnly="0" labelOnly="1" outline="0" fieldPosition="0">
        <references count="3">
          <reference field="0" count="1" selected="0">
            <x v="53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8282">
      <pivotArea dataOnly="0" labelOnly="1" outline="0" fieldPosition="0">
        <references count="3">
          <reference field="0" count="1" selected="0">
            <x v="56"/>
          </reference>
          <reference field="2" count="1" selected="0">
            <x v="43"/>
          </reference>
          <reference field="4" count="1">
            <x v="0"/>
          </reference>
        </references>
      </pivotArea>
    </format>
    <format dxfId="8281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44"/>
          </reference>
          <reference field="4" count="1">
            <x v="0"/>
          </reference>
        </references>
      </pivotArea>
    </format>
    <format dxfId="8280">
      <pivotArea dataOnly="0" labelOnly="1" outline="0" fieldPosition="0">
        <references count="3">
          <reference field="0" count="1" selected="0">
            <x v="57"/>
          </reference>
          <reference field="2" count="1" selected="0">
            <x v="45"/>
          </reference>
          <reference field="4" count="1">
            <x v="1"/>
          </reference>
        </references>
      </pivotArea>
    </format>
    <format dxfId="8279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8278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47"/>
          </reference>
          <reference field="4" count="1">
            <x v="1"/>
          </reference>
        </references>
      </pivotArea>
    </format>
    <format dxfId="8277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48"/>
          </reference>
          <reference field="4" count="1">
            <x v="0"/>
          </reference>
        </references>
      </pivotArea>
    </format>
    <format dxfId="8276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49"/>
          </reference>
          <reference field="4" count="1">
            <x v="0"/>
          </reference>
        </references>
      </pivotArea>
    </format>
    <format dxfId="8275">
      <pivotArea dataOnly="0" labelOnly="1" outline="0" fieldPosition="0">
        <references count="3">
          <reference field="0" count="1" selected="0">
            <x v="82"/>
          </reference>
          <reference field="2" count="1" selected="0">
            <x v="49"/>
          </reference>
          <reference field="4" count="1">
            <x v="1"/>
          </reference>
        </references>
      </pivotArea>
    </format>
    <format dxfId="8274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49"/>
          </reference>
          <reference field="4" count="1">
            <x v="0"/>
          </reference>
        </references>
      </pivotArea>
    </format>
    <format dxfId="8273">
      <pivotArea dataOnly="0" labelOnly="1" outline="0" fieldPosition="0">
        <references count="3">
          <reference field="0" count="1" selected="0">
            <x v="89"/>
          </reference>
          <reference field="2" count="1" selected="0">
            <x v="50"/>
          </reference>
          <reference field="4" count="1">
            <x v="0"/>
          </reference>
        </references>
      </pivotArea>
    </format>
    <format dxfId="8272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51"/>
          </reference>
          <reference field="4" count="1">
            <x v="1"/>
          </reference>
        </references>
      </pivotArea>
    </format>
    <format dxfId="8271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8270">
      <pivotArea outline="0" collapsedLevelsAreSubtotals="1" fieldPosition="0">
        <references count="3">
          <reference field="0" count="4" selected="0">
            <x v="28"/>
            <x v="29"/>
            <x v="83"/>
            <x v="84"/>
          </reference>
          <reference field="2" count="1" selected="0">
            <x v="5"/>
          </reference>
          <reference field="4" count="2" selected="0">
            <x v="0"/>
            <x v="1"/>
          </reference>
        </references>
      </pivotArea>
    </format>
    <format dxfId="8269">
      <pivotArea dataOnly="0" labelOnly="1" outline="0" fieldPosition="0">
        <references count="1">
          <reference field="2" count="1">
            <x v="5"/>
          </reference>
        </references>
      </pivotArea>
    </format>
    <format dxfId="8268">
      <pivotArea dataOnly="0" labelOnly="1" outline="0" fieldPosition="0">
        <references count="2">
          <reference field="0" count="4">
            <x v="28"/>
            <x v="29"/>
            <x v="83"/>
            <x v="84"/>
          </reference>
          <reference field="2" count="1" selected="0">
            <x v="5"/>
          </reference>
        </references>
      </pivotArea>
    </format>
    <format dxfId="8267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8266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8265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8264">
      <pivotArea dataOnly="0" labelOnly="1" outline="0" fieldPosition="0">
        <references count="3">
          <reference field="0" count="1" selected="0">
            <x v="84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8263">
      <pivotArea dataOnly="0" labelOnly="1" outline="0" fieldPosition="0">
        <references count="1">
          <reference field="2" count="1">
            <x v="1"/>
          </reference>
        </references>
      </pivotArea>
    </format>
    <format dxfId="8262">
      <pivotArea dataOnly="0" labelOnly="1" outline="0" fieldPosition="0">
        <references count="2">
          <reference field="0" count="4">
            <x v="14"/>
            <x v="40"/>
            <x v="95"/>
            <x v="103"/>
          </reference>
          <reference field="2" count="1" selected="0">
            <x v="1"/>
          </reference>
        </references>
      </pivotArea>
    </format>
    <format dxfId="8261">
      <pivotArea dataOnly="0" labelOnly="1" outline="0" fieldPosition="0">
        <references count="3">
          <reference field="0" count="1" selected="0">
            <x v="14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8260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1"/>
          </reference>
          <reference field="4" count="1">
            <x v="0"/>
          </reference>
        </references>
      </pivotArea>
    </format>
    <format dxfId="8259">
      <pivotArea dataOnly="0" labelOnly="1" outline="0" fieldPosition="0">
        <references count="3">
          <reference field="0" count="1" selected="0">
            <x v="95"/>
          </reference>
          <reference field="2" count="1" selected="0">
            <x v="1"/>
          </reference>
          <reference field="4" count="1">
            <x v="0"/>
          </reference>
        </references>
      </pivotArea>
    </format>
    <format dxfId="8258">
      <pivotArea dataOnly="0" labelOnly="1" outline="0" fieldPosition="0">
        <references count="3">
          <reference field="0" count="1" selected="0">
            <x v="103"/>
          </reference>
          <reference field="2" count="1" selected="0">
            <x v="1"/>
          </reference>
          <reference field="4" count="1">
            <x v="0"/>
          </reference>
        </references>
      </pivotArea>
    </format>
    <format dxfId="8257">
      <pivotArea outline="0" collapsedLevelsAreSubtotals="1" fieldPosition="0">
        <references count="3">
          <reference field="0" count="5" selected="0">
            <x v="0"/>
            <x v="21"/>
            <x v="33"/>
            <x v="43"/>
            <x v="47"/>
          </reference>
          <reference field="2" count="1" selected="0">
            <x v="6"/>
          </reference>
          <reference field="4" count="1" selected="0">
            <x v="1"/>
          </reference>
        </references>
      </pivotArea>
    </format>
    <format dxfId="8256">
      <pivotArea dataOnly="0" labelOnly="1" outline="0" fieldPosition="0">
        <references count="1">
          <reference field="2" count="1">
            <x v="6"/>
          </reference>
        </references>
      </pivotArea>
    </format>
    <format dxfId="8255">
      <pivotArea dataOnly="0" labelOnly="1" outline="0" fieldPosition="0">
        <references count="2">
          <reference field="0" count="5">
            <x v="0"/>
            <x v="21"/>
            <x v="33"/>
            <x v="43"/>
            <x v="47"/>
          </reference>
          <reference field="2" count="1" selected="0">
            <x v="6"/>
          </reference>
        </references>
      </pivotArea>
    </format>
    <format dxfId="8254">
      <pivotArea dataOnly="0" labelOnly="1" outline="0" fieldPosition="0">
        <references count="3">
          <reference field="0" count="1" selected="0">
            <x v="0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8253">
      <pivotArea dataOnly="0" labelOnly="1" outline="0" fieldPosition="0">
        <references count="3">
          <reference field="0" count="1" selected="0">
            <x v="21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8252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8251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8250">
      <pivotArea dataOnly="0" labelOnly="1" outline="0" fieldPosition="0">
        <references count="3">
          <reference field="0" count="1" selected="0">
            <x v="47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8249">
      <pivotArea outline="0" collapsedLevelsAreSubtotals="1" fieldPosition="0">
        <references count="3">
          <reference field="0" count="3" selected="0">
            <x v="34"/>
            <x v="38"/>
            <x v="80"/>
          </reference>
          <reference field="2" count="1" selected="0">
            <x v="16"/>
          </reference>
          <reference field="4" count="1" selected="0">
            <x v="1"/>
          </reference>
        </references>
      </pivotArea>
    </format>
    <format dxfId="8248">
      <pivotArea dataOnly="0" labelOnly="1" outline="0" fieldPosition="0">
        <references count="1">
          <reference field="2" count="1">
            <x v="16"/>
          </reference>
        </references>
      </pivotArea>
    </format>
    <format dxfId="8247">
      <pivotArea dataOnly="0" labelOnly="1" outline="0" fieldPosition="0">
        <references count="2">
          <reference field="0" count="3">
            <x v="34"/>
            <x v="38"/>
            <x v="80"/>
          </reference>
          <reference field="2" count="1" selected="0">
            <x v="16"/>
          </reference>
        </references>
      </pivotArea>
    </format>
    <format dxfId="8246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8245">
      <pivotArea dataOnly="0" labelOnly="1" outline="0" fieldPosition="0">
        <references count="3">
          <reference field="0" count="1" selected="0">
            <x v="38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8244">
      <pivotArea dataOnly="0" labelOnly="1" outline="0" fieldPosition="0">
        <references count="3">
          <reference field="0" count="1" selected="0">
            <x v="80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8243">
      <pivotArea outline="0" collapsedLevelsAreSubtotals="1" fieldPosition="0">
        <references count="3">
          <reference field="0" count="5" selected="0">
            <x v="12"/>
            <x v="15"/>
            <x v="16"/>
            <x v="44"/>
            <x v="77"/>
          </reference>
          <reference field="2" count="1" selected="0">
            <x v="18"/>
          </reference>
          <reference field="4" count="2" selected="0">
            <x v="0"/>
            <x v="1"/>
          </reference>
        </references>
      </pivotArea>
    </format>
    <format dxfId="8242">
      <pivotArea dataOnly="0" labelOnly="1" outline="0" fieldPosition="0">
        <references count="1">
          <reference field="2" count="1">
            <x v="18"/>
          </reference>
        </references>
      </pivotArea>
    </format>
    <format dxfId="8241">
      <pivotArea dataOnly="0" labelOnly="1" outline="0" fieldPosition="0">
        <references count="2">
          <reference field="0" count="5">
            <x v="12"/>
            <x v="15"/>
            <x v="16"/>
            <x v="44"/>
            <x v="77"/>
          </reference>
          <reference field="2" count="1" selected="0">
            <x v="18"/>
          </reference>
        </references>
      </pivotArea>
    </format>
    <format dxfId="8240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8239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8238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8237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8236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8235">
      <pivotArea outline="0" collapsedLevelsAreSubtotals="1" fieldPosition="0">
        <references count="3">
          <reference field="0" count="4" selected="0">
            <x v="70"/>
            <x v="71"/>
            <x v="100"/>
            <x v="102"/>
          </reference>
          <reference field="2" count="1" selected="0">
            <x v="28"/>
          </reference>
          <reference field="4" count="2" selected="0">
            <x v="0"/>
            <x v="1"/>
          </reference>
        </references>
      </pivotArea>
    </format>
    <format dxfId="8234">
      <pivotArea dataOnly="0" labelOnly="1" outline="0" fieldPosition="0">
        <references count="1">
          <reference field="2" count="1">
            <x v="28"/>
          </reference>
        </references>
      </pivotArea>
    </format>
    <format dxfId="8233">
      <pivotArea dataOnly="0" labelOnly="1" outline="0" fieldPosition="0">
        <references count="2">
          <reference field="0" count="4">
            <x v="70"/>
            <x v="71"/>
            <x v="100"/>
            <x v="102"/>
          </reference>
          <reference field="2" count="1" selected="0">
            <x v="28"/>
          </reference>
        </references>
      </pivotArea>
    </format>
    <format dxfId="8232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28"/>
          </reference>
          <reference field="4" count="1">
            <x v="1"/>
          </reference>
        </references>
      </pivotArea>
    </format>
    <format dxfId="8231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8230">
      <pivotArea dataOnly="0" labelOnly="1" outline="0" fieldPosition="0">
        <references count="3">
          <reference field="0" count="1" selected="0">
            <x v="100"/>
          </reference>
          <reference field="2" count="1" selected="0">
            <x v="28"/>
          </reference>
          <reference field="4" count="1">
            <x v="1"/>
          </reference>
        </references>
      </pivotArea>
    </format>
    <format dxfId="8229">
      <pivotArea dataOnly="0" labelOnly="1" outline="0" fieldPosition="0">
        <references count="3">
          <reference field="0" count="1" selected="0">
            <x v="102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8228">
      <pivotArea outline="0" collapsedLevelsAreSubtotals="1" fieldPosition="0">
        <references count="3">
          <reference field="0" count="3" selected="0">
            <x v="1"/>
            <x v="41"/>
            <x v="94"/>
          </reference>
          <reference field="2" count="1" selected="0">
            <x v="29"/>
          </reference>
          <reference field="4" count="1" selected="0">
            <x v="0"/>
          </reference>
        </references>
      </pivotArea>
    </format>
    <format dxfId="8227">
      <pivotArea dataOnly="0" labelOnly="1" outline="0" fieldPosition="0">
        <references count="1">
          <reference field="2" count="1">
            <x v="29"/>
          </reference>
        </references>
      </pivotArea>
    </format>
    <format dxfId="8226">
      <pivotArea dataOnly="0" labelOnly="1" outline="0" fieldPosition="0">
        <references count="2">
          <reference field="0" count="3">
            <x v="1"/>
            <x v="41"/>
            <x v="94"/>
          </reference>
          <reference field="2" count="1" selected="0">
            <x v="29"/>
          </reference>
        </references>
      </pivotArea>
    </format>
    <format dxfId="8225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29"/>
          </reference>
          <reference field="4" count="1">
            <x v="0"/>
          </reference>
        </references>
      </pivotArea>
    </format>
    <format dxfId="8224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29"/>
          </reference>
          <reference field="4" count="1">
            <x v="0"/>
          </reference>
        </references>
      </pivotArea>
    </format>
    <format dxfId="8223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29"/>
          </reference>
          <reference field="4" count="1">
            <x v="0"/>
          </reference>
        </references>
      </pivotArea>
    </format>
    <format dxfId="8222">
      <pivotArea outline="0" collapsedLevelsAreSubtotals="1" fieldPosition="0">
        <references count="3">
          <reference field="0" count="7" selected="0">
            <x v="3"/>
            <x v="35"/>
            <x v="45"/>
            <x v="64"/>
            <x v="72"/>
            <x v="74"/>
            <x v="97"/>
          </reference>
          <reference field="2" count="1" selected="0">
            <x v="30"/>
          </reference>
          <reference field="4" count="2" selected="0">
            <x v="0"/>
            <x v="1"/>
          </reference>
        </references>
      </pivotArea>
    </format>
    <format dxfId="8221">
      <pivotArea dataOnly="0" labelOnly="1" outline="0" fieldPosition="0">
        <references count="1">
          <reference field="2" count="1">
            <x v="30"/>
          </reference>
        </references>
      </pivotArea>
    </format>
    <format dxfId="8220">
      <pivotArea dataOnly="0" labelOnly="1" outline="0" fieldPosition="0">
        <references count="2">
          <reference field="0" count="7">
            <x v="3"/>
            <x v="35"/>
            <x v="45"/>
            <x v="64"/>
            <x v="72"/>
            <x v="74"/>
            <x v="97"/>
          </reference>
          <reference field="2" count="1" selected="0">
            <x v="30"/>
          </reference>
        </references>
      </pivotArea>
    </format>
    <format dxfId="8219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8218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30"/>
          </reference>
          <reference field="4" count="1">
            <x v="0"/>
          </reference>
        </references>
      </pivotArea>
    </format>
    <format dxfId="8217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8216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8215">
      <pivotArea dataOnly="0" labelOnly="1" outline="0" fieldPosition="0">
        <references count="3">
          <reference field="0" count="1" selected="0">
            <x v="72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8214">
      <pivotArea dataOnly="0" labelOnly="1" outline="0" fieldPosition="0">
        <references count="3">
          <reference field="0" count="1" selected="0">
            <x v="74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8213">
      <pivotArea dataOnly="0" labelOnly="1" outline="0" fieldPosition="0">
        <references count="3">
          <reference field="0" count="1" selected="0">
            <x v="97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8212">
      <pivotArea outline="0" collapsedLevelsAreSubtotals="1" fieldPosition="0">
        <references count="3">
          <reference field="0" count="5" selected="0">
            <x v="10"/>
            <x v="24"/>
            <x v="50"/>
            <x v="55"/>
            <x v="61"/>
          </reference>
          <reference field="2" count="1" selected="0">
            <x v="33"/>
          </reference>
          <reference field="4" count="2" selected="0">
            <x v="0"/>
            <x v="1"/>
          </reference>
        </references>
      </pivotArea>
    </format>
    <format dxfId="8211">
      <pivotArea dataOnly="0" labelOnly="1" outline="0" fieldPosition="0">
        <references count="1">
          <reference field="2" count="1">
            <x v="33"/>
          </reference>
        </references>
      </pivotArea>
    </format>
    <format dxfId="8210">
      <pivotArea dataOnly="0" labelOnly="1" outline="0" fieldPosition="0">
        <references count="2">
          <reference field="0" count="5">
            <x v="10"/>
            <x v="24"/>
            <x v="50"/>
            <x v="55"/>
            <x v="61"/>
          </reference>
          <reference field="2" count="1" selected="0">
            <x v="33"/>
          </reference>
        </references>
      </pivotArea>
    </format>
    <format dxfId="8209">
      <pivotArea dataOnly="0" labelOnly="1" outline="0" fieldPosition="0">
        <references count="3">
          <reference field="0" count="1" selected="0">
            <x v="10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8208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33"/>
          </reference>
          <reference field="4" count="1">
            <x v="0"/>
          </reference>
        </references>
      </pivotArea>
    </format>
    <format dxfId="8207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8206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33"/>
          </reference>
          <reference field="4" count="1">
            <x v="0"/>
          </reference>
        </references>
      </pivotArea>
    </format>
    <format dxfId="8205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8204">
      <pivotArea type="all" dataOnly="0" outline="0" fieldPosition="0"/>
    </format>
    <format dxfId="8203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Tabla dinámica7" cacheId="3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H16:L68" firstHeaderRow="1" firstDataRow="2" firstDataCol="2"/>
  <pivotFields count="5">
    <pivotField compact="0" numFmtId="14" outline="0" showAll="0"/>
    <pivotField axis="axisRow" compact="0" outline="0" showAll="0" defaultSubtotal="0">
      <items count="53">
        <item x="48"/>
        <item x="6"/>
        <item x="28"/>
        <item x="13"/>
        <item x="37"/>
        <item x="12"/>
        <item x="14"/>
        <item x="5"/>
        <item x="23"/>
        <item x="0"/>
        <item x="8"/>
        <item x="47"/>
        <item x="39"/>
        <item x="15"/>
        <item x="26"/>
        <item x="44"/>
        <item x="2"/>
        <item x="32"/>
        <item x="4"/>
        <item x="46"/>
        <item x="29"/>
        <item x="25"/>
        <item x="11"/>
        <item x="21"/>
        <item x="31"/>
        <item x="20"/>
        <item x="42"/>
        <item x="24"/>
        <item x="51"/>
        <item x="43"/>
        <item x="27"/>
        <item x="38"/>
        <item x="1"/>
        <item x="3"/>
        <item x="7"/>
        <item x="9"/>
        <item x="10"/>
        <item x="16"/>
        <item x="17"/>
        <item x="18"/>
        <item x="19"/>
        <item x="22"/>
        <item x="30"/>
        <item x="33"/>
        <item x="34"/>
        <item x="35"/>
        <item x="36"/>
        <item x="40"/>
        <item x="41"/>
        <item x="45"/>
        <item m="1" x="52"/>
        <item x="49"/>
        <item x="50"/>
      </items>
    </pivotField>
    <pivotField axis="axisRow" compact="0" outline="0" showAll="0" sortType="descending">
      <items count="54">
        <item x="6"/>
        <item x="13"/>
        <item x="14"/>
        <item x="5"/>
        <item x="23"/>
        <item x="0"/>
        <item x="8"/>
        <item x="15"/>
        <item x="2"/>
        <item x="32"/>
        <item x="21"/>
        <item x="24"/>
        <item x="51"/>
        <item x="27"/>
        <item x="48"/>
        <item x="11"/>
        <item x="46"/>
        <item x="43"/>
        <item x="31"/>
        <item x="20"/>
        <item x="29"/>
        <item x="4"/>
        <item x="39"/>
        <item x="25"/>
        <item x="44"/>
        <item x="37"/>
        <item x="47"/>
        <item x="26"/>
        <item x="42"/>
        <item x="1"/>
        <item x="3"/>
        <item x="7"/>
        <item x="9"/>
        <item x="10"/>
        <item x="12"/>
        <item x="16"/>
        <item x="17"/>
        <item x="18"/>
        <item x="19"/>
        <item x="22"/>
        <item x="28"/>
        <item x="30"/>
        <item x="33"/>
        <item x="34"/>
        <item x="35"/>
        <item x="36"/>
        <item x="38"/>
        <item x="40"/>
        <item x="41"/>
        <item x="45"/>
        <item m="1" x="52"/>
        <item x="49"/>
        <item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axis="axisCol" compact="0" outline="0" showAll="0">
      <items count="4">
        <item x="1"/>
        <item x="0"/>
        <item h="1" x="2"/>
        <item t="default"/>
      </items>
    </pivotField>
  </pivotFields>
  <rowFields count="2">
    <field x="1"/>
    <field x="2"/>
  </rowFields>
  <rowItems count="51">
    <i>
      <x/>
      <x v="14"/>
    </i>
    <i>
      <x v="2"/>
      <x v="40"/>
    </i>
    <i>
      <x v="3"/>
      <x v="1"/>
    </i>
    <i>
      <x v="4"/>
      <x v="25"/>
    </i>
    <i>
      <x v="6"/>
      <x v="2"/>
    </i>
    <i>
      <x v="7"/>
      <x v="3"/>
    </i>
    <i>
      <x v="8"/>
      <x v="4"/>
    </i>
    <i>
      <x v="9"/>
      <x v="5"/>
    </i>
    <i>
      <x v="10"/>
      <x v="6"/>
    </i>
    <i>
      <x v="11"/>
      <x v="26"/>
    </i>
    <i>
      <x v="12"/>
      <x v="22"/>
    </i>
    <i>
      <x v="13"/>
      <x v="7"/>
    </i>
    <i>
      <x v="14"/>
      <x v="27"/>
    </i>
    <i>
      <x v="15"/>
      <x v="24"/>
    </i>
    <i>
      <x v="16"/>
      <x v="8"/>
    </i>
    <i>
      <x v="17"/>
      <x v="9"/>
    </i>
    <i>
      <x v="18"/>
      <x v="21"/>
    </i>
    <i>
      <x v="19"/>
      <x v="16"/>
    </i>
    <i>
      <x v="20"/>
      <x v="20"/>
    </i>
    <i>
      <x v="21"/>
      <x v="23"/>
    </i>
    <i>
      <x v="22"/>
      <x v="15"/>
    </i>
    <i>
      <x v="23"/>
      <x v="10"/>
    </i>
    <i>
      <x v="24"/>
      <x v="18"/>
    </i>
    <i>
      <x v="25"/>
      <x v="19"/>
    </i>
    <i>
      <x v="26"/>
      <x v="28"/>
    </i>
    <i>
      <x v="27"/>
      <x v="11"/>
    </i>
    <i>
      <x v="28"/>
      <x v="12"/>
    </i>
    <i>
      <x v="29"/>
      <x v="17"/>
    </i>
    <i>
      <x v="30"/>
      <x v="13"/>
    </i>
    <i>
      <x v="31"/>
      <x v="46"/>
    </i>
    <i>
      <x v="32"/>
      <x v="29"/>
    </i>
    <i>
      <x v="33"/>
      <x v="30"/>
    </i>
    <i>
      <x v="34"/>
      <x v="31"/>
    </i>
    <i>
      <x v="35"/>
      <x v="32"/>
    </i>
    <i>
      <x v="36"/>
      <x v="33"/>
    </i>
    <i>
      <x v="37"/>
      <x v="35"/>
    </i>
    <i>
      <x v="38"/>
      <x v="36"/>
    </i>
    <i>
      <x v="39"/>
      <x v="37"/>
    </i>
    <i>
      <x v="40"/>
      <x v="38"/>
    </i>
    <i>
      <x v="41"/>
      <x v="39"/>
    </i>
    <i>
      <x v="42"/>
      <x v="41"/>
    </i>
    <i>
      <x v="43"/>
      <x v="42"/>
    </i>
    <i>
      <x v="44"/>
      <x v="43"/>
    </i>
    <i>
      <x v="45"/>
      <x v="44"/>
    </i>
    <i>
      <x v="46"/>
      <x v="45"/>
    </i>
    <i>
      <x v="47"/>
      <x v="47"/>
    </i>
    <i>
      <x v="48"/>
      <x v="48"/>
    </i>
    <i>
      <x v="49"/>
      <x v="49"/>
    </i>
    <i>
      <x v="51"/>
      <x v="51"/>
    </i>
    <i>
      <x v="52"/>
      <x v="52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CIUDAD" fld="3" subtotal="count" baseField="0" baseItem="0"/>
  </dataFields>
  <formats count="252">
    <format dxfId="8899">
      <pivotArea outline="0" collapsedLevelsAreSubtotals="1" fieldPosition="0"/>
    </format>
    <format dxfId="8898">
      <pivotArea dataOnly="0" labelOnly="1" grandCol="1" outline="0" fieldPosition="0"/>
    </format>
    <format dxfId="8897">
      <pivotArea outline="0" collapsedLevelsAreSubtotals="1" fieldPosition="0"/>
    </format>
    <format dxfId="8896">
      <pivotArea dataOnly="0" labelOnly="1" grandCol="1" outline="0" fieldPosition="0"/>
    </format>
    <format dxfId="8895">
      <pivotArea outline="0" collapsedLevelsAreSubtotals="1" fieldPosition="0">
        <references count="1">
          <reference field="4" count="0" selected="0"/>
        </references>
      </pivotArea>
    </format>
    <format dxfId="8894">
      <pivotArea type="origin" dataOnly="0" labelOnly="1" outline="0" fieldPosition="0"/>
    </format>
    <format dxfId="8893">
      <pivotArea field="2" type="button" dataOnly="0" labelOnly="1" outline="0" axis="axisRow" fieldPosition="1"/>
    </format>
    <format dxfId="8892">
      <pivotArea field="4" type="button" dataOnly="0" labelOnly="1" outline="0" axis="axisCol" fieldPosition="0"/>
    </format>
    <format dxfId="8891">
      <pivotArea type="topRight" dataOnly="0" labelOnly="1" outline="0" fieldPosition="0"/>
    </format>
    <format dxfId="8890">
      <pivotArea dataOnly="0" labelOnly="1" grandRow="1" outline="0" fieldPosition="0"/>
    </format>
    <format dxfId="8889">
      <pivotArea dataOnly="0" labelOnly="1" outline="0" fieldPosition="0">
        <references count="1">
          <reference field="4" count="0"/>
        </references>
      </pivotArea>
    </format>
    <format dxfId="8888">
      <pivotArea outline="0" collapsedLevelsAreSubtotals="1" fieldPosition="0">
        <references count="1">
          <reference field="4" count="0" selected="0"/>
        </references>
      </pivotArea>
    </format>
    <format dxfId="8887">
      <pivotArea type="origin" dataOnly="0" labelOnly="1" outline="0" fieldPosition="0"/>
    </format>
    <format dxfId="8886">
      <pivotArea field="2" type="button" dataOnly="0" labelOnly="1" outline="0" axis="axisRow" fieldPosition="1"/>
    </format>
    <format dxfId="8885">
      <pivotArea field="4" type="button" dataOnly="0" labelOnly="1" outline="0" axis="axisCol" fieldPosition="0"/>
    </format>
    <format dxfId="8884">
      <pivotArea type="topRight" dataOnly="0" labelOnly="1" outline="0" fieldPosition="0"/>
    </format>
    <format dxfId="8883">
      <pivotArea dataOnly="0" labelOnly="1" grandRow="1" outline="0" fieldPosition="0"/>
    </format>
    <format dxfId="8882">
      <pivotArea dataOnly="0" labelOnly="1" outline="0" fieldPosition="0">
        <references count="1">
          <reference field="4" count="0"/>
        </references>
      </pivotArea>
    </format>
    <format dxfId="8881">
      <pivotArea type="all" dataOnly="0" outline="0" fieldPosition="0"/>
    </format>
    <format dxfId="8880">
      <pivotArea type="origin" dataOnly="0" labelOnly="1" outline="0" fieldPosition="0"/>
    </format>
    <format dxfId="8879">
      <pivotArea field="2" type="button" dataOnly="0" labelOnly="1" outline="0" axis="axisRow" fieldPosition="1"/>
    </format>
    <format dxfId="8878">
      <pivotArea field="4" type="button" dataOnly="0" labelOnly="1" outline="0" axis="axisCol" fieldPosition="0"/>
    </format>
    <format dxfId="8877">
      <pivotArea type="topRight" dataOnly="0" labelOnly="1" outline="0" fieldPosition="0"/>
    </format>
    <format dxfId="8876">
      <pivotArea dataOnly="0" labelOnly="1" outline="0" fieldPosition="0">
        <references count="1">
          <reference field="4" count="0"/>
        </references>
      </pivotArea>
    </format>
    <format dxfId="8875">
      <pivotArea dataOnly="0" labelOnly="1" grandCol="1" outline="0" fieldPosition="0"/>
    </format>
    <format dxfId="8874">
      <pivotArea field="2" type="button" dataOnly="0" labelOnly="1" outline="0" axis="axisRow" fieldPosition="1"/>
    </format>
    <format dxfId="8873">
      <pivotArea dataOnly="0" labelOnly="1" outline="0" fieldPosition="0">
        <references count="1">
          <reference field="4" count="0"/>
        </references>
      </pivotArea>
    </format>
    <format dxfId="8872">
      <pivotArea dataOnly="0" labelOnly="1" grandCol="1" outline="0" fieldPosition="0"/>
    </format>
    <format dxfId="8871">
      <pivotArea field="2" type="button" dataOnly="0" labelOnly="1" outline="0" axis="axisRow" fieldPosition="1"/>
    </format>
    <format dxfId="8870">
      <pivotArea dataOnly="0" labelOnly="1" outline="0" fieldPosition="0">
        <references count="1">
          <reference field="4" count="0"/>
        </references>
      </pivotArea>
    </format>
    <format dxfId="8869">
      <pivotArea dataOnly="0" labelOnly="1" grandCol="1" outline="0" fieldPosition="0"/>
    </format>
    <format dxfId="8868">
      <pivotArea type="origin" dataOnly="0" labelOnly="1" outline="0" fieldPosition="0"/>
    </format>
    <format dxfId="8867">
      <pivotArea dataOnly="0" labelOnly="1" grandRow="1" outline="0" fieldPosition="0"/>
    </format>
    <format dxfId="8866">
      <pivotArea dataOnly="0" labelOnly="1" outline="0" fieldPosition="0">
        <references count="1">
          <reference field="2" count="0"/>
        </references>
      </pivotArea>
    </format>
    <format dxfId="8865">
      <pivotArea outline="0" collapsedLevelsAreSubtotals="1" fieldPosition="0"/>
    </format>
    <format dxfId="8864">
      <pivotArea field="2" type="button" dataOnly="0" labelOnly="1" outline="0" axis="axisRow" fieldPosition="1"/>
    </format>
    <format dxfId="8863">
      <pivotArea dataOnly="0" labelOnly="1" grandRow="1" outline="0" fieldPosition="0"/>
    </format>
    <format dxfId="8862">
      <pivotArea dataOnly="0" labelOnly="1" outline="0" fieldPosition="0">
        <references count="1">
          <reference field="4" count="0"/>
        </references>
      </pivotArea>
    </format>
    <format dxfId="8861">
      <pivotArea dataOnly="0" labelOnly="1" grandCol="1" outline="0" fieldPosition="0"/>
    </format>
    <format dxfId="8860">
      <pivotArea dataOnly="0" labelOnly="1" outline="0" fieldPosition="0">
        <references count="1">
          <reference field="4" count="0"/>
        </references>
      </pivotArea>
    </format>
    <format dxfId="8859">
      <pivotArea dataOnly="0" labelOnly="1" grandCol="1" outline="0" fieldPosition="0"/>
    </format>
    <format dxfId="8858">
      <pivotArea type="all" dataOnly="0" outline="0" fieldPosition="0"/>
    </format>
    <format dxfId="8857">
      <pivotArea type="all" dataOnly="0" outline="0" fieldPosition="0"/>
    </format>
    <format dxfId="8856">
      <pivotArea type="all" dataOnly="0" outline="0" fieldPosition="0"/>
    </format>
    <format dxfId="8855">
      <pivotArea type="origin" dataOnly="0" labelOnly="1" outline="0" fieldPosition="0"/>
    </format>
    <format dxfId="8854">
      <pivotArea field="4" type="button" dataOnly="0" labelOnly="1" outline="0" axis="axisCol" fieldPosition="0"/>
    </format>
    <format dxfId="8853">
      <pivotArea type="topRight" dataOnly="0" labelOnly="1" outline="0" fieldPosition="0"/>
    </format>
    <format dxfId="8852">
      <pivotArea type="origin" dataOnly="0" labelOnly="1" outline="0" fieldPosition="0"/>
    </format>
    <format dxfId="8851">
      <pivotArea field="4" type="button" dataOnly="0" labelOnly="1" outline="0" axis="axisCol" fieldPosition="0"/>
    </format>
    <format dxfId="8850">
      <pivotArea type="topRight" dataOnly="0" labelOnly="1" outline="0" fieldPosition="0"/>
    </format>
    <format dxfId="8849">
      <pivotArea type="origin" dataOnly="0" labelOnly="1" outline="0" fieldPosition="0"/>
    </format>
    <format dxfId="8848">
      <pivotArea field="2" type="button" dataOnly="0" labelOnly="1" outline="0" axis="axisRow" fieldPosition="1"/>
    </format>
    <format dxfId="8847">
      <pivotArea dataOnly="0" labelOnly="1" outline="0" fieldPosition="0">
        <references count="1">
          <reference field="4" count="0"/>
        </references>
      </pivotArea>
    </format>
    <format dxfId="8846">
      <pivotArea dataOnly="0" labelOnly="1" outline="0" fieldPosition="0">
        <references count="1">
          <reference field="4" count="0"/>
        </references>
      </pivotArea>
    </format>
    <format dxfId="8845">
      <pivotArea dataOnly="0" labelOnly="1" grandCol="1" outline="0" fieldPosition="0"/>
    </format>
    <format dxfId="8844">
      <pivotArea type="origin" dataOnly="0" labelOnly="1" outline="0" fieldPosition="0"/>
    </format>
    <format dxfId="8843">
      <pivotArea dataOnly="0" labelOnly="1" grandRow="1" outline="0" fieldPosition="0"/>
    </format>
    <format dxfId="8842">
      <pivotArea field="2" type="button" dataOnly="0" labelOnly="1" outline="0" axis="axisRow" fieldPosition="1"/>
    </format>
    <format dxfId="8841">
      <pivotArea field="2" type="button" dataOnly="0" labelOnly="1" outline="0" axis="axisRow" fieldPosition="1"/>
    </format>
    <format dxfId="8840">
      <pivotArea field="2" type="button" dataOnly="0" labelOnly="1" outline="0" axis="axisRow" fieldPosition="1"/>
    </format>
    <format dxfId="8839">
      <pivotArea dataOnly="0" labelOnly="1" outline="0" fieldPosition="0">
        <references count="1">
          <reference field="2" count="2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</reference>
        </references>
      </pivotArea>
    </format>
    <format dxfId="8838">
      <pivotArea dataOnly="0" labelOnly="1" outline="0" fieldPosition="0">
        <references count="1">
          <reference field="2" count="2">
            <x v="27"/>
            <x v="28"/>
          </reference>
        </references>
      </pivotArea>
    </format>
    <format dxfId="8837">
      <pivotArea dataOnly="0" labelOnly="1" outline="0" fieldPosition="0">
        <references count="1">
          <reference field="4" count="0"/>
        </references>
      </pivotArea>
    </format>
    <format dxfId="8836">
      <pivotArea dataOnly="0" labelOnly="1" grandCol="1" outline="0" fieldPosition="0"/>
    </format>
    <format dxfId="8835">
      <pivotArea field="1" type="button" dataOnly="0" labelOnly="1" outline="0" axis="axisRow" fieldPosition="0"/>
    </format>
    <format dxfId="8834">
      <pivotArea field="2" type="button" dataOnly="0" labelOnly="1" outline="0" axis="axisRow" fieldPosition="1"/>
    </format>
    <format dxfId="8833">
      <pivotArea dataOnly="0" labelOnly="1" outline="0" fieldPosition="0">
        <references count="1">
          <reference field="4" count="0"/>
        </references>
      </pivotArea>
    </format>
    <format dxfId="8832">
      <pivotArea dataOnly="0" labelOnly="1" grandCol="1" outline="0" fieldPosition="0"/>
    </format>
    <format dxfId="8831">
      <pivotArea field="1" type="button" dataOnly="0" labelOnly="1" outline="0" axis="axisRow" fieldPosition="0"/>
    </format>
    <format dxfId="8830">
      <pivotArea field="2" type="button" dataOnly="0" labelOnly="1" outline="0" axis="axisRow" fieldPosition="1"/>
    </format>
    <format dxfId="8829">
      <pivotArea dataOnly="0" labelOnly="1" outline="0" fieldPosition="0">
        <references count="1">
          <reference field="4" count="0"/>
        </references>
      </pivotArea>
    </format>
    <format dxfId="8828">
      <pivotArea dataOnly="0" labelOnly="1" grandCol="1" outline="0" fieldPosition="0"/>
    </format>
    <format dxfId="8827">
      <pivotArea outline="0" collapsedLevelsAreSubtotals="1" fieldPosition="0"/>
    </format>
    <format dxfId="8826">
      <pivotArea dataOnly="0" labelOnly="1" outline="0" fieldPosition="0">
        <references count="1">
          <reference field="1" count="2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8825">
      <pivotArea dataOnly="0" labelOnly="1" outline="0" fieldPosition="0">
        <references count="1">
          <reference field="1" count="8">
            <x v="23"/>
            <x v="24"/>
            <x v="25"/>
            <x v="26"/>
            <x v="27"/>
            <x v="28"/>
            <x v="29"/>
            <x v="30"/>
          </reference>
        </references>
      </pivotArea>
    </format>
    <format dxfId="8824">
      <pivotArea dataOnly="0" labelOnly="1" grandRow="1" outline="0" fieldPosition="0"/>
    </format>
    <format dxfId="8823">
      <pivotArea dataOnly="0" labelOnly="1" outline="0" fieldPosition="0">
        <references count="2">
          <reference field="1" count="1" selected="0">
            <x v="0"/>
          </reference>
          <reference field="2" count="1">
            <x v="14"/>
          </reference>
        </references>
      </pivotArea>
    </format>
    <format dxfId="8822">
      <pivotArea dataOnly="0" labelOnly="1" outline="0" fieldPosition="0">
        <references count="2">
          <reference field="1" count="1" selected="0">
            <x v="1"/>
          </reference>
          <reference field="2" count="1">
            <x v="0"/>
          </reference>
        </references>
      </pivotArea>
    </format>
    <format dxfId="8821">
      <pivotArea dataOnly="0" labelOnly="1" outline="0" fieldPosition="0">
        <references count="2">
          <reference field="1" count="1" selected="0">
            <x v="3"/>
          </reference>
          <reference field="2" count="1">
            <x v="1"/>
          </reference>
        </references>
      </pivotArea>
    </format>
    <format dxfId="8820">
      <pivotArea dataOnly="0" labelOnly="1" outline="0" fieldPosition="0">
        <references count="2">
          <reference field="1" count="1" selected="0">
            <x v="4"/>
          </reference>
          <reference field="2" count="1">
            <x v="25"/>
          </reference>
        </references>
      </pivotArea>
    </format>
    <format dxfId="8819">
      <pivotArea dataOnly="0" labelOnly="1" outline="0" fieldPosition="0">
        <references count="2">
          <reference field="1" count="1" selected="0">
            <x v="6"/>
          </reference>
          <reference field="2" count="1">
            <x v="2"/>
          </reference>
        </references>
      </pivotArea>
    </format>
    <format dxfId="8818">
      <pivotArea dataOnly="0" labelOnly="1" outline="0" fieldPosition="0">
        <references count="2">
          <reference field="1" count="1" selected="0">
            <x v="7"/>
          </reference>
          <reference field="2" count="1">
            <x v="3"/>
          </reference>
        </references>
      </pivotArea>
    </format>
    <format dxfId="8817">
      <pivotArea dataOnly="0" labelOnly="1" outline="0" fieldPosition="0">
        <references count="2">
          <reference field="1" count="1" selected="0">
            <x v="8"/>
          </reference>
          <reference field="2" count="1">
            <x v="4"/>
          </reference>
        </references>
      </pivotArea>
    </format>
    <format dxfId="8816">
      <pivotArea dataOnly="0" labelOnly="1" outline="0" fieldPosition="0">
        <references count="2">
          <reference field="1" count="1" selected="0">
            <x v="9"/>
          </reference>
          <reference field="2" count="1">
            <x v="5"/>
          </reference>
        </references>
      </pivotArea>
    </format>
    <format dxfId="8815">
      <pivotArea dataOnly="0" labelOnly="1" outline="0" fieldPosition="0">
        <references count="2">
          <reference field="1" count="1" selected="0">
            <x v="10"/>
          </reference>
          <reference field="2" count="1">
            <x v="6"/>
          </reference>
        </references>
      </pivotArea>
    </format>
    <format dxfId="8814">
      <pivotArea dataOnly="0" labelOnly="1" outline="0" fieldPosition="0">
        <references count="2">
          <reference field="1" count="1" selected="0">
            <x v="11"/>
          </reference>
          <reference field="2" count="1">
            <x v="26"/>
          </reference>
        </references>
      </pivotArea>
    </format>
    <format dxfId="8813">
      <pivotArea dataOnly="0" labelOnly="1" outline="0" fieldPosition="0">
        <references count="2">
          <reference field="1" count="1" selected="0">
            <x v="12"/>
          </reference>
          <reference field="2" count="1">
            <x v="22"/>
          </reference>
        </references>
      </pivotArea>
    </format>
    <format dxfId="8812">
      <pivotArea dataOnly="0" labelOnly="1" outline="0" fieldPosition="0">
        <references count="2">
          <reference field="1" count="1" selected="0">
            <x v="13"/>
          </reference>
          <reference field="2" count="1">
            <x v="7"/>
          </reference>
        </references>
      </pivotArea>
    </format>
    <format dxfId="8811">
      <pivotArea dataOnly="0" labelOnly="1" outline="0" fieldPosition="0">
        <references count="2">
          <reference field="1" count="1" selected="0">
            <x v="14"/>
          </reference>
          <reference field="2" count="1">
            <x v="27"/>
          </reference>
        </references>
      </pivotArea>
    </format>
    <format dxfId="8810">
      <pivotArea dataOnly="0" labelOnly="1" outline="0" fieldPosition="0">
        <references count="2">
          <reference field="1" count="1" selected="0">
            <x v="15"/>
          </reference>
          <reference field="2" count="1">
            <x v="24"/>
          </reference>
        </references>
      </pivotArea>
    </format>
    <format dxfId="8809">
      <pivotArea dataOnly="0" labelOnly="1" outline="0" fieldPosition="0">
        <references count="2">
          <reference field="1" count="1" selected="0">
            <x v="16"/>
          </reference>
          <reference field="2" count="1">
            <x v="8"/>
          </reference>
        </references>
      </pivotArea>
    </format>
    <format dxfId="8808">
      <pivotArea dataOnly="0" labelOnly="1" outline="0" fieldPosition="0">
        <references count="2">
          <reference field="1" count="1" selected="0">
            <x v="17"/>
          </reference>
          <reference field="2" count="1">
            <x v="9"/>
          </reference>
        </references>
      </pivotArea>
    </format>
    <format dxfId="8807">
      <pivotArea dataOnly="0" labelOnly="1" outline="0" fieldPosition="0">
        <references count="2">
          <reference field="1" count="1" selected="0">
            <x v="18"/>
          </reference>
          <reference field="2" count="1">
            <x v="21"/>
          </reference>
        </references>
      </pivotArea>
    </format>
    <format dxfId="8806">
      <pivotArea dataOnly="0" labelOnly="1" outline="0" fieldPosition="0">
        <references count="2">
          <reference field="1" count="1" selected="0">
            <x v="19"/>
          </reference>
          <reference field="2" count="1">
            <x v="16"/>
          </reference>
        </references>
      </pivotArea>
    </format>
    <format dxfId="8805">
      <pivotArea dataOnly="0" labelOnly="1" outline="0" fieldPosition="0">
        <references count="2">
          <reference field="1" count="1" selected="0">
            <x v="20"/>
          </reference>
          <reference field="2" count="1">
            <x v="20"/>
          </reference>
        </references>
      </pivotArea>
    </format>
    <format dxfId="8804">
      <pivotArea dataOnly="0" labelOnly="1" outline="0" fieldPosition="0">
        <references count="2">
          <reference field="1" count="1" selected="0">
            <x v="21"/>
          </reference>
          <reference field="2" count="1">
            <x v="23"/>
          </reference>
        </references>
      </pivotArea>
    </format>
    <format dxfId="8803">
      <pivotArea dataOnly="0" labelOnly="1" outline="0" fieldPosition="0">
        <references count="2">
          <reference field="1" count="1" selected="0">
            <x v="22"/>
          </reference>
          <reference field="2" count="1">
            <x v="15"/>
          </reference>
        </references>
      </pivotArea>
    </format>
    <format dxfId="8802">
      <pivotArea dataOnly="0" labelOnly="1" outline="0" fieldPosition="0">
        <references count="2">
          <reference field="1" count="1" selected="0">
            <x v="23"/>
          </reference>
          <reference field="2" count="1">
            <x v="10"/>
          </reference>
        </references>
      </pivotArea>
    </format>
    <format dxfId="8801">
      <pivotArea dataOnly="0" labelOnly="1" outline="0" fieldPosition="0">
        <references count="2">
          <reference field="1" count="1" selected="0">
            <x v="24"/>
          </reference>
          <reference field="2" count="1">
            <x v="18"/>
          </reference>
        </references>
      </pivotArea>
    </format>
    <format dxfId="8800">
      <pivotArea dataOnly="0" labelOnly="1" outline="0" fieldPosition="0">
        <references count="2">
          <reference field="1" count="1" selected="0">
            <x v="25"/>
          </reference>
          <reference field="2" count="1">
            <x v="19"/>
          </reference>
        </references>
      </pivotArea>
    </format>
    <format dxfId="8799">
      <pivotArea dataOnly="0" labelOnly="1" outline="0" fieldPosition="0">
        <references count="2">
          <reference field="1" count="1" selected="0">
            <x v="26"/>
          </reference>
          <reference field="2" count="1">
            <x v="28"/>
          </reference>
        </references>
      </pivotArea>
    </format>
    <format dxfId="8798">
      <pivotArea dataOnly="0" labelOnly="1" outline="0" fieldPosition="0">
        <references count="2">
          <reference field="1" count="1" selected="0">
            <x v="27"/>
          </reference>
          <reference field="2" count="1">
            <x v="11"/>
          </reference>
        </references>
      </pivotArea>
    </format>
    <format dxfId="8797">
      <pivotArea dataOnly="0" labelOnly="1" outline="0" fieldPosition="0">
        <references count="2">
          <reference field="1" count="1" selected="0">
            <x v="28"/>
          </reference>
          <reference field="2" count="1">
            <x v="12"/>
          </reference>
        </references>
      </pivotArea>
    </format>
    <format dxfId="8796">
      <pivotArea dataOnly="0" labelOnly="1" outline="0" fieldPosition="0">
        <references count="2">
          <reference field="1" count="1" selected="0">
            <x v="29"/>
          </reference>
          <reference field="2" count="1">
            <x v="17"/>
          </reference>
        </references>
      </pivotArea>
    </format>
    <format dxfId="8795">
      <pivotArea dataOnly="0" labelOnly="1" outline="0" fieldPosition="0">
        <references count="2">
          <reference field="1" count="1" selected="0">
            <x v="30"/>
          </reference>
          <reference field="2" count="1">
            <x v="13"/>
          </reference>
        </references>
      </pivotArea>
    </format>
    <format dxfId="8794">
      <pivotArea outline="0" collapsedLevelsAreSubtotals="1" fieldPosition="0"/>
    </format>
    <format dxfId="8793">
      <pivotArea field="1" type="button" dataOnly="0" labelOnly="1" outline="0" axis="axisRow" fieldPosition="0"/>
    </format>
    <format dxfId="8792">
      <pivotArea field="2" type="button" dataOnly="0" labelOnly="1" outline="0" axis="axisRow" fieldPosition="1"/>
    </format>
    <format dxfId="8791">
      <pivotArea dataOnly="0" labelOnly="1" outline="0" fieldPosition="0">
        <references count="1">
          <reference field="1" count="50">
            <x v="0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</reference>
        </references>
      </pivotArea>
    </format>
    <format dxfId="8790">
      <pivotArea dataOnly="0" labelOnly="1" outline="0" fieldPosition="0">
        <references count="1">
          <reference field="1" count="1">
            <x v="52"/>
          </reference>
        </references>
      </pivotArea>
    </format>
    <format dxfId="8789">
      <pivotArea dataOnly="0" labelOnly="1" grandRow="1" outline="0" fieldPosition="0"/>
    </format>
    <format dxfId="8788">
      <pivotArea dataOnly="0" labelOnly="1" outline="0" fieldPosition="0">
        <references count="2">
          <reference field="1" count="1" selected="0">
            <x v="0"/>
          </reference>
          <reference field="2" count="1">
            <x v="14"/>
          </reference>
        </references>
      </pivotArea>
    </format>
    <format dxfId="8787">
      <pivotArea dataOnly="0" labelOnly="1" outline="0" fieldPosition="0">
        <references count="2">
          <reference field="1" count="1" selected="0">
            <x v="2"/>
          </reference>
          <reference field="2" count="1">
            <x v="40"/>
          </reference>
        </references>
      </pivotArea>
    </format>
    <format dxfId="8786">
      <pivotArea dataOnly="0" labelOnly="1" outline="0" fieldPosition="0">
        <references count="2">
          <reference field="1" count="1" selected="0">
            <x v="3"/>
          </reference>
          <reference field="2" count="1">
            <x v="1"/>
          </reference>
        </references>
      </pivotArea>
    </format>
    <format dxfId="8785">
      <pivotArea dataOnly="0" labelOnly="1" outline="0" fieldPosition="0">
        <references count="2">
          <reference field="1" count="1" selected="0">
            <x v="4"/>
          </reference>
          <reference field="2" count="1">
            <x v="25"/>
          </reference>
        </references>
      </pivotArea>
    </format>
    <format dxfId="8784">
      <pivotArea dataOnly="0" labelOnly="1" outline="0" fieldPosition="0">
        <references count="2">
          <reference field="1" count="1" selected="0">
            <x v="6"/>
          </reference>
          <reference field="2" count="1">
            <x v="2"/>
          </reference>
        </references>
      </pivotArea>
    </format>
    <format dxfId="8783">
      <pivotArea dataOnly="0" labelOnly="1" outline="0" fieldPosition="0">
        <references count="2">
          <reference field="1" count="1" selected="0">
            <x v="7"/>
          </reference>
          <reference field="2" count="1">
            <x v="3"/>
          </reference>
        </references>
      </pivotArea>
    </format>
    <format dxfId="8782">
      <pivotArea dataOnly="0" labelOnly="1" outline="0" fieldPosition="0">
        <references count="2">
          <reference field="1" count="1" selected="0">
            <x v="8"/>
          </reference>
          <reference field="2" count="1">
            <x v="4"/>
          </reference>
        </references>
      </pivotArea>
    </format>
    <format dxfId="8781">
      <pivotArea dataOnly="0" labelOnly="1" outline="0" fieldPosition="0">
        <references count="2">
          <reference field="1" count="1" selected="0">
            <x v="9"/>
          </reference>
          <reference field="2" count="1">
            <x v="5"/>
          </reference>
        </references>
      </pivotArea>
    </format>
    <format dxfId="8780">
      <pivotArea dataOnly="0" labelOnly="1" outline="0" fieldPosition="0">
        <references count="2">
          <reference field="1" count="1" selected="0">
            <x v="10"/>
          </reference>
          <reference field="2" count="1">
            <x v="6"/>
          </reference>
        </references>
      </pivotArea>
    </format>
    <format dxfId="8779">
      <pivotArea dataOnly="0" labelOnly="1" outline="0" fieldPosition="0">
        <references count="2">
          <reference field="1" count="1" selected="0">
            <x v="11"/>
          </reference>
          <reference field="2" count="1">
            <x v="26"/>
          </reference>
        </references>
      </pivotArea>
    </format>
    <format dxfId="8778">
      <pivotArea dataOnly="0" labelOnly="1" outline="0" fieldPosition="0">
        <references count="2">
          <reference field="1" count="1" selected="0">
            <x v="12"/>
          </reference>
          <reference field="2" count="1">
            <x v="22"/>
          </reference>
        </references>
      </pivotArea>
    </format>
    <format dxfId="8777">
      <pivotArea dataOnly="0" labelOnly="1" outline="0" fieldPosition="0">
        <references count="2">
          <reference field="1" count="1" selected="0">
            <x v="13"/>
          </reference>
          <reference field="2" count="1">
            <x v="7"/>
          </reference>
        </references>
      </pivotArea>
    </format>
    <format dxfId="8776">
      <pivotArea dataOnly="0" labelOnly="1" outline="0" fieldPosition="0">
        <references count="2">
          <reference field="1" count="1" selected="0">
            <x v="14"/>
          </reference>
          <reference field="2" count="1">
            <x v="27"/>
          </reference>
        </references>
      </pivotArea>
    </format>
    <format dxfId="8775">
      <pivotArea dataOnly="0" labelOnly="1" outline="0" fieldPosition="0">
        <references count="2">
          <reference field="1" count="1" selected="0">
            <x v="15"/>
          </reference>
          <reference field="2" count="1">
            <x v="24"/>
          </reference>
        </references>
      </pivotArea>
    </format>
    <format dxfId="8774">
      <pivotArea dataOnly="0" labelOnly="1" outline="0" fieldPosition="0">
        <references count="2">
          <reference field="1" count="1" selected="0">
            <x v="16"/>
          </reference>
          <reference field="2" count="1">
            <x v="8"/>
          </reference>
        </references>
      </pivotArea>
    </format>
    <format dxfId="8773">
      <pivotArea dataOnly="0" labelOnly="1" outline="0" fieldPosition="0">
        <references count="2">
          <reference field="1" count="1" selected="0">
            <x v="17"/>
          </reference>
          <reference field="2" count="1">
            <x v="9"/>
          </reference>
        </references>
      </pivotArea>
    </format>
    <format dxfId="8772">
      <pivotArea dataOnly="0" labelOnly="1" outline="0" fieldPosition="0">
        <references count="2">
          <reference field="1" count="1" selected="0">
            <x v="18"/>
          </reference>
          <reference field="2" count="1">
            <x v="21"/>
          </reference>
        </references>
      </pivotArea>
    </format>
    <format dxfId="8771">
      <pivotArea dataOnly="0" labelOnly="1" outline="0" fieldPosition="0">
        <references count="2">
          <reference field="1" count="1" selected="0">
            <x v="19"/>
          </reference>
          <reference field="2" count="1">
            <x v="16"/>
          </reference>
        </references>
      </pivotArea>
    </format>
    <format dxfId="8770">
      <pivotArea dataOnly="0" labelOnly="1" outline="0" fieldPosition="0">
        <references count="2">
          <reference field="1" count="1" selected="0">
            <x v="20"/>
          </reference>
          <reference field="2" count="1">
            <x v="20"/>
          </reference>
        </references>
      </pivotArea>
    </format>
    <format dxfId="8769">
      <pivotArea dataOnly="0" labelOnly="1" outline="0" fieldPosition="0">
        <references count="2">
          <reference field="1" count="1" selected="0">
            <x v="21"/>
          </reference>
          <reference field="2" count="1">
            <x v="23"/>
          </reference>
        </references>
      </pivotArea>
    </format>
    <format dxfId="8768">
      <pivotArea dataOnly="0" labelOnly="1" outline="0" fieldPosition="0">
        <references count="2">
          <reference field="1" count="1" selected="0">
            <x v="22"/>
          </reference>
          <reference field="2" count="1">
            <x v="15"/>
          </reference>
        </references>
      </pivotArea>
    </format>
    <format dxfId="8767">
      <pivotArea dataOnly="0" labelOnly="1" outline="0" fieldPosition="0">
        <references count="2">
          <reference field="1" count="1" selected="0">
            <x v="23"/>
          </reference>
          <reference field="2" count="1">
            <x v="10"/>
          </reference>
        </references>
      </pivotArea>
    </format>
    <format dxfId="8766">
      <pivotArea dataOnly="0" labelOnly="1" outline="0" fieldPosition="0">
        <references count="2">
          <reference field="1" count="1" selected="0">
            <x v="24"/>
          </reference>
          <reference field="2" count="1">
            <x v="18"/>
          </reference>
        </references>
      </pivotArea>
    </format>
    <format dxfId="8765">
      <pivotArea dataOnly="0" labelOnly="1" outline="0" fieldPosition="0">
        <references count="2">
          <reference field="1" count="1" selected="0">
            <x v="25"/>
          </reference>
          <reference field="2" count="1">
            <x v="19"/>
          </reference>
        </references>
      </pivotArea>
    </format>
    <format dxfId="8764">
      <pivotArea dataOnly="0" labelOnly="1" outline="0" fieldPosition="0">
        <references count="2">
          <reference field="1" count="1" selected="0">
            <x v="26"/>
          </reference>
          <reference field="2" count="1">
            <x v="28"/>
          </reference>
        </references>
      </pivotArea>
    </format>
    <format dxfId="8763">
      <pivotArea dataOnly="0" labelOnly="1" outline="0" fieldPosition="0">
        <references count="2">
          <reference field="1" count="1" selected="0">
            <x v="27"/>
          </reference>
          <reference field="2" count="1">
            <x v="11"/>
          </reference>
        </references>
      </pivotArea>
    </format>
    <format dxfId="8762">
      <pivotArea dataOnly="0" labelOnly="1" outline="0" fieldPosition="0">
        <references count="2">
          <reference field="1" count="1" selected="0">
            <x v="28"/>
          </reference>
          <reference field="2" count="1">
            <x v="12"/>
          </reference>
        </references>
      </pivotArea>
    </format>
    <format dxfId="8761">
      <pivotArea dataOnly="0" labelOnly="1" outline="0" fieldPosition="0">
        <references count="2">
          <reference field="1" count="1" selected="0">
            <x v="29"/>
          </reference>
          <reference field="2" count="1">
            <x v="17"/>
          </reference>
        </references>
      </pivotArea>
    </format>
    <format dxfId="8760">
      <pivotArea dataOnly="0" labelOnly="1" outline="0" fieldPosition="0">
        <references count="2">
          <reference field="1" count="1" selected="0">
            <x v="30"/>
          </reference>
          <reference field="2" count="1">
            <x v="13"/>
          </reference>
        </references>
      </pivotArea>
    </format>
    <format dxfId="8759">
      <pivotArea dataOnly="0" labelOnly="1" outline="0" fieldPosition="0">
        <references count="2">
          <reference field="1" count="1" selected="0">
            <x v="31"/>
          </reference>
          <reference field="2" count="1">
            <x v="46"/>
          </reference>
        </references>
      </pivotArea>
    </format>
    <format dxfId="8758">
      <pivotArea dataOnly="0" labelOnly="1" outline="0" fieldPosition="0">
        <references count="2">
          <reference field="1" count="1" selected="0">
            <x v="32"/>
          </reference>
          <reference field="2" count="1">
            <x v="29"/>
          </reference>
        </references>
      </pivotArea>
    </format>
    <format dxfId="8757">
      <pivotArea dataOnly="0" labelOnly="1" outline="0" fieldPosition="0">
        <references count="2">
          <reference field="1" count="1" selected="0">
            <x v="33"/>
          </reference>
          <reference field="2" count="1">
            <x v="30"/>
          </reference>
        </references>
      </pivotArea>
    </format>
    <format dxfId="8756">
      <pivotArea dataOnly="0" labelOnly="1" outline="0" fieldPosition="0">
        <references count="2">
          <reference field="1" count="1" selected="0">
            <x v="34"/>
          </reference>
          <reference field="2" count="1">
            <x v="31"/>
          </reference>
        </references>
      </pivotArea>
    </format>
    <format dxfId="8755">
      <pivotArea dataOnly="0" labelOnly="1" outline="0" fieldPosition="0">
        <references count="2">
          <reference field="1" count="1" selected="0">
            <x v="35"/>
          </reference>
          <reference field="2" count="1">
            <x v="32"/>
          </reference>
        </references>
      </pivotArea>
    </format>
    <format dxfId="8754">
      <pivotArea dataOnly="0" labelOnly="1" outline="0" fieldPosition="0">
        <references count="2">
          <reference field="1" count="1" selected="0">
            <x v="36"/>
          </reference>
          <reference field="2" count="1">
            <x v="33"/>
          </reference>
        </references>
      </pivotArea>
    </format>
    <format dxfId="8753">
      <pivotArea dataOnly="0" labelOnly="1" outline="0" fieldPosition="0">
        <references count="2">
          <reference field="1" count="1" selected="0">
            <x v="37"/>
          </reference>
          <reference field="2" count="1">
            <x v="35"/>
          </reference>
        </references>
      </pivotArea>
    </format>
    <format dxfId="8752">
      <pivotArea dataOnly="0" labelOnly="1" outline="0" fieldPosition="0">
        <references count="2">
          <reference field="1" count="1" selected="0">
            <x v="38"/>
          </reference>
          <reference field="2" count="1">
            <x v="36"/>
          </reference>
        </references>
      </pivotArea>
    </format>
    <format dxfId="8751">
      <pivotArea dataOnly="0" labelOnly="1" outline="0" fieldPosition="0">
        <references count="2">
          <reference field="1" count="1" selected="0">
            <x v="39"/>
          </reference>
          <reference field="2" count="1">
            <x v="37"/>
          </reference>
        </references>
      </pivotArea>
    </format>
    <format dxfId="8750">
      <pivotArea dataOnly="0" labelOnly="1" outline="0" fieldPosition="0">
        <references count="2">
          <reference field="1" count="1" selected="0">
            <x v="40"/>
          </reference>
          <reference field="2" count="1">
            <x v="38"/>
          </reference>
        </references>
      </pivotArea>
    </format>
    <format dxfId="8749">
      <pivotArea dataOnly="0" labelOnly="1" outline="0" fieldPosition="0">
        <references count="2">
          <reference field="1" count="1" selected="0">
            <x v="41"/>
          </reference>
          <reference field="2" count="1">
            <x v="39"/>
          </reference>
        </references>
      </pivotArea>
    </format>
    <format dxfId="8748">
      <pivotArea dataOnly="0" labelOnly="1" outline="0" fieldPosition="0">
        <references count="2">
          <reference field="1" count="1" selected="0">
            <x v="42"/>
          </reference>
          <reference field="2" count="1">
            <x v="41"/>
          </reference>
        </references>
      </pivotArea>
    </format>
    <format dxfId="8747">
      <pivotArea dataOnly="0" labelOnly="1" outline="0" fieldPosition="0">
        <references count="2">
          <reference field="1" count="1" selected="0">
            <x v="43"/>
          </reference>
          <reference field="2" count="1">
            <x v="42"/>
          </reference>
        </references>
      </pivotArea>
    </format>
    <format dxfId="8746">
      <pivotArea dataOnly="0" labelOnly="1" outline="0" fieldPosition="0">
        <references count="2">
          <reference field="1" count="1" selected="0">
            <x v="44"/>
          </reference>
          <reference field="2" count="1">
            <x v="43"/>
          </reference>
        </references>
      </pivotArea>
    </format>
    <format dxfId="8745">
      <pivotArea dataOnly="0" labelOnly="1" outline="0" fieldPosition="0">
        <references count="2">
          <reference field="1" count="1" selected="0">
            <x v="45"/>
          </reference>
          <reference field="2" count="1">
            <x v="44"/>
          </reference>
        </references>
      </pivotArea>
    </format>
    <format dxfId="8744">
      <pivotArea dataOnly="0" labelOnly="1" outline="0" fieldPosition="0">
        <references count="2">
          <reference field="1" count="1" selected="0">
            <x v="46"/>
          </reference>
          <reference field="2" count="1">
            <x v="45"/>
          </reference>
        </references>
      </pivotArea>
    </format>
    <format dxfId="8743">
      <pivotArea dataOnly="0" labelOnly="1" outline="0" fieldPosition="0">
        <references count="2">
          <reference field="1" count="1" selected="0">
            <x v="47"/>
          </reference>
          <reference field="2" count="1">
            <x v="47"/>
          </reference>
        </references>
      </pivotArea>
    </format>
    <format dxfId="8742">
      <pivotArea dataOnly="0" labelOnly="1" outline="0" fieldPosition="0">
        <references count="2">
          <reference field="1" count="1" selected="0">
            <x v="48"/>
          </reference>
          <reference field="2" count="1">
            <x v="48"/>
          </reference>
        </references>
      </pivotArea>
    </format>
    <format dxfId="8741">
      <pivotArea dataOnly="0" labelOnly="1" outline="0" fieldPosition="0">
        <references count="2">
          <reference field="1" count="1" selected="0">
            <x v="49"/>
          </reference>
          <reference field="2" count="1">
            <x v="49"/>
          </reference>
        </references>
      </pivotArea>
    </format>
    <format dxfId="8740">
      <pivotArea dataOnly="0" labelOnly="1" outline="0" fieldPosition="0">
        <references count="2">
          <reference field="1" count="1" selected="0">
            <x v="50"/>
          </reference>
          <reference field="2" count="1">
            <x v="50"/>
          </reference>
        </references>
      </pivotArea>
    </format>
    <format dxfId="8739">
      <pivotArea dataOnly="0" labelOnly="1" outline="0" fieldPosition="0">
        <references count="2">
          <reference field="1" count="1" selected="0">
            <x v="51"/>
          </reference>
          <reference field="2" count="1">
            <x v="51"/>
          </reference>
        </references>
      </pivotArea>
    </format>
    <format dxfId="8738">
      <pivotArea dataOnly="0" labelOnly="1" outline="0" fieldPosition="0">
        <references count="2">
          <reference field="1" count="1" selected="0">
            <x v="52"/>
          </reference>
          <reference field="2" count="1">
            <x v="52"/>
          </reference>
        </references>
      </pivotArea>
    </format>
    <format dxfId="8737">
      <pivotArea dataOnly="0" labelOnly="1" outline="0" fieldPosition="0">
        <references count="1">
          <reference field="4" count="0"/>
        </references>
      </pivotArea>
    </format>
    <format dxfId="8736">
      <pivotArea dataOnly="0" labelOnly="1" grandCol="1" outline="0" fieldPosition="0"/>
    </format>
    <format dxfId="8735">
      <pivotArea outline="0" collapsedLevelsAreSubtotals="1" fieldPosition="0"/>
    </format>
    <format dxfId="8734">
      <pivotArea dataOnly="0" labelOnly="1" outline="0" fieldPosition="0">
        <references count="1">
          <reference field="1" count="50">
            <x v="0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</reference>
        </references>
      </pivotArea>
    </format>
    <format dxfId="8733">
      <pivotArea dataOnly="0" labelOnly="1" grandRow="1" outline="0" fieldPosition="0"/>
    </format>
    <format dxfId="8732">
      <pivotArea dataOnly="0" labelOnly="1" outline="0" fieldPosition="0">
        <references count="2">
          <reference field="1" count="1" selected="0">
            <x v="10"/>
          </reference>
          <reference field="2" count="1">
            <x v="6"/>
          </reference>
        </references>
      </pivotArea>
    </format>
    <format dxfId="8731">
      <pivotArea dataOnly="0" labelOnly="1" outline="0" fieldPosition="0">
        <references count="2">
          <reference field="1" count="1" selected="0">
            <x v="11"/>
          </reference>
          <reference field="2" count="1">
            <x v="26"/>
          </reference>
        </references>
      </pivotArea>
    </format>
    <format dxfId="8730">
      <pivotArea dataOnly="0" labelOnly="1" outline="0" fieldPosition="0">
        <references count="2">
          <reference field="1" count="1" selected="0">
            <x v="12"/>
          </reference>
          <reference field="2" count="1">
            <x v="22"/>
          </reference>
        </references>
      </pivotArea>
    </format>
    <format dxfId="8729">
      <pivotArea dataOnly="0" labelOnly="1" outline="0" fieldPosition="0">
        <references count="2">
          <reference field="1" count="1" selected="0">
            <x v="13"/>
          </reference>
          <reference field="2" count="1">
            <x v="7"/>
          </reference>
        </references>
      </pivotArea>
    </format>
    <format dxfId="8728">
      <pivotArea dataOnly="0" labelOnly="1" outline="0" fieldPosition="0">
        <references count="2">
          <reference field="1" count="1" selected="0">
            <x v="14"/>
          </reference>
          <reference field="2" count="1">
            <x v="27"/>
          </reference>
        </references>
      </pivotArea>
    </format>
    <format dxfId="8727">
      <pivotArea dataOnly="0" labelOnly="1" outline="0" fieldPosition="0">
        <references count="2">
          <reference field="1" count="1" selected="0">
            <x v="15"/>
          </reference>
          <reference field="2" count="1">
            <x v="24"/>
          </reference>
        </references>
      </pivotArea>
    </format>
    <format dxfId="8726">
      <pivotArea dataOnly="0" labelOnly="1" outline="0" fieldPosition="0">
        <references count="2">
          <reference field="1" count="1" selected="0">
            <x v="16"/>
          </reference>
          <reference field="2" count="1">
            <x v="8"/>
          </reference>
        </references>
      </pivotArea>
    </format>
    <format dxfId="8725">
      <pivotArea dataOnly="0" labelOnly="1" outline="0" fieldPosition="0">
        <references count="2">
          <reference field="1" count="1" selected="0">
            <x v="17"/>
          </reference>
          <reference field="2" count="1">
            <x v="9"/>
          </reference>
        </references>
      </pivotArea>
    </format>
    <format dxfId="8724">
      <pivotArea dataOnly="0" labelOnly="1" outline="0" fieldPosition="0">
        <references count="2">
          <reference field="1" count="1" selected="0">
            <x v="18"/>
          </reference>
          <reference field="2" count="1">
            <x v="21"/>
          </reference>
        </references>
      </pivotArea>
    </format>
    <format dxfId="8723">
      <pivotArea dataOnly="0" labelOnly="1" outline="0" fieldPosition="0">
        <references count="2">
          <reference field="1" count="1" selected="0">
            <x v="19"/>
          </reference>
          <reference field="2" count="1">
            <x v="16"/>
          </reference>
        </references>
      </pivotArea>
    </format>
    <format dxfId="8722">
      <pivotArea dataOnly="0" labelOnly="1" outline="0" fieldPosition="0">
        <references count="2">
          <reference field="1" count="1" selected="0">
            <x v="20"/>
          </reference>
          <reference field="2" count="1">
            <x v="20"/>
          </reference>
        </references>
      </pivotArea>
    </format>
    <format dxfId="8721">
      <pivotArea dataOnly="0" labelOnly="1" outline="0" fieldPosition="0">
        <references count="2">
          <reference field="1" count="1" selected="0">
            <x v="21"/>
          </reference>
          <reference field="2" count="1">
            <x v="23"/>
          </reference>
        </references>
      </pivotArea>
    </format>
    <format dxfId="8720">
      <pivotArea dataOnly="0" labelOnly="1" outline="0" fieldPosition="0">
        <references count="2">
          <reference field="1" count="1" selected="0">
            <x v="22"/>
          </reference>
          <reference field="2" count="1">
            <x v="15"/>
          </reference>
        </references>
      </pivotArea>
    </format>
    <format dxfId="8719">
      <pivotArea dataOnly="0" labelOnly="1" outline="0" fieldPosition="0">
        <references count="2">
          <reference field="1" count="1" selected="0">
            <x v="23"/>
          </reference>
          <reference field="2" count="1">
            <x v="10"/>
          </reference>
        </references>
      </pivotArea>
    </format>
    <format dxfId="8718">
      <pivotArea dataOnly="0" labelOnly="1" outline="0" fieldPosition="0">
        <references count="2">
          <reference field="1" count="1" selected="0">
            <x v="24"/>
          </reference>
          <reference field="2" count="1">
            <x v="18"/>
          </reference>
        </references>
      </pivotArea>
    </format>
    <format dxfId="8717">
      <pivotArea dataOnly="0" labelOnly="1" outline="0" fieldPosition="0">
        <references count="2">
          <reference field="1" count="1" selected="0">
            <x v="25"/>
          </reference>
          <reference field="2" count="1">
            <x v="19"/>
          </reference>
        </references>
      </pivotArea>
    </format>
    <format dxfId="8716">
      <pivotArea dataOnly="0" labelOnly="1" outline="0" fieldPosition="0">
        <references count="2">
          <reference field="1" count="1" selected="0">
            <x v="26"/>
          </reference>
          <reference field="2" count="1">
            <x v="28"/>
          </reference>
        </references>
      </pivotArea>
    </format>
    <format dxfId="8715">
      <pivotArea dataOnly="0" labelOnly="1" outline="0" fieldPosition="0">
        <references count="2">
          <reference field="1" count="1" selected="0">
            <x v="27"/>
          </reference>
          <reference field="2" count="1">
            <x v="11"/>
          </reference>
        </references>
      </pivotArea>
    </format>
    <format dxfId="8714">
      <pivotArea dataOnly="0" labelOnly="1" outline="0" fieldPosition="0">
        <references count="2">
          <reference field="1" count="1" selected="0">
            <x v="28"/>
          </reference>
          <reference field="2" count="1">
            <x v="12"/>
          </reference>
        </references>
      </pivotArea>
    </format>
    <format dxfId="8713">
      <pivotArea dataOnly="0" labelOnly="1" outline="0" fieldPosition="0">
        <references count="2">
          <reference field="1" count="1" selected="0">
            <x v="29"/>
          </reference>
          <reference field="2" count="1">
            <x v="17"/>
          </reference>
        </references>
      </pivotArea>
    </format>
    <format dxfId="8712">
      <pivotArea dataOnly="0" labelOnly="1" outline="0" fieldPosition="0">
        <references count="2">
          <reference field="1" count="1" selected="0">
            <x v="30"/>
          </reference>
          <reference field="2" count="1">
            <x v="13"/>
          </reference>
        </references>
      </pivotArea>
    </format>
    <format dxfId="8711">
      <pivotArea dataOnly="0" labelOnly="1" outline="0" fieldPosition="0">
        <references count="2">
          <reference field="1" count="1" selected="0">
            <x v="31"/>
          </reference>
          <reference field="2" count="1">
            <x v="46"/>
          </reference>
        </references>
      </pivotArea>
    </format>
    <format dxfId="8710">
      <pivotArea dataOnly="0" labelOnly="1" outline="0" fieldPosition="0">
        <references count="2">
          <reference field="1" count="1" selected="0">
            <x v="32"/>
          </reference>
          <reference field="2" count="1">
            <x v="29"/>
          </reference>
        </references>
      </pivotArea>
    </format>
    <format dxfId="8709">
      <pivotArea dataOnly="0" labelOnly="1" outline="0" fieldPosition="0">
        <references count="2">
          <reference field="1" count="1" selected="0">
            <x v="33"/>
          </reference>
          <reference field="2" count="1">
            <x v="30"/>
          </reference>
        </references>
      </pivotArea>
    </format>
    <format dxfId="8708">
      <pivotArea dataOnly="0" labelOnly="1" outline="0" fieldPosition="0">
        <references count="2">
          <reference field="1" count="1" selected="0">
            <x v="34"/>
          </reference>
          <reference field="2" count="1">
            <x v="31"/>
          </reference>
        </references>
      </pivotArea>
    </format>
    <format dxfId="8707">
      <pivotArea dataOnly="0" labelOnly="1" outline="0" fieldPosition="0">
        <references count="2">
          <reference field="1" count="1" selected="0">
            <x v="35"/>
          </reference>
          <reference field="2" count="1">
            <x v="32"/>
          </reference>
        </references>
      </pivotArea>
    </format>
    <format dxfId="8706">
      <pivotArea dataOnly="0" labelOnly="1" outline="0" fieldPosition="0">
        <references count="2">
          <reference field="1" count="1" selected="0">
            <x v="36"/>
          </reference>
          <reference field="2" count="1">
            <x v="33"/>
          </reference>
        </references>
      </pivotArea>
    </format>
    <format dxfId="8705">
      <pivotArea dataOnly="0" labelOnly="1" outline="0" fieldPosition="0">
        <references count="2">
          <reference field="1" count="1" selected="0">
            <x v="37"/>
          </reference>
          <reference field="2" count="1">
            <x v="35"/>
          </reference>
        </references>
      </pivotArea>
    </format>
    <format dxfId="8704">
      <pivotArea dataOnly="0" labelOnly="1" outline="0" fieldPosition="0">
        <references count="2">
          <reference field="1" count="1" selected="0">
            <x v="38"/>
          </reference>
          <reference field="2" count="1">
            <x v="36"/>
          </reference>
        </references>
      </pivotArea>
    </format>
    <format dxfId="8703">
      <pivotArea dataOnly="0" labelOnly="1" outline="0" fieldPosition="0">
        <references count="2">
          <reference field="1" count="1" selected="0">
            <x v="39"/>
          </reference>
          <reference field="2" count="1">
            <x v="37"/>
          </reference>
        </references>
      </pivotArea>
    </format>
    <format dxfId="8702">
      <pivotArea dataOnly="0" labelOnly="1" outline="0" fieldPosition="0">
        <references count="2">
          <reference field="1" count="1" selected="0">
            <x v="40"/>
          </reference>
          <reference field="2" count="1">
            <x v="38"/>
          </reference>
        </references>
      </pivotArea>
    </format>
    <format dxfId="8701">
      <pivotArea dataOnly="0" labelOnly="1" outline="0" fieldPosition="0">
        <references count="2">
          <reference field="1" count="1" selected="0">
            <x v="41"/>
          </reference>
          <reference field="2" count="1">
            <x v="39"/>
          </reference>
        </references>
      </pivotArea>
    </format>
    <format dxfId="8700">
      <pivotArea dataOnly="0" labelOnly="1" outline="0" fieldPosition="0">
        <references count="2">
          <reference field="1" count="1" selected="0">
            <x v="42"/>
          </reference>
          <reference field="2" count="1">
            <x v="41"/>
          </reference>
        </references>
      </pivotArea>
    </format>
    <format dxfId="8699">
      <pivotArea dataOnly="0" labelOnly="1" outline="0" fieldPosition="0">
        <references count="2">
          <reference field="1" count="1" selected="0">
            <x v="43"/>
          </reference>
          <reference field="2" count="1">
            <x v="42"/>
          </reference>
        </references>
      </pivotArea>
    </format>
    <format dxfId="8698">
      <pivotArea dataOnly="0" labelOnly="1" outline="0" fieldPosition="0">
        <references count="2">
          <reference field="1" count="1" selected="0">
            <x v="44"/>
          </reference>
          <reference field="2" count="1">
            <x v="43"/>
          </reference>
        </references>
      </pivotArea>
    </format>
    <format dxfId="8697">
      <pivotArea dataOnly="0" labelOnly="1" outline="0" fieldPosition="0">
        <references count="2">
          <reference field="1" count="1" selected="0">
            <x v="45"/>
          </reference>
          <reference field="2" count="1">
            <x v="44"/>
          </reference>
        </references>
      </pivotArea>
    </format>
    <format dxfId="8696">
      <pivotArea dataOnly="0" labelOnly="1" outline="0" fieldPosition="0">
        <references count="2">
          <reference field="1" count="1" selected="0">
            <x v="46"/>
          </reference>
          <reference field="2" count="1">
            <x v="45"/>
          </reference>
        </references>
      </pivotArea>
    </format>
    <format dxfId="8695">
      <pivotArea dataOnly="0" labelOnly="1" outline="0" fieldPosition="0">
        <references count="2">
          <reference field="1" count="1" selected="0">
            <x v="47"/>
          </reference>
          <reference field="2" count="1">
            <x v="47"/>
          </reference>
        </references>
      </pivotArea>
    </format>
    <format dxfId="8694">
      <pivotArea dataOnly="0" labelOnly="1" outline="0" fieldPosition="0">
        <references count="2">
          <reference field="1" count="1" selected="0">
            <x v="48"/>
          </reference>
          <reference field="2" count="1">
            <x v="48"/>
          </reference>
        </references>
      </pivotArea>
    </format>
    <format dxfId="8693">
      <pivotArea dataOnly="0" labelOnly="1" outline="0" fieldPosition="0">
        <references count="2">
          <reference field="1" count="1" selected="0">
            <x v="49"/>
          </reference>
          <reference field="2" count="1">
            <x v="49"/>
          </reference>
        </references>
      </pivotArea>
    </format>
    <format dxfId="8692">
      <pivotArea dataOnly="0" labelOnly="1" outline="0" fieldPosition="0">
        <references count="2">
          <reference field="1" count="1" selected="0">
            <x v="50"/>
          </reference>
          <reference field="2" count="1">
            <x v="50"/>
          </reference>
        </references>
      </pivotArea>
    </format>
    <format dxfId="8691">
      <pivotArea dataOnly="0" labelOnly="1" outline="0" fieldPosition="0">
        <references count="2">
          <reference field="1" count="1" selected="0">
            <x v="51"/>
          </reference>
          <reference field="2" count="1">
            <x v="51"/>
          </reference>
        </references>
      </pivotArea>
    </format>
    <format dxfId="8690">
      <pivotArea outline="0" collapsedLevelsAreSubtotals="1" fieldPosition="0">
        <references count="3">
          <reference field="1" count="14" selected="0"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  <reference field="2" count="14" selected="0">
            <x v="37"/>
            <x v="38"/>
            <x v="39"/>
            <x v="41"/>
            <x v="42"/>
            <x v="43"/>
            <x v="44"/>
            <x v="45"/>
            <x v="47"/>
            <x v="48"/>
            <x v="49"/>
            <x v="50"/>
            <x v="51"/>
            <x v="52"/>
          </reference>
          <reference field="4" count="0" selected="0"/>
        </references>
      </pivotArea>
    </format>
    <format dxfId="8689">
      <pivotArea dataOnly="0" labelOnly="1" outline="0" fieldPosition="0">
        <references count="1">
          <reference field="1" count="14"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</references>
      </pivotArea>
    </format>
    <format dxfId="8688">
      <pivotArea dataOnly="0" labelOnly="1" outline="0" fieldPosition="0">
        <references count="2">
          <reference field="1" count="1" selected="0">
            <x v="39"/>
          </reference>
          <reference field="2" count="1">
            <x v="37"/>
          </reference>
        </references>
      </pivotArea>
    </format>
    <format dxfId="8687">
      <pivotArea dataOnly="0" labelOnly="1" outline="0" fieldPosition="0">
        <references count="2">
          <reference field="1" count="1" selected="0">
            <x v="40"/>
          </reference>
          <reference field="2" count="1">
            <x v="38"/>
          </reference>
        </references>
      </pivotArea>
    </format>
    <format dxfId="8686">
      <pivotArea dataOnly="0" labelOnly="1" outline="0" fieldPosition="0">
        <references count="2">
          <reference field="1" count="1" selected="0">
            <x v="41"/>
          </reference>
          <reference field="2" count="1">
            <x v="39"/>
          </reference>
        </references>
      </pivotArea>
    </format>
    <format dxfId="8685">
      <pivotArea dataOnly="0" labelOnly="1" outline="0" fieldPosition="0">
        <references count="2">
          <reference field="1" count="1" selected="0">
            <x v="42"/>
          </reference>
          <reference field="2" count="1">
            <x v="41"/>
          </reference>
        </references>
      </pivotArea>
    </format>
    <format dxfId="8684">
      <pivotArea dataOnly="0" labelOnly="1" outline="0" fieldPosition="0">
        <references count="2">
          <reference field="1" count="1" selected="0">
            <x v="43"/>
          </reference>
          <reference field="2" count="1">
            <x v="42"/>
          </reference>
        </references>
      </pivotArea>
    </format>
    <format dxfId="8683">
      <pivotArea dataOnly="0" labelOnly="1" outline="0" fieldPosition="0">
        <references count="2">
          <reference field="1" count="1" selected="0">
            <x v="44"/>
          </reference>
          <reference field="2" count="1">
            <x v="43"/>
          </reference>
        </references>
      </pivotArea>
    </format>
    <format dxfId="8682">
      <pivotArea dataOnly="0" labelOnly="1" outline="0" fieldPosition="0">
        <references count="2">
          <reference field="1" count="1" selected="0">
            <x v="45"/>
          </reference>
          <reference field="2" count="1">
            <x v="44"/>
          </reference>
        </references>
      </pivotArea>
    </format>
    <format dxfId="8681">
      <pivotArea dataOnly="0" labelOnly="1" outline="0" fieldPosition="0">
        <references count="2">
          <reference field="1" count="1" selected="0">
            <x v="46"/>
          </reference>
          <reference field="2" count="1">
            <x v="45"/>
          </reference>
        </references>
      </pivotArea>
    </format>
    <format dxfId="8680">
      <pivotArea dataOnly="0" labelOnly="1" outline="0" fieldPosition="0">
        <references count="2">
          <reference field="1" count="1" selected="0">
            <x v="47"/>
          </reference>
          <reference field="2" count="1">
            <x v="47"/>
          </reference>
        </references>
      </pivotArea>
    </format>
    <format dxfId="8679">
      <pivotArea dataOnly="0" labelOnly="1" outline="0" fieldPosition="0">
        <references count="2">
          <reference field="1" count="1" selected="0">
            <x v="48"/>
          </reference>
          <reference field="2" count="1">
            <x v="48"/>
          </reference>
        </references>
      </pivotArea>
    </format>
    <format dxfId="8678">
      <pivotArea dataOnly="0" labelOnly="1" outline="0" fieldPosition="0">
        <references count="2">
          <reference field="1" count="1" selected="0">
            <x v="49"/>
          </reference>
          <reference field="2" count="1">
            <x v="49"/>
          </reference>
        </references>
      </pivotArea>
    </format>
    <format dxfId="8677">
      <pivotArea dataOnly="0" labelOnly="1" outline="0" fieldPosition="0">
        <references count="2">
          <reference field="1" count="1" selected="0">
            <x v="50"/>
          </reference>
          <reference field="2" count="1">
            <x v="50"/>
          </reference>
        </references>
      </pivotArea>
    </format>
    <format dxfId="8676">
      <pivotArea dataOnly="0" labelOnly="1" outline="0" fieldPosition="0">
        <references count="2">
          <reference field="1" count="1" selected="0">
            <x v="51"/>
          </reference>
          <reference field="2" count="1">
            <x v="51"/>
          </reference>
        </references>
      </pivotArea>
    </format>
    <format dxfId="8675">
      <pivotArea dataOnly="0" labelOnly="1" outline="0" fieldPosition="0">
        <references count="2">
          <reference field="1" count="1" selected="0">
            <x v="52"/>
          </reference>
          <reference field="2" count="1">
            <x v="52"/>
          </reference>
        </references>
      </pivotArea>
    </format>
    <format dxfId="8674">
      <pivotArea type="origin" dataOnly="0" labelOnly="1" outline="0" fieldPosition="0"/>
    </format>
    <format dxfId="8673">
      <pivotArea type="origin" dataOnly="0" labelOnly="1" outline="0" fieldPosition="0"/>
    </format>
    <format dxfId="8672">
      <pivotArea type="origin" dataOnly="0" labelOnly="1" outline="0" fieldPosition="0"/>
    </format>
    <format dxfId="8671">
      <pivotArea field="4" type="button" dataOnly="0" labelOnly="1" outline="0" axis="axisCol" fieldPosition="0"/>
    </format>
    <format dxfId="8670">
      <pivotArea type="topRight" dataOnly="0" labelOnly="1" outline="0" fieldPosition="0"/>
    </format>
    <format dxfId="8669">
      <pivotArea field="1" type="button" dataOnly="0" labelOnly="1" outline="0" axis="axisRow" fieldPosition="0"/>
    </format>
    <format dxfId="8668">
      <pivotArea field="2" type="button" dataOnly="0" labelOnly="1" outline="0" axis="axisRow" fieldPosition="1"/>
    </format>
    <format dxfId="8667">
      <pivotArea dataOnly="0" labelOnly="1" outline="0" fieldPosition="0">
        <references count="1">
          <reference field="4" count="0"/>
        </references>
      </pivotArea>
    </format>
    <format dxfId="8666">
      <pivotArea dataOnly="0" labelOnly="1" grandCol="1" outline="0" fieldPosition="0"/>
    </format>
    <format dxfId="8665">
      <pivotArea type="origin" dataOnly="0" labelOnly="1" outline="0" fieldPosition="0"/>
    </format>
    <format dxfId="8664">
      <pivotArea field="4" type="button" dataOnly="0" labelOnly="1" outline="0" axis="axisCol" fieldPosition="0"/>
    </format>
    <format dxfId="8663">
      <pivotArea type="topRight" dataOnly="0" labelOnly="1" outline="0" fieldPosition="0"/>
    </format>
    <format dxfId="8662">
      <pivotArea type="origin" dataOnly="0" labelOnly="1" outline="0" fieldPosition="0"/>
    </format>
    <format dxfId="8661">
      <pivotArea field="4" type="button" dataOnly="0" labelOnly="1" outline="0" axis="axisCol" fieldPosition="0"/>
    </format>
    <format dxfId="8660">
      <pivotArea type="topRight" dataOnly="0" labelOnly="1" outline="0" fieldPosition="0"/>
    </format>
    <format dxfId="8659">
      <pivotArea type="all" dataOnly="0" outline="0" fieldPosition="0"/>
    </format>
    <format dxfId="8658">
      <pivotArea type="all" dataOnly="0" outline="0" fieldPosition="0"/>
    </format>
    <format dxfId="8657">
      <pivotArea field="2" type="button" dataOnly="0" labelOnly="1" outline="0" axis="axisRow" fieldPosition="1"/>
    </format>
    <format dxfId="8656">
      <pivotArea dataOnly="0" labelOnly="1" outline="0" fieldPosition="0">
        <references count="2">
          <reference field="1" count="1" selected="0">
            <x v="0"/>
          </reference>
          <reference field="2" count="1">
            <x v="14"/>
          </reference>
        </references>
      </pivotArea>
    </format>
    <format dxfId="8655">
      <pivotArea dataOnly="0" labelOnly="1" outline="0" fieldPosition="0">
        <references count="2">
          <reference field="1" count="1" selected="0">
            <x v="2"/>
          </reference>
          <reference field="2" count="1">
            <x v="40"/>
          </reference>
        </references>
      </pivotArea>
    </format>
    <format dxfId="8654">
      <pivotArea dataOnly="0" labelOnly="1" outline="0" fieldPosition="0">
        <references count="2">
          <reference field="1" count="1" selected="0">
            <x v="3"/>
          </reference>
          <reference field="2" count="1">
            <x v="1"/>
          </reference>
        </references>
      </pivotArea>
    </format>
    <format dxfId="8653">
      <pivotArea dataOnly="0" labelOnly="1" outline="0" fieldPosition="0">
        <references count="2">
          <reference field="1" count="1" selected="0">
            <x v="4"/>
          </reference>
          <reference field="2" count="1">
            <x v="25"/>
          </reference>
        </references>
      </pivotArea>
    </format>
    <format dxfId="8652">
      <pivotArea dataOnly="0" labelOnly="1" outline="0" fieldPosition="0">
        <references count="2">
          <reference field="1" count="1" selected="0">
            <x v="6"/>
          </reference>
          <reference field="2" count="1">
            <x v="2"/>
          </reference>
        </references>
      </pivotArea>
    </format>
    <format dxfId="8651">
      <pivotArea dataOnly="0" labelOnly="1" outline="0" fieldPosition="0">
        <references count="2">
          <reference field="1" count="1" selected="0">
            <x v="7"/>
          </reference>
          <reference field="2" count="1">
            <x v="3"/>
          </reference>
        </references>
      </pivotArea>
    </format>
    <format dxfId="8650">
      <pivotArea dataOnly="0" labelOnly="1" outline="0" fieldPosition="0">
        <references count="2">
          <reference field="1" count="1" selected="0">
            <x v="8"/>
          </reference>
          <reference field="2" count="1">
            <x v="4"/>
          </reference>
        </references>
      </pivotArea>
    </format>
    <format dxfId="8649">
      <pivotArea dataOnly="0" labelOnly="1" outline="0" fieldPosition="0">
        <references count="2">
          <reference field="1" count="1" selected="0">
            <x v="9"/>
          </reference>
          <reference field="2" count="1">
            <x v="5"/>
          </reference>
        </references>
      </pivotArea>
    </format>
    <format dxfId="8648">
      <pivotArea dataOnly="0" labelOnly="1" outline="0" fieldPosition="0">
        <references count="2">
          <reference field="1" count="1" selected="0">
            <x v="10"/>
          </reference>
          <reference field="2" count="1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Tabla dinámica10" cacheId="38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compact="0" compactData="0" gridDropZones="1" multipleFieldFilters="0" chartFormat="4">
  <location ref="AK15:AL35" firstHeaderRow="2" firstDataRow="2" firstDataCol="1"/>
  <pivotFields count="19">
    <pivotField compact="0" outline="0" showAll="0"/>
    <pivotField compact="0" outline="0" showAll="0" defaultSubtotal="0"/>
    <pivotField dataField="1" compact="0" outline="0" showAll="0"/>
    <pivotField compact="0" numFmtId="167" outline="0" showAll="0"/>
    <pivotField compact="0" outline="0" showAll="0"/>
    <pivotField compact="0" outline="0" showAll="0" defaultSubtotal="0"/>
    <pivotField compact="0" numFmtId="167" outline="0" showAll="0" defaultSubtotal="0"/>
    <pivotField compact="0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axis="axisRow" compact="0" numFmtId="167" outline="0" showAll="0">
      <items count="19">
        <item x="16"/>
        <item x="15"/>
        <item x="14"/>
        <item x="13"/>
        <item x="12"/>
        <item x="10"/>
        <item x="11"/>
        <item x="17"/>
        <item x="7"/>
        <item x="3"/>
        <item x="8"/>
        <item x="4"/>
        <item x="6"/>
        <item x="9"/>
        <item x="0"/>
        <item x="1"/>
        <item x="2"/>
        <item x="5"/>
        <item t="default"/>
      </items>
    </pivotField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Cuenta de PUNTO" fld="2" subtotal="count" baseField="0" baseItem="0"/>
  </dataFields>
  <formats count="20">
    <format dxfId="7002">
      <pivotArea type="all" dataOnly="0" outline="0" fieldPosition="0"/>
    </format>
    <format dxfId="7001">
      <pivotArea type="all" dataOnly="0" outline="0" fieldPosition="0"/>
    </format>
    <format dxfId="7000">
      <pivotArea type="all" dataOnly="0" outline="0" fieldPosition="0"/>
    </format>
    <format dxfId="6999">
      <pivotArea field="18" type="button" dataOnly="0" labelOnly="1" outline="0" axis="axisRow" fieldPosition="0"/>
    </format>
    <format dxfId="6998">
      <pivotArea field="18" type="button" dataOnly="0" labelOnly="1" outline="0" axis="axisRow" fieldPosition="0"/>
    </format>
    <format dxfId="6997">
      <pivotArea outline="0" collapsedLevelsAreSubtotals="1" fieldPosition="0"/>
    </format>
    <format dxfId="6996">
      <pivotArea field="18" type="button" dataOnly="0" labelOnly="1" outline="0" axis="axisRow" fieldPosition="0"/>
    </format>
    <format dxfId="6995">
      <pivotArea dataOnly="0" labelOnly="1" outline="0" fieldPosition="0">
        <references count="1">
          <reference field="18" count="0"/>
        </references>
      </pivotArea>
    </format>
    <format dxfId="6994">
      <pivotArea dataOnly="0" labelOnly="1" grandRow="1" outline="0" fieldPosition="0"/>
    </format>
    <format dxfId="6993">
      <pivotArea type="all" dataOnly="0" outline="0" fieldPosition="0"/>
    </format>
    <format dxfId="6992">
      <pivotArea type="all" dataOnly="0" outline="0" fieldPosition="0"/>
    </format>
    <format dxfId="6991">
      <pivotArea field="18" type="button" dataOnly="0" labelOnly="1" outline="0" axis="axisRow" fieldPosition="0"/>
    </format>
    <format dxfId="6990">
      <pivotArea field="18" type="button" dataOnly="0" labelOnly="1" outline="0" axis="axisRow" fieldPosition="0"/>
    </format>
    <format dxfId="6989">
      <pivotArea type="origin" dataOnly="0" labelOnly="1" outline="0" fieldPosition="0"/>
    </format>
    <format dxfId="6988">
      <pivotArea type="all" dataOnly="0" outline="0" fieldPosition="0"/>
    </format>
    <format dxfId="6987">
      <pivotArea type="all" dataOnly="0" outline="0" fieldPosition="0"/>
    </format>
    <format dxfId="6986">
      <pivotArea field="18" type="button" dataOnly="0" labelOnly="1" outline="0" axis="axisRow" fieldPosition="0"/>
    </format>
    <format dxfId="6985">
      <pivotArea outline="0" collapsedLevelsAreSubtotals="1" fieldPosition="0"/>
    </format>
    <format dxfId="6984">
      <pivotArea type="topRight" dataOnly="0" labelOnly="1" outline="0" fieldPosition="0"/>
    </format>
    <format dxfId="6983">
      <pivotArea type="topRight" dataOnly="0" labelOnly="1" outline="0" fieldPosition="0"/>
    </format>
  </formats>
  <chartFormats count="20">
    <chartFormat chart="1" format="22" series="1">
      <pivotArea type="data" outline="0" fieldPosition="0"/>
    </chartFormat>
    <chartFormat chart="3" format="70" series="1">
      <pivotArea type="data" outline="0" fieldPosition="0"/>
    </chartFormat>
    <chartFormat chart="3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2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3" format="73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3" format="74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3" format="75">
      <pivotArea type="data" outline="0" fieldPosition="0">
        <references count="2">
          <reference field="4294967294" count="1" selected="0">
            <x v="0"/>
          </reference>
          <reference field="18" count="1" selected="0">
            <x v="16"/>
          </reference>
        </references>
      </pivotArea>
    </chartFormat>
    <chartFormat chart="3" format="76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3" format="77">
      <pivotArea type="data" outline="0" fieldPosition="0">
        <references count="2">
          <reference field="4294967294" count="1" selected="0">
            <x v="0"/>
          </reference>
          <reference field="18" count="1" selected="0">
            <x v="15"/>
          </reference>
        </references>
      </pivotArea>
    </chartFormat>
    <chartFormat chart="3" format="78">
      <pivotArea type="data" outline="0" fieldPosition="0">
        <references count="2">
          <reference field="4294967294" count="1" selected="0">
            <x v="0"/>
          </reference>
          <reference field="18" count="1" selected="0">
            <x v="13"/>
          </reference>
        </references>
      </pivotArea>
    </chartFormat>
    <chartFormat chart="3" format="79">
      <pivotArea type="data" outline="0" fieldPosition="0">
        <references count="2">
          <reference field="4294967294" count="1" selected="0">
            <x v="0"/>
          </reference>
          <reference field="18" count="1" selected="0">
            <x v="14"/>
          </reference>
        </references>
      </pivotArea>
    </chartFormat>
    <chartFormat chart="3" format="80">
      <pivotArea type="data" outline="0" fieldPosition="0">
        <references count="2">
          <reference field="4294967294" count="1" selected="0">
            <x v="0"/>
          </reference>
          <reference field="18" count="1" selected="0">
            <x v="17"/>
          </reference>
        </references>
      </pivotArea>
    </chartFormat>
    <chartFormat chart="3" format="8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3" format="82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3" format="83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3" format="84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3" format="85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3" format="86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3" format="87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3" format="88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Tabla dinámica5" cacheId="39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showHeaders="0" compact="0" compactData="0" gridDropZones="1" chartFormat="4">
  <location ref="H3:I7" firstHeaderRow="2" firstDataRow="2" firstDataCol="1"/>
  <pivotFields count="5">
    <pivotField compact="0" numFmtId="14" outline="0" showAll="0"/>
    <pivotField dataField="1" compact="0" outline="0" showAll="0" defaultSubtotal="0"/>
    <pivotField compact="0" outline="0" showAll="0"/>
    <pivotField compact="0" outline="0" showAll="0"/>
    <pivotField axis="axisRow" compact="0" outline="0" multipleItemSelectionAllowed="1" showAll="0" includeNewItemsInFilter="1" defaultSubtotal="0">
      <items count="3">
        <item x="1"/>
        <item x="0"/>
        <item h="1" x="2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uenta de COD" fld="1" subtotal="count" baseField="0" baseItem="0"/>
  </dataFields>
  <formats count="24">
    <format dxfId="7026">
      <pivotArea type="all" dataOnly="0" outline="0" fieldPosition="0"/>
    </format>
    <format dxfId="7025">
      <pivotArea type="all" dataOnly="0" outline="0" fieldPosition="0"/>
    </format>
    <format dxfId="7024">
      <pivotArea type="all" dataOnly="0" outline="0" fieldPosition="0"/>
    </format>
    <format dxfId="7023">
      <pivotArea type="all" dataOnly="0" outline="0" fieldPosition="0"/>
    </format>
    <format dxfId="7022">
      <pivotArea type="origin" dataOnly="0" labelOnly="1" outline="0" fieldPosition="0"/>
    </format>
    <format dxfId="7021">
      <pivotArea type="all" dataOnly="0" outline="0" fieldPosition="0"/>
    </format>
    <format dxfId="7020">
      <pivotArea type="all" dataOnly="0" outline="0" fieldPosition="0"/>
    </format>
    <format dxfId="7019">
      <pivotArea type="origin" dataOnly="0" labelOnly="1" outline="0" fieldPosition="0"/>
    </format>
    <format dxfId="7018">
      <pivotArea type="origin" dataOnly="0" labelOnly="1" outline="0" fieldPosition="0"/>
    </format>
    <format dxfId="7017">
      <pivotArea dataOnly="0" labelOnly="1" outline="0" fieldPosition="0">
        <references count="1">
          <reference field="4" count="0"/>
        </references>
      </pivotArea>
    </format>
    <format dxfId="7016">
      <pivotArea dataOnly="0" labelOnly="1" grandRow="1" outline="0" fieldPosition="0"/>
    </format>
    <format dxfId="7015">
      <pivotArea type="all" dataOnly="0" outline="0" fieldPosition="0"/>
    </format>
    <format dxfId="7014">
      <pivotArea type="all" dataOnly="0" outline="0" fieldPosition="0"/>
    </format>
    <format dxfId="7013">
      <pivotArea type="origin" dataOnly="0" labelOnly="1" outline="0" fieldPosition="0"/>
    </format>
    <format dxfId="7012">
      <pivotArea type="topRight" dataOnly="0" labelOnly="1" outline="0" fieldPosition="0"/>
    </format>
    <format dxfId="7011">
      <pivotArea type="topRight" dataOnly="0" labelOnly="1" outline="0" fieldPosition="0"/>
    </format>
    <format dxfId="7010">
      <pivotArea type="origin" dataOnly="0" labelOnly="1" outline="0" fieldPosition="0"/>
    </format>
    <format dxfId="7009">
      <pivotArea type="topRight" dataOnly="0" labelOnly="1" outline="0" fieldPosition="0"/>
    </format>
    <format dxfId="7008">
      <pivotArea type="topRight" dataOnly="0" labelOnly="1" outline="0" fieldPosition="0"/>
    </format>
    <format dxfId="7007">
      <pivotArea type="origin" dataOnly="0" labelOnly="1" outline="0" fieldPosition="0"/>
    </format>
    <format dxfId="7006">
      <pivotArea dataOnly="0" labelOnly="1" outline="0" fieldPosition="0">
        <references count="1">
          <reference field="4" count="0"/>
        </references>
      </pivotArea>
    </format>
    <format dxfId="7005">
      <pivotArea dataOnly="0" labelOnly="1" grandRow="1" outline="0" fieldPosition="0"/>
    </format>
    <format dxfId="7004">
      <pivotArea grandRow="1" outline="0" collapsedLevelsAreSubtotals="1" fieldPosition="0"/>
    </format>
    <format dxfId="7003">
      <pivotArea dataOnly="0" labelOnly="1" grandRow="1" outline="0" fieldPosition="0"/>
    </format>
  </formats>
  <chartFormats count="10"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Tabla dinámica7" cacheId="39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compact="0" compactData="0" gridDropZones="1" multipleFieldFilters="0">
  <location ref="H15:L83" firstHeaderRow="1" firstDataRow="2" firstDataCol="2"/>
  <pivotFields count="5">
    <pivotField compact="0" numFmtId="14" outline="0" showAll="0"/>
    <pivotField axis="axisRow" compact="0" outline="0" showAll="0" defaultSubtotal="0">
      <items count="67">
        <item x="57"/>
        <item x="26"/>
        <item x="23"/>
        <item x="37"/>
        <item x="34"/>
        <item x="7"/>
        <item x="58"/>
        <item x="35"/>
        <item x="41"/>
        <item x="51"/>
        <item x="60"/>
        <item x="33"/>
        <item x="2"/>
        <item x="47"/>
        <item x="19"/>
        <item x="24"/>
        <item x="12"/>
        <item x="13"/>
        <item x="20"/>
        <item x="1"/>
        <item x="55"/>
        <item x="36"/>
        <item x="46"/>
        <item x="4"/>
        <item x="16"/>
        <item x="42"/>
        <item x="11"/>
        <item x="29"/>
        <item x="5"/>
        <item x="14"/>
        <item x="28"/>
        <item x="50"/>
        <item x="38"/>
        <item x="43"/>
        <item x="0"/>
        <item x="66"/>
        <item x="3"/>
        <item x="6"/>
        <item x="8"/>
        <item x="9"/>
        <item x="10"/>
        <item x="15"/>
        <item x="17"/>
        <item x="18"/>
        <item x="21"/>
        <item x="22"/>
        <item x="25"/>
        <item x="27"/>
        <item x="30"/>
        <item x="31"/>
        <item x="32"/>
        <item x="39"/>
        <item x="40"/>
        <item x="44"/>
        <item x="45"/>
        <item x="48"/>
        <item x="49"/>
        <item x="52"/>
        <item x="53"/>
        <item x="54"/>
        <item x="56"/>
        <item x="59"/>
        <item x="61"/>
        <item x="62"/>
        <item x="63"/>
        <item x="64"/>
        <item x="65"/>
      </items>
    </pivotField>
    <pivotField axis="axisRow" compact="0" outline="0" showAll="0" sortType="descending">
      <items count="68">
        <item x="26"/>
        <item x="37"/>
        <item x="7"/>
        <item x="58"/>
        <item x="35"/>
        <item x="41"/>
        <item x="33"/>
        <item x="19"/>
        <item x="24"/>
        <item x="55"/>
        <item x="46"/>
        <item x="16"/>
        <item x="57"/>
        <item x="1"/>
        <item x="13"/>
        <item x="4"/>
        <item x="36"/>
        <item x="20"/>
        <item x="12"/>
        <item x="60"/>
        <item x="47"/>
        <item x="51"/>
        <item x="2"/>
        <item x="11"/>
        <item x="29"/>
        <item x="5"/>
        <item x="14"/>
        <item x="34"/>
        <item x="28"/>
        <item x="50"/>
        <item x="38"/>
        <item x="43"/>
        <item x="42"/>
        <item x="0"/>
        <item x="66"/>
        <item x="3"/>
        <item x="6"/>
        <item x="8"/>
        <item x="9"/>
        <item x="10"/>
        <item x="15"/>
        <item x="17"/>
        <item x="18"/>
        <item x="21"/>
        <item x="22"/>
        <item x="23"/>
        <item x="25"/>
        <item x="27"/>
        <item x="30"/>
        <item x="31"/>
        <item x="32"/>
        <item x="39"/>
        <item x="40"/>
        <item x="44"/>
        <item x="45"/>
        <item x="48"/>
        <item x="49"/>
        <item x="52"/>
        <item x="53"/>
        <item x="54"/>
        <item x="56"/>
        <item x="59"/>
        <item x="61"/>
        <item x="62"/>
        <item x="63"/>
        <item x="64"/>
        <item x="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axis="axisCol" compact="0" outline="0" showAll="0">
      <items count="4">
        <item x="1"/>
        <item x="0"/>
        <item h="1" x="2"/>
        <item t="default"/>
      </items>
    </pivotField>
  </pivotFields>
  <rowFields count="2">
    <field x="1"/>
    <field x="2"/>
  </rowFields>
  <rowItems count="67">
    <i>
      <x/>
      <x v="12"/>
    </i>
    <i>
      <x v="1"/>
      <x/>
    </i>
    <i>
      <x v="2"/>
      <x v="45"/>
    </i>
    <i>
      <x v="3"/>
      <x v="1"/>
    </i>
    <i>
      <x v="4"/>
      <x v="27"/>
    </i>
    <i>
      <x v="5"/>
      <x v="2"/>
    </i>
    <i>
      <x v="6"/>
      <x v="3"/>
    </i>
    <i>
      <x v="7"/>
      <x v="4"/>
    </i>
    <i>
      <x v="8"/>
      <x v="5"/>
    </i>
    <i>
      <x v="9"/>
      <x v="21"/>
    </i>
    <i>
      <x v="10"/>
      <x v="19"/>
    </i>
    <i>
      <x v="11"/>
      <x v="6"/>
    </i>
    <i>
      <x v="12"/>
      <x v="22"/>
    </i>
    <i>
      <x v="13"/>
      <x v="20"/>
    </i>
    <i>
      <x v="14"/>
      <x v="7"/>
    </i>
    <i>
      <x v="15"/>
      <x v="8"/>
    </i>
    <i>
      <x v="16"/>
      <x v="18"/>
    </i>
    <i>
      <x v="17"/>
      <x v="14"/>
    </i>
    <i>
      <x v="18"/>
      <x v="17"/>
    </i>
    <i>
      <x v="19"/>
      <x v="13"/>
    </i>
    <i>
      <x v="20"/>
      <x v="9"/>
    </i>
    <i>
      <x v="21"/>
      <x v="16"/>
    </i>
    <i>
      <x v="22"/>
      <x v="10"/>
    </i>
    <i>
      <x v="23"/>
      <x v="15"/>
    </i>
    <i>
      <x v="24"/>
      <x v="11"/>
    </i>
    <i>
      <x v="25"/>
      <x v="32"/>
    </i>
    <i>
      <x v="26"/>
      <x v="23"/>
    </i>
    <i>
      <x v="27"/>
      <x v="24"/>
    </i>
    <i>
      <x v="28"/>
      <x v="25"/>
    </i>
    <i>
      <x v="29"/>
      <x v="26"/>
    </i>
    <i>
      <x v="30"/>
      <x v="28"/>
    </i>
    <i>
      <x v="31"/>
      <x v="29"/>
    </i>
    <i>
      <x v="32"/>
      <x v="30"/>
    </i>
    <i>
      <x v="33"/>
      <x v="31"/>
    </i>
    <i>
      <x v="34"/>
      <x v="33"/>
    </i>
    <i>
      <x v="35"/>
      <x v="34"/>
    </i>
    <i>
      <x v="36"/>
      <x v="35"/>
    </i>
    <i>
      <x v="37"/>
      <x v="36"/>
    </i>
    <i>
      <x v="38"/>
      <x v="37"/>
    </i>
    <i>
      <x v="39"/>
      <x v="38"/>
    </i>
    <i>
      <x v="40"/>
      <x v="39"/>
    </i>
    <i>
      <x v="41"/>
      <x v="40"/>
    </i>
    <i>
      <x v="42"/>
      <x v="41"/>
    </i>
    <i>
      <x v="43"/>
      <x v="42"/>
    </i>
    <i>
      <x v="44"/>
      <x v="43"/>
    </i>
    <i>
      <x v="45"/>
      <x v="44"/>
    </i>
    <i>
      <x v="46"/>
      <x v="46"/>
    </i>
    <i>
      <x v="47"/>
      <x v="47"/>
    </i>
    <i>
      <x v="48"/>
      <x v="48"/>
    </i>
    <i>
      <x v="49"/>
      <x v="49"/>
    </i>
    <i>
      <x v="50"/>
      <x v="50"/>
    </i>
    <i>
      <x v="51"/>
      <x v="51"/>
    </i>
    <i>
      <x v="52"/>
      <x v="52"/>
    </i>
    <i>
      <x v="53"/>
      <x v="53"/>
    </i>
    <i>
      <x v="54"/>
      <x v="54"/>
    </i>
    <i>
      <x v="55"/>
      <x v="55"/>
    </i>
    <i>
      <x v="56"/>
      <x v="56"/>
    </i>
    <i>
      <x v="57"/>
      <x v="57"/>
    </i>
    <i>
      <x v="58"/>
      <x v="58"/>
    </i>
    <i>
      <x v="59"/>
      <x v="59"/>
    </i>
    <i>
      <x v="60"/>
      <x v="60"/>
    </i>
    <i>
      <x v="61"/>
      <x v="61"/>
    </i>
    <i>
      <x v="62"/>
      <x v="62"/>
    </i>
    <i>
      <x v="63"/>
      <x v="63"/>
    </i>
    <i>
      <x v="64"/>
      <x v="64"/>
    </i>
    <i>
      <x v="65"/>
      <x v="65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CIUDAD" fld="3" subtotal="count" baseField="0" baseItem="0"/>
  </dataFields>
  <formats count="362">
    <format dxfId="7388">
      <pivotArea outline="0" collapsedLevelsAreSubtotals="1" fieldPosition="0"/>
    </format>
    <format dxfId="7387">
      <pivotArea dataOnly="0" labelOnly="1" grandCol="1" outline="0" fieldPosition="0"/>
    </format>
    <format dxfId="7386">
      <pivotArea outline="0" collapsedLevelsAreSubtotals="1" fieldPosition="0"/>
    </format>
    <format dxfId="7385">
      <pivotArea dataOnly="0" labelOnly="1" grandCol="1" outline="0" fieldPosition="0"/>
    </format>
    <format dxfId="7384">
      <pivotArea outline="0" collapsedLevelsAreSubtotals="1" fieldPosition="0">
        <references count="1">
          <reference field="4" count="0" selected="0"/>
        </references>
      </pivotArea>
    </format>
    <format dxfId="7383">
      <pivotArea type="origin" dataOnly="0" labelOnly="1" outline="0" fieldPosition="0"/>
    </format>
    <format dxfId="7382">
      <pivotArea field="2" type="button" dataOnly="0" labelOnly="1" outline="0" axis="axisRow" fieldPosition="1"/>
    </format>
    <format dxfId="7381">
      <pivotArea field="4" type="button" dataOnly="0" labelOnly="1" outline="0" axis="axisCol" fieldPosition="0"/>
    </format>
    <format dxfId="7380">
      <pivotArea type="topRight" dataOnly="0" labelOnly="1" outline="0" fieldPosition="0"/>
    </format>
    <format dxfId="7379">
      <pivotArea dataOnly="0" labelOnly="1" grandRow="1" outline="0" fieldPosition="0"/>
    </format>
    <format dxfId="7378">
      <pivotArea dataOnly="0" labelOnly="1" outline="0" fieldPosition="0">
        <references count="1">
          <reference field="4" count="0"/>
        </references>
      </pivotArea>
    </format>
    <format dxfId="7377">
      <pivotArea outline="0" collapsedLevelsAreSubtotals="1" fieldPosition="0">
        <references count="1">
          <reference field="4" count="0" selected="0"/>
        </references>
      </pivotArea>
    </format>
    <format dxfId="7376">
      <pivotArea type="origin" dataOnly="0" labelOnly="1" outline="0" fieldPosition="0"/>
    </format>
    <format dxfId="7375">
      <pivotArea field="2" type="button" dataOnly="0" labelOnly="1" outline="0" axis="axisRow" fieldPosition="1"/>
    </format>
    <format dxfId="7374">
      <pivotArea field="4" type="button" dataOnly="0" labelOnly="1" outline="0" axis="axisCol" fieldPosition="0"/>
    </format>
    <format dxfId="7373">
      <pivotArea type="topRight" dataOnly="0" labelOnly="1" outline="0" fieldPosition="0"/>
    </format>
    <format dxfId="7372">
      <pivotArea dataOnly="0" labelOnly="1" grandRow="1" outline="0" fieldPosition="0"/>
    </format>
    <format dxfId="7371">
      <pivotArea dataOnly="0" labelOnly="1" outline="0" fieldPosition="0">
        <references count="1">
          <reference field="4" count="0"/>
        </references>
      </pivotArea>
    </format>
    <format dxfId="7370">
      <pivotArea type="all" dataOnly="0" outline="0" fieldPosition="0"/>
    </format>
    <format dxfId="7369">
      <pivotArea type="origin" dataOnly="0" labelOnly="1" outline="0" fieldPosition="0"/>
    </format>
    <format dxfId="7368">
      <pivotArea field="2" type="button" dataOnly="0" labelOnly="1" outline="0" axis="axisRow" fieldPosition="1"/>
    </format>
    <format dxfId="7367">
      <pivotArea field="4" type="button" dataOnly="0" labelOnly="1" outline="0" axis="axisCol" fieldPosition="0"/>
    </format>
    <format dxfId="7366">
      <pivotArea type="topRight" dataOnly="0" labelOnly="1" outline="0" fieldPosition="0"/>
    </format>
    <format dxfId="7365">
      <pivotArea dataOnly="0" labelOnly="1" outline="0" fieldPosition="0">
        <references count="1">
          <reference field="4" count="0"/>
        </references>
      </pivotArea>
    </format>
    <format dxfId="7364">
      <pivotArea dataOnly="0" labelOnly="1" grandCol="1" outline="0" fieldPosition="0"/>
    </format>
    <format dxfId="7363">
      <pivotArea field="2" type="button" dataOnly="0" labelOnly="1" outline="0" axis="axisRow" fieldPosition="1"/>
    </format>
    <format dxfId="7362">
      <pivotArea dataOnly="0" labelOnly="1" outline="0" fieldPosition="0">
        <references count="1">
          <reference field="4" count="0"/>
        </references>
      </pivotArea>
    </format>
    <format dxfId="7361">
      <pivotArea dataOnly="0" labelOnly="1" grandCol="1" outline="0" fieldPosition="0"/>
    </format>
    <format dxfId="7360">
      <pivotArea field="2" type="button" dataOnly="0" labelOnly="1" outline="0" axis="axisRow" fieldPosition="1"/>
    </format>
    <format dxfId="7359">
      <pivotArea dataOnly="0" labelOnly="1" outline="0" fieldPosition="0">
        <references count="1">
          <reference field="4" count="0"/>
        </references>
      </pivotArea>
    </format>
    <format dxfId="7358">
      <pivotArea dataOnly="0" labelOnly="1" grandCol="1" outline="0" fieldPosition="0"/>
    </format>
    <format dxfId="7357">
      <pivotArea type="origin" dataOnly="0" labelOnly="1" outline="0" fieldPosition="0"/>
    </format>
    <format dxfId="7356">
      <pivotArea dataOnly="0" labelOnly="1" grandRow="1" outline="0" fieldPosition="0"/>
    </format>
    <format dxfId="7355">
      <pivotArea dataOnly="0" labelOnly="1" outline="0" fieldPosition="0">
        <references count="1">
          <reference field="2" count="0"/>
        </references>
      </pivotArea>
    </format>
    <format dxfId="7354">
      <pivotArea outline="0" collapsedLevelsAreSubtotals="1" fieldPosition="0"/>
    </format>
    <format dxfId="7353">
      <pivotArea field="2" type="button" dataOnly="0" labelOnly="1" outline="0" axis="axisRow" fieldPosition="1"/>
    </format>
    <format dxfId="7352">
      <pivotArea dataOnly="0" labelOnly="1" grandRow="1" outline="0" fieldPosition="0"/>
    </format>
    <format dxfId="7351">
      <pivotArea dataOnly="0" labelOnly="1" outline="0" fieldPosition="0">
        <references count="1">
          <reference field="4" count="0"/>
        </references>
      </pivotArea>
    </format>
    <format dxfId="7350">
      <pivotArea dataOnly="0" labelOnly="1" grandCol="1" outline="0" fieldPosition="0"/>
    </format>
    <format dxfId="7349">
      <pivotArea dataOnly="0" labelOnly="1" outline="0" fieldPosition="0">
        <references count="1">
          <reference field="4" count="0"/>
        </references>
      </pivotArea>
    </format>
    <format dxfId="7348">
      <pivotArea dataOnly="0" labelOnly="1" grandCol="1" outline="0" fieldPosition="0"/>
    </format>
    <format dxfId="7347">
      <pivotArea type="all" dataOnly="0" outline="0" fieldPosition="0"/>
    </format>
    <format dxfId="7346">
      <pivotArea type="all" dataOnly="0" outline="0" fieldPosition="0"/>
    </format>
    <format dxfId="7345">
      <pivotArea type="all" dataOnly="0" outline="0" fieldPosition="0"/>
    </format>
    <format dxfId="7344">
      <pivotArea type="origin" dataOnly="0" labelOnly="1" outline="0" fieldPosition="0"/>
    </format>
    <format dxfId="7343">
      <pivotArea field="4" type="button" dataOnly="0" labelOnly="1" outline="0" axis="axisCol" fieldPosition="0"/>
    </format>
    <format dxfId="7342">
      <pivotArea type="topRight" dataOnly="0" labelOnly="1" outline="0" fieldPosition="0"/>
    </format>
    <format dxfId="7341">
      <pivotArea type="origin" dataOnly="0" labelOnly="1" outline="0" fieldPosition="0"/>
    </format>
    <format dxfId="7340">
      <pivotArea field="4" type="button" dataOnly="0" labelOnly="1" outline="0" axis="axisCol" fieldPosition="0"/>
    </format>
    <format dxfId="7339">
      <pivotArea type="topRight" dataOnly="0" labelOnly="1" outline="0" fieldPosition="0"/>
    </format>
    <format dxfId="7338">
      <pivotArea type="origin" dataOnly="0" labelOnly="1" outline="0" fieldPosition="0"/>
    </format>
    <format dxfId="7337">
      <pivotArea field="2" type="button" dataOnly="0" labelOnly="1" outline="0" axis="axisRow" fieldPosition="1"/>
    </format>
    <format dxfId="7336">
      <pivotArea dataOnly="0" labelOnly="1" outline="0" fieldPosition="0">
        <references count="1">
          <reference field="4" count="0"/>
        </references>
      </pivotArea>
    </format>
    <format dxfId="7335">
      <pivotArea dataOnly="0" labelOnly="1" outline="0" fieldPosition="0">
        <references count="1">
          <reference field="4" count="0"/>
        </references>
      </pivotArea>
    </format>
    <format dxfId="7334">
      <pivotArea dataOnly="0" labelOnly="1" grandCol="1" outline="0" fieldPosition="0"/>
    </format>
    <format dxfId="7333">
      <pivotArea type="origin" dataOnly="0" labelOnly="1" outline="0" fieldPosition="0"/>
    </format>
    <format dxfId="7332">
      <pivotArea dataOnly="0" labelOnly="1" grandRow="1" outline="0" fieldPosition="0"/>
    </format>
    <format dxfId="7331">
      <pivotArea field="2" type="button" dataOnly="0" labelOnly="1" outline="0" axis="axisRow" fieldPosition="1"/>
    </format>
    <format dxfId="7330">
      <pivotArea field="2" type="button" dataOnly="0" labelOnly="1" outline="0" axis="axisRow" fieldPosition="1"/>
    </format>
    <format dxfId="7329">
      <pivotArea field="2" type="button" dataOnly="0" labelOnly="1" outline="0" axis="axisRow" fieldPosition="1"/>
    </format>
    <format dxfId="7328">
      <pivotArea dataOnly="0" labelOnly="1" outline="0" fieldPosition="0">
        <references count="1">
          <reference field="2" count="2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</reference>
        </references>
      </pivotArea>
    </format>
    <format dxfId="7327">
      <pivotArea dataOnly="0" labelOnly="1" outline="0" fieldPosition="0">
        <references count="1">
          <reference field="2" count="1">
            <x v="22"/>
          </reference>
        </references>
      </pivotArea>
    </format>
    <format dxfId="7326">
      <pivotArea dataOnly="0" labelOnly="1" outline="0" fieldPosition="0">
        <references count="1">
          <reference field="4" count="0"/>
        </references>
      </pivotArea>
    </format>
    <format dxfId="7325">
      <pivotArea dataOnly="0" labelOnly="1" grandCol="1" outline="0" fieldPosition="0"/>
    </format>
    <format dxfId="7324">
      <pivotArea field="1" type="button" dataOnly="0" labelOnly="1" outline="0" axis="axisRow" fieldPosition="0"/>
    </format>
    <format dxfId="7323">
      <pivotArea field="2" type="button" dataOnly="0" labelOnly="1" outline="0" axis="axisRow" fieldPosition="1"/>
    </format>
    <format dxfId="7322">
      <pivotArea dataOnly="0" labelOnly="1" outline="0" fieldPosition="0">
        <references count="1">
          <reference field="4" count="0"/>
        </references>
      </pivotArea>
    </format>
    <format dxfId="7321">
      <pivotArea dataOnly="0" labelOnly="1" grandCol="1" outline="0" fieldPosition="0"/>
    </format>
    <format dxfId="7320">
      <pivotArea field="1" type="button" dataOnly="0" labelOnly="1" outline="0" axis="axisRow" fieldPosition="0"/>
    </format>
    <format dxfId="7319">
      <pivotArea field="2" type="button" dataOnly="0" labelOnly="1" outline="0" axis="axisRow" fieldPosition="1"/>
    </format>
    <format dxfId="7318">
      <pivotArea dataOnly="0" labelOnly="1" outline="0" fieldPosition="0">
        <references count="1">
          <reference field="4" count="0"/>
        </references>
      </pivotArea>
    </format>
    <format dxfId="7317">
      <pivotArea dataOnly="0" labelOnly="1" grandCol="1" outline="0" fieldPosition="0"/>
    </format>
    <format dxfId="7316">
      <pivotArea outline="0" collapsedLevelsAreSubtotals="1" fieldPosition="0"/>
    </format>
    <format dxfId="7315">
      <pivotArea dataOnly="0" labelOnly="1" outline="0" fieldPosition="0">
        <references count="1">
          <reference field="1" count="2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7314">
      <pivotArea dataOnly="0" labelOnly="1" outline="0" fieldPosition="0">
        <references count="1">
          <reference field="1" count="5">
            <x v="20"/>
            <x v="21"/>
            <x v="22"/>
            <x v="23"/>
            <x v="24"/>
          </reference>
        </references>
      </pivotArea>
    </format>
    <format dxfId="7313">
      <pivotArea dataOnly="0" labelOnly="1" grandRow="1" outline="0" fieldPosition="0"/>
    </format>
    <format dxfId="7312">
      <pivotArea dataOnly="0" labelOnly="1" outline="0" fieldPosition="0">
        <references count="2">
          <reference field="1" count="1" selected="0">
            <x v="0"/>
          </reference>
          <reference field="2" count="1">
            <x v="12"/>
          </reference>
        </references>
      </pivotArea>
    </format>
    <format dxfId="7311">
      <pivotArea dataOnly="0" labelOnly="1" outline="0" fieldPosition="0">
        <references count="2">
          <reference field="1" count="1" selected="0">
            <x v="1"/>
          </reference>
          <reference field="2" count="1">
            <x v="0"/>
          </reference>
        </references>
      </pivotArea>
    </format>
    <format dxfId="7310">
      <pivotArea dataOnly="0" labelOnly="1" outline="0" fieldPosition="0">
        <references count="2">
          <reference field="1" count="1" selected="0">
            <x v="3"/>
          </reference>
          <reference field="2" count="1">
            <x v="1"/>
          </reference>
        </references>
      </pivotArea>
    </format>
    <format dxfId="7309">
      <pivotArea dataOnly="0" labelOnly="1" outline="0" fieldPosition="0">
        <references count="2">
          <reference field="1" count="1" selected="0">
            <x v="5"/>
          </reference>
          <reference field="2" count="1">
            <x v="2"/>
          </reference>
        </references>
      </pivotArea>
    </format>
    <format dxfId="7308">
      <pivotArea dataOnly="0" labelOnly="1" outline="0" fieldPosition="0">
        <references count="2">
          <reference field="1" count="1" selected="0">
            <x v="6"/>
          </reference>
          <reference field="2" count="1">
            <x v="3"/>
          </reference>
        </references>
      </pivotArea>
    </format>
    <format dxfId="7307">
      <pivotArea dataOnly="0" labelOnly="1" outline="0" fieldPosition="0">
        <references count="2">
          <reference field="1" count="1" selected="0">
            <x v="7"/>
          </reference>
          <reference field="2" count="1">
            <x v="4"/>
          </reference>
        </references>
      </pivotArea>
    </format>
    <format dxfId="7306">
      <pivotArea dataOnly="0" labelOnly="1" outline="0" fieldPosition="0">
        <references count="2">
          <reference field="1" count="1" selected="0">
            <x v="8"/>
          </reference>
          <reference field="2" count="1">
            <x v="5"/>
          </reference>
        </references>
      </pivotArea>
    </format>
    <format dxfId="7305">
      <pivotArea dataOnly="0" labelOnly="1" outline="0" fieldPosition="0">
        <references count="2">
          <reference field="1" count="1" selected="0">
            <x v="9"/>
          </reference>
          <reference field="2" count="1">
            <x v="21"/>
          </reference>
        </references>
      </pivotArea>
    </format>
    <format dxfId="7304">
      <pivotArea dataOnly="0" labelOnly="1" outline="0" fieldPosition="0">
        <references count="2">
          <reference field="1" count="1" selected="0">
            <x v="10"/>
          </reference>
          <reference field="2" count="1">
            <x v="19"/>
          </reference>
        </references>
      </pivotArea>
    </format>
    <format dxfId="7303">
      <pivotArea dataOnly="0" labelOnly="1" outline="0" fieldPosition="0">
        <references count="2">
          <reference field="1" count="1" selected="0">
            <x v="11"/>
          </reference>
          <reference field="2" count="1">
            <x v="6"/>
          </reference>
        </references>
      </pivotArea>
    </format>
    <format dxfId="7302">
      <pivotArea dataOnly="0" labelOnly="1" outline="0" fieldPosition="0">
        <references count="2">
          <reference field="1" count="1" selected="0">
            <x v="12"/>
          </reference>
          <reference field="2" count="1">
            <x v="22"/>
          </reference>
        </references>
      </pivotArea>
    </format>
    <format dxfId="7301">
      <pivotArea dataOnly="0" labelOnly="1" outline="0" fieldPosition="0">
        <references count="2">
          <reference field="1" count="1" selected="0">
            <x v="13"/>
          </reference>
          <reference field="2" count="1">
            <x v="20"/>
          </reference>
        </references>
      </pivotArea>
    </format>
    <format dxfId="7300">
      <pivotArea dataOnly="0" labelOnly="1" outline="0" fieldPosition="0">
        <references count="2">
          <reference field="1" count="1" selected="0">
            <x v="14"/>
          </reference>
          <reference field="2" count="1">
            <x v="7"/>
          </reference>
        </references>
      </pivotArea>
    </format>
    <format dxfId="7299">
      <pivotArea dataOnly="0" labelOnly="1" outline="0" fieldPosition="0">
        <references count="2">
          <reference field="1" count="1" selected="0">
            <x v="15"/>
          </reference>
          <reference field="2" count="1">
            <x v="8"/>
          </reference>
        </references>
      </pivotArea>
    </format>
    <format dxfId="7298">
      <pivotArea dataOnly="0" labelOnly="1" outline="0" fieldPosition="0">
        <references count="2">
          <reference field="1" count="1" selected="0">
            <x v="16"/>
          </reference>
          <reference field="2" count="1">
            <x v="18"/>
          </reference>
        </references>
      </pivotArea>
    </format>
    <format dxfId="7297">
      <pivotArea dataOnly="0" labelOnly="1" outline="0" fieldPosition="0">
        <references count="2">
          <reference field="1" count="1" selected="0">
            <x v="17"/>
          </reference>
          <reference field="2" count="1">
            <x v="14"/>
          </reference>
        </references>
      </pivotArea>
    </format>
    <format dxfId="7296">
      <pivotArea dataOnly="0" labelOnly="1" outline="0" fieldPosition="0">
        <references count="2">
          <reference field="1" count="1" selected="0">
            <x v="18"/>
          </reference>
          <reference field="2" count="1">
            <x v="17"/>
          </reference>
        </references>
      </pivotArea>
    </format>
    <format dxfId="7295">
      <pivotArea dataOnly="0" labelOnly="1" outline="0" fieldPosition="0">
        <references count="2">
          <reference field="1" count="1" selected="0">
            <x v="19"/>
          </reference>
          <reference field="2" count="1">
            <x v="13"/>
          </reference>
        </references>
      </pivotArea>
    </format>
    <format dxfId="7294">
      <pivotArea dataOnly="0" labelOnly="1" outline="0" fieldPosition="0">
        <references count="2">
          <reference field="1" count="1" selected="0">
            <x v="20"/>
          </reference>
          <reference field="2" count="1">
            <x v="9"/>
          </reference>
        </references>
      </pivotArea>
    </format>
    <format dxfId="7293">
      <pivotArea dataOnly="0" labelOnly="1" outline="0" fieldPosition="0">
        <references count="2">
          <reference field="1" count="1" selected="0">
            <x v="21"/>
          </reference>
          <reference field="2" count="1">
            <x v="16"/>
          </reference>
        </references>
      </pivotArea>
    </format>
    <format dxfId="7292">
      <pivotArea dataOnly="0" labelOnly="1" outline="0" fieldPosition="0">
        <references count="2">
          <reference field="1" count="1" selected="0">
            <x v="22"/>
          </reference>
          <reference field="2" count="1">
            <x v="10"/>
          </reference>
        </references>
      </pivotArea>
    </format>
    <format dxfId="7291">
      <pivotArea dataOnly="0" labelOnly="1" outline="0" fieldPosition="0">
        <references count="2">
          <reference field="1" count="1" selected="0">
            <x v="23"/>
          </reference>
          <reference field="2" count="1">
            <x v="15"/>
          </reference>
        </references>
      </pivotArea>
    </format>
    <format dxfId="7290">
      <pivotArea dataOnly="0" labelOnly="1" outline="0" fieldPosition="0">
        <references count="2">
          <reference field="1" count="1" selected="0">
            <x v="24"/>
          </reference>
          <reference field="2" count="1">
            <x v="11"/>
          </reference>
        </references>
      </pivotArea>
    </format>
    <format dxfId="7289">
      <pivotArea outline="0" collapsedLevelsAreSubtotals="1" fieldPosition="0"/>
    </format>
    <format dxfId="7288">
      <pivotArea field="1" type="button" dataOnly="0" labelOnly="1" outline="0" axis="axisRow" fieldPosition="0"/>
    </format>
    <format dxfId="7287">
      <pivotArea field="2" type="button" dataOnly="0" labelOnly="1" outline="0" axis="axisRow" fieldPosition="1"/>
    </format>
    <format dxfId="7286">
      <pivotArea dataOnly="0" labelOnly="1" outline="0" fieldPosition="0">
        <references count="1">
          <reference field="1" count="33">
            <x v="0"/>
            <x v="2"/>
            <x v="3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</reference>
        </references>
      </pivotArea>
    </format>
    <format dxfId="7285">
      <pivotArea dataOnly="0" labelOnly="1" outline="0" fieldPosition="0">
        <references count="1">
          <reference field="1" count="1">
            <x v="35"/>
          </reference>
        </references>
      </pivotArea>
    </format>
    <format dxfId="7284">
      <pivotArea dataOnly="0" labelOnly="1" grandRow="1" outline="0" fieldPosition="0"/>
    </format>
    <format dxfId="7283">
      <pivotArea dataOnly="0" labelOnly="1" outline="0" fieldPosition="0">
        <references count="2">
          <reference field="1" count="1" selected="0">
            <x v="0"/>
          </reference>
          <reference field="2" count="1">
            <x v="12"/>
          </reference>
        </references>
      </pivotArea>
    </format>
    <format dxfId="7282">
      <pivotArea dataOnly="0" labelOnly="1" outline="0" fieldPosition="0">
        <references count="2">
          <reference field="1" count="1" selected="0">
            <x v="3"/>
          </reference>
          <reference field="2" count="1">
            <x v="1"/>
          </reference>
        </references>
      </pivotArea>
    </format>
    <format dxfId="7281">
      <pivotArea dataOnly="0" labelOnly="1" outline="0" fieldPosition="0">
        <references count="2">
          <reference field="1" count="1" selected="0">
            <x v="5"/>
          </reference>
          <reference field="2" count="1">
            <x v="2"/>
          </reference>
        </references>
      </pivotArea>
    </format>
    <format dxfId="7280">
      <pivotArea dataOnly="0" labelOnly="1" outline="0" fieldPosition="0">
        <references count="2">
          <reference field="1" count="1" selected="0">
            <x v="6"/>
          </reference>
          <reference field="2" count="1">
            <x v="3"/>
          </reference>
        </references>
      </pivotArea>
    </format>
    <format dxfId="7279">
      <pivotArea dataOnly="0" labelOnly="1" outline="0" fieldPosition="0">
        <references count="2">
          <reference field="1" count="1" selected="0">
            <x v="7"/>
          </reference>
          <reference field="2" count="1">
            <x v="4"/>
          </reference>
        </references>
      </pivotArea>
    </format>
    <format dxfId="7278">
      <pivotArea dataOnly="0" labelOnly="1" outline="0" fieldPosition="0">
        <references count="2">
          <reference field="1" count="1" selected="0">
            <x v="8"/>
          </reference>
          <reference field="2" count="1">
            <x v="5"/>
          </reference>
        </references>
      </pivotArea>
    </format>
    <format dxfId="7277">
      <pivotArea dataOnly="0" labelOnly="1" outline="0" fieldPosition="0">
        <references count="2">
          <reference field="1" count="1" selected="0">
            <x v="9"/>
          </reference>
          <reference field="2" count="1">
            <x v="21"/>
          </reference>
        </references>
      </pivotArea>
    </format>
    <format dxfId="7276">
      <pivotArea dataOnly="0" labelOnly="1" outline="0" fieldPosition="0">
        <references count="2">
          <reference field="1" count="1" selected="0">
            <x v="10"/>
          </reference>
          <reference field="2" count="1">
            <x v="19"/>
          </reference>
        </references>
      </pivotArea>
    </format>
    <format dxfId="7275">
      <pivotArea dataOnly="0" labelOnly="1" outline="0" fieldPosition="0">
        <references count="2">
          <reference field="1" count="1" selected="0">
            <x v="11"/>
          </reference>
          <reference field="2" count="1">
            <x v="6"/>
          </reference>
        </references>
      </pivotArea>
    </format>
    <format dxfId="7274">
      <pivotArea dataOnly="0" labelOnly="1" outline="0" fieldPosition="0">
        <references count="2">
          <reference field="1" count="1" selected="0">
            <x v="12"/>
          </reference>
          <reference field="2" count="1">
            <x v="22"/>
          </reference>
        </references>
      </pivotArea>
    </format>
    <format dxfId="7273">
      <pivotArea dataOnly="0" labelOnly="1" outline="0" fieldPosition="0">
        <references count="2">
          <reference field="1" count="1" selected="0">
            <x v="13"/>
          </reference>
          <reference field="2" count="1">
            <x v="20"/>
          </reference>
        </references>
      </pivotArea>
    </format>
    <format dxfId="7272">
      <pivotArea dataOnly="0" labelOnly="1" outline="0" fieldPosition="0">
        <references count="2">
          <reference field="1" count="1" selected="0">
            <x v="14"/>
          </reference>
          <reference field="2" count="1">
            <x v="7"/>
          </reference>
        </references>
      </pivotArea>
    </format>
    <format dxfId="7271">
      <pivotArea dataOnly="0" labelOnly="1" outline="0" fieldPosition="0">
        <references count="2">
          <reference field="1" count="1" selected="0">
            <x v="15"/>
          </reference>
          <reference field="2" count="1">
            <x v="8"/>
          </reference>
        </references>
      </pivotArea>
    </format>
    <format dxfId="7270">
      <pivotArea dataOnly="0" labelOnly="1" outline="0" fieldPosition="0">
        <references count="2">
          <reference field="1" count="1" selected="0">
            <x v="16"/>
          </reference>
          <reference field="2" count="1">
            <x v="18"/>
          </reference>
        </references>
      </pivotArea>
    </format>
    <format dxfId="7269">
      <pivotArea dataOnly="0" labelOnly="1" outline="0" fieldPosition="0">
        <references count="2">
          <reference field="1" count="1" selected="0">
            <x v="17"/>
          </reference>
          <reference field="2" count="1">
            <x v="14"/>
          </reference>
        </references>
      </pivotArea>
    </format>
    <format dxfId="7268">
      <pivotArea dataOnly="0" labelOnly="1" outline="0" fieldPosition="0">
        <references count="2">
          <reference field="1" count="1" selected="0">
            <x v="18"/>
          </reference>
          <reference field="2" count="1">
            <x v="17"/>
          </reference>
        </references>
      </pivotArea>
    </format>
    <format dxfId="7267">
      <pivotArea dataOnly="0" labelOnly="1" outline="0" fieldPosition="0">
        <references count="2">
          <reference field="1" count="1" selected="0">
            <x v="19"/>
          </reference>
          <reference field="2" count="1">
            <x v="13"/>
          </reference>
        </references>
      </pivotArea>
    </format>
    <format dxfId="7266">
      <pivotArea dataOnly="0" labelOnly="1" outline="0" fieldPosition="0">
        <references count="2">
          <reference field="1" count="1" selected="0">
            <x v="20"/>
          </reference>
          <reference field="2" count="1">
            <x v="9"/>
          </reference>
        </references>
      </pivotArea>
    </format>
    <format dxfId="7265">
      <pivotArea dataOnly="0" labelOnly="1" outline="0" fieldPosition="0">
        <references count="2">
          <reference field="1" count="1" selected="0">
            <x v="21"/>
          </reference>
          <reference field="2" count="1">
            <x v="16"/>
          </reference>
        </references>
      </pivotArea>
    </format>
    <format dxfId="7264">
      <pivotArea dataOnly="0" labelOnly="1" outline="0" fieldPosition="0">
        <references count="2">
          <reference field="1" count="1" selected="0">
            <x v="22"/>
          </reference>
          <reference field="2" count="1">
            <x v="10"/>
          </reference>
        </references>
      </pivotArea>
    </format>
    <format dxfId="7263">
      <pivotArea dataOnly="0" labelOnly="1" outline="0" fieldPosition="0">
        <references count="2">
          <reference field="1" count="1" selected="0">
            <x v="23"/>
          </reference>
          <reference field="2" count="1">
            <x v="15"/>
          </reference>
        </references>
      </pivotArea>
    </format>
    <format dxfId="7262">
      <pivotArea dataOnly="0" labelOnly="1" outline="0" fieldPosition="0">
        <references count="2">
          <reference field="1" count="1" selected="0">
            <x v="24"/>
          </reference>
          <reference field="2" count="1">
            <x v="11"/>
          </reference>
        </references>
      </pivotArea>
    </format>
    <format dxfId="7261">
      <pivotArea dataOnly="0" labelOnly="1" outline="0" fieldPosition="0">
        <references count="2">
          <reference field="1" count="1" selected="0">
            <x v="25"/>
          </reference>
          <reference field="2" count="1">
            <x v="32"/>
          </reference>
        </references>
      </pivotArea>
    </format>
    <format dxfId="7260">
      <pivotArea dataOnly="0" labelOnly="1" outline="0" fieldPosition="0">
        <references count="2">
          <reference field="1" count="1" selected="0">
            <x v="26"/>
          </reference>
          <reference field="2" count="1">
            <x v="23"/>
          </reference>
        </references>
      </pivotArea>
    </format>
    <format dxfId="7259">
      <pivotArea dataOnly="0" labelOnly="1" outline="0" fieldPosition="0">
        <references count="2">
          <reference field="1" count="1" selected="0">
            <x v="27"/>
          </reference>
          <reference field="2" count="1">
            <x v="24"/>
          </reference>
        </references>
      </pivotArea>
    </format>
    <format dxfId="7258">
      <pivotArea dataOnly="0" labelOnly="1" outline="0" fieldPosition="0">
        <references count="2">
          <reference field="1" count="1" selected="0">
            <x v="28"/>
          </reference>
          <reference field="2" count="1">
            <x v="25"/>
          </reference>
        </references>
      </pivotArea>
    </format>
    <format dxfId="7257">
      <pivotArea dataOnly="0" labelOnly="1" outline="0" fieldPosition="0">
        <references count="2">
          <reference field="1" count="1" selected="0">
            <x v="29"/>
          </reference>
          <reference field="2" count="1">
            <x v="26"/>
          </reference>
        </references>
      </pivotArea>
    </format>
    <format dxfId="7256">
      <pivotArea dataOnly="0" labelOnly="1" outline="0" fieldPosition="0">
        <references count="2">
          <reference field="1" count="1" selected="0">
            <x v="30"/>
          </reference>
          <reference field="2" count="1">
            <x v="28"/>
          </reference>
        </references>
      </pivotArea>
    </format>
    <format dxfId="7255">
      <pivotArea dataOnly="0" labelOnly="1" outline="0" fieldPosition="0">
        <references count="2">
          <reference field="1" count="1" selected="0">
            <x v="31"/>
          </reference>
          <reference field="2" count="1">
            <x v="29"/>
          </reference>
        </references>
      </pivotArea>
    </format>
    <format dxfId="7254">
      <pivotArea dataOnly="0" labelOnly="1" outline="0" fieldPosition="0">
        <references count="2">
          <reference field="1" count="1" selected="0">
            <x v="32"/>
          </reference>
          <reference field="2" count="1">
            <x v="30"/>
          </reference>
        </references>
      </pivotArea>
    </format>
    <format dxfId="7253">
      <pivotArea dataOnly="0" labelOnly="1" outline="0" fieldPosition="0">
        <references count="2">
          <reference field="1" count="1" selected="0">
            <x v="33"/>
          </reference>
          <reference field="2" count="1">
            <x v="31"/>
          </reference>
        </references>
      </pivotArea>
    </format>
    <format dxfId="7252">
      <pivotArea dataOnly="0" labelOnly="1" outline="0" fieldPosition="0">
        <references count="2">
          <reference field="1" count="1" selected="0">
            <x v="34"/>
          </reference>
          <reference field="2" count="1">
            <x v="33"/>
          </reference>
        </references>
      </pivotArea>
    </format>
    <format dxfId="7251">
      <pivotArea dataOnly="0" labelOnly="1" outline="0" fieldPosition="0">
        <references count="2">
          <reference field="1" count="1" selected="0">
            <x v="35"/>
          </reference>
          <reference field="2" count="1">
            <x v="34"/>
          </reference>
        </references>
      </pivotArea>
    </format>
    <format dxfId="7250">
      <pivotArea dataOnly="0" labelOnly="1" outline="0" fieldPosition="0">
        <references count="1">
          <reference field="4" count="0"/>
        </references>
      </pivotArea>
    </format>
    <format dxfId="7249">
      <pivotArea dataOnly="0" labelOnly="1" grandCol="1" outline="0" fieldPosition="0"/>
    </format>
    <format dxfId="7248">
      <pivotArea outline="0" collapsedLevelsAreSubtotals="1" fieldPosition="0"/>
    </format>
    <format dxfId="7247">
      <pivotArea dataOnly="0" labelOnly="1" outline="0" fieldPosition="0">
        <references count="1">
          <reference field="1" count="33">
            <x v="0"/>
            <x v="2"/>
            <x v="3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</reference>
        </references>
      </pivotArea>
    </format>
    <format dxfId="7246">
      <pivotArea dataOnly="0" labelOnly="1" grandRow="1" outline="0" fieldPosition="0"/>
    </format>
    <format dxfId="7245">
      <pivotArea dataOnly="0" labelOnly="1" outline="0" fieldPosition="0">
        <references count="2">
          <reference field="1" count="1" selected="0">
            <x v="8"/>
          </reference>
          <reference field="2" count="1">
            <x v="5"/>
          </reference>
        </references>
      </pivotArea>
    </format>
    <format dxfId="7244">
      <pivotArea dataOnly="0" labelOnly="1" outline="0" fieldPosition="0">
        <references count="2">
          <reference field="1" count="1" selected="0">
            <x v="9"/>
          </reference>
          <reference field="2" count="1">
            <x v="21"/>
          </reference>
        </references>
      </pivotArea>
    </format>
    <format dxfId="7243">
      <pivotArea dataOnly="0" labelOnly="1" outline="0" fieldPosition="0">
        <references count="2">
          <reference field="1" count="1" selected="0">
            <x v="10"/>
          </reference>
          <reference field="2" count="1">
            <x v="19"/>
          </reference>
        </references>
      </pivotArea>
    </format>
    <format dxfId="7242">
      <pivotArea dataOnly="0" labelOnly="1" outline="0" fieldPosition="0">
        <references count="2">
          <reference field="1" count="1" selected="0">
            <x v="11"/>
          </reference>
          <reference field="2" count="1">
            <x v="6"/>
          </reference>
        </references>
      </pivotArea>
    </format>
    <format dxfId="7241">
      <pivotArea dataOnly="0" labelOnly="1" outline="0" fieldPosition="0">
        <references count="2">
          <reference field="1" count="1" selected="0">
            <x v="12"/>
          </reference>
          <reference field="2" count="1">
            <x v="22"/>
          </reference>
        </references>
      </pivotArea>
    </format>
    <format dxfId="7240">
      <pivotArea dataOnly="0" labelOnly="1" outline="0" fieldPosition="0">
        <references count="2">
          <reference field="1" count="1" selected="0">
            <x v="13"/>
          </reference>
          <reference field="2" count="1">
            <x v="20"/>
          </reference>
        </references>
      </pivotArea>
    </format>
    <format dxfId="7239">
      <pivotArea dataOnly="0" labelOnly="1" outline="0" fieldPosition="0">
        <references count="2">
          <reference field="1" count="1" selected="0">
            <x v="14"/>
          </reference>
          <reference field="2" count="1">
            <x v="7"/>
          </reference>
        </references>
      </pivotArea>
    </format>
    <format dxfId="7238">
      <pivotArea dataOnly="0" labelOnly="1" outline="0" fieldPosition="0">
        <references count="2">
          <reference field="1" count="1" selected="0">
            <x v="15"/>
          </reference>
          <reference field="2" count="1">
            <x v="8"/>
          </reference>
        </references>
      </pivotArea>
    </format>
    <format dxfId="7237">
      <pivotArea dataOnly="0" labelOnly="1" outline="0" fieldPosition="0">
        <references count="2">
          <reference field="1" count="1" selected="0">
            <x v="16"/>
          </reference>
          <reference field="2" count="1">
            <x v="18"/>
          </reference>
        </references>
      </pivotArea>
    </format>
    <format dxfId="7236">
      <pivotArea dataOnly="0" labelOnly="1" outline="0" fieldPosition="0">
        <references count="2">
          <reference field="1" count="1" selected="0">
            <x v="17"/>
          </reference>
          <reference field="2" count="1">
            <x v="14"/>
          </reference>
        </references>
      </pivotArea>
    </format>
    <format dxfId="7235">
      <pivotArea dataOnly="0" labelOnly="1" outline="0" fieldPosition="0">
        <references count="2">
          <reference field="1" count="1" selected="0">
            <x v="18"/>
          </reference>
          <reference field="2" count="1">
            <x v="17"/>
          </reference>
        </references>
      </pivotArea>
    </format>
    <format dxfId="7234">
      <pivotArea dataOnly="0" labelOnly="1" outline="0" fieldPosition="0">
        <references count="2">
          <reference field="1" count="1" selected="0">
            <x v="19"/>
          </reference>
          <reference field="2" count="1">
            <x v="13"/>
          </reference>
        </references>
      </pivotArea>
    </format>
    <format dxfId="7233">
      <pivotArea dataOnly="0" labelOnly="1" outline="0" fieldPosition="0">
        <references count="2">
          <reference field="1" count="1" selected="0">
            <x v="20"/>
          </reference>
          <reference field="2" count="1">
            <x v="9"/>
          </reference>
        </references>
      </pivotArea>
    </format>
    <format dxfId="7232">
      <pivotArea dataOnly="0" labelOnly="1" outline="0" fieldPosition="0">
        <references count="2">
          <reference field="1" count="1" selected="0">
            <x v="21"/>
          </reference>
          <reference field="2" count="1">
            <x v="16"/>
          </reference>
        </references>
      </pivotArea>
    </format>
    <format dxfId="7231">
      <pivotArea dataOnly="0" labelOnly="1" outline="0" fieldPosition="0">
        <references count="2">
          <reference field="1" count="1" selected="0">
            <x v="22"/>
          </reference>
          <reference field="2" count="1">
            <x v="10"/>
          </reference>
        </references>
      </pivotArea>
    </format>
    <format dxfId="7230">
      <pivotArea dataOnly="0" labelOnly="1" outline="0" fieldPosition="0">
        <references count="2">
          <reference field="1" count="1" selected="0">
            <x v="23"/>
          </reference>
          <reference field="2" count="1">
            <x v="15"/>
          </reference>
        </references>
      </pivotArea>
    </format>
    <format dxfId="7229">
      <pivotArea dataOnly="0" labelOnly="1" outline="0" fieldPosition="0">
        <references count="2">
          <reference field="1" count="1" selected="0">
            <x v="24"/>
          </reference>
          <reference field="2" count="1">
            <x v="11"/>
          </reference>
        </references>
      </pivotArea>
    </format>
    <format dxfId="7228">
      <pivotArea dataOnly="0" labelOnly="1" outline="0" fieldPosition="0">
        <references count="2">
          <reference field="1" count="1" selected="0">
            <x v="25"/>
          </reference>
          <reference field="2" count="1">
            <x v="32"/>
          </reference>
        </references>
      </pivotArea>
    </format>
    <format dxfId="7227">
      <pivotArea dataOnly="0" labelOnly="1" outline="0" fieldPosition="0">
        <references count="2">
          <reference field="1" count="1" selected="0">
            <x v="26"/>
          </reference>
          <reference field="2" count="1">
            <x v="23"/>
          </reference>
        </references>
      </pivotArea>
    </format>
    <format dxfId="7226">
      <pivotArea dataOnly="0" labelOnly="1" outline="0" fieldPosition="0">
        <references count="2">
          <reference field="1" count="1" selected="0">
            <x v="27"/>
          </reference>
          <reference field="2" count="1">
            <x v="24"/>
          </reference>
        </references>
      </pivotArea>
    </format>
    <format dxfId="7225">
      <pivotArea dataOnly="0" labelOnly="1" outline="0" fieldPosition="0">
        <references count="2">
          <reference field="1" count="1" selected="0">
            <x v="28"/>
          </reference>
          <reference field="2" count="1">
            <x v="25"/>
          </reference>
        </references>
      </pivotArea>
    </format>
    <format dxfId="7224">
      <pivotArea dataOnly="0" labelOnly="1" outline="0" fieldPosition="0">
        <references count="2">
          <reference field="1" count="1" selected="0">
            <x v="29"/>
          </reference>
          <reference field="2" count="1">
            <x v="26"/>
          </reference>
        </references>
      </pivotArea>
    </format>
    <format dxfId="7223">
      <pivotArea dataOnly="0" labelOnly="1" outline="0" fieldPosition="0">
        <references count="2">
          <reference field="1" count="1" selected="0">
            <x v="30"/>
          </reference>
          <reference field="2" count="1">
            <x v="28"/>
          </reference>
        </references>
      </pivotArea>
    </format>
    <format dxfId="7222">
      <pivotArea dataOnly="0" labelOnly="1" outline="0" fieldPosition="0">
        <references count="2">
          <reference field="1" count="1" selected="0">
            <x v="31"/>
          </reference>
          <reference field="2" count="1">
            <x v="29"/>
          </reference>
        </references>
      </pivotArea>
    </format>
    <format dxfId="7221">
      <pivotArea dataOnly="0" labelOnly="1" outline="0" fieldPosition="0">
        <references count="2">
          <reference field="1" count="1" selected="0">
            <x v="32"/>
          </reference>
          <reference field="2" count="1">
            <x v="30"/>
          </reference>
        </references>
      </pivotArea>
    </format>
    <format dxfId="7220">
      <pivotArea dataOnly="0" labelOnly="1" outline="0" fieldPosition="0">
        <references count="2">
          <reference field="1" count="1" selected="0">
            <x v="33"/>
          </reference>
          <reference field="2" count="1">
            <x v="31"/>
          </reference>
        </references>
      </pivotArea>
    </format>
    <format dxfId="7219">
      <pivotArea dataOnly="0" labelOnly="1" outline="0" fieldPosition="0">
        <references count="2">
          <reference field="1" count="1" selected="0">
            <x v="34"/>
          </reference>
          <reference field="2" count="1">
            <x v="33"/>
          </reference>
        </references>
      </pivotArea>
    </format>
    <format dxfId="7218">
      <pivotArea outline="0" collapsedLevelsAreSubtotals="1" fieldPosition="0">
        <references count="3">
          <reference field="1" count="5" selected="0">
            <x v="31"/>
            <x v="32"/>
            <x v="33"/>
            <x v="34"/>
            <x v="35"/>
          </reference>
          <reference field="2" count="5" selected="0">
            <x v="29"/>
            <x v="30"/>
            <x v="31"/>
            <x v="33"/>
            <x v="34"/>
          </reference>
          <reference field="4" count="0" selected="0"/>
        </references>
      </pivotArea>
    </format>
    <format dxfId="7217">
      <pivotArea dataOnly="0" labelOnly="1" outline="0" fieldPosition="0">
        <references count="1">
          <reference field="1" count="5">
            <x v="31"/>
            <x v="32"/>
            <x v="33"/>
            <x v="34"/>
            <x v="35"/>
          </reference>
        </references>
      </pivotArea>
    </format>
    <format dxfId="7216">
      <pivotArea dataOnly="0" labelOnly="1" outline="0" fieldPosition="0">
        <references count="2">
          <reference field="1" count="1" selected="0">
            <x v="31"/>
          </reference>
          <reference field="2" count="1">
            <x v="29"/>
          </reference>
        </references>
      </pivotArea>
    </format>
    <format dxfId="7215">
      <pivotArea dataOnly="0" labelOnly="1" outline="0" fieldPosition="0">
        <references count="2">
          <reference field="1" count="1" selected="0">
            <x v="32"/>
          </reference>
          <reference field="2" count="1">
            <x v="30"/>
          </reference>
        </references>
      </pivotArea>
    </format>
    <format dxfId="7214">
      <pivotArea dataOnly="0" labelOnly="1" outline="0" fieldPosition="0">
        <references count="2">
          <reference field="1" count="1" selected="0">
            <x v="33"/>
          </reference>
          <reference field="2" count="1">
            <x v="31"/>
          </reference>
        </references>
      </pivotArea>
    </format>
    <format dxfId="7213">
      <pivotArea dataOnly="0" labelOnly="1" outline="0" fieldPosition="0">
        <references count="2">
          <reference field="1" count="1" selected="0">
            <x v="34"/>
          </reference>
          <reference field="2" count="1">
            <x v="33"/>
          </reference>
        </references>
      </pivotArea>
    </format>
    <format dxfId="7212">
      <pivotArea dataOnly="0" labelOnly="1" outline="0" fieldPosition="0">
        <references count="2">
          <reference field="1" count="1" selected="0">
            <x v="35"/>
          </reference>
          <reference field="2" count="1">
            <x v="34"/>
          </reference>
        </references>
      </pivotArea>
    </format>
    <format dxfId="7211">
      <pivotArea type="origin" dataOnly="0" labelOnly="1" outline="0" fieldPosition="0"/>
    </format>
    <format dxfId="7210">
      <pivotArea type="origin" dataOnly="0" labelOnly="1" outline="0" fieldPosition="0"/>
    </format>
    <format dxfId="7209">
      <pivotArea type="origin" dataOnly="0" labelOnly="1" outline="0" fieldPosition="0"/>
    </format>
    <format dxfId="7208">
      <pivotArea field="4" type="button" dataOnly="0" labelOnly="1" outline="0" axis="axisCol" fieldPosition="0"/>
    </format>
    <format dxfId="7207">
      <pivotArea type="topRight" dataOnly="0" labelOnly="1" outline="0" fieldPosition="0"/>
    </format>
    <format dxfId="7206">
      <pivotArea field="1" type="button" dataOnly="0" labelOnly="1" outline="0" axis="axisRow" fieldPosition="0"/>
    </format>
    <format dxfId="7205">
      <pivotArea field="2" type="button" dataOnly="0" labelOnly="1" outline="0" axis="axisRow" fieldPosition="1"/>
    </format>
    <format dxfId="7204">
      <pivotArea dataOnly="0" labelOnly="1" outline="0" fieldPosition="0">
        <references count="1">
          <reference field="4" count="0"/>
        </references>
      </pivotArea>
    </format>
    <format dxfId="7203">
      <pivotArea dataOnly="0" labelOnly="1" grandCol="1" outline="0" fieldPosition="0"/>
    </format>
    <format dxfId="7202">
      <pivotArea type="origin" dataOnly="0" labelOnly="1" outline="0" fieldPosition="0"/>
    </format>
    <format dxfId="7201">
      <pivotArea field="4" type="button" dataOnly="0" labelOnly="1" outline="0" axis="axisCol" fieldPosition="0"/>
    </format>
    <format dxfId="7200">
      <pivotArea type="topRight" dataOnly="0" labelOnly="1" outline="0" fieldPosition="0"/>
    </format>
    <format dxfId="7199">
      <pivotArea type="origin" dataOnly="0" labelOnly="1" outline="0" fieldPosition="0"/>
    </format>
    <format dxfId="7198">
      <pivotArea field="4" type="button" dataOnly="0" labelOnly="1" outline="0" axis="axisCol" fieldPosition="0"/>
    </format>
    <format dxfId="7197">
      <pivotArea type="topRight" dataOnly="0" labelOnly="1" outline="0" fieldPosition="0"/>
    </format>
    <format dxfId="7196">
      <pivotArea type="all" dataOnly="0" outline="0" fieldPosition="0"/>
    </format>
    <format dxfId="7195">
      <pivotArea type="all" dataOnly="0" outline="0" fieldPosition="0"/>
    </format>
    <format dxfId="7194">
      <pivotArea field="2" type="button" dataOnly="0" labelOnly="1" outline="0" axis="axisRow" fieldPosition="1"/>
    </format>
    <format dxfId="7193">
      <pivotArea dataOnly="0" labelOnly="1" outline="0" fieldPosition="0">
        <references count="2">
          <reference field="1" count="1" selected="0">
            <x v="0"/>
          </reference>
          <reference field="2" count="1">
            <x v="12"/>
          </reference>
        </references>
      </pivotArea>
    </format>
    <format dxfId="7192">
      <pivotArea dataOnly="0" labelOnly="1" outline="0" fieldPosition="0">
        <references count="2">
          <reference field="1" count="1" selected="0">
            <x v="3"/>
          </reference>
          <reference field="2" count="1">
            <x v="1"/>
          </reference>
        </references>
      </pivotArea>
    </format>
    <format dxfId="7191">
      <pivotArea dataOnly="0" labelOnly="1" outline="0" fieldPosition="0">
        <references count="2">
          <reference field="1" count="1" selected="0">
            <x v="5"/>
          </reference>
          <reference field="2" count="1">
            <x v="2"/>
          </reference>
        </references>
      </pivotArea>
    </format>
    <format dxfId="7190">
      <pivotArea dataOnly="0" labelOnly="1" outline="0" fieldPosition="0">
        <references count="2">
          <reference field="1" count="1" selected="0">
            <x v="6"/>
          </reference>
          <reference field="2" count="1">
            <x v="3"/>
          </reference>
        </references>
      </pivotArea>
    </format>
    <format dxfId="7189">
      <pivotArea dataOnly="0" labelOnly="1" outline="0" fieldPosition="0">
        <references count="2">
          <reference field="1" count="1" selected="0">
            <x v="7"/>
          </reference>
          <reference field="2" count="1">
            <x v="4"/>
          </reference>
        </references>
      </pivotArea>
    </format>
    <format dxfId="7188">
      <pivotArea dataOnly="0" labelOnly="1" outline="0" fieldPosition="0">
        <references count="2">
          <reference field="1" count="1" selected="0">
            <x v="8"/>
          </reference>
          <reference field="2" count="1">
            <x v="5"/>
          </reference>
        </references>
      </pivotArea>
    </format>
    <format dxfId="7187">
      <pivotArea type="all" dataOnly="0" outline="0" fieldPosition="0"/>
    </format>
    <format dxfId="7186">
      <pivotArea outline="0" collapsedLevelsAreSubtotals="1" fieldPosition="0"/>
    </format>
    <format dxfId="7185">
      <pivotArea type="origin" dataOnly="0" labelOnly="1" outline="0" fieldPosition="0"/>
    </format>
    <format dxfId="7184">
      <pivotArea field="4" type="button" dataOnly="0" labelOnly="1" outline="0" axis="axisCol" fieldPosition="0"/>
    </format>
    <format dxfId="7183">
      <pivotArea type="topRight" dataOnly="0" labelOnly="1" outline="0" fieldPosition="0"/>
    </format>
    <format dxfId="7182">
      <pivotArea field="1" type="button" dataOnly="0" labelOnly="1" outline="0" axis="axisRow" fieldPosition="0"/>
    </format>
    <format dxfId="7181">
      <pivotArea field="2" type="button" dataOnly="0" labelOnly="1" outline="0" axis="axisRow" fieldPosition="1"/>
    </format>
    <format dxfId="7180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179">
      <pivotArea dataOnly="0" labelOnly="1" outline="0" fieldPosition="0">
        <references count="1">
          <reference field="1" count="1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</reference>
        </references>
      </pivotArea>
    </format>
    <format dxfId="7178">
      <pivotArea dataOnly="0" labelOnly="1" grandRow="1" outline="0" fieldPosition="0"/>
    </format>
    <format dxfId="7177">
      <pivotArea dataOnly="0" labelOnly="1" outline="0" fieldPosition="0">
        <references count="2">
          <reference field="1" count="1" selected="0">
            <x v="0"/>
          </reference>
          <reference field="2" count="1">
            <x v="12"/>
          </reference>
        </references>
      </pivotArea>
    </format>
    <format dxfId="7176">
      <pivotArea dataOnly="0" labelOnly="1" outline="0" fieldPosition="0">
        <references count="2">
          <reference field="1" count="1" selected="0">
            <x v="1"/>
          </reference>
          <reference field="2" count="1">
            <x v="0"/>
          </reference>
        </references>
      </pivotArea>
    </format>
    <format dxfId="7175">
      <pivotArea dataOnly="0" labelOnly="1" outline="0" fieldPosition="0">
        <references count="2">
          <reference field="1" count="1" selected="0">
            <x v="2"/>
          </reference>
          <reference field="2" count="1">
            <x v="45"/>
          </reference>
        </references>
      </pivotArea>
    </format>
    <format dxfId="7174">
      <pivotArea dataOnly="0" labelOnly="1" outline="0" fieldPosition="0">
        <references count="2">
          <reference field="1" count="1" selected="0">
            <x v="3"/>
          </reference>
          <reference field="2" count="1">
            <x v="1"/>
          </reference>
        </references>
      </pivotArea>
    </format>
    <format dxfId="7173">
      <pivotArea dataOnly="0" labelOnly="1" outline="0" fieldPosition="0">
        <references count="2">
          <reference field="1" count="1" selected="0">
            <x v="4"/>
          </reference>
          <reference field="2" count="1">
            <x v="27"/>
          </reference>
        </references>
      </pivotArea>
    </format>
    <format dxfId="7172">
      <pivotArea dataOnly="0" labelOnly="1" outline="0" fieldPosition="0">
        <references count="2">
          <reference field="1" count="1" selected="0">
            <x v="5"/>
          </reference>
          <reference field="2" count="1">
            <x v="2"/>
          </reference>
        </references>
      </pivotArea>
    </format>
    <format dxfId="7171">
      <pivotArea dataOnly="0" labelOnly="1" outline="0" fieldPosition="0">
        <references count="2">
          <reference field="1" count="1" selected="0">
            <x v="6"/>
          </reference>
          <reference field="2" count="1">
            <x v="3"/>
          </reference>
        </references>
      </pivotArea>
    </format>
    <format dxfId="7170">
      <pivotArea dataOnly="0" labelOnly="1" outline="0" fieldPosition="0">
        <references count="2">
          <reference field="1" count="1" selected="0">
            <x v="7"/>
          </reference>
          <reference field="2" count="1">
            <x v="4"/>
          </reference>
        </references>
      </pivotArea>
    </format>
    <format dxfId="7169">
      <pivotArea dataOnly="0" labelOnly="1" outline="0" fieldPosition="0">
        <references count="2">
          <reference field="1" count="1" selected="0">
            <x v="8"/>
          </reference>
          <reference field="2" count="1">
            <x v="5"/>
          </reference>
        </references>
      </pivotArea>
    </format>
    <format dxfId="7168">
      <pivotArea dataOnly="0" labelOnly="1" outline="0" fieldPosition="0">
        <references count="2">
          <reference field="1" count="1" selected="0">
            <x v="9"/>
          </reference>
          <reference field="2" count="1">
            <x v="21"/>
          </reference>
        </references>
      </pivotArea>
    </format>
    <format dxfId="7167">
      <pivotArea dataOnly="0" labelOnly="1" outline="0" fieldPosition="0">
        <references count="2">
          <reference field="1" count="1" selected="0">
            <x v="10"/>
          </reference>
          <reference field="2" count="1">
            <x v="19"/>
          </reference>
        </references>
      </pivotArea>
    </format>
    <format dxfId="7166">
      <pivotArea dataOnly="0" labelOnly="1" outline="0" fieldPosition="0">
        <references count="2">
          <reference field="1" count="1" selected="0">
            <x v="11"/>
          </reference>
          <reference field="2" count="1">
            <x v="6"/>
          </reference>
        </references>
      </pivotArea>
    </format>
    <format dxfId="7165">
      <pivotArea dataOnly="0" labelOnly="1" outline="0" fieldPosition="0">
        <references count="2">
          <reference field="1" count="1" selected="0">
            <x v="12"/>
          </reference>
          <reference field="2" count="1">
            <x v="22"/>
          </reference>
        </references>
      </pivotArea>
    </format>
    <format dxfId="7164">
      <pivotArea dataOnly="0" labelOnly="1" outline="0" fieldPosition="0">
        <references count="2">
          <reference field="1" count="1" selected="0">
            <x v="13"/>
          </reference>
          <reference field="2" count="1">
            <x v="20"/>
          </reference>
        </references>
      </pivotArea>
    </format>
    <format dxfId="7163">
      <pivotArea dataOnly="0" labelOnly="1" outline="0" fieldPosition="0">
        <references count="2">
          <reference field="1" count="1" selected="0">
            <x v="14"/>
          </reference>
          <reference field="2" count="1">
            <x v="7"/>
          </reference>
        </references>
      </pivotArea>
    </format>
    <format dxfId="7162">
      <pivotArea dataOnly="0" labelOnly="1" outline="0" fieldPosition="0">
        <references count="2">
          <reference field="1" count="1" selected="0">
            <x v="15"/>
          </reference>
          <reference field="2" count="1">
            <x v="8"/>
          </reference>
        </references>
      </pivotArea>
    </format>
    <format dxfId="7161">
      <pivotArea dataOnly="0" labelOnly="1" outline="0" fieldPosition="0">
        <references count="2">
          <reference field="1" count="1" selected="0">
            <x v="16"/>
          </reference>
          <reference field="2" count="1">
            <x v="18"/>
          </reference>
        </references>
      </pivotArea>
    </format>
    <format dxfId="7160">
      <pivotArea dataOnly="0" labelOnly="1" outline="0" fieldPosition="0">
        <references count="2">
          <reference field="1" count="1" selected="0">
            <x v="17"/>
          </reference>
          <reference field="2" count="1">
            <x v="14"/>
          </reference>
        </references>
      </pivotArea>
    </format>
    <format dxfId="7159">
      <pivotArea dataOnly="0" labelOnly="1" outline="0" fieldPosition="0">
        <references count="2">
          <reference field="1" count="1" selected="0">
            <x v="18"/>
          </reference>
          <reference field="2" count="1">
            <x v="17"/>
          </reference>
        </references>
      </pivotArea>
    </format>
    <format dxfId="7158">
      <pivotArea dataOnly="0" labelOnly="1" outline="0" fieldPosition="0">
        <references count="2">
          <reference field="1" count="1" selected="0">
            <x v="19"/>
          </reference>
          <reference field="2" count="1">
            <x v="13"/>
          </reference>
        </references>
      </pivotArea>
    </format>
    <format dxfId="7157">
      <pivotArea dataOnly="0" labelOnly="1" outline="0" fieldPosition="0">
        <references count="2">
          <reference field="1" count="1" selected="0">
            <x v="20"/>
          </reference>
          <reference field="2" count="1">
            <x v="9"/>
          </reference>
        </references>
      </pivotArea>
    </format>
    <format dxfId="7156">
      <pivotArea dataOnly="0" labelOnly="1" outline="0" fieldPosition="0">
        <references count="2">
          <reference field="1" count="1" selected="0">
            <x v="21"/>
          </reference>
          <reference field="2" count="1">
            <x v="16"/>
          </reference>
        </references>
      </pivotArea>
    </format>
    <format dxfId="7155">
      <pivotArea dataOnly="0" labelOnly="1" outline="0" fieldPosition="0">
        <references count="2">
          <reference field="1" count="1" selected="0">
            <x v="22"/>
          </reference>
          <reference field="2" count="1">
            <x v="10"/>
          </reference>
        </references>
      </pivotArea>
    </format>
    <format dxfId="7154">
      <pivotArea dataOnly="0" labelOnly="1" outline="0" fieldPosition="0">
        <references count="2">
          <reference field="1" count="1" selected="0">
            <x v="23"/>
          </reference>
          <reference field="2" count="1">
            <x v="15"/>
          </reference>
        </references>
      </pivotArea>
    </format>
    <format dxfId="7153">
      <pivotArea dataOnly="0" labelOnly="1" outline="0" fieldPosition="0">
        <references count="2">
          <reference field="1" count="1" selected="0">
            <x v="24"/>
          </reference>
          <reference field="2" count="1">
            <x v="11"/>
          </reference>
        </references>
      </pivotArea>
    </format>
    <format dxfId="7152">
      <pivotArea dataOnly="0" labelOnly="1" outline="0" fieldPosition="0">
        <references count="2">
          <reference field="1" count="1" selected="0">
            <x v="25"/>
          </reference>
          <reference field="2" count="1">
            <x v="32"/>
          </reference>
        </references>
      </pivotArea>
    </format>
    <format dxfId="7151">
      <pivotArea dataOnly="0" labelOnly="1" outline="0" fieldPosition="0">
        <references count="2">
          <reference field="1" count="1" selected="0">
            <x v="26"/>
          </reference>
          <reference field="2" count="1">
            <x v="23"/>
          </reference>
        </references>
      </pivotArea>
    </format>
    <format dxfId="7150">
      <pivotArea dataOnly="0" labelOnly="1" outline="0" fieldPosition="0">
        <references count="2">
          <reference field="1" count="1" selected="0">
            <x v="27"/>
          </reference>
          <reference field="2" count="1">
            <x v="24"/>
          </reference>
        </references>
      </pivotArea>
    </format>
    <format dxfId="7149">
      <pivotArea dataOnly="0" labelOnly="1" outline="0" fieldPosition="0">
        <references count="2">
          <reference field="1" count="1" selected="0">
            <x v="28"/>
          </reference>
          <reference field="2" count="1">
            <x v="25"/>
          </reference>
        </references>
      </pivotArea>
    </format>
    <format dxfId="7148">
      <pivotArea dataOnly="0" labelOnly="1" outline="0" fieldPosition="0">
        <references count="2">
          <reference field="1" count="1" selected="0">
            <x v="29"/>
          </reference>
          <reference field="2" count="1">
            <x v="26"/>
          </reference>
        </references>
      </pivotArea>
    </format>
    <format dxfId="7147">
      <pivotArea dataOnly="0" labelOnly="1" outline="0" fieldPosition="0">
        <references count="2">
          <reference field="1" count="1" selected="0">
            <x v="30"/>
          </reference>
          <reference field="2" count="1">
            <x v="28"/>
          </reference>
        </references>
      </pivotArea>
    </format>
    <format dxfId="7146">
      <pivotArea dataOnly="0" labelOnly="1" outline="0" fieldPosition="0">
        <references count="2">
          <reference field="1" count="1" selected="0">
            <x v="31"/>
          </reference>
          <reference field="2" count="1">
            <x v="29"/>
          </reference>
        </references>
      </pivotArea>
    </format>
    <format dxfId="7145">
      <pivotArea dataOnly="0" labelOnly="1" outline="0" fieldPosition="0">
        <references count="2">
          <reference field="1" count="1" selected="0">
            <x v="32"/>
          </reference>
          <reference field="2" count="1">
            <x v="30"/>
          </reference>
        </references>
      </pivotArea>
    </format>
    <format dxfId="7144">
      <pivotArea dataOnly="0" labelOnly="1" outline="0" fieldPosition="0">
        <references count="2">
          <reference field="1" count="1" selected="0">
            <x v="33"/>
          </reference>
          <reference field="2" count="1">
            <x v="31"/>
          </reference>
        </references>
      </pivotArea>
    </format>
    <format dxfId="7143">
      <pivotArea dataOnly="0" labelOnly="1" outline="0" fieldPosition="0">
        <references count="2">
          <reference field="1" count="1" selected="0">
            <x v="34"/>
          </reference>
          <reference field="2" count="1">
            <x v="33"/>
          </reference>
        </references>
      </pivotArea>
    </format>
    <format dxfId="7142">
      <pivotArea dataOnly="0" labelOnly="1" outline="0" fieldPosition="0">
        <references count="2">
          <reference field="1" count="1" selected="0">
            <x v="35"/>
          </reference>
          <reference field="2" count="1">
            <x v="34"/>
          </reference>
        </references>
      </pivotArea>
    </format>
    <format dxfId="7141">
      <pivotArea dataOnly="0" labelOnly="1" outline="0" fieldPosition="0">
        <references count="2">
          <reference field="1" count="1" selected="0">
            <x v="36"/>
          </reference>
          <reference field="2" count="1">
            <x v="35"/>
          </reference>
        </references>
      </pivotArea>
    </format>
    <format dxfId="7140">
      <pivotArea dataOnly="0" labelOnly="1" outline="0" fieldPosition="0">
        <references count="2">
          <reference field="1" count="1" selected="0">
            <x v="37"/>
          </reference>
          <reference field="2" count="1">
            <x v="36"/>
          </reference>
        </references>
      </pivotArea>
    </format>
    <format dxfId="7139">
      <pivotArea dataOnly="0" labelOnly="1" outline="0" fieldPosition="0">
        <references count="2">
          <reference field="1" count="1" selected="0">
            <x v="38"/>
          </reference>
          <reference field="2" count="1">
            <x v="37"/>
          </reference>
        </references>
      </pivotArea>
    </format>
    <format dxfId="7138">
      <pivotArea dataOnly="0" labelOnly="1" outline="0" fieldPosition="0">
        <references count="2">
          <reference field="1" count="1" selected="0">
            <x v="39"/>
          </reference>
          <reference field="2" count="1">
            <x v="38"/>
          </reference>
        </references>
      </pivotArea>
    </format>
    <format dxfId="7137">
      <pivotArea dataOnly="0" labelOnly="1" outline="0" fieldPosition="0">
        <references count="2">
          <reference field="1" count="1" selected="0">
            <x v="40"/>
          </reference>
          <reference field="2" count="1">
            <x v="39"/>
          </reference>
        </references>
      </pivotArea>
    </format>
    <format dxfId="7136">
      <pivotArea dataOnly="0" labelOnly="1" outline="0" fieldPosition="0">
        <references count="2">
          <reference field="1" count="1" selected="0">
            <x v="41"/>
          </reference>
          <reference field="2" count="1">
            <x v="40"/>
          </reference>
        </references>
      </pivotArea>
    </format>
    <format dxfId="7135">
      <pivotArea dataOnly="0" labelOnly="1" outline="0" fieldPosition="0">
        <references count="2">
          <reference field="1" count="1" selected="0">
            <x v="42"/>
          </reference>
          <reference field="2" count="1">
            <x v="41"/>
          </reference>
        </references>
      </pivotArea>
    </format>
    <format dxfId="7134">
      <pivotArea dataOnly="0" labelOnly="1" outline="0" fieldPosition="0">
        <references count="2">
          <reference field="1" count="1" selected="0">
            <x v="43"/>
          </reference>
          <reference field="2" count="1">
            <x v="42"/>
          </reference>
        </references>
      </pivotArea>
    </format>
    <format dxfId="7133">
      <pivotArea dataOnly="0" labelOnly="1" outline="0" fieldPosition="0">
        <references count="2">
          <reference field="1" count="1" selected="0">
            <x v="44"/>
          </reference>
          <reference field="2" count="1">
            <x v="43"/>
          </reference>
        </references>
      </pivotArea>
    </format>
    <format dxfId="7132">
      <pivotArea dataOnly="0" labelOnly="1" outline="0" fieldPosition="0">
        <references count="2">
          <reference field="1" count="1" selected="0">
            <x v="45"/>
          </reference>
          <reference field="2" count="1">
            <x v="44"/>
          </reference>
        </references>
      </pivotArea>
    </format>
    <format dxfId="7131">
      <pivotArea dataOnly="0" labelOnly="1" outline="0" fieldPosition="0">
        <references count="2">
          <reference field="1" count="1" selected="0">
            <x v="46"/>
          </reference>
          <reference field="2" count="1">
            <x v="46"/>
          </reference>
        </references>
      </pivotArea>
    </format>
    <format dxfId="7130">
      <pivotArea dataOnly="0" labelOnly="1" outline="0" fieldPosition="0">
        <references count="2">
          <reference field="1" count="1" selected="0">
            <x v="47"/>
          </reference>
          <reference field="2" count="1">
            <x v="47"/>
          </reference>
        </references>
      </pivotArea>
    </format>
    <format dxfId="7129">
      <pivotArea dataOnly="0" labelOnly="1" outline="0" fieldPosition="0">
        <references count="2">
          <reference field="1" count="1" selected="0">
            <x v="48"/>
          </reference>
          <reference field="2" count="1">
            <x v="48"/>
          </reference>
        </references>
      </pivotArea>
    </format>
    <format dxfId="7128">
      <pivotArea dataOnly="0" labelOnly="1" outline="0" fieldPosition="0">
        <references count="2">
          <reference field="1" count="1" selected="0">
            <x v="49"/>
          </reference>
          <reference field="2" count="1">
            <x v="49"/>
          </reference>
        </references>
      </pivotArea>
    </format>
    <format dxfId="7127">
      <pivotArea dataOnly="0" labelOnly="1" outline="0" fieldPosition="0">
        <references count="2">
          <reference field="1" count="1" selected="0">
            <x v="50"/>
          </reference>
          <reference field="2" count="1">
            <x v="50"/>
          </reference>
        </references>
      </pivotArea>
    </format>
    <format dxfId="7126">
      <pivotArea dataOnly="0" labelOnly="1" outline="0" fieldPosition="0">
        <references count="2">
          <reference field="1" count="1" selected="0">
            <x v="51"/>
          </reference>
          <reference field="2" count="1">
            <x v="51"/>
          </reference>
        </references>
      </pivotArea>
    </format>
    <format dxfId="7125">
      <pivotArea dataOnly="0" labelOnly="1" outline="0" fieldPosition="0">
        <references count="2">
          <reference field="1" count="1" selected="0">
            <x v="52"/>
          </reference>
          <reference field="2" count="1">
            <x v="52"/>
          </reference>
        </references>
      </pivotArea>
    </format>
    <format dxfId="7124">
      <pivotArea dataOnly="0" labelOnly="1" outline="0" fieldPosition="0">
        <references count="2">
          <reference field="1" count="1" selected="0">
            <x v="53"/>
          </reference>
          <reference field="2" count="1">
            <x v="53"/>
          </reference>
        </references>
      </pivotArea>
    </format>
    <format dxfId="7123">
      <pivotArea dataOnly="0" labelOnly="1" outline="0" fieldPosition="0">
        <references count="2">
          <reference field="1" count="1" selected="0">
            <x v="54"/>
          </reference>
          <reference field="2" count="1">
            <x v="54"/>
          </reference>
        </references>
      </pivotArea>
    </format>
    <format dxfId="7122">
      <pivotArea dataOnly="0" labelOnly="1" outline="0" fieldPosition="0">
        <references count="2">
          <reference field="1" count="1" selected="0">
            <x v="55"/>
          </reference>
          <reference field="2" count="1">
            <x v="55"/>
          </reference>
        </references>
      </pivotArea>
    </format>
    <format dxfId="7121">
      <pivotArea dataOnly="0" labelOnly="1" outline="0" fieldPosition="0">
        <references count="2">
          <reference field="1" count="1" selected="0">
            <x v="56"/>
          </reference>
          <reference field="2" count="1">
            <x v="56"/>
          </reference>
        </references>
      </pivotArea>
    </format>
    <format dxfId="7120">
      <pivotArea dataOnly="0" labelOnly="1" outline="0" fieldPosition="0">
        <references count="2">
          <reference field="1" count="1" selected="0">
            <x v="57"/>
          </reference>
          <reference field="2" count="1">
            <x v="57"/>
          </reference>
        </references>
      </pivotArea>
    </format>
    <format dxfId="7119">
      <pivotArea dataOnly="0" labelOnly="1" outline="0" fieldPosition="0">
        <references count="2">
          <reference field="1" count="1" selected="0">
            <x v="58"/>
          </reference>
          <reference field="2" count="1">
            <x v="58"/>
          </reference>
        </references>
      </pivotArea>
    </format>
    <format dxfId="7118">
      <pivotArea dataOnly="0" labelOnly="1" outline="0" fieldPosition="0">
        <references count="2">
          <reference field="1" count="1" selected="0">
            <x v="59"/>
          </reference>
          <reference field="2" count="1">
            <x v="59"/>
          </reference>
        </references>
      </pivotArea>
    </format>
    <format dxfId="7117">
      <pivotArea dataOnly="0" labelOnly="1" outline="0" fieldPosition="0">
        <references count="2">
          <reference field="1" count="1" selected="0">
            <x v="60"/>
          </reference>
          <reference field="2" count="1">
            <x v="60"/>
          </reference>
        </references>
      </pivotArea>
    </format>
    <format dxfId="7116">
      <pivotArea dataOnly="0" labelOnly="1" outline="0" fieldPosition="0">
        <references count="2">
          <reference field="1" count="1" selected="0">
            <x v="61"/>
          </reference>
          <reference field="2" count="1">
            <x v="61"/>
          </reference>
        </references>
      </pivotArea>
    </format>
    <format dxfId="7115">
      <pivotArea dataOnly="0" labelOnly="1" outline="0" fieldPosition="0">
        <references count="2">
          <reference field="1" count="1" selected="0">
            <x v="62"/>
          </reference>
          <reference field="2" count="1">
            <x v="62"/>
          </reference>
        </references>
      </pivotArea>
    </format>
    <format dxfId="7114">
      <pivotArea dataOnly="0" labelOnly="1" outline="0" fieldPosition="0">
        <references count="2">
          <reference field="1" count="1" selected="0">
            <x v="63"/>
          </reference>
          <reference field="2" count="1">
            <x v="63"/>
          </reference>
        </references>
      </pivotArea>
    </format>
    <format dxfId="7113">
      <pivotArea dataOnly="0" labelOnly="1" outline="0" fieldPosition="0">
        <references count="2">
          <reference field="1" count="1" selected="0">
            <x v="64"/>
          </reference>
          <reference field="2" count="1">
            <x v="64"/>
          </reference>
        </references>
      </pivotArea>
    </format>
    <format dxfId="7112">
      <pivotArea dataOnly="0" labelOnly="1" outline="0" fieldPosition="0">
        <references count="2">
          <reference field="1" count="1" selected="0">
            <x v="65"/>
          </reference>
          <reference field="2" count="1">
            <x v="65"/>
          </reference>
        </references>
      </pivotArea>
    </format>
    <format dxfId="7111">
      <pivotArea dataOnly="0" labelOnly="1" outline="0" fieldPosition="0">
        <references count="1">
          <reference field="4" count="0"/>
        </references>
      </pivotArea>
    </format>
    <format dxfId="7110">
      <pivotArea dataOnly="0" labelOnly="1" grandCol="1" outline="0" fieldPosition="0"/>
    </format>
    <format dxfId="7109">
      <pivotArea type="all" dataOnly="0" outline="0" fieldPosition="0"/>
    </format>
    <format dxfId="7108">
      <pivotArea outline="0" collapsedLevelsAreSubtotals="1" fieldPosition="0"/>
    </format>
    <format dxfId="7107">
      <pivotArea type="origin" dataOnly="0" labelOnly="1" outline="0" fieldPosition="0"/>
    </format>
    <format dxfId="7106">
      <pivotArea field="4" type="button" dataOnly="0" labelOnly="1" outline="0" axis="axisCol" fieldPosition="0"/>
    </format>
    <format dxfId="7105">
      <pivotArea type="topRight" dataOnly="0" labelOnly="1" outline="0" fieldPosition="0"/>
    </format>
    <format dxfId="7104">
      <pivotArea field="1" type="button" dataOnly="0" labelOnly="1" outline="0" axis="axisRow" fieldPosition="0"/>
    </format>
    <format dxfId="7103">
      <pivotArea field="2" type="button" dataOnly="0" labelOnly="1" outline="0" axis="axisRow" fieldPosition="1"/>
    </format>
    <format dxfId="7102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101">
      <pivotArea dataOnly="0" labelOnly="1" outline="0" fieldPosition="0">
        <references count="1">
          <reference field="1" count="1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</reference>
        </references>
      </pivotArea>
    </format>
    <format dxfId="7100">
      <pivotArea dataOnly="0" labelOnly="1" grandRow="1" outline="0" fieldPosition="0"/>
    </format>
    <format dxfId="7099">
      <pivotArea dataOnly="0" labelOnly="1" outline="0" fieldPosition="0">
        <references count="2">
          <reference field="1" count="1" selected="0">
            <x v="0"/>
          </reference>
          <reference field="2" count="1">
            <x v="12"/>
          </reference>
        </references>
      </pivotArea>
    </format>
    <format dxfId="7098">
      <pivotArea dataOnly="0" labelOnly="1" outline="0" fieldPosition="0">
        <references count="2">
          <reference field="1" count="1" selected="0">
            <x v="1"/>
          </reference>
          <reference field="2" count="1">
            <x v="0"/>
          </reference>
        </references>
      </pivotArea>
    </format>
    <format dxfId="7097">
      <pivotArea dataOnly="0" labelOnly="1" outline="0" fieldPosition="0">
        <references count="2">
          <reference field="1" count="1" selected="0">
            <x v="2"/>
          </reference>
          <reference field="2" count="1">
            <x v="45"/>
          </reference>
        </references>
      </pivotArea>
    </format>
    <format dxfId="7096">
      <pivotArea dataOnly="0" labelOnly="1" outline="0" fieldPosition="0">
        <references count="2">
          <reference field="1" count="1" selected="0">
            <x v="3"/>
          </reference>
          <reference field="2" count="1">
            <x v="1"/>
          </reference>
        </references>
      </pivotArea>
    </format>
    <format dxfId="7095">
      <pivotArea dataOnly="0" labelOnly="1" outline="0" fieldPosition="0">
        <references count="2">
          <reference field="1" count="1" selected="0">
            <x v="4"/>
          </reference>
          <reference field="2" count="1">
            <x v="27"/>
          </reference>
        </references>
      </pivotArea>
    </format>
    <format dxfId="7094">
      <pivotArea dataOnly="0" labelOnly="1" outline="0" fieldPosition="0">
        <references count="2">
          <reference field="1" count="1" selected="0">
            <x v="5"/>
          </reference>
          <reference field="2" count="1">
            <x v="2"/>
          </reference>
        </references>
      </pivotArea>
    </format>
    <format dxfId="7093">
      <pivotArea dataOnly="0" labelOnly="1" outline="0" fieldPosition="0">
        <references count="2">
          <reference field="1" count="1" selected="0">
            <x v="6"/>
          </reference>
          <reference field="2" count="1">
            <x v="3"/>
          </reference>
        </references>
      </pivotArea>
    </format>
    <format dxfId="7092">
      <pivotArea dataOnly="0" labelOnly="1" outline="0" fieldPosition="0">
        <references count="2">
          <reference field="1" count="1" selected="0">
            <x v="7"/>
          </reference>
          <reference field="2" count="1">
            <x v="4"/>
          </reference>
        </references>
      </pivotArea>
    </format>
    <format dxfId="7091">
      <pivotArea dataOnly="0" labelOnly="1" outline="0" fieldPosition="0">
        <references count="2">
          <reference field="1" count="1" selected="0">
            <x v="8"/>
          </reference>
          <reference field="2" count="1">
            <x v="5"/>
          </reference>
        </references>
      </pivotArea>
    </format>
    <format dxfId="7090">
      <pivotArea dataOnly="0" labelOnly="1" outline="0" fieldPosition="0">
        <references count="2">
          <reference field="1" count="1" selected="0">
            <x v="9"/>
          </reference>
          <reference field="2" count="1">
            <x v="21"/>
          </reference>
        </references>
      </pivotArea>
    </format>
    <format dxfId="7089">
      <pivotArea dataOnly="0" labelOnly="1" outline="0" fieldPosition="0">
        <references count="2">
          <reference field="1" count="1" selected="0">
            <x v="10"/>
          </reference>
          <reference field="2" count="1">
            <x v="19"/>
          </reference>
        </references>
      </pivotArea>
    </format>
    <format dxfId="7088">
      <pivotArea dataOnly="0" labelOnly="1" outline="0" fieldPosition="0">
        <references count="2">
          <reference field="1" count="1" selected="0">
            <x v="11"/>
          </reference>
          <reference field="2" count="1">
            <x v="6"/>
          </reference>
        </references>
      </pivotArea>
    </format>
    <format dxfId="7087">
      <pivotArea dataOnly="0" labelOnly="1" outline="0" fieldPosition="0">
        <references count="2">
          <reference field="1" count="1" selected="0">
            <x v="12"/>
          </reference>
          <reference field="2" count="1">
            <x v="22"/>
          </reference>
        </references>
      </pivotArea>
    </format>
    <format dxfId="7086">
      <pivotArea dataOnly="0" labelOnly="1" outline="0" fieldPosition="0">
        <references count="2">
          <reference field="1" count="1" selected="0">
            <x v="13"/>
          </reference>
          <reference field="2" count="1">
            <x v="20"/>
          </reference>
        </references>
      </pivotArea>
    </format>
    <format dxfId="7085">
      <pivotArea dataOnly="0" labelOnly="1" outline="0" fieldPosition="0">
        <references count="2">
          <reference field="1" count="1" selected="0">
            <x v="14"/>
          </reference>
          <reference field="2" count="1">
            <x v="7"/>
          </reference>
        </references>
      </pivotArea>
    </format>
    <format dxfId="7084">
      <pivotArea dataOnly="0" labelOnly="1" outline="0" fieldPosition="0">
        <references count="2">
          <reference field="1" count="1" selected="0">
            <x v="15"/>
          </reference>
          <reference field="2" count="1">
            <x v="8"/>
          </reference>
        </references>
      </pivotArea>
    </format>
    <format dxfId="7083">
      <pivotArea dataOnly="0" labelOnly="1" outline="0" fieldPosition="0">
        <references count="2">
          <reference field="1" count="1" selected="0">
            <x v="16"/>
          </reference>
          <reference field="2" count="1">
            <x v="18"/>
          </reference>
        </references>
      </pivotArea>
    </format>
    <format dxfId="7082">
      <pivotArea dataOnly="0" labelOnly="1" outline="0" fieldPosition="0">
        <references count="2">
          <reference field="1" count="1" selected="0">
            <x v="17"/>
          </reference>
          <reference field="2" count="1">
            <x v="14"/>
          </reference>
        </references>
      </pivotArea>
    </format>
    <format dxfId="7081">
      <pivotArea dataOnly="0" labelOnly="1" outline="0" fieldPosition="0">
        <references count="2">
          <reference field="1" count="1" selected="0">
            <x v="18"/>
          </reference>
          <reference field="2" count="1">
            <x v="17"/>
          </reference>
        </references>
      </pivotArea>
    </format>
    <format dxfId="7080">
      <pivotArea dataOnly="0" labelOnly="1" outline="0" fieldPosition="0">
        <references count="2">
          <reference field="1" count="1" selected="0">
            <x v="19"/>
          </reference>
          <reference field="2" count="1">
            <x v="13"/>
          </reference>
        </references>
      </pivotArea>
    </format>
    <format dxfId="7079">
      <pivotArea dataOnly="0" labelOnly="1" outline="0" fieldPosition="0">
        <references count="2">
          <reference field="1" count="1" selected="0">
            <x v="20"/>
          </reference>
          <reference field="2" count="1">
            <x v="9"/>
          </reference>
        </references>
      </pivotArea>
    </format>
    <format dxfId="7078">
      <pivotArea dataOnly="0" labelOnly="1" outline="0" fieldPosition="0">
        <references count="2">
          <reference field="1" count="1" selected="0">
            <x v="21"/>
          </reference>
          <reference field="2" count="1">
            <x v="16"/>
          </reference>
        </references>
      </pivotArea>
    </format>
    <format dxfId="7077">
      <pivotArea dataOnly="0" labelOnly="1" outline="0" fieldPosition="0">
        <references count="2">
          <reference field="1" count="1" selected="0">
            <x v="22"/>
          </reference>
          <reference field="2" count="1">
            <x v="10"/>
          </reference>
        </references>
      </pivotArea>
    </format>
    <format dxfId="7076">
      <pivotArea dataOnly="0" labelOnly="1" outline="0" fieldPosition="0">
        <references count="2">
          <reference field="1" count="1" selected="0">
            <x v="23"/>
          </reference>
          <reference field="2" count="1">
            <x v="15"/>
          </reference>
        </references>
      </pivotArea>
    </format>
    <format dxfId="7075">
      <pivotArea dataOnly="0" labelOnly="1" outline="0" fieldPosition="0">
        <references count="2">
          <reference field="1" count="1" selected="0">
            <x v="24"/>
          </reference>
          <reference field="2" count="1">
            <x v="11"/>
          </reference>
        </references>
      </pivotArea>
    </format>
    <format dxfId="7074">
      <pivotArea dataOnly="0" labelOnly="1" outline="0" fieldPosition="0">
        <references count="2">
          <reference field="1" count="1" selected="0">
            <x v="25"/>
          </reference>
          <reference field="2" count="1">
            <x v="32"/>
          </reference>
        </references>
      </pivotArea>
    </format>
    <format dxfId="7073">
      <pivotArea dataOnly="0" labelOnly="1" outline="0" fieldPosition="0">
        <references count="2">
          <reference field="1" count="1" selected="0">
            <x v="26"/>
          </reference>
          <reference field="2" count="1">
            <x v="23"/>
          </reference>
        </references>
      </pivotArea>
    </format>
    <format dxfId="7072">
      <pivotArea dataOnly="0" labelOnly="1" outline="0" fieldPosition="0">
        <references count="2">
          <reference field="1" count="1" selected="0">
            <x v="27"/>
          </reference>
          <reference field="2" count="1">
            <x v="24"/>
          </reference>
        </references>
      </pivotArea>
    </format>
    <format dxfId="7071">
      <pivotArea dataOnly="0" labelOnly="1" outline="0" fieldPosition="0">
        <references count="2">
          <reference field="1" count="1" selected="0">
            <x v="28"/>
          </reference>
          <reference field="2" count="1">
            <x v="25"/>
          </reference>
        </references>
      </pivotArea>
    </format>
    <format dxfId="7070">
      <pivotArea dataOnly="0" labelOnly="1" outline="0" fieldPosition="0">
        <references count="2">
          <reference field="1" count="1" selected="0">
            <x v="29"/>
          </reference>
          <reference field="2" count="1">
            <x v="26"/>
          </reference>
        </references>
      </pivotArea>
    </format>
    <format dxfId="7069">
      <pivotArea dataOnly="0" labelOnly="1" outline="0" fieldPosition="0">
        <references count="2">
          <reference field="1" count="1" selected="0">
            <x v="30"/>
          </reference>
          <reference field="2" count="1">
            <x v="28"/>
          </reference>
        </references>
      </pivotArea>
    </format>
    <format dxfId="7068">
      <pivotArea dataOnly="0" labelOnly="1" outline="0" fieldPosition="0">
        <references count="2">
          <reference field="1" count="1" selected="0">
            <x v="31"/>
          </reference>
          <reference field="2" count="1">
            <x v="29"/>
          </reference>
        </references>
      </pivotArea>
    </format>
    <format dxfId="7067">
      <pivotArea dataOnly="0" labelOnly="1" outline="0" fieldPosition="0">
        <references count="2">
          <reference field="1" count="1" selected="0">
            <x v="32"/>
          </reference>
          <reference field="2" count="1">
            <x v="30"/>
          </reference>
        </references>
      </pivotArea>
    </format>
    <format dxfId="7066">
      <pivotArea dataOnly="0" labelOnly="1" outline="0" fieldPosition="0">
        <references count="2">
          <reference field="1" count="1" selected="0">
            <x v="33"/>
          </reference>
          <reference field="2" count="1">
            <x v="31"/>
          </reference>
        </references>
      </pivotArea>
    </format>
    <format dxfId="7065">
      <pivotArea dataOnly="0" labelOnly="1" outline="0" fieldPosition="0">
        <references count="2">
          <reference field="1" count="1" selected="0">
            <x v="34"/>
          </reference>
          <reference field="2" count="1">
            <x v="33"/>
          </reference>
        </references>
      </pivotArea>
    </format>
    <format dxfId="7064">
      <pivotArea dataOnly="0" labelOnly="1" outline="0" fieldPosition="0">
        <references count="2">
          <reference field="1" count="1" selected="0">
            <x v="35"/>
          </reference>
          <reference field="2" count="1">
            <x v="34"/>
          </reference>
        </references>
      </pivotArea>
    </format>
    <format dxfId="7063">
      <pivotArea dataOnly="0" labelOnly="1" outline="0" fieldPosition="0">
        <references count="2">
          <reference field="1" count="1" selected="0">
            <x v="36"/>
          </reference>
          <reference field="2" count="1">
            <x v="35"/>
          </reference>
        </references>
      </pivotArea>
    </format>
    <format dxfId="7062">
      <pivotArea dataOnly="0" labelOnly="1" outline="0" fieldPosition="0">
        <references count="2">
          <reference field="1" count="1" selected="0">
            <x v="37"/>
          </reference>
          <reference field="2" count="1">
            <x v="36"/>
          </reference>
        </references>
      </pivotArea>
    </format>
    <format dxfId="7061">
      <pivotArea dataOnly="0" labelOnly="1" outline="0" fieldPosition="0">
        <references count="2">
          <reference field="1" count="1" selected="0">
            <x v="38"/>
          </reference>
          <reference field="2" count="1">
            <x v="37"/>
          </reference>
        </references>
      </pivotArea>
    </format>
    <format dxfId="7060">
      <pivotArea dataOnly="0" labelOnly="1" outline="0" fieldPosition="0">
        <references count="2">
          <reference field="1" count="1" selected="0">
            <x v="39"/>
          </reference>
          <reference field="2" count="1">
            <x v="38"/>
          </reference>
        </references>
      </pivotArea>
    </format>
    <format dxfId="7059">
      <pivotArea dataOnly="0" labelOnly="1" outline="0" fieldPosition="0">
        <references count="2">
          <reference field="1" count="1" selected="0">
            <x v="40"/>
          </reference>
          <reference field="2" count="1">
            <x v="39"/>
          </reference>
        </references>
      </pivotArea>
    </format>
    <format dxfId="7058">
      <pivotArea dataOnly="0" labelOnly="1" outline="0" fieldPosition="0">
        <references count="2">
          <reference field="1" count="1" selected="0">
            <x v="41"/>
          </reference>
          <reference field="2" count="1">
            <x v="40"/>
          </reference>
        </references>
      </pivotArea>
    </format>
    <format dxfId="7057">
      <pivotArea dataOnly="0" labelOnly="1" outline="0" fieldPosition="0">
        <references count="2">
          <reference field="1" count="1" selected="0">
            <x v="42"/>
          </reference>
          <reference field="2" count="1">
            <x v="41"/>
          </reference>
        </references>
      </pivotArea>
    </format>
    <format dxfId="7056">
      <pivotArea dataOnly="0" labelOnly="1" outline="0" fieldPosition="0">
        <references count="2">
          <reference field="1" count="1" selected="0">
            <x v="43"/>
          </reference>
          <reference field="2" count="1">
            <x v="42"/>
          </reference>
        </references>
      </pivotArea>
    </format>
    <format dxfId="7055">
      <pivotArea dataOnly="0" labelOnly="1" outline="0" fieldPosition="0">
        <references count="2">
          <reference field="1" count="1" selected="0">
            <x v="44"/>
          </reference>
          <reference field="2" count="1">
            <x v="43"/>
          </reference>
        </references>
      </pivotArea>
    </format>
    <format dxfId="7054">
      <pivotArea dataOnly="0" labelOnly="1" outline="0" fieldPosition="0">
        <references count="2">
          <reference field="1" count="1" selected="0">
            <x v="45"/>
          </reference>
          <reference field="2" count="1">
            <x v="44"/>
          </reference>
        </references>
      </pivotArea>
    </format>
    <format dxfId="7053">
      <pivotArea dataOnly="0" labelOnly="1" outline="0" fieldPosition="0">
        <references count="2">
          <reference field="1" count="1" selected="0">
            <x v="46"/>
          </reference>
          <reference field="2" count="1">
            <x v="46"/>
          </reference>
        </references>
      </pivotArea>
    </format>
    <format dxfId="7052">
      <pivotArea dataOnly="0" labelOnly="1" outline="0" fieldPosition="0">
        <references count="2">
          <reference field="1" count="1" selected="0">
            <x v="47"/>
          </reference>
          <reference field="2" count="1">
            <x v="47"/>
          </reference>
        </references>
      </pivotArea>
    </format>
    <format dxfId="7051">
      <pivotArea dataOnly="0" labelOnly="1" outline="0" fieldPosition="0">
        <references count="2">
          <reference field="1" count="1" selected="0">
            <x v="48"/>
          </reference>
          <reference field="2" count="1">
            <x v="48"/>
          </reference>
        </references>
      </pivotArea>
    </format>
    <format dxfId="7050">
      <pivotArea dataOnly="0" labelOnly="1" outline="0" fieldPosition="0">
        <references count="2">
          <reference field="1" count="1" selected="0">
            <x v="49"/>
          </reference>
          <reference field="2" count="1">
            <x v="49"/>
          </reference>
        </references>
      </pivotArea>
    </format>
    <format dxfId="7049">
      <pivotArea dataOnly="0" labelOnly="1" outline="0" fieldPosition="0">
        <references count="2">
          <reference field="1" count="1" selected="0">
            <x v="50"/>
          </reference>
          <reference field="2" count="1">
            <x v="50"/>
          </reference>
        </references>
      </pivotArea>
    </format>
    <format dxfId="7048">
      <pivotArea dataOnly="0" labelOnly="1" outline="0" fieldPosition="0">
        <references count="2">
          <reference field="1" count="1" selected="0">
            <x v="51"/>
          </reference>
          <reference field="2" count="1">
            <x v="51"/>
          </reference>
        </references>
      </pivotArea>
    </format>
    <format dxfId="7047">
      <pivotArea dataOnly="0" labelOnly="1" outline="0" fieldPosition="0">
        <references count="2">
          <reference field="1" count="1" selected="0">
            <x v="52"/>
          </reference>
          <reference field="2" count="1">
            <x v="52"/>
          </reference>
        </references>
      </pivotArea>
    </format>
    <format dxfId="7046">
      <pivotArea dataOnly="0" labelOnly="1" outline="0" fieldPosition="0">
        <references count="2">
          <reference field="1" count="1" selected="0">
            <x v="53"/>
          </reference>
          <reference field="2" count="1">
            <x v="53"/>
          </reference>
        </references>
      </pivotArea>
    </format>
    <format dxfId="7045">
      <pivotArea dataOnly="0" labelOnly="1" outline="0" fieldPosition="0">
        <references count="2">
          <reference field="1" count="1" selected="0">
            <x v="54"/>
          </reference>
          <reference field="2" count="1">
            <x v="54"/>
          </reference>
        </references>
      </pivotArea>
    </format>
    <format dxfId="7044">
      <pivotArea dataOnly="0" labelOnly="1" outline="0" fieldPosition="0">
        <references count="2">
          <reference field="1" count="1" selected="0">
            <x v="55"/>
          </reference>
          <reference field="2" count="1">
            <x v="55"/>
          </reference>
        </references>
      </pivotArea>
    </format>
    <format dxfId="7043">
      <pivotArea dataOnly="0" labelOnly="1" outline="0" fieldPosition="0">
        <references count="2">
          <reference field="1" count="1" selected="0">
            <x v="56"/>
          </reference>
          <reference field="2" count="1">
            <x v="56"/>
          </reference>
        </references>
      </pivotArea>
    </format>
    <format dxfId="7042">
      <pivotArea dataOnly="0" labelOnly="1" outline="0" fieldPosition="0">
        <references count="2">
          <reference field="1" count="1" selected="0">
            <x v="57"/>
          </reference>
          <reference field="2" count="1">
            <x v="57"/>
          </reference>
        </references>
      </pivotArea>
    </format>
    <format dxfId="7041">
      <pivotArea dataOnly="0" labelOnly="1" outline="0" fieldPosition="0">
        <references count="2">
          <reference field="1" count="1" selected="0">
            <x v="58"/>
          </reference>
          <reference field="2" count="1">
            <x v="58"/>
          </reference>
        </references>
      </pivotArea>
    </format>
    <format dxfId="7040">
      <pivotArea dataOnly="0" labelOnly="1" outline="0" fieldPosition="0">
        <references count="2">
          <reference field="1" count="1" selected="0">
            <x v="59"/>
          </reference>
          <reference field="2" count="1">
            <x v="59"/>
          </reference>
        </references>
      </pivotArea>
    </format>
    <format dxfId="7039">
      <pivotArea dataOnly="0" labelOnly="1" outline="0" fieldPosition="0">
        <references count="2">
          <reference field="1" count="1" selected="0">
            <x v="60"/>
          </reference>
          <reference field="2" count="1">
            <x v="60"/>
          </reference>
        </references>
      </pivotArea>
    </format>
    <format dxfId="7038">
      <pivotArea dataOnly="0" labelOnly="1" outline="0" fieldPosition="0">
        <references count="2">
          <reference field="1" count="1" selected="0">
            <x v="61"/>
          </reference>
          <reference field="2" count="1">
            <x v="61"/>
          </reference>
        </references>
      </pivotArea>
    </format>
    <format dxfId="7037">
      <pivotArea dataOnly="0" labelOnly="1" outline="0" fieldPosition="0">
        <references count="2">
          <reference field="1" count="1" selected="0">
            <x v="62"/>
          </reference>
          <reference field="2" count="1">
            <x v="62"/>
          </reference>
        </references>
      </pivotArea>
    </format>
    <format dxfId="7036">
      <pivotArea dataOnly="0" labelOnly="1" outline="0" fieldPosition="0">
        <references count="2">
          <reference field="1" count="1" selected="0">
            <x v="63"/>
          </reference>
          <reference field="2" count="1">
            <x v="63"/>
          </reference>
        </references>
      </pivotArea>
    </format>
    <format dxfId="7035">
      <pivotArea dataOnly="0" labelOnly="1" outline="0" fieldPosition="0">
        <references count="2">
          <reference field="1" count="1" selected="0">
            <x v="64"/>
          </reference>
          <reference field="2" count="1">
            <x v="64"/>
          </reference>
        </references>
      </pivotArea>
    </format>
    <format dxfId="7034">
      <pivotArea dataOnly="0" labelOnly="1" outline="0" fieldPosition="0">
        <references count="2">
          <reference field="1" count="1" selected="0">
            <x v="65"/>
          </reference>
          <reference field="2" count="1">
            <x v="65"/>
          </reference>
        </references>
      </pivotArea>
    </format>
    <format dxfId="7033">
      <pivotArea dataOnly="0" labelOnly="1" outline="0" fieldPosition="0">
        <references count="1">
          <reference field="4" count="0"/>
        </references>
      </pivotArea>
    </format>
    <format dxfId="7032">
      <pivotArea dataOnly="0" labelOnly="1" grandCol="1" outline="0" fieldPosition="0"/>
    </format>
    <format dxfId="7031">
      <pivotArea type="origin" dataOnly="0" labelOnly="1" outline="0" fieldPosition="0"/>
    </format>
    <format dxfId="7030">
      <pivotArea field="1" type="button" dataOnly="0" labelOnly="1" outline="0" axis="axisRow" fieldPosition="0"/>
    </format>
    <format dxfId="7029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028">
      <pivotArea dataOnly="0" labelOnly="1" outline="0" fieldPosition="0">
        <references count="1">
          <reference field="1" count="1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</reference>
        </references>
      </pivotArea>
    </format>
    <format dxfId="702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Tabla dinámica9" cacheId="39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compact="0" compactData="0" gridDropZones="1" multipleFieldFilters="0">
  <location ref="H93:K230" firstHeaderRow="2" firstDataRow="2" firstDataCol="3"/>
  <pivotFields count="5">
    <pivotField axis="axisRow" compact="0" numFmtId="14" outline="0" showAll="0" defaultSubtotal="0">
      <items count="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</items>
    </pivotField>
    <pivotField compact="0" outline="0" showAll="0" defaultSubtotal="0"/>
    <pivotField axis="axisRow" compact="0" outline="0" showAll="0" defaultSubtotal="0">
      <items count="67">
        <item x="26"/>
        <item x="37"/>
        <item x="7"/>
        <item x="58"/>
        <item x="35"/>
        <item x="41"/>
        <item x="51"/>
        <item x="33"/>
        <item x="2"/>
        <item x="19"/>
        <item x="24"/>
        <item x="55"/>
        <item x="46"/>
        <item x="16"/>
        <item x="57"/>
        <item x="1"/>
        <item x="13"/>
        <item x="4"/>
        <item x="36"/>
        <item x="20"/>
        <item x="12"/>
        <item x="60"/>
        <item x="47"/>
        <item x="11"/>
        <item x="29"/>
        <item x="5"/>
        <item x="14"/>
        <item x="34"/>
        <item x="28"/>
        <item x="50"/>
        <item x="38"/>
        <item x="43"/>
        <item x="42"/>
        <item x="0"/>
        <item x="66"/>
        <item x="3"/>
        <item x="6"/>
        <item x="8"/>
        <item x="9"/>
        <item x="10"/>
        <item x="15"/>
        <item x="17"/>
        <item x="18"/>
        <item x="21"/>
        <item x="22"/>
        <item x="23"/>
        <item x="25"/>
        <item x="27"/>
        <item x="30"/>
        <item x="31"/>
        <item x="32"/>
        <item x="39"/>
        <item x="40"/>
        <item x="44"/>
        <item x="45"/>
        <item x="48"/>
        <item x="49"/>
        <item x="52"/>
        <item x="53"/>
        <item x="54"/>
        <item x="56"/>
        <item x="59"/>
        <item x="61"/>
        <item x="62"/>
        <item x="63"/>
        <item x="64"/>
        <item x="65"/>
      </items>
    </pivotField>
    <pivotField dataField="1" compact="0" outline="0" showAll="0"/>
    <pivotField axis="axisRow" compact="0" outline="0" showAll="0">
      <items count="4">
        <item x="1"/>
        <item x="0"/>
        <item x="2"/>
        <item t="default"/>
      </items>
    </pivotField>
  </pivotFields>
  <rowFields count="3">
    <field x="2"/>
    <field x="0"/>
    <field x="4"/>
  </rowFields>
  <rowItems count="136">
    <i>
      <x/>
      <x v="30"/>
      <x v="1"/>
    </i>
    <i r="1">
      <x v="33"/>
      <x v="1"/>
    </i>
    <i r="1">
      <x v="63"/>
      <x v="1"/>
    </i>
    <i r="1">
      <x v="92"/>
      <x v="1"/>
    </i>
    <i>
      <x v="1"/>
      <x v="52"/>
      <x v="1"/>
    </i>
    <i>
      <x v="2"/>
      <x v="8"/>
      <x v="1"/>
    </i>
    <i r="1">
      <x v="26"/>
      <x v="1"/>
    </i>
    <i r="1">
      <x v="46"/>
      <x v="1"/>
    </i>
    <i r="1">
      <x v="124"/>
      <x v="2"/>
    </i>
    <i>
      <x v="3"/>
      <x v="104"/>
      <x v="1"/>
    </i>
    <i>
      <x v="4"/>
      <x v="47"/>
      <x v="1"/>
    </i>
    <i r="1">
      <x v="94"/>
      <x v="1"/>
    </i>
    <i>
      <x v="5"/>
      <x v="58"/>
      <x v="1"/>
    </i>
    <i r="1">
      <x v="95"/>
      <x/>
    </i>
    <i r="1">
      <x v="113"/>
      <x v="1"/>
    </i>
    <i r="1">
      <x v="114"/>
      <x v="1"/>
    </i>
    <i>
      <x v="6"/>
      <x v="89"/>
      <x v="1"/>
    </i>
    <i>
      <x v="7"/>
      <x v="43"/>
      <x v="1"/>
    </i>
    <i r="1">
      <x v="134"/>
      <x v="1"/>
    </i>
    <i>
      <x v="8"/>
      <x v="3"/>
      <x v="1"/>
    </i>
    <i>
      <x v="9"/>
      <x v="21"/>
      <x v="1"/>
    </i>
    <i r="1">
      <x v="42"/>
      <x v="1"/>
    </i>
    <i r="1">
      <x v="84"/>
      <x/>
    </i>
    <i>
      <x v="10"/>
      <x v="28"/>
      <x/>
    </i>
    <i r="1">
      <x v="70"/>
      <x/>
    </i>
    <i r="1">
      <x v="109"/>
      <x v="1"/>
    </i>
    <i>
      <x v="11"/>
      <x v="101"/>
      <x v="1"/>
    </i>
    <i r="1">
      <x v="120"/>
      <x/>
    </i>
    <i r="1">
      <x v="128"/>
      <x/>
    </i>
    <i>
      <x v="12"/>
      <x v="78"/>
      <x/>
    </i>
    <i>
      <x v="13"/>
      <x v="18"/>
      <x v="1"/>
    </i>
    <i r="1">
      <x v="39"/>
      <x v="1"/>
    </i>
    <i r="1">
      <x v="85"/>
      <x v="1"/>
    </i>
    <i>
      <x v="14"/>
      <x v="103"/>
      <x v="1"/>
    </i>
    <i>
      <x v="15"/>
      <x v="1"/>
      <x/>
    </i>
    <i r="1">
      <x v="2"/>
      <x v="1"/>
    </i>
    <i r="1">
      <x v="23"/>
      <x/>
    </i>
    <i r="1">
      <x v="66"/>
      <x/>
    </i>
    <i r="1">
      <x v="67"/>
      <x v="1"/>
    </i>
    <i r="1">
      <x v="69"/>
      <x/>
    </i>
    <i r="1">
      <x v="93"/>
      <x/>
    </i>
    <i r="1">
      <x v="127"/>
      <x/>
    </i>
    <i>
      <x v="16"/>
      <x v="14"/>
      <x/>
    </i>
    <i r="1">
      <x v="15"/>
      <x/>
    </i>
    <i>
      <x v="17"/>
      <x v="5"/>
      <x/>
    </i>
    <i r="1">
      <x v="59"/>
      <x/>
    </i>
    <i>
      <x v="18"/>
      <x v="48"/>
      <x v="1"/>
    </i>
    <i r="1">
      <x v="100"/>
      <x v="1"/>
    </i>
    <i>
      <x v="19"/>
      <x v="22"/>
      <x/>
    </i>
    <i r="1">
      <x v="49"/>
      <x v="1"/>
    </i>
    <i r="1">
      <x v="65"/>
      <x v="1"/>
    </i>
    <i r="1">
      <x v="97"/>
      <x/>
    </i>
    <i r="1">
      <x v="116"/>
      <x v="1"/>
    </i>
    <i r="1">
      <x v="117"/>
      <x v="1"/>
    </i>
    <i>
      <x v="20"/>
      <x v="13"/>
      <x/>
    </i>
    <i>
      <x v="21"/>
      <x v="107"/>
      <x/>
    </i>
    <i>
      <x v="22"/>
      <x v="80"/>
      <x/>
    </i>
    <i>
      <x v="23"/>
      <x v="12"/>
      <x/>
    </i>
    <i r="1">
      <x v="133"/>
      <x/>
    </i>
    <i>
      <x v="24"/>
      <x v="36"/>
      <x v="1"/>
    </i>
    <i>
      <x v="25"/>
      <x v="6"/>
      <x/>
    </i>
    <i r="1">
      <x v="118"/>
      <x v="1"/>
    </i>
    <i r="1">
      <x v="119"/>
      <x v="1"/>
    </i>
    <i>
      <x v="26"/>
      <x v="16"/>
      <x v="1"/>
    </i>
    <i r="1">
      <x v="55"/>
      <x v="1"/>
    </i>
    <i r="1">
      <x v="73"/>
      <x/>
    </i>
    <i r="1">
      <x v="76"/>
      <x/>
    </i>
    <i r="1">
      <x v="88"/>
      <x v="1"/>
    </i>
    <i r="1">
      <x v="110"/>
      <x/>
    </i>
    <i>
      <x v="27"/>
      <x v="45"/>
      <x v="1"/>
    </i>
    <i>
      <x v="28"/>
      <x v="34"/>
      <x/>
    </i>
    <i r="1">
      <x v="82"/>
      <x/>
    </i>
    <i r="1">
      <x v="83"/>
      <x/>
    </i>
    <i>
      <x v="29"/>
      <x v="87"/>
      <x/>
    </i>
    <i>
      <x v="30"/>
      <x v="53"/>
      <x v="1"/>
    </i>
    <i>
      <x v="31"/>
      <x v="64"/>
      <x v="1"/>
    </i>
    <i r="1">
      <x v="68"/>
      <x v="1"/>
    </i>
    <i r="1">
      <x v="79"/>
      <x v="1"/>
    </i>
    <i>
      <x v="32"/>
      <x v="62"/>
      <x v="1"/>
    </i>
    <i r="1">
      <x v="98"/>
      <x/>
    </i>
    <i r="1">
      <x v="112"/>
      <x v="1"/>
    </i>
    <i>
      <x v="33"/>
      <x/>
      <x v="1"/>
    </i>
    <i>
      <x v="34"/>
      <x v="132"/>
      <x v="1"/>
    </i>
    <i>
      <x v="35"/>
      <x v="4"/>
      <x/>
    </i>
    <i>
      <x v="36"/>
      <x v="7"/>
      <x v="2"/>
    </i>
    <i r="1">
      <x v="35"/>
      <x/>
    </i>
    <i>
      <x v="37"/>
      <x v="9"/>
      <x v="1"/>
    </i>
    <i>
      <x v="38"/>
      <x v="10"/>
      <x v="1"/>
    </i>
    <i r="1">
      <x v="129"/>
      <x/>
    </i>
    <i>
      <x v="39"/>
      <x v="11"/>
      <x/>
    </i>
    <i>
      <x v="40"/>
      <x v="17"/>
      <x v="1"/>
    </i>
    <i r="1">
      <x v="115"/>
      <x/>
    </i>
    <i>
      <x v="41"/>
      <x v="19"/>
      <x v="1"/>
    </i>
    <i>
      <x v="42"/>
      <x v="20"/>
      <x v="1"/>
    </i>
    <i>
      <x v="43"/>
      <x v="24"/>
      <x v="1"/>
    </i>
    <i r="1">
      <x v="31"/>
      <x v="1"/>
    </i>
    <i r="1">
      <x v="41"/>
      <x v="1"/>
    </i>
    <i r="1">
      <x v="44"/>
      <x v="1"/>
    </i>
    <i r="1">
      <x v="51"/>
      <x v="1"/>
    </i>
    <i r="1">
      <x v="61"/>
      <x v="1"/>
    </i>
    <i r="1">
      <x v="71"/>
      <x v="1"/>
    </i>
    <i r="1">
      <x v="77"/>
      <x v="1"/>
    </i>
    <i r="1">
      <x v="106"/>
      <x v="1"/>
    </i>
    <i>
      <x v="44"/>
      <x v="25"/>
      <x v="1"/>
    </i>
    <i>
      <x v="45"/>
      <x v="27"/>
      <x v="1"/>
    </i>
    <i>
      <x v="46"/>
      <x v="29"/>
      <x/>
    </i>
    <i r="1">
      <x v="50"/>
      <x/>
    </i>
    <i r="1">
      <x v="57"/>
      <x/>
    </i>
    <i r="1">
      <x v="60"/>
      <x v="1"/>
    </i>
    <i r="1">
      <x v="96"/>
      <x v="1"/>
    </i>
    <i r="1">
      <x v="131"/>
      <x/>
    </i>
    <i>
      <x v="47"/>
      <x v="32"/>
      <x v="1"/>
    </i>
    <i r="1">
      <x v="123"/>
      <x v="1"/>
    </i>
    <i>
      <x v="48"/>
      <x v="37"/>
      <x/>
    </i>
    <i>
      <x v="49"/>
      <x v="38"/>
      <x v="1"/>
    </i>
    <i>
      <x v="50"/>
      <x v="40"/>
      <x/>
    </i>
    <i>
      <x v="51"/>
      <x v="54"/>
      <x v="1"/>
    </i>
    <i>
      <x v="52"/>
      <x v="56"/>
      <x v="1"/>
    </i>
    <i>
      <x v="53"/>
      <x v="72"/>
      <x v="1"/>
    </i>
    <i>
      <x v="54"/>
      <x v="74"/>
      <x v="1"/>
    </i>
    <i r="1">
      <x v="75"/>
      <x/>
    </i>
    <i>
      <x v="55"/>
      <x v="81"/>
      <x v="1"/>
    </i>
    <i>
      <x v="56"/>
      <x v="86"/>
      <x/>
    </i>
    <i>
      <x v="57"/>
      <x v="90"/>
      <x v="1"/>
    </i>
    <i>
      <x v="58"/>
      <x v="91"/>
      <x v="1"/>
    </i>
    <i>
      <x v="59"/>
      <x v="99"/>
      <x v="1"/>
    </i>
    <i>
      <x v="60"/>
      <x v="102"/>
      <x v="1"/>
    </i>
    <i>
      <x v="61"/>
      <x v="105"/>
      <x/>
    </i>
    <i>
      <x v="62"/>
      <x v="108"/>
      <x/>
    </i>
    <i r="1">
      <x v="125"/>
      <x/>
    </i>
    <i r="1">
      <x v="126"/>
      <x/>
    </i>
    <i>
      <x v="63"/>
      <x v="111"/>
      <x v="1"/>
    </i>
    <i>
      <x v="64"/>
      <x v="121"/>
      <x v="1"/>
    </i>
    <i>
      <x v="65"/>
      <x v="122"/>
      <x v="1"/>
    </i>
    <i>
      <x v="66"/>
      <x v="130"/>
      <x v="2"/>
    </i>
    <i t="grand">
      <x/>
    </i>
  </rowItems>
  <colItems count="1">
    <i/>
  </colItems>
  <dataFields count="1">
    <dataField name="Cuenta de CIUDAD" fld="3" subtotal="count" baseField="0" baseItem="0"/>
  </dataFields>
  <formats count="785">
    <format dxfId="8173">
      <pivotArea type="origin" dataOnly="0" labelOnly="1" outline="0" fieldPosition="0"/>
    </format>
    <format dxfId="8172">
      <pivotArea field="2" type="button" dataOnly="0" labelOnly="1" outline="0" axis="axisRow" fieldPosition="0"/>
    </format>
    <format dxfId="8171">
      <pivotArea field="0" type="button" dataOnly="0" labelOnly="1" outline="0" axis="axisRow" fieldPosition="1"/>
    </format>
    <format dxfId="8170">
      <pivotArea field="4" type="button" dataOnly="0" labelOnly="1" outline="0" axis="axisRow" fieldPosition="2"/>
    </format>
    <format dxfId="8169">
      <pivotArea dataOnly="0" labelOnly="1" outline="0" fieldPosition="0">
        <references count="1">
          <reference field="2" count="1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  <format dxfId="8168">
      <pivotArea dataOnly="0" labelOnly="1" outline="0" fieldPosition="0">
        <references count="1">
          <reference field="2" count="4">
            <x v="15"/>
            <x v="16"/>
            <x v="17"/>
            <x v="18"/>
          </reference>
        </references>
      </pivotArea>
    </format>
    <format dxfId="8167">
      <pivotArea dataOnly="0" labelOnly="1" grandRow="1" outline="0" fieldPosition="0"/>
    </format>
    <format dxfId="8166">
      <pivotArea type="all" dataOnly="0" outline="0" fieldPosition="0"/>
    </format>
    <format dxfId="8165">
      <pivotArea dataOnly="0" labelOnly="1" outline="0" fieldPosition="0">
        <references count="1">
          <reference field="2" count="1">
            <x v="15"/>
          </reference>
        </references>
      </pivotArea>
    </format>
    <format dxfId="8164">
      <pivotArea type="all" dataOnly="0" outline="0" fieldPosition="0"/>
    </format>
    <format dxfId="8163">
      <pivotArea type="all" dataOnly="0" outline="0" fieldPosition="0"/>
    </format>
    <format dxfId="8162">
      <pivotArea type="origin" dataOnly="0" labelOnly="1" outline="0" fieldPosition="0"/>
    </format>
    <format dxfId="8161">
      <pivotArea field="2" type="button" dataOnly="0" labelOnly="1" outline="0" axis="axisRow" fieldPosition="0"/>
    </format>
    <format dxfId="8160">
      <pivotArea dataOnly="0" labelOnly="1" outline="0" fieldPosition="0">
        <references count="1">
          <reference field="2" count="1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  <format dxfId="8159">
      <pivotArea dataOnly="0" labelOnly="1" outline="0" fieldPosition="0">
        <references count="1">
          <reference field="2" count="4">
            <x v="15"/>
            <x v="16"/>
            <x v="17"/>
            <x v="18"/>
          </reference>
        </references>
      </pivotArea>
    </format>
    <format dxfId="8158">
      <pivotArea dataOnly="0" labelOnly="1" grandRow="1" outline="0" fieldPosition="0"/>
    </format>
    <format dxfId="8157">
      <pivotArea outline="0" collapsedLevelsAreSubtotals="1" fieldPosition="0">
        <references count="3">
          <reference field="0" count="0" selected="0"/>
          <reference field="2" count="0" selected="0"/>
          <reference field="4" count="0" selected="0"/>
        </references>
      </pivotArea>
    </format>
    <format dxfId="8156">
      <pivotArea type="origin" dataOnly="0" labelOnly="1" outline="0" fieldPosition="0"/>
    </format>
    <format dxfId="8155">
      <pivotArea field="2" type="button" dataOnly="0" labelOnly="1" outline="0" axis="axisRow" fieldPosition="0"/>
    </format>
    <format dxfId="8154">
      <pivotArea field="0" type="button" dataOnly="0" labelOnly="1" outline="0" axis="axisRow" fieldPosition="1"/>
    </format>
    <format dxfId="8153">
      <pivotArea field="4" type="button" dataOnly="0" labelOnly="1" outline="0" axis="axisRow" fieldPosition="2"/>
    </format>
    <format dxfId="8152">
      <pivotArea type="topRight" dataOnly="0" labelOnly="1" outline="0" fieldPosition="0"/>
    </format>
    <format dxfId="8151">
      <pivotArea dataOnly="0" labelOnly="1" outline="0" fieldPosition="0">
        <references count="1">
          <reference field="2" count="1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  <format dxfId="8150">
      <pivotArea dataOnly="0" labelOnly="1" outline="0" fieldPosition="0">
        <references count="1">
          <reference field="2" count="4">
            <x v="15"/>
            <x v="16"/>
            <x v="17"/>
            <x v="18"/>
          </reference>
        </references>
      </pivotArea>
    </format>
    <format dxfId="8149">
      <pivotArea field="2" type="button" dataOnly="0" labelOnly="1" outline="0" axis="axisRow" fieldPosition="0"/>
    </format>
    <format dxfId="8148">
      <pivotArea field="0" type="button" dataOnly="0" labelOnly="1" outline="0" axis="axisRow" fieldPosition="1"/>
    </format>
    <format dxfId="8147">
      <pivotArea field="4" type="button" dataOnly="0" labelOnly="1" outline="0" axis="axisRow" fieldPosition="2"/>
    </format>
    <format dxfId="8146">
      <pivotArea type="all" dataOnly="0" outline="0" fieldPosition="0"/>
    </format>
    <format dxfId="8145">
      <pivotArea dataOnly="0" labelOnly="1" outline="0" fieldPosition="0">
        <references count="1">
          <reference field="2" count="2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8144">
      <pivotArea dataOnly="0" labelOnly="1" outline="0" fieldPosition="0">
        <references count="1">
          <reference field="2" count="3">
            <x v="20"/>
            <x v="21"/>
            <x v="22"/>
          </reference>
        </references>
      </pivotArea>
    </format>
    <format dxfId="8143">
      <pivotArea dataOnly="0" labelOnly="1" grandRow="1" outline="0" fieldPosition="0"/>
    </format>
    <format dxfId="8142">
      <pivotArea dataOnly="0" labelOnly="1" outline="0" fieldPosition="0">
        <references count="1">
          <reference field="2" count="1">
            <x v="2"/>
          </reference>
        </references>
      </pivotArea>
    </format>
    <format dxfId="8141">
      <pivotArea dataOnly="0" labelOnly="1" outline="0" fieldPosition="0">
        <references count="1">
          <reference field="2" count="1">
            <x v="2"/>
          </reference>
        </references>
      </pivotArea>
    </format>
    <format dxfId="8140">
      <pivotArea dataOnly="0" labelOnly="1" outline="0" fieldPosition="0">
        <references count="1">
          <reference field="2" count="1">
            <x v="5"/>
          </reference>
        </references>
      </pivotArea>
    </format>
    <format dxfId="8139">
      <pivotArea dataOnly="0" labelOnly="1" outline="0" fieldPosition="0">
        <references count="1">
          <reference field="2" count="1">
            <x v="5"/>
          </reference>
        </references>
      </pivotArea>
    </format>
    <format dxfId="8138">
      <pivotArea dataOnly="0" labelOnly="1" outline="0" fieldPosition="0">
        <references count="1">
          <reference field="2" count="1">
            <x v="11"/>
          </reference>
        </references>
      </pivotArea>
    </format>
    <format dxfId="8137">
      <pivotArea dataOnly="0" labelOnly="1" outline="0" fieldPosition="0">
        <references count="1">
          <reference field="2" count="1">
            <x v="11"/>
          </reference>
        </references>
      </pivotArea>
    </format>
    <format dxfId="8136">
      <pivotArea dataOnly="0" labelOnly="1" outline="0" fieldPosition="0">
        <references count="1">
          <reference field="2" count="1">
            <x v="13"/>
          </reference>
        </references>
      </pivotArea>
    </format>
    <format dxfId="8135">
      <pivotArea type="all" dataOnly="0" outline="0" fieldPosition="0"/>
    </format>
    <format dxfId="8134">
      <pivotArea type="all" dataOnly="0" outline="0" fieldPosition="0"/>
    </format>
    <format dxfId="8133">
      <pivotArea type="origin" dataOnly="0" labelOnly="1" outline="0" fieldPosition="0"/>
    </format>
    <format dxfId="8132">
      <pivotArea field="2" type="button" dataOnly="0" labelOnly="1" outline="0" axis="axisRow" fieldPosition="0"/>
    </format>
    <format dxfId="8131">
      <pivotArea field="0" type="button" dataOnly="0" labelOnly="1" outline="0" axis="axisRow" fieldPosition="1"/>
    </format>
    <format dxfId="8130">
      <pivotArea field="4" type="button" dataOnly="0" labelOnly="1" outline="0" axis="axisRow" fieldPosition="2"/>
    </format>
    <format dxfId="8129">
      <pivotArea type="topRight" dataOnly="0" labelOnly="1" outline="0" fieldPosition="0"/>
    </format>
    <format dxfId="8128">
      <pivotArea field="2" type="button" dataOnly="0" labelOnly="1" outline="0" axis="axisRow" fieldPosition="0"/>
    </format>
    <format dxfId="8127">
      <pivotArea field="0" type="button" dataOnly="0" labelOnly="1" outline="0" axis="axisRow" fieldPosition="1"/>
    </format>
    <format dxfId="8126">
      <pivotArea field="4" type="button" dataOnly="0" labelOnly="1" outline="0" axis="axisRow" fieldPosition="2"/>
    </format>
    <format dxfId="8125">
      <pivotArea type="origin" dataOnly="0" labelOnly="1" outline="0" fieldPosition="0"/>
    </format>
    <format dxfId="8124">
      <pivotArea field="2" type="button" dataOnly="0" labelOnly="1" outline="0" axis="axisRow" fieldPosition="0"/>
    </format>
    <format dxfId="8123">
      <pivotArea dataOnly="0" labelOnly="1" outline="0" fieldPosition="0">
        <references count="1">
          <reference field="2" count="2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</reference>
        </references>
      </pivotArea>
    </format>
    <format dxfId="8122">
      <pivotArea dataOnly="0" labelOnly="1" outline="0" fieldPosition="0">
        <references count="1">
          <reference field="2" count="1">
            <x v="22"/>
          </reference>
        </references>
      </pivotArea>
    </format>
    <format dxfId="8121">
      <pivotArea dataOnly="0" labelOnly="1" grandRow="1" outline="0" fieldPosition="0"/>
    </format>
    <format dxfId="8120">
      <pivotArea outline="0" collapsedLevelsAreSubtotals="1" fieldPosition="0"/>
    </format>
    <format dxfId="8119">
      <pivotArea dataOnly="0" labelOnly="1" outline="0" fieldPosition="0">
        <references count="1">
          <reference field="2" count="3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</reference>
        </references>
      </pivotArea>
    </format>
    <format dxfId="8118">
      <pivotArea dataOnly="0" labelOnly="1" outline="0" fieldPosition="0">
        <references count="1">
          <reference field="2" count="1">
            <x v="34"/>
          </reference>
        </references>
      </pivotArea>
    </format>
    <format dxfId="8117">
      <pivotArea dataOnly="0" labelOnly="1" grandRow="1" outline="0" fieldPosition="0"/>
    </format>
    <format dxfId="8116">
      <pivotArea outline="0" collapsedLevelsAreSubtotals="1" fieldPosition="0"/>
    </format>
    <format dxfId="8115">
      <pivotArea dataOnly="0" labelOnly="1" outline="0" fieldPosition="0">
        <references count="1">
          <reference field="2" count="3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</reference>
        </references>
      </pivotArea>
    </format>
    <format dxfId="8114">
      <pivotArea dataOnly="0" labelOnly="1" outline="0" fieldPosition="0">
        <references count="1">
          <reference field="2" count="1">
            <x v="34"/>
          </reference>
        </references>
      </pivotArea>
    </format>
    <format dxfId="8113">
      <pivotArea dataOnly="0" labelOnly="1" grandRow="1" outline="0" fieldPosition="0"/>
    </format>
    <format dxfId="8112">
      <pivotArea dataOnly="0" labelOnly="1" outline="0" fieldPosition="0">
        <references count="1">
          <reference field="2" count="1">
            <x v="1"/>
          </reference>
        </references>
      </pivotArea>
    </format>
    <format dxfId="8111">
      <pivotArea dataOnly="0" labelOnly="1" outline="0" fieldPosition="0">
        <references count="1">
          <reference field="2" count="1">
            <x v="4"/>
          </reference>
        </references>
      </pivotArea>
    </format>
    <format dxfId="8110">
      <pivotArea dataOnly="0" labelOnly="1" outline="0" fieldPosition="0">
        <references count="1">
          <reference field="2" count="1">
            <x v="13"/>
          </reference>
        </references>
      </pivotArea>
    </format>
    <format dxfId="8109">
      <pivotArea dataOnly="0" labelOnly="1" outline="0" fieldPosition="0">
        <references count="1">
          <reference field="2" count="1">
            <x v="15"/>
          </reference>
        </references>
      </pivotArea>
    </format>
    <format dxfId="8108">
      <pivotArea dataOnly="0" labelOnly="1" outline="0" fieldPosition="0">
        <references count="1">
          <reference field="2" count="1">
            <x v="22"/>
          </reference>
        </references>
      </pivotArea>
    </format>
    <format dxfId="8107">
      <pivotArea dataOnly="0" labelOnly="1" outline="0" fieldPosition="0">
        <references count="1">
          <reference field="2" count="1">
            <x v="23"/>
          </reference>
        </references>
      </pivotArea>
    </format>
    <format dxfId="8106">
      <pivotArea dataOnly="0" labelOnly="1" outline="0" fieldPosition="0">
        <references count="1">
          <reference field="2" count="1">
            <x v="24"/>
          </reference>
        </references>
      </pivotArea>
    </format>
    <format dxfId="8105">
      <pivotArea dataOnly="0" labelOnly="1" outline="0" fieldPosition="0">
        <references count="1">
          <reference field="2" count="1">
            <x v="26"/>
          </reference>
        </references>
      </pivotArea>
    </format>
    <format dxfId="8104">
      <pivotArea type="all" dataOnly="0" outline="0" fieldPosition="0"/>
    </format>
    <format dxfId="8103">
      <pivotArea type="all" dataOnly="0" outline="0" fieldPosition="0"/>
    </format>
    <format dxfId="8102">
      <pivotArea outline="0" collapsedLevelsAreSubtotals="1" fieldPosition="0"/>
    </format>
    <format dxfId="8101">
      <pivotArea field="2" type="button" dataOnly="0" labelOnly="1" outline="0" axis="axisRow" fieldPosition="0"/>
    </format>
    <format dxfId="8100">
      <pivotArea field="0" type="button" dataOnly="0" labelOnly="1" outline="0" axis="axisRow" fieldPosition="1"/>
    </format>
    <format dxfId="8099">
      <pivotArea field="4" type="button" dataOnly="0" labelOnly="1" outline="0" axis="axisRow" fieldPosition="2"/>
    </format>
    <format dxfId="8098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097">
      <pivotArea dataOnly="0" labelOnly="1" outline="0" fieldPosition="0">
        <references count="1">
          <reference field="2" count="1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</reference>
        </references>
      </pivotArea>
    </format>
    <format dxfId="8096">
      <pivotArea dataOnly="0" labelOnly="1" grandRow="1" outline="0" fieldPosition="0"/>
    </format>
    <format dxfId="8095">
      <pivotArea dataOnly="0" labelOnly="1" outline="0" fieldPosition="0">
        <references count="2">
          <reference field="0" count="4">
            <x v="30"/>
            <x v="33"/>
            <x v="63"/>
            <x v="92"/>
          </reference>
          <reference field="2" count="1" selected="0">
            <x v="0"/>
          </reference>
        </references>
      </pivotArea>
    </format>
    <format dxfId="8094">
      <pivotArea dataOnly="0" labelOnly="1" outline="0" fieldPosition="0">
        <references count="2">
          <reference field="0" count="1">
            <x v="52"/>
          </reference>
          <reference field="2" count="1" selected="0">
            <x v="1"/>
          </reference>
        </references>
      </pivotArea>
    </format>
    <format dxfId="8093">
      <pivotArea dataOnly="0" labelOnly="1" outline="0" fieldPosition="0">
        <references count="2">
          <reference field="0" count="4">
            <x v="8"/>
            <x v="26"/>
            <x v="46"/>
            <x v="124"/>
          </reference>
          <reference field="2" count="1" selected="0">
            <x v="2"/>
          </reference>
        </references>
      </pivotArea>
    </format>
    <format dxfId="8092">
      <pivotArea dataOnly="0" labelOnly="1" outline="0" fieldPosition="0">
        <references count="2">
          <reference field="0" count="1">
            <x v="104"/>
          </reference>
          <reference field="2" count="1" selected="0">
            <x v="3"/>
          </reference>
        </references>
      </pivotArea>
    </format>
    <format dxfId="8091">
      <pivotArea dataOnly="0" labelOnly="1" outline="0" fieldPosition="0">
        <references count="2">
          <reference field="0" count="2">
            <x v="47"/>
            <x v="94"/>
          </reference>
          <reference field="2" count="1" selected="0">
            <x v="4"/>
          </reference>
        </references>
      </pivotArea>
    </format>
    <format dxfId="8090">
      <pivotArea dataOnly="0" labelOnly="1" outline="0" fieldPosition="0">
        <references count="2">
          <reference field="0" count="4">
            <x v="58"/>
            <x v="95"/>
            <x v="113"/>
            <x v="114"/>
          </reference>
          <reference field="2" count="1" selected="0">
            <x v="5"/>
          </reference>
        </references>
      </pivotArea>
    </format>
    <format dxfId="8089">
      <pivotArea dataOnly="0" labelOnly="1" outline="0" fieldPosition="0">
        <references count="2">
          <reference field="0" count="1">
            <x v="89"/>
          </reference>
          <reference field="2" count="1" selected="0">
            <x v="6"/>
          </reference>
        </references>
      </pivotArea>
    </format>
    <format dxfId="8088">
      <pivotArea dataOnly="0" labelOnly="1" outline="0" fieldPosition="0">
        <references count="2">
          <reference field="0" count="2">
            <x v="43"/>
            <x v="134"/>
          </reference>
          <reference field="2" count="1" selected="0">
            <x v="7"/>
          </reference>
        </references>
      </pivotArea>
    </format>
    <format dxfId="8087">
      <pivotArea dataOnly="0" labelOnly="1" outline="0" fieldPosition="0">
        <references count="2">
          <reference field="0" count="1">
            <x v="3"/>
          </reference>
          <reference field="2" count="1" selected="0">
            <x v="8"/>
          </reference>
        </references>
      </pivotArea>
    </format>
    <format dxfId="8086">
      <pivotArea dataOnly="0" labelOnly="1" outline="0" fieldPosition="0">
        <references count="2">
          <reference field="0" count="3">
            <x v="21"/>
            <x v="42"/>
            <x v="84"/>
          </reference>
          <reference field="2" count="1" selected="0">
            <x v="9"/>
          </reference>
        </references>
      </pivotArea>
    </format>
    <format dxfId="8085">
      <pivotArea dataOnly="0" labelOnly="1" outline="0" fieldPosition="0">
        <references count="2">
          <reference field="0" count="3">
            <x v="28"/>
            <x v="70"/>
            <x v="109"/>
          </reference>
          <reference field="2" count="1" selected="0">
            <x v="10"/>
          </reference>
        </references>
      </pivotArea>
    </format>
    <format dxfId="8084">
      <pivotArea dataOnly="0" labelOnly="1" outline="0" fieldPosition="0">
        <references count="2">
          <reference field="0" count="3">
            <x v="101"/>
            <x v="120"/>
            <x v="128"/>
          </reference>
          <reference field="2" count="1" selected="0">
            <x v="11"/>
          </reference>
        </references>
      </pivotArea>
    </format>
    <format dxfId="8083">
      <pivotArea dataOnly="0" labelOnly="1" outline="0" fieldPosition="0">
        <references count="2">
          <reference field="0" count="1">
            <x v="78"/>
          </reference>
          <reference field="2" count="1" selected="0">
            <x v="12"/>
          </reference>
        </references>
      </pivotArea>
    </format>
    <format dxfId="8082">
      <pivotArea dataOnly="0" labelOnly="1" outline="0" fieldPosition="0">
        <references count="2">
          <reference field="0" count="3">
            <x v="18"/>
            <x v="39"/>
            <x v="85"/>
          </reference>
          <reference field="2" count="1" selected="0">
            <x v="13"/>
          </reference>
        </references>
      </pivotArea>
    </format>
    <format dxfId="8081">
      <pivotArea dataOnly="0" labelOnly="1" outline="0" fieldPosition="0">
        <references count="2">
          <reference field="0" count="1">
            <x v="103"/>
          </reference>
          <reference field="2" count="1" selected="0">
            <x v="14"/>
          </reference>
        </references>
      </pivotArea>
    </format>
    <format dxfId="8080">
      <pivotArea dataOnly="0" labelOnly="1" outline="0" fieldPosition="0">
        <references count="2">
          <reference field="0" count="8">
            <x v="1"/>
            <x v="2"/>
            <x v="23"/>
            <x v="66"/>
            <x v="67"/>
            <x v="69"/>
            <x v="93"/>
            <x v="127"/>
          </reference>
          <reference field="2" count="1" selected="0">
            <x v="15"/>
          </reference>
        </references>
      </pivotArea>
    </format>
    <format dxfId="8079">
      <pivotArea dataOnly="0" labelOnly="1" outline="0" fieldPosition="0">
        <references count="2">
          <reference field="0" count="2">
            <x v="14"/>
            <x v="15"/>
          </reference>
          <reference field="2" count="1" selected="0">
            <x v="16"/>
          </reference>
        </references>
      </pivotArea>
    </format>
    <format dxfId="8078">
      <pivotArea dataOnly="0" labelOnly="1" outline="0" fieldPosition="0">
        <references count="2">
          <reference field="0" count="2">
            <x v="5"/>
            <x v="59"/>
          </reference>
          <reference field="2" count="1" selected="0">
            <x v="17"/>
          </reference>
        </references>
      </pivotArea>
    </format>
    <format dxfId="8077">
      <pivotArea dataOnly="0" labelOnly="1" outline="0" fieldPosition="0">
        <references count="2">
          <reference field="0" count="2">
            <x v="48"/>
            <x v="100"/>
          </reference>
          <reference field="2" count="1" selected="0">
            <x v="18"/>
          </reference>
        </references>
      </pivotArea>
    </format>
    <format dxfId="8076">
      <pivotArea dataOnly="0" labelOnly="1" outline="0" fieldPosition="0">
        <references count="2">
          <reference field="0" count="6">
            <x v="22"/>
            <x v="49"/>
            <x v="65"/>
            <x v="97"/>
            <x v="116"/>
            <x v="117"/>
          </reference>
          <reference field="2" count="1" selected="0">
            <x v="19"/>
          </reference>
        </references>
      </pivotArea>
    </format>
    <format dxfId="8075">
      <pivotArea dataOnly="0" labelOnly="1" outline="0" fieldPosition="0">
        <references count="2">
          <reference field="0" count="1">
            <x v="13"/>
          </reference>
          <reference field="2" count="1" selected="0">
            <x v="20"/>
          </reference>
        </references>
      </pivotArea>
    </format>
    <format dxfId="8074">
      <pivotArea dataOnly="0" labelOnly="1" outline="0" fieldPosition="0">
        <references count="2">
          <reference field="0" count="1">
            <x v="107"/>
          </reference>
          <reference field="2" count="1" selected="0">
            <x v="21"/>
          </reference>
        </references>
      </pivotArea>
    </format>
    <format dxfId="8073">
      <pivotArea dataOnly="0" labelOnly="1" outline="0" fieldPosition="0">
        <references count="2">
          <reference field="0" count="1">
            <x v="80"/>
          </reference>
          <reference field="2" count="1" selected="0">
            <x v="22"/>
          </reference>
        </references>
      </pivotArea>
    </format>
    <format dxfId="8072">
      <pivotArea dataOnly="0" labelOnly="1" outline="0" fieldPosition="0">
        <references count="2">
          <reference field="0" count="2">
            <x v="12"/>
            <x v="133"/>
          </reference>
          <reference field="2" count="1" selected="0">
            <x v="23"/>
          </reference>
        </references>
      </pivotArea>
    </format>
    <format dxfId="8071">
      <pivotArea dataOnly="0" labelOnly="1" outline="0" fieldPosition="0">
        <references count="2">
          <reference field="0" count="1">
            <x v="36"/>
          </reference>
          <reference field="2" count="1" selected="0">
            <x v="24"/>
          </reference>
        </references>
      </pivotArea>
    </format>
    <format dxfId="8070">
      <pivotArea dataOnly="0" labelOnly="1" outline="0" fieldPosition="0">
        <references count="2">
          <reference field="0" count="3">
            <x v="6"/>
            <x v="118"/>
            <x v="119"/>
          </reference>
          <reference field="2" count="1" selected="0">
            <x v="25"/>
          </reference>
        </references>
      </pivotArea>
    </format>
    <format dxfId="8069">
      <pivotArea dataOnly="0" labelOnly="1" outline="0" fieldPosition="0">
        <references count="2">
          <reference field="0" count="6">
            <x v="16"/>
            <x v="55"/>
            <x v="73"/>
            <x v="76"/>
            <x v="88"/>
            <x v="110"/>
          </reference>
          <reference field="2" count="1" selected="0">
            <x v="26"/>
          </reference>
        </references>
      </pivotArea>
    </format>
    <format dxfId="8068">
      <pivotArea dataOnly="0" labelOnly="1" outline="0" fieldPosition="0">
        <references count="2">
          <reference field="0" count="1">
            <x v="45"/>
          </reference>
          <reference field="2" count="1" selected="0">
            <x v="27"/>
          </reference>
        </references>
      </pivotArea>
    </format>
    <format dxfId="8067">
      <pivotArea dataOnly="0" labelOnly="1" outline="0" fieldPosition="0">
        <references count="2">
          <reference field="0" count="3">
            <x v="34"/>
            <x v="82"/>
            <x v="83"/>
          </reference>
          <reference field="2" count="1" selected="0">
            <x v="28"/>
          </reference>
        </references>
      </pivotArea>
    </format>
    <format dxfId="8066">
      <pivotArea dataOnly="0" labelOnly="1" outline="0" fieldPosition="0">
        <references count="2">
          <reference field="0" count="1">
            <x v="87"/>
          </reference>
          <reference field="2" count="1" selected="0">
            <x v="29"/>
          </reference>
        </references>
      </pivotArea>
    </format>
    <format dxfId="8065">
      <pivotArea dataOnly="0" labelOnly="1" outline="0" fieldPosition="0">
        <references count="2">
          <reference field="0" count="1">
            <x v="53"/>
          </reference>
          <reference field="2" count="1" selected="0">
            <x v="30"/>
          </reference>
        </references>
      </pivotArea>
    </format>
    <format dxfId="8064">
      <pivotArea dataOnly="0" labelOnly="1" outline="0" fieldPosition="0">
        <references count="2">
          <reference field="0" count="3">
            <x v="64"/>
            <x v="68"/>
            <x v="79"/>
          </reference>
          <reference field="2" count="1" selected="0">
            <x v="31"/>
          </reference>
        </references>
      </pivotArea>
    </format>
    <format dxfId="8063">
      <pivotArea dataOnly="0" labelOnly="1" outline="0" fieldPosition="0">
        <references count="2">
          <reference field="0" count="3">
            <x v="62"/>
            <x v="98"/>
            <x v="112"/>
          </reference>
          <reference field="2" count="1" selected="0">
            <x v="32"/>
          </reference>
        </references>
      </pivotArea>
    </format>
    <format dxfId="8062">
      <pivotArea dataOnly="0" labelOnly="1" outline="0" fieldPosition="0">
        <references count="2">
          <reference field="0" count="1">
            <x v="0"/>
          </reference>
          <reference field="2" count="1" selected="0">
            <x v="33"/>
          </reference>
        </references>
      </pivotArea>
    </format>
    <format dxfId="8061">
      <pivotArea dataOnly="0" labelOnly="1" outline="0" fieldPosition="0">
        <references count="2">
          <reference field="0" count="1">
            <x v="132"/>
          </reference>
          <reference field="2" count="1" selected="0">
            <x v="34"/>
          </reference>
        </references>
      </pivotArea>
    </format>
    <format dxfId="8060">
      <pivotArea dataOnly="0" labelOnly="1" outline="0" fieldPosition="0">
        <references count="2">
          <reference field="0" count="1">
            <x v="4"/>
          </reference>
          <reference field="2" count="1" selected="0">
            <x v="35"/>
          </reference>
        </references>
      </pivotArea>
    </format>
    <format dxfId="8059">
      <pivotArea dataOnly="0" labelOnly="1" outline="0" fieldPosition="0">
        <references count="2">
          <reference field="0" count="2">
            <x v="7"/>
            <x v="35"/>
          </reference>
          <reference field="2" count="1" selected="0">
            <x v="36"/>
          </reference>
        </references>
      </pivotArea>
    </format>
    <format dxfId="8058">
      <pivotArea dataOnly="0" labelOnly="1" outline="0" fieldPosition="0">
        <references count="2">
          <reference field="0" count="1">
            <x v="9"/>
          </reference>
          <reference field="2" count="1" selected="0">
            <x v="37"/>
          </reference>
        </references>
      </pivotArea>
    </format>
    <format dxfId="8057">
      <pivotArea dataOnly="0" labelOnly="1" outline="0" fieldPosition="0">
        <references count="2">
          <reference field="0" count="2">
            <x v="10"/>
            <x v="129"/>
          </reference>
          <reference field="2" count="1" selected="0">
            <x v="38"/>
          </reference>
        </references>
      </pivotArea>
    </format>
    <format dxfId="8056">
      <pivotArea dataOnly="0" labelOnly="1" outline="0" fieldPosition="0">
        <references count="2">
          <reference field="0" count="1">
            <x v="11"/>
          </reference>
          <reference field="2" count="1" selected="0">
            <x v="39"/>
          </reference>
        </references>
      </pivotArea>
    </format>
    <format dxfId="8055">
      <pivotArea dataOnly="0" labelOnly="1" outline="0" fieldPosition="0">
        <references count="2">
          <reference field="0" count="2">
            <x v="17"/>
            <x v="115"/>
          </reference>
          <reference field="2" count="1" selected="0">
            <x v="40"/>
          </reference>
        </references>
      </pivotArea>
    </format>
    <format dxfId="8054">
      <pivotArea dataOnly="0" labelOnly="1" outline="0" fieldPosition="0">
        <references count="2">
          <reference field="0" count="1">
            <x v="19"/>
          </reference>
          <reference field="2" count="1" selected="0">
            <x v="41"/>
          </reference>
        </references>
      </pivotArea>
    </format>
    <format dxfId="8053">
      <pivotArea dataOnly="0" labelOnly="1" outline="0" fieldPosition="0">
        <references count="2">
          <reference field="0" count="1">
            <x v="20"/>
          </reference>
          <reference field="2" count="1" selected="0">
            <x v="42"/>
          </reference>
        </references>
      </pivotArea>
    </format>
    <format dxfId="8052">
      <pivotArea dataOnly="0" labelOnly="1" outline="0" fieldPosition="0">
        <references count="2">
          <reference field="0" count="9">
            <x v="24"/>
            <x v="31"/>
            <x v="41"/>
            <x v="44"/>
            <x v="51"/>
            <x v="61"/>
            <x v="71"/>
            <x v="77"/>
            <x v="106"/>
          </reference>
          <reference field="2" count="1" selected="0">
            <x v="43"/>
          </reference>
        </references>
      </pivotArea>
    </format>
    <format dxfId="8051">
      <pivotArea dataOnly="0" labelOnly="1" outline="0" fieldPosition="0">
        <references count="2">
          <reference field="0" count="1">
            <x v="25"/>
          </reference>
          <reference field="2" count="1" selected="0">
            <x v="44"/>
          </reference>
        </references>
      </pivotArea>
    </format>
    <format dxfId="8050">
      <pivotArea dataOnly="0" labelOnly="1" outline="0" fieldPosition="0">
        <references count="2">
          <reference field="0" count="1">
            <x v="27"/>
          </reference>
          <reference field="2" count="1" selected="0">
            <x v="45"/>
          </reference>
        </references>
      </pivotArea>
    </format>
    <format dxfId="8049">
      <pivotArea dataOnly="0" labelOnly="1" outline="0" fieldPosition="0">
        <references count="2">
          <reference field="0" count="6">
            <x v="29"/>
            <x v="50"/>
            <x v="57"/>
            <x v="60"/>
            <x v="96"/>
            <x v="131"/>
          </reference>
          <reference field="2" count="1" selected="0">
            <x v="46"/>
          </reference>
        </references>
      </pivotArea>
    </format>
    <format dxfId="8048">
      <pivotArea dataOnly="0" labelOnly="1" outline="0" fieldPosition="0">
        <references count="2">
          <reference field="0" count="2">
            <x v="32"/>
            <x v="123"/>
          </reference>
          <reference field="2" count="1" selected="0">
            <x v="47"/>
          </reference>
        </references>
      </pivotArea>
    </format>
    <format dxfId="8047">
      <pivotArea dataOnly="0" labelOnly="1" outline="0" fieldPosition="0">
        <references count="2">
          <reference field="0" count="1">
            <x v="37"/>
          </reference>
          <reference field="2" count="1" selected="0">
            <x v="48"/>
          </reference>
        </references>
      </pivotArea>
    </format>
    <format dxfId="8046">
      <pivotArea dataOnly="0" labelOnly="1" outline="0" fieldPosition="0">
        <references count="2">
          <reference field="0" count="1">
            <x v="38"/>
          </reference>
          <reference field="2" count="1" selected="0">
            <x v="49"/>
          </reference>
        </references>
      </pivotArea>
    </format>
    <format dxfId="8045">
      <pivotArea dataOnly="0" labelOnly="1" outline="0" fieldPosition="0">
        <references count="2">
          <reference field="0" count="1">
            <x v="40"/>
          </reference>
          <reference field="2" count="1" selected="0">
            <x v="50"/>
          </reference>
        </references>
      </pivotArea>
    </format>
    <format dxfId="8044">
      <pivotArea dataOnly="0" labelOnly="1" outline="0" fieldPosition="0">
        <references count="2">
          <reference field="0" count="1">
            <x v="54"/>
          </reference>
          <reference field="2" count="1" selected="0">
            <x v="51"/>
          </reference>
        </references>
      </pivotArea>
    </format>
    <format dxfId="8043">
      <pivotArea dataOnly="0" labelOnly="1" outline="0" fieldPosition="0">
        <references count="2">
          <reference field="0" count="1">
            <x v="56"/>
          </reference>
          <reference field="2" count="1" selected="0">
            <x v="52"/>
          </reference>
        </references>
      </pivotArea>
    </format>
    <format dxfId="8042">
      <pivotArea dataOnly="0" labelOnly="1" outline="0" fieldPosition="0">
        <references count="2">
          <reference field="0" count="1">
            <x v="72"/>
          </reference>
          <reference field="2" count="1" selected="0">
            <x v="53"/>
          </reference>
        </references>
      </pivotArea>
    </format>
    <format dxfId="8041">
      <pivotArea dataOnly="0" labelOnly="1" outline="0" fieldPosition="0">
        <references count="2">
          <reference field="0" count="2">
            <x v="74"/>
            <x v="75"/>
          </reference>
          <reference field="2" count="1" selected="0">
            <x v="54"/>
          </reference>
        </references>
      </pivotArea>
    </format>
    <format dxfId="8040">
      <pivotArea dataOnly="0" labelOnly="1" outline="0" fieldPosition="0">
        <references count="2">
          <reference field="0" count="1">
            <x v="81"/>
          </reference>
          <reference field="2" count="1" selected="0">
            <x v="55"/>
          </reference>
        </references>
      </pivotArea>
    </format>
    <format dxfId="8039">
      <pivotArea dataOnly="0" labelOnly="1" outline="0" fieldPosition="0">
        <references count="2">
          <reference field="0" count="1">
            <x v="86"/>
          </reference>
          <reference field="2" count="1" selected="0">
            <x v="56"/>
          </reference>
        </references>
      </pivotArea>
    </format>
    <format dxfId="8038">
      <pivotArea dataOnly="0" labelOnly="1" outline="0" fieldPosition="0">
        <references count="2">
          <reference field="0" count="1">
            <x v="90"/>
          </reference>
          <reference field="2" count="1" selected="0">
            <x v="57"/>
          </reference>
        </references>
      </pivotArea>
    </format>
    <format dxfId="8037">
      <pivotArea dataOnly="0" labelOnly="1" outline="0" fieldPosition="0">
        <references count="2">
          <reference field="0" count="1">
            <x v="91"/>
          </reference>
          <reference field="2" count="1" selected="0">
            <x v="58"/>
          </reference>
        </references>
      </pivotArea>
    </format>
    <format dxfId="8036">
      <pivotArea dataOnly="0" labelOnly="1" outline="0" fieldPosition="0">
        <references count="2">
          <reference field="0" count="1">
            <x v="99"/>
          </reference>
          <reference field="2" count="1" selected="0">
            <x v="59"/>
          </reference>
        </references>
      </pivotArea>
    </format>
    <format dxfId="8035">
      <pivotArea dataOnly="0" labelOnly="1" outline="0" fieldPosition="0">
        <references count="2">
          <reference field="0" count="1">
            <x v="102"/>
          </reference>
          <reference field="2" count="1" selected="0">
            <x v="60"/>
          </reference>
        </references>
      </pivotArea>
    </format>
    <format dxfId="8034">
      <pivotArea dataOnly="0" labelOnly="1" outline="0" fieldPosition="0">
        <references count="2">
          <reference field="0" count="1">
            <x v="105"/>
          </reference>
          <reference field="2" count="1" selected="0">
            <x v="61"/>
          </reference>
        </references>
      </pivotArea>
    </format>
    <format dxfId="8033">
      <pivotArea dataOnly="0" labelOnly="1" outline="0" fieldPosition="0">
        <references count="2">
          <reference field="0" count="3">
            <x v="108"/>
            <x v="125"/>
            <x v="126"/>
          </reference>
          <reference field="2" count="1" selected="0">
            <x v="62"/>
          </reference>
        </references>
      </pivotArea>
    </format>
    <format dxfId="8032">
      <pivotArea dataOnly="0" labelOnly="1" outline="0" fieldPosition="0">
        <references count="2">
          <reference field="0" count="1">
            <x v="111"/>
          </reference>
          <reference field="2" count="1" selected="0">
            <x v="63"/>
          </reference>
        </references>
      </pivotArea>
    </format>
    <format dxfId="8031">
      <pivotArea dataOnly="0" labelOnly="1" outline="0" fieldPosition="0">
        <references count="2">
          <reference field="0" count="1">
            <x v="121"/>
          </reference>
          <reference field="2" count="1" selected="0">
            <x v="64"/>
          </reference>
        </references>
      </pivotArea>
    </format>
    <format dxfId="8030">
      <pivotArea dataOnly="0" labelOnly="1" outline="0" fieldPosition="0">
        <references count="2">
          <reference field="0" count="1">
            <x v="122"/>
          </reference>
          <reference field="2" count="1" selected="0">
            <x v="65"/>
          </reference>
        </references>
      </pivotArea>
    </format>
    <format dxfId="8029">
      <pivotArea dataOnly="0" labelOnly="1" outline="0" fieldPosition="0">
        <references count="2">
          <reference field="0" count="1">
            <x v="130"/>
          </reference>
          <reference field="2" count="1" selected="0">
            <x v="66"/>
          </reference>
        </references>
      </pivotArea>
    </format>
    <format dxfId="8028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8027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8026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8025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8024">
      <pivotArea dataOnly="0" labelOnly="1" outline="0" fieldPosition="0">
        <references count="3">
          <reference field="0" count="1" selected="0">
            <x v="52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8023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8022">
      <pivotArea dataOnly="0" labelOnly="1" outline="0" fieldPosition="0">
        <references count="3">
          <reference field="0" count="1" selected="0">
            <x v="26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8021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8020">
      <pivotArea dataOnly="0" labelOnly="1" outline="0" fieldPosition="0">
        <references count="3">
          <reference field="0" count="1" selected="0">
            <x v="124"/>
          </reference>
          <reference field="2" count="1" selected="0">
            <x v="2"/>
          </reference>
          <reference field="4" count="1">
            <x v="2"/>
          </reference>
        </references>
      </pivotArea>
    </format>
    <format dxfId="8019">
      <pivotArea dataOnly="0" labelOnly="1" outline="0" fieldPosition="0">
        <references count="3">
          <reference field="0" count="1" selected="0">
            <x v="104"/>
          </reference>
          <reference field="2" count="1" selected="0">
            <x v="3"/>
          </reference>
          <reference field="4" count="1">
            <x v="1"/>
          </reference>
        </references>
      </pivotArea>
    </format>
    <format dxfId="8018">
      <pivotArea dataOnly="0" labelOnly="1" outline="0" fieldPosition="0">
        <references count="3">
          <reference field="0" count="1" selected="0">
            <x v="47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8017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8016">
      <pivotArea dataOnly="0" labelOnly="1" outline="0" fieldPosition="0">
        <references count="3">
          <reference field="0" count="1" selected="0">
            <x v="58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8015">
      <pivotArea dataOnly="0" labelOnly="1" outline="0" fieldPosition="0">
        <references count="3">
          <reference field="0" count="1" selected="0">
            <x v="95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8014">
      <pivotArea dataOnly="0" labelOnly="1" outline="0" fieldPosition="0">
        <references count="3">
          <reference field="0" count="1" selected="0">
            <x v="113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8013">
      <pivotArea dataOnly="0" labelOnly="1" outline="0" fieldPosition="0">
        <references count="3">
          <reference field="0" count="1" selected="0">
            <x v="114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8012">
      <pivotArea dataOnly="0" labelOnly="1" outline="0" fieldPosition="0">
        <references count="3">
          <reference field="0" count="1" selected="0">
            <x v="89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8011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8010">
      <pivotArea dataOnly="0" labelOnly="1" outline="0" fieldPosition="0">
        <references count="3">
          <reference field="0" count="1" selected="0">
            <x v="134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8009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8008">
      <pivotArea dataOnly="0" labelOnly="1" outline="0" fieldPosition="0">
        <references count="3">
          <reference field="0" count="1" selected="0">
            <x v="21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8007">
      <pivotArea dataOnly="0" labelOnly="1" outline="0" fieldPosition="0">
        <references count="3">
          <reference field="0" count="1" selected="0">
            <x v="42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8006">
      <pivotArea dataOnly="0" labelOnly="1" outline="0" fieldPosition="0">
        <references count="3">
          <reference field="0" count="1" selected="0">
            <x v="84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8005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8004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8003">
      <pivotArea dataOnly="0" labelOnly="1" outline="0" fieldPosition="0">
        <references count="3">
          <reference field="0" count="1" selected="0">
            <x v="109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8002">
      <pivotArea dataOnly="0" labelOnly="1" outline="0" fieldPosition="0">
        <references count="3">
          <reference field="0" count="1" selected="0">
            <x v="101"/>
          </reference>
          <reference field="2" count="1" selected="0">
            <x v="11"/>
          </reference>
          <reference field="4" count="1">
            <x v="1"/>
          </reference>
        </references>
      </pivotArea>
    </format>
    <format dxfId="8001">
      <pivotArea dataOnly="0" labelOnly="1" outline="0" fieldPosition="0">
        <references count="3">
          <reference field="0" count="1" selected="0">
            <x v="120"/>
          </reference>
          <reference field="2" count="1" selected="0">
            <x v="11"/>
          </reference>
          <reference field="4" count="1">
            <x v="0"/>
          </reference>
        </references>
      </pivotArea>
    </format>
    <format dxfId="8000">
      <pivotArea dataOnly="0" labelOnly="1" outline="0" fieldPosition="0">
        <references count="3">
          <reference field="0" count="1" selected="0">
            <x v="128"/>
          </reference>
          <reference field="2" count="1" selected="0">
            <x v="11"/>
          </reference>
          <reference field="4" count="1">
            <x v="0"/>
          </reference>
        </references>
      </pivotArea>
    </format>
    <format dxfId="7999">
      <pivotArea dataOnly="0" labelOnly="1" outline="0" fieldPosition="0">
        <references count="3">
          <reference field="0" count="1" selected="0">
            <x v="78"/>
          </reference>
          <reference field="2" count="1" selected="0">
            <x v="12"/>
          </reference>
          <reference field="4" count="1">
            <x v="0"/>
          </reference>
        </references>
      </pivotArea>
    </format>
    <format dxfId="7998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7997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7996">
      <pivotArea dataOnly="0" labelOnly="1" outline="0" fieldPosition="0">
        <references count="3">
          <reference field="0" count="1" selected="0">
            <x v="85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7995">
      <pivotArea dataOnly="0" labelOnly="1" outline="0" fieldPosition="0">
        <references count="3">
          <reference field="0" count="1" selected="0">
            <x v="103"/>
          </reference>
          <reference field="2" count="1" selected="0">
            <x v="14"/>
          </reference>
          <reference field="4" count="1">
            <x v="1"/>
          </reference>
        </references>
      </pivotArea>
    </format>
    <format dxfId="7994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7993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7992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7991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7990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7989">
      <pivotArea dataOnly="0" labelOnly="1" outline="0" fieldPosition="0">
        <references count="3">
          <reference field="0" count="1" selected="0">
            <x v="69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7988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7987">
      <pivotArea dataOnly="0" labelOnly="1" outline="0" fieldPosition="0">
        <references count="3">
          <reference field="0" count="1" selected="0">
            <x v="127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7986">
      <pivotArea dataOnly="0" labelOnly="1" outline="0" fieldPosition="0">
        <references count="3">
          <reference field="0" count="1" selected="0">
            <x v="14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7985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7984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7983">
      <pivotArea dataOnly="0" labelOnly="1" outline="0" fieldPosition="0">
        <references count="3">
          <reference field="0" count="1" selected="0">
            <x v="59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7982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7981">
      <pivotArea dataOnly="0" labelOnly="1" outline="0" fieldPosition="0">
        <references count="3">
          <reference field="0" count="1" selected="0">
            <x v="100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7980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7979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7978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7977">
      <pivotArea dataOnly="0" labelOnly="1" outline="0" fieldPosition="0">
        <references count="3">
          <reference field="0" count="1" selected="0">
            <x v="97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7976">
      <pivotArea dataOnly="0" labelOnly="1" outline="0" fieldPosition="0">
        <references count="3">
          <reference field="0" count="1" selected="0">
            <x v="116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7975">
      <pivotArea dataOnly="0" labelOnly="1" outline="0" fieldPosition="0">
        <references count="3">
          <reference field="0" count="1" selected="0">
            <x v="117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7974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20"/>
          </reference>
          <reference field="4" count="1">
            <x v="0"/>
          </reference>
        </references>
      </pivotArea>
    </format>
    <format dxfId="7973">
      <pivotArea dataOnly="0" labelOnly="1" outline="0" fieldPosition="0">
        <references count="3">
          <reference field="0" count="1" selected="0">
            <x v="107"/>
          </reference>
          <reference field="2" count="1" selected="0">
            <x v="21"/>
          </reference>
          <reference field="4" count="1">
            <x v="0"/>
          </reference>
        </references>
      </pivotArea>
    </format>
    <format dxfId="7972">
      <pivotArea dataOnly="0" labelOnly="1" outline="0" fieldPosition="0">
        <references count="3">
          <reference field="0" count="1" selected="0">
            <x v="80"/>
          </reference>
          <reference field="2" count="1" selected="0">
            <x v="22"/>
          </reference>
          <reference field="4" count="1">
            <x v="0"/>
          </reference>
        </references>
      </pivotArea>
    </format>
    <format dxfId="7971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23"/>
          </reference>
          <reference field="4" count="1">
            <x v="0"/>
          </reference>
        </references>
      </pivotArea>
    </format>
    <format dxfId="7970">
      <pivotArea dataOnly="0" labelOnly="1" outline="0" fieldPosition="0">
        <references count="3">
          <reference field="0" count="1" selected="0">
            <x v="133"/>
          </reference>
          <reference field="2" count="1" selected="0">
            <x v="23"/>
          </reference>
          <reference field="4" count="1">
            <x v="0"/>
          </reference>
        </references>
      </pivotArea>
    </format>
    <format dxfId="7969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7968">
      <pivotArea dataOnly="0" labelOnly="1" outline="0" fieldPosition="0">
        <references count="3">
          <reference field="0" count="1" selected="0">
            <x v="6"/>
          </reference>
          <reference field="2" count="1" selected="0">
            <x v="25"/>
          </reference>
          <reference field="4" count="1">
            <x v="0"/>
          </reference>
        </references>
      </pivotArea>
    </format>
    <format dxfId="7967">
      <pivotArea dataOnly="0" labelOnly="1" outline="0" fieldPosition="0">
        <references count="3">
          <reference field="0" count="1" selected="0">
            <x v="118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7966">
      <pivotArea dataOnly="0" labelOnly="1" outline="0" fieldPosition="0">
        <references count="3">
          <reference field="0" count="1" selected="0">
            <x v="119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7965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7964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7963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26"/>
          </reference>
          <reference field="4" count="1">
            <x v="0"/>
          </reference>
        </references>
      </pivotArea>
    </format>
    <format dxfId="7962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26"/>
          </reference>
          <reference field="4" count="1">
            <x v="0"/>
          </reference>
        </references>
      </pivotArea>
    </format>
    <format dxfId="7961">
      <pivotArea dataOnly="0" labelOnly="1" outline="0" fieldPosition="0">
        <references count="3">
          <reference field="0" count="1" selected="0">
            <x v="88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7960">
      <pivotArea dataOnly="0" labelOnly="1" outline="0" fieldPosition="0">
        <references count="3">
          <reference field="0" count="1" selected="0">
            <x v="110"/>
          </reference>
          <reference field="2" count="1" selected="0">
            <x v="26"/>
          </reference>
          <reference field="4" count="1">
            <x v="0"/>
          </reference>
        </references>
      </pivotArea>
    </format>
    <format dxfId="7959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27"/>
          </reference>
          <reference field="4" count="1">
            <x v="1"/>
          </reference>
        </references>
      </pivotArea>
    </format>
    <format dxfId="7958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7957">
      <pivotArea dataOnly="0" labelOnly="1" outline="0" fieldPosition="0">
        <references count="3">
          <reference field="0" count="1" selected="0">
            <x v="82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7956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7955">
      <pivotArea dataOnly="0" labelOnly="1" outline="0" fieldPosition="0">
        <references count="3">
          <reference field="0" count="1" selected="0">
            <x v="87"/>
          </reference>
          <reference field="2" count="1" selected="0">
            <x v="29"/>
          </reference>
          <reference field="4" count="1">
            <x v="0"/>
          </reference>
        </references>
      </pivotArea>
    </format>
    <format dxfId="7954">
      <pivotArea dataOnly="0" labelOnly="1" outline="0" fieldPosition="0">
        <references count="3">
          <reference field="0" count="1" selected="0">
            <x v="53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7953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7952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7951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7950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7949">
      <pivotArea dataOnly="0" labelOnly="1" outline="0" fieldPosition="0">
        <references count="3">
          <reference field="0" count="1" selected="0">
            <x v="98"/>
          </reference>
          <reference field="2" count="1" selected="0">
            <x v="32"/>
          </reference>
          <reference field="4" count="1">
            <x v="0"/>
          </reference>
        </references>
      </pivotArea>
    </format>
    <format dxfId="7948">
      <pivotArea dataOnly="0" labelOnly="1" outline="0" fieldPosition="0">
        <references count="3">
          <reference field="0" count="1" selected="0">
            <x v="112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7947">
      <pivotArea dataOnly="0" labelOnly="1" outline="0" fieldPosition="0">
        <references count="3">
          <reference field="0" count="1" selected="0">
            <x v="0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7946">
      <pivotArea dataOnly="0" labelOnly="1" outline="0" fieldPosition="0">
        <references count="3">
          <reference field="0" count="1" selected="0">
            <x v="132"/>
          </reference>
          <reference field="2" count="1" selected="0">
            <x v="34"/>
          </reference>
          <reference field="4" count="1">
            <x v="1"/>
          </reference>
        </references>
      </pivotArea>
    </format>
    <format dxfId="7945">
      <pivotArea dataOnly="0" labelOnly="1" outline="0" fieldPosition="0">
        <references count="3">
          <reference field="0" count="1" selected="0">
            <x v="4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7944">
      <pivotArea dataOnly="0" labelOnly="1" outline="0" fieldPosition="0">
        <references count="3">
          <reference field="0" count="1" selected="0">
            <x v="7"/>
          </reference>
          <reference field="2" count="1" selected="0">
            <x v="36"/>
          </reference>
          <reference field="4" count="1">
            <x v="2"/>
          </reference>
        </references>
      </pivotArea>
    </format>
    <format dxfId="7943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36"/>
          </reference>
          <reference field="4" count="1">
            <x v="0"/>
          </reference>
        </references>
      </pivotArea>
    </format>
    <format dxfId="7942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37"/>
          </reference>
          <reference field="4" count="1">
            <x v="1"/>
          </reference>
        </references>
      </pivotArea>
    </format>
    <format dxfId="7941">
      <pivotArea dataOnly="0" labelOnly="1" outline="0" fieldPosition="0">
        <references count="3">
          <reference field="0" count="1" selected="0">
            <x v="10"/>
          </reference>
          <reference field="2" count="1" selected="0">
            <x v="38"/>
          </reference>
          <reference field="4" count="1">
            <x v="1"/>
          </reference>
        </references>
      </pivotArea>
    </format>
    <format dxfId="7940">
      <pivotArea dataOnly="0" labelOnly="1" outline="0" fieldPosition="0">
        <references count="3">
          <reference field="0" count="1" selected="0">
            <x v="129"/>
          </reference>
          <reference field="2" count="1" selected="0">
            <x v="38"/>
          </reference>
          <reference field="4" count="1">
            <x v="0"/>
          </reference>
        </references>
      </pivotArea>
    </format>
    <format dxfId="7939">
      <pivotArea dataOnly="0" labelOnly="1" outline="0" fieldPosition="0">
        <references count="3">
          <reference field="0" count="1" selected="0">
            <x v="11"/>
          </reference>
          <reference field="2" count="1" selected="0">
            <x v="39"/>
          </reference>
          <reference field="4" count="1">
            <x v="0"/>
          </reference>
        </references>
      </pivotArea>
    </format>
    <format dxfId="7938">
      <pivotArea dataOnly="0" labelOnly="1" outline="0" fieldPosition="0">
        <references count="3">
          <reference field="0" count="1" selected="0">
            <x v="17"/>
          </reference>
          <reference field="2" count="1" selected="0">
            <x v="40"/>
          </reference>
          <reference field="4" count="1">
            <x v="1"/>
          </reference>
        </references>
      </pivotArea>
    </format>
    <format dxfId="7937">
      <pivotArea dataOnly="0" labelOnly="1" outline="0" fieldPosition="0">
        <references count="3">
          <reference field="0" count="1" selected="0">
            <x v="115"/>
          </reference>
          <reference field="2" count="1" selected="0">
            <x v="40"/>
          </reference>
          <reference field="4" count="1">
            <x v="0"/>
          </reference>
        </references>
      </pivotArea>
    </format>
    <format dxfId="7936">
      <pivotArea dataOnly="0" labelOnly="1" outline="0" fieldPosition="0">
        <references count="3">
          <reference field="0" count="1" selected="0">
            <x v="19"/>
          </reference>
          <reference field="2" count="1" selected="0">
            <x v="41"/>
          </reference>
          <reference field="4" count="1">
            <x v="1"/>
          </reference>
        </references>
      </pivotArea>
    </format>
    <format dxfId="7935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42"/>
          </reference>
          <reference field="4" count="1">
            <x v="1"/>
          </reference>
        </references>
      </pivotArea>
    </format>
    <format dxfId="7934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933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932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931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930">
      <pivotArea dataOnly="0" labelOnly="1" outline="0" fieldPosition="0">
        <references count="3">
          <reference field="0" count="1" selected="0">
            <x v="51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929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928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927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926">
      <pivotArea dataOnly="0" labelOnly="1" outline="0" fieldPosition="0">
        <references count="3">
          <reference field="0" count="1" selected="0">
            <x v="106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925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44"/>
          </reference>
          <reference field="4" count="1">
            <x v="1"/>
          </reference>
        </references>
      </pivotArea>
    </format>
    <format dxfId="7924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45"/>
          </reference>
          <reference field="4" count="1">
            <x v="1"/>
          </reference>
        </references>
      </pivotArea>
    </format>
    <format dxfId="7923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7922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7921">
      <pivotArea dataOnly="0" labelOnly="1" outline="0" fieldPosition="0">
        <references count="3">
          <reference field="0" count="1" selected="0">
            <x v="57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7920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46"/>
          </reference>
          <reference field="4" count="1">
            <x v="1"/>
          </reference>
        </references>
      </pivotArea>
    </format>
    <format dxfId="7919">
      <pivotArea dataOnly="0" labelOnly="1" outline="0" fieldPosition="0">
        <references count="3">
          <reference field="0" count="1" selected="0">
            <x v="96"/>
          </reference>
          <reference field="2" count="1" selected="0">
            <x v="46"/>
          </reference>
          <reference field="4" count="1">
            <x v="1"/>
          </reference>
        </references>
      </pivotArea>
    </format>
    <format dxfId="7918">
      <pivotArea dataOnly="0" labelOnly="1" outline="0" fieldPosition="0">
        <references count="3">
          <reference field="0" count="1" selected="0">
            <x v="131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7917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47"/>
          </reference>
          <reference field="4" count="1">
            <x v="1"/>
          </reference>
        </references>
      </pivotArea>
    </format>
    <format dxfId="7916">
      <pivotArea dataOnly="0" labelOnly="1" outline="0" fieldPosition="0">
        <references count="3">
          <reference field="0" count="1" selected="0">
            <x v="123"/>
          </reference>
          <reference field="2" count="1" selected="0">
            <x v="47"/>
          </reference>
          <reference field="4" count="1">
            <x v="1"/>
          </reference>
        </references>
      </pivotArea>
    </format>
    <format dxfId="7915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48"/>
          </reference>
          <reference field="4" count="1">
            <x v="0"/>
          </reference>
        </references>
      </pivotArea>
    </format>
    <format dxfId="7914">
      <pivotArea dataOnly="0" labelOnly="1" outline="0" fieldPosition="0">
        <references count="3">
          <reference field="0" count="1" selected="0">
            <x v="38"/>
          </reference>
          <reference field="2" count="1" selected="0">
            <x v="49"/>
          </reference>
          <reference field="4" count="1">
            <x v="1"/>
          </reference>
        </references>
      </pivotArea>
    </format>
    <format dxfId="7913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50"/>
          </reference>
          <reference field="4" count="1">
            <x v="0"/>
          </reference>
        </references>
      </pivotArea>
    </format>
    <format dxfId="7912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51"/>
          </reference>
          <reference field="4" count="1">
            <x v="1"/>
          </reference>
        </references>
      </pivotArea>
    </format>
    <format dxfId="7911">
      <pivotArea dataOnly="0" labelOnly="1" outline="0" fieldPosition="0">
        <references count="3">
          <reference field="0" count="1" selected="0">
            <x v="56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7910">
      <pivotArea dataOnly="0" labelOnly="1" outline="0" fieldPosition="0">
        <references count="3">
          <reference field="0" count="1" selected="0">
            <x v="72"/>
          </reference>
          <reference field="2" count="1" selected="0">
            <x v="53"/>
          </reference>
          <reference field="4" count="1">
            <x v="1"/>
          </reference>
        </references>
      </pivotArea>
    </format>
    <format dxfId="7909">
      <pivotArea dataOnly="0" labelOnly="1" outline="0" fieldPosition="0">
        <references count="3">
          <reference field="0" count="1" selected="0">
            <x v="74"/>
          </reference>
          <reference field="2" count="1" selected="0">
            <x v="54"/>
          </reference>
          <reference field="4" count="1">
            <x v="1"/>
          </reference>
        </references>
      </pivotArea>
    </format>
    <format dxfId="7908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54"/>
          </reference>
          <reference field="4" count="1">
            <x v="0"/>
          </reference>
        </references>
      </pivotArea>
    </format>
    <format dxfId="7907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55"/>
          </reference>
          <reference field="4" count="1">
            <x v="1"/>
          </reference>
        </references>
      </pivotArea>
    </format>
    <format dxfId="7906">
      <pivotArea dataOnly="0" labelOnly="1" outline="0" fieldPosition="0">
        <references count="3">
          <reference field="0" count="1" selected="0">
            <x v="86"/>
          </reference>
          <reference field="2" count="1" selected="0">
            <x v="56"/>
          </reference>
          <reference field="4" count="1">
            <x v="0"/>
          </reference>
        </references>
      </pivotArea>
    </format>
    <format dxfId="7905">
      <pivotArea dataOnly="0" labelOnly="1" outline="0" fieldPosition="0">
        <references count="3">
          <reference field="0" count="1" selected="0">
            <x v="90"/>
          </reference>
          <reference field="2" count="1" selected="0">
            <x v="57"/>
          </reference>
          <reference field="4" count="1">
            <x v="1"/>
          </reference>
        </references>
      </pivotArea>
    </format>
    <format dxfId="7904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58"/>
          </reference>
          <reference field="4" count="1">
            <x v="1"/>
          </reference>
        </references>
      </pivotArea>
    </format>
    <format dxfId="7903">
      <pivotArea dataOnly="0" labelOnly="1" outline="0" fieldPosition="0">
        <references count="3">
          <reference field="0" count="1" selected="0">
            <x v="99"/>
          </reference>
          <reference field="2" count="1" selected="0">
            <x v="59"/>
          </reference>
          <reference field="4" count="1">
            <x v="1"/>
          </reference>
        </references>
      </pivotArea>
    </format>
    <format dxfId="7902">
      <pivotArea dataOnly="0" labelOnly="1" outline="0" fieldPosition="0">
        <references count="3">
          <reference field="0" count="1" selected="0">
            <x v="102"/>
          </reference>
          <reference field="2" count="1" selected="0">
            <x v="60"/>
          </reference>
          <reference field="4" count="1">
            <x v="1"/>
          </reference>
        </references>
      </pivotArea>
    </format>
    <format dxfId="7901">
      <pivotArea dataOnly="0" labelOnly="1" outline="0" fieldPosition="0">
        <references count="3">
          <reference field="0" count="1" selected="0">
            <x v="105"/>
          </reference>
          <reference field="2" count="1" selected="0">
            <x v="61"/>
          </reference>
          <reference field="4" count="1">
            <x v="0"/>
          </reference>
        </references>
      </pivotArea>
    </format>
    <format dxfId="7900">
      <pivotArea dataOnly="0" labelOnly="1" outline="0" fieldPosition="0">
        <references count="3">
          <reference field="0" count="1" selected="0">
            <x v="108"/>
          </reference>
          <reference field="2" count="1" selected="0">
            <x v="62"/>
          </reference>
          <reference field="4" count="1">
            <x v="0"/>
          </reference>
        </references>
      </pivotArea>
    </format>
    <format dxfId="7899">
      <pivotArea dataOnly="0" labelOnly="1" outline="0" fieldPosition="0">
        <references count="3">
          <reference field="0" count="1" selected="0">
            <x v="125"/>
          </reference>
          <reference field="2" count="1" selected="0">
            <x v="62"/>
          </reference>
          <reference field="4" count="1">
            <x v="0"/>
          </reference>
        </references>
      </pivotArea>
    </format>
    <format dxfId="7898">
      <pivotArea dataOnly="0" labelOnly="1" outline="0" fieldPosition="0">
        <references count="3">
          <reference field="0" count="1" selected="0">
            <x v="126"/>
          </reference>
          <reference field="2" count="1" selected="0">
            <x v="62"/>
          </reference>
          <reference field="4" count="1">
            <x v="0"/>
          </reference>
        </references>
      </pivotArea>
    </format>
    <format dxfId="7897">
      <pivotArea dataOnly="0" labelOnly="1" outline="0" fieldPosition="0">
        <references count="3">
          <reference field="0" count="1" selected="0">
            <x v="111"/>
          </reference>
          <reference field="2" count="1" selected="0">
            <x v="63"/>
          </reference>
          <reference field="4" count="1">
            <x v="1"/>
          </reference>
        </references>
      </pivotArea>
    </format>
    <format dxfId="7896">
      <pivotArea dataOnly="0" labelOnly="1" outline="0" fieldPosition="0">
        <references count="3">
          <reference field="0" count="1" selected="0">
            <x v="121"/>
          </reference>
          <reference field="2" count="1" selected="0">
            <x v="64"/>
          </reference>
          <reference field="4" count="1">
            <x v="1"/>
          </reference>
        </references>
      </pivotArea>
    </format>
    <format dxfId="7895">
      <pivotArea dataOnly="0" labelOnly="1" outline="0" fieldPosition="0">
        <references count="3">
          <reference field="0" count="1" selected="0">
            <x v="122"/>
          </reference>
          <reference field="2" count="1" selected="0">
            <x v="65"/>
          </reference>
          <reference field="4" count="1">
            <x v="1"/>
          </reference>
        </references>
      </pivotArea>
    </format>
    <format dxfId="7894">
      <pivotArea dataOnly="0" labelOnly="1" outline="0" fieldPosition="0">
        <references count="3">
          <reference field="0" count="1" selected="0">
            <x v="130"/>
          </reference>
          <reference field="2" count="1" selected="0">
            <x v="66"/>
          </reference>
          <reference field="4" count="1">
            <x v="2"/>
          </reference>
        </references>
      </pivotArea>
    </format>
    <format dxfId="7893">
      <pivotArea outline="0" collapsedLevelsAreSubtotals="1" fieldPosition="0"/>
    </format>
    <format dxfId="7892">
      <pivotArea field="2" type="button" dataOnly="0" labelOnly="1" outline="0" axis="axisRow" fieldPosition="0"/>
    </format>
    <format dxfId="7891">
      <pivotArea field="0" type="button" dataOnly="0" labelOnly="1" outline="0" axis="axisRow" fieldPosition="1"/>
    </format>
    <format dxfId="7890">
      <pivotArea field="4" type="button" dataOnly="0" labelOnly="1" outline="0" axis="axisRow" fieldPosition="2"/>
    </format>
    <format dxfId="7889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888">
      <pivotArea dataOnly="0" labelOnly="1" outline="0" fieldPosition="0">
        <references count="1">
          <reference field="2" count="1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</reference>
        </references>
      </pivotArea>
    </format>
    <format dxfId="7887">
      <pivotArea dataOnly="0" labelOnly="1" grandRow="1" outline="0" fieldPosition="0"/>
    </format>
    <format dxfId="7886">
      <pivotArea dataOnly="0" labelOnly="1" outline="0" fieldPosition="0">
        <references count="2">
          <reference field="0" count="4">
            <x v="30"/>
            <x v="33"/>
            <x v="63"/>
            <x v="92"/>
          </reference>
          <reference field="2" count="1" selected="0">
            <x v="0"/>
          </reference>
        </references>
      </pivotArea>
    </format>
    <format dxfId="7885">
      <pivotArea dataOnly="0" labelOnly="1" outline="0" fieldPosition="0">
        <references count="2">
          <reference field="0" count="1">
            <x v="52"/>
          </reference>
          <reference field="2" count="1" selected="0">
            <x v="1"/>
          </reference>
        </references>
      </pivotArea>
    </format>
    <format dxfId="7884">
      <pivotArea dataOnly="0" labelOnly="1" outline="0" fieldPosition="0">
        <references count="2">
          <reference field="0" count="4">
            <x v="8"/>
            <x v="26"/>
            <x v="46"/>
            <x v="124"/>
          </reference>
          <reference field="2" count="1" selected="0">
            <x v="2"/>
          </reference>
        </references>
      </pivotArea>
    </format>
    <format dxfId="7883">
      <pivotArea dataOnly="0" labelOnly="1" outline="0" fieldPosition="0">
        <references count="2">
          <reference field="0" count="1">
            <x v="104"/>
          </reference>
          <reference field="2" count="1" selected="0">
            <x v="3"/>
          </reference>
        </references>
      </pivotArea>
    </format>
    <format dxfId="7882">
      <pivotArea dataOnly="0" labelOnly="1" outline="0" fieldPosition="0">
        <references count="2">
          <reference field="0" count="2">
            <x v="47"/>
            <x v="94"/>
          </reference>
          <reference field="2" count="1" selected="0">
            <x v="4"/>
          </reference>
        </references>
      </pivotArea>
    </format>
    <format dxfId="7881">
      <pivotArea dataOnly="0" labelOnly="1" outline="0" fieldPosition="0">
        <references count="2">
          <reference field="0" count="4">
            <x v="58"/>
            <x v="95"/>
            <x v="113"/>
            <x v="114"/>
          </reference>
          <reference field="2" count="1" selected="0">
            <x v="5"/>
          </reference>
        </references>
      </pivotArea>
    </format>
    <format dxfId="7880">
      <pivotArea dataOnly="0" labelOnly="1" outline="0" fieldPosition="0">
        <references count="2">
          <reference field="0" count="1">
            <x v="89"/>
          </reference>
          <reference field="2" count="1" selected="0">
            <x v="6"/>
          </reference>
        </references>
      </pivotArea>
    </format>
    <format dxfId="7879">
      <pivotArea dataOnly="0" labelOnly="1" outline="0" fieldPosition="0">
        <references count="2">
          <reference field="0" count="2">
            <x v="43"/>
            <x v="134"/>
          </reference>
          <reference field="2" count="1" selected="0">
            <x v="7"/>
          </reference>
        </references>
      </pivotArea>
    </format>
    <format dxfId="7878">
      <pivotArea dataOnly="0" labelOnly="1" outline="0" fieldPosition="0">
        <references count="2">
          <reference field="0" count="1">
            <x v="3"/>
          </reference>
          <reference field="2" count="1" selected="0">
            <x v="8"/>
          </reference>
        </references>
      </pivotArea>
    </format>
    <format dxfId="7877">
      <pivotArea dataOnly="0" labelOnly="1" outline="0" fieldPosition="0">
        <references count="2">
          <reference field="0" count="3">
            <x v="21"/>
            <x v="42"/>
            <x v="84"/>
          </reference>
          <reference field="2" count="1" selected="0">
            <x v="9"/>
          </reference>
        </references>
      </pivotArea>
    </format>
    <format dxfId="7876">
      <pivotArea dataOnly="0" labelOnly="1" outline="0" fieldPosition="0">
        <references count="2">
          <reference field="0" count="3">
            <x v="28"/>
            <x v="70"/>
            <x v="109"/>
          </reference>
          <reference field="2" count="1" selected="0">
            <x v="10"/>
          </reference>
        </references>
      </pivotArea>
    </format>
    <format dxfId="7875">
      <pivotArea dataOnly="0" labelOnly="1" outline="0" fieldPosition="0">
        <references count="2">
          <reference field="0" count="3">
            <x v="101"/>
            <x v="120"/>
            <x v="128"/>
          </reference>
          <reference field="2" count="1" selected="0">
            <x v="11"/>
          </reference>
        </references>
      </pivotArea>
    </format>
    <format dxfId="7874">
      <pivotArea dataOnly="0" labelOnly="1" outline="0" fieldPosition="0">
        <references count="2">
          <reference field="0" count="1">
            <x v="78"/>
          </reference>
          <reference field="2" count="1" selected="0">
            <x v="12"/>
          </reference>
        </references>
      </pivotArea>
    </format>
    <format dxfId="7873">
      <pivotArea dataOnly="0" labelOnly="1" outline="0" fieldPosition="0">
        <references count="2">
          <reference field="0" count="3">
            <x v="18"/>
            <x v="39"/>
            <x v="85"/>
          </reference>
          <reference field="2" count="1" selected="0">
            <x v="13"/>
          </reference>
        </references>
      </pivotArea>
    </format>
    <format dxfId="7872">
      <pivotArea dataOnly="0" labelOnly="1" outline="0" fieldPosition="0">
        <references count="2">
          <reference field="0" count="1">
            <x v="103"/>
          </reference>
          <reference field="2" count="1" selected="0">
            <x v="14"/>
          </reference>
        </references>
      </pivotArea>
    </format>
    <format dxfId="7871">
      <pivotArea dataOnly="0" labelOnly="1" outline="0" fieldPosition="0">
        <references count="2">
          <reference field="0" count="8">
            <x v="1"/>
            <x v="2"/>
            <x v="23"/>
            <x v="66"/>
            <x v="67"/>
            <x v="69"/>
            <x v="93"/>
            <x v="127"/>
          </reference>
          <reference field="2" count="1" selected="0">
            <x v="15"/>
          </reference>
        </references>
      </pivotArea>
    </format>
    <format dxfId="7870">
      <pivotArea dataOnly="0" labelOnly="1" outline="0" fieldPosition="0">
        <references count="2">
          <reference field="0" count="2">
            <x v="14"/>
            <x v="15"/>
          </reference>
          <reference field="2" count="1" selected="0">
            <x v="16"/>
          </reference>
        </references>
      </pivotArea>
    </format>
    <format dxfId="7869">
      <pivotArea dataOnly="0" labelOnly="1" outline="0" fieldPosition="0">
        <references count="2">
          <reference field="0" count="2">
            <x v="5"/>
            <x v="59"/>
          </reference>
          <reference field="2" count="1" selected="0">
            <x v="17"/>
          </reference>
        </references>
      </pivotArea>
    </format>
    <format dxfId="7868">
      <pivotArea dataOnly="0" labelOnly="1" outline="0" fieldPosition="0">
        <references count="2">
          <reference field="0" count="2">
            <x v="48"/>
            <x v="100"/>
          </reference>
          <reference field="2" count="1" selected="0">
            <x v="18"/>
          </reference>
        </references>
      </pivotArea>
    </format>
    <format dxfId="7867">
      <pivotArea dataOnly="0" labelOnly="1" outline="0" fieldPosition="0">
        <references count="2">
          <reference field="0" count="6">
            <x v="22"/>
            <x v="49"/>
            <x v="65"/>
            <x v="97"/>
            <x v="116"/>
            <x v="117"/>
          </reference>
          <reference field="2" count="1" selected="0">
            <x v="19"/>
          </reference>
        </references>
      </pivotArea>
    </format>
    <format dxfId="7866">
      <pivotArea dataOnly="0" labelOnly="1" outline="0" fieldPosition="0">
        <references count="2">
          <reference field="0" count="1">
            <x v="13"/>
          </reference>
          <reference field="2" count="1" selected="0">
            <x v="20"/>
          </reference>
        </references>
      </pivotArea>
    </format>
    <format dxfId="7865">
      <pivotArea dataOnly="0" labelOnly="1" outline="0" fieldPosition="0">
        <references count="2">
          <reference field="0" count="1">
            <x v="107"/>
          </reference>
          <reference field="2" count="1" selected="0">
            <x v="21"/>
          </reference>
        </references>
      </pivotArea>
    </format>
    <format dxfId="7864">
      <pivotArea dataOnly="0" labelOnly="1" outline="0" fieldPosition="0">
        <references count="2">
          <reference field="0" count="1">
            <x v="80"/>
          </reference>
          <reference field="2" count="1" selected="0">
            <x v="22"/>
          </reference>
        </references>
      </pivotArea>
    </format>
    <format dxfId="7863">
      <pivotArea dataOnly="0" labelOnly="1" outline="0" fieldPosition="0">
        <references count="2">
          <reference field="0" count="2">
            <x v="12"/>
            <x v="133"/>
          </reference>
          <reference field="2" count="1" selected="0">
            <x v="23"/>
          </reference>
        </references>
      </pivotArea>
    </format>
    <format dxfId="7862">
      <pivotArea dataOnly="0" labelOnly="1" outline="0" fieldPosition="0">
        <references count="2">
          <reference field="0" count="1">
            <x v="36"/>
          </reference>
          <reference field="2" count="1" selected="0">
            <x v="24"/>
          </reference>
        </references>
      </pivotArea>
    </format>
    <format dxfId="7861">
      <pivotArea dataOnly="0" labelOnly="1" outline="0" fieldPosition="0">
        <references count="2">
          <reference field="0" count="3">
            <x v="6"/>
            <x v="118"/>
            <x v="119"/>
          </reference>
          <reference field="2" count="1" selected="0">
            <x v="25"/>
          </reference>
        </references>
      </pivotArea>
    </format>
    <format dxfId="7860">
      <pivotArea dataOnly="0" labelOnly="1" outline="0" fieldPosition="0">
        <references count="2">
          <reference field="0" count="6">
            <x v="16"/>
            <x v="55"/>
            <x v="73"/>
            <x v="76"/>
            <x v="88"/>
            <x v="110"/>
          </reference>
          <reference field="2" count="1" selected="0">
            <x v="26"/>
          </reference>
        </references>
      </pivotArea>
    </format>
    <format dxfId="7859">
      <pivotArea dataOnly="0" labelOnly="1" outline="0" fieldPosition="0">
        <references count="2">
          <reference field="0" count="1">
            <x v="45"/>
          </reference>
          <reference field="2" count="1" selected="0">
            <x v="27"/>
          </reference>
        </references>
      </pivotArea>
    </format>
    <format dxfId="7858">
      <pivotArea dataOnly="0" labelOnly="1" outline="0" fieldPosition="0">
        <references count="2">
          <reference field="0" count="3">
            <x v="34"/>
            <x v="82"/>
            <x v="83"/>
          </reference>
          <reference field="2" count="1" selected="0">
            <x v="28"/>
          </reference>
        </references>
      </pivotArea>
    </format>
    <format dxfId="7857">
      <pivotArea dataOnly="0" labelOnly="1" outline="0" fieldPosition="0">
        <references count="2">
          <reference field="0" count="1">
            <x v="87"/>
          </reference>
          <reference field="2" count="1" selected="0">
            <x v="29"/>
          </reference>
        </references>
      </pivotArea>
    </format>
    <format dxfId="7856">
      <pivotArea dataOnly="0" labelOnly="1" outline="0" fieldPosition="0">
        <references count="2">
          <reference field="0" count="1">
            <x v="53"/>
          </reference>
          <reference field="2" count="1" selected="0">
            <x v="30"/>
          </reference>
        </references>
      </pivotArea>
    </format>
    <format dxfId="7855">
      <pivotArea dataOnly="0" labelOnly="1" outline="0" fieldPosition="0">
        <references count="2">
          <reference field="0" count="3">
            <x v="64"/>
            <x v="68"/>
            <x v="79"/>
          </reference>
          <reference field="2" count="1" selected="0">
            <x v="31"/>
          </reference>
        </references>
      </pivotArea>
    </format>
    <format dxfId="7854">
      <pivotArea dataOnly="0" labelOnly="1" outline="0" fieldPosition="0">
        <references count="2">
          <reference field="0" count="3">
            <x v="62"/>
            <x v="98"/>
            <x v="112"/>
          </reference>
          <reference field="2" count="1" selected="0">
            <x v="32"/>
          </reference>
        </references>
      </pivotArea>
    </format>
    <format dxfId="7853">
      <pivotArea dataOnly="0" labelOnly="1" outline="0" fieldPosition="0">
        <references count="2">
          <reference field="0" count="1">
            <x v="0"/>
          </reference>
          <reference field="2" count="1" selected="0">
            <x v="33"/>
          </reference>
        </references>
      </pivotArea>
    </format>
    <format dxfId="7852">
      <pivotArea dataOnly="0" labelOnly="1" outline="0" fieldPosition="0">
        <references count="2">
          <reference field="0" count="1">
            <x v="132"/>
          </reference>
          <reference field="2" count="1" selected="0">
            <x v="34"/>
          </reference>
        </references>
      </pivotArea>
    </format>
    <format dxfId="7851">
      <pivotArea dataOnly="0" labelOnly="1" outline="0" fieldPosition="0">
        <references count="2">
          <reference field="0" count="1">
            <x v="4"/>
          </reference>
          <reference field="2" count="1" selected="0">
            <x v="35"/>
          </reference>
        </references>
      </pivotArea>
    </format>
    <format dxfId="7850">
      <pivotArea dataOnly="0" labelOnly="1" outline="0" fieldPosition="0">
        <references count="2">
          <reference field="0" count="2">
            <x v="7"/>
            <x v="35"/>
          </reference>
          <reference field="2" count="1" selected="0">
            <x v="36"/>
          </reference>
        </references>
      </pivotArea>
    </format>
    <format dxfId="7849">
      <pivotArea dataOnly="0" labelOnly="1" outline="0" fieldPosition="0">
        <references count="2">
          <reference field="0" count="1">
            <x v="9"/>
          </reference>
          <reference field="2" count="1" selected="0">
            <x v="37"/>
          </reference>
        </references>
      </pivotArea>
    </format>
    <format dxfId="7848">
      <pivotArea dataOnly="0" labelOnly="1" outline="0" fieldPosition="0">
        <references count="2">
          <reference field="0" count="2">
            <x v="10"/>
            <x v="129"/>
          </reference>
          <reference field="2" count="1" selected="0">
            <x v="38"/>
          </reference>
        </references>
      </pivotArea>
    </format>
    <format dxfId="7847">
      <pivotArea dataOnly="0" labelOnly="1" outline="0" fieldPosition="0">
        <references count="2">
          <reference field="0" count="1">
            <x v="11"/>
          </reference>
          <reference field="2" count="1" selected="0">
            <x v="39"/>
          </reference>
        </references>
      </pivotArea>
    </format>
    <format dxfId="7846">
      <pivotArea dataOnly="0" labelOnly="1" outline="0" fieldPosition="0">
        <references count="2">
          <reference field="0" count="2">
            <x v="17"/>
            <x v="115"/>
          </reference>
          <reference field="2" count="1" selected="0">
            <x v="40"/>
          </reference>
        </references>
      </pivotArea>
    </format>
    <format dxfId="7845">
      <pivotArea dataOnly="0" labelOnly="1" outline="0" fieldPosition="0">
        <references count="2">
          <reference field="0" count="1">
            <x v="19"/>
          </reference>
          <reference field="2" count="1" selected="0">
            <x v="41"/>
          </reference>
        </references>
      </pivotArea>
    </format>
    <format dxfId="7844">
      <pivotArea dataOnly="0" labelOnly="1" outline="0" fieldPosition="0">
        <references count="2">
          <reference field="0" count="1">
            <x v="20"/>
          </reference>
          <reference field="2" count="1" selected="0">
            <x v="42"/>
          </reference>
        </references>
      </pivotArea>
    </format>
    <format dxfId="7843">
      <pivotArea dataOnly="0" labelOnly="1" outline="0" fieldPosition="0">
        <references count="2">
          <reference field="0" count="9">
            <x v="24"/>
            <x v="31"/>
            <x v="41"/>
            <x v="44"/>
            <x v="51"/>
            <x v="61"/>
            <x v="71"/>
            <x v="77"/>
            <x v="106"/>
          </reference>
          <reference field="2" count="1" selected="0">
            <x v="43"/>
          </reference>
        </references>
      </pivotArea>
    </format>
    <format dxfId="7842">
      <pivotArea dataOnly="0" labelOnly="1" outline="0" fieldPosition="0">
        <references count="2">
          <reference field="0" count="1">
            <x v="25"/>
          </reference>
          <reference field="2" count="1" selected="0">
            <x v="44"/>
          </reference>
        </references>
      </pivotArea>
    </format>
    <format dxfId="7841">
      <pivotArea dataOnly="0" labelOnly="1" outline="0" fieldPosition="0">
        <references count="2">
          <reference field="0" count="1">
            <x v="27"/>
          </reference>
          <reference field="2" count="1" selected="0">
            <x v="45"/>
          </reference>
        </references>
      </pivotArea>
    </format>
    <format dxfId="7840">
      <pivotArea dataOnly="0" labelOnly="1" outline="0" fieldPosition="0">
        <references count="2">
          <reference field="0" count="6">
            <x v="29"/>
            <x v="50"/>
            <x v="57"/>
            <x v="60"/>
            <x v="96"/>
            <x v="131"/>
          </reference>
          <reference field="2" count="1" selected="0">
            <x v="46"/>
          </reference>
        </references>
      </pivotArea>
    </format>
    <format dxfId="7839">
      <pivotArea dataOnly="0" labelOnly="1" outline="0" fieldPosition="0">
        <references count="2">
          <reference field="0" count="2">
            <x v="32"/>
            <x v="123"/>
          </reference>
          <reference field="2" count="1" selected="0">
            <x v="47"/>
          </reference>
        </references>
      </pivotArea>
    </format>
    <format dxfId="7838">
      <pivotArea dataOnly="0" labelOnly="1" outline="0" fieldPosition="0">
        <references count="2">
          <reference field="0" count="1">
            <x v="37"/>
          </reference>
          <reference field="2" count="1" selected="0">
            <x v="48"/>
          </reference>
        </references>
      </pivotArea>
    </format>
    <format dxfId="7837">
      <pivotArea dataOnly="0" labelOnly="1" outline="0" fieldPosition="0">
        <references count="2">
          <reference field="0" count="1">
            <x v="38"/>
          </reference>
          <reference field="2" count="1" selected="0">
            <x v="49"/>
          </reference>
        </references>
      </pivotArea>
    </format>
    <format dxfId="7836">
      <pivotArea dataOnly="0" labelOnly="1" outline="0" fieldPosition="0">
        <references count="2">
          <reference field="0" count="1">
            <x v="40"/>
          </reference>
          <reference field="2" count="1" selected="0">
            <x v="50"/>
          </reference>
        </references>
      </pivotArea>
    </format>
    <format dxfId="7835">
      <pivotArea dataOnly="0" labelOnly="1" outline="0" fieldPosition="0">
        <references count="2">
          <reference field="0" count="1">
            <x v="54"/>
          </reference>
          <reference field="2" count="1" selected="0">
            <x v="51"/>
          </reference>
        </references>
      </pivotArea>
    </format>
    <format dxfId="7834">
      <pivotArea dataOnly="0" labelOnly="1" outline="0" fieldPosition="0">
        <references count="2">
          <reference field="0" count="1">
            <x v="56"/>
          </reference>
          <reference field="2" count="1" selected="0">
            <x v="52"/>
          </reference>
        </references>
      </pivotArea>
    </format>
    <format dxfId="7833">
      <pivotArea dataOnly="0" labelOnly="1" outline="0" fieldPosition="0">
        <references count="2">
          <reference field="0" count="1">
            <x v="72"/>
          </reference>
          <reference field="2" count="1" selected="0">
            <x v="53"/>
          </reference>
        </references>
      </pivotArea>
    </format>
    <format dxfId="7832">
      <pivotArea dataOnly="0" labelOnly="1" outline="0" fieldPosition="0">
        <references count="2">
          <reference field="0" count="2">
            <x v="74"/>
            <x v="75"/>
          </reference>
          <reference field="2" count="1" selected="0">
            <x v="54"/>
          </reference>
        </references>
      </pivotArea>
    </format>
    <format dxfId="7831">
      <pivotArea dataOnly="0" labelOnly="1" outline="0" fieldPosition="0">
        <references count="2">
          <reference field="0" count="1">
            <x v="81"/>
          </reference>
          <reference field="2" count="1" selected="0">
            <x v="55"/>
          </reference>
        </references>
      </pivotArea>
    </format>
    <format dxfId="7830">
      <pivotArea dataOnly="0" labelOnly="1" outline="0" fieldPosition="0">
        <references count="2">
          <reference field="0" count="1">
            <x v="86"/>
          </reference>
          <reference field="2" count="1" selected="0">
            <x v="56"/>
          </reference>
        </references>
      </pivotArea>
    </format>
    <format dxfId="7829">
      <pivotArea dataOnly="0" labelOnly="1" outline="0" fieldPosition="0">
        <references count="2">
          <reference field="0" count="1">
            <x v="90"/>
          </reference>
          <reference field="2" count="1" selected="0">
            <x v="57"/>
          </reference>
        </references>
      </pivotArea>
    </format>
    <format dxfId="7828">
      <pivotArea dataOnly="0" labelOnly="1" outline="0" fieldPosition="0">
        <references count="2">
          <reference field="0" count="1">
            <x v="91"/>
          </reference>
          <reference field="2" count="1" selected="0">
            <x v="58"/>
          </reference>
        </references>
      </pivotArea>
    </format>
    <format dxfId="7827">
      <pivotArea dataOnly="0" labelOnly="1" outline="0" fieldPosition="0">
        <references count="2">
          <reference field="0" count="1">
            <x v="99"/>
          </reference>
          <reference field="2" count="1" selected="0">
            <x v="59"/>
          </reference>
        </references>
      </pivotArea>
    </format>
    <format dxfId="7826">
      <pivotArea dataOnly="0" labelOnly="1" outline="0" fieldPosition="0">
        <references count="2">
          <reference field="0" count="1">
            <x v="102"/>
          </reference>
          <reference field="2" count="1" selected="0">
            <x v="60"/>
          </reference>
        </references>
      </pivotArea>
    </format>
    <format dxfId="7825">
      <pivotArea dataOnly="0" labelOnly="1" outline="0" fieldPosition="0">
        <references count="2">
          <reference field="0" count="1">
            <x v="105"/>
          </reference>
          <reference field="2" count="1" selected="0">
            <x v="61"/>
          </reference>
        </references>
      </pivotArea>
    </format>
    <format dxfId="7824">
      <pivotArea dataOnly="0" labelOnly="1" outline="0" fieldPosition="0">
        <references count="2">
          <reference field="0" count="3">
            <x v="108"/>
            <x v="125"/>
            <x v="126"/>
          </reference>
          <reference field="2" count="1" selected="0">
            <x v="62"/>
          </reference>
        </references>
      </pivotArea>
    </format>
    <format dxfId="7823">
      <pivotArea dataOnly="0" labelOnly="1" outline="0" fieldPosition="0">
        <references count="2">
          <reference field="0" count="1">
            <x v="111"/>
          </reference>
          <reference field="2" count="1" selected="0">
            <x v="63"/>
          </reference>
        </references>
      </pivotArea>
    </format>
    <format dxfId="7822">
      <pivotArea dataOnly="0" labelOnly="1" outline="0" fieldPosition="0">
        <references count="2">
          <reference field="0" count="1">
            <x v="121"/>
          </reference>
          <reference field="2" count="1" selected="0">
            <x v="64"/>
          </reference>
        </references>
      </pivotArea>
    </format>
    <format dxfId="7821">
      <pivotArea dataOnly="0" labelOnly="1" outline="0" fieldPosition="0">
        <references count="2">
          <reference field="0" count="1">
            <x v="122"/>
          </reference>
          <reference field="2" count="1" selected="0">
            <x v="65"/>
          </reference>
        </references>
      </pivotArea>
    </format>
    <format dxfId="7820">
      <pivotArea dataOnly="0" labelOnly="1" outline="0" fieldPosition="0">
        <references count="2">
          <reference field="0" count="1">
            <x v="130"/>
          </reference>
          <reference field="2" count="1" selected="0">
            <x v="66"/>
          </reference>
        </references>
      </pivotArea>
    </format>
    <format dxfId="7819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7818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7817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7816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7815">
      <pivotArea dataOnly="0" labelOnly="1" outline="0" fieldPosition="0">
        <references count="3">
          <reference field="0" count="1" selected="0">
            <x v="52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7814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7813">
      <pivotArea dataOnly="0" labelOnly="1" outline="0" fieldPosition="0">
        <references count="3">
          <reference field="0" count="1" selected="0">
            <x v="26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7812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7811">
      <pivotArea dataOnly="0" labelOnly="1" outline="0" fieldPosition="0">
        <references count="3">
          <reference field="0" count="1" selected="0">
            <x v="124"/>
          </reference>
          <reference field="2" count="1" selected="0">
            <x v="2"/>
          </reference>
          <reference field="4" count="1">
            <x v="2"/>
          </reference>
        </references>
      </pivotArea>
    </format>
    <format dxfId="7810">
      <pivotArea dataOnly="0" labelOnly="1" outline="0" fieldPosition="0">
        <references count="3">
          <reference field="0" count="1" selected="0">
            <x v="104"/>
          </reference>
          <reference field="2" count="1" selected="0">
            <x v="3"/>
          </reference>
          <reference field="4" count="1">
            <x v="1"/>
          </reference>
        </references>
      </pivotArea>
    </format>
    <format dxfId="7809">
      <pivotArea dataOnly="0" labelOnly="1" outline="0" fieldPosition="0">
        <references count="3">
          <reference field="0" count="1" selected="0">
            <x v="47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7808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7807">
      <pivotArea dataOnly="0" labelOnly="1" outline="0" fieldPosition="0">
        <references count="3">
          <reference field="0" count="1" selected="0">
            <x v="58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7806">
      <pivotArea dataOnly="0" labelOnly="1" outline="0" fieldPosition="0">
        <references count="3">
          <reference field="0" count="1" selected="0">
            <x v="95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7805">
      <pivotArea dataOnly="0" labelOnly="1" outline="0" fieldPosition="0">
        <references count="3">
          <reference field="0" count="1" selected="0">
            <x v="113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7804">
      <pivotArea dataOnly="0" labelOnly="1" outline="0" fieldPosition="0">
        <references count="3">
          <reference field="0" count="1" selected="0">
            <x v="114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7803">
      <pivotArea dataOnly="0" labelOnly="1" outline="0" fieldPosition="0">
        <references count="3">
          <reference field="0" count="1" selected="0">
            <x v="89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7802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7801">
      <pivotArea dataOnly="0" labelOnly="1" outline="0" fieldPosition="0">
        <references count="3">
          <reference field="0" count="1" selected="0">
            <x v="134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7800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7799">
      <pivotArea dataOnly="0" labelOnly="1" outline="0" fieldPosition="0">
        <references count="3">
          <reference field="0" count="1" selected="0">
            <x v="21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7798">
      <pivotArea dataOnly="0" labelOnly="1" outline="0" fieldPosition="0">
        <references count="3">
          <reference field="0" count="1" selected="0">
            <x v="42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7797">
      <pivotArea dataOnly="0" labelOnly="1" outline="0" fieldPosition="0">
        <references count="3">
          <reference field="0" count="1" selected="0">
            <x v="84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7796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7795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7794">
      <pivotArea dataOnly="0" labelOnly="1" outline="0" fieldPosition="0">
        <references count="3">
          <reference field="0" count="1" selected="0">
            <x v="109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7793">
      <pivotArea dataOnly="0" labelOnly="1" outline="0" fieldPosition="0">
        <references count="3">
          <reference field="0" count="1" selected="0">
            <x v="101"/>
          </reference>
          <reference field="2" count="1" selected="0">
            <x v="11"/>
          </reference>
          <reference field="4" count="1">
            <x v="1"/>
          </reference>
        </references>
      </pivotArea>
    </format>
    <format dxfId="7792">
      <pivotArea dataOnly="0" labelOnly="1" outline="0" fieldPosition="0">
        <references count="3">
          <reference field="0" count="1" selected="0">
            <x v="120"/>
          </reference>
          <reference field="2" count="1" selected="0">
            <x v="11"/>
          </reference>
          <reference field="4" count="1">
            <x v="0"/>
          </reference>
        </references>
      </pivotArea>
    </format>
    <format dxfId="7791">
      <pivotArea dataOnly="0" labelOnly="1" outline="0" fieldPosition="0">
        <references count="3">
          <reference field="0" count="1" selected="0">
            <x v="128"/>
          </reference>
          <reference field="2" count="1" selected="0">
            <x v="11"/>
          </reference>
          <reference field="4" count="1">
            <x v="0"/>
          </reference>
        </references>
      </pivotArea>
    </format>
    <format dxfId="7790">
      <pivotArea dataOnly="0" labelOnly="1" outline="0" fieldPosition="0">
        <references count="3">
          <reference field="0" count="1" selected="0">
            <x v="78"/>
          </reference>
          <reference field="2" count="1" selected="0">
            <x v="12"/>
          </reference>
          <reference field="4" count="1">
            <x v="0"/>
          </reference>
        </references>
      </pivotArea>
    </format>
    <format dxfId="7789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7788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7787">
      <pivotArea dataOnly="0" labelOnly="1" outline="0" fieldPosition="0">
        <references count="3">
          <reference field="0" count="1" selected="0">
            <x v="85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7786">
      <pivotArea dataOnly="0" labelOnly="1" outline="0" fieldPosition="0">
        <references count="3">
          <reference field="0" count="1" selected="0">
            <x v="103"/>
          </reference>
          <reference field="2" count="1" selected="0">
            <x v="14"/>
          </reference>
          <reference field="4" count="1">
            <x v="1"/>
          </reference>
        </references>
      </pivotArea>
    </format>
    <format dxfId="7785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7784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7783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7782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7781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7780">
      <pivotArea dataOnly="0" labelOnly="1" outline="0" fieldPosition="0">
        <references count="3">
          <reference field="0" count="1" selected="0">
            <x v="69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7779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7778">
      <pivotArea dataOnly="0" labelOnly="1" outline="0" fieldPosition="0">
        <references count="3">
          <reference field="0" count="1" selected="0">
            <x v="127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7777">
      <pivotArea dataOnly="0" labelOnly="1" outline="0" fieldPosition="0">
        <references count="3">
          <reference field="0" count="1" selected="0">
            <x v="14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7776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7775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7774">
      <pivotArea dataOnly="0" labelOnly="1" outline="0" fieldPosition="0">
        <references count="3">
          <reference field="0" count="1" selected="0">
            <x v="59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7773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7772">
      <pivotArea dataOnly="0" labelOnly="1" outline="0" fieldPosition="0">
        <references count="3">
          <reference field="0" count="1" selected="0">
            <x v="100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7771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7770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7769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7768">
      <pivotArea dataOnly="0" labelOnly="1" outline="0" fieldPosition="0">
        <references count="3">
          <reference field="0" count="1" selected="0">
            <x v="97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7767">
      <pivotArea dataOnly="0" labelOnly="1" outline="0" fieldPosition="0">
        <references count="3">
          <reference field="0" count="1" selected="0">
            <x v="116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7766">
      <pivotArea dataOnly="0" labelOnly="1" outline="0" fieldPosition="0">
        <references count="3">
          <reference field="0" count="1" selected="0">
            <x v="117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7765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20"/>
          </reference>
          <reference field="4" count="1">
            <x v="0"/>
          </reference>
        </references>
      </pivotArea>
    </format>
    <format dxfId="7764">
      <pivotArea dataOnly="0" labelOnly="1" outline="0" fieldPosition="0">
        <references count="3">
          <reference field="0" count="1" selected="0">
            <x v="107"/>
          </reference>
          <reference field="2" count="1" selected="0">
            <x v="21"/>
          </reference>
          <reference field="4" count="1">
            <x v="0"/>
          </reference>
        </references>
      </pivotArea>
    </format>
    <format dxfId="7763">
      <pivotArea dataOnly="0" labelOnly="1" outline="0" fieldPosition="0">
        <references count="3">
          <reference field="0" count="1" selected="0">
            <x v="80"/>
          </reference>
          <reference field="2" count="1" selected="0">
            <x v="22"/>
          </reference>
          <reference field="4" count="1">
            <x v="0"/>
          </reference>
        </references>
      </pivotArea>
    </format>
    <format dxfId="7762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23"/>
          </reference>
          <reference field="4" count="1">
            <x v="0"/>
          </reference>
        </references>
      </pivotArea>
    </format>
    <format dxfId="7761">
      <pivotArea dataOnly="0" labelOnly="1" outline="0" fieldPosition="0">
        <references count="3">
          <reference field="0" count="1" selected="0">
            <x v="133"/>
          </reference>
          <reference field="2" count="1" selected="0">
            <x v="23"/>
          </reference>
          <reference field="4" count="1">
            <x v="0"/>
          </reference>
        </references>
      </pivotArea>
    </format>
    <format dxfId="7760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7759">
      <pivotArea dataOnly="0" labelOnly="1" outline="0" fieldPosition="0">
        <references count="3">
          <reference field="0" count="1" selected="0">
            <x v="6"/>
          </reference>
          <reference field="2" count="1" selected="0">
            <x v="25"/>
          </reference>
          <reference field="4" count="1">
            <x v="0"/>
          </reference>
        </references>
      </pivotArea>
    </format>
    <format dxfId="7758">
      <pivotArea dataOnly="0" labelOnly="1" outline="0" fieldPosition="0">
        <references count="3">
          <reference field="0" count="1" selected="0">
            <x v="118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7757">
      <pivotArea dataOnly="0" labelOnly="1" outline="0" fieldPosition="0">
        <references count="3">
          <reference field="0" count="1" selected="0">
            <x v="119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7756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7755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7754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26"/>
          </reference>
          <reference field="4" count="1">
            <x v="0"/>
          </reference>
        </references>
      </pivotArea>
    </format>
    <format dxfId="7753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26"/>
          </reference>
          <reference field="4" count="1">
            <x v="0"/>
          </reference>
        </references>
      </pivotArea>
    </format>
    <format dxfId="7752">
      <pivotArea dataOnly="0" labelOnly="1" outline="0" fieldPosition="0">
        <references count="3">
          <reference field="0" count="1" selected="0">
            <x v="88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7751">
      <pivotArea dataOnly="0" labelOnly="1" outline="0" fieldPosition="0">
        <references count="3">
          <reference field="0" count="1" selected="0">
            <x v="110"/>
          </reference>
          <reference field="2" count="1" selected="0">
            <x v="26"/>
          </reference>
          <reference field="4" count="1">
            <x v="0"/>
          </reference>
        </references>
      </pivotArea>
    </format>
    <format dxfId="7750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27"/>
          </reference>
          <reference field="4" count="1">
            <x v="1"/>
          </reference>
        </references>
      </pivotArea>
    </format>
    <format dxfId="7749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7748">
      <pivotArea dataOnly="0" labelOnly="1" outline="0" fieldPosition="0">
        <references count="3">
          <reference field="0" count="1" selected="0">
            <x v="82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7747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7746">
      <pivotArea dataOnly="0" labelOnly="1" outline="0" fieldPosition="0">
        <references count="3">
          <reference field="0" count="1" selected="0">
            <x v="87"/>
          </reference>
          <reference field="2" count="1" selected="0">
            <x v="29"/>
          </reference>
          <reference field="4" count="1">
            <x v="0"/>
          </reference>
        </references>
      </pivotArea>
    </format>
    <format dxfId="7745">
      <pivotArea dataOnly="0" labelOnly="1" outline="0" fieldPosition="0">
        <references count="3">
          <reference field="0" count="1" selected="0">
            <x v="53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7744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7743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7742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7741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7740">
      <pivotArea dataOnly="0" labelOnly="1" outline="0" fieldPosition="0">
        <references count="3">
          <reference field="0" count="1" selected="0">
            <x v="98"/>
          </reference>
          <reference field="2" count="1" selected="0">
            <x v="32"/>
          </reference>
          <reference field="4" count="1">
            <x v="0"/>
          </reference>
        </references>
      </pivotArea>
    </format>
    <format dxfId="7739">
      <pivotArea dataOnly="0" labelOnly="1" outline="0" fieldPosition="0">
        <references count="3">
          <reference field="0" count="1" selected="0">
            <x v="112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7738">
      <pivotArea dataOnly="0" labelOnly="1" outline="0" fieldPosition="0">
        <references count="3">
          <reference field="0" count="1" selected="0">
            <x v="0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7737">
      <pivotArea dataOnly="0" labelOnly="1" outline="0" fieldPosition="0">
        <references count="3">
          <reference field="0" count="1" selected="0">
            <x v="132"/>
          </reference>
          <reference field="2" count="1" selected="0">
            <x v="34"/>
          </reference>
          <reference field="4" count="1">
            <x v="1"/>
          </reference>
        </references>
      </pivotArea>
    </format>
    <format dxfId="7736">
      <pivotArea dataOnly="0" labelOnly="1" outline="0" fieldPosition="0">
        <references count="3">
          <reference field="0" count="1" selected="0">
            <x v="4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7735">
      <pivotArea dataOnly="0" labelOnly="1" outline="0" fieldPosition="0">
        <references count="3">
          <reference field="0" count="1" selected="0">
            <x v="7"/>
          </reference>
          <reference field="2" count="1" selected="0">
            <x v="36"/>
          </reference>
          <reference field="4" count="1">
            <x v="2"/>
          </reference>
        </references>
      </pivotArea>
    </format>
    <format dxfId="7734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36"/>
          </reference>
          <reference field="4" count="1">
            <x v="0"/>
          </reference>
        </references>
      </pivotArea>
    </format>
    <format dxfId="7733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37"/>
          </reference>
          <reference field="4" count="1">
            <x v="1"/>
          </reference>
        </references>
      </pivotArea>
    </format>
    <format dxfId="7732">
      <pivotArea dataOnly="0" labelOnly="1" outline="0" fieldPosition="0">
        <references count="3">
          <reference field="0" count="1" selected="0">
            <x v="10"/>
          </reference>
          <reference field="2" count="1" selected="0">
            <x v="38"/>
          </reference>
          <reference field="4" count="1">
            <x v="1"/>
          </reference>
        </references>
      </pivotArea>
    </format>
    <format dxfId="7731">
      <pivotArea dataOnly="0" labelOnly="1" outline="0" fieldPosition="0">
        <references count="3">
          <reference field="0" count="1" selected="0">
            <x v="129"/>
          </reference>
          <reference field="2" count="1" selected="0">
            <x v="38"/>
          </reference>
          <reference field="4" count="1">
            <x v="0"/>
          </reference>
        </references>
      </pivotArea>
    </format>
    <format dxfId="7730">
      <pivotArea dataOnly="0" labelOnly="1" outline="0" fieldPosition="0">
        <references count="3">
          <reference field="0" count="1" selected="0">
            <x v="11"/>
          </reference>
          <reference field="2" count="1" selected="0">
            <x v="39"/>
          </reference>
          <reference field="4" count="1">
            <x v="0"/>
          </reference>
        </references>
      </pivotArea>
    </format>
    <format dxfId="7729">
      <pivotArea dataOnly="0" labelOnly="1" outline="0" fieldPosition="0">
        <references count="3">
          <reference field="0" count="1" selected="0">
            <x v="17"/>
          </reference>
          <reference field="2" count="1" selected="0">
            <x v="40"/>
          </reference>
          <reference field="4" count="1">
            <x v="1"/>
          </reference>
        </references>
      </pivotArea>
    </format>
    <format dxfId="7728">
      <pivotArea dataOnly="0" labelOnly="1" outline="0" fieldPosition="0">
        <references count="3">
          <reference field="0" count="1" selected="0">
            <x v="115"/>
          </reference>
          <reference field="2" count="1" selected="0">
            <x v="40"/>
          </reference>
          <reference field="4" count="1">
            <x v="0"/>
          </reference>
        </references>
      </pivotArea>
    </format>
    <format dxfId="7727">
      <pivotArea dataOnly="0" labelOnly="1" outline="0" fieldPosition="0">
        <references count="3">
          <reference field="0" count="1" selected="0">
            <x v="19"/>
          </reference>
          <reference field="2" count="1" selected="0">
            <x v="41"/>
          </reference>
          <reference field="4" count="1">
            <x v="1"/>
          </reference>
        </references>
      </pivotArea>
    </format>
    <format dxfId="7726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42"/>
          </reference>
          <reference field="4" count="1">
            <x v="1"/>
          </reference>
        </references>
      </pivotArea>
    </format>
    <format dxfId="7725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724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723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722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721">
      <pivotArea dataOnly="0" labelOnly="1" outline="0" fieldPosition="0">
        <references count="3">
          <reference field="0" count="1" selected="0">
            <x v="51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720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719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718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717">
      <pivotArea dataOnly="0" labelOnly="1" outline="0" fieldPosition="0">
        <references count="3">
          <reference field="0" count="1" selected="0">
            <x v="106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716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44"/>
          </reference>
          <reference field="4" count="1">
            <x v="1"/>
          </reference>
        </references>
      </pivotArea>
    </format>
    <format dxfId="7715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45"/>
          </reference>
          <reference field="4" count="1">
            <x v="1"/>
          </reference>
        </references>
      </pivotArea>
    </format>
    <format dxfId="7714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7713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7712">
      <pivotArea dataOnly="0" labelOnly="1" outline="0" fieldPosition="0">
        <references count="3">
          <reference field="0" count="1" selected="0">
            <x v="57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7711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46"/>
          </reference>
          <reference field="4" count="1">
            <x v="1"/>
          </reference>
        </references>
      </pivotArea>
    </format>
    <format dxfId="7710">
      <pivotArea dataOnly="0" labelOnly="1" outline="0" fieldPosition="0">
        <references count="3">
          <reference field="0" count="1" selected="0">
            <x v="96"/>
          </reference>
          <reference field="2" count="1" selected="0">
            <x v="46"/>
          </reference>
          <reference field="4" count="1">
            <x v="1"/>
          </reference>
        </references>
      </pivotArea>
    </format>
    <format dxfId="7709">
      <pivotArea dataOnly="0" labelOnly="1" outline="0" fieldPosition="0">
        <references count="3">
          <reference field="0" count="1" selected="0">
            <x v="131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7708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47"/>
          </reference>
          <reference field="4" count="1">
            <x v="1"/>
          </reference>
        </references>
      </pivotArea>
    </format>
    <format dxfId="7707">
      <pivotArea dataOnly="0" labelOnly="1" outline="0" fieldPosition="0">
        <references count="3">
          <reference field="0" count="1" selected="0">
            <x v="123"/>
          </reference>
          <reference field="2" count="1" selected="0">
            <x v="47"/>
          </reference>
          <reference field="4" count="1">
            <x v="1"/>
          </reference>
        </references>
      </pivotArea>
    </format>
    <format dxfId="7706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48"/>
          </reference>
          <reference field="4" count="1">
            <x v="0"/>
          </reference>
        </references>
      </pivotArea>
    </format>
    <format dxfId="7705">
      <pivotArea dataOnly="0" labelOnly="1" outline="0" fieldPosition="0">
        <references count="3">
          <reference field="0" count="1" selected="0">
            <x v="38"/>
          </reference>
          <reference field="2" count="1" selected="0">
            <x v="49"/>
          </reference>
          <reference field="4" count="1">
            <x v="1"/>
          </reference>
        </references>
      </pivotArea>
    </format>
    <format dxfId="7704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50"/>
          </reference>
          <reference field="4" count="1">
            <x v="0"/>
          </reference>
        </references>
      </pivotArea>
    </format>
    <format dxfId="7703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51"/>
          </reference>
          <reference field="4" count="1">
            <x v="1"/>
          </reference>
        </references>
      </pivotArea>
    </format>
    <format dxfId="7702">
      <pivotArea dataOnly="0" labelOnly="1" outline="0" fieldPosition="0">
        <references count="3">
          <reference field="0" count="1" selected="0">
            <x v="56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7701">
      <pivotArea dataOnly="0" labelOnly="1" outline="0" fieldPosition="0">
        <references count="3">
          <reference field="0" count="1" selected="0">
            <x v="72"/>
          </reference>
          <reference field="2" count="1" selected="0">
            <x v="53"/>
          </reference>
          <reference field="4" count="1">
            <x v="1"/>
          </reference>
        </references>
      </pivotArea>
    </format>
    <format dxfId="7700">
      <pivotArea dataOnly="0" labelOnly="1" outline="0" fieldPosition="0">
        <references count="3">
          <reference field="0" count="1" selected="0">
            <x v="74"/>
          </reference>
          <reference field="2" count="1" selected="0">
            <x v="54"/>
          </reference>
          <reference field="4" count="1">
            <x v="1"/>
          </reference>
        </references>
      </pivotArea>
    </format>
    <format dxfId="7699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54"/>
          </reference>
          <reference field="4" count="1">
            <x v="0"/>
          </reference>
        </references>
      </pivotArea>
    </format>
    <format dxfId="7698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55"/>
          </reference>
          <reference field="4" count="1">
            <x v="1"/>
          </reference>
        </references>
      </pivotArea>
    </format>
    <format dxfId="7697">
      <pivotArea dataOnly="0" labelOnly="1" outline="0" fieldPosition="0">
        <references count="3">
          <reference field="0" count="1" selected="0">
            <x v="86"/>
          </reference>
          <reference field="2" count="1" selected="0">
            <x v="56"/>
          </reference>
          <reference field="4" count="1">
            <x v="0"/>
          </reference>
        </references>
      </pivotArea>
    </format>
    <format dxfId="7696">
      <pivotArea dataOnly="0" labelOnly="1" outline="0" fieldPosition="0">
        <references count="3">
          <reference field="0" count="1" selected="0">
            <x v="90"/>
          </reference>
          <reference field="2" count="1" selected="0">
            <x v="57"/>
          </reference>
          <reference field="4" count="1">
            <x v="1"/>
          </reference>
        </references>
      </pivotArea>
    </format>
    <format dxfId="7695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58"/>
          </reference>
          <reference field="4" count="1">
            <x v="1"/>
          </reference>
        </references>
      </pivotArea>
    </format>
    <format dxfId="7694">
      <pivotArea dataOnly="0" labelOnly="1" outline="0" fieldPosition="0">
        <references count="3">
          <reference field="0" count="1" selected="0">
            <x v="99"/>
          </reference>
          <reference field="2" count="1" selected="0">
            <x v="59"/>
          </reference>
          <reference field="4" count="1">
            <x v="1"/>
          </reference>
        </references>
      </pivotArea>
    </format>
    <format dxfId="7693">
      <pivotArea dataOnly="0" labelOnly="1" outline="0" fieldPosition="0">
        <references count="3">
          <reference field="0" count="1" selected="0">
            <x v="102"/>
          </reference>
          <reference field="2" count="1" selected="0">
            <x v="60"/>
          </reference>
          <reference field="4" count="1">
            <x v="1"/>
          </reference>
        </references>
      </pivotArea>
    </format>
    <format dxfId="7692">
      <pivotArea dataOnly="0" labelOnly="1" outline="0" fieldPosition="0">
        <references count="3">
          <reference field="0" count="1" selected="0">
            <x v="105"/>
          </reference>
          <reference field="2" count="1" selected="0">
            <x v="61"/>
          </reference>
          <reference field="4" count="1">
            <x v="0"/>
          </reference>
        </references>
      </pivotArea>
    </format>
    <format dxfId="7691">
      <pivotArea dataOnly="0" labelOnly="1" outline="0" fieldPosition="0">
        <references count="3">
          <reference field="0" count="1" selected="0">
            <x v="108"/>
          </reference>
          <reference field="2" count="1" selected="0">
            <x v="62"/>
          </reference>
          <reference field="4" count="1">
            <x v="0"/>
          </reference>
        </references>
      </pivotArea>
    </format>
    <format dxfId="7690">
      <pivotArea dataOnly="0" labelOnly="1" outline="0" fieldPosition="0">
        <references count="3">
          <reference field="0" count="1" selected="0">
            <x v="125"/>
          </reference>
          <reference field="2" count="1" selected="0">
            <x v="62"/>
          </reference>
          <reference field="4" count="1">
            <x v="0"/>
          </reference>
        </references>
      </pivotArea>
    </format>
    <format dxfId="7689">
      <pivotArea dataOnly="0" labelOnly="1" outline="0" fieldPosition="0">
        <references count="3">
          <reference field="0" count="1" selected="0">
            <x v="126"/>
          </reference>
          <reference field="2" count="1" selected="0">
            <x v="62"/>
          </reference>
          <reference field="4" count="1">
            <x v="0"/>
          </reference>
        </references>
      </pivotArea>
    </format>
    <format dxfId="7688">
      <pivotArea dataOnly="0" labelOnly="1" outline="0" fieldPosition="0">
        <references count="3">
          <reference field="0" count="1" selected="0">
            <x v="111"/>
          </reference>
          <reference field="2" count="1" selected="0">
            <x v="63"/>
          </reference>
          <reference field="4" count="1">
            <x v="1"/>
          </reference>
        </references>
      </pivotArea>
    </format>
    <format dxfId="7687">
      <pivotArea dataOnly="0" labelOnly="1" outline="0" fieldPosition="0">
        <references count="3">
          <reference field="0" count="1" selected="0">
            <x v="121"/>
          </reference>
          <reference field="2" count="1" selected="0">
            <x v="64"/>
          </reference>
          <reference field="4" count="1">
            <x v="1"/>
          </reference>
        </references>
      </pivotArea>
    </format>
    <format dxfId="7686">
      <pivotArea dataOnly="0" labelOnly="1" outline="0" fieldPosition="0">
        <references count="3">
          <reference field="0" count="1" selected="0">
            <x v="122"/>
          </reference>
          <reference field="2" count="1" selected="0">
            <x v="65"/>
          </reference>
          <reference field="4" count="1">
            <x v="1"/>
          </reference>
        </references>
      </pivotArea>
    </format>
    <format dxfId="7685">
      <pivotArea dataOnly="0" labelOnly="1" outline="0" fieldPosition="0">
        <references count="3">
          <reference field="0" count="1" selected="0">
            <x v="130"/>
          </reference>
          <reference field="2" count="1" selected="0">
            <x v="66"/>
          </reference>
          <reference field="4" count="1">
            <x v="2"/>
          </reference>
        </references>
      </pivotArea>
    </format>
    <format dxfId="7684">
      <pivotArea outline="0" collapsedLevelsAreSubtotals="1" fieldPosition="0"/>
    </format>
    <format dxfId="7683">
      <pivotArea field="2" type="button" dataOnly="0" labelOnly="1" outline="0" axis="axisRow" fieldPosition="0"/>
    </format>
    <format dxfId="7682">
      <pivotArea field="0" type="button" dataOnly="0" labelOnly="1" outline="0" axis="axisRow" fieldPosition="1"/>
    </format>
    <format dxfId="7681">
      <pivotArea field="4" type="button" dataOnly="0" labelOnly="1" outline="0" axis="axisRow" fieldPosition="2"/>
    </format>
    <format dxfId="7680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679">
      <pivotArea dataOnly="0" labelOnly="1" outline="0" fieldPosition="0">
        <references count="1">
          <reference field="2" count="1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</reference>
        </references>
      </pivotArea>
    </format>
    <format dxfId="7678">
      <pivotArea dataOnly="0" labelOnly="1" grandRow="1" outline="0" fieldPosition="0"/>
    </format>
    <format dxfId="7677">
      <pivotArea dataOnly="0" labelOnly="1" outline="0" fieldPosition="0">
        <references count="2">
          <reference field="0" count="4">
            <x v="30"/>
            <x v="33"/>
            <x v="63"/>
            <x v="92"/>
          </reference>
          <reference field="2" count="1" selected="0">
            <x v="0"/>
          </reference>
        </references>
      </pivotArea>
    </format>
    <format dxfId="7676">
      <pivotArea dataOnly="0" labelOnly="1" outline="0" fieldPosition="0">
        <references count="2">
          <reference field="0" count="1">
            <x v="52"/>
          </reference>
          <reference field="2" count="1" selected="0">
            <x v="1"/>
          </reference>
        </references>
      </pivotArea>
    </format>
    <format dxfId="7675">
      <pivotArea dataOnly="0" labelOnly="1" outline="0" fieldPosition="0">
        <references count="2">
          <reference field="0" count="4">
            <x v="8"/>
            <x v="26"/>
            <x v="46"/>
            <x v="124"/>
          </reference>
          <reference field="2" count="1" selected="0">
            <x v="2"/>
          </reference>
        </references>
      </pivotArea>
    </format>
    <format dxfId="7674">
      <pivotArea dataOnly="0" labelOnly="1" outline="0" fieldPosition="0">
        <references count="2">
          <reference field="0" count="1">
            <x v="104"/>
          </reference>
          <reference field="2" count="1" selected="0">
            <x v="3"/>
          </reference>
        </references>
      </pivotArea>
    </format>
    <format dxfId="7673">
      <pivotArea dataOnly="0" labelOnly="1" outline="0" fieldPosition="0">
        <references count="2">
          <reference field="0" count="2">
            <x v="47"/>
            <x v="94"/>
          </reference>
          <reference field="2" count="1" selected="0">
            <x v="4"/>
          </reference>
        </references>
      </pivotArea>
    </format>
    <format dxfId="7672">
      <pivotArea dataOnly="0" labelOnly="1" outline="0" fieldPosition="0">
        <references count="2">
          <reference field="0" count="4">
            <x v="58"/>
            <x v="95"/>
            <x v="113"/>
            <x v="114"/>
          </reference>
          <reference field="2" count="1" selected="0">
            <x v="5"/>
          </reference>
        </references>
      </pivotArea>
    </format>
    <format dxfId="7671">
      <pivotArea dataOnly="0" labelOnly="1" outline="0" fieldPosition="0">
        <references count="2">
          <reference field="0" count="1">
            <x v="89"/>
          </reference>
          <reference field="2" count="1" selected="0">
            <x v="6"/>
          </reference>
        </references>
      </pivotArea>
    </format>
    <format dxfId="7670">
      <pivotArea dataOnly="0" labelOnly="1" outline="0" fieldPosition="0">
        <references count="2">
          <reference field="0" count="2">
            <x v="43"/>
            <x v="134"/>
          </reference>
          <reference field="2" count="1" selected="0">
            <x v="7"/>
          </reference>
        </references>
      </pivotArea>
    </format>
    <format dxfId="7669">
      <pivotArea dataOnly="0" labelOnly="1" outline="0" fieldPosition="0">
        <references count="2">
          <reference field="0" count="1">
            <x v="3"/>
          </reference>
          <reference field="2" count="1" selected="0">
            <x v="8"/>
          </reference>
        </references>
      </pivotArea>
    </format>
    <format dxfId="7668">
      <pivotArea dataOnly="0" labelOnly="1" outline="0" fieldPosition="0">
        <references count="2">
          <reference field="0" count="3">
            <x v="21"/>
            <x v="42"/>
            <x v="84"/>
          </reference>
          <reference field="2" count="1" selected="0">
            <x v="9"/>
          </reference>
        </references>
      </pivotArea>
    </format>
    <format dxfId="7667">
      <pivotArea dataOnly="0" labelOnly="1" outline="0" fieldPosition="0">
        <references count="2">
          <reference field="0" count="3">
            <x v="28"/>
            <x v="70"/>
            <x v="109"/>
          </reference>
          <reference field="2" count="1" selected="0">
            <x v="10"/>
          </reference>
        </references>
      </pivotArea>
    </format>
    <format dxfId="7666">
      <pivotArea dataOnly="0" labelOnly="1" outline="0" fieldPosition="0">
        <references count="2">
          <reference field="0" count="3">
            <x v="101"/>
            <x v="120"/>
            <x v="128"/>
          </reference>
          <reference field="2" count="1" selected="0">
            <x v="11"/>
          </reference>
        </references>
      </pivotArea>
    </format>
    <format dxfId="7665">
      <pivotArea dataOnly="0" labelOnly="1" outline="0" fieldPosition="0">
        <references count="2">
          <reference field="0" count="1">
            <x v="78"/>
          </reference>
          <reference field="2" count="1" selected="0">
            <x v="12"/>
          </reference>
        </references>
      </pivotArea>
    </format>
    <format dxfId="7664">
      <pivotArea dataOnly="0" labelOnly="1" outline="0" fieldPosition="0">
        <references count="2">
          <reference field="0" count="3">
            <x v="18"/>
            <x v="39"/>
            <x v="85"/>
          </reference>
          <reference field="2" count="1" selected="0">
            <x v="13"/>
          </reference>
        </references>
      </pivotArea>
    </format>
    <format dxfId="7663">
      <pivotArea dataOnly="0" labelOnly="1" outline="0" fieldPosition="0">
        <references count="2">
          <reference field="0" count="1">
            <x v="103"/>
          </reference>
          <reference field="2" count="1" selected="0">
            <x v="14"/>
          </reference>
        </references>
      </pivotArea>
    </format>
    <format dxfId="7662">
      <pivotArea dataOnly="0" labelOnly="1" outline="0" fieldPosition="0">
        <references count="2">
          <reference field="0" count="8">
            <x v="1"/>
            <x v="2"/>
            <x v="23"/>
            <x v="66"/>
            <x v="67"/>
            <x v="69"/>
            <x v="93"/>
            <x v="127"/>
          </reference>
          <reference field="2" count="1" selected="0">
            <x v="15"/>
          </reference>
        </references>
      </pivotArea>
    </format>
    <format dxfId="7661">
      <pivotArea dataOnly="0" labelOnly="1" outline="0" fieldPosition="0">
        <references count="2">
          <reference field="0" count="2">
            <x v="14"/>
            <x v="15"/>
          </reference>
          <reference field="2" count="1" selected="0">
            <x v="16"/>
          </reference>
        </references>
      </pivotArea>
    </format>
    <format dxfId="7660">
      <pivotArea dataOnly="0" labelOnly="1" outline="0" fieldPosition="0">
        <references count="2">
          <reference field="0" count="2">
            <x v="5"/>
            <x v="59"/>
          </reference>
          <reference field="2" count="1" selected="0">
            <x v="17"/>
          </reference>
        </references>
      </pivotArea>
    </format>
    <format dxfId="7659">
      <pivotArea dataOnly="0" labelOnly="1" outline="0" fieldPosition="0">
        <references count="2">
          <reference field="0" count="2">
            <x v="48"/>
            <x v="100"/>
          </reference>
          <reference field="2" count="1" selected="0">
            <x v="18"/>
          </reference>
        </references>
      </pivotArea>
    </format>
    <format dxfId="7658">
      <pivotArea dataOnly="0" labelOnly="1" outline="0" fieldPosition="0">
        <references count="2">
          <reference field="0" count="6">
            <x v="22"/>
            <x v="49"/>
            <x v="65"/>
            <x v="97"/>
            <x v="116"/>
            <x v="117"/>
          </reference>
          <reference field="2" count="1" selected="0">
            <x v="19"/>
          </reference>
        </references>
      </pivotArea>
    </format>
    <format dxfId="7657">
      <pivotArea dataOnly="0" labelOnly="1" outline="0" fieldPosition="0">
        <references count="2">
          <reference field="0" count="1">
            <x v="13"/>
          </reference>
          <reference field="2" count="1" selected="0">
            <x v="20"/>
          </reference>
        </references>
      </pivotArea>
    </format>
    <format dxfId="7656">
      <pivotArea dataOnly="0" labelOnly="1" outline="0" fieldPosition="0">
        <references count="2">
          <reference field="0" count="1">
            <x v="107"/>
          </reference>
          <reference field="2" count="1" selected="0">
            <x v="21"/>
          </reference>
        </references>
      </pivotArea>
    </format>
    <format dxfId="7655">
      <pivotArea dataOnly="0" labelOnly="1" outline="0" fieldPosition="0">
        <references count="2">
          <reference field="0" count="1">
            <x v="80"/>
          </reference>
          <reference field="2" count="1" selected="0">
            <x v="22"/>
          </reference>
        </references>
      </pivotArea>
    </format>
    <format dxfId="7654">
      <pivotArea dataOnly="0" labelOnly="1" outline="0" fieldPosition="0">
        <references count="2">
          <reference field="0" count="2">
            <x v="12"/>
            <x v="133"/>
          </reference>
          <reference field="2" count="1" selected="0">
            <x v="23"/>
          </reference>
        </references>
      </pivotArea>
    </format>
    <format dxfId="7653">
      <pivotArea dataOnly="0" labelOnly="1" outline="0" fieldPosition="0">
        <references count="2">
          <reference field="0" count="1">
            <x v="36"/>
          </reference>
          <reference field="2" count="1" selected="0">
            <x v="24"/>
          </reference>
        </references>
      </pivotArea>
    </format>
    <format dxfId="7652">
      <pivotArea dataOnly="0" labelOnly="1" outline="0" fieldPosition="0">
        <references count="2">
          <reference field="0" count="3">
            <x v="6"/>
            <x v="118"/>
            <x v="119"/>
          </reference>
          <reference field="2" count="1" selected="0">
            <x v="25"/>
          </reference>
        </references>
      </pivotArea>
    </format>
    <format dxfId="7651">
      <pivotArea dataOnly="0" labelOnly="1" outline="0" fieldPosition="0">
        <references count="2">
          <reference field="0" count="6">
            <x v="16"/>
            <x v="55"/>
            <x v="73"/>
            <x v="76"/>
            <x v="88"/>
            <x v="110"/>
          </reference>
          <reference field="2" count="1" selected="0">
            <x v="26"/>
          </reference>
        </references>
      </pivotArea>
    </format>
    <format dxfId="7650">
      <pivotArea dataOnly="0" labelOnly="1" outline="0" fieldPosition="0">
        <references count="2">
          <reference field="0" count="1">
            <x v="45"/>
          </reference>
          <reference field="2" count="1" selected="0">
            <x v="27"/>
          </reference>
        </references>
      </pivotArea>
    </format>
    <format dxfId="7649">
      <pivotArea dataOnly="0" labelOnly="1" outline="0" fieldPosition="0">
        <references count="2">
          <reference field="0" count="3">
            <x v="34"/>
            <x v="82"/>
            <x v="83"/>
          </reference>
          <reference field="2" count="1" selected="0">
            <x v="28"/>
          </reference>
        </references>
      </pivotArea>
    </format>
    <format dxfId="7648">
      <pivotArea dataOnly="0" labelOnly="1" outline="0" fieldPosition="0">
        <references count="2">
          <reference field="0" count="1">
            <x v="87"/>
          </reference>
          <reference field="2" count="1" selected="0">
            <x v="29"/>
          </reference>
        </references>
      </pivotArea>
    </format>
    <format dxfId="7647">
      <pivotArea dataOnly="0" labelOnly="1" outline="0" fieldPosition="0">
        <references count="2">
          <reference field="0" count="1">
            <x v="53"/>
          </reference>
          <reference field="2" count="1" selected="0">
            <x v="30"/>
          </reference>
        </references>
      </pivotArea>
    </format>
    <format dxfId="7646">
      <pivotArea dataOnly="0" labelOnly="1" outline="0" fieldPosition="0">
        <references count="2">
          <reference field="0" count="3">
            <x v="64"/>
            <x v="68"/>
            <x v="79"/>
          </reference>
          <reference field="2" count="1" selected="0">
            <x v="31"/>
          </reference>
        </references>
      </pivotArea>
    </format>
    <format dxfId="7645">
      <pivotArea dataOnly="0" labelOnly="1" outline="0" fieldPosition="0">
        <references count="2">
          <reference field="0" count="3">
            <x v="62"/>
            <x v="98"/>
            <x v="112"/>
          </reference>
          <reference field="2" count="1" selected="0">
            <x v="32"/>
          </reference>
        </references>
      </pivotArea>
    </format>
    <format dxfId="7644">
      <pivotArea dataOnly="0" labelOnly="1" outline="0" fieldPosition="0">
        <references count="2">
          <reference field="0" count="1">
            <x v="0"/>
          </reference>
          <reference field="2" count="1" selected="0">
            <x v="33"/>
          </reference>
        </references>
      </pivotArea>
    </format>
    <format dxfId="7643">
      <pivotArea dataOnly="0" labelOnly="1" outline="0" fieldPosition="0">
        <references count="2">
          <reference field="0" count="1">
            <x v="132"/>
          </reference>
          <reference field="2" count="1" selected="0">
            <x v="34"/>
          </reference>
        </references>
      </pivotArea>
    </format>
    <format dxfId="7642">
      <pivotArea dataOnly="0" labelOnly="1" outline="0" fieldPosition="0">
        <references count="2">
          <reference field="0" count="1">
            <x v="4"/>
          </reference>
          <reference field="2" count="1" selected="0">
            <x v="35"/>
          </reference>
        </references>
      </pivotArea>
    </format>
    <format dxfId="7641">
      <pivotArea dataOnly="0" labelOnly="1" outline="0" fieldPosition="0">
        <references count="2">
          <reference field="0" count="2">
            <x v="7"/>
            <x v="35"/>
          </reference>
          <reference field="2" count="1" selected="0">
            <x v="36"/>
          </reference>
        </references>
      </pivotArea>
    </format>
    <format dxfId="7640">
      <pivotArea dataOnly="0" labelOnly="1" outline="0" fieldPosition="0">
        <references count="2">
          <reference field="0" count="1">
            <x v="9"/>
          </reference>
          <reference field="2" count="1" selected="0">
            <x v="37"/>
          </reference>
        </references>
      </pivotArea>
    </format>
    <format dxfId="7639">
      <pivotArea dataOnly="0" labelOnly="1" outline="0" fieldPosition="0">
        <references count="2">
          <reference field="0" count="2">
            <x v="10"/>
            <x v="129"/>
          </reference>
          <reference field="2" count="1" selected="0">
            <x v="38"/>
          </reference>
        </references>
      </pivotArea>
    </format>
    <format dxfId="7638">
      <pivotArea dataOnly="0" labelOnly="1" outline="0" fieldPosition="0">
        <references count="2">
          <reference field="0" count="1">
            <x v="11"/>
          </reference>
          <reference field="2" count="1" selected="0">
            <x v="39"/>
          </reference>
        </references>
      </pivotArea>
    </format>
    <format dxfId="7637">
      <pivotArea dataOnly="0" labelOnly="1" outline="0" fieldPosition="0">
        <references count="2">
          <reference field="0" count="2">
            <x v="17"/>
            <x v="115"/>
          </reference>
          <reference field="2" count="1" selected="0">
            <x v="40"/>
          </reference>
        </references>
      </pivotArea>
    </format>
    <format dxfId="7636">
      <pivotArea dataOnly="0" labelOnly="1" outline="0" fieldPosition="0">
        <references count="2">
          <reference field="0" count="1">
            <x v="19"/>
          </reference>
          <reference field="2" count="1" selected="0">
            <x v="41"/>
          </reference>
        </references>
      </pivotArea>
    </format>
    <format dxfId="7635">
      <pivotArea dataOnly="0" labelOnly="1" outline="0" fieldPosition="0">
        <references count="2">
          <reference field="0" count="1">
            <x v="20"/>
          </reference>
          <reference field="2" count="1" selected="0">
            <x v="42"/>
          </reference>
        </references>
      </pivotArea>
    </format>
    <format dxfId="7634">
      <pivotArea dataOnly="0" labelOnly="1" outline="0" fieldPosition="0">
        <references count="2">
          <reference field="0" count="9">
            <x v="24"/>
            <x v="31"/>
            <x v="41"/>
            <x v="44"/>
            <x v="51"/>
            <x v="61"/>
            <x v="71"/>
            <x v="77"/>
            <x v="106"/>
          </reference>
          <reference field="2" count="1" selected="0">
            <x v="43"/>
          </reference>
        </references>
      </pivotArea>
    </format>
    <format dxfId="7633">
      <pivotArea dataOnly="0" labelOnly="1" outline="0" fieldPosition="0">
        <references count="2">
          <reference field="0" count="1">
            <x v="25"/>
          </reference>
          <reference field="2" count="1" selected="0">
            <x v="44"/>
          </reference>
        </references>
      </pivotArea>
    </format>
    <format dxfId="7632">
      <pivotArea dataOnly="0" labelOnly="1" outline="0" fieldPosition="0">
        <references count="2">
          <reference field="0" count="1">
            <x v="27"/>
          </reference>
          <reference field="2" count="1" selected="0">
            <x v="45"/>
          </reference>
        </references>
      </pivotArea>
    </format>
    <format dxfId="7631">
      <pivotArea dataOnly="0" labelOnly="1" outline="0" fieldPosition="0">
        <references count="2">
          <reference field="0" count="6">
            <x v="29"/>
            <x v="50"/>
            <x v="57"/>
            <x v="60"/>
            <x v="96"/>
            <x v="131"/>
          </reference>
          <reference field="2" count="1" selected="0">
            <x v="46"/>
          </reference>
        </references>
      </pivotArea>
    </format>
    <format dxfId="7630">
      <pivotArea dataOnly="0" labelOnly="1" outline="0" fieldPosition="0">
        <references count="2">
          <reference field="0" count="2">
            <x v="32"/>
            <x v="123"/>
          </reference>
          <reference field="2" count="1" selected="0">
            <x v="47"/>
          </reference>
        </references>
      </pivotArea>
    </format>
    <format dxfId="7629">
      <pivotArea dataOnly="0" labelOnly="1" outline="0" fieldPosition="0">
        <references count="2">
          <reference field="0" count="1">
            <x v="37"/>
          </reference>
          <reference field="2" count="1" selected="0">
            <x v="48"/>
          </reference>
        </references>
      </pivotArea>
    </format>
    <format dxfId="7628">
      <pivotArea dataOnly="0" labelOnly="1" outline="0" fieldPosition="0">
        <references count="2">
          <reference field="0" count="1">
            <x v="38"/>
          </reference>
          <reference field="2" count="1" selected="0">
            <x v="49"/>
          </reference>
        </references>
      </pivotArea>
    </format>
    <format dxfId="7627">
      <pivotArea dataOnly="0" labelOnly="1" outline="0" fieldPosition="0">
        <references count="2">
          <reference field="0" count="1">
            <x v="40"/>
          </reference>
          <reference field="2" count="1" selected="0">
            <x v="50"/>
          </reference>
        </references>
      </pivotArea>
    </format>
    <format dxfId="7626">
      <pivotArea dataOnly="0" labelOnly="1" outline="0" fieldPosition="0">
        <references count="2">
          <reference field="0" count="1">
            <x v="54"/>
          </reference>
          <reference field="2" count="1" selected="0">
            <x v="51"/>
          </reference>
        </references>
      </pivotArea>
    </format>
    <format dxfId="7625">
      <pivotArea dataOnly="0" labelOnly="1" outline="0" fieldPosition="0">
        <references count="2">
          <reference field="0" count="1">
            <x v="56"/>
          </reference>
          <reference field="2" count="1" selected="0">
            <x v="52"/>
          </reference>
        </references>
      </pivotArea>
    </format>
    <format dxfId="7624">
      <pivotArea dataOnly="0" labelOnly="1" outline="0" fieldPosition="0">
        <references count="2">
          <reference field="0" count="1">
            <x v="72"/>
          </reference>
          <reference field="2" count="1" selected="0">
            <x v="53"/>
          </reference>
        </references>
      </pivotArea>
    </format>
    <format dxfId="7623">
      <pivotArea dataOnly="0" labelOnly="1" outline="0" fieldPosition="0">
        <references count="2">
          <reference field="0" count="2">
            <x v="74"/>
            <x v="75"/>
          </reference>
          <reference field="2" count="1" selected="0">
            <x v="54"/>
          </reference>
        </references>
      </pivotArea>
    </format>
    <format dxfId="7622">
      <pivotArea dataOnly="0" labelOnly="1" outline="0" fieldPosition="0">
        <references count="2">
          <reference field="0" count="1">
            <x v="81"/>
          </reference>
          <reference field="2" count="1" selected="0">
            <x v="55"/>
          </reference>
        </references>
      </pivotArea>
    </format>
    <format dxfId="7621">
      <pivotArea dataOnly="0" labelOnly="1" outline="0" fieldPosition="0">
        <references count="2">
          <reference field="0" count="1">
            <x v="86"/>
          </reference>
          <reference field="2" count="1" selected="0">
            <x v="56"/>
          </reference>
        </references>
      </pivotArea>
    </format>
    <format dxfId="7620">
      <pivotArea dataOnly="0" labelOnly="1" outline="0" fieldPosition="0">
        <references count="2">
          <reference field="0" count="1">
            <x v="90"/>
          </reference>
          <reference field="2" count="1" selected="0">
            <x v="57"/>
          </reference>
        </references>
      </pivotArea>
    </format>
    <format dxfId="7619">
      <pivotArea dataOnly="0" labelOnly="1" outline="0" fieldPosition="0">
        <references count="2">
          <reference field="0" count="1">
            <x v="91"/>
          </reference>
          <reference field="2" count="1" selected="0">
            <x v="58"/>
          </reference>
        </references>
      </pivotArea>
    </format>
    <format dxfId="7618">
      <pivotArea dataOnly="0" labelOnly="1" outline="0" fieldPosition="0">
        <references count="2">
          <reference field="0" count="1">
            <x v="99"/>
          </reference>
          <reference field="2" count="1" selected="0">
            <x v="59"/>
          </reference>
        </references>
      </pivotArea>
    </format>
    <format dxfId="7617">
      <pivotArea dataOnly="0" labelOnly="1" outline="0" fieldPosition="0">
        <references count="2">
          <reference field="0" count="1">
            <x v="102"/>
          </reference>
          <reference field="2" count="1" selected="0">
            <x v="60"/>
          </reference>
        </references>
      </pivotArea>
    </format>
    <format dxfId="7616">
      <pivotArea dataOnly="0" labelOnly="1" outline="0" fieldPosition="0">
        <references count="2">
          <reference field="0" count="1">
            <x v="105"/>
          </reference>
          <reference field="2" count="1" selected="0">
            <x v="61"/>
          </reference>
        </references>
      </pivotArea>
    </format>
    <format dxfId="7615">
      <pivotArea dataOnly="0" labelOnly="1" outline="0" fieldPosition="0">
        <references count="2">
          <reference field="0" count="3">
            <x v="108"/>
            <x v="125"/>
            <x v="126"/>
          </reference>
          <reference field="2" count="1" selected="0">
            <x v="62"/>
          </reference>
        </references>
      </pivotArea>
    </format>
    <format dxfId="7614">
      <pivotArea dataOnly="0" labelOnly="1" outline="0" fieldPosition="0">
        <references count="2">
          <reference field="0" count="1">
            <x v="111"/>
          </reference>
          <reference field="2" count="1" selected="0">
            <x v="63"/>
          </reference>
        </references>
      </pivotArea>
    </format>
    <format dxfId="7613">
      <pivotArea dataOnly="0" labelOnly="1" outline="0" fieldPosition="0">
        <references count="2">
          <reference field="0" count="1">
            <x v="121"/>
          </reference>
          <reference field="2" count="1" selected="0">
            <x v="64"/>
          </reference>
        </references>
      </pivotArea>
    </format>
    <format dxfId="7612">
      <pivotArea dataOnly="0" labelOnly="1" outline="0" fieldPosition="0">
        <references count="2">
          <reference field="0" count="1">
            <x v="122"/>
          </reference>
          <reference field="2" count="1" selected="0">
            <x v="65"/>
          </reference>
        </references>
      </pivotArea>
    </format>
    <format dxfId="7611">
      <pivotArea dataOnly="0" labelOnly="1" outline="0" fieldPosition="0">
        <references count="2">
          <reference field="0" count="1">
            <x v="130"/>
          </reference>
          <reference field="2" count="1" selected="0">
            <x v="66"/>
          </reference>
        </references>
      </pivotArea>
    </format>
    <format dxfId="7610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7609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7608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7607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7606">
      <pivotArea dataOnly="0" labelOnly="1" outline="0" fieldPosition="0">
        <references count="3">
          <reference field="0" count="1" selected="0">
            <x v="52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7605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7604">
      <pivotArea dataOnly="0" labelOnly="1" outline="0" fieldPosition="0">
        <references count="3">
          <reference field="0" count="1" selected="0">
            <x v="26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7603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7602">
      <pivotArea dataOnly="0" labelOnly="1" outline="0" fieldPosition="0">
        <references count="3">
          <reference field="0" count="1" selected="0">
            <x v="124"/>
          </reference>
          <reference field="2" count="1" selected="0">
            <x v="2"/>
          </reference>
          <reference field="4" count="1">
            <x v="2"/>
          </reference>
        </references>
      </pivotArea>
    </format>
    <format dxfId="7601">
      <pivotArea dataOnly="0" labelOnly="1" outline="0" fieldPosition="0">
        <references count="3">
          <reference field="0" count="1" selected="0">
            <x v="104"/>
          </reference>
          <reference field="2" count="1" selected="0">
            <x v="3"/>
          </reference>
          <reference field="4" count="1">
            <x v="1"/>
          </reference>
        </references>
      </pivotArea>
    </format>
    <format dxfId="7600">
      <pivotArea dataOnly="0" labelOnly="1" outline="0" fieldPosition="0">
        <references count="3">
          <reference field="0" count="1" selected="0">
            <x v="47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7599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7598">
      <pivotArea dataOnly="0" labelOnly="1" outline="0" fieldPosition="0">
        <references count="3">
          <reference field="0" count="1" selected="0">
            <x v="58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7597">
      <pivotArea dataOnly="0" labelOnly="1" outline="0" fieldPosition="0">
        <references count="3">
          <reference field="0" count="1" selected="0">
            <x v="95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7596">
      <pivotArea dataOnly="0" labelOnly="1" outline="0" fieldPosition="0">
        <references count="3">
          <reference field="0" count="1" selected="0">
            <x v="113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7595">
      <pivotArea dataOnly="0" labelOnly="1" outline="0" fieldPosition="0">
        <references count="3">
          <reference field="0" count="1" selected="0">
            <x v="114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7594">
      <pivotArea dataOnly="0" labelOnly="1" outline="0" fieldPosition="0">
        <references count="3">
          <reference field="0" count="1" selected="0">
            <x v="89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7593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7592">
      <pivotArea dataOnly="0" labelOnly="1" outline="0" fieldPosition="0">
        <references count="3">
          <reference field="0" count="1" selected="0">
            <x v="134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7591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7590">
      <pivotArea dataOnly="0" labelOnly="1" outline="0" fieldPosition="0">
        <references count="3">
          <reference field="0" count="1" selected="0">
            <x v="21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7589">
      <pivotArea dataOnly="0" labelOnly="1" outline="0" fieldPosition="0">
        <references count="3">
          <reference field="0" count="1" selected="0">
            <x v="42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7588">
      <pivotArea dataOnly="0" labelOnly="1" outline="0" fieldPosition="0">
        <references count="3">
          <reference field="0" count="1" selected="0">
            <x v="84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7587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7586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7585">
      <pivotArea dataOnly="0" labelOnly="1" outline="0" fieldPosition="0">
        <references count="3">
          <reference field="0" count="1" selected="0">
            <x v="109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7584">
      <pivotArea dataOnly="0" labelOnly="1" outline="0" fieldPosition="0">
        <references count="3">
          <reference field="0" count="1" selected="0">
            <x v="101"/>
          </reference>
          <reference field="2" count="1" selected="0">
            <x v="11"/>
          </reference>
          <reference field="4" count="1">
            <x v="1"/>
          </reference>
        </references>
      </pivotArea>
    </format>
    <format dxfId="7583">
      <pivotArea dataOnly="0" labelOnly="1" outline="0" fieldPosition="0">
        <references count="3">
          <reference field="0" count="1" selected="0">
            <x v="120"/>
          </reference>
          <reference field="2" count="1" selected="0">
            <x v="11"/>
          </reference>
          <reference field="4" count="1">
            <x v="0"/>
          </reference>
        </references>
      </pivotArea>
    </format>
    <format dxfId="7582">
      <pivotArea dataOnly="0" labelOnly="1" outline="0" fieldPosition="0">
        <references count="3">
          <reference field="0" count="1" selected="0">
            <x v="128"/>
          </reference>
          <reference field="2" count="1" selected="0">
            <x v="11"/>
          </reference>
          <reference field="4" count="1">
            <x v="0"/>
          </reference>
        </references>
      </pivotArea>
    </format>
    <format dxfId="7581">
      <pivotArea dataOnly="0" labelOnly="1" outline="0" fieldPosition="0">
        <references count="3">
          <reference field="0" count="1" selected="0">
            <x v="78"/>
          </reference>
          <reference field="2" count="1" selected="0">
            <x v="12"/>
          </reference>
          <reference field="4" count="1">
            <x v="0"/>
          </reference>
        </references>
      </pivotArea>
    </format>
    <format dxfId="7580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7579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7578">
      <pivotArea dataOnly="0" labelOnly="1" outline="0" fieldPosition="0">
        <references count="3">
          <reference field="0" count="1" selected="0">
            <x v="85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7577">
      <pivotArea dataOnly="0" labelOnly="1" outline="0" fieldPosition="0">
        <references count="3">
          <reference field="0" count="1" selected="0">
            <x v="103"/>
          </reference>
          <reference field="2" count="1" selected="0">
            <x v="14"/>
          </reference>
          <reference field="4" count="1">
            <x v="1"/>
          </reference>
        </references>
      </pivotArea>
    </format>
    <format dxfId="7576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7575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7574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7573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7572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7571">
      <pivotArea dataOnly="0" labelOnly="1" outline="0" fieldPosition="0">
        <references count="3">
          <reference field="0" count="1" selected="0">
            <x v="69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7570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7569">
      <pivotArea dataOnly="0" labelOnly="1" outline="0" fieldPosition="0">
        <references count="3">
          <reference field="0" count="1" selected="0">
            <x v="127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7568">
      <pivotArea dataOnly="0" labelOnly="1" outline="0" fieldPosition="0">
        <references count="3">
          <reference field="0" count="1" selected="0">
            <x v="14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7567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7566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7565">
      <pivotArea dataOnly="0" labelOnly="1" outline="0" fieldPosition="0">
        <references count="3">
          <reference field="0" count="1" selected="0">
            <x v="59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7564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7563">
      <pivotArea dataOnly="0" labelOnly="1" outline="0" fieldPosition="0">
        <references count="3">
          <reference field="0" count="1" selected="0">
            <x v="100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7562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7561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7560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7559">
      <pivotArea dataOnly="0" labelOnly="1" outline="0" fieldPosition="0">
        <references count="3">
          <reference field="0" count="1" selected="0">
            <x v="97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7558">
      <pivotArea dataOnly="0" labelOnly="1" outline="0" fieldPosition="0">
        <references count="3">
          <reference field="0" count="1" selected="0">
            <x v="116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7557">
      <pivotArea dataOnly="0" labelOnly="1" outline="0" fieldPosition="0">
        <references count="3">
          <reference field="0" count="1" selected="0">
            <x v="117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7556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20"/>
          </reference>
          <reference field="4" count="1">
            <x v="0"/>
          </reference>
        </references>
      </pivotArea>
    </format>
    <format dxfId="7555">
      <pivotArea dataOnly="0" labelOnly="1" outline="0" fieldPosition="0">
        <references count="3">
          <reference field="0" count="1" selected="0">
            <x v="107"/>
          </reference>
          <reference field="2" count="1" selected="0">
            <x v="21"/>
          </reference>
          <reference field="4" count="1">
            <x v="0"/>
          </reference>
        </references>
      </pivotArea>
    </format>
    <format dxfId="7554">
      <pivotArea dataOnly="0" labelOnly="1" outline="0" fieldPosition="0">
        <references count="3">
          <reference field="0" count="1" selected="0">
            <x v="80"/>
          </reference>
          <reference field="2" count="1" selected="0">
            <x v="22"/>
          </reference>
          <reference field="4" count="1">
            <x v="0"/>
          </reference>
        </references>
      </pivotArea>
    </format>
    <format dxfId="7553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23"/>
          </reference>
          <reference field="4" count="1">
            <x v="0"/>
          </reference>
        </references>
      </pivotArea>
    </format>
    <format dxfId="7552">
      <pivotArea dataOnly="0" labelOnly="1" outline="0" fieldPosition="0">
        <references count="3">
          <reference field="0" count="1" selected="0">
            <x v="133"/>
          </reference>
          <reference field="2" count="1" selected="0">
            <x v="23"/>
          </reference>
          <reference field="4" count="1">
            <x v="0"/>
          </reference>
        </references>
      </pivotArea>
    </format>
    <format dxfId="7551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7550">
      <pivotArea dataOnly="0" labelOnly="1" outline="0" fieldPosition="0">
        <references count="3">
          <reference field="0" count="1" selected="0">
            <x v="6"/>
          </reference>
          <reference field="2" count="1" selected="0">
            <x v="25"/>
          </reference>
          <reference field="4" count="1">
            <x v="0"/>
          </reference>
        </references>
      </pivotArea>
    </format>
    <format dxfId="7549">
      <pivotArea dataOnly="0" labelOnly="1" outline="0" fieldPosition="0">
        <references count="3">
          <reference field="0" count="1" selected="0">
            <x v="118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7548">
      <pivotArea dataOnly="0" labelOnly="1" outline="0" fieldPosition="0">
        <references count="3">
          <reference field="0" count="1" selected="0">
            <x v="119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7547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7546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7545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26"/>
          </reference>
          <reference field="4" count="1">
            <x v="0"/>
          </reference>
        </references>
      </pivotArea>
    </format>
    <format dxfId="7544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26"/>
          </reference>
          <reference field="4" count="1">
            <x v="0"/>
          </reference>
        </references>
      </pivotArea>
    </format>
    <format dxfId="7543">
      <pivotArea dataOnly="0" labelOnly="1" outline="0" fieldPosition="0">
        <references count="3">
          <reference field="0" count="1" selected="0">
            <x v="88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7542">
      <pivotArea dataOnly="0" labelOnly="1" outline="0" fieldPosition="0">
        <references count="3">
          <reference field="0" count="1" selected="0">
            <x v="110"/>
          </reference>
          <reference field="2" count="1" selected="0">
            <x v="26"/>
          </reference>
          <reference field="4" count="1">
            <x v="0"/>
          </reference>
        </references>
      </pivotArea>
    </format>
    <format dxfId="7541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27"/>
          </reference>
          <reference field="4" count="1">
            <x v="1"/>
          </reference>
        </references>
      </pivotArea>
    </format>
    <format dxfId="7540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7539">
      <pivotArea dataOnly="0" labelOnly="1" outline="0" fieldPosition="0">
        <references count="3">
          <reference field="0" count="1" selected="0">
            <x v="82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7538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7537">
      <pivotArea dataOnly="0" labelOnly="1" outline="0" fieldPosition="0">
        <references count="3">
          <reference field="0" count="1" selected="0">
            <x v="87"/>
          </reference>
          <reference field="2" count="1" selected="0">
            <x v="29"/>
          </reference>
          <reference field="4" count="1">
            <x v="0"/>
          </reference>
        </references>
      </pivotArea>
    </format>
    <format dxfId="7536">
      <pivotArea dataOnly="0" labelOnly="1" outline="0" fieldPosition="0">
        <references count="3">
          <reference field="0" count="1" selected="0">
            <x v="53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7535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7534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7533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7532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7531">
      <pivotArea dataOnly="0" labelOnly="1" outline="0" fieldPosition="0">
        <references count="3">
          <reference field="0" count="1" selected="0">
            <x v="98"/>
          </reference>
          <reference field="2" count="1" selected="0">
            <x v="32"/>
          </reference>
          <reference field="4" count="1">
            <x v="0"/>
          </reference>
        </references>
      </pivotArea>
    </format>
    <format dxfId="7530">
      <pivotArea dataOnly="0" labelOnly="1" outline="0" fieldPosition="0">
        <references count="3">
          <reference field="0" count="1" selected="0">
            <x v="112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7529">
      <pivotArea dataOnly="0" labelOnly="1" outline="0" fieldPosition="0">
        <references count="3">
          <reference field="0" count="1" selected="0">
            <x v="0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7528">
      <pivotArea dataOnly="0" labelOnly="1" outline="0" fieldPosition="0">
        <references count="3">
          <reference field="0" count="1" selected="0">
            <x v="132"/>
          </reference>
          <reference field="2" count="1" selected="0">
            <x v="34"/>
          </reference>
          <reference field="4" count="1">
            <x v="1"/>
          </reference>
        </references>
      </pivotArea>
    </format>
    <format dxfId="7527">
      <pivotArea dataOnly="0" labelOnly="1" outline="0" fieldPosition="0">
        <references count="3">
          <reference field="0" count="1" selected="0">
            <x v="4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7526">
      <pivotArea dataOnly="0" labelOnly="1" outline="0" fieldPosition="0">
        <references count="3">
          <reference field="0" count="1" selected="0">
            <x v="7"/>
          </reference>
          <reference field="2" count="1" selected="0">
            <x v="36"/>
          </reference>
          <reference field="4" count="1">
            <x v="2"/>
          </reference>
        </references>
      </pivotArea>
    </format>
    <format dxfId="7525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36"/>
          </reference>
          <reference field="4" count="1">
            <x v="0"/>
          </reference>
        </references>
      </pivotArea>
    </format>
    <format dxfId="7524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37"/>
          </reference>
          <reference field="4" count="1">
            <x v="1"/>
          </reference>
        </references>
      </pivotArea>
    </format>
    <format dxfId="7523">
      <pivotArea dataOnly="0" labelOnly="1" outline="0" fieldPosition="0">
        <references count="3">
          <reference field="0" count="1" selected="0">
            <x v="10"/>
          </reference>
          <reference field="2" count="1" selected="0">
            <x v="38"/>
          </reference>
          <reference field="4" count="1">
            <x v="1"/>
          </reference>
        </references>
      </pivotArea>
    </format>
    <format dxfId="7522">
      <pivotArea dataOnly="0" labelOnly="1" outline="0" fieldPosition="0">
        <references count="3">
          <reference field="0" count="1" selected="0">
            <x v="129"/>
          </reference>
          <reference field="2" count="1" selected="0">
            <x v="38"/>
          </reference>
          <reference field="4" count="1">
            <x v="0"/>
          </reference>
        </references>
      </pivotArea>
    </format>
    <format dxfId="7521">
      <pivotArea dataOnly="0" labelOnly="1" outline="0" fieldPosition="0">
        <references count="3">
          <reference field="0" count="1" selected="0">
            <x v="11"/>
          </reference>
          <reference field="2" count="1" selected="0">
            <x v="39"/>
          </reference>
          <reference field="4" count="1">
            <x v="0"/>
          </reference>
        </references>
      </pivotArea>
    </format>
    <format dxfId="7520">
      <pivotArea dataOnly="0" labelOnly="1" outline="0" fieldPosition="0">
        <references count="3">
          <reference field="0" count="1" selected="0">
            <x v="17"/>
          </reference>
          <reference field="2" count="1" selected="0">
            <x v="40"/>
          </reference>
          <reference field="4" count="1">
            <x v="1"/>
          </reference>
        </references>
      </pivotArea>
    </format>
    <format dxfId="7519">
      <pivotArea dataOnly="0" labelOnly="1" outline="0" fieldPosition="0">
        <references count="3">
          <reference field="0" count="1" selected="0">
            <x v="115"/>
          </reference>
          <reference field="2" count="1" selected="0">
            <x v="40"/>
          </reference>
          <reference field="4" count="1">
            <x v="0"/>
          </reference>
        </references>
      </pivotArea>
    </format>
    <format dxfId="7518">
      <pivotArea dataOnly="0" labelOnly="1" outline="0" fieldPosition="0">
        <references count="3">
          <reference field="0" count="1" selected="0">
            <x v="19"/>
          </reference>
          <reference field="2" count="1" selected="0">
            <x v="41"/>
          </reference>
          <reference field="4" count="1">
            <x v="1"/>
          </reference>
        </references>
      </pivotArea>
    </format>
    <format dxfId="7517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42"/>
          </reference>
          <reference field="4" count="1">
            <x v="1"/>
          </reference>
        </references>
      </pivotArea>
    </format>
    <format dxfId="7516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515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514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513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512">
      <pivotArea dataOnly="0" labelOnly="1" outline="0" fieldPosition="0">
        <references count="3">
          <reference field="0" count="1" selected="0">
            <x v="51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511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510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509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508">
      <pivotArea dataOnly="0" labelOnly="1" outline="0" fieldPosition="0">
        <references count="3">
          <reference field="0" count="1" selected="0">
            <x v="106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507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44"/>
          </reference>
          <reference field="4" count="1">
            <x v="1"/>
          </reference>
        </references>
      </pivotArea>
    </format>
    <format dxfId="7506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45"/>
          </reference>
          <reference field="4" count="1">
            <x v="1"/>
          </reference>
        </references>
      </pivotArea>
    </format>
    <format dxfId="7505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7504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7503">
      <pivotArea dataOnly="0" labelOnly="1" outline="0" fieldPosition="0">
        <references count="3">
          <reference field="0" count="1" selected="0">
            <x v="57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7502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46"/>
          </reference>
          <reference field="4" count="1">
            <x v="1"/>
          </reference>
        </references>
      </pivotArea>
    </format>
    <format dxfId="7501">
      <pivotArea dataOnly="0" labelOnly="1" outline="0" fieldPosition="0">
        <references count="3">
          <reference field="0" count="1" selected="0">
            <x v="96"/>
          </reference>
          <reference field="2" count="1" selected="0">
            <x v="46"/>
          </reference>
          <reference field="4" count="1">
            <x v="1"/>
          </reference>
        </references>
      </pivotArea>
    </format>
    <format dxfId="7500">
      <pivotArea dataOnly="0" labelOnly="1" outline="0" fieldPosition="0">
        <references count="3">
          <reference field="0" count="1" selected="0">
            <x v="131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7499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47"/>
          </reference>
          <reference field="4" count="1">
            <x v="1"/>
          </reference>
        </references>
      </pivotArea>
    </format>
    <format dxfId="7498">
      <pivotArea dataOnly="0" labelOnly="1" outline="0" fieldPosition="0">
        <references count="3">
          <reference field="0" count="1" selected="0">
            <x v="123"/>
          </reference>
          <reference field="2" count="1" selected="0">
            <x v="47"/>
          </reference>
          <reference field="4" count="1">
            <x v="1"/>
          </reference>
        </references>
      </pivotArea>
    </format>
    <format dxfId="7497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48"/>
          </reference>
          <reference field="4" count="1">
            <x v="0"/>
          </reference>
        </references>
      </pivotArea>
    </format>
    <format dxfId="7496">
      <pivotArea dataOnly="0" labelOnly="1" outline="0" fieldPosition="0">
        <references count="3">
          <reference field="0" count="1" selected="0">
            <x v="38"/>
          </reference>
          <reference field="2" count="1" selected="0">
            <x v="49"/>
          </reference>
          <reference field="4" count="1">
            <x v="1"/>
          </reference>
        </references>
      </pivotArea>
    </format>
    <format dxfId="7495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50"/>
          </reference>
          <reference field="4" count="1">
            <x v="0"/>
          </reference>
        </references>
      </pivotArea>
    </format>
    <format dxfId="7494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51"/>
          </reference>
          <reference field="4" count="1">
            <x v="1"/>
          </reference>
        </references>
      </pivotArea>
    </format>
    <format dxfId="7493">
      <pivotArea dataOnly="0" labelOnly="1" outline="0" fieldPosition="0">
        <references count="3">
          <reference field="0" count="1" selected="0">
            <x v="56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7492">
      <pivotArea dataOnly="0" labelOnly="1" outline="0" fieldPosition="0">
        <references count="3">
          <reference field="0" count="1" selected="0">
            <x v="72"/>
          </reference>
          <reference field="2" count="1" selected="0">
            <x v="53"/>
          </reference>
          <reference field="4" count="1">
            <x v="1"/>
          </reference>
        </references>
      </pivotArea>
    </format>
    <format dxfId="7491">
      <pivotArea dataOnly="0" labelOnly="1" outline="0" fieldPosition="0">
        <references count="3">
          <reference field="0" count="1" selected="0">
            <x v="74"/>
          </reference>
          <reference field="2" count="1" selected="0">
            <x v="54"/>
          </reference>
          <reference field="4" count="1">
            <x v="1"/>
          </reference>
        </references>
      </pivotArea>
    </format>
    <format dxfId="7490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54"/>
          </reference>
          <reference field="4" count="1">
            <x v="0"/>
          </reference>
        </references>
      </pivotArea>
    </format>
    <format dxfId="7489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55"/>
          </reference>
          <reference field="4" count="1">
            <x v="1"/>
          </reference>
        </references>
      </pivotArea>
    </format>
    <format dxfId="7488">
      <pivotArea dataOnly="0" labelOnly="1" outline="0" fieldPosition="0">
        <references count="3">
          <reference field="0" count="1" selected="0">
            <x v="86"/>
          </reference>
          <reference field="2" count="1" selected="0">
            <x v="56"/>
          </reference>
          <reference field="4" count="1">
            <x v="0"/>
          </reference>
        </references>
      </pivotArea>
    </format>
    <format dxfId="7487">
      <pivotArea dataOnly="0" labelOnly="1" outline="0" fieldPosition="0">
        <references count="3">
          <reference field="0" count="1" selected="0">
            <x v="90"/>
          </reference>
          <reference field="2" count="1" selected="0">
            <x v="57"/>
          </reference>
          <reference field="4" count="1">
            <x v="1"/>
          </reference>
        </references>
      </pivotArea>
    </format>
    <format dxfId="7486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58"/>
          </reference>
          <reference field="4" count="1">
            <x v="1"/>
          </reference>
        </references>
      </pivotArea>
    </format>
    <format dxfId="7485">
      <pivotArea dataOnly="0" labelOnly="1" outline="0" fieldPosition="0">
        <references count="3">
          <reference field="0" count="1" selected="0">
            <x v="99"/>
          </reference>
          <reference field="2" count="1" selected="0">
            <x v="59"/>
          </reference>
          <reference field="4" count="1">
            <x v="1"/>
          </reference>
        </references>
      </pivotArea>
    </format>
    <format dxfId="7484">
      <pivotArea dataOnly="0" labelOnly="1" outline="0" fieldPosition="0">
        <references count="3">
          <reference field="0" count="1" selected="0">
            <x v="102"/>
          </reference>
          <reference field="2" count="1" selected="0">
            <x v="60"/>
          </reference>
          <reference field="4" count="1">
            <x v="1"/>
          </reference>
        </references>
      </pivotArea>
    </format>
    <format dxfId="7483">
      <pivotArea dataOnly="0" labelOnly="1" outline="0" fieldPosition="0">
        <references count="3">
          <reference field="0" count="1" selected="0">
            <x v="105"/>
          </reference>
          <reference field="2" count="1" selected="0">
            <x v="61"/>
          </reference>
          <reference field="4" count="1">
            <x v="0"/>
          </reference>
        </references>
      </pivotArea>
    </format>
    <format dxfId="7482">
      <pivotArea dataOnly="0" labelOnly="1" outline="0" fieldPosition="0">
        <references count="3">
          <reference field="0" count="1" selected="0">
            <x v="108"/>
          </reference>
          <reference field="2" count="1" selected="0">
            <x v="62"/>
          </reference>
          <reference field="4" count="1">
            <x v="0"/>
          </reference>
        </references>
      </pivotArea>
    </format>
    <format dxfId="7481">
      <pivotArea dataOnly="0" labelOnly="1" outline="0" fieldPosition="0">
        <references count="3">
          <reference field="0" count="1" selected="0">
            <x v="125"/>
          </reference>
          <reference field="2" count="1" selected="0">
            <x v="62"/>
          </reference>
          <reference field="4" count="1">
            <x v="0"/>
          </reference>
        </references>
      </pivotArea>
    </format>
    <format dxfId="7480">
      <pivotArea dataOnly="0" labelOnly="1" outline="0" fieldPosition="0">
        <references count="3">
          <reference field="0" count="1" selected="0">
            <x v="126"/>
          </reference>
          <reference field="2" count="1" selected="0">
            <x v="62"/>
          </reference>
          <reference field="4" count="1">
            <x v="0"/>
          </reference>
        </references>
      </pivotArea>
    </format>
    <format dxfId="7479">
      <pivotArea dataOnly="0" labelOnly="1" outline="0" fieldPosition="0">
        <references count="3">
          <reference field="0" count="1" selected="0">
            <x v="111"/>
          </reference>
          <reference field="2" count="1" selected="0">
            <x v="63"/>
          </reference>
          <reference field="4" count="1">
            <x v="1"/>
          </reference>
        </references>
      </pivotArea>
    </format>
    <format dxfId="7478">
      <pivotArea dataOnly="0" labelOnly="1" outline="0" fieldPosition="0">
        <references count="3">
          <reference field="0" count="1" selected="0">
            <x v="121"/>
          </reference>
          <reference field="2" count="1" selected="0">
            <x v="64"/>
          </reference>
          <reference field="4" count="1">
            <x v="1"/>
          </reference>
        </references>
      </pivotArea>
    </format>
    <format dxfId="7477">
      <pivotArea dataOnly="0" labelOnly="1" outline="0" fieldPosition="0">
        <references count="3">
          <reference field="0" count="1" selected="0">
            <x v="122"/>
          </reference>
          <reference field="2" count="1" selected="0">
            <x v="65"/>
          </reference>
          <reference field="4" count="1">
            <x v="1"/>
          </reference>
        </references>
      </pivotArea>
    </format>
    <format dxfId="7476">
      <pivotArea dataOnly="0" labelOnly="1" outline="0" fieldPosition="0">
        <references count="3">
          <reference field="0" count="1" selected="0">
            <x v="130"/>
          </reference>
          <reference field="2" count="1" selected="0">
            <x v="66"/>
          </reference>
          <reference field="4" count="1">
            <x v="2"/>
          </reference>
        </references>
      </pivotArea>
    </format>
    <format dxfId="7475">
      <pivotArea dataOnly="0" labelOnly="1" outline="0" fieldPosition="0">
        <references count="1">
          <reference field="2" count="1">
            <x v="0"/>
          </reference>
        </references>
      </pivotArea>
    </format>
    <format dxfId="7474">
      <pivotArea dataOnly="0" labelOnly="1" outline="0" fieldPosition="0">
        <references count="1">
          <reference field="2" count="1">
            <x v="0"/>
          </reference>
        </references>
      </pivotArea>
    </format>
    <format dxfId="7473">
      <pivotArea type="origin" dataOnly="0" labelOnly="1" outline="0" fieldPosition="0"/>
    </format>
    <format dxfId="7472">
      <pivotArea type="topRight" dataOnly="0" labelOnly="1" outline="0" fieldPosition="0"/>
    </format>
    <format dxfId="7471">
      <pivotArea type="topRight" dataOnly="0" labelOnly="1" outline="0" fieldPosition="0"/>
    </format>
    <format dxfId="7470">
      <pivotArea field="2" type="button" dataOnly="0" labelOnly="1" outline="0" axis="axisRow" fieldPosition="0"/>
    </format>
    <format dxfId="7469">
      <pivotArea field="0" type="button" dataOnly="0" labelOnly="1" outline="0" axis="axisRow" fieldPosition="1"/>
    </format>
    <format dxfId="7468">
      <pivotArea field="4" type="button" dataOnly="0" labelOnly="1" outline="0" axis="axisRow" fieldPosition="2"/>
    </format>
    <format dxfId="7467">
      <pivotArea field="2" type="button" dataOnly="0" labelOnly="1" outline="0" axis="axisRow" fieldPosition="0"/>
    </format>
    <format dxfId="7466">
      <pivotArea field="0" type="button" dataOnly="0" labelOnly="1" outline="0" axis="axisRow" fieldPosition="1"/>
    </format>
    <format dxfId="7465">
      <pivotArea field="4" type="button" dataOnly="0" labelOnly="1" outline="0" axis="axisRow" fieldPosition="2"/>
    </format>
    <format dxfId="7464">
      <pivotArea outline="0" collapsedLevelsAreSubtotals="1" fieldPosition="0">
        <references count="3">
          <reference field="0" count="4" selected="0">
            <x v="30"/>
            <x v="33"/>
            <x v="63"/>
            <x v="92"/>
          </reference>
          <reference field="2" count="1" selected="0">
            <x v="0"/>
          </reference>
          <reference field="4" count="1" selected="0">
            <x v="1"/>
          </reference>
        </references>
      </pivotArea>
    </format>
    <format dxfId="7463">
      <pivotArea dataOnly="0" labelOnly="1" outline="0" fieldPosition="0">
        <references count="1">
          <reference field="2" count="1">
            <x v="0"/>
          </reference>
        </references>
      </pivotArea>
    </format>
    <format dxfId="7462">
      <pivotArea dataOnly="0" labelOnly="1" outline="0" fieldPosition="0">
        <references count="2">
          <reference field="0" count="4">
            <x v="30"/>
            <x v="33"/>
            <x v="63"/>
            <x v="92"/>
          </reference>
          <reference field="2" count="1" selected="0">
            <x v="0"/>
          </reference>
        </references>
      </pivotArea>
    </format>
    <format dxfId="7461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7460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7459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7458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7457">
      <pivotArea outline="0" collapsedLevelsAreSubtotals="1" fieldPosition="0">
        <references count="3">
          <reference field="0" count="4" selected="0">
            <x v="8"/>
            <x v="26"/>
            <x v="46"/>
            <x v="124"/>
          </reference>
          <reference field="2" count="1" selected="0">
            <x v="2"/>
          </reference>
          <reference field="4" count="2" selected="0">
            <x v="1"/>
            <x v="2"/>
          </reference>
        </references>
      </pivotArea>
    </format>
    <format dxfId="7456">
      <pivotArea dataOnly="0" labelOnly="1" outline="0" fieldPosition="0">
        <references count="1">
          <reference field="2" count="1">
            <x v="2"/>
          </reference>
        </references>
      </pivotArea>
    </format>
    <format dxfId="7455">
      <pivotArea dataOnly="0" labelOnly="1" outline="0" fieldPosition="0">
        <references count="2">
          <reference field="0" count="4">
            <x v="8"/>
            <x v="26"/>
            <x v="46"/>
            <x v="124"/>
          </reference>
          <reference field="2" count="1" selected="0">
            <x v="2"/>
          </reference>
        </references>
      </pivotArea>
    </format>
    <format dxfId="7454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7453">
      <pivotArea dataOnly="0" labelOnly="1" outline="0" fieldPosition="0">
        <references count="3">
          <reference field="0" count="1" selected="0">
            <x v="26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7452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7451">
      <pivotArea dataOnly="0" labelOnly="1" outline="0" fieldPosition="0">
        <references count="3">
          <reference field="0" count="1" selected="0">
            <x v="124"/>
          </reference>
          <reference field="2" count="1" selected="0">
            <x v="2"/>
          </reference>
          <reference field="4" count="1">
            <x v="2"/>
          </reference>
        </references>
      </pivotArea>
    </format>
    <format dxfId="7450">
      <pivotArea outline="0" collapsedLevelsAreSubtotals="1" fieldPosition="0">
        <references count="3">
          <reference field="0" count="4" selected="0">
            <x v="58"/>
            <x v="95"/>
            <x v="113"/>
            <x v="114"/>
          </reference>
          <reference field="2" count="1" selected="0">
            <x v="5"/>
          </reference>
          <reference field="4" count="2" selected="0">
            <x v="0"/>
            <x v="1"/>
          </reference>
        </references>
      </pivotArea>
    </format>
    <format dxfId="7449">
      <pivotArea dataOnly="0" labelOnly="1" outline="0" fieldPosition="0">
        <references count="1">
          <reference field="2" count="1">
            <x v="5"/>
          </reference>
        </references>
      </pivotArea>
    </format>
    <format dxfId="7448">
      <pivotArea dataOnly="0" labelOnly="1" outline="0" fieldPosition="0">
        <references count="2">
          <reference field="0" count="4">
            <x v="58"/>
            <x v="95"/>
            <x v="113"/>
            <x v="114"/>
          </reference>
          <reference field="2" count="1" selected="0">
            <x v="5"/>
          </reference>
        </references>
      </pivotArea>
    </format>
    <format dxfId="7447">
      <pivotArea dataOnly="0" labelOnly="1" outline="0" fieldPosition="0">
        <references count="3">
          <reference field="0" count="1" selected="0">
            <x v="58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7446">
      <pivotArea dataOnly="0" labelOnly="1" outline="0" fieldPosition="0">
        <references count="3">
          <reference field="0" count="1" selected="0">
            <x v="95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7445">
      <pivotArea dataOnly="0" labelOnly="1" outline="0" fieldPosition="0">
        <references count="3">
          <reference field="0" count="1" selected="0">
            <x v="113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7444">
      <pivotArea dataOnly="0" labelOnly="1" outline="0" fieldPosition="0">
        <references count="3">
          <reference field="0" count="1" selected="0">
            <x v="114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7443">
      <pivotArea outline="0" collapsedLevelsAreSubtotals="1" fieldPosition="0">
        <references count="3">
          <reference field="0" count="8" selected="0">
            <x v="1"/>
            <x v="2"/>
            <x v="23"/>
            <x v="66"/>
            <x v="67"/>
            <x v="69"/>
            <x v="93"/>
            <x v="127"/>
          </reference>
          <reference field="2" count="1" selected="0">
            <x v="15"/>
          </reference>
          <reference field="4" count="2" selected="0">
            <x v="0"/>
            <x v="1"/>
          </reference>
        </references>
      </pivotArea>
    </format>
    <format dxfId="7442">
      <pivotArea dataOnly="0" labelOnly="1" outline="0" fieldPosition="0">
        <references count="1">
          <reference field="2" count="1">
            <x v="15"/>
          </reference>
        </references>
      </pivotArea>
    </format>
    <format dxfId="7441">
      <pivotArea dataOnly="0" labelOnly="1" outline="0" fieldPosition="0">
        <references count="2">
          <reference field="0" count="8">
            <x v="1"/>
            <x v="2"/>
            <x v="23"/>
            <x v="66"/>
            <x v="67"/>
            <x v="69"/>
            <x v="93"/>
            <x v="127"/>
          </reference>
          <reference field="2" count="1" selected="0">
            <x v="15"/>
          </reference>
        </references>
      </pivotArea>
    </format>
    <format dxfId="7440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7439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7438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7437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7436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7435">
      <pivotArea dataOnly="0" labelOnly="1" outline="0" fieldPosition="0">
        <references count="3">
          <reference field="0" count="1" selected="0">
            <x v="69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7434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7433">
      <pivotArea dataOnly="0" labelOnly="1" outline="0" fieldPosition="0">
        <references count="3">
          <reference field="0" count="1" selected="0">
            <x v="127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7432">
      <pivotArea outline="0" collapsedLevelsAreSubtotals="1" fieldPosition="0">
        <references count="3">
          <reference field="0" count="6" selected="0">
            <x v="22"/>
            <x v="49"/>
            <x v="65"/>
            <x v="97"/>
            <x v="116"/>
            <x v="117"/>
          </reference>
          <reference field="2" count="1" selected="0">
            <x v="19"/>
          </reference>
          <reference field="4" count="2" selected="0">
            <x v="0"/>
            <x v="1"/>
          </reference>
        </references>
      </pivotArea>
    </format>
    <format dxfId="7431">
      <pivotArea dataOnly="0" labelOnly="1" outline="0" fieldPosition="0">
        <references count="1">
          <reference field="2" count="1">
            <x v="19"/>
          </reference>
        </references>
      </pivotArea>
    </format>
    <format dxfId="7430">
      <pivotArea dataOnly="0" labelOnly="1" outline="0" fieldPosition="0">
        <references count="2">
          <reference field="0" count="6">
            <x v="22"/>
            <x v="49"/>
            <x v="65"/>
            <x v="97"/>
            <x v="116"/>
            <x v="117"/>
          </reference>
          <reference field="2" count="1" selected="0">
            <x v="19"/>
          </reference>
        </references>
      </pivotArea>
    </format>
    <format dxfId="7429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7428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7427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7426">
      <pivotArea dataOnly="0" labelOnly="1" outline="0" fieldPosition="0">
        <references count="3">
          <reference field="0" count="1" selected="0">
            <x v="97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7425">
      <pivotArea dataOnly="0" labelOnly="1" outline="0" fieldPosition="0">
        <references count="3">
          <reference field="0" count="1" selected="0">
            <x v="116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7424">
      <pivotArea dataOnly="0" labelOnly="1" outline="0" fieldPosition="0">
        <references count="3">
          <reference field="0" count="1" selected="0">
            <x v="117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7423">
      <pivotArea outline="0" collapsedLevelsAreSubtotals="1" fieldPosition="0">
        <references count="3">
          <reference field="0" count="6" selected="0">
            <x v="16"/>
            <x v="55"/>
            <x v="73"/>
            <x v="76"/>
            <x v="88"/>
            <x v="110"/>
          </reference>
          <reference field="2" count="1" selected="0">
            <x v="26"/>
          </reference>
          <reference field="4" count="2" selected="0">
            <x v="0"/>
            <x v="1"/>
          </reference>
        </references>
      </pivotArea>
    </format>
    <format dxfId="7422">
      <pivotArea dataOnly="0" labelOnly="1" outline="0" fieldPosition="0">
        <references count="1">
          <reference field="2" count="1">
            <x v="26"/>
          </reference>
        </references>
      </pivotArea>
    </format>
    <format dxfId="7421">
      <pivotArea dataOnly="0" labelOnly="1" outline="0" fieldPosition="0">
        <references count="2">
          <reference field="0" count="6">
            <x v="16"/>
            <x v="55"/>
            <x v="73"/>
            <x v="76"/>
            <x v="88"/>
            <x v="110"/>
          </reference>
          <reference field="2" count="1" selected="0">
            <x v="26"/>
          </reference>
        </references>
      </pivotArea>
    </format>
    <format dxfId="7420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7419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7418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26"/>
          </reference>
          <reference field="4" count="1">
            <x v="0"/>
          </reference>
        </references>
      </pivotArea>
    </format>
    <format dxfId="7417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26"/>
          </reference>
          <reference field="4" count="1">
            <x v="0"/>
          </reference>
        </references>
      </pivotArea>
    </format>
    <format dxfId="7416">
      <pivotArea dataOnly="0" labelOnly="1" outline="0" fieldPosition="0">
        <references count="3">
          <reference field="0" count="1" selected="0">
            <x v="88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7415">
      <pivotArea dataOnly="0" labelOnly="1" outline="0" fieldPosition="0">
        <references count="3">
          <reference field="0" count="1" selected="0">
            <x v="110"/>
          </reference>
          <reference field="2" count="1" selected="0">
            <x v="26"/>
          </reference>
          <reference field="4" count="1">
            <x v="0"/>
          </reference>
        </references>
      </pivotArea>
    </format>
    <format dxfId="7414">
      <pivotArea outline="0" collapsedLevelsAreSubtotals="1" fieldPosition="0">
        <references count="3">
          <reference field="0" count="9" selected="0">
            <x v="24"/>
            <x v="31"/>
            <x v="41"/>
            <x v="44"/>
            <x v="51"/>
            <x v="61"/>
            <x v="71"/>
            <x v="77"/>
            <x v="106"/>
          </reference>
          <reference field="2" count="1" selected="0">
            <x v="43"/>
          </reference>
          <reference field="4" count="1" selected="0">
            <x v="1"/>
          </reference>
        </references>
      </pivotArea>
    </format>
    <format dxfId="7413">
      <pivotArea dataOnly="0" labelOnly="1" outline="0" fieldPosition="0">
        <references count="1">
          <reference field="2" count="1">
            <x v="43"/>
          </reference>
        </references>
      </pivotArea>
    </format>
    <format dxfId="7412">
      <pivotArea dataOnly="0" labelOnly="1" outline="0" fieldPosition="0">
        <references count="2">
          <reference field="0" count="9">
            <x v="24"/>
            <x v="31"/>
            <x v="41"/>
            <x v="44"/>
            <x v="51"/>
            <x v="61"/>
            <x v="71"/>
            <x v="77"/>
            <x v="106"/>
          </reference>
          <reference field="2" count="1" selected="0">
            <x v="43"/>
          </reference>
        </references>
      </pivotArea>
    </format>
    <format dxfId="7411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410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409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408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407">
      <pivotArea dataOnly="0" labelOnly="1" outline="0" fieldPosition="0">
        <references count="3">
          <reference field="0" count="1" selected="0">
            <x v="51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406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405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404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403">
      <pivotArea dataOnly="0" labelOnly="1" outline="0" fieldPosition="0">
        <references count="3">
          <reference field="0" count="1" selected="0">
            <x v="106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7402">
      <pivotArea type="origin" dataOnly="0" labelOnly="1" outline="0" fieldPosition="0"/>
    </format>
    <format dxfId="7401">
      <pivotArea field="2" type="button" dataOnly="0" labelOnly="1" outline="0" axis="axisRow" fieldPosition="0"/>
    </format>
    <format dxfId="7400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399">
      <pivotArea dataOnly="0" labelOnly="1" outline="0" fieldPosition="0">
        <references count="1">
          <reference field="2" count="1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</reference>
        </references>
      </pivotArea>
    </format>
    <format dxfId="7398">
      <pivotArea dataOnly="0" labelOnly="1" grandRow="1" outline="0" fieldPosition="0"/>
    </format>
    <format dxfId="7397">
      <pivotArea outline="0" collapsedLevelsAreSubtotals="1" fieldPosition="0">
        <references count="3">
          <reference field="0" count="6" selected="0">
            <x v="29"/>
            <x v="50"/>
            <x v="57"/>
            <x v="60"/>
            <x v="96"/>
            <x v="131"/>
          </reference>
          <reference field="2" count="1" selected="0">
            <x v="46"/>
          </reference>
          <reference field="4" count="2" selected="0">
            <x v="0"/>
            <x v="1"/>
          </reference>
        </references>
      </pivotArea>
    </format>
    <format dxfId="7396">
      <pivotArea dataOnly="0" labelOnly="1" outline="0" fieldPosition="0">
        <references count="1">
          <reference field="2" count="1">
            <x v="46"/>
          </reference>
        </references>
      </pivotArea>
    </format>
    <format dxfId="7395">
      <pivotArea dataOnly="0" labelOnly="1" outline="0" fieldPosition="0">
        <references count="2">
          <reference field="0" count="6">
            <x v="29"/>
            <x v="50"/>
            <x v="57"/>
            <x v="60"/>
            <x v="96"/>
            <x v="131"/>
          </reference>
          <reference field="2" count="1" selected="0">
            <x v="46"/>
          </reference>
        </references>
      </pivotArea>
    </format>
    <format dxfId="7394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7393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7392">
      <pivotArea dataOnly="0" labelOnly="1" outline="0" fieldPosition="0">
        <references count="3">
          <reference field="0" count="1" selected="0">
            <x v="57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7391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46"/>
          </reference>
          <reference field="4" count="1">
            <x v="1"/>
          </reference>
        </references>
      </pivotArea>
    </format>
    <format dxfId="7390">
      <pivotArea dataOnly="0" labelOnly="1" outline="0" fieldPosition="0">
        <references count="3">
          <reference field="0" count="1" selected="0">
            <x v="96"/>
          </reference>
          <reference field="2" count="1" selected="0">
            <x v="46"/>
          </reference>
          <reference field="4" count="1">
            <x v="1"/>
          </reference>
        </references>
      </pivotArea>
    </format>
    <format dxfId="7389">
      <pivotArea dataOnly="0" labelOnly="1" outline="0" fieldPosition="0">
        <references count="3">
          <reference field="0" count="1" selected="0">
            <x v="131"/>
          </reference>
          <reference field="2" count="1" selected="0">
            <x v="46"/>
          </reference>
          <reference field="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Tabla dinámica7" cacheId="41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compact="0" compactData="0" gridDropZones="1" multipleFieldFilters="0">
  <location ref="H15:L68" firstHeaderRow="1" firstDataRow="2" firstDataCol="2"/>
  <pivotFields count="5">
    <pivotField compact="0" numFmtId="14" outline="0" showAll="0"/>
    <pivotField axis="axisRow" compact="0" outline="0" showAll="0" defaultSubtotal="0">
      <items count="53">
        <item x="48"/>
        <item x="2"/>
        <item x="23"/>
        <item x="27"/>
        <item x="38"/>
        <item x="32"/>
        <item x="30"/>
        <item x="10"/>
        <item x="42"/>
        <item x="26"/>
        <item x="13"/>
        <item x="4"/>
        <item x="22"/>
        <item x="51"/>
        <item x="37"/>
        <item x="14"/>
        <item x="1"/>
        <item x="0"/>
        <item x="15"/>
        <item x="7"/>
        <item x="5"/>
        <item x="44"/>
        <item x="47"/>
        <item x="12"/>
        <item x="3"/>
        <item x="52"/>
        <item x="41"/>
        <item x="16"/>
        <item x="50"/>
        <item x="29"/>
        <item x="6"/>
        <item x="39"/>
        <item x="34"/>
        <item x="11"/>
        <item x="18"/>
        <item x="8"/>
        <item x="9"/>
        <item x="49"/>
        <item x="28"/>
        <item x="31"/>
        <item x="46"/>
        <item x="45"/>
        <item x="20"/>
        <item x="43"/>
        <item x="40"/>
        <item x="33"/>
        <item x="36"/>
        <item x="35"/>
        <item x="24"/>
        <item x="19"/>
        <item x="25"/>
        <item x="21"/>
        <item x="17"/>
      </items>
    </pivotField>
    <pivotField axis="axisRow" compact="0" outline="0" showAll="0" sortType="descending">
      <items count="54">
        <item x="2"/>
        <item x="27"/>
        <item x="38"/>
        <item x="32"/>
        <item x="10"/>
        <item x="42"/>
        <item x="22"/>
        <item x="51"/>
        <item x="14"/>
        <item x="48"/>
        <item x="4"/>
        <item x="26"/>
        <item x="37"/>
        <item x="13"/>
        <item x="30"/>
        <item x="0"/>
        <item x="15"/>
        <item x="7"/>
        <item x="5"/>
        <item x="44"/>
        <item x="47"/>
        <item x="12"/>
        <item x="1"/>
        <item x="3"/>
        <item x="52"/>
        <item x="41"/>
        <item x="50"/>
        <item x="29"/>
        <item x="23"/>
        <item x="6"/>
        <item x="39"/>
        <item x="34"/>
        <item x="11"/>
        <item x="18"/>
        <item x="8"/>
        <item x="9"/>
        <item x="49"/>
        <item x="28"/>
        <item x="31"/>
        <item x="46"/>
        <item x="45"/>
        <item x="20"/>
        <item x="43"/>
        <item x="40"/>
        <item x="33"/>
        <item x="36"/>
        <item x="35"/>
        <item x="24"/>
        <item x="19"/>
        <item x="25"/>
        <item x="21"/>
        <item x="17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axis="axisCol" compact="0" outline="0" showAll="0">
      <items count="5">
        <item x="0"/>
        <item x="1"/>
        <item h="1" m="1" x="3"/>
        <item h="1" x="2"/>
        <item t="default"/>
      </items>
    </pivotField>
  </pivotFields>
  <rowFields count="2">
    <field x="1"/>
    <field x="2"/>
  </rowFields>
  <rowItems count="52">
    <i>
      <x/>
      <x v="9"/>
    </i>
    <i>
      <x v="1"/>
      <x/>
    </i>
    <i>
      <x v="2"/>
      <x v="28"/>
    </i>
    <i>
      <x v="3"/>
      <x v="1"/>
    </i>
    <i>
      <x v="4"/>
      <x v="2"/>
    </i>
    <i>
      <x v="5"/>
      <x v="3"/>
    </i>
    <i>
      <x v="6"/>
      <x v="14"/>
    </i>
    <i>
      <x v="7"/>
      <x v="4"/>
    </i>
    <i>
      <x v="8"/>
      <x v="5"/>
    </i>
    <i>
      <x v="9"/>
      <x v="11"/>
    </i>
    <i>
      <x v="10"/>
      <x v="13"/>
    </i>
    <i>
      <x v="11"/>
      <x v="10"/>
    </i>
    <i>
      <x v="12"/>
      <x v="6"/>
    </i>
    <i>
      <x v="13"/>
      <x v="7"/>
    </i>
    <i>
      <x v="14"/>
      <x v="12"/>
    </i>
    <i>
      <x v="15"/>
      <x v="8"/>
    </i>
    <i>
      <x v="16"/>
      <x v="22"/>
    </i>
    <i>
      <x v="17"/>
      <x v="15"/>
    </i>
    <i>
      <x v="18"/>
      <x v="16"/>
    </i>
    <i>
      <x v="19"/>
      <x v="17"/>
    </i>
    <i>
      <x v="20"/>
      <x v="18"/>
    </i>
    <i>
      <x v="21"/>
      <x v="19"/>
    </i>
    <i>
      <x v="22"/>
      <x v="20"/>
    </i>
    <i>
      <x v="23"/>
      <x v="21"/>
    </i>
    <i>
      <x v="24"/>
      <x v="23"/>
    </i>
    <i>
      <x v="25"/>
      <x v="24"/>
    </i>
    <i>
      <x v="26"/>
      <x v="25"/>
    </i>
    <i>
      <x v="27"/>
      <x v="52"/>
    </i>
    <i>
      <x v="28"/>
      <x v="26"/>
    </i>
    <i>
      <x v="29"/>
      <x v="27"/>
    </i>
    <i>
      <x v="30"/>
      <x v="29"/>
    </i>
    <i>
      <x v="31"/>
      <x v="30"/>
    </i>
    <i>
      <x v="32"/>
      <x v="31"/>
    </i>
    <i>
      <x v="33"/>
      <x v="32"/>
    </i>
    <i>
      <x v="34"/>
      <x v="33"/>
    </i>
    <i>
      <x v="36"/>
      <x v="35"/>
    </i>
    <i>
      <x v="38"/>
      <x v="37"/>
    </i>
    <i>
      <x v="39"/>
      <x v="38"/>
    </i>
    <i>
      <x v="40"/>
      <x v="39"/>
    </i>
    <i>
      <x v="41"/>
      <x v="40"/>
    </i>
    <i>
      <x v="42"/>
      <x v="41"/>
    </i>
    <i>
      <x v="43"/>
      <x v="42"/>
    </i>
    <i>
      <x v="44"/>
      <x v="43"/>
    </i>
    <i>
      <x v="45"/>
      <x v="44"/>
    </i>
    <i>
      <x v="46"/>
      <x v="45"/>
    </i>
    <i>
      <x v="47"/>
      <x v="46"/>
    </i>
    <i>
      <x v="48"/>
      <x v="47"/>
    </i>
    <i>
      <x v="49"/>
      <x v="48"/>
    </i>
    <i>
      <x v="50"/>
      <x v="49"/>
    </i>
    <i>
      <x v="51"/>
      <x v="50"/>
    </i>
    <i>
      <x v="52"/>
      <x v="5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CIUDAD" fld="3" subtotal="count" baseField="0" baseItem="0"/>
  </dataFields>
  <formats count="389">
    <format dxfId="6614">
      <pivotArea outline="0" collapsedLevelsAreSubtotals="1" fieldPosition="0"/>
    </format>
    <format dxfId="6613">
      <pivotArea dataOnly="0" labelOnly="1" grandCol="1" outline="0" fieldPosition="0"/>
    </format>
    <format dxfId="6612">
      <pivotArea outline="0" collapsedLevelsAreSubtotals="1" fieldPosition="0"/>
    </format>
    <format dxfId="6611">
      <pivotArea dataOnly="0" labelOnly="1" grandCol="1" outline="0" fieldPosition="0"/>
    </format>
    <format dxfId="6610">
      <pivotArea outline="0" collapsedLevelsAreSubtotals="1" fieldPosition="0">
        <references count="1">
          <reference field="4" count="0" selected="0"/>
        </references>
      </pivotArea>
    </format>
    <format dxfId="6609">
      <pivotArea type="origin" dataOnly="0" labelOnly="1" outline="0" fieldPosition="0"/>
    </format>
    <format dxfId="6608">
      <pivotArea field="2" type="button" dataOnly="0" labelOnly="1" outline="0" axis="axisRow" fieldPosition="1"/>
    </format>
    <format dxfId="6607">
      <pivotArea field="4" type="button" dataOnly="0" labelOnly="1" outline="0" axis="axisCol" fieldPosition="0"/>
    </format>
    <format dxfId="6606">
      <pivotArea type="topRight" dataOnly="0" labelOnly="1" outline="0" fieldPosition="0"/>
    </format>
    <format dxfId="6605">
      <pivotArea dataOnly="0" labelOnly="1" grandRow="1" outline="0" fieldPosition="0"/>
    </format>
    <format dxfId="6604">
      <pivotArea dataOnly="0" labelOnly="1" outline="0" fieldPosition="0">
        <references count="1">
          <reference field="4" count="0"/>
        </references>
      </pivotArea>
    </format>
    <format dxfId="6603">
      <pivotArea outline="0" collapsedLevelsAreSubtotals="1" fieldPosition="0">
        <references count="1">
          <reference field="4" count="0" selected="0"/>
        </references>
      </pivotArea>
    </format>
    <format dxfId="6602">
      <pivotArea type="origin" dataOnly="0" labelOnly="1" outline="0" fieldPosition="0"/>
    </format>
    <format dxfId="6601">
      <pivotArea field="2" type="button" dataOnly="0" labelOnly="1" outline="0" axis="axisRow" fieldPosition="1"/>
    </format>
    <format dxfId="6600">
      <pivotArea field="4" type="button" dataOnly="0" labelOnly="1" outline="0" axis="axisCol" fieldPosition="0"/>
    </format>
    <format dxfId="6599">
      <pivotArea type="topRight" dataOnly="0" labelOnly="1" outline="0" fieldPosition="0"/>
    </format>
    <format dxfId="6598">
      <pivotArea dataOnly="0" labelOnly="1" grandRow="1" outline="0" fieldPosition="0"/>
    </format>
    <format dxfId="6597">
      <pivotArea dataOnly="0" labelOnly="1" outline="0" fieldPosition="0">
        <references count="1">
          <reference field="4" count="0"/>
        </references>
      </pivotArea>
    </format>
    <format dxfId="6596">
      <pivotArea type="all" dataOnly="0" outline="0" fieldPosition="0"/>
    </format>
    <format dxfId="6595">
      <pivotArea type="origin" dataOnly="0" labelOnly="1" outline="0" fieldPosition="0"/>
    </format>
    <format dxfId="6594">
      <pivotArea field="2" type="button" dataOnly="0" labelOnly="1" outline="0" axis="axisRow" fieldPosition="1"/>
    </format>
    <format dxfId="6593">
      <pivotArea field="4" type="button" dataOnly="0" labelOnly="1" outline="0" axis="axisCol" fieldPosition="0"/>
    </format>
    <format dxfId="6592">
      <pivotArea type="topRight" dataOnly="0" labelOnly="1" outline="0" fieldPosition="0"/>
    </format>
    <format dxfId="6591">
      <pivotArea dataOnly="0" labelOnly="1" outline="0" fieldPosition="0">
        <references count="1">
          <reference field="4" count="0"/>
        </references>
      </pivotArea>
    </format>
    <format dxfId="6590">
      <pivotArea dataOnly="0" labelOnly="1" grandCol="1" outline="0" fieldPosition="0"/>
    </format>
    <format dxfId="6589">
      <pivotArea field="2" type="button" dataOnly="0" labelOnly="1" outline="0" axis="axisRow" fieldPosition="1"/>
    </format>
    <format dxfId="6588">
      <pivotArea dataOnly="0" labelOnly="1" outline="0" fieldPosition="0">
        <references count="1">
          <reference field="4" count="0"/>
        </references>
      </pivotArea>
    </format>
    <format dxfId="6587">
      <pivotArea dataOnly="0" labelOnly="1" grandCol="1" outline="0" fieldPosition="0"/>
    </format>
    <format dxfId="6586">
      <pivotArea field="2" type="button" dataOnly="0" labelOnly="1" outline="0" axis="axisRow" fieldPosition="1"/>
    </format>
    <format dxfId="6585">
      <pivotArea dataOnly="0" labelOnly="1" outline="0" fieldPosition="0">
        <references count="1">
          <reference field="4" count="0"/>
        </references>
      </pivotArea>
    </format>
    <format dxfId="6584">
      <pivotArea dataOnly="0" labelOnly="1" grandCol="1" outline="0" fieldPosition="0"/>
    </format>
    <format dxfId="6583">
      <pivotArea type="origin" dataOnly="0" labelOnly="1" outline="0" fieldPosition="0"/>
    </format>
    <format dxfId="6582">
      <pivotArea dataOnly="0" labelOnly="1" grandRow="1" outline="0" fieldPosition="0"/>
    </format>
    <format dxfId="6581">
      <pivotArea dataOnly="0" labelOnly="1" outline="0" fieldPosition="0">
        <references count="1">
          <reference field="2" count="0"/>
        </references>
      </pivotArea>
    </format>
    <format dxfId="6580">
      <pivotArea outline="0" collapsedLevelsAreSubtotals="1" fieldPosition="0"/>
    </format>
    <format dxfId="6579">
      <pivotArea field="2" type="button" dataOnly="0" labelOnly="1" outline="0" axis="axisRow" fieldPosition="1"/>
    </format>
    <format dxfId="6578">
      <pivotArea dataOnly="0" labelOnly="1" grandRow="1" outline="0" fieldPosition="0"/>
    </format>
    <format dxfId="6577">
      <pivotArea dataOnly="0" labelOnly="1" outline="0" fieldPosition="0">
        <references count="1">
          <reference field="4" count="0"/>
        </references>
      </pivotArea>
    </format>
    <format dxfId="6576">
      <pivotArea dataOnly="0" labelOnly="1" grandCol="1" outline="0" fieldPosition="0"/>
    </format>
    <format dxfId="6575">
      <pivotArea dataOnly="0" labelOnly="1" outline="0" fieldPosition="0">
        <references count="1">
          <reference field="4" count="0"/>
        </references>
      </pivotArea>
    </format>
    <format dxfId="6574">
      <pivotArea dataOnly="0" labelOnly="1" grandCol="1" outline="0" fieldPosition="0"/>
    </format>
    <format dxfId="6573">
      <pivotArea type="all" dataOnly="0" outline="0" fieldPosition="0"/>
    </format>
    <format dxfId="6572">
      <pivotArea type="all" dataOnly="0" outline="0" fieldPosition="0"/>
    </format>
    <format dxfId="6571">
      <pivotArea type="all" dataOnly="0" outline="0" fieldPosition="0"/>
    </format>
    <format dxfId="6570">
      <pivotArea type="origin" dataOnly="0" labelOnly="1" outline="0" fieldPosition="0"/>
    </format>
    <format dxfId="6569">
      <pivotArea field="4" type="button" dataOnly="0" labelOnly="1" outline="0" axis="axisCol" fieldPosition="0"/>
    </format>
    <format dxfId="6568">
      <pivotArea type="topRight" dataOnly="0" labelOnly="1" outline="0" fieldPosition="0"/>
    </format>
    <format dxfId="6567">
      <pivotArea type="origin" dataOnly="0" labelOnly="1" outline="0" fieldPosition="0"/>
    </format>
    <format dxfId="6566">
      <pivotArea field="4" type="button" dataOnly="0" labelOnly="1" outline="0" axis="axisCol" fieldPosition="0"/>
    </format>
    <format dxfId="6565">
      <pivotArea type="topRight" dataOnly="0" labelOnly="1" outline="0" fieldPosition="0"/>
    </format>
    <format dxfId="6564">
      <pivotArea type="origin" dataOnly="0" labelOnly="1" outline="0" fieldPosition="0"/>
    </format>
    <format dxfId="6563">
      <pivotArea field="2" type="button" dataOnly="0" labelOnly="1" outline="0" axis="axisRow" fieldPosition="1"/>
    </format>
    <format dxfId="6562">
      <pivotArea dataOnly="0" labelOnly="1" outline="0" fieldPosition="0">
        <references count="1">
          <reference field="4" count="0"/>
        </references>
      </pivotArea>
    </format>
    <format dxfId="6561">
      <pivotArea dataOnly="0" labelOnly="1" outline="0" fieldPosition="0">
        <references count="1">
          <reference field="4" count="0"/>
        </references>
      </pivotArea>
    </format>
    <format dxfId="6560">
      <pivotArea dataOnly="0" labelOnly="1" grandCol="1" outline="0" fieldPosition="0"/>
    </format>
    <format dxfId="6559">
      <pivotArea type="origin" dataOnly="0" labelOnly="1" outline="0" fieldPosition="0"/>
    </format>
    <format dxfId="6558">
      <pivotArea dataOnly="0" labelOnly="1" grandRow="1" outline="0" fieldPosition="0"/>
    </format>
    <format dxfId="6557">
      <pivotArea field="2" type="button" dataOnly="0" labelOnly="1" outline="0" axis="axisRow" fieldPosition="1"/>
    </format>
    <format dxfId="6556">
      <pivotArea field="2" type="button" dataOnly="0" labelOnly="1" outline="0" axis="axisRow" fieldPosition="1"/>
    </format>
    <format dxfId="6555">
      <pivotArea field="2" type="button" dataOnly="0" labelOnly="1" outline="0" axis="axisRow" fieldPosition="1"/>
    </format>
    <format dxfId="6554">
      <pivotArea dataOnly="0" labelOnly="1" outline="0" fieldPosition="0">
        <references count="1">
          <reference field="2" count="1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  <format dxfId="6553">
      <pivotArea dataOnly="0" labelOnly="1" outline="0" fieldPosition="0">
        <references count="1">
          <reference field="4" count="0"/>
        </references>
      </pivotArea>
    </format>
    <format dxfId="6552">
      <pivotArea dataOnly="0" labelOnly="1" grandCol="1" outline="0" fieldPosition="0"/>
    </format>
    <format dxfId="6551">
      <pivotArea field="1" type="button" dataOnly="0" labelOnly="1" outline="0" axis="axisRow" fieldPosition="0"/>
    </format>
    <format dxfId="6550">
      <pivotArea field="2" type="button" dataOnly="0" labelOnly="1" outline="0" axis="axisRow" fieldPosition="1"/>
    </format>
    <format dxfId="6549">
      <pivotArea dataOnly="0" labelOnly="1" outline="0" fieldPosition="0">
        <references count="1">
          <reference field="4" count="0"/>
        </references>
      </pivotArea>
    </format>
    <format dxfId="6548">
      <pivotArea dataOnly="0" labelOnly="1" grandCol="1" outline="0" fieldPosition="0"/>
    </format>
    <format dxfId="6547">
      <pivotArea field="1" type="button" dataOnly="0" labelOnly="1" outline="0" axis="axisRow" fieldPosition="0"/>
    </format>
    <format dxfId="6546">
      <pivotArea field="2" type="button" dataOnly="0" labelOnly="1" outline="0" axis="axisRow" fieldPosition="1"/>
    </format>
    <format dxfId="6545">
      <pivotArea dataOnly="0" labelOnly="1" outline="0" fieldPosition="0">
        <references count="1">
          <reference field="4" count="0"/>
        </references>
      </pivotArea>
    </format>
    <format dxfId="6544">
      <pivotArea dataOnly="0" labelOnly="1" grandCol="1" outline="0" fieldPosition="0"/>
    </format>
    <format dxfId="6543">
      <pivotArea outline="0" collapsedLevelsAreSubtotals="1" fieldPosition="0"/>
    </format>
    <format dxfId="6542">
      <pivotArea dataOnly="0" labelOnly="1" outline="0" fieldPosition="0">
        <references count="1"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6541">
      <pivotArea dataOnly="0" labelOnly="1" outline="0" fieldPosition="0">
        <references count="1">
          <reference field="1" count="4">
            <x v="12"/>
            <x v="13"/>
            <x v="14"/>
            <x v="15"/>
          </reference>
        </references>
      </pivotArea>
    </format>
    <format dxfId="6540">
      <pivotArea dataOnly="0" labelOnly="1" grandRow="1" outline="0" fieldPosition="0"/>
    </format>
    <format dxfId="6539">
      <pivotArea dataOnly="0" labelOnly="1" outline="0" fieldPosition="0">
        <references count="2">
          <reference field="1" count="1" selected="0">
            <x v="0"/>
          </reference>
          <reference field="2" count="1">
            <x v="9"/>
          </reference>
        </references>
      </pivotArea>
    </format>
    <format dxfId="6538">
      <pivotArea dataOnly="0" labelOnly="1" outline="0" fieldPosition="0">
        <references count="2">
          <reference field="1" count="1" selected="0">
            <x v="1"/>
          </reference>
          <reference field="2" count="1">
            <x v="0"/>
          </reference>
        </references>
      </pivotArea>
    </format>
    <format dxfId="6537">
      <pivotArea dataOnly="0" labelOnly="1" outline="0" fieldPosition="0">
        <references count="2">
          <reference field="1" count="1" selected="0">
            <x v="3"/>
          </reference>
          <reference field="2" count="1">
            <x v="1"/>
          </reference>
        </references>
      </pivotArea>
    </format>
    <format dxfId="6536">
      <pivotArea dataOnly="0" labelOnly="1" outline="0" fieldPosition="0">
        <references count="2">
          <reference field="1" count="1" selected="0">
            <x v="4"/>
          </reference>
          <reference field="2" count="1">
            <x v="2"/>
          </reference>
        </references>
      </pivotArea>
    </format>
    <format dxfId="6535">
      <pivotArea dataOnly="0" labelOnly="1" outline="0" fieldPosition="0">
        <references count="2">
          <reference field="1" count="1" selected="0">
            <x v="5"/>
          </reference>
          <reference field="2" count="1">
            <x v="3"/>
          </reference>
        </references>
      </pivotArea>
    </format>
    <format dxfId="6534">
      <pivotArea dataOnly="0" labelOnly="1" outline="0" fieldPosition="0">
        <references count="2">
          <reference field="1" count="1" selected="0">
            <x v="6"/>
          </reference>
          <reference field="2" count="1">
            <x v="14"/>
          </reference>
        </references>
      </pivotArea>
    </format>
    <format dxfId="6533">
      <pivotArea dataOnly="0" labelOnly="1" outline="0" fieldPosition="0">
        <references count="2">
          <reference field="1" count="1" selected="0">
            <x v="7"/>
          </reference>
          <reference field="2" count="1">
            <x v="4"/>
          </reference>
        </references>
      </pivotArea>
    </format>
    <format dxfId="6532">
      <pivotArea dataOnly="0" labelOnly="1" outline="0" fieldPosition="0">
        <references count="2">
          <reference field="1" count="1" selected="0">
            <x v="8"/>
          </reference>
          <reference field="2" count="1">
            <x v="5"/>
          </reference>
        </references>
      </pivotArea>
    </format>
    <format dxfId="6531">
      <pivotArea dataOnly="0" labelOnly="1" outline="0" fieldPosition="0">
        <references count="2">
          <reference field="1" count="1" selected="0">
            <x v="9"/>
          </reference>
          <reference field="2" count="1">
            <x v="11"/>
          </reference>
        </references>
      </pivotArea>
    </format>
    <format dxfId="6530">
      <pivotArea dataOnly="0" labelOnly="1" outline="0" fieldPosition="0">
        <references count="2">
          <reference field="1" count="1" selected="0">
            <x v="10"/>
          </reference>
          <reference field="2" count="1">
            <x v="13"/>
          </reference>
        </references>
      </pivotArea>
    </format>
    <format dxfId="6529">
      <pivotArea dataOnly="0" labelOnly="1" outline="0" fieldPosition="0">
        <references count="2">
          <reference field="1" count="1" selected="0">
            <x v="11"/>
          </reference>
          <reference field="2" count="1">
            <x v="10"/>
          </reference>
        </references>
      </pivotArea>
    </format>
    <format dxfId="6528">
      <pivotArea dataOnly="0" labelOnly="1" outline="0" fieldPosition="0">
        <references count="2">
          <reference field="1" count="1" selected="0">
            <x v="12"/>
          </reference>
          <reference field="2" count="1">
            <x v="6"/>
          </reference>
        </references>
      </pivotArea>
    </format>
    <format dxfId="6527">
      <pivotArea dataOnly="0" labelOnly="1" outline="0" fieldPosition="0">
        <references count="2">
          <reference field="1" count="1" selected="0">
            <x v="13"/>
          </reference>
          <reference field="2" count="1">
            <x v="7"/>
          </reference>
        </references>
      </pivotArea>
    </format>
    <format dxfId="6526">
      <pivotArea dataOnly="0" labelOnly="1" outline="0" fieldPosition="0">
        <references count="2">
          <reference field="1" count="1" selected="0">
            <x v="14"/>
          </reference>
          <reference field="2" count="1">
            <x v="12"/>
          </reference>
        </references>
      </pivotArea>
    </format>
    <format dxfId="6525">
      <pivotArea dataOnly="0" labelOnly="1" outline="0" fieldPosition="0">
        <references count="2">
          <reference field="1" count="1" selected="0">
            <x v="15"/>
          </reference>
          <reference field="2" count="1">
            <x v="8"/>
          </reference>
        </references>
      </pivotArea>
    </format>
    <format dxfId="6524">
      <pivotArea outline="0" collapsedLevelsAreSubtotals="1" fieldPosition="0"/>
    </format>
    <format dxfId="6523">
      <pivotArea field="1" type="button" dataOnly="0" labelOnly="1" outline="0" axis="axisRow" fieldPosition="0"/>
    </format>
    <format dxfId="6522">
      <pivotArea field="2" type="button" dataOnly="0" labelOnly="1" outline="0" axis="axisRow" fieldPosition="1"/>
    </format>
    <format dxfId="6521">
      <pivotArea dataOnly="0" labelOnly="1" outline="0" fieldPosition="0">
        <references count="1">
          <reference field="1" count="24">
            <x v="0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6520">
      <pivotArea dataOnly="0" labelOnly="1" grandRow="1" outline="0" fieldPosition="0"/>
    </format>
    <format dxfId="6519">
      <pivotArea dataOnly="0" labelOnly="1" outline="0" fieldPosition="0">
        <references count="2">
          <reference field="1" count="1" selected="0">
            <x v="0"/>
          </reference>
          <reference field="2" count="1">
            <x v="9"/>
          </reference>
        </references>
      </pivotArea>
    </format>
    <format dxfId="6518">
      <pivotArea dataOnly="0" labelOnly="1" outline="0" fieldPosition="0">
        <references count="2">
          <reference field="1" count="1" selected="0">
            <x v="3"/>
          </reference>
          <reference field="2" count="1">
            <x v="1"/>
          </reference>
        </references>
      </pivotArea>
    </format>
    <format dxfId="6517">
      <pivotArea dataOnly="0" labelOnly="1" outline="0" fieldPosition="0">
        <references count="2">
          <reference field="1" count="1" selected="0">
            <x v="4"/>
          </reference>
          <reference field="2" count="1">
            <x v="2"/>
          </reference>
        </references>
      </pivotArea>
    </format>
    <format dxfId="6516">
      <pivotArea dataOnly="0" labelOnly="1" outline="0" fieldPosition="0">
        <references count="2">
          <reference field="1" count="1" selected="0">
            <x v="5"/>
          </reference>
          <reference field="2" count="1">
            <x v="3"/>
          </reference>
        </references>
      </pivotArea>
    </format>
    <format dxfId="6515">
      <pivotArea dataOnly="0" labelOnly="1" outline="0" fieldPosition="0">
        <references count="2">
          <reference field="1" count="1" selected="0">
            <x v="6"/>
          </reference>
          <reference field="2" count="1">
            <x v="14"/>
          </reference>
        </references>
      </pivotArea>
    </format>
    <format dxfId="6514">
      <pivotArea dataOnly="0" labelOnly="1" outline="0" fieldPosition="0">
        <references count="2">
          <reference field="1" count="1" selected="0">
            <x v="7"/>
          </reference>
          <reference field="2" count="1">
            <x v="4"/>
          </reference>
        </references>
      </pivotArea>
    </format>
    <format dxfId="6513">
      <pivotArea dataOnly="0" labelOnly="1" outline="0" fieldPosition="0">
        <references count="2">
          <reference field="1" count="1" selected="0">
            <x v="8"/>
          </reference>
          <reference field="2" count="1">
            <x v="5"/>
          </reference>
        </references>
      </pivotArea>
    </format>
    <format dxfId="6512">
      <pivotArea dataOnly="0" labelOnly="1" outline="0" fieldPosition="0">
        <references count="2">
          <reference field="1" count="1" selected="0">
            <x v="9"/>
          </reference>
          <reference field="2" count="1">
            <x v="11"/>
          </reference>
        </references>
      </pivotArea>
    </format>
    <format dxfId="6511">
      <pivotArea dataOnly="0" labelOnly="1" outline="0" fieldPosition="0">
        <references count="2">
          <reference field="1" count="1" selected="0">
            <x v="10"/>
          </reference>
          <reference field="2" count="1">
            <x v="13"/>
          </reference>
        </references>
      </pivotArea>
    </format>
    <format dxfId="6510">
      <pivotArea dataOnly="0" labelOnly="1" outline="0" fieldPosition="0">
        <references count="2">
          <reference field="1" count="1" selected="0">
            <x v="11"/>
          </reference>
          <reference field="2" count="1">
            <x v="10"/>
          </reference>
        </references>
      </pivotArea>
    </format>
    <format dxfId="6509">
      <pivotArea dataOnly="0" labelOnly="1" outline="0" fieldPosition="0">
        <references count="2">
          <reference field="1" count="1" selected="0">
            <x v="12"/>
          </reference>
          <reference field="2" count="1">
            <x v="6"/>
          </reference>
        </references>
      </pivotArea>
    </format>
    <format dxfId="6508">
      <pivotArea dataOnly="0" labelOnly="1" outline="0" fieldPosition="0">
        <references count="2">
          <reference field="1" count="1" selected="0">
            <x v="13"/>
          </reference>
          <reference field="2" count="1">
            <x v="7"/>
          </reference>
        </references>
      </pivotArea>
    </format>
    <format dxfId="6507">
      <pivotArea dataOnly="0" labelOnly="1" outline="0" fieldPosition="0">
        <references count="2">
          <reference field="1" count="1" selected="0">
            <x v="14"/>
          </reference>
          <reference field="2" count="1">
            <x v="12"/>
          </reference>
        </references>
      </pivotArea>
    </format>
    <format dxfId="6506">
      <pivotArea dataOnly="0" labelOnly="1" outline="0" fieldPosition="0">
        <references count="2">
          <reference field="1" count="1" selected="0">
            <x v="15"/>
          </reference>
          <reference field="2" count="1">
            <x v="8"/>
          </reference>
        </references>
      </pivotArea>
    </format>
    <format dxfId="6505">
      <pivotArea dataOnly="0" labelOnly="1" outline="0" fieldPosition="0">
        <references count="2">
          <reference field="1" count="1" selected="0">
            <x v="16"/>
          </reference>
          <reference field="2" count="1">
            <x v="22"/>
          </reference>
        </references>
      </pivotArea>
    </format>
    <format dxfId="6504">
      <pivotArea dataOnly="0" labelOnly="1" outline="0" fieldPosition="0">
        <references count="2">
          <reference field="1" count="1" selected="0">
            <x v="17"/>
          </reference>
          <reference field="2" count="1">
            <x v="15"/>
          </reference>
        </references>
      </pivotArea>
    </format>
    <format dxfId="6503">
      <pivotArea dataOnly="0" labelOnly="1" outline="0" fieldPosition="0">
        <references count="2">
          <reference field="1" count="1" selected="0">
            <x v="18"/>
          </reference>
          <reference field="2" count="1">
            <x v="16"/>
          </reference>
        </references>
      </pivotArea>
    </format>
    <format dxfId="6502">
      <pivotArea dataOnly="0" labelOnly="1" outline="0" fieldPosition="0">
        <references count="2">
          <reference field="1" count="1" selected="0">
            <x v="19"/>
          </reference>
          <reference field="2" count="1">
            <x v="17"/>
          </reference>
        </references>
      </pivotArea>
    </format>
    <format dxfId="6501">
      <pivotArea dataOnly="0" labelOnly="1" outline="0" fieldPosition="0">
        <references count="2">
          <reference field="1" count="1" selected="0">
            <x v="20"/>
          </reference>
          <reference field="2" count="1">
            <x v="18"/>
          </reference>
        </references>
      </pivotArea>
    </format>
    <format dxfId="6500">
      <pivotArea dataOnly="0" labelOnly="1" outline="0" fieldPosition="0">
        <references count="2">
          <reference field="1" count="1" selected="0">
            <x v="21"/>
          </reference>
          <reference field="2" count="1">
            <x v="19"/>
          </reference>
        </references>
      </pivotArea>
    </format>
    <format dxfId="6499">
      <pivotArea dataOnly="0" labelOnly="1" outline="0" fieldPosition="0">
        <references count="2">
          <reference field="1" count="1" selected="0">
            <x v="22"/>
          </reference>
          <reference field="2" count="1">
            <x v="20"/>
          </reference>
        </references>
      </pivotArea>
    </format>
    <format dxfId="6498">
      <pivotArea dataOnly="0" labelOnly="1" outline="0" fieldPosition="0">
        <references count="2">
          <reference field="1" count="1" selected="0">
            <x v="23"/>
          </reference>
          <reference field="2" count="1">
            <x v="21"/>
          </reference>
        </references>
      </pivotArea>
    </format>
    <format dxfId="6497">
      <pivotArea dataOnly="0" labelOnly="1" outline="0" fieldPosition="0">
        <references count="2">
          <reference field="1" count="1" selected="0">
            <x v="24"/>
          </reference>
          <reference field="2" count="1">
            <x v="23"/>
          </reference>
        </references>
      </pivotArea>
    </format>
    <format dxfId="6496">
      <pivotArea dataOnly="0" labelOnly="1" outline="0" fieldPosition="0">
        <references count="1">
          <reference field="4" count="0"/>
        </references>
      </pivotArea>
    </format>
    <format dxfId="6495">
      <pivotArea dataOnly="0" labelOnly="1" grandCol="1" outline="0" fieldPosition="0"/>
    </format>
    <format dxfId="6494">
      <pivotArea outline="0" collapsedLevelsAreSubtotals="1" fieldPosition="0"/>
    </format>
    <format dxfId="6493">
      <pivotArea dataOnly="0" labelOnly="1" outline="0" fieldPosition="0">
        <references count="1">
          <reference field="1" count="24">
            <x v="0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6492">
      <pivotArea dataOnly="0" labelOnly="1" grandRow="1" outline="0" fieldPosition="0"/>
    </format>
    <format dxfId="6491">
      <pivotArea dataOnly="0" labelOnly="1" outline="0" fieldPosition="0">
        <references count="2">
          <reference field="1" count="1" selected="0">
            <x v="5"/>
          </reference>
          <reference field="2" count="1">
            <x v="3"/>
          </reference>
        </references>
      </pivotArea>
    </format>
    <format dxfId="6490">
      <pivotArea dataOnly="0" labelOnly="1" outline="0" fieldPosition="0">
        <references count="2">
          <reference field="1" count="1" selected="0">
            <x v="6"/>
          </reference>
          <reference field="2" count="1">
            <x v="14"/>
          </reference>
        </references>
      </pivotArea>
    </format>
    <format dxfId="6489">
      <pivotArea dataOnly="0" labelOnly="1" outline="0" fieldPosition="0">
        <references count="2">
          <reference field="1" count="1" selected="0">
            <x v="7"/>
          </reference>
          <reference field="2" count="1">
            <x v="4"/>
          </reference>
        </references>
      </pivotArea>
    </format>
    <format dxfId="6488">
      <pivotArea dataOnly="0" labelOnly="1" outline="0" fieldPosition="0">
        <references count="2">
          <reference field="1" count="1" selected="0">
            <x v="8"/>
          </reference>
          <reference field="2" count="1">
            <x v="5"/>
          </reference>
        </references>
      </pivotArea>
    </format>
    <format dxfId="6487">
      <pivotArea dataOnly="0" labelOnly="1" outline="0" fieldPosition="0">
        <references count="2">
          <reference field="1" count="1" selected="0">
            <x v="9"/>
          </reference>
          <reference field="2" count="1">
            <x v="11"/>
          </reference>
        </references>
      </pivotArea>
    </format>
    <format dxfId="6486">
      <pivotArea dataOnly="0" labelOnly="1" outline="0" fieldPosition="0">
        <references count="2">
          <reference field="1" count="1" selected="0">
            <x v="10"/>
          </reference>
          <reference field="2" count="1">
            <x v="13"/>
          </reference>
        </references>
      </pivotArea>
    </format>
    <format dxfId="6485">
      <pivotArea dataOnly="0" labelOnly="1" outline="0" fieldPosition="0">
        <references count="2">
          <reference field="1" count="1" selected="0">
            <x v="11"/>
          </reference>
          <reference field="2" count="1">
            <x v="10"/>
          </reference>
        </references>
      </pivotArea>
    </format>
    <format dxfId="6484">
      <pivotArea dataOnly="0" labelOnly="1" outline="0" fieldPosition="0">
        <references count="2">
          <reference field="1" count="1" selected="0">
            <x v="12"/>
          </reference>
          <reference field="2" count="1">
            <x v="6"/>
          </reference>
        </references>
      </pivotArea>
    </format>
    <format dxfId="6483">
      <pivotArea dataOnly="0" labelOnly="1" outline="0" fieldPosition="0">
        <references count="2">
          <reference field="1" count="1" selected="0">
            <x v="13"/>
          </reference>
          <reference field="2" count="1">
            <x v="7"/>
          </reference>
        </references>
      </pivotArea>
    </format>
    <format dxfId="6482">
      <pivotArea dataOnly="0" labelOnly="1" outline="0" fieldPosition="0">
        <references count="2">
          <reference field="1" count="1" selected="0">
            <x v="14"/>
          </reference>
          <reference field="2" count="1">
            <x v="12"/>
          </reference>
        </references>
      </pivotArea>
    </format>
    <format dxfId="6481">
      <pivotArea dataOnly="0" labelOnly="1" outline="0" fieldPosition="0">
        <references count="2">
          <reference field="1" count="1" selected="0">
            <x v="15"/>
          </reference>
          <reference field="2" count="1">
            <x v="8"/>
          </reference>
        </references>
      </pivotArea>
    </format>
    <format dxfId="6480">
      <pivotArea dataOnly="0" labelOnly="1" outline="0" fieldPosition="0">
        <references count="2">
          <reference field="1" count="1" selected="0">
            <x v="16"/>
          </reference>
          <reference field="2" count="1">
            <x v="22"/>
          </reference>
        </references>
      </pivotArea>
    </format>
    <format dxfId="6479">
      <pivotArea dataOnly="0" labelOnly="1" outline="0" fieldPosition="0">
        <references count="2">
          <reference field="1" count="1" selected="0">
            <x v="17"/>
          </reference>
          <reference field="2" count="1">
            <x v="15"/>
          </reference>
        </references>
      </pivotArea>
    </format>
    <format dxfId="6478">
      <pivotArea dataOnly="0" labelOnly="1" outline="0" fieldPosition="0">
        <references count="2">
          <reference field="1" count="1" selected="0">
            <x v="18"/>
          </reference>
          <reference field="2" count="1">
            <x v="16"/>
          </reference>
        </references>
      </pivotArea>
    </format>
    <format dxfId="6477">
      <pivotArea dataOnly="0" labelOnly="1" outline="0" fieldPosition="0">
        <references count="2">
          <reference field="1" count="1" selected="0">
            <x v="19"/>
          </reference>
          <reference field="2" count="1">
            <x v="17"/>
          </reference>
        </references>
      </pivotArea>
    </format>
    <format dxfId="6476">
      <pivotArea dataOnly="0" labelOnly="1" outline="0" fieldPosition="0">
        <references count="2">
          <reference field="1" count="1" selected="0">
            <x v="20"/>
          </reference>
          <reference field="2" count="1">
            <x v="18"/>
          </reference>
        </references>
      </pivotArea>
    </format>
    <format dxfId="6475">
      <pivotArea dataOnly="0" labelOnly="1" outline="0" fieldPosition="0">
        <references count="2">
          <reference field="1" count="1" selected="0">
            <x v="21"/>
          </reference>
          <reference field="2" count="1">
            <x v="19"/>
          </reference>
        </references>
      </pivotArea>
    </format>
    <format dxfId="6474">
      <pivotArea dataOnly="0" labelOnly="1" outline="0" fieldPosition="0">
        <references count="2">
          <reference field="1" count="1" selected="0">
            <x v="22"/>
          </reference>
          <reference field="2" count="1">
            <x v="20"/>
          </reference>
        </references>
      </pivotArea>
    </format>
    <format dxfId="6473">
      <pivotArea dataOnly="0" labelOnly="1" outline="0" fieldPosition="0">
        <references count="2">
          <reference field="1" count="1" selected="0">
            <x v="23"/>
          </reference>
          <reference field="2" count="1">
            <x v="21"/>
          </reference>
        </references>
      </pivotArea>
    </format>
    <format dxfId="6472">
      <pivotArea dataOnly="0" labelOnly="1" outline="0" fieldPosition="0">
        <references count="2">
          <reference field="1" count="1" selected="0">
            <x v="24"/>
          </reference>
          <reference field="2" count="1">
            <x v="23"/>
          </reference>
        </references>
      </pivotArea>
    </format>
    <format dxfId="6471">
      <pivotArea outline="0" collapsedLevelsAreSubtotals="1" fieldPosition="0">
        <references count="3">
          <reference field="1" count="3" selected="0">
            <x v="22"/>
            <x v="23"/>
            <x v="24"/>
          </reference>
          <reference field="2" count="3" selected="0">
            <x v="20"/>
            <x v="21"/>
            <x v="23"/>
          </reference>
          <reference field="4" count="0" selected="0"/>
        </references>
      </pivotArea>
    </format>
    <format dxfId="6470">
      <pivotArea dataOnly="0" labelOnly="1" outline="0" fieldPosition="0">
        <references count="1">
          <reference field="1" count="3">
            <x v="22"/>
            <x v="23"/>
            <x v="24"/>
          </reference>
        </references>
      </pivotArea>
    </format>
    <format dxfId="6469">
      <pivotArea dataOnly="0" labelOnly="1" outline="0" fieldPosition="0">
        <references count="2">
          <reference field="1" count="1" selected="0">
            <x v="22"/>
          </reference>
          <reference field="2" count="1">
            <x v="20"/>
          </reference>
        </references>
      </pivotArea>
    </format>
    <format dxfId="6468">
      <pivotArea dataOnly="0" labelOnly="1" outline="0" fieldPosition="0">
        <references count="2">
          <reference field="1" count="1" selected="0">
            <x v="23"/>
          </reference>
          <reference field="2" count="1">
            <x v="21"/>
          </reference>
        </references>
      </pivotArea>
    </format>
    <format dxfId="6467">
      <pivotArea dataOnly="0" labelOnly="1" outline="0" fieldPosition="0">
        <references count="2">
          <reference field="1" count="1" selected="0">
            <x v="24"/>
          </reference>
          <reference field="2" count="1">
            <x v="23"/>
          </reference>
        </references>
      </pivotArea>
    </format>
    <format dxfId="6466">
      <pivotArea type="origin" dataOnly="0" labelOnly="1" outline="0" fieldPosition="0"/>
    </format>
    <format dxfId="6465">
      <pivotArea type="origin" dataOnly="0" labelOnly="1" outline="0" fieldPosition="0"/>
    </format>
    <format dxfId="6464">
      <pivotArea type="origin" dataOnly="0" labelOnly="1" outline="0" fieldPosition="0"/>
    </format>
    <format dxfId="6463">
      <pivotArea field="4" type="button" dataOnly="0" labelOnly="1" outline="0" axis="axisCol" fieldPosition="0"/>
    </format>
    <format dxfId="6462">
      <pivotArea type="topRight" dataOnly="0" labelOnly="1" outline="0" fieldPosition="0"/>
    </format>
    <format dxfId="6461">
      <pivotArea field="1" type="button" dataOnly="0" labelOnly="1" outline="0" axis="axisRow" fieldPosition="0"/>
    </format>
    <format dxfId="6460">
      <pivotArea field="2" type="button" dataOnly="0" labelOnly="1" outline="0" axis="axisRow" fieldPosition="1"/>
    </format>
    <format dxfId="6459">
      <pivotArea dataOnly="0" labelOnly="1" outline="0" fieldPosition="0">
        <references count="1">
          <reference field="4" count="0"/>
        </references>
      </pivotArea>
    </format>
    <format dxfId="6458">
      <pivotArea dataOnly="0" labelOnly="1" grandCol="1" outline="0" fieldPosition="0"/>
    </format>
    <format dxfId="6457">
      <pivotArea type="origin" dataOnly="0" labelOnly="1" outline="0" fieldPosition="0"/>
    </format>
    <format dxfId="6456">
      <pivotArea field="4" type="button" dataOnly="0" labelOnly="1" outline="0" axis="axisCol" fieldPosition="0"/>
    </format>
    <format dxfId="6455">
      <pivotArea type="topRight" dataOnly="0" labelOnly="1" outline="0" fieldPosition="0"/>
    </format>
    <format dxfId="6454">
      <pivotArea type="origin" dataOnly="0" labelOnly="1" outline="0" fieldPosition="0"/>
    </format>
    <format dxfId="6453">
      <pivotArea field="4" type="button" dataOnly="0" labelOnly="1" outline="0" axis="axisCol" fieldPosition="0"/>
    </format>
    <format dxfId="6452">
      <pivotArea type="topRight" dataOnly="0" labelOnly="1" outline="0" fieldPosition="0"/>
    </format>
    <format dxfId="6451">
      <pivotArea type="all" dataOnly="0" outline="0" fieldPosition="0"/>
    </format>
    <format dxfId="6450">
      <pivotArea type="all" dataOnly="0" outline="0" fieldPosition="0"/>
    </format>
    <format dxfId="6449">
      <pivotArea field="2" type="button" dataOnly="0" labelOnly="1" outline="0" axis="axisRow" fieldPosition="1"/>
    </format>
    <format dxfId="6448">
      <pivotArea dataOnly="0" labelOnly="1" outline="0" fieldPosition="0">
        <references count="2">
          <reference field="1" count="1" selected="0">
            <x v="0"/>
          </reference>
          <reference field="2" count="1">
            <x v="9"/>
          </reference>
        </references>
      </pivotArea>
    </format>
    <format dxfId="6447">
      <pivotArea dataOnly="0" labelOnly="1" outline="0" fieldPosition="0">
        <references count="2">
          <reference field="1" count="1" selected="0">
            <x v="3"/>
          </reference>
          <reference field="2" count="1">
            <x v="1"/>
          </reference>
        </references>
      </pivotArea>
    </format>
    <format dxfId="6446">
      <pivotArea dataOnly="0" labelOnly="1" outline="0" fieldPosition="0">
        <references count="2">
          <reference field="1" count="1" selected="0">
            <x v="4"/>
          </reference>
          <reference field="2" count="1">
            <x v="2"/>
          </reference>
        </references>
      </pivotArea>
    </format>
    <format dxfId="6445">
      <pivotArea dataOnly="0" labelOnly="1" outline="0" fieldPosition="0">
        <references count="2">
          <reference field="1" count="1" selected="0">
            <x v="5"/>
          </reference>
          <reference field="2" count="1">
            <x v="3"/>
          </reference>
        </references>
      </pivotArea>
    </format>
    <format dxfId="6444">
      <pivotArea type="all" dataOnly="0" outline="0" fieldPosition="0"/>
    </format>
    <format dxfId="6443">
      <pivotArea outline="0" collapsedLevelsAreSubtotals="1" fieldPosition="0"/>
    </format>
    <format dxfId="6442">
      <pivotArea type="origin" dataOnly="0" labelOnly="1" outline="0" fieldPosition="0"/>
    </format>
    <format dxfId="6441">
      <pivotArea field="4" type="button" dataOnly="0" labelOnly="1" outline="0" axis="axisCol" fieldPosition="0"/>
    </format>
    <format dxfId="6440">
      <pivotArea type="topRight" dataOnly="0" labelOnly="1" outline="0" fieldPosition="0"/>
    </format>
    <format dxfId="6439">
      <pivotArea field="1" type="button" dataOnly="0" labelOnly="1" outline="0" axis="axisRow" fieldPosition="0"/>
    </format>
    <format dxfId="6438">
      <pivotArea field="2" type="button" dataOnly="0" labelOnly="1" outline="0" axis="axisRow" fieldPosition="1"/>
    </format>
    <format dxfId="6437">
      <pivotArea dataOnly="0" labelOnly="1" outline="0" fieldPosition="0">
        <references count="1">
          <reference field="1" count="3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</reference>
        </references>
      </pivotArea>
    </format>
    <format dxfId="6436">
      <pivotArea dataOnly="0" labelOnly="1" outline="0" fieldPosition="0">
        <references count="1">
          <reference field="1" count="5">
            <x v="32"/>
            <x v="33"/>
            <x v="34"/>
            <x v="35"/>
            <x v="36"/>
          </reference>
        </references>
      </pivotArea>
    </format>
    <format dxfId="6435">
      <pivotArea dataOnly="0" labelOnly="1" grandRow="1" outline="0" fieldPosition="0"/>
    </format>
    <format dxfId="6434">
      <pivotArea dataOnly="0" labelOnly="1" outline="0" fieldPosition="0">
        <references count="2">
          <reference field="1" count="1" selected="0">
            <x v="0"/>
          </reference>
          <reference field="2" count="1">
            <x v="9"/>
          </reference>
        </references>
      </pivotArea>
    </format>
    <format dxfId="6433">
      <pivotArea dataOnly="0" labelOnly="1" outline="0" fieldPosition="0">
        <references count="2">
          <reference field="1" count="1" selected="0">
            <x v="1"/>
          </reference>
          <reference field="2" count="1">
            <x v="0"/>
          </reference>
        </references>
      </pivotArea>
    </format>
    <format dxfId="6432">
      <pivotArea dataOnly="0" labelOnly="1" outline="0" fieldPosition="0">
        <references count="2">
          <reference field="1" count="1" selected="0">
            <x v="2"/>
          </reference>
          <reference field="2" count="1">
            <x v="28"/>
          </reference>
        </references>
      </pivotArea>
    </format>
    <format dxfId="6431">
      <pivotArea dataOnly="0" labelOnly="1" outline="0" fieldPosition="0">
        <references count="2">
          <reference field="1" count="1" selected="0">
            <x v="3"/>
          </reference>
          <reference field="2" count="1">
            <x v="1"/>
          </reference>
        </references>
      </pivotArea>
    </format>
    <format dxfId="6430">
      <pivotArea dataOnly="0" labelOnly="1" outline="0" fieldPosition="0">
        <references count="2">
          <reference field="1" count="1" selected="0">
            <x v="4"/>
          </reference>
          <reference field="2" count="1">
            <x v="2"/>
          </reference>
        </references>
      </pivotArea>
    </format>
    <format dxfId="6429">
      <pivotArea dataOnly="0" labelOnly="1" outline="0" fieldPosition="0">
        <references count="2">
          <reference field="1" count="1" selected="0">
            <x v="5"/>
          </reference>
          <reference field="2" count="1">
            <x v="3"/>
          </reference>
        </references>
      </pivotArea>
    </format>
    <format dxfId="6428">
      <pivotArea dataOnly="0" labelOnly="1" outline="0" fieldPosition="0">
        <references count="2">
          <reference field="1" count="1" selected="0">
            <x v="6"/>
          </reference>
          <reference field="2" count="1">
            <x v="14"/>
          </reference>
        </references>
      </pivotArea>
    </format>
    <format dxfId="6427">
      <pivotArea dataOnly="0" labelOnly="1" outline="0" fieldPosition="0">
        <references count="2">
          <reference field="1" count="1" selected="0">
            <x v="7"/>
          </reference>
          <reference field="2" count="1">
            <x v="4"/>
          </reference>
        </references>
      </pivotArea>
    </format>
    <format dxfId="6426">
      <pivotArea dataOnly="0" labelOnly="1" outline="0" fieldPosition="0">
        <references count="2">
          <reference field="1" count="1" selected="0">
            <x v="8"/>
          </reference>
          <reference field="2" count="1">
            <x v="5"/>
          </reference>
        </references>
      </pivotArea>
    </format>
    <format dxfId="6425">
      <pivotArea dataOnly="0" labelOnly="1" outline="0" fieldPosition="0">
        <references count="2">
          <reference field="1" count="1" selected="0">
            <x v="9"/>
          </reference>
          <reference field="2" count="1">
            <x v="11"/>
          </reference>
        </references>
      </pivotArea>
    </format>
    <format dxfId="6424">
      <pivotArea dataOnly="0" labelOnly="1" outline="0" fieldPosition="0">
        <references count="2">
          <reference field="1" count="1" selected="0">
            <x v="10"/>
          </reference>
          <reference field="2" count="1">
            <x v="13"/>
          </reference>
        </references>
      </pivotArea>
    </format>
    <format dxfId="6423">
      <pivotArea dataOnly="0" labelOnly="1" outline="0" fieldPosition="0">
        <references count="2">
          <reference field="1" count="1" selected="0">
            <x v="11"/>
          </reference>
          <reference field="2" count="1">
            <x v="10"/>
          </reference>
        </references>
      </pivotArea>
    </format>
    <format dxfId="6422">
      <pivotArea dataOnly="0" labelOnly="1" outline="0" fieldPosition="0">
        <references count="2">
          <reference field="1" count="1" selected="0">
            <x v="12"/>
          </reference>
          <reference field="2" count="1">
            <x v="6"/>
          </reference>
        </references>
      </pivotArea>
    </format>
    <format dxfId="6421">
      <pivotArea dataOnly="0" labelOnly="1" outline="0" fieldPosition="0">
        <references count="2">
          <reference field="1" count="1" selected="0">
            <x v="13"/>
          </reference>
          <reference field="2" count="1">
            <x v="7"/>
          </reference>
        </references>
      </pivotArea>
    </format>
    <format dxfId="6420">
      <pivotArea dataOnly="0" labelOnly="1" outline="0" fieldPosition="0">
        <references count="2">
          <reference field="1" count="1" selected="0">
            <x v="14"/>
          </reference>
          <reference field="2" count="1">
            <x v="12"/>
          </reference>
        </references>
      </pivotArea>
    </format>
    <format dxfId="6419">
      <pivotArea dataOnly="0" labelOnly="1" outline="0" fieldPosition="0">
        <references count="2">
          <reference field="1" count="1" selected="0">
            <x v="15"/>
          </reference>
          <reference field="2" count="1">
            <x v="8"/>
          </reference>
        </references>
      </pivotArea>
    </format>
    <format dxfId="6418">
      <pivotArea dataOnly="0" labelOnly="1" outline="0" fieldPosition="0">
        <references count="2">
          <reference field="1" count="1" selected="0">
            <x v="16"/>
          </reference>
          <reference field="2" count="1">
            <x v="22"/>
          </reference>
        </references>
      </pivotArea>
    </format>
    <format dxfId="6417">
      <pivotArea dataOnly="0" labelOnly="1" outline="0" fieldPosition="0">
        <references count="2">
          <reference field="1" count="1" selected="0">
            <x v="17"/>
          </reference>
          <reference field="2" count="1">
            <x v="15"/>
          </reference>
        </references>
      </pivotArea>
    </format>
    <format dxfId="6416">
      <pivotArea dataOnly="0" labelOnly="1" outline="0" fieldPosition="0">
        <references count="2">
          <reference field="1" count="1" selected="0">
            <x v="18"/>
          </reference>
          <reference field="2" count="1">
            <x v="16"/>
          </reference>
        </references>
      </pivotArea>
    </format>
    <format dxfId="6415">
      <pivotArea dataOnly="0" labelOnly="1" outline="0" fieldPosition="0">
        <references count="2">
          <reference field="1" count="1" selected="0">
            <x v="19"/>
          </reference>
          <reference field="2" count="1">
            <x v="17"/>
          </reference>
        </references>
      </pivotArea>
    </format>
    <format dxfId="6414">
      <pivotArea dataOnly="0" labelOnly="1" outline="0" fieldPosition="0">
        <references count="2">
          <reference field="1" count="1" selected="0">
            <x v="20"/>
          </reference>
          <reference field="2" count="1">
            <x v="18"/>
          </reference>
        </references>
      </pivotArea>
    </format>
    <format dxfId="6413">
      <pivotArea dataOnly="0" labelOnly="1" outline="0" fieldPosition="0">
        <references count="2">
          <reference field="1" count="1" selected="0">
            <x v="21"/>
          </reference>
          <reference field="2" count="1">
            <x v="19"/>
          </reference>
        </references>
      </pivotArea>
    </format>
    <format dxfId="6412">
      <pivotArea dataOnly="0" labelOnly="1" outline="0" fieldPosition="0">
        <references count="2">
          <reference field="1" count="1" selected="0">
            <x v="22"/>
          </reference>
          <reference field="2" count="1">
            <x v="20"/>
          </reference>
        </references>
      </pivotArea>
    </format>
    <format dxfId="6411">
      <pivotArea dataOnly="0" labelOnly="1" outline="0" fieldPosition="0">
        <references count="2">
          <reference field="1" count="1" selected="0">
            <x v="23"/>
          </reference>
          <reference field="2" count="1">
            <x v="21"/>
          </reference>
        </references>
      </pivotArea>
    </format>
    <format dxfId="6410">
      <pivotArea dataOnly="0" labelOnly="1" outline="0" fieldPosition="0">
        <references count="2">
          <reference field="1" count="1" selected="0">
            <x v="24"/>
          </reference>
          <reference field="2" count="1">
            <x v="23"/>
          </reference>
        </references>
      </pivotArea>
    </format>
    <format dxfId="6409">
      <pivotArea dataOnly="0" labelOnly="1" outline="0" fieldPosition="0">
        <references count="2">
          <reference field="1" count="1" selected="0">
            <x v="25"/>
          </reference>
          <reference field="2" count="1">
            <x v="24"/>
          </reference>
        </references>
      </pivotArea>
    </format>
    <format dxfId="6408">
      <pivotArea dataOnly="0" labelOnly="1" outline="0" fieldPosition="0">
        <references count="2">
          <reference field="1" count="1" selected="0">
            <x v="26"/>
          </reference>
          <reference field="2" count="1">
            <x v="25"/>
          </reference>
        </references>
      </pivotArea>
    </format>
    <format dxfId="6407">
      <pivotArea dataOnly="0" labelOnly="1" outline="0" fieldPosition="0">
        <references count="2">
          <reference field="1" count="1" selected="0">
            <x v="28"/>
          </reference>
          <reference field="2" count="1">
            <x v="26"/>
          </reference>
        </references>
      </pivotArea>
    </format>
    <format dxfId="6406">
      <pivotArea dataOnly="0" labelOnly="1" outline="0" fieldPosition="0">
        <references count="2">
          <reference field="1" count="1" selected="0">
            <x v="29"/>
          </reference>
          <reference field="2" count="1">
            <x v="27"/>
          </reference>
        </references>
      </pivotArea>
    </format>
    <format dxfId="6405">
      <pivotArea dataOnly="0" labelOnly="1" outline="0" fieldPosition="0">
        <references count="2">
          <reference field="1" count="1" selected="0">
            <x v="30"/>
          </reference>
          <reference field="2" count="1">
            <x v="29"/>
          </reference>
        </references>
      </pivotArea>
    </format>
    <format dxfId="6404">
      <pivotArea dataOnly="0" labelOnly="1" outline="0" fieldPosition="0">
        <references count="2">
          <reference field="1" count="1" selected="0">
            <x v="31"/>
          </reference>
          <reference field="2" count="1">
            <x v="30"/>
          </reference>
        </references>
      </pivotArea>
    </format>
    <format dxfId="6403">
      <pivotArea dataOnly="0" labelOnly="1" outline="0" fieldPosition="0">
        <references count="2">
          <reference field="1" count="1" selected="0">
            <x v="32"/>
          </reference>
          <reference field="2" count="1">
            <x v="31"/>
          </reference>
        </references>
      </pivotArea>
    </format>
    <format dxfId="6402">
      <pivotArea dataOnly="0" labelOnly="1" outline="0" fieldPosition="0">
        <references count="2">
          <reference field="1" count="1" selected="0">
            <x v="33"/>
          </reference>
          <reference field="2" count="1">
            <x v="32"/>
          </reference>
        </references>
      </pivotArea>
    </format>
    <format dxfId="6401">
      <pivotArea dataOnly="0" labelOnly="1" outline="0" fieldPosition="0">
        <references count="2">
          <reference field="1" count="1" selected="0">
            <x v="34"/>
          </reference>
          <reference field="2" count="1">
            <x v="33"/>
          </reference>
        </references>
      </pivotArea>
    </format>
    <format dxfId="6400">
      <pivotArea dataOnly="0" labelOnly="1" outline="0" fieldPosition="0">
        <references count="2">
          <reference field="1" count="1" selected="0">
            <x v="35"/>
          </reference>
          <reference field="2" count="1">
            <x v="34"/>
          </reference>
        </references>
      </pivotArea>
    </format>
    <format dxfId="6399">
      <pivotArea dataOnly="0" labelOnly="1" outline="0" fieldPosition="0">
        <references count="2">
          <reference field="1" count="1" selected="0">
            <x v="36"/>
          </reference>
          <reference field="2" count="1">
            <x v="35"/>
          </reference>
        </references>
      </pivotArea>
    </format>
    <format dxfId="6398">
      <pivotArea dataOnly="0" labelOnly="1" outline="0" fieldPosition="0">
        <references count="1">
          <reference field="4" count="0"/>
        </references>
      </pivotArea>
    </format>
    <format dxfId="6397">
      <pivotArea dataOnly="0" labelOnly="1" grandCol="1" outline="0" fieldPosition="0"/>
    </format>
    <format dxfId="6396">
      <pivotArea type="all" dataOnly="0" outline="0" fieldPosition="0"/>
    </format>
    <format dxfId="6395">
      <pivotArea outline="0" collapsedLevelsAreSubtotals="1" fieldPosition="0"/>
    </format>
    <format dxfId="6394">
      <pivotArea type="origin" dataOnly="0" labelOnly="1" outline="0" fieldPosition="0"/>
    </format>
    <format dxfId="6393">
      <pivotArea field="4" type="button" dataOnly="0" labelOnly="1" outline="0" axis="axisCol" fieldPosition="0"/>
    </format>
    <format dxfId="6392">
      <pivotArea type="topRight" dataOnly="0" labelOnly="1" outline="0" fieldPosition="0"/>
    </format>
    <format dxfId="6391">
      <pivotArea field="1" type="button" dataOnly="0" labelOnly="1" outline="0" axis="axisRow" fieldPosition="0"/>
    </format>
    <format dxfId="6390">
      <pivotArea field="2" type="button" dataOnly="0" labelOnly="1" outline="0" axis="axisRow" fieldPosition="1"/>
    </format>
    <format dxfId="6389">
      <pivotArea dataOnly="0" labelOnly="1" outline="0" fieldPosition="0">
        <references count="1">
          <reference field="1" count="3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</reference>
        </references>
      </pivotArea>
    </format>
    <format dxfId="6388">
      <pivotArea dataOnly="0" labelOnly="1" outline="0" fieldPosition="0">
        <references count="1">
          <reference field="1" count="5">
            <x v="32"/>
            <x v="33"/>
            <x v="34"/>
            <x v="35"/>
            <x v="36"/>
          </reference>
        </references>
      </pivotArea>
    </format>
    <format dxfId="6387">
      <pivotArea dataOnly="0" labelOnly="1" grandRow="1" outline="0" fieldPosition="0"/>
    </format>
    <format dxfId="6386">
      <pivotArea dataOnly="0" labelOnly="1" outline="0" fieldPosition="0">
        <references count="2">
          <reference field="1" count="1" selected="0">
            <x v="0"/>
          </reference>
          <reference field="2" count="1">
            <x v="9"/>
          </reference>
        </references>
      </pivotArea>
    </format>
    <format dxfId="6385">
      <pivotArea dataOnly="0" labelOnly="1" outline="0" fieldPosition="0">
        <references count="2">
          <reference field="1" count="1" selected="0">
            <x v="1"/>
          </reference>
          <reference field="2" count="1">
            <x v="0"/>
          </reference>
        </references>
      </pivotArea>
    </format>
    <format dxfId="6384">
      <pivotArea dataOnly="0" labelOnly="1" outline="0" fieldPosition="0">
        <references count="2">
          <reference field="1" count="1" selected="0">
            <x v="2"/>
          </reference>
          <reference field="2" count="1">
            <x v="28"/>
          </reference>
        </references>
      </pivotArea>
    </format>
    <format dxfId="6383">
      <pivotArea dataOnly="0" labelOnly="1" outline="0" fieldPosition="0">
        <references count="2">
          <reference field="1" count="1" selected="0">
            <x v="3"/>
          </reference>
          <reference field="2" count="1">
            <x v="1"/>
          </reference>
        </references>
      </pivotArea>
    </format>
    <format dxfId="6382">
      <pivotArea dataOnly="0" labelOnly="1" outline="0" fieldPosition="0">
        <references count="2">
          <reference field="1" count="1" selected="0">
            <x v="4"/>
          </reference>
          <reference field="2" count="1">
            <x v="2"/>
          </reference>
        </references>
      </pivotArea>
    </format>
    <format dxfId="6381">
      <pivotArea dataOnly="0" labelOnly="1" outline="0" fieldPosition="0">
        <references count="2">
          <reference field="1" count="1" selected="0">
            <x v="5"/>
          </reference>
          <reference field="2" count="1">
            <x v="3"/>
          </reference>
        </references>
      </pivotArea>
    </format>
    <format dxfId="6380">
      <pivotArea dataOnly="0" labelOnly="1" outline="0" fieldPosition="0">
        <references count="2">
          <reference field="1" count="1" selected="0">
            <x v="6"/>
          </reference>
          <reference field="2" count="1">
            <x v="14"/>
          </reference>
        </references>
      </pivotArea>
    </format>
    <format dxfId="6379">
      <pivotArea dataOnly="0" labelOnly="1" outline="0" fieldPosition="0">
        <references count="2">
          <reference field="1" count="1" selected="0">
            <x v="7"/>
          </reference>
          <reference field="2" count="1">
            <x v="4"/>
          </reference>
        </references>
      </pivotArea>
    </format>
    <format dxfId="6378">
      <pivotArea dataOnly="0" labelOnly="1" outline="0" fieldPosition="0">
        <references count="2">
          <reference field="1" count="1" selected="0">
            <x v="8"/>
          </reference>
          <reference field="2" count="1">
            <x v="5"/>
          </reference>
        </references>
      </pivotArea>
    </format>
    <format dxfId="6377">
      <pivotArea dataOnly="0" labelOnly="1" outline="0" fieldPosition="0">
        <references count="2">
          <reference field="1" count="1" selected="0">
            <x v="9"/>
          </reference>
          <reference field="2" count="1">
            <x v="11"/>
          </reference>
        </references>
      </pivotArea>
    </format>
    <format dxfId="6376">
      <pivotArea dataOnly="0" labelOnly="1" outline="0" fieldPosition="0">
        <references count="2">
          <reference field="1" count="1" selected="0">
            <x v="10"/>
          </reference>
          <reference field="2" count="1">
            <x v="13"/>
          </reference>
        </references>
      </pivotArea>
    </format>
    <format dxfId="6375">
      <pivotArea dataOnly="0" labelOnly="1" outline="0" fieldPosition="0">
        <references count="2">
          <reference field="1" count="1" selected="0">
            <x v="11"/>
          </reference>
          <reference field="2" count="1">
            <x v="10"/>
          </reference>
        </references>
      </pivotArea>
    </format>
    <format dxfId="6374">
      <pivotArea dataOnly="0" labelOnly="1" outline="0" fieldPosition="0">
        <references count="2">
          <reference field="1" count="1" selected="0">
            <x v="12"/>
          </reference>
          <reference field="2" count="1">
            <x v="6"/>
          </reference>
        </references>
      </pivotArea>
    </format>
    <format dxfId="6373">
      <pivotArea dataOnly="0" labelOnly="1" outline="0" fieldPosition="0">
        <references count="2">
          <reference field="1" count="1" selected="0">
            <x v="13"/>
          </reference>
          <reference field="2" count="1">
            <x v="7"/>
          </reference>
        </references>
      </pivotArea>
    </format>
    <format dxfId="6372">
      <pivotArea dataOnly="0" labelOnly="1" outline="0" fieldPosition="0">
        <references count="2">
          <reference field="1" count="1" selected="0">
            <x v="14"/>
          </reference>
          <reference field="2" count="1">
            <x v="12"/>
          </reference>
        </references>
      </pivotArea>
    </format>
    <format dxfId="6371">
      <pivotArea dataOnly="0" labelOnly="1" outline="0" fieldPosition="0">
        <references count="2">
          <reference field="1" count="1" selected="0">
            <x v="15"/>
          </reference>
          <reference field="2" count="1">
            <x v="8"/>
          </reference>
        </references>
      </pivotArea>
    </format>
    <format dxfId="6370">
      <pivotArea dataOnly="0" labelOnly="1" outline="0" fieldPosition="0">
        <references count="2">
          <reference field="1" count="1" selected="0">
            <x v="16"/>
          </reference>
          <reference field="2" count="1">
            <x v="22"/>
          </reference>
        </references>
      </pivotArea>
    </format>
    <format dxfId="6369">
      <pivotArea dataOnly="0" labelOnly="1" outline="0" fieldPosition="0">
        <references count="2">
          <reference field="1" count="1" selected="0">
            <x v="17"/>
          </reference>
          <reference field="2" count="1">
            <x v="15"/>
          </reference>
        </references>
      </pivotArea>
    </format>
    <format dxfId="6368">
      <pivotArea dataOnly="0" labelOnly="1" outline="0" fieldPosition="0">
        <references count="2">
          <reference field="1" count="1" selected="0">
            <x v="18"/>
          </reference>
          <reference field="2" count="1">
            <x v="16"/>
          </reference>
        </references>
      </pivotArea>
    </format>
    <format dxfId="6367">
      <pivotArea dataOnly="0" labelOnly="1" outline="0" fieldPosition="0">
        <references count="2">
          <reference field="1" count="1" selected="0">
            <x v="19"/>
          </reference>
          <reference field="2" count="1">
            <x v="17"/>
          </reference>
        </references>
      </pivotArea>
    </format>
    <format dxfId="6366">
      <pivotArea dataOnly="0" labelOnly="1" outline="0" fieldPosition="0">
        <references count="2">
          <reference field="1" count="1" selected="0">
            <x v="20"/>
          </reference>
          <reference field="2" count="1">
            <x v="18"/>
          </reference>
        </references>
      </pivotArea>
    </format>
    <format dxfId="6365">
      <pivotArea dataOnly="0" labelOnly="1" outline="0" fieldPosition="0">
        <references count="2">
          <reference field="1" count="1" selected="0">
            <x v="21"/>
          </reference>
          <reference field="2" count="1">
            <x v="19"/>
          </reference>
        </references>
      </pivotArea>
    </format>
    <format dxfId="6364">
      <pivotArea dataOnly="0" labelOnly="1" outline="0" fieldPosition="0">
        <references count="2">
          <reference field="1" count="1" selected="0">
            <x v="22"/>
          </reference>
          <reference field="2" count="1">
            <x v="20"/>
          </reference>
        </references>
      </pivotArea>
    </format>
    <format dxfId="6363">
      <pivotArea dataOnly="0" labelOnly="1" outline="0" fieldPosition="0">
        <references count="2">
          <reference field="1" count="1" selected="0">
            <x v="23"/>
          </reference>
          <reference field="2" count="1">
            <x v="21"/>
          </reference>
        </references>
      </pivotArea>
    </format>
    <format dxfId="6362">
      <pivotArea dataOnly="0" labelOnly="1" outline="0" fieldPosition="0">
        <references count="2">
          <reference field="1" count="1" selected="0">
            <x v="24"/>
          </reference>
          <reference field="2" count="1">
            <x v="23"/>
          </reference>
        </references>
      </pivotArea>
    </format>
    <format dxfId="6361">
      <pivotArea dataOnly="0" labelOnly="1" outline="0" fieldPosition="0">
        <references count="2">
          <reference field="1" count="1" selected="0">
            <x v="25"/>
          </reference>
          <reference field="2" count="1">
            <x v="24"/>
          </reference>
        </references>
      </pivotArea>
    </format>
    <format dxfId="6360">
      <pivotArea dataOnly="0" labelOnly="1" outline="0" fieldPosition="0">
        <references count="2">
          <reference field="1" count="1" selected="0">
            <x v="26"/>
          </reference>
          <reference field="2" count="1">
            <x v="25"/>
          </reference>
        </references>
      </pivotArea>
    </format>
    <format dxfId="6359">
      <pivotArea dataOnly="0" labelOnly="1" outline="0" fieldPosition="0">
        <references count="2">
          <reference field="1" count="1" selected="0">
            <x v="28"/>
          </reference>
          <reference field="2" count="1">
            <x v="26"/>
          </reference>
        </references>
      </pivotArea>
    </format>
    <format dxfId="6358">
      <pivotArea dataOnly="0" labelOnly="1" outline="0" fieldPosition="0">
        <references count="2">
          <reference field="1" count="1" selected="0">
            <x v="29"/>
          </reference>
          <reference field="2" count="1">
            <x v="27"/>
          </reference>
        </references>
      </pivotArea>
    </format>
    <format dxfId="6357">
      <pivotArea dataOnly="0" labelOnly="1" outline="0" fieldPosition="0">
        <references count="2">
          <reference field="1" count="1" selected="0">
            <x v="30"/>
          </reference>
          <reference field="2" count="1">
            <x v="29"/>
          </reference>
        </references>
      </pivotArea>
    </format>
    <format dxfId="6356">
      <pivotArea dataOnly="0" labelOnly="1" outline="0" fieldPosition="0">
        <references count="2">
          <reference field="1" count="1" selected="0">
            <x v="31"/>
          </reference>
          <reference field="2" count="1">
            <x v="30"/>
          </reference>
        </references>
      </pivotArea>
    </format>
    <format dxfId="6355">
      <pivotArea dataOnly="0" labelOnly="1" outline="0" fieldPosition="0">
        <references count="2">
          <reference field="1" count="1" selected="0">
            <x v="32"/>
          </reference>
          <reference field="2" count="1">
            <x v="31"/>
          </reference>
        </references>
      </pivotArea>
    </format>
    <format dxfId="6354">
      <pivotArea dataOnly="0" labelOnly="1" outline="0" fieldPosition="0">
        <references count="2">
          <reference field="1" count="1" selected="0">
            <x v="33"/>
          </reference>
          <reference field="2" count="1">
            <x v="32"/>
          </reference>
        </references>
      </pivotArea>
    </format>
    <format dxfId="6353">
      <pivotArea dataOnly="0" labelOnly="1" outline="0" fieldPosition="0">
        <references count="2">
          <reference field="1" count="1" selected="0">
            <x v="34"/>
          </reference>
          <reference field="2" count="1">
            <x v="33"/>
          </reference>
        </references>
      </pivotArea>
    </format>
    <format dxfId="6352">
      <pivotArea dataOnly="0" labelOnly="1" outline="0" fieldPosition="0">
        <references count="2">
          <reference field="1" count="1" selected="0">
            <x v="35"/>
          </reference>
          <reference field="2" count="1">
            <x v="34"/>
          </reference>
        </references>
      </pivotArea>
    </format>
    <format dxfId="6351">
      <pivotArea dataOnly="0" labelOnly="1" outline="0" fieldPosition="0">
        <references count="2">
          <reference field="1" count="1" selected="0">
            <x v="36"/>
          </reference>
          <reference field="2" count="1">
            <x v="35"/>
          </reference>
        </references>
      </pivotArea>
    </format>
    <format dxfId="6350">
      <pivotArea dataOnly="0" labelOnly="1" outline="0" fieldPosition="0">
        <references count="1">
          <reference field="4" count="0"/>
        </references>
      </pivotArea>
    </format>
    <format dxfId="6349">
      <pivotArea dataOnly="0" labelOnly="1" grandCol="1" outline="0" fieldPosition="0"/>
    </format>
    <format dxfId="6348">
      <pivotArea type="origin" dataOnly="0" labelOnly="1" outline="0" fieldPosition="0"/>
    </format>
    <format dxfId="6347">
      <pivotArea field="1" type="button" dataOnly="0" labelOnly="1" outline="0" axis="axisRow" fieldPosition="0"/>
    </format>
    <format dxfId="6346">
      <pivotArea dataOnly="0" labelOnly="1" outline="0" fieldPosition="0">
        <references count="1">
          <reference field="1" count="3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</reference>
        </references>
      </pivotArea>
    </format>
    <format dxfId="6345">
      <pivotArea dataOnly="0" labelOnly="1" outline="0" fieldPosition="0">
        <references count="1">
          <reference field="1" count="5">
            <x v="32"/>
            <x v="33"/>
            <x v="34"/>
            <x v="35"/>
            <x v="36"/>
          </reference>
        </references>
      </pivotArea>
    </format>
    <format dxfId="6344">
      <pivotArea dataOnly="0" labelOnly="1" grandRow="1" outline="0" fieldPosition="0"/>
    </format>
    <format dxfId="6343">
      <pivotArea outline="0" collapsedLevelsAreSubtotals="1" fieldPosition="0"/>
    </format>
    <format dxfId="6342">
      <pivotArea field="1" type="button" dataOnly="0" labelOnly="1" outline="0" axis="axisRow" fieldPosition="0"/>
    </format>
    <format dxfId="6341">
      <pivotArea field="2" type="button" dataOnly="0" labelOnly="1" outline="0" axis="axisRow" fieldPosition="1"/>
    </format>
    <format dxfId="6340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339">
      <pivotArea dataOnly="0" labelOnly="1" outline="0" fieldPosition="0">
        <references count="1">
          <reference field="1" count="3">
            <x v="50"/>
            <x v="51"/>
            <x v="52"/>
          </reference>
        </references>
      </pivotArea>
    </format>
    <format dxfId="6338">
      <pivotArea dataOnly="0" labelOnly="1" grandRow="1" outline="0" fieldPosition="0"/>
    </format>
    <format dxfId="6337">
      <pivotArea dataOnly="0" labelOnly="1" outline="0" fieldPosition="0">
        <references count="2">
          <reference field="1" count="1" selected="0">
            <x v="0"/>
          </reference>
          <reference field="2" count="1">
            <x v="9"/>
          </reference>
        </references>
      </pivotArea>
    </format>
    <format dxfId="6336">
      <pivotArea dataOnly="0" labelOnly="1" outline="0" fieldPosition="0">
        <references count="2">
          <reference field="1" count="1" selected="0">
            <x v="1"/>
          </reference>
          <reference field="2" count="1">
            <x v="0"/>
          </reference>
        </references>
      </pivotArea>
    </format>
    <format dxfId="6335">
      <pivotArea dataOnly="0" labelOnly="1" outline="0" fieldPosition="0">
        <references count="2">
          <reference field="1" count="1" selected="0">
            <x v="2"/>
          </reference>
          <reference field="2" count="1">
            <x v="28"/>
          </reference>
        </references>
      </pivotArea>
    </format>
    <format dxfId="6334">
      <pivotArea dataOnly="0" labelOnly="1" outline="0" fieldPosition="0">
        <references count="2">
          <reference field="1" count="1" selected="0">
            <x v="3"/>
          </reference>
          <reference field="2" count="1">
            <x v="1"/>
          </reference>
        </references>
      </pivotArea>
    </format>
    <format dxfId="6333">
      <pivotArea dataOnly="0" labelOnly="1" outline="0" fieldPosition="0">
        <references count="2">
          <reference field="1" count="1" selected="0">
            <x v="4"/>
          </reference>
          <reference field="2" count="1">
            <x v="2"/>
          </reference>
        </references>
      </pivotArea>
    </format>
    <format dxfId="6332">
      <pivotArea dataOnly="0" labelOnly="1" outline="0" fieldPosition="0">
        <references count="2">
          <reference field="1" count="1" selected="0">
            <x v="5"/>
          </reference>
          <reference field="2" count="1">
            <x v="3"/>
          </reference>
        </references>
      </pivotArea>
    </format>
    <format dxfId="6331">
      <pivotArea dataOnly="0" labelOnly="1" outline="0" fieldPosition="0">
        <references count="2">
          <reference field="1" count="1" selected="0">
            <x v="6"/>
          </reference>
          <reference field="2" count="1">
            <x v="14"/>
          </reference>
        </references>
      </pivotArea>
    </format>
    <format dxfId="6330">
      <pivotArea dataOnly="0" labelOnly="1" outline="0" fieldPosition="0">
        <references count="2">
          <reference field="1" count="1" selected="0">
            <x v="7"/>
          </reference>
          <reference field="2" count="1">
            <x v="4"/>
          </reference>
        </references>
      </pivotArea>
    </format>
    <format dxfId="6329">
      <pivotArea dataOnly="0" labelOnly="1" outline="0" fieldPosition="0">
        <references count="2">
          <reference field="1" count="1" selected="0">
            <x v="8"/>
          </reference>
          <reference field="2" count="1">
            <x v="5"/>
          </reference>
        </references>
      </pivotArea>
    </format>
    <format dxfId="6328">
      <pivotArea dataOnly="0" labelOnly="1" outline="0" fieldPosition="0">
        <references count="2">
          <reference field="1" count="1" selected="0">
            <x v="9"/>
          </reference>
          <reference field="2" count="1">
            <x v="11"/>
          </reference>
        </references>
      </pivotArea>
    </format>
    <format dxfId="6327">
      <pivotArea dataOnly="0" labelOnly="1" outline="0" fieldPosition="0">
        <references count="2">
          <reference field="1" count="1" selected="0">
            <x v="10"/>
          </reference>
          <reference field="2" count="1">
            <x v="13"/>
          </reference>
        </references>
      </pivotArea>
    </format>
    <format dxfId="6326">
      <pivotArea dataOnly="0" labelOnly="1" outline="0" fieldPosition="0">
        <references count="2">
          <reference field="1" count="1" selected="0">
            <x v="11"/>
          </reference>
          <reference field="2" count="1">
            <x v="10"/>
          </reference>
        </references>
      </pivotArea>
    </format>
    <format dxfId="6325">
      <pivotArea dataOnly="0" labelOnly="1" outline="0" fieldPosition="0">
        <references count="2">
          <reference field="1" count="1" selected="0">
            <x v="12"/>
          </reference>
          <reference field="2" count="1">
            <x v="6"/>
          </reference>
        </references>
      </pivotArea>
    </format>
    <format dxfId="6324">
      <pivotArea dataOnly="0" labelOnly="1" outline="0" fieldPosition="0">
        <references count="2">
          <reference field="1" count="1" selected="0">
            <x v="13"/>
          </reference>
          <reference field="2" count="1">
            <x v="7"/>
          </reference>
        </references>
      </pivotArea>
    </format>
    <format dxfId="6323">
      <pivotArea dataOnly="0" labelOnly="1" outline="0" fieldPosition="0">
        <references count="2">
          <reference field="1" count="1" selected="0">
            <x v="14"/>
          </reference>
          <reference field="2" count="1">
            <x v="12"/>
          </reference>
        </references>
      </pivotArea>
    </format>
    <format dxfId="6322">
      <pivotArea dataOnly="0" labelOnly="1" outline="0" fieldPosition="0">
        <references count="2">
          <reference field="1" count="1" selected="0">
            <x v="15"/>
          </reference>
          <reference field="2" count="1">
            <x v="8"/>
          </reference>
        </references>
      </pivotArea>
    </format>
    <format dxfId="6321">
      <pivotArea dataOnly="0" labelOnly="1" outline="0" fieldPosition="0">
        <references count="2">
          <reference field="1" count="1" selected="0">
            <x v="16"/>
          </reference>
          <reference field="2" count="1">
            <x v="22"/>
          </reference>
        </references>
      </pivotArea>
    </format>
    <format dxfId="6320">
      <pivotArea dataOnly="0" labelOnly="1" outline="0" fieldPosition="0">
        <references count="2">
          <reference field="1" count="1" selected="0">
            <x v="17"/>
          </reference>
          <reference field="2" count="1">
            <x v="15"/>
          </reference>
        </references>
      </pivotArea>
    </format>
    <format dxfId="6319">
      <pivotArea dataOnly="0" labelOnly="1" outline="0" fieldPosition="0">
        <references count="2">
          <reference field="1" count="1" selected="0">
            <x v="18"/>
          </reference>
          <reference field="2" count="1">
            <x v="16"/>
          </reference>
        </references>
      </pivotArea>
    </format>
    <format dxfId="6318">
      <pivotArea dataOnly="0" labelOnly="1" outline="0" fieldPosition="0">
        <references count="2">
          <reference field="1" count="1" selected="0">
            <x v="19"/>
          </reference>
          <reference field="2" count="1">
            <x v="17"/>
          </reference>
        </references>
      </pivotArea>
    </format>
    <format dxfId="6317">
      <pivotArea dataOnly="0" labelOnly="1" outline="0" fieldPosition="0">
        <references count="2">
          <reference field="1" count="1" selected="0">
            <x v="20"/>
          </reference>
          <reference field="2" count="1">
            <x v="18"/>
          </reference>
        </references>
      </pivotArea>
    </format>
    <format dxfId="6316">
      <pivotArea dataOnly="0" labelOnly="1" outline="0" fieldPosition="0">
        <references count="2">
          <reference field="1" count="1" selected="0">
            <x v="21"/>
          </reference>
          <reference field="2" count="1">
            <x v="19"/>
          </reference>
        </references>
      </pivotArea>
    </format>
    <format dxfId="6315">
      <pivotArea dataOnly="0" labelOnly="1" outline="0" fieldPosition="0">
        <references count="2">
          <reference field="1" count="1" selected="0">
            <x v="22"/>
          </reference>
          <reference field="2" count="1">
            <x v="20"/>
          </reference>
        </references>
      </pivotArea>
    </format>
    <format dxfId="6314">
      <pivotArea dataOnly="0" labelOnly="1" outline="0" fieldPosition="0">
        <references count="2">
          <reference field="1" count="1" selected="0">
            <x v="23"/>
          </reference>
          <reference field="2" count="1">
            <x v="21"/>
          </reference>
        </references>
      </pivotArea>
    </format>
    <format dxfId="6313">
      <pivotArea dataOnly="0" labelOnly="1" outline="0" fieldPosition="0">
        <references count="2">
          <reference field="1" count="1" selected="0">
            <x v="24"/>
          </reference>
          <reference field="2" count="1">
            <x v="23"/>
          </reference>
        </references>
      </pivotArea>
    </format>
    <format dxfId="6312">
      <pivotArea dataOnly="0" labelOnly="1" outline="0" fieldPosition="0">
        <references count="2">
          <reference field="1" count="1" selected="0">
            <x v="25"/>
          </reference>
          <reference field="2" count="1">
            <x v="24"/>
          </reference>
        </references>
      </pivotArea>
    </format>
    <format dxfId="6311">
      <pivotArea dataOnly="0" labelOnly="1" outline="0" fieldPosition="0">
        <references count="2">
          <reference field="1" count="1" selected="0">
            <x v="26"/>
          </reference>
          <reference field="2" count="1">
            <x v="25"/>
          </reference>
        </references>
      </pivotArea>
    </format>
    <format dxfId="6310">
      <pivotArea dataOnly="0" labelOnly="1" outline="0" fieldPosition="0">
        <references count="2">
          <reference field="1" count="1" selected="0">
            <x v="27"/>
          </reference>
          <reference field="2" count="1">
            <x v="52"/>
          </reference>
        </references>
      </pivotArea>
    </format>
    <format dxfId="6309">
      <pivotArea dataOnly="0" labelOnly="1" outline="0" fieldPosition="0">
        <references count="2">
          <reference field="1" count="1" selected="0">
            <x v="28"/>
          </reference>
          <reference field="2" count="1">
            <x v="26"/>
          </reference>
        </references>
      </pivotArea>
    </format>
    <format dxfId="6308">
      <pivotArea dataOnly="0" labelOnly="1" outline="0" fieldPosition="0">
        <references count="2">
          <reference field="1" count="1" selected="0">
            <x v="29"/>
          </reference>
          <reference field="2" count="1">
            <x v="27"/>
          </reference>
        </references>
      </pivotArea>
    </format>
    <format dxfId="6307">
      <pivotArea dataOnly="0" labelOnly="1" outline="0" fieldPosition="0">
        <references count="2">
          <reference field="1" count="1" selected="0">
            <x v="30"/>
          </reference>
          <reference field="2" count="1">
            <x v="29"/>
          </reference>
        </references>
      </pivotArea>
    </format>
    <format dxfId="6306">
      <pivotArea dataOnly="0" labelOnly="1" outline="0" fieldPosition="0">
        <references count="2">
          <reference field="1" count="1" selected="0">
            <x v="31"/>
          </reference>
          <reference field="2" count="1">
            <x v="30"/>
          </reference>
        </references>
      </pivotArea>
    </format>
    <format dxfId="6305">
      <pivotArea dataOnly="0" labelOnly="1" outline="0" fieldPosition="0">
        <references count="2">
          <reference field="1" count="1" selected="0">
            <x v="32"/>
          </reference>
          <reference field="2" count="1">
            <x v="31"/>
          </reference>
        </references>
      </pivotArea>
    </format>
    <format dxfId="6304">
      <pivotArea dataOnly="0" labelOnly="1" outline="0" fieldPosition="0">
        <references count="2">
          <reference field="1" count="1" selected="0">
            <x v="33"/>
          </reference>
          <reference field="2" count="1">
            <x v="32"/>
          </reference>
        </references>
      </pivotArea>
    </format>
    <format dxfId="6303">
      <pivotArea dataOnly="0" labelOnly="1" outline="0" fieldPosition="0">
        <references count="2">
          <reference field="1" count="1" selected="0">
            <x v="34"/>
          </reference>
          <reference field="2" count="1">
            <x v="33"/>
          </reference>
        </references>
      </pivotArea>
    </format>
    <format dxfId="6302">
      <pivotArea dataOnly="0" labelOnly="1" outline="0" fieldPosition="0">
        <references count="2">
          <reference field="1" count="1" selected="0">
            <x v="35"/>
          </reference>
          <reference field="2" count="1">
            <x v="34"/>
          </reference>
        </references>
      </pivotArea>
    </format>
    <format dxfId="6301">
      <pivotArea dataOnly="0" labelOnly="1" outline="0" fieldPosition="0">
        <references count="2">
          <reference field="1" count="1" selected="0">
            <x v="36"/>
          </reference>
          <reference field="2" count="1">
            <x v="35"/>
          </reference>
        </references>
      </pivotArea>
    </format>
    <format dxfId="6300">
      <pivotArea dataOnly="0" labelOnly="1" outline="0" fieldPosition="0">
        <references count="2">
          <reference field="1" count="1" selected="0">
            <x v="37"/>
          </reference>
          <reference field="2" count="1">
            <x v="36"/>
          </reference>
        </references>
      </pivotArea>
    </format>
    <format dxfId="6299">
      <pivotArea dataOnly="0" labelOnly="1" outline="0" fieldPosition="0">
        <references count="2">
          <reference field="1" count="1" selected="0">
            <x v="38"/>
          </reference>
          <reference field="2" count="1">
            <x v="37"/>
          </reference>
        </references>
      </pivotArea>
    </format>
    <format dxfId="6298">
      <pivotArea dataOnly="0" labelOnly="1" outline="0" fieldPosition="0">
        <references count="2">
          <reference field="1" count="1" selected="0">
            <x v="39"/>
          </reference>
          <reference field="2" count="1">
            <x v="38"/>
          </reference>
        </references>
      </pivotArea>
    </format>
    <format dxfId="6297">
      <pivotArea dataOnly="0" labelOnly="1" outline="0" fieldPosition="0">
        <references count="2">
          <reference field="1" count="1" selected="0">
            <x v="40"/>
          </reference>
          <reference field="2" count="1">
            <x v="39"/>
          </reference>
        </references>
      </pivotArea>
    </format>
    <format dxfId="6296">
      <pivotArea dataOnly="0" labelOnly="1" outline="0" fieldPosition="0">
        <references count="2">
          <reference field="1" count="1" selected="0">
            <x v="41"/>
          </reference>
          <reference field="2" count="1">
            <x v="40"/>
          </reference>
        </references>
      </pivotArea>
    </format>
    <format dxfId="6295">
      <pivotArea dataOnly="0" labelOnly="1" outline="0" fieldPosition="0">
        <references count="2">
          <reference field="1" count="1" selected="0">
            <x v="42"/>
          </reference>
          <reference field="2" count="1">
            <x v="41"/>
          </reference>
        </references>
      </pivotArea>
    </format>
    <format dxfId="6294">
      <pivotArea dataOnly="0" labelOnly="1" outline="0" fieldPosition="0">
        <references count="2">
          <reference field="1" count="1" selected="0">
            <x v="43"/>
          </reference>
          <reference field="2" count="1">
            <x v="42"/>
          </reference>
        </references>
      </pivotArea>
    </format>
    <format dxfId="6293">
      <pivotArea dataOnly="0" labelOnly="1" outline="0" fieldPosition="0">
        <references count="2">
          <reference field="1" count="1" selected="0">
            <x v="44"/>
          </reference>
          <reference field="2" count="1">
            <x v="43"/>
          </reference>
        </references>
      </pivotArea>
    </format>
    <format dxfId="6292">
      <pivotArea dataOnly="0" labelOnly="1" outline="0" fieldPosition="0">
        <references count="2">
          <reference field="1" count="1" selected="0">
            <x v="45"/>
          </reference>
          <reference field="2" count="1">
            <x v="44"/>
          </reference>
        </references>
      </pivotArea>
    </format>
    <format dxfId="6291">
      <pivotArea dataOnly="0" labelOnly="1" outline="0" fieldPosition="0">
        <references count="2">
          <reference field="1" count="1" selected="0">
            <x v="46"/>
          </reference>
          <reference field="2" count="1">
            <x v="45"/>
          </reference>
        </references>
      </pivotArea>
    </format>
    <format dxfId="6290">
      <pivotArea dataOnly="0" labelOnly="1" outline="0" fieldPosition="0">
        <references count="2">
          <reference field="1" count="1" selected="0">
            <x v="47"/>
          </reference>
          <reference field="2" count="1">
            <x v="46"/>
          </reference>
        </references>
      </pivotArea>
    </format>
    <format dxfId="6289">
      <pivotArea dataOnly="0" labelOnly="1" outline="0" fieldPosition="0">
        <references count="2">
          <reference field="1" count="1" selected="0">
            <x v="48"/>
          </reference>
          <reference field="2" count="1">
            <x v="47"/>
          </reference>
        </references>
      </pivotArea>
    </format>
    <format dxfId="6288">
      <pivotArea dataOnly="0" labelOnly="1" outline="0" fieldPosition="0">
        <references count="2">
          <reference field="1" count="1" selected="0">
            <x v="49"/>
          </reference>
          <reference field="2" count="1">
            <x v="48"/>
          </reference>
        </references>
      </pivotArea>
    </format>
    <format dxfId="6287">
      <pivotArea dataOnly="0" labelOnly="1" outline="0" fieldPosition="0">
        <references count="2">
          <reference field="1" count="1" selected="0">
            <x v="50"/>
          </reference>
          <reference field="2" count="1">
            <x v="49"/>
          </reference>
        </references>
      </pivotArea>
    </format>
    <format dxfId="6286">
      <pivotArea dataOnly="0" labelOnly="1" outline="0" fieldPosition="0">
        <references count="2">
          <reference field="1" count="1" selected="0">
            <x v="51"/>
          </reference>
          <reference field="2" count="1">
            <x v="50"/>
          </reference>
        </references>
      </pivotArea>
    </format>
    <format dxfId="6285">
      <pivotArea dataOnly="0" labelOnly="1" outline="0" fieldPosition="0">
        <references count="2">
          <reference field="1" count="1" selected="0">
            <x v="52"/>
          </reference>
          <reference field="2" count="1">
            <x v="51"/>
          </reference>
        </references>
      </pivotArea>
    </format>
    <format dxfId="6284">
      <pivotArea dataOnly="0" labelOnly="1" outline="0" fieldPosition="0">
        <references count="1">
          <reference field="4" count="0"/>
        </references>
      </pivotArea>
    </format>
    <format dxfId="6283">
      <pivotArea dataOnly="0" labelOnly="1" grandCol="1" outline="0" fieldPosition="0"/>
    </format>
    <format dxfId="6282">
      <pivotArea type="origin" dataOnly="0" labelOnly="1" outline="0" fieldPosition="0"/>
    </format>
    <format dxfId="6281">
      <pivotArea field="4" type="button" dataOnly="0" labelOnly="1" outline="0" axis="axisCol" fieldPosition="0"/>
    </format>
    <format dxfId="6280">
      <pivotArea type="topRight" dataOnly="0" labelOnly="1" outline="0" fieldPosition="0"/>
    </format>
    <format dxfId="6279">
      <pivotArea outline="0" collapsedLevelsAreSubtotals="1" fieldPosition="0">
        <references count="2">
          <reference field="1" count="50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6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  <reference field="2" count="50" selected="0">
            <x v="0"/>
            <x v="1"/>
            <x v="2"/>
            <x v="3"/>
            <x v="4"/>
            <x v="5"/>
            <x v="6"/>
            <x v="7"/>
            <x v="8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5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</references>
      </pivotArea>
    </format>
    <format dxfId="6278">
      <pivotArea grandRow="1" outline="0" collapsedLevelsAreSubtotals="1" fieldPosition="0"/>
    </format>
    <format dxfId="6277">
      <pivotArea dataOnly="0" labelOnly="1" outline="0" fieldPosition="0">
        <references count="1">
          <reference field="1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6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</references>
      </pivotArea>
    </format>
    <format dxfId="6276">
      <pivotArea dataOnly="0" labelOnly="1" grandRow="1" outline="0" fieldPosition="0"/>
    </format>
    <format dxfId="6275">
      <pivotArea dataOnly="0" labelOnly="1" outline="0" fieldPosition="0">
        <references count="2">
          <reference field="1" count="1" selected="0">
            <x v="1"/>
          </reference>
          <reference field="2" count="1">
            <x v="0"/>
          </reference>
        </references>
      </pivotArea>
    </format>
    <format dxfId="6274">
      <pivotArea dataOnly="0" labelOnly="1" outline="0" fieldPosition="0">
        <references count="2">
          <reference field="1" count="1" selected="0">
            <x v="2"/>
          </reference>
          <reference field="2" count="1">
            <x v="28"/>
          </reference>
        </references>
      </pivotArea>
    </format>
    <format dxfId="6273">
      <pivotArea dataOnly="0" labelOnly="1" outline="0" fieldPosition="0">
        <references count="2">
          <reference field="1" count="1" selected="0">
            <x v="3"/>
          </reference>
          <reference field="2" count="1">
            <x v="1"/>
          </reference>
        </references>
      </pivotArea>
    </format>
    <format dxfId="6272">
      <pivotArea dataOnly="0" labelOnly="1" outline="0" fieldPosition="0">
        <references count="2">
          <reference field="1" count="1" selected="0">
            <x v="4"/>
          </reference>
          <reference field="2" count="1">
            <x v="2"/>
          </reference>
        </references>
      </pivotArea>
    </format>
    <format dxfId="6271">
      <pivotArea dataOnly="0" labelOnly="1" outline="0" fieldPosition="0">
        <references count="2">
          <reference field="1" count="1" selected="0">
            <x v="5"/>
          </reference>
          <reference field="2" count="1">
            <x v="3"/>
          </reference>
        </references>
      </pivotArea>
    </format>
    <format dxfId="6270">
      <pivotArea dataOnly="0" labelOnly="1" outline="0" fieldPosition="0">
        <references count="2">
          <reference field="1" count="1" selected="0">
            <x v="6"/>
          </reference>
          <reference field="2" count="1">
            <x v="14"/>
          </reference>
        </references>
      </pivotArea>
    </format>
    <format dxfId="6269">
      <pivotArea dataOnly="0" labelOnly="1" outline="0" fieldPosition="0">
        <references count="2">
          <reference field="1" count="1" selected="0">
            <x v="7"/>
          </reference>
          <reference field="2" count="1">
            <x v="4"/>
          </reference>
        </references>
      </pivotArea>
    </format>
    <format dxfId="6268">
      <pivotArea dataOnly="0" labelOnly="1" outline="0" fieldPosition="0">
        <references count="2">
          <reference field="1" count="1" selected="0">
            <x v="8"/>
          </reference>
          <reference field="2" count="1">
            <x v="5"/>
          </reference>
        </references>
      </pivotArea>
    </format>
    <format dxfId="6267">
      <pivotArea dataOnly="0" labelOnly="1" outline="0" fieldPosition="0">
        <references count="2">
          <reference field="1" count="1" selected="0">
            <x v="9"/>
          </reference>
          <reference field="2" count="1">
            <x v="11"/>
          </reference>
        </references>
      </pivotArea>
    </format>
    <format dxfId="6266">
      <pivotArea dataOnly="0" labelOnly="1" outline="0" fieldPosition="0">
        <references count="2">
          <reference field="1" count="1" selected="0">
            <x v="10"/>
          </reference>
          <reference field="2" count="1">
            <x v="13"/>
          </reference>
        </references>
      </pivotArea>
    </format>
    <format dxfId="6265">
      <pivotArea dataOnly="0" labelOnly="1" outline="0" fieldPosition="0">
        <references count="2">
          <reference field="1" count="1" selected="0">
            <x v="11"/>
          </reference>
          <reference field="2" count="1">
            <x v="10"/>
          </reference>
        </references>
      </pivotArea>
    </format>
    <format dxfId="6264">
      <pivotArea dataOnly="0" labelOnly="1" outline="0" fieldPosition="0">
        <references count="2">
          <reference field="1" count="1" selected="0">
            <x v="12"/>
          </reference>
          <reference field="2" count="1">
            <x v="6"/>
          </reference>
        </references>
      </pivotArea>
    </format>
    <format dxfId="6263">
      <pivotArea dataOnly="0" labelOnly="1" outline="0" fieldPosition="0">
        <references count="2">
          <reference field="1" count="1" selected="0">
            <x v="13"/>
          </reference>
          <reference field="2" count="1">
            <x v="7"/>
          </reference>
        </references>
      </pivotArea>
    </format>
    <format dxfId="6262">
      <pivotArea dataOnly="0" labelOnly="1" outline="0" fieldPosition="0">
        <references count="2">
          <reference field="1" count="1" selected="0">
            <x v="14"/>
          </reference>
          <reference field="2" count="1">
            <x v="12"/>
          </reference>
        </references>
      </pivotArea>
    </format>
    <format dxfId="6261">
      <pivotArea dataOnly="0" labelOnly="1" outline="0" fieldPosition="0">
        <references count="2">
          <reference field="1" count="1" selected="0">
            <x v="15"/>
          </reference>
          <reference field="2" count="1">
            <x v="8"/>
          </reference>
        </references>
      </pivotArea>
    </format>
    <format dxfId="6260">
      <pivotArea dataOnly="0" labelOnly="1" outline="0" fieldPosition="0">
        <references count="2">
          <reference field="1" count="1" selected="0">
            <x v="16"/>
          </reference>
          <reference field="2" count="1">
            <x v="22"/>
          </reference>
        </references>
      </pivotArea>
    </format>
    <format dxfId="6259">
      <pivotArea dataOnly="0" labelOnly="1" outline="0" fieldPosition="0">
        <references count="2">
          <reference field="1" count="1" selected="0">
            <x v="17"/>
          </reference>
          <reference field="2" count="1">
            <x v="15"/>
          </reference>
        </references>
      </pivotArea>
    </format>
    <format dxfId="6258">
      <pivotArea dataOnly="0" labelOnly="1" outline="0" fieldPosition="0">
        <references count="2">
          <reference field="1" count="1" selected="0">
            <x v="18"/>
          </reference>
          <reference field="2" count="1">
            <x v="16"/>
          </reference>
        </references>
      </pivotArea>
    </format>
    <format dxfId="6257">
      <pivotArea dataOnly="0" labelOnly="1" outline="0" fieldPosition="0">
        <references count="2">
          <reference field="1" count="1" selected="0">
            <x v="19"/>
          </reference>
          <reference field="2" count="1">
            <x v="17"/>
          </reference>
        </references>
      </pivotArea>
    </format>
    <format dxfId="6256">
      <pivotArea dataOnly="0" labelOnly="1" outline="0" fieldPosition="0">
        <references count="2">
          <reference field="1" count="1" selected="0">
            <x v="20"/>
          </reference>
          <reference field="2" count="1">
            <x v="18"/>
          </reference>
        </references>
      </pivotArea>
    </format>
    <format dxfId="6255">
      <pivotArea dataOnly="0" labelOnly="1" outline="0" fieldPosition="0">
        <references count="2">
          <reference field="1" count="1" selected="0">
            <x v="21"/>
          </reference>
          <reference field="2" count="1">
            <x v="19"/>
          </reference>
        </references>
      </pivotArea>
    </format>
    <format dxfId="6254">
      <pivotArea dataOnly="0" labelOnly="1" outline="0" fieldPosition="0">
        <references count="2">
          <reference field="1" count="1" selected="0">
            <x v="22"/>
          </reference>
          <reference field="2" count="1">
            <x v="20"/>
          </reference>
        </references>
      </pivotArea>
    </format>
    <format dxfId="6253">
      <pivotArea dataOnly="0" labelOnly="1" outline="0" fieldPosition="0">
        <references count="2">
          <reference field="1" count="1" selected="0">
            <x v="23"/>
          </reference>
          <reference field="2" count="1">
            <x v="21"/>
          </reference>
        </references>
      </pivotArea>
    </format>
    <format dxfId="6252">
      <pivotArea dataOnly="0" labelOnly="1" outline="0" fieldPosition="0">
        <references count="2">
          <reference field="1" count="1" selected="0">
            <x v="24"/>
          </reference>
          <reference field="2" count="1">
            <x v="23"/>
          </reference>
        </references>
      </pivotArea>
    </format>
    <format dxfId="6251">
      <pivotArea dataOnly="0" labelOnly="1" outline="0" fieldPosition="0">
        <references count="2">
          <reference field="1" count="1" selected="0">
            <x v="25"/>
          </reference>
          <reference field="2" count="1">
            <x v="24"/>
          </reference>
        </references>
      </pivotArea>
    </format>
    <format dxfId="6250">
      <pivotArea dataOnly="0" labelOnly="1" outline="0" fieldPosition="0">
        <references count="2">
          <reference field="1" count="1" selected="0">
            <x v="26"/>
          </reference>
          <reference field="2" count="1">
            <x v="25"/>
          </reference>
        </references>
      </pivotArea>
    </format>
    <format dxfId="6249">
      <pivotArea dataOnly="0" labelOnly="1" outline="0" fieldPosition="0">
        <references count="2">
          <reference field="1" count="1" selected="0">
            <x v="27"/>
          </reference>
          <reference field="2" count="1">
            <x v="52"/>
          </reference>
        </references>
      </pivotArea>
    </format>
    <format dxfId="6248">
      <pivotArea dataOnly="0" labelOnly="1" outline="0" fieldPosition="0">
        <references count="2">
          <reference field="1" count="1" selected="0">
            <x v="28"/>
          </reference>
          <reference field="2" count="1">
            <x v="26"/>
          </reference>
        </references>
      </pivotArea>
    </format>
    <format dxfId="6247">
      <pivotArea dataOnly="0" labelOnly="1" outline="0" fieldPosition="0">
        <references count="2">
          <reference field="1" count="1" selected="0">
            <x v="29"/>
          </reference>
          <reference field="2" count="1">
            <x v="27"/>
          </reference>
        </references>
      </pivotArea>
    </format>
    <format dxfId="6246">
      <pivotArea dataOnly="0" labelOnly="1" outline="0" fieldPosition="0">
        <references count="2">
          <reference field="1" count="1" selected="0">
            <x v="30"/>
          </reference>
          <reference field="2" count="1">
            <x v="29"/>
          </reference>
        </references>
      </pivotArea>
    </format>
    <format dxfId="6245">
      <pivotArea dataOnly="0" labelOnly="1" outline="0" fieldPosition="0">
        <references count="2">
          <reference field="1" count="1" selected="0">
            <x v="31"/>
          </reference>
          <reference field="2" count="1">
            <x v="30"/>
          </reference>
        </references>
      </pivotArea>
    </format>
    <format dxfId="6244">
      <pivotArea dataOnly="0" labelOnly="1" outline="0" fieldPosition="0">
        <references count="2">
          <reference field="1" count="1" selected="0">
            <x v="32"/>
          </reference>
          <reference field="2" count="1">
            <x v="31"/>
          </reference>
        </references>
      </pivotArea>
    </format>
    <format dxfId="6243">
      <pivotArea dataOnly="0" labelOnly="1" outline="0" fieldPosition="0">
        <references count="2">
          <reference field="1" count="1" selected="0">
            <x v="33"/>
          </reference>
          <reference field="2" count="1">
            <x v="32"/>
          </reference>
        </references>
      </pivotArea>
    </format>
    <format dxfId="6242">
      <pivotArea dataOnly="0" labelOnly="1" outline="0" fieldPosition="0">
        <references count="2">
          <reference field="1" count="1" selected="0">
            <x v="34"/>
          </reference>
          <reference field="2" count="1">
            <x v="33"/>
          </reference>
        </references>
      </pivotArea>
    </format>
    <format dxfId="6241">
      <pivotArea dataOnly="0" labelOnly="1" outline="0" fieldPosition="0">
        <references count="2">
          <reference field="1" count="1" selected="0">
            <x v="36"/>
          </reference>
          <reference field="2" count="1">
            <x v="35"/>
          </reference>
        </references>
      </pivotArea>
    </format>
    <format dxfId="6240">
      <pivotArea dataOnly="0" labelOnly="1" outline="0" fieldPosition="0">
        <references count="2">
          <reference field="1" count="1" selected="0">
            <x v="38"/>
          </reference>
          <reference field="2" count="1">
            <x v="37"/>
          </reference>
        </references>
      </pivotArea>
    </format>
    <format dxfId="6239">
      <pivotArea dataOnly="0" labelOnly="1" outline="0" fieldPosition="0">
        <references count="2">
          <reference field="1" count="1" selected="0">
            <x v="39"/>
          </reference>
          <reference field="2" count="1">
            <x v="38"/>
          </reference>
        </references>
      </pivotArea>
    </format>
    <format dxfId="6238">
      <pivotArea dataOnly="0" labelOnly="1" outline="0" fieldPosition="0">
        <references count="2">
          <reference field="1" count="1" selected="0">
            <x v="40"/>
          </reference>
          <reference field="2" count="1">
            <x v="39"/>
          </reference>
        </references>
      </pivotArea>
    </format>
    <format dxfId="6237">
      <pivotArea dataOnly="0" labelOnly="1" outline="0" fieldPosition="0">
        <references count="2">
          <reference field="1" count="1" selected="0">
            <x v="41"/>
          </reference>
          <reference field="2" count="1">
            <x v="40"/>
          </reference>
        </references>
      </pivotArea>
    </format>
    <format dxfId="6236">
      <pivotArea dataOnly="0" labelOnly="1" outline="0" fieldPosition="0">
        <references count="2">
          <reference field="1" count="1" selected="0">
            <x v="42"/>
          </reference>
          <reference field="2" count="1">
            <x v="41"/>
          </reference>
        </references>
      </pivotArea>
    </format>
    <format dxfId="6235">
      <pivotArea dataOnly="0" labelOnly="1" outline="0" fieldPosition="0">
        <references count="2">
          <reference field="1" count="1" selected="0">
            <x v="43"/>
          </reference>
          <reference field="2" count="1">
            <x v="42"/>
          </reference>
        </references>
      </pivotArea>
    </format>
    <format dxfId="6234">
      <pivotArea dataOnly="0" labelOnly="1" outline="0" fieldPosition="0">
        <references count="2">
          <reference field="1" count="1" selected="0">
            <x v="44"/>
          </reference>
          <reference field="2" count="1">
            <x v="43"/>
          </reference>
        </references>
      </pivotArea>
    </format>
    <format dxfId="6233">
      <pivotArea dataOnly="0" labelOnly="1" outline="0" fieldPosition="0">
        <references count="2">
          <reference field="1" count="1" selected="0">
            <x v="45"/>
          </reference>
          <reference field="2" count="1">
            <x v="44"/>
          </reference>
        </references>
      </pivotArea>
    </format>
    <format dxfId="6232">
      <pivotArea dataOnly="0" labelOnly="1" outline="0" fieldPosition="0">
        <references count="2">
          <reference field="1" count="1" selected="0">
            <x v="46"/>
          </reference>
          <reference field="2" count="1">
            <x v="45"/>
          </reference>
        </references>
      </pivotArea>
    </format>
    <format dxfId="6231">
      <pivotArea dataOnly="0" labelOnly="1" outline="0" fieldPosition="0">
        <references count="2">
          <reference field="1" count="1" selected="0">
            <x v="47"/>
          </reference>
          <reference field="2" count="1">
            <x v="46"/>
          </reference>
        </references>
      </pivotArea>
    </format>
    <format dxfId="6230">
      <pivotArea dataOnly="0" labelOnly="1" outline="0" fieldPosition="0">
        <references count="2">
          <reference field="1" count="1" selected="0">
            <x v="48"/>
          </reference>
          <reference field="2" count="1">
            <x v="47"/>
          </reference>
        </references>
      </pivotArea>
    </format>
    <format dxfId="6229">
      <pivotArea dataOnly="0" labelOnly="1" outline="0" fieldPosition="0">
        <references count="2">
          <reference field="1" count="1" selected="0">
            <x v="49"/>
          </reference>
          <reference field="2" count="1">
            <x v="48"/>
          </reference>
        </references>
      </pivotArea>
    </format>
    <format dxfId="6228">
      <pivotArea dataOnly="0" labelOnly="1" outline="0" fieldPosition="0">
        <references count="2">
          <reference field="1" count="1" selected="0">
            <x v="50"/>
          </reference>
          <reference field="2" count="1">
            <x v="49"/>
          </reference>
        </references>
      </pivotArea>
    </format>
    <format dxfId="6227">
      <pivotArea dataOnly="0" labelOnly="1" outline="0" fieldPosition="0">
        <references count="2">
          <reference field="1" count="1" selected="0">
            <x v="51"/>
          </reference>
          <reference field="2" count="1">
            <x v="50"/>
          </reference>
        </references>
      </pivotArea>
    </format>
    <format dxfId="6226">
      <pivotArea dataOnly="0" labelOnly="1" outline="0" fieldPosition="0">
        <references count="2">
          <reference field="1" count="1" selected="0">
            <x v="52"/>
          </reference>
          <reference field="2" count="1">
            <x v="5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Tabla dinámica5" cacheId="41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showHeaders="0" compact="0" compactData="0" gridDropZones="1" chartFormat="5">
  <location ref="H3:I8" firstHeaderRow="2" firstDataRow="2" firstDataCol="1"/>
  <pivotFields count="5">
    <pivotField compact="0" numFmtId="14" outline="0" showAll="0"/>
    <pivotField dataField="1" compact="0" outline="0" showAll="0" defaultSubtotal="0"/>
    <pivotField compact="0" outline="0" showAll="0"/>
    <pivotField compact="0" outline="0" showAll="0"/>
    <pivotField axis="axisRow" compact="0" outline="0" multipleItemSelectionAllowed="1" showAll="0" includeNewItemsInFilter="1" defaultSubtotal="0">
      <items count="4">
        <item x="0"/>
        <item x="1"/>
        <item m="1" x="3"/>
        <item x="2"/>
      </items>
    </pivotField>
  </pivotFields>
  <rowFields count="1">
    <field x="4"/>
  </rowFields>
  <rowItems count="4">
    <i>
      <x/>
    </i>
    <i>
      <x v="1"/>
    </i>
    <i>
      <x v="3"/>
    </i>
    <i t="grand">
      <x/>
    </i>
  </rowItems>
  <colItems count="1">
    <i/>
  </colItems>
  <dataFields count="1">
    <dataField name="Cuenta de COD" fld="1" subtotal="count" baseField="0" baseItem="0"/>
  </dataFields>
  <formats count="24">
    <format dxfId="6638">
      <pivotArea type="all" dataOnly="0" outline="0" fieldPosition="0"/>
    </format>
    <format dxfId="6637">
      <pivotArea type="all" dataOnly="0" outline="0" fieldPosition="0"/>
    </format>
    <format dxfId="6636">
      <pivotArea type="all" dataOnly="0" outline="0" fieldPosition="0"/>
    </format>
    <format dxfId="6635">
      <pivotArea type="all" dataOnly="0" outline="0" fieldPosition="0"/>
    </format>
    <format dxfId="6634">
      <pivotArea type="origin" dataOnly="0" labelOnly="1" outline="0" fieldPosition="0"/>
    </format>
    <format dxfId="6633">
      <pivotArea type="all" dataOnly="0" outline="0" fieldPosition="0"/>
    </format>
    <format dxfId="6632">
      <pivotArea type="all" dataOnly="0" outline="0" fieldPosition="0"/>
    </format>
    <format dxfId="6631">
      <pivotArea type="origin" dataOnly="0" labelOnly="1" outline="0" fieldPosition="0"/>
    </format>
    <format dxfId="6630">
      <pivotArea type="origin" dataOnly="0" labelOnly="1" outline="0" fieldPosition="0"/>
    </format>
    <format dxfId="6629">
      <pivotArea dataOnly="0" labelOnly="1" outline="0" fieldPosition="0">
        <references count="1">
          <reference field="4" count="0"/>
        </references>
      </pivotArea>
    </format>
    <format dxfId="6628">
      <pivotArea dataOnly="0" labelOnly="1" grandRow="1" outline="0" fieldPosition="0"/>
    </format>
    <format dxfId="6627">
      <pivotArea type="all" dataOnly="0" outline="0" fieldPosition="0"/>
    </format>
    <format dxfId="6626">
      <pivotArea type="all" dataOnly="0" outline="0" fieldPosition="0"/>
    </format>
    <format dxfId="6625">
      <pivotArea type="origin" dataOnly="0" labelOnly="1" outline="0" fieldPosition="0"/>
    </format>
    <format dxfId="6624">
      <pivotArea type="topRight" dataOnly="0" labelOnly="1" outline="0" fieldPosition="0"/>
    </format>
    <format dxfId="6623">
      <pivotArea type="topRight" dataOnly="0" labelOnly="1" outline="0" fieldPosition="0"/>
    </format>
    <format dxfId="6622">
      <pivotArea type="origin" dataOnly="0" labelOnly="1" outline="0" fieldPosition="0"/>
    </format>
    <format dxfId="6621">
      <pivotArea type="topRight" dataOnly="0" labelOnly="1" outline="0" fieldPosition="0"/>
    </format>
    <format dxfId="6620">
      <pivotArea type="topRight" dataOnly="0" labelOnly="1" outline="0" fieldPosition="0"/>
    </format>
    <format dxfId="6619">
      <pivotArea type="origin" dataOnly="0" labelOnly="1" outline="0" fieldPosition="0"/>
    </format>
    <format dxfId="6618">
      <pivotArea dataOnly="0" labelOnly="1" outline="0" fieldPosition="0">
        <references count="1">
          <reference field="4" count="0"/>
        </references>
      </pivotArea>
    </format>
    <format dxfId="6617">
      <pivotArea dataOnly="0" labelOnly="1" grandRow="1" outline="0" fieldPosition="0"/>
    </format>
    <format dxfId="6616">
      <pivotArea grandRow="1" outline="0" collapsedLevelsAreSubtotals="1" fieldPosition="0"/>
    </format>
    <format dxfId="6615">
      <pivotArea dataOnly="0" labelOnly="1" grandRow="1" outline="0" fieldPosition="0"/>
    </format>
  </formats>
  <chartFormats count="12"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Tabla dinámica10" cacheId="40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compact="0" compactData="0" gridDropZones="1" multipleFieldFilters="0" chartFormat="5">
  <location ref="AM15:AN39" firstHeaderRow="2" firstDataRow="2" firstDataCol="1"/>
  <pivotFields count="24">
    <pivotField compact="0" outline="0" showAll="0"/>
    <pivotField compact="0" outline="0" showAll="0" defaultSubtotal="0"/>
    <pivotField dataField="1" compact="0" outline="0" showAll="0"/>
    <pivotField compact="0" numFmtId="167" outline="0" showAll="0"/>
    <pivotField compact="0" outline="0" showAll="0"/>
    <pivotField compact="0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numFmtId="167" outline="0" showAll="0">
      <items count="23">
        <item x="21"/>
        <item x="20"/>
        <item x="19"/>
        <item x="18"/>
        <item x="17"/>
        <item x="16"/>
        <item x="15"/>
        <item x="12"/>
        <item x="11"/>
        <item x="6"/>
        <item x="13"/>
        <item x="8"/>
        <item x="7"/>
        <item x="14"/>
        <item x="4"/>
        <item x="5"/>
        <item x="3"/>
        <item x="0"/>
        <item x="1"/>
        <item x="2"/>
        <item x="9"/>
        <item x="10"/>
        <item t="default"/>
      </items>
    </pivotField>
    <pivotField compact="0" numFmtId="167" outline="0" showAll="0" defaultSubtotal="0"/>
    <pivotField compact="0" numFmtId="167" outline="0" showAll="0" defaultSubtotal="0"/>
  </pivotFields>
  <rowFields count="1">
    <field x="21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Cuenta de PUNTO" fld="2" subtotal="count" baseField="0" baseItem="0"/>
  </dataFields>
  <formats count="20">
    <format dxfId="6658">
      <pivotArea type="all" dataOnly="0" outline="0" fieldPosition="0"/>
    </format>
    <format dxfId="6657">
      <pivotArea type="all" dataOnly="0" outline="0" fieldPosition="0"/>
    </format>
    <format dxfId="6656">
      <pivotArea type="all" dataOnly="0" outline="0" fieldPosition="0"/>
    </format>
    <format dxfId="6655">
      <pivotArea field="21" type="button" dataOnly="0" labelOnly="1" outline="0" axis="axisRow" fieldPosition="0"/>
    </format>
    <format dxfId="6654">
      <pivotArea field="21" type="button" dataOnly="0" labelOnly="1" outline="0" axis="axisRow" fieldPosition="0"/>
    </format>
    <format dxfId="6653">
      <pivotArea outline="0" collapsedLevelsAreSubtotals="1" fieldPosition="0"/>
    </format>
    <format dxfId="6652">
      <pivotArea field="21" type="button" dataOnly="0" labelOnly="1" outline="0" axis="axisRow" fieldPosition="0"/>
    </format>
    <format dxfId="6651">
      <pivotArea dataOnly="0" labelOnly="1" outline="0" fieldPosition="0">
        <references count="1">
          <reference field="21" count="0"/>
        </references>
      </pivotArea>
    </format>
    <format dxfId="6650">
      <pivotArea dataOnly="0" labelOnly="1" grandRow="1" outline="0" fieldPosition="0"/>
    </format>
    <format dxfId="6649">
      <pivotArea type="all" dataOnly="0" outline="0" fieldPosition="0"/>
    </format>
    <format dxfId="6648">
      <pivotArea type="all" dataOnly="0" outline="0" fieldPosition="0"/>
    </format>
    <format dxfId="6647">
      <pivotArea field="21" type="button" dataOnly="0" labelOnly="1" outline="0" axis="axisRow" fieldPosition="0"/>
    </format>
    <format dxfId="6646">
      <pivotArea field="21" type="button" dataOnly="0" labelOnly="1" outline="0" axis="axisRow" fieldPosition="0"/>
    </format>
    <format dxfId="6645">
      <pivotArea type="origin" dataOnly="0" labelOnly="1" outline="0" fieldPosition="0"/>
    </format>
    <format dxfId="6644">
      <pivotArea type="all" dataOnly="0" outline="0" fieldPosition="0"/>
    </format>
    <format dxfId="6643">
      <pivotArea type="all" dataOnly="0" outline="0" fieldPosition="0"/>
    </format>
    <format dxfId="6642">
      <pivotArea field="21" type="button" dataOnly="0" labelOnly="1" outline="0" axis="axisRow" fieldPosition="0"/>
    </format>
    <format dxfId="6641">
      <pivotArea outline="0" collapsedLevelsAreSubtotals="1" fieldPosition="0"/>
    </format>
    <format dxfId="6640">
      <pivotArea type="topRight" dataOnly="0" labelOnly="1" outline="0" fieldPosition="0"/>
    </format>
    <format dxfId="6639">
      <pivotArea type="topRight" dataOnly="0" labelOnly="1" outline="0" fieldPosition="0"/>
    </format>
  </formats>
  <chartFormats count="42">
    <chartFormat chart="1" format="22" series="1">
      <pivotArea type="data" outline="0" fieldPosition="0"/>
    </chartFormat>
    <chartFormat chart="3" format="70" series="1">
      <pivotArea type="data" outline="0" fieldPosition="0"/>
    </chartFormat>
    <chartFormat chart="3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2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3" format="73">
      <pivotArea type="data" outline="0" fieldPosition="0">
        <references count="2">
          <reference field="4294967294" count="1" selected="0">
            <x v="0"/>
          </reference>
          <reference field="21" count="1" selected="0">
            <x v="10"/>
          </reference>
        </references>
      </pivotArea>
    </chartFormat>
    <chartFormat chart="3" format="74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3" format="75">
      <pivotArea type="data" outline="0" fieldPosition="0">
        <references count="2">
          <reference field="4294967294" count="1" selected="0">
            <x v="0"/>
          </reference>
          <reference field="21" count="1" selected="0">
            <x v="15"/>
          </reference>
        </references>
      </pivotArea>
    </chartFormat>
    <chartFormat chart="3" format="76">
      <pivotArea type="data" outline="0" fieldPosition="0">
        <references count="2">
          <reference field="4294967294" count="1" selected="0">
            <x v="0"/>
          </reference>
          <reference field="21" count="1" selected="0">
            <x v="12"/>
          </reference>
        </references>
      </pivotArea>
    </chartFormat>
    <chartFormat chart="3" format="77">
      <pivotArea type="data" outline="0" fieldPosition="0">
        <references count="2">
          <reference field="4294967294" count="1" selected="0">
            <x v="0"/>
          </reference>
          <reference field="21" count="1" selected="0">
            <x v="14"/>
          </reference>
        </references>
      </pivotArea>
    </chartFormat>
    <chartFormat chart="3" format="78">
      <pivotArea type="data" outline="0" fieldPosition="0">
        <references count="2">
          <reference field="4294967294" count="1" selected="0">
            <x v="0"/>
          </reference>
          <reference field="21" count="1" selected="0">
            <x v="13"/>
          </reference>
        </references>
      </pivotArea>
    </chartFormat>
    <chartFormat chart="3" format="80">
      <pivotArea type="data" outline="0" fieldPosition="0">
        <references count="2">
          <reference field="4294967294" count="1" selected="0">
            <x v="0"/>
          </reference>
          <reference field="21" count="1" selected="0">
            <x v="16"/>
          </reference>
        </references>
      </pivotArea>
    </chartFormat>
    <chartFormat chart="3" format="8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1"/>
          </reference>
        </references>
      </pivotArea>
    </chartFormat>
    <chartFormat chart="3" format="82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3" format="83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3" format="84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3" format="85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3" format="86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3" format="87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3" format="88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4" format="8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0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4" format="9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4" format="92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4" format="93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4" format="94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4" format="95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4" format="96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4" format="97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4" format="98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4" format="99">
      <pivotArea type="data" outline="0" fieldPosition="0">
        <references count="2">
          <reference field="4294967294" count="1" selected="0">
            <x v="0"/>
          </reference>
          <reference field="21" count="1" selected="0">
            <x v="10"/>
          </reference>
        </references>
      </pivotArea>
    </chartFormat>
    <chartFormat chart="4" format="100">
      <pivotArea type="data" outline="0" fieldPosition="0">
        <references count="2">
          <reference field="4294967294" count="1" selected="0">
            <x v="0"/>
          </reference>
          <reference field="21" count="1" selected="0">
            <x v="11"/>
          </reference>
        </references>
      </pivotArea>
    </chartFormat>
    <chartFormat chart="4" format="10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2"/>
          </reference>
        </references>
      </pivotArea>
    </chartFormat>
    <chartFormat chart="4" format="102">
      <pivotArea type="data" outline="0" fieldPosition="0">
        <references count="2">
          <reference field="4294967294" count="1" selected="0">
            <x v="0"/>
          </reference>
          <reference field="21" count="1" selected="0">
            <x v="13"/>
          </reference>
        </references>
      </pivotArea>
    </chartFormat>
    <chartFormat chart="4" format="104">
      <pivotArea type="data" outline="0" fieldPosition="0">
        <references count="2">
          <reference field="4294967294" count="1" selected="0">
            <x v="0"/>
          </reference>
          <reference field="21" count="1" selected="0">
            <x v="14"/>
          </reference>
        </references>
      </pivotArea>
    </chartFormat>
    <chartFormat chart="4" format="105">
      <pivotArea type="data" outline="0" fieldPosition="0">
        <references count="2">
          <reference field="4294967294" count="1" selected="0">
            <x v="0"/>
          </reference>
          <reference field="21" count="1" selected="0">
            <x v="15"/>
          </reference>
        </references>
      </pivotArea>
    </chartFormat>
    <chartFormat chart="4" format="106">
      <pivotArea type="data" outline="0" fieldPosition="0">
        <references count="2">
          <reference field="4294967294" count="1" selected="0">
            <x v="0"/>
          </reference>
          <reference field="21" count="1" selected="0">
            <x v="16"/>
          </reference>
        </references>
      </pivotArea>
    </chartFormat>
    <chartFormat chart="4" format="107">
      <pivotArea type="data" outline="0" fieldPosition="0">
        <references count="2">
          <reference field="4294967294" count="1" selected="0">
            <x v="0"/>
          </reference>
          <reference field="21" count="1" selected="0">
            <x v="21"/>
          </reference>
        </references>
      </pivotArea>
    </chartFormat>
    <chartFormat chart="4" format="108">
      <pivotArea type="data" outline="0" fieldPosition="0">
        <references count="2">
          <reference field="4294967294" count="1" selected="0">
            <x v="0"/>
          </reference>
          <reference field="21" count="1" selected="0">
            <x v="20"/>
          </reference>
        </references>
      </pivotArea>
    </chartFormat>
    <chartFormat chart="4" format="109">
      <pivotArea type="data" outline="0" fieldPosition="0">
        <references count="2">
          <reference field="4294967294" count="1" selected="0">
            <x v="0"/>
          </reference>
          <reference field="21" count="1" selected="0">
            <x v="19"/>
          </reference>
        </references>
      </pivotArea>
    </chartFormat>
    <chartFormat chart="4" format="110">
      <pivotArea type="data" outline="0" fieldPosition="0">
        <references count="2">
          <reference field="4294967294" count="1" selected="0">
            <x v="0"/>
          </reference>
          <reference field="21" count="1" selected="0">
            <x v="18"/>
          </reference>
        </references>
      </pivotArea>
    </chartFormat>
    <chartFormat chart="4" format="11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7"/>
          </reference>
        </references>
      </pivotArea>
    </chartFormat>
    <chartFormat chart="4" format="112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Tabla dinámica9" cacheId="41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compact="0" compactData="0" gridDropZones="1" multipleFieldFilters="0">
  <location ref="H93:K199" firstHeaderRow="2" firstDataRow="2" firstDataCol="3"/>
  <pivotFields count="5">
    <pivotField axis="axisRow" compact="0" numFmtId="14" outline="0" showAll="0" defaultSubtotal="0">
      <items count="104"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compact="0" outline="0" showAll="0" defaultSubtotal="0"/>
    <pivotField axis="axisRow" compact="0" outline="0" showAll="0" defaultSubtotal="0">
      <items count="53">
        <item x="2"/>
        <item x="27"/>
        <item x="38"/>
        <item x="32"/>
        <item x="10"/>
        <item x="42"/>
        <item x="22"/>
        <item x="51"/>
        <item x="14"/>
        <item x="48"/>
        <item x="4"/>
        <item x="26"/>
        <item x="37"/>
        <item x="13"/>
        <item x="30"/>
        <item x="0"/>
        <item x="15"/>
        <item x="7"/>
        <item x="5"/>
        <item x="44"/>
        <item x="47"/>
        <item x="12"/>
        <item x="1"/>
        <item x="3"/>
        <item x="52"/>
        <item x="41"/>
        <item x="50"/>
        <item x="29"/>
        <item x="23"/>
        <item x="6"/>
        <item x="39"/>
        <item x="34"/>
        <item x="11"/>
        <item x="18"/>
        <item x="8"/>
        <item x="9"/>
        <item x="49"/>
        <item x="28"/>
        <item x="31"/>
        <item x="46"/>
        <item x="45"/>
        <item x="20"/>
        <item x="43"/>
        <item x="40"/>
        <item x="33"/>
        <item x="36"/>
        <item x="35"/>
        <item x="24"/>
        <item x="19"/>
        <item x="25"/>
        <item x="21"/>
        <item x="17"/>
        <item x="16"/>
      </items>
    </pivotField>
    <pivotField dataField="1" compact="0" outline="0" showAll="0"/>
    <pivotField axis="axisRow" compact="0" outline="0" showAll="0">
      <items count="5">
        <item x="0"/>
        <item x="1"/>
        <item m="1" x="3"/>
        <item x="2"/>
        <item t="default"/>
      </items>
    </pivotField>
  </pivotFields>
  <rowFields count="3">
    <field x="2"/>
    <field x="0"/>
    <field x="4"/>
  </rowFields>
  <rowItems count="105">
    <i>
      <x/>
      <x v="14"/>
      <x v="1"/>
    </i>
    <i r="1">
      <x v="101"/>
      <x v="1"/>
    </i>
    <i>
      <x v="1"/>
      <x v="1"/>
      <x v="1"/>
    </i>
    <i r="1">
      <x v="25"/>
      <x v="1"/>
    </i>
    <i r="1">
      <x v="28"/>
      <x v="1"/>
    </i>
    <i r="1">
      <x v="68"/>
      <x v="1"/>
    </i>
    <i>
      <x v="2"/>
      <x v="42"/>
      <x v="1"/>
    </i>
    <i>
      <x v="3"/>
      <x v="20"/>
      <x v="1"/>
    </i>
    <i r="1">
      <x v="58"/>
      <x v="1"/>
    </i>
    <i>
      <x v="4"/>
      <x v="31"/>
      <x v="1"/>
    </i>
    <i r="1">
      <x v="70"/>
      <x v="1"/>
    </i>
    <i r="1">
      <x v="91"/>
      <x v="1"/>
    </i>
    <i>
      <x v="5"/>
      <x v="34"/>
      <x v="1"/>
    </i>
    <i>
      <x v="6"/>
      <x v="10"/>
      <x v="1"/>
    </i>
    <i r="1">
      <x v="73"/>
      <x v="1"/>
    </i>
    <i r="1">
      <x v="75"/>
      <x v="1"/>
    </i>
    <i>
      <x v="7"/>
      <x v="2"/>
      <x/>
    </i>
    <i r="1">
      <x v="3"/>
      <x/>
    </i>
    <i r="1">
      <x v="4"/>
      <x/>
    </i>
    <i r="1">
      <x v="5"/>
      <x/>
    </i>
    <i r="1">
      <x v="6"/>
      <x/>
    </i>
    <i r="1">
      <x v="7"/>
      <x v="1"/>
    </i>
    <i>
      <x v="8"/>
      <x v="51"/>
      <x v="1"/>
    </i>
    <i r="1">
      <x v="64"/>
      <x v="1"/>
    </i>
    <i r="1">
      <x v="66"/>
      <x v="1"/>
    </i>
    <i r="1">
      <x v="86"/>
      <x v="1"/>
    </i>
    <i>
      <x v="9"/>
      <x v="16"/>
      <x v="1"/>
    </i>
    <i>
      <x v="10"/>
      <x v="65"/>
      <x/>
    </i>
    <i r="1">
      <x v="97"/>
      <x/>
    </i>
    <i r="1">
      <x v="98"/>
      <x v="1"/>
    </i>
    <i r="1">
      <x v="99"/>
      <x/>
    </i>
    <i>
      <x v="11"/>
      <x v="11"/>
      <x/>
    </i>
    <i r="1">
      <x v="44"/>
      <x/>
    </i>
    <i r="1">
      <x v="69"/>
      <x/>
    </i>
    <i>
      <x v="12"/>
      <x v="45"/>
      <x v="1"/>
    </i>
    <i>
      <x v="13"/>
      <x v="8"/>
      <x v="1"/>
    </i>
    <i r="1">
      <x v="83"/>
      <x/>
    </i>
    <i r="1">
      <x v="87"/>
      <x/>
    </i>
    <i>
      <x v="14"/>
      <x v="36"/>
      <x/>
    </i>
    <i r="1">
      <x v="60"/>
      <x v="1"/>
    </i>
    <i>
      <x v="15"/>
      <x v="48"/>
      <x/>
    </i>
    <i r="1">
      <x v="50"/>
      <x/>
    </i>
    <i r="1">
      <x v="103"/>
      <x/>
    </i>
    <i>
      <x v="16"/>
      <x v="43"/>
      <x v="1"/>
    </i>
    <i r="1">
      <x v="85"/>
      <x v="1"/>
    </i>
    <i>
      <x v="17"/>
      <x v="17"/>
      <x v="1"/>
    </i>
    <i r="1">
      <x v="94"/>
      <x v="1"/>
    </i>
    <i>
      <x v="18"/>
      <x v="15"/>
      <x v="1"/>
    </i>
    <i r="1">
      <x v="77"/>
      <x v="1"/>
    </i>
    <i r="1">
      <x v="96"/>
      <x v="1"/>
    </i>
    <i>
      <x v="19"/>
      <x v="22"/>
      <x/>
    </i>
    <i r="1">
      <x v="26"/>
      <x/>
    </i>
    <i>
      <x v="20"/>
      <x v="19"/>
      <x/>
    </i>
    <i>
      <x v="21"/>
      <x v="89"/>
      <x v="1"/>
    </i>
    <i>
      <x v="22"/>
      <x v="41"/>
      <x v="1"/>
    </i>
    <i r="1">
      <x v="88"/>
      <x v="1"/>
    </i>
    <i r="1">
      <x v="102"/>
      <x/>
    </i>
    <i>
      <x v="23"/>
      <x v="100"/>
      <x v="1"/>
    </i>
    <i>
      <x v="24"/>
      <x/>
      <x/>
    </i>
    <i>
      <x v="25"/>
      <x v="30"/>
      <x v="1"/>
    </i>
    <i r="1">
      <x v="35"/>
      <x v="3"/>
    </i>
    <i>
      <x v="26"/>
      <x v="9"/>
      <x v="1"/>
    </i>
    <i>
      <x v="27"/>
      <x v="33"/>
      <x v="1"/>
    </i>
    <i r="1">
      <x v="61"/>
      <x v="1"/>
    </i>
    <i>
      <x v="28"/>
      <x v="23"/>
      <x v="1"/>
    </i>
    <i r="1">
      <x v="74"/>
      <x v="1"/>
    </i>
    <i>
      <x v="29"/>
      <x v="95"/>
      <x/>
    </i>
    <i>
      <x v="30"/>
      <x v="40"/>
      <x/>
    </i>
    <i>
      <x v="31"/>
      <x v="53"/>
      <x v="1"/>
    </i>
    <i>
      <x v="32"/>
      <x v="54"/>
      <x v="3"/>
    </i>
    <i r="1">
      <x v="90"/>
      <x v="1"/>
    </i>
    <i>
      <x v="33"/>
      <x v="80"/>
      <x v="1"/>
    </i>
    <i>
      <x v="34"/>
      <x v="93"/>
      <x v="3"/>
    </i>
    <i>
      <x v="35"/>
      <x v="49"/>
      <x/>
    </i>
    <i r="1">
      <x v="92"/>
      <x/>
    </i>
    <i>
      <x v="36"/>
      <x v="12"/>
      <x v="3"/>
    </i>
    <i>
      <x v="37"/>
      <x v="13"/>
      <x/>
    </i>
    <i r="1">
      <x v="32"/>
      <x/>
    </i>
    <i r="1">
      <x v="67"/>
      <x v="1"/>
    </i>
    <i>
      <x v="38"/>
      <x v="18"/>
      <x v="1"/>
    </i>
    <i r="1">
      <x v="59"/>
      <x v="1"/>
    </i>
    <i>
      <x v="39"/>
      <x v="21"/>
      <x/>
    </i>
    <i>
      <x v="40"/>
      <x v="24"/>
      <x/>
    </i>
    <i>
      <x v="41"/>
      <x v="27"/>
      <x/>
    </i>
    <i r="1">
      <x v="78"/>
      <x/>
    </i>
    <i>
      <x v="42"/>
      <x v="29"/>
      <x v="1"/>
    </i>
    <i>
      <x v="43"/>
      <x v="37"/>
      <x/>
    </i>
    <i r="1">
      <x v="38"/>
      <x/>
    </i>
    <i r="1">
      <x v="39"/>
      <x/>
    </i>
    <i>
      <x v="44"/>
      <x v="46"/>
      <x/>
    </i>
    <i r="1">
      <x v="55"/>
      <x/>
    </i>
    <i>
      <x v="45"/>
      <x v="47"/>
      <x v="1"/>
    </i>
    <i>
      <x v="46"/>
      <x v="52"/>
      <x v="1"/>
    </i>
    <i>
      <x v="47"/>
      <x v="56"/>
      <x/>
    </i>
    <i r="1">
      <x v="57"/>
      <x/>
    </i>
    <i r="1">
      <x v="72"/>
      <x/>
    </i>
    <i>
      <x v="48"/>
      <x v="62"/>
      <x/>
    </i>
    <i r="1">
      <x v="63"/>
      <x/>
    </i>
    <i r="1">
      <x v="79"/>
      <x/>
    </i>
    <i>
      <x v="49"/>
      <x v="71"/>
      <x v="1"/>
    </i>
    <i>
      <x v="50"/>
      <x v="76"/>
      <x v="1"/>
    </i>
    <i>
      <x v="51"/>
      <x v="81"/>
      <x v="1"/>
    </i>
    <i>
      <x v="52"/>
      <x v="82"/>
      <x/>
    </i>
    <i r="1">
      <x v="84"/>
      <x/>
    </i>
    <i t="grand">
      <x/>
    </i>
  </rowItems>
  <colItems count="1">
    <i/>
  </colItems>
  <dataFields count="1">
    <dataField name="Cuenta de CIUDAD" fld="3" subtotal="count" baseField="0" baseItem="0"/>
  </dataFields>
  <formats count="324">
    <format dxfId="6982">
      <pivotArea type="origin" dataOnly="0" labelOnly="1" outline="0" fieldPosition="0"/>
    </format>
    <format dxfId="6981">
      <pivotArea field="2" type="button" dataOnly="0" labelOnly="1" outline="0" axis="axisRow" fieldPosition="0"/>
    </format>
    <format dxfId="6980">
      <pivotArea field="0" type="button" dataOnly="0" labelOnly="1" outline="0" axis="axisRow" fieldPosition="1"/>
    </format>
    <format dxfId="6979">
      <pivotArea field="4" type="button" dataOnly="0" labelOnly="1" outline="0" axis="axisRow" fieldPosition="2"/>
    </format>
    <format dxfId="6978">
      <pivotArea dataOnly="0" labelOnly="1" outline="0" fieldPosition="0">
        <references count="1">
          <reference field="2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6977">
      <pivotArea dataOnly="0" labelOnly="1" outline="0" fieldPosition="0">
        <references count="1">
          <reference field="2" count="3">
            <x v="10"/>
            <x v="11"/>
            <x v="12"/>
          </reference>
        </references>
      </pivotArea>
    </format>
    <format dxfId="6976">
      <pivotArea dataOnly="0" labelOnly="1" grandRow="1" outline="0" fieldPosition="0"/>
    </format>
    <format dxfId="6975">
      <pivotArea type="all" dataOnly="0" outline="0" fieldPosition="0"/>
    </format>
    <format dxfId="6974">
      <pivotArea dataOnly="0" labelOnly="1" outline="0" fieldPosition="0">
        <references count="1">
          <reference field="2" count="1">
            <x v="10"/>
          </reference>
        </references>
      </pivotArea>
    </format>
    <format dxfId="6973">
      <pivotArea type="all" dataOnly="0" outline="0" fieldPosition="0"/>
    </format>
    <format dxfId="6972">
      <pivotArea type="all" dataOnly="0" outline="0" fieldPosition="0"/>
    </format>
    <format dxfId="6971">
      <pivotArea type="origin" dataOnly="0" labelOnly="1" outline="0" fieldPosition="0"/>
    </format>
    <format dxfId="6970">
      <pivotArea field="2" type="button" dataOnly="0" labelOnly="1" outline="0" axis="axisRow" fieldPosition="0"/>
    </format>
    <format dxfId="6969">
      <pivotArea dataOnly="0" labelOnly="1" outline="0" fieldPosition="0">
        <references count="1">
          <reference field="2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6968">
      <pivotArea dataOnly="0" labelOnly="1" outline="0" fieldPosition="0">
        <references count="1">
          <reference field="2" count="3">
            <x v="10"/>
            <x v="11"/>
            <x v="12"/>
          </reference>
        </references>
      </pivotArea>
    </format>
    <format dxfId="6967">
      <pivotArea dataOnly="0" labelOnly="1" grandRow="1" outline="0" fieldPosition="0"/>
    </format>
    <format dxfId="6966">
      <pivotArea outline="0" collapsedLevelsAreSubtotals="1" fieldPosition="0">
        <references count="3">
          <reference field="0" count="0" selected="0"/>
          <reference field="2" count="0" selected="0"/>
          <reference field="4" count="0" selected="0"/>
        </references>
      </pivotArea>
    </format>
    <format dxfId="6965">
      <pivotArea type="origin" dataOnly="0" labelOnly="1" outline="0" fieldPosition="0"/>
    </format>
    <format dxfId="6964">
      <pivotArea field="2" type="button" dataOnly="0" labelOnly="1" outline="0" axis="axisRow" fieldPosition="0"/>
    </format>
    <format dxfId="6963">
      <pivotArea field="0" type="button" dataOnly="0" labelOnly="1" outline="0" axis="axisRow" fieldPosition="1"/>
    </format>
    <format dxfId="6962">
      <pivotArea field="4" type="button" dataOnly="0" labelOnly="1" outline="0" axis="axisRow" fieldPosition="2"/>
    </format>
    <format dxfId="6961">
      <pivotArea type="topRight" dataOnly="0" labelOnly="1" outline="0" fieldPosition="0"/>
    </format>
    <format dxfId="6960">
      <pivotArea dataOnly="0" labelOnly="1" outline="0" fieldPosition="0">
        <references count="1">
          <reference field="2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6959">
      <pivotArea dataOnly="0" labelOnly="1" outline="0" fieldPosition="0">
        <references count="1">
          <reference field="2" count="3">
            <x v="10"/>
            <x v="11"/>
            <x v="12"/>
          </reference>
        </references>
      </pivotArea>
    </format>
    <format dxfId="6958">
      <pivotArea field="2" type="button" dataOnly="0" labelOnly="1" outline="0" axis="axisRow" fieldPosition="0"/>
    </format>
    <format dxfId="6957">
      <pivotArea field="0" type="button" dataOnly="0" labelOnly="1" outline="0" axis="axisRow" fieldPosition="1"/>
    </format>
    <format dxfId="6956">
      <pivotArea field="4" type="button" dataOnly="0" labelOnly="1" outline="0" axis="axisRow" fieldPosition="2"/>
    </format>
    <format dxfId="6955">
      <pivotArea type="all" dataOnly="0" outline="0" fieldPosition="0"/>
    </format>
    <format dxfId="6954">
      <pivotArea dataOnly="0" labelOnly="1" outline="0" fieldPosition="0">
        <references count="1">
          <reference field="2" count="1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</reference>
        </references>
      </pivotArea>
    </format>
    <format dxfId="6953">
      <pivotArea dataOnly="0" labelOnly="1" outline="0" fieldPosition="0">
        <references count="1">
          <reference field="2" count="1">
            <x v="14"/>
          </reference>
        </references>
      </pivotArea>
    </format>
    <format dxfId="6952">
      <pivotArea dataOnly="0" labelOnly="1" grandRow="1" outline="0" fieldPosition="0"/>
    </format>
    <format dxfId="6951">
      <pivotArea dataOnly="0" labelOnly="1" outline="0" fieldPosition="0">
        <references count="1">
          <reference field="2" count="1">
            <x v="1"/>
          </reference>
        </references>
      </pivotArea>
    </format>
    <format dxfId="6950">
      <pivotArea dataOnly="0" labelOnly="1" outline="0" fieldPosition="0">
        <references count="1">
          <reference field="2" count="1">
            <x v="1"/>
          </reference>
        </references>
      </pivotArea>
    </format>
    <format dxfId="6949">
      <pivotArea dataOnly="0" labelOnly="1" outline="0" fieldPosition="0">
        <references count="1">
          <reference field="2" count="1">
            <x v="3"/>
          </reference>
        </references>
      </pivotArea>
    </format>
    <format dxfId="6948">
      <pivotArea dataOnly="0" labelOnly="1" outline="0" fieldPosition="0">
        <references count="1">
          <reference field="2" count="1">
            <x v="3"/>
          </reference>
        </references>
      </pivotArea>
    </format>
    <format dxfId="6947">
      <pivotArea dataOnly="0" labelOnly="1" outline="0" fieldPosition="0">
        <references count="1">
          <reference field="2" count="1">
            <x v="6"/>
          </reference>
        </references>
      </pivotArea>
    </format>
    <format dxfId="6946">
      <pivotArea dataOnly="0" labelOnly="1" outline="0" fieldPosition="0">
        <references count="1">
          <reference field="2" count="1">
            <x v="6"/>
          </reference>
        </references>
      </pivotArea>
    </format>
    <format dxfId="6945">
      <pivotArea dataOnly="0" labelOnly="1" outline="0" fieldPosition="0">
        <references count="1">
          <reference field="2" count="1">
            <x v="8"/>
          </reference>
        </references>
      </pivotArea>
    </format>
    <format dxfId="6944">
      <pivotArea type="all" dataOnly="0" outline="0" fieldPosition="0"/>
    </format>
    <format dxfId="6943">
      <pivotArea type="all" dataOnly="0" outline="0" fieldPosition="0"/>
    </format>
    <format dxfId="6942">
      <pivotArea type="origin" dataOnly="0" labelOnly="1" outline="0" fieldPosition="0"/>
    </format>
    <format dxfId="6941">
      <pivotArea field="2" type="button" dataOnly="0" labelOnly="1" outline="0" axis="axisRow" fieldPosition="0"/>
    </format>
    <format dxfId="6940">
      <pivotArea field="0" type="button" dataOnly="0" labelOnly="1" outline="0" axis="axisRow" fieldPosition="1"/>
    </format>
    <format dxfId="6939">
      <pivotArea field="4" type="button" dataOnly="0" labelOnly="1" outline="0" axis="axisRow" fieldPosition="2"/>
    </format>
    <format dxfId="6938">
      <pivotArea type="topRight" dataOnly="0" labelOnly="1" outline="0" fieldPosition="0"/>
    </format>
    <format dxfId="6937">
      <pivotArea field="2" type="button" dataOnly="0" labelOnly="1" outline="0" axis="axisRow" fieldPosition="0"/>
    </format>
    <format dxfId="6936">
      <pivotArea field="0" type="button" dataOnly="0" labelOnly="1" outline="0" axis="axisRow" fieldPosition="1"/>
    </format>
    <format dxfId="6935">
      <pivotArea field="4" type="button" dataOnly="0" labelOnly="1" outline="0" axis="axisRow" fieldPosition="2"/>
    </format>
    <format dxfId="6934">
      <pivotArea type="origin" dataOnly="0" labelOnly="1" outline="0" fieldPosition="0"/>
    </format>
    <format dxfId="6933">
      <pivotArea field="2" type="button" dataOnly="0" labelOnly="1" outline="0" axis="axisRow" fieldPosition="0"/>
    </format>
    <format dxfId="6932">
      <pivotArea dataOnly="0" labelOnly="1" outline="0" fieldPosition="0">
        <references count="1">
          <reference field="2" count="1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  <format dxfId="6931">
      <pivotArea dataOnly="0" labelOnly="1" grandRow="1" outline="0" fieldPosition="0"/>
    </format>
    <format dxfId="6930">
      <pivotArea outline="0" collapsedLevelsAreSubtotals="1" fieldPosition="0"/>
    </format>
    <format dxfId="6929">
      <pivotArea dataOnly="0" labelOnly="1" outline="0" fieldPosition="0">
        <references count="1">
          <reference field="2" count="2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6928">
      <pivotArea dataOnly="0" labelOnly="1" grandRow="1" outline="0" fieldPosition="0"/>
    </format>
    <format dxfId="6927">
      <pivotArea outline="0" collapsedLevelsAreSubtotals="1" fieldPosition="0"/>
    </format>
    <format dxfId="6926">
      <pivotArea dataOnly="0" labelOnly="1" outline="0" fieldPosition="0">
        <references count="1">
          <reference field="2" count="2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6925">
      <pivotArea dataOnly="0" labelOnly="1" grandRow="1" outline="0" fieldPosition="0"/>
    </format>
    <format dxfId="6924">
      <pivotArea dataOnly="0" labelOnly="1" outline="0" fieldPosition="0">
        <references count="1">
          <reference field="2" count="1">
            <x v="2"/>
          </reference>
        </references>
      </pivotArea>
    </format>
    <format dxfId="6923">
      <pivotArea dataOnly="0" labelOnly="1" outline="0" fieldPosition="0">
        <references count="1">
          <reference field="2" count="1">
            <x v="8"/>
          </reference>
        </references>
      </pivotArea>
    </format>
    <format dxfId="6922">
      <pivotArea dataOnly="0" labelOnly="1" outline="0" fieldPosition="0">
        <references count="1">
          <reference field="2" count="1">
            <x v="10"/>
          </reference>
        </references>
      </pivotArea>
    </format>
    <format dxfId="6921">
      <pivotArea dataOnly="0" labelOnly="1" outline="0" fieldPosition="0">
        <references count="1">
          <reference field="2" count="1">
            <x v="15"/>
          </reference>
        </references>
      </pivotArea>
    </format>
    <format dxfId="6920">
      <pivotArea dataOnly="0" labelOnly="1" outline="0" fieldPosition="0">
        <references count="1">
          <reference field="2" count="1">
            <x v="16"/>
          </reference>
        </references>
      </pivotArea>
    </format>
    <format dxfId="6919">
      <pivotArea dataOnly="0" labelOnly="1" outline="0" fieldPosition="0">
        <references count="1">
          <reference field="2" count="1">
            <x v="18"/>
          </reference>
        </references>
      </pivotArea>
    </format>
    <format dxfId="6918">
      <pivotArea type="all" dataOnly="0" outline="0" fieldPosition="0"/>
    </format>
    <format dxfId="6917">
      <pivotArea type="all" dataOnly="0" outline="0" fieldPosition="0"/>
    </format>
    <format dxfId="6916">
      <pivotArea outline="0" collapsedLevelsAreSubtotals="1" fieldPosition="0"/>
    </format>
    <format dxfId="6915">
      <pivotArea field="2" type="button" dataOnly="0" labelOnly="1" outline="0" axis="axisRow" fieldPosition="0"/>
    </format>
    <format dxfId="6914">
      <pivotArea field="0" type="button" dataOnly="0" labelOnly="1" outline="0" axis="axisRow" fieldPosition="1"/>
    </format>
    <format dxfId="6913">
      <pivotArea field="4" type="button" dataOnly="0" labelOnly="1" outline="0" axis="axisRow" fieldPosition="2"/>
    </format>
    <format dxfId="6912">
      <pivotArea dataOnly="0" labelOnly="1" outline="0" fieldPosition="0">
        <references count="1">
          <reference field="2" count="3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</reference>
        </references>
      </pivotArea>
    </format>
    <format dxfId="6911">
      <pivotArea dataOnly="0" labelOnly="1" outline="0" fieldPosition="0">
        <references count="1">
          <reference field="2" count="5">
            <x v="31"/>
            <x v="32"/>
            <x v="33"/>
            <x v="34"/>
            <x v="35"/>
          </reference>
        </references>
      </pivotArea>
    </format>
    <format dxfId="6910">
      <pivotArea dataOnly="0" labelOnly="1" grandRow="1" outline="0" fieldPosition="0"/>
    </format>
    <format dxfId="6909">
      <pivotArea outline="0" collapsedLevelsAreSubtotals="1" fieldPosition="0"/>
    </format>
    <format dxfId="6908">
      <pivotArea field="2" type="button" dataOnly="0" labelOnly="1" outline="0" axis="axisRow" fieldPosition="0"/>
    </format>
    <format dxfId="6907">
      <pivotArea field="0" type="button" dataOnly="0" labelOnly="1" outline="0" axis="axisRow" fieldPosition="1"/>
    </format>
    <format dxfId="6906">
      <pivotArea field="4" type="button" dataOnly="0" labelOnly="1" outline="0" axis="axisRow" fieldPosition="2"/>
    </format>
    <format dxfId="6905">
      <pivotArea dataOnly="0" labelOnly="1" outline="0" fieldPosition="0">
        <references count="1">
          <reference field="2" count="3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</reference>
        </references>
      </pivotArea>
    </format>
    <format dxfId="6904">
      <pivotArea dataOnly="0" labelOnly="1" outline="0" fieldPosition="0">
        <references count="1">
          <reference field="2" count="5">
            <x v="31"/>
            <x v="32"/>
            <x v="33"/>
            <x v="34"/>
            <x v="35"/>
          </reference>
        </references>
      </pivotArea>
    </format>
    <format dxfId="6903">
      <pivotArea dataOnly="0" labelOnly="1" grandRow="1" outline="0" fieldPosition="0"/>
    </format>
    <format dxfId="6902">
      <pivotArea outline="0" collapsedLevelsAreSubtotals="1" fieldPosition="0"/>
    </format>
    <format dxfId="6901">
      <pivotArea field="2" type="button" dataOnly="0" labelOnly="1" outline="0" axis="axisRow" fieldPosition="0"/>
    </format>
    <format dxfId="6900">
      <pivotArea field="0" type="button" dataOnly="0" labelOnly="1" outline="0" axis="axisRow" fieldPosition="1"/>
    </format>
    <format dxfId="6899">
      <pivotArea field="4" type="button" dataOnly="0" labelOnly="1" outline="0" axis="axisRow" fieldPosition="2"/>
    </format>
    <format dxfId="6898">
      <pivotArea dataOnly="0" labelOnly="1" outline="0" fieldPosition="0">
        <references count="1">
          <reference field="2" count="3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</reference>
        </references>
      </pivotArea>
    </format>
    <format dxfId="6897">
      <pivotArea dataOnly="0" labelOnly="1" outline="0" fieldPosition="0">
        <references count="1">
          <reference field="2" count="5">
            <x v="31"/>
            <x v="32"/>
            <x v="33"/>
            <x v="34"/>
            <x v="35"/>
          </reference>
        </references>
      </pivotArea>
    </format>
    <format dxfId="6896">
      <pivotArea dataOnly="0" labelOnly="1" grandRow="1" outline="0" fieldPosition="0"/>
    </format>
    <format dxfId="6895">
      <pivotArea dataOnly="0" labelOnly="1" outline="0" fieldPosition="0">
        <references count="1">
          <reference field="2" count="1">
            <x v="0"/>
          </reference>
        </references>
      </pivotArea>
    </format>
    <format dxfId="6894">
      <pivotArea dataOnly="0" labelOnly="1" outline="0" fieldPosition="0">
        <references count="1">
          <reference field="2" count="1">
            <x v="0"/>
          </reference>
        </references>
      </pivotArea>
    </format>
    <format dxfId="6893">
      <pivotArea type="origin" dataOnly="0" labelOnly="1" outline="0" fieldPosition="0"/>
    </format>
    <format dxfId="6892">
      <pivotArea type="topRight" dataOnly="0" labelOnly="1" outline="0" fieldPosition="0"/>
    </format>
    <format dxfId="6891">
      <pivotArea type="topRight" dataOnly="0" labelOnly="1" outline="0" fieldPosition="0"/>
    </format>
    <format dxfId="6890">
      <pivotArea field="2" type="button" dataOnly="0" labelOnly="1" outline="0" axis="axisRow" fieldPosition="0"/>
    </format>
    <format dxfId="6889">
      <pivotArea field="0" type="button" dataOnly="0" labelOnly="1" outline="0" axis="axisRow" fieldPosition="1"/>
    </format>
    <format dxfId="6888">
      <pivotArea field="4" type="button" dataOnly="0" labelOnly="1" outline="0" axis="axisRow" fieldPosition="2"/>
    </format>
    <format dxfId="6887">
      <pivotArea field="2" type="button" dataOnly="0" labelOnly="1" outline="0" axis="axisRow" fieldPosition="0"/>
    </format>
    <format dxfId="6886">
      <pivotArea field="0" type="button" dataOnly="0" labelOnly="1" outline="0" axis="axisRow" fieldPosition="1"/>
    </format>
    <format dxfId="6885">
      <pivotArea field="4" type="button" dataOnly="0" labelOnly="1" outline="0" axis="axisRow" fieldPosition="2"/>
    </format>
    <format dxfId="6884">
      <pivotArea dataOnly="0" labelOnly="1" outline="0" fieldPosition="0">
        <references count="1">
          <reference field="2" count="1">
            <x v="0"/>
          </reference>
        </references>
      </pivotArea>
    </format>
    <format dxfId="6883">
      <pivotArea dataOnly="0" labelOnly="1" outline="0" fieldPosition="0">
        <references count="1">
          <reference field="2" count="1">
            <x v="1"/>
          </reference>
        </references>
      </pivotArea>
    </format>
    <format dxfId="6882">
      <pivotArea dataOnly="0" labelOnly="1" outline="0" fieldPosition="0">
        <references count="1">
          <reference field="2" count="1">
            <x v="3"/>
          </reference>
        </references>
      </pivotArea>
    </format>
    <format dxfId="6881">
      <pivotArea dataOnly="0" labelOnly="1" outline="0" fieldPosition="0">
        <references count="1">
          <reference field="2" count="1">
            <x v="10"/>
          </reference>
        </references>
      </pivotArea>
    </format>
    <format dxfId="6880">
      <pivotArea dataOnly="0" labelOnly="1" outline="0" fieldPosition="0">
        <references count="1">
          <reference field="2" count="1">
            <x v="13"/>
          </reference>
        </references>
      </pivotArea>
    </format>
    <format dxfId="6879">
      <pivotArea dataOnly="0" labelOnly="1" outline="0" fieldPosition="0">
        <references count="1">
          <reference field="2" count="1">
            <x v="18"/>
          </reference>
        </references>
      </pivotArea>
    </format>
    <format dxfId="6878">
      <pivotArea dataOnly="0" labelOnly="1" outline="0" fieldPosition="0">
        <references count="1">
          <reference field="2" count="1">
            <x v="27"/>
          </reference>
        </references>
      </pivotArea>
    </format>
    <format dxfId="6877">
      <pivotArea type="origin" dataOnly="0" labelOnly="1" outline="0" fieldPosition="0"/>
    </format>
    <format dxfId="6876">
      <pivotArea field="2" type="button" dataOnly="0" labelOnly="1" outline="0" axis="axisRow" fieldPosition="0"/>
    </format>
    <format dxfId="6875">
      <pivotArea dataOnly="0" labelOnly="1" outline="0" fieldPosition="0">
        <references count="1">
          <reference field="2" count="3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</reference>
        </references>
      </pivotArea>
    </format>
    <format dxfId="6874">
      <pivotArea dataOnly="0" labelOnly="1" outline="0" fieldPosition="0">
        <references count="1">
          <reference field="2" count="5">
            <x v="31"/>
            <x v="32"/>
            <x v="33"/>
            <x v="34"/>
            <x v="35"/>
          </reference>
        </references>
      </pivotArea>
    </format>
    <format dxfId="6873">
      <pivotArea dataOnly="0" labelOnly="1" grandRow="1" outline="0" fieldPosition="0"/>
    </format>
    <format dxfId="6872">
      <pivotArea dataOnly="0" labelOnly="1" outline="0" fieldPosition="0">
        <references count="1">
          <reference field="2" count="1">
            <x v="29"/>
          </reference>
        </references>
      </pivotArea>
    </format>
    <format dxfId="6871">
      <pivotArea outline="0" collapsedLevelsAreSubtotals="1" fieldPosition="0"/>
    </format>
    <format dxfId="6870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869">
      <pivotArea dataOnly="0" labelOnly="1" outline="0" fieldPosition="0">
        <references count="1">
          <reference field="2" count="3">
            <x v="50"/>
            <x v="51"/>
            <x v="52"/>
          </reference>
        </references>
      </pivotArea>
    </format>
    <format dxfId="6868">
      <pivotArea dataOnly="0" labelOnly="1" grandRow="1" outline="0" fieldPosition="0"/>
    </format>
    <format dxfId="6867">
      <pivotArea dataOnly="0" labelOnly="1" outline="0" fieldPosition="0">
        <references count="2">
          <reference field="0" count="2">
            <x v="14"/>
            <x v="101"/>
          </reference>
          <reference field="2" count="1" selected="0">
            <x v="0"/>
          </reference>
        </references>
      </pivotArea>
    </format>
    <format dxfId="6866">
      <pivotArea dataOnly="0" labelOnly="1" outline="0" fieldPosition="0">
        <references count="2">
          <reference field="0" count="4">
            <x v="1"/>
            <x v="25"/>
            <x v="28"/>
            <x v="68"/>
          </reference>
          <reference field="2" count="1" selected="0">
            <x v="1"/>
          </reference>
        </references>
      </pivotArea>
    </format>
    <format dxfId="6865">
      <pivotArea dataOnly="0" labelOnly="1" outline="0" fieldPosition="0">
        <references count="2">
          <reference field="0" count="1">
            <x v="42"/>
          </reference>
          <reference field="2" count="1" selected="0">
            <x v="2"/>
          </reference>
        </references>
      </pivotArea>
    </format>
    <format dxfId="6864">
      <pivotArea dataOnly="0" labelOnly="1" outline="0" fieldPosition="0">
        <references count="2">
          <reference field="0" count="2">
            <x v="20"/>
            <x v="58"/>
          </reference>
          <reference field="2" count="1" selected="0">
            <x v="3"/>
          </reference>
        </references>
      </pivotArea>
    </format>
    <format dxfId="6863">
      <pivotArea dataOnly="0" labelOnly="1" outline="0" fieldPosition="0">
        <references count="2">
          <reference field="0" count="3">
            <x v="31"/>
            <x v="70"/>
            <x v="91"/>
          </reference>
          <reference field="2" count="1" selected="0">
            <x v="4"/>
          </reference>
        </references>
      </pivotArea>
    </format>
    <format dxfId="6862">
      <pivotArea dataOnly="0" labelOnly="1" outline="0" fieldPosition="0">
        <references count="2">
          <reference field="0" count="1">
            <x v="34"/>
          </reference>
          <reference field="2" count="1" selected="0">
            <x v="5"/>
          </reference>
        </references>
      </pivotArea>
    </format>
    <format dxfId="6861">
      <pivotArea dataOnly="0" labelOnly="1" outline="0" fieldPosition="0">
        <references count="2">
          <reference field="0" count="3">
            <x v="10"/>
            <x v="73"/>
            <x v="75"/>
          </reference>
          <reference field="2" count="1" selected="0">
            <x v="6"/>
          </reference>
        </references>
      </pivotArea>
    </format>
    <format dxfId="6860">
      <pivotArea dataOnly="0" labelOnly="1" outline="0" fieldPosition="0">
        <references count="2">
          <reference field="0" count="6">
            <x v="2"/>
            <x v="3"/>
            <x v="4"/>
            <x v="5"/>
            <x v="6"/>
            <x v="7"/>
          </reference>
          <reference field="2" count="1" selected="0">
            <x v="7"/>
          </reference>
        </references>
      </pivotArea>
    </format>
    <format dxfId="6859">
      <pivotArea dataOnly="0" labelOnly="1" outline="0" fieldPosition="0">
        <references count="2">
          <reference field="0" count="4">
            <x v="51"/>
            <x v="64"/>
            <x v="66"/>
            <x v="86"/>
          </reference>
          <reference field="2" count="1" selected="0">
            <x v="8"/>
          </reference>
        </references>
      </pivotArea>
    </format>
    <format dxfId="6858">
      <pivotArea dataOnly="0" labelOnly="1" outline="0" fieldPosition="0">
        <references count="2">
          <reference field="0" count="1">
            <x v="16"/>
          </reference>
          <reference field="2" count="1" selected="0">
            <x v="9"/>
          </reference>
        </references>
      </pivotArea>
    </format>
    <format dxfId="6857">
      <pivotArea dataOnly="0" labelOnly="1" outline="0" fieldPosition="0">
        <references count="2">
          <reference field="0" count="4">
            <x v="65"/>
            <x v="97"/>
            <x v="98"/>
            <x v="99"/>
          </reference>
          <reference field="2" count="1" selected="0">
            <x v="10"/>
          </reference>
        </references>
      </pivotArea>
    </format>
    <format dxfId="6856">
      <pivotArea dataOnly="0" labelOnly="1" outline="0" fieldPosition="0">
        <references count="2">
          <reference field="0" count="3">
            <x v="11"/>
            <x v="44"/>
            <x v="69"/>
          </reference>
          <reference field="2" count="1" selected="0">
            <x v="11"/>
          </reference>
        </references>
      </pivotArea>
    </format>
    <format dxfId="6855">
      <pivotArea dataOnly="0" labelOnly="1" outline="0" fieldPosition="0">
        <references count="2">
          <reference field="0" count="1">
            <x v="45"/>
          </reference>
          <reference field="2" count="1" selected="0">
            <x v="12"/>
          </reference>
        </references>
      </pivotArea>
    </format>
    <format dxfId="6854">
      <pivotArea dataOnly="0" labelOnly="1" outline="0" fieldPosition="0">
        <references count="2">
          <reference field="0" count="3">
            <x v="8"/>
            <x v="83"/>
            <x v="87"/>
          </reference>
          <reference field="2" count="1" selected="0">
            <x v="13"/>
          </reference>
        </references>
      </pivotArea>
    </format>
    <format dxfId="6853">
      <pivotArea dataOnly="0" labelOnly="1" outline="0" fieldPosition="0">
        <references count="2">
          <reference field="0" count="2">
            <x v="36"/>
            <x v="60"/>
          </reference>
          <reference field="2" count="1" selected="0">
            <x v="14"/>
          </reference>
        </references>
      </pivotArea>
    </format>
    <format dxfId="6852">
      <pivotArea dataOnly="0" labelOnly="1" outline="0" fieldPosition="0">
        <references count="2">
          <reference field="0" count="3">
            <x v="48"/>
            <x v="50"/>
            <x v="103"/>
          </reference>
          <reference field="2" count="1" selected="0">
            <x v="15"/>
          </reference>
        </references>
      </pivotArea>
    </format>
    <format dxfId="6851">
      <pivotArea dataOnly="0" labelOnly="1" outline="0" fieldPosition="0">
        <references count="2">
          <reference field="0" count="2">
            <x v="43"/>
            <x v="85"/>
          </reference>
          <reference field="2" count="1" selected="0">
            <x v="16"/>
          </reference>
        </references>
      </pivotArea>
    </format>
    <format dxfId="6850">
      <pivotArea dataOnly="0" labelOnly="1" outline="0" fieldPosition="0">
        <references count="2">
          <reference field="0" count="2">
            <x v="17"/>
            <x v="94"/>
          </reference>
          <reference field="2" count="1" selected="0">
            <x v="17"/>
          </reference>
        </references>
      </pivotArea>
    </format>
    <format dxfId="6849">
      <pivotArea dataOnly="0" labelOnly="1" outline="0" fieldPosition="0">
        <references count="2">
          <reference field="0" count="3">
            <x v="15"/>
            <x v="77"/>
            <x v="96"/>
          </reference>
          <reference field="2" count="1" selected="0">
            <x v="18"/>
          </reference>
        </references>
      </pivotArea>
    </format>
    <format dxfId="6848">
      <pivotArea dataOnly="0" labelOnly="1" outline="0" fieldPosition="0">
        <references count="2">
          <reference field="0" count="2">
            <x v="22"/>
            <x v="26"/>
          </reference>
          <reference field="2" count="1" selected="0">
            <x v="19"/>
          </reference>
        </references>
      </pivotArea>
    </format>
    <format dxfId="6847">
      <pivotArea dataOnly="0" labelOnly="1" outline="0" fieldPosition="0">
        <references count="2">
          <reference field="0" count="1">
            <x v="19"/>
          </reference>
          <reference field="2" count="1" selected="0">
            <x v="20"/>
          </reference>
        </references>
      </pivotArea>
    </format>
    <format dxfId="6846">
      <pivotArea dataOnly="0" labelOnly="1" outline="0" fieldPosition="0">
        <references count="2">
          <reference field="0" count="1">
            <x v="89"/>
          </reference>
          <reference field="2" count="1" selected="0">
            <x v="21"/>
          </reference>
        </references>
      </pivotArea>
    </format>
    <format dxfId="6845">
      <pivotArea dataOnly="0" labelOnly="1" outline="0" fieldPosition="0">
        <references count="2">
          <reference field="0" count="3">
            <x v="41"/>
            <x v="88"/>
            <x v="102"/>
          </reference>
          <reference field="2" count="1" selected="0">
            <x v="22"/>
          </reference>
        </references>
      </pivotArea>
    </format>
    <format dxfId="6844">
      <pivotArea dataOnly="0" labelOnly="1" outline="0" fieldPosition="0">
        <references count="2">
          <reference field="0" count="1">
            <x v="100"/>
          </reference>
          <reference field="2" count="1" selected="0">
            <x v="23"/>
          </reference>
        </references>
      </pivotArea>
    </format>
    <format dxfId="6843">
      <pivotArea dataOnly="0" labelOnly="1" outline="0" fieldPosition="0">
        <references count="2">
          <reference field="0" count="1">
            <x v="0"/>
          </reference>
          <reference field="2" count="1" selected="0">
            <x v="24"/>
          </reference>
        </references>
      </pivotArea>
    </format>
    <format dxfId="6842">
      <pivotArea dataOnly="0" labelOnly="1" outline="0" fieldPosition="0">
        <references count="2">
          <reference field="0" count="2">
            <x v="30"/>
            <x v="35"/>
          </reference>
          <reference field="2" count="1" selected="0">
            <x v="25"/>
          </reference>
        </references>
      </pivotArea>
    </format>
    <format dxfId="6841">
      <pivotArea dataOnly="0" labelOnly="1" outline="0" fieldPosition="0">
        <references count="2">
          <reference field="0" count="1">
            <x v="9"/>
          </reference>
          <reference field="2" count="1" selected="0">
            <x v="26"/>
          </reference>
        </references>
      </pivotArea>
    </format>
    <format dxfId="6840">
      <pivotArea dataOnly="0" labelOnly="1" outline="0" fieldPosition="0">
        <references count="2">
          <reference field="0" count="2">
            <x v="33"/>
            <x v="61"/>
          </reference>
          <reference field="2" count="1" selected="0">
            <x v="27"/>
          </reference>
        </references>
      </pivotArea>
    </format>
    <format dxfId="6839">
      <pivotArea dataOnly="0" labelOnly="1" outline="0" fieldPosition="0">
        <references count="2">
          <reference field="0" count="2">
            <x v="23"/>
            <x v="74"/>
          </reference>
          <reference field="2" count="1" selected="0">
            <x v="28"/>
          </reference>
        </references>
      </pivotArea>
    </format>
    <format dxfId="6838">
      <pivotArea dataOnly="0" labelOnly="1" outline="0" fieldPosition="0">
        <references count="2">
          <reference field="0" count="1">
            <x v="95"/>
          </reference>
          <reference field="2" count="1" selected="0">
            <x v="29"/>
          </reference>
        </references>
      </pivotArea>
    </format>
    <format dxfId="6837">
      <pivotArea dataOnly="0" labelOnly="1" outline="0" fieldPosition="0">
        <references count="2">
          <reference field="0" count="1">
            <x v="40"/>
          </reference>
          <reference field="2" count="1" selected="0">
            <x v="30"/>
          </reference>
        </references>
      </pivotArea>
    </format>
    <format dxfId="6836">
      <pivotArea dataOnly="0" labelOnly="1" outline="0" fieldPosition="0">
        <references count="2">
          <reference field="0" count="1">
            <x v="53"/>
          </reference>
          <reference field="2" count="1" selected="0">
            <x v="31"/>
          </reference>
        </references>
      </pivotArea>
    </format>
    <format dxfId="6835">
      <pivotArea dataOnly="0" labelOnly="1" outline="0" fieldPosition="0">
        <references count="2">
          <reference field="0" count="2">
            <x v="54"/>
            <x v="90"/>
          </reference>
          <reference field="2" count="1" selected="0">
            <x v="32"/>
          </reference>
        </references>
      </pivotArea>
    </format>
    <format dxfId="6834">
      <pivotArea dataOnly="0" labelOnly="1" outline="0" fieldPosition="0">
        <references count="2">
          <reference field="0" count="1">
            <x v="80"/>
          </reference>
          <reference field="2" count="1" selected="0">
            <x v="33"/>
          </reference>
        </references>
      </pivotArea>
    </format>
    <format dxfId="6833">
      <pivotArea dataOnly="0" labelOnly="1" outline="0" fieldPosition="0">
        <references count="2">
          <reference field="0" count="1">
            <x v="93"/>
          </reference>
          <reference field="2" count="1" selected="0">
            <x v="34"/>
          </reference>
        </references>
      </pivotArea>
    </format>
    <format dxfId="6832">
      <pivotArea dataOnly="0" labelOnly="1" outline="0" fieldPosition="0">
        <references count="2">
          <reference field="0" count="2">
            <x v="49"/>
            <x v="92"/>
          </reference>
          <reference field="2" count="1" selected="0">
            <x v="35"/>
          </reference>
        </references>
      </pivotArea>
    </format>
    <format dxfId="6831">
      <pivotArea dataOnly="0" labelOnly="1" outline="0" fieldPosition="0">
        <references count="2">
          <reference field="0" count="1">
            <x v="12"/>
          </reference>
          <reference field="2" count="1" selected="0">
            <x v="36"/>
          </reference>
        </references>
      </pivotArea>
    </format>
    <format dxfId="6830">
      <pivotArea dataOnly="0" labelOnly="1" outline="0" fieldPosition="0">
        <references count="2">
          <reference field="0" count="3">
            <x v="13"/>
            <x v="32"/>
            <x v="67"/>
          </reference>
          <reference field="2" count="1" selected="0">
            <x v="37"/>
          </reference>
        </references>
      </pivotArea>
    </format>
    <format dxfId="6829">
      <pivotArea dataOnly="0" labelOnly="1" outline="0" fieldPosition="0">
        <references count="2">
          <reference field="0" count="2">
            <x v="18"/>
            <x v="59"/>
          </reference>
          <reference field="2" count="1" selected="0">
            <x v="38"/>
          </reference>
        </references>
      </pivotArea>
    </format>
    <format dxfId="6828">
      <pivotArea dataOnly="0" labelOnly="1" outline="0" fieldPosition="0">
        <references count="2">
          <reference field="0" count="1">
            <x v="21"/>
          </reference>
          <reference field="2" count="1" selected="0">
            <x v="39"/>
          </reference>
        </references>
      </pivotArea>
    </format>
    <format dxfId="6827">
      <pivotArea dataOnly="0" labelOnly="1" outline="0" fieldPosition="0">
        <references count="2">
          <reference field="0" count="1">
            <x v="24"/>
          </reference>
          <reference field="2" count="1" selected="0">
            <x v="40"/>
          </reference>
        </references>
      </pivotArea>
    </format>
    <format dxfId="6826">
      <pivotArea dataOnly="0" labelOnly="1" outline="0" fieldPosition="0">
        <references count="2">
          <reference field="0" count="2">
            <x v="27"/>
            <x v="78"/>
          </reference>
          <reference field="2" count="1" selected="0">
            <x v="41"/>
          </reference>
        </references>
      </pivotArea>
    </format>
    <format dxfId="6825">
      <pivotArea dataOnly="0" labelOnly="1" outline="0" fieldPosition="0">
        <references count="2">
          <reference field="0" count="1">
            <x v="29"/>
          </reference>
          <reference field="2" count="1" selected="0">
            <x v="42"/>
          </reference>
        </references>
      </pivotArea>
    </format>
    <format dxfId="6824">
      <pivotArea dataOnly="0" labelOnly="1" outline="0" fieldPosition="0">
        <references count="2">
          <reference field="0" count="3">
            <x v="37"/>
            <x v="38"/>
            <x v="39"/>
          </reference>
          <reference field="2" count="1" selected="0">
            <x v="43"/>
          </reference>
        </references>
      </pivotArea>
    </format>
    <format dxfId="6823">
      <pivotArea dataOnly="0" labelOnly="1" outline="0" fieldPosition="0">
        <references count="2">
          <reference field="0" count="2">
            <x v="46"/>
            <x v="55"/>
          </reference>
          <reference field="2" count="1" selected="0">
            <x v="44"/>
          </reference>
        </references>
      </pivotArea>
    </format>
    <format dxfId="6822">
      <pivotArea dataOnly="0" labelOnly="1" outline="0" fieldPosition="0">
        <references count="2">
          <reference field="0" count="1">
            <x v="47"/>
          </reference>
          <reference field="2" count="1" selected="0">
            <x v="45"/>
          </reference>
        </references>
      </pivotArea>
    </format>
    <format dxfId="6821">
      <pivotArea dataOnly="0" labelOnly="1" outline="0" fieldPosition="0">
        <references count="2">
          <reference field="0" count="1">
            <x v="52"/>
          </reference>
          <reference field="2" count="1" selected="0">
            <x v="46"/>
          </reference>
        </references>
      </pivotArea>
    </format>
    <format dxfId="6820">
      <pivotArea dataOnly="0" labelOnly="1" outline="0" fieldPosition="0">
        <references count="2">
          <reference field="0" count="3">
            <x v="56"/>
            <x v="57"/>
            <x v="72"/>
          </reference>
          <reference field="2" count="1" selected="0">
            <x v="47"/>
          </reference>
        </references>
      </pivotArea>
    </format>
    <format dxfId="6819">
      <pivotArea dataOnly="0" labelOnly="1" outline="0" fieldPosition="0">
        <references count="2">
          <reference field="0" count="3">
            <x v="62"/>
            <x v="63"/>
            <x v="79"/>
          </reference>
          <reference field="2" count="1" selected="0">
            <x v="48"/>
          </reference>
        </references>
      </pivotArea>
    </format>
    <format dxfId="6818">
      <pivotArea dataOnly="0" labelOnly="1" outline="0" fieldPosition="0">
        <references count="2">
          <reference field="0" count="1">
            <x v="71"/>
          </reference>
          <reference field="2" count="1" selected="0">
            <x v="49"/>
          </reference>
        </references>
      </pivotArea>
    </format>
    <format dxfId="6817">
      <pivotArea dataOnly="0" labelOnly="1" outline="0" fieldPosition="0">
        <references count="2">
          <reference field="0" count="1">
            <x v="76"/>
          </reference>
          <reference field="2" count="1" selected="0">
            <x v="50"/>
          </reference>
        </references>
      </pivotArea>
    </format>
    <format dxfId="6816">
      <pivotArea dataOnly="0" labelOnly="1" outline="0" fieldPosition="0">
        <references count="2">
          <reference field="0" count="1">
            <x v="81"/>
          </reference>
          <reference field="2" count="1" selected="0">
            <x v="51"/>
          </reference>
        </references>
      </pivotArea>
    </format>
    <format dxfId="6815">
      <pivotArea dataOnly="0" labelOnly="1" outline="0" fieldPosition="0">
        <references count="2">
          <reference field="0" count="2">
            <x v="82"/>
            <x v="84"/>
          </reference>
          <reference field="2" count="1" selected="0">
            <x v="52"/>
          </reference>
        </references>
      </pivotArea>
    </format>
    <format dxfId="6814">
      <pivotArea dataOnly="0" labelOnly="1" outline="0" fieldPosition="0">
        <references count="3">
          <reference field="0" count="1" selected="0">
            <x v="14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6813">
      <pivotArea dataOnly="0" labelOnly="1" outline="0" fieldPosition="0">
        <references count="3">
          <reference field="0" count="1" selected="0">
            <x v="101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6812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811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810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809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808">
      <pivotArea dataOnly="0" labelOnly="1" outline="0" fieldPosition="0">
        <references count="3">
          <reference field="0" count="1" selected="0">
            <x v="42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6807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3"/>
          </reference>
          <reference field="4" count="1">
            <x v="1"/>
          </reference>
        </references>
      </pivotArea>
    </format>
    <format dxfId="6806">
      <pivotArea dataOnly="0" labelOnly="1" outline="0" fieldPosition="0">
        <references count="3">
          <reference field="0" count="1" selected="0">
            <x v="58"/>
          </reference>
          <reference field="2" count="1" selected="0">
            <x v="3"/>
          </reference>
          <reference field="4" count="1">
            <x v="1"/>
          </reference>
        </references>
      </pivotArea>
    </format>
    <format dxfId="6805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6804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6803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6802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6801">
      <pivotArea dataOnly="0" labelOnly="1" outline="0" fieldPosition="0">
        <references count="3">
          <reference field="0" count="1" selected="0">
            <x v="10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6800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6799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6798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7"/>
          </reference>
          <reference field="4" count="1">
            <x v="0"/>
          </reference>
        </references>
      </pivotArea>
    </format>
    <format dxfId="6797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7"/>
          </reference>
          <reference field="4" count="1">
            <x v="0"/>
          </reference>
        </references>
      </pivotArea>
    </format>
    <format dxfId="6796">
      <pivotArea dataOnly="0" labelOnly="1" outline="0" fieldPosition="0">
        <references count="3">
          <reference field="0" count="1" selected="0">
            <x v="4"/>
          </reference>
          <reference field="2" count="1" selected="0">
            <x v="7"/>
          </reference>
          <reference field="4" count="1">
            <x v="0"/>
          </reference>
        </references>
      </pivotArea>
    </format>
    <format dxfId="6795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7"/>
          </reference>
          <reference field="4" count="1">
            <x v="0"/>
          </reference>
        </references>
      </pivotArea>
    </format>
    <format dxfId="6794">
      <pivotArea dataOnly="0" labelOnly="1" outline="0" fieldPosition="0">
        <references count="3">
          <reference field="0" count="1" selected="0">
            <x v="6"/>
          </reference>
          <reference field="2" count="1" selected="0">
            <x v="7"/>
          </reference>
          <reference field="4" count="1">
            <x v="0"/>
          </reference>
        </references>
      </pivotArea>
    </format>
    <format dxfId="6793">
      <pivotArea dataOnly="0" labelOnly="1" outline="0" fieldPosition="0">
        <references count="3">
          <reference field="0" count="1" selected="0">
            <x v="7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6792">
      <pivotArea dataOnly="0" labelOnly="1" outline="0" fieldPosition="0">
        <references count="3">
          <reference field="0" count="1" selected="0">
            <x v="51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6791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6790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6789">
      <pivotArea dataOnly="0" labelOnly="1" outline="0" fieldPosition="0">
        <references count="3">
          <reference field="0" count="1" selected="0">
            <x v="86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6788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6787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6786">
      <pivotArea dataOnly="0" labelOnly="1" outline="0" fieldPosition="0">
        <references count="3">
          <reference field="0" count="1" selected="0">
            <x v="97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6785">
      <pivotArea dataOnly="0" labelOnly="1" outline="0" fieldPosition="0">
        <references count="3">
          <reference field="0" count="1" selected="0">
            <x v="98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6784">
      <pivotArea dataOnly="0" labelOnly="1" outline="0" fieldPosition="0">
        <references count="3">
          <reference field="0" count="1" selected="0">
            <x v="99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6783">
      <pivotArea dataOnly="0" labelOnly="1" outline="0" fieldPosition="0">
        <references count="3">
          <reference field="0" count="1" selected="0">
            <x v="11"/>
          </reference>
          <reference field="2" count="1" selected="0">
            <x v="11"/>
          </reference>
          <reference field="4" count="1">
            <x v="0"/>
          </reference>
        </references>
      </pivotArea>
    </format>
    <format dxfId="6782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11"/>
          </reference>
          <reference field="4" count="1">
            <x v="0"/>
          </reference>
        </references>
      </pivotArea>
    </format>
    <format dxfId="6781">
      <pivotArea dataOnly="0" labelOnly="1" outline="0" fieldPosition="0">
        <references count="3">
          <reference field="0" count="1" selected="0">
            <x v="69"/>
          </reference>
          <reference field="2" count="1" selected="0">
            <x v="11"/>
          </reference>
          <reference field="4" count="1">
            <x v="0"/>
          </reference>
        </references>
      </pivotArea>
    </format>
    <format dxfId="6780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12"/>
          </reference>
          <reference field="4" count="1">
            <x v="1"/>
          </reference>
        </references>
      </pivotArea>
    </format>
    <format dxfId="6779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6778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6777">
      <pivotArea dataOnly="0" labelOnly="1" outline="0" fieldPosition="0">
        <references count="3">
          <reference field="0" count="1" selected="0">
            <x v="87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6776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14"/>
          </reference>
          <reference field="4" count="1">
            <x v="0"/>
          </reference>
        </references>
      </pivotArea>
    </format>
    <format dxfId="6775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14"/>
          </reference>
          <reference field="4" count="1">
            <x v="1"/>
          </reference>
        </references>
      </pivotArea>
    </format>
    <format dxfId="6774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6773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6772">
      <pivotArea dataOnly="0" labelOnly="1" outline="0" fieldPosition="0">
        <references count="3">
          <reference field="0" count="1" selected="0">
            <x v="103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6771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6770">
      <pivotArea dataOnly="0" labelOnly="1" outline="0" fieldPosition="0">
        <references count="3">
          <reference field="0" count="1" selected="0">
            <x v="85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6769">
      <pivotArea dataOnly="0" labelOnly="1" outline="0" fieldPosition="0">
        <references count="3">
          <reference field="0" count="1" selected="0">
            <x v="17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6768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6767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6766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6765">
      <pivotArea dataOnly="0" labelOnly="1" outline="0" fieldPosition="0">
        <references count="3">
          <reference field="0" count="1" selected="0">
            <x v="96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6764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6763">
      <pivotArea dataOnly="0" labelOnly="1" outline="0" fieldPosition="0">
        <references count="3">
          <reference field="0" count="1" selected="0">
            <x v="26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6762">
      <pivotArea dataOnly="0" labelOnly="1" outline="0" fieldPosition="0">
        <references count="3">
          <reference field="0" count="1" selected="0">
            <x v="19"/>
          </reference>
          <reference field="2" count="1" selected="0">
            <x v="20"/>
          </reference>
          <reference field="4" count="1">
            <x v="0"/>
          </reference>
        </references>
      </pivotArea>
    </format>
    <format dxfId="6761">
      <pivotArea dataOnly="0" labelOnly="1" outline="0" fieldPosition="0">
        <references count="3">
          <reference field="0" count="1" selected="0">
            <x v="89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6760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22"/>
          </reference>
          <reference field="4" count="1">
            <x v="1"/>
          </reference>
        </references>
      </pivotArea>
    </format>
    <format dxfId="6759">
      <pivotArea dataOnly="0" labelOnly="1" outline="0" fieldPosition="0">
        <references count="3">
          <reference field="0" count="1" selected="0">
            <x v="88"/>
          </reference>
          <reference field="2" count="1" selected="0">
            <x v="22"/>
          </reference>
          <reference field="4" count="1">
            <x v="1"/>
          </reference>
        </references>
      </pivotArea>
    </format>
    <format dxfId="6758">
      <pivotArea dataOnly="0" labelOnly="1" outline="0" fieldPosition="0">
        <references count="3">
          <reference field="0" count="1" selected="0">
            <x v="102"/>
          </reference>
          <reference field="2" count="1" selected="0">
            <x v="22"/>
          </reference>
          <reference field="4" count="1">
            <x v="0"/>
          </reference>
        </references>
      </pivotArea>
    </format>
    <format dxfId="6757">
      <pivotArea dataOnly="0" labelOnly="1" outline="0" fieldPosition="0">
        <references count="3">
          <reference field="0" count="1" selected="0">
            <x v="100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6756">
      <pivotArea dataOnly="0" labelOnly="1" outline="0" fieldPosition="0">
        <references count="3">
          <reference field="0" count="1" selected="0">
            <x v="0"/>
          </reference>
          <reference field="2" count="1" selected="0">
            <x v="24"/>
          </reference>
          <reference field="4" count="1">
            <x v="0"/>
          </reference>
        </references>
      </pivotArea>
    </format>
    <format dxfId="6755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6754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25"/>
          </reference>
          <reference field="4" count="1">
            <x v="2"/>
          </reference>
        </references>
      </pivotArea>
    </format>
    <format dxfId="6753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6752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27"/>
          </reference>
          <reference field="4" count="1">
            <x v="1"/>
          </reference>
        </references>
      </pivotArea>
    </format>
    <format dxfId="6751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27"/>
          </reference>
          <reference field="4" count="1">
            <x v="1"/>
          </reference>
        </references>
      </pivotArea>
    </format>
    <format dxfId="6750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28"/>
          </reference>
          <reference field="4" count="1">
            <x v="1"/>
          </reference>
        </references>
      </pivotArea>
    </format>
    <format dxfId="6749">
      <pivotArea dataOnly="0" labelOnly="1" outline="0" fieldPosition="0">
        <references count="3">
          <reference field="0" count="1" selected="0">
            <x v="74"/>
          </reference>
          <reference field="2" count="1" selected="0">
            <x v="28"/>
          </reference>
          <reference field="4" count="1">
            <x v="1"/>
          </reference>
        </references>
      </pivotArea>
    </format>
    <format dxfId="6748">
      <pivotArea dataOnly="0" labelOnly="1" outline="0" fieldPosition="0">
        <references count="3">
          <reference field="0" count="1" selected="0">
            <x v="95"/>
          </reference>
          <reference field="2" count="1" selected="0">
            <x v="29"/>
          </reference>
          <reference field="4" count="1">
            <x v="0"/>
          </reference>
        </references>
      </pivotArea>
    </format>
    <format dxfId="6747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30"/>
          </reference>
          <reference field="4" count="1">
            <x v="0"/>
          </reference>
        </references>
      </pivotArea>
    </format>
    <format dxfId="6746">
      <pivotArea dataOnly="0" labelOnly="1" outline="0" fieldPosition="0">
        <references count="3">
          <reference field="0" count="1" selected="0">
            <x v="53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6745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32"/>
          </reference>
          <reference field="4" count="1">
            <x v="2"/>
          </reference>
        </references>
      </pivotArea>
    </format>
    <format dxfId="6744">
      <pivotArea dataOnly="0" labelOnly="1" outline="0" fieldPosition="0">
        <references count="3">
          <reference field="0" count="1" selected="0">
            <x v="90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6743">
      <pivotArea dataOnly="0" labelOnly="1" outline="0" fieldPosition="0">
        <references count="3">
          <reference field="0" count="1" selected="0">
            <x v="80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6742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34"/>
          </reference>
          <reference field="4" count="1">
            <x v="2"/>
          </reference>
        </references>
      </pivotArea>
    </format>
    <format dxfId="6741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6740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6739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36"/>
          </reference>
          <reference field="4" count="1">
            <x v="2"/>
          </reference>
        </references>
      </pivotArea>
    </format>
    <format dxfId="6738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37"/>
          </reference>
          <reference field="4" count="1">
            <x v="0"/>
          </reference>
        </references>
      </pivotArea>
    </format>
    <format dxfId="6737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37"/>
          </reference>
          <reference field="4" count="1">
            <x v="0"/>
          </reference>
        </references>
      </pivotArea>
    </format>
    <format dxfId="6736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37"/>
          </reference>
          <reference field="4" count="1">
            <x v="1"/>
          </reference>
        </references>
      </pivotArea>
    </format>
    <format dxfId="6735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38"/>
          </reference>
          <reference field="4" count="1">
            <x v="1"/>
          </reference>
        </references>
      </pivotArea>
    </format>
    <format dxfId="6734">
      <pivotArea dataOnly="0" labelOnly="1" outline="0" fieldPosition="0">
        <references count="3">
          <reference field="0" count="1" selected="0">
            <x v="59"/>
          </reference>
          <reference field="2" count="1" selected="0">
            <x v="38"/>
          </reference>
          <reference field="4" count="1">
            <x v="1"/>
          </reference>
        </references>
      </pivotArea>
    </format>
    <format dxfId="6733">
      <pivotArea dataOnly="0" labelOnly="1" outline="0" fieldPosition="0">
        <references count="3">
          <reference field="0" count="1" selected="0">
            <x v="21"/>
          </reference>
          <reference field="2" count="1" selected="0">
            <x v="39"/>
          </reference>
          <reference field="4" count="1">
            <x v="0"/>
          </reference>
        </references>
      </pivotArea>
    </format>
    <format dxfId="6732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40"/>
          </reference>
          <reference field="4" count="1">
            <x v="0"/>
          </reference>
        </references>
      </pivotArea>
    </format>
    <format dxfId="6731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41"/>
          </reference>
          <reference field="4" count="1">
            <x v="0"/>
          </reference>
        </references>
      </pivotArea>
    </format>
    <format dxfId="6730">
      <pivotArea dataOnly="0" labelOnly="1" outline="0" fieldPosition="0">
        <references count="3">
          <reference field="0" count="1" selected="0">
            <x v="78"/>
          </reference>
          <reference field="2" count="1" selected="0">
            <x v="41"/>
          </reference>
          <reference field="4" count="1">
            <x v="0"/>
          </reference>
        </references>
      </pivotArea>
    </format>
    <format dxfId="6729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42"/>
          </reference>
          <reference field="4" count="1">
            <x v="1"/>
          </reference>
        </references>
      </pivotArea>
    </format>
    <format dxfId="6728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43"/>
          </reference>
          <reference field="4" count="1">
            <x v="0"/>
          </reference>
        </references>
      </pivotArea>
    </format>
    <format dxfId="6727">
      <pivotArea dataOnly="0" labelOnly="1" outline="0" fieldPosition="0">
        <references count="3">
          <reference field="0" count="1" selected="0">
            <x v="38"/>
          </reference>
          <reference field="2" count="1" selected="0">
            <x v="43"/>
          </reference>
          <reference field="4" count="1">
            <x v="0"/>
          </reference>
        </references>
      </pivotArea>
    </format>
    <format dxfId="6726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43"/>
          </reference>
          <reference field="4" count="1">
            <x v="0"/>
          </reference>
        </references>
      </pivotArea>
    </format>
    <format dxfId="6725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44"/>
          </reference>
          <reference field="4" count="1">
            <x v="0"/>
          </reference>
        </references>
      </pivotArea>
    </format>
    <format dxfId="6724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44"/>
          </reference>
          <reference field="4" count="1">
            <x v="0"/>
          </reference>
        </references>
      </pivotArea>
    </format>
    <format dxfId="6723">
      <pivotArea dataOnly="0" labelOnly="1" outline="0" fieldPosition="0">
        <references count="3">
          <reference field="0" count="1" selected="0">
            <x v="47"/>
          </reference>
          <reference field="2" count="1" selected="0">
            <x v="45"/>
          </reference>
          <reference field="4" count="1">
            <x v="1"/>
          </reference>
        </references>
      </pivotArea>
    </format>
    <format dxfId="6722">
      <pivotArea dataOnly="0" labelOnly="1" outline="0" fieldPosition="0">
        <references count="3">
          <reference field="0" count="1" selected="0">
            <x v="52"/>
          </reference>
          <reference field="2" count="1" selected="0">
            <x v="46"/>
          </reference>
          <reference field="4" count="1">
            <x v="1"/>
          </reference>
        </references>
      </pivotArea>
    </format>
    <format dxfId="6721">
      <pivotArea dataOnly="0" labelOnly="1" outline="0" fieldPosition="0">
        <references count="3">
          <reference field="0" count="1" selected="0">
            <x v="56"/>
          </reference>
          <reference field="2" count="1" selected="0">
            <x v="47"/>
          </reference>
          <reference field="4" count="1">
            <x v="0"/>
          </reference>
        </references>
      </pivotArea>
    </format>
    <format dxfId="6720">
      <pivotArea dataOnly="0" labelOnly="1" outline="0" fieldPosition="0">
        <references count="3">
          <reference field="0" count="1" selected="0">
            <x v="57"/>
          </reference>
          <reference field="2" count="1" selected="0">
            <x v="47"/>
          </reference>
          <reference field="4" count="1">
            <x v="0"/>
          </reference>
        </references>
      </pivotArea>
    </format>
    <format dxfId="6719">
      <pivotArea dataOnly="0" labelOnly="1" outline="0" fieldPosition="0">
        <references count="3">
          <reference field="0" count="1" selected="0">
            <x v="72"/>
          </reference>
          <reference field="2" count="1" selected="0">
            <x v="47"/>
          </reference>
          <reference field="4" count="1">
            <x v="0"/>
          </reference>
        </references>
      </pivotArea>
    </format>
    <format dxfId="6718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48"/>
          </reference>
          <reference field="4" count="1">
            <x v="0"/>
          </reference>
        </references>
      </pivotArea>
    </format>
    <format dxfId="6717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48"/>
          </reference>
          <reference field="4" count="1">
            <x v="0"/>
          </reference>
        </references>
      </pivotArea>
    </format>
    <format dxfId="6716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48"/>
          </reference>
          <reference field="4" count="1">
            <x v="0"/>
          </reference>
        </references>
      </pivotArea>
    </format>
    <format dxfId="6715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49"/>
          </reference>
          <reference field="4" count="1">
            <x v="1"/>
          </reference>
        </references>
      </pivotArea>
    </format>
    <format dxfId="6714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50"/>
          </reference>
          <reference field="4" count="1">
            <x v="1"/>
          </reference>
        </references>
      </pivotArea>
    </format>
    <format dxfId="6713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51"/>
          </reference>
          <reference field="4" count="1">
            <x v="1"/>
          </reference>
        </references>
      </pivotArea>
    </format>
    <format dxfId="6712">
      <pivotArea dataOnly="0" labelOnly="1" outline="0" fieldPosition="0">
        <references count="3">
          <reference field="0" count="1" selected="0">
            <x v="82"/>
          </reference>
          <reference field="2" count="1" selected="0">
            <x v="52"/>
          </reference>
          <reference field="4" count="1">
            <x v="0"/>
          </reference>
        </references>
      </pivotArea>
    </format>
    <format dxfId="6711">
      <pivotArea dataOnly="0" labelOnly="1" outline="0" fieldPosition="0">
        <references count="3">
          <reference field="0" count="1" selected="0">
            <x v="84"/>
          </reference>
          <reference field="2" count="1" selected="0">
            <x v="52"/>
          </reference>
          <reference field="4" count="1">
            <x v="0"/>
          </reference>
        </references>
      </pivotArea>
    </format>
    <format dxfId="6710">
      <pivotArea outline="0" collapsedLevelsAreSubtotals="1" fieldPosition="0">
        <references count="3">
          <reference field="0" count="4" selected="0">
            <x v="1"/>
            <x v="25"/>
            <x v="28"/>
            <x v="68"/>
          </reference>
          <reference field="2" count="1" selected="0">
            <x v="1"/>
          </reference>
          <reference field="4" count="1" selected="0">
            <x v="1"/>
          </reference>
        </references>
      </pivotArea>
    </format>
    <format dxfId="6709">
      <pivotArea dataOnly="0" labelOnly="1" outline="0" fieldPosition="0">
        <references count="1">
          <reference field="2" count="1">
            <x v="1"/>
          </reference>
        </references>
      </pivotArea>
    </format>
    <format dxfId="6708">
      <pivotArea dataOnly="0" labelOnly="1" outline="0" fieldPosition="0">
        <references count="2">
          <reference field="0" count="4">
            <x v="1"/>
            <x v="25"/>
            <x v="28"/>
            <x v="68"/>
          </reference>
          <reference field="2" count="1" selected="0">
            <x v="1"/>
          </reference>
        </references>
      </pivotArea>
    </format>
    <format dxfId="6707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706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705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704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703">
      <pivotArea outline="0" collapsedLevelsAreSubtotals="1" fieldPosition="0">
        <references count="3">
          <reference field="0" count="4" selected="0">
            <x v="1"/>
            <x v="25"/>
            <x v="28"/>
            <x v="68"/>
          </reference>
          <reference field="2" count="1" selected="0">
            <x v="1"/>
          </reference>
          <reference field="4" count="1" selected="0">
            <x v="1"/>
          </reference>
        </references>
      </pivotArea>
    </format>
    <format dxfId="6702">
      <pivotArea dataOnly="0" labelOnly="1" outline="0" fieldPosition="0">
        <references count="1">
          <reference field="2" count="1">
            <x v="1"/>
          </reference>
        </references>
      </pivotArea>
    </format>
    <format dxfId="6701">
      <pivotArea dataOnly="0" labelOnly="1" outline="0" fieldPosition="0">
        <references count="2">
          <reference field="0" count="4">
            <x v="1"/>
            <x v="25"/>
            <x v="28"/>
            <x v="68"/>
          </reference>
          <reference field="2" count="1" selected="0">
            <x v="1"/>
          </reference>
        </references>
      </pivotArea>
    </format>
    <format dxfId="6700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699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698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697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696">
      <pivotArea outline="0" collapsedLevelsAreSubtotals="1" fieldPosition="0">
        <references count="3">
          <reference field="0" count="3" selected="0">
            <x v="31"/>
            <x v="70"/>
            <x v="91"/>
          </reference>
          <reference field="2" count="1" selected="0">
            <x v="4"/>
          </reference>
          <reference field="4" count="1" selected="0">
            <x v="1"/>
          </reference>
        </references>
      </pivotArea>
    </format>
    <format dxfId="6695">
      <pivotArea dataOnly="0" labelOnly="1" outline="0" fieldPosition="0">
        <references count="1">
          <reference field="2" count="1">
            <x v="4"/>
          </reference>
        </references>
      </pivotArea>
    </format>
    <format dxfId="6694">
      <pivotArea dataOnly="0" labelOnly="1" outline="0" fieldPosition="0">
        <references count="2">
          <reference field="0" count="3">
            <x v="31"/>
            <x v="70"/>
            <x v="91"/>
          </reference>
          <reference field="2" count="1" selected="0">
            <x v="4"/>
          </reference>
        </references>
      </pivotArea>
    </format>
    <format dxfId="6693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6692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6691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6690">
      <pivotArea outline="0" collapsedLevelsAreSubtotals="1" fieldPosition="0">
        <references count="3">
          <reference field="0" count="3" selected="0">
            <x v="31"/>
            <x v="70"/>
            <x v="91"/>
          </reference>
          <reference field="2" count="1" selected="0">
            <x v="4"/>
          </reference>
          <reference field="4" count="1" selected="0">
            <x v="1"/>
          </reference>
        </references>
      </pivotArea>
    </format>
    <format dxfId="6689">
      <pivotArea dataOnly="0" labelOnly="1" outline="0" fieldPosition="0">
        <references count="1">
          <reference field="2" count="1">
            <x v="4"/>
          </reference>
        </references>
      </pivotArea>
    </format>
    <format dxfId="6688">
      <pivotArea dataOnly="0" labelOnly="1" outline="0" fieldPosition="0">
        <references count="2">
          <reference field="0" count="3">
            <x v="31"/>
            <x v="70"/>
            <x v="91"/>
          </reference>
          <reference field="2" count="1" selected="0">
            <x v="4"/>
          </reference>
        </references>
      </pivotArea>
    </format>
    <format dxfId="6687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6686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6685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6684">
      <pivotArea outline="0" collapsedLevelsAreSubtotals="1" fieldPosition="0">
        <references count="3">
          <reference field="0" count="3" selected="0">
            <x v="10"/>
            <x v="73"/>
            <x v="75"/>
          </reference>
          <reference field="2" count="1" selected="0">
            <x v="6"/>
          </reference>
          <reference field="4" count="1" selected="0">
            <x v="1"/>
          </reference>
        </references>
      </pivotArea>
    </format>
    <format dxfId="6683">
      <pivotArea dataOnly="0" labelOnly="1" outline="0" fieldPosition="0">
        <references count="1">
          <reference field="2" count="1">
            <x v="6"/>
          </reference>
        </references>
      </pivotArea>
    </format>
    <format dxfId="6682">
      <pivotArea dataOnly="0" labelOnly="1" outline="0" fieldPosition="0">
        <references count="2">
          <reference field="0" count="3">
            <x v="10"/>
            <x v="73"/>
            <x v="75"/>
          </reference>
          <reference field="2" count="1" selected="0">
            <x v="6"/>
          </reference>
        </references>
      </pivotArea>
    </format>
    <format dxfId="6681">
      <pivotArea dataOnly="0" labelOnly="1" outline="0" fieldPosition="0">
        <references count="3">
          <reference field="0" count="1" selected="0">
            <x v="10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6680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6679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6678">
      <pivotArea outline="0" collapsedLevelsAreSubtotals="1" fieldPosition="0">
        <references count="3">
          <reference field="0" count="3" selected="0">
            <x v="10"/>
            <x v="73"/>
            <x v="75"/>
          </reference>
          <reference field="2" count="1" selected="0">
            <x v="6"/>
          </reference>
          <reference field="4" count="1" selected="0">
            <x v="1"/>
          </reference>
        </references>
      </pivotArea>
    </format>
    <format dxfId="6677">
      <pivotArea dataOnly="0" labelOnly="1" outline="0" fieldPosition="0">
        <references count="1">
          <reference field="2" count="1">
            <x v="6"/>
          </reference>
        </references>
      </pivotArea>
    </format>
    <format dxfId="6676">
      <pivotArea dataOnly="0" labelOnly="1" outline="0" fieldPosition="0">
        <references count="2">
          <reference field="0" count="3">
            <x v="10"/>
            <x v="73"/>
            <x v="75"/>
          </reference>
          <reference field="2" count="1" selected="0">
            <x v="6"/>
          </reference>
        </references>
      </pivotArea>
    </format>
    <format dxfId="6675">
      <pivotArea dataOnly="0" labelOnly="1" outline="0" fieldPosition="0">
        <references count="3">
          <reference field="0" count="1" selected="0">
            <x v="10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6674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6673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6672">
      <pivotArea outline="0" collapsedLevelsAreSubtotals="1" fieldPosition="0">
        <references count="3">
          <reference field="0" count="4" selected="0">
            <x v="51"/>
            <x v="64"/>
            <x v="66"/>
            <x v="86"/>
          </reference>
          <reference field="2" count="1" selected="0">
            <x v="8"/>
          </reference>
          <reference field="4" count="1" selected="0">
            <x v="1"/>
          </reference>
        </references>
      </pivotArea>
    </format>
    <format dxfId="6671">
      <pivotArea dataOnly="0" labelOnly="1" outline="0" fieldPosition="0">
        <references count="1">
          <reference field="2" count="1">
            <x v="8"/>
          </reference>
        </references>
      </pivotArea>
    </format>
    <format dxfId="6670">
      <pivotArea dataOnly="0" labelOnly="1" outline="0" fieldPosition="0">
        <references count="2">
          <reference field="0" count="4">
            <x v="51"/>
            <x v="64"/>
            <x v="66"/>
            <x v="86"/>
          </reference>
          <reference field="2" count="1" selected="0">
            <x v="8"/>
          </reference>
        </references>
      </pivotArea>
    </format>
    <format dxfId="6669">
      <pivotArea dataOnly="0" labelOnly="1" outline="0" fieldPosition="0">
        <references count="3">
          <reference field="0" count="1" selected="0">
            <x v="51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6668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6667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6666">
      <pivotArea dataOnly="0" labelOnly="1" outline="0" fieldPosition="0">
        <references count="3">
          <reference field="0" count="1" selected="0">
            <x v="86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6665">
      <pivotArea outline="0" collapsedLevelsAreSubtotals="1" fieldPosition="0">
        <references count="3">
          <reference field="0" count="4" selected="0">
            <x v="51"/>
            <x v="64"/>
            <x v="66"/>
            <x v="86"/>
          </reference>
          <reference field="2" count="1" selected="0">
            <x v="8"/>
          </reference>
          <reference field="4" count="1" selected="0">
            <x v="1"/>
          </reference>
        </references>
      </pivotArea>
    </format>
    <format dxfId="6664">
      <pivotArea dataOnly="0" labelOnly="1" outline="0" fieldPosition="0">
        <references count="1">
          <reference field="2" count="1">
            <x v="8"/>
          </reference>
        </references>
      </pivotArea>
    </format>
    <format dxfId="6663">
      <pivotArea dataOnly="0" labelOnly="1" outline="0" fieldPosition="0">
        <references count="2">
          <reference field="0" count="4">
            <x v="51"/>
            <x v="64"/>
            <x v="66"/>
            <x v="86"/>
          </reference>
          <reference field="2" count="1" selected="0">
            <x v="8"/>
          </reference>
        </references>
      </pivotArea>
    </format>
    <format dxfId="6662">
      <pivotArea dataOnly="0" labelOnly="1" outline="0" fieldPosition="0">
        <references count="3">
          <reference field="0" count="1" selected="0">
            <x v="51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6661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6660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6659">
      <pivotArea dataOnly="0" labelOnly="1" outline="0" fieldPosition="0">
        <references count="3">
          <reference field="0" count="1" selected="0">
            <x v="86"/>
          </reference>
          <reference field="2" count="1" selected="0">
            <x v="8"/>
          </reference>
          <reference field="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Tabla dinámica10" cacheId="43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compact="0" compactData="0" gridDropZones="1" multipleFieldFilters="0" chartFormat="6">
  <location ref="AP15:AQ37" firstHeaderRow="2" firstDataRow="2" firstDataCol="1"/>
  <pivotFields count="25">
    <pivotField compact="0" outline="0" showAll="0"/>
    <pivotField compact="0" outline="0" showAll="0" defaultSubtotal="0"/>
    <pivotField dataField="1" compact="0" outline="0" showAll="0"/>
    <pivotField compact="0" numFmtId="167" outline="0" showAll="0"/>
    <pivotField compact="0" outline="0" showAll="0"/>
    <pivotField compact="0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7" outline="0" showAll="0" defaultSubtotal="0"/>
    <pivotField compact="0" numFmtId="167" outline="0" showAll="0" defaultSubtotal="0"/>
    <pivotField axis="axisRow" compact="0" numFmtId="167" outline="0" showAll="0">
      <items count="21">
        <item x="19"/>
        <item x="18"/>
        <item x="17"/>
        <item x="16"/>
        <item x="15"/>
        <item x="14"/>
        <item x="13"/>
        <item x="10"/>
        <item x="12"/>
        <item x="6"/>
        <item x="9"/>
        <item x="11"/>
        <item x="7"/>
        <item x="4"/>
        <item x="8"/>
        <item x="5"/>
        <item x="0"/>
        <item x="1"/>
        <item x="2"/>
        <item x="3"/>
        <item t="default"/>
      </items>
    </pivotField>
  </pivotFields>
  <rowFields count="1">
    <field x="24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uenta de PUNTO" fld="2" subtotal="count" baseField="0" baseItem="0"/>
  </dataFields>
  <formats count="20">
    <format dxfId="5920">
      <pivotArea type="all" dataOnly="0" outline="0" fieldPosition="0"/>
    </format>
    <format dxfId="5919">
      <pivotArea type="all" dataOnly="0" outline="0" fieldPosition="0"/>
    </format>
    <format dxfId="5918">
      <pivotArea type="all" dataOnly="0" outline="0" fieldPosition="0"/>
    </format>
    <format dxfId="5917">
      <pivotArea field="24" type="button" dataOnly="0" labelOnly="1" outline="0" axis="axisRow" fieldPosition="0"/>
    </format>
    <format dxfId="5916">
      <pivotArea field="24" type="button" dataOnly="0" labelOnly="1" outline="0" axis="axisRow" fieldPosition="0"/>
    </format>
    <format dxfId="5915">
      <pivotArea outline="0" collapsedLevelsAreSubtotals="1" fieldPosition="0"/>
    </format>
    <format dxfId="5914">
      <pivotArea field="24" type="button" dataOnly="0" labelOnly="1" outline="0" axis="axisRow" fieldPosition="0"/>
    </format>
    <format dxfId="5913">
      <pivotArea dataOnly="0" labelOnly="1" outline="0" fieldPosition="0">
        <references count="1">
          <reference field="24" count="0"/>
        </references>
      </pivotArea>
    </format>
    <format dxfId="5912">
      <pivotArea dataOnly="0" labelOnly="1" grandRow="1" outline="0" fieldPosition="0"/>
    </format>
    <format dxfId="5911">
      <pivotArea type="all" dataOnly="0" outline="0" fieldPosition="0"/>
    </format>
    <format dxfId="5910">
      <pivotArea type="all" dataOnly="0" outline="0" fieldPosition="0"/>
    </format>
    <format dxfId="5909">
      <pivotArea field="24" type="button" dataOnly="0" labelOnly="1" outline="0" axis="axisRow" fieldPosition="0"/>
    </format>
    <format dxfId="5908">
      <pivotArea field="24" type="button" dataOnly="0" labelOnly="1" outline="0" axis="axisRow" fieldPosition="0"/>
    </format>
    <format dxfId="5907">
      <pivotArea type="origin" dataOnly="0" labelOnly="1" outline="0" fieldPosition="0"/>
    </format>
    <format dxfId="5906">
      <pivotArea type="all" dataOnly="0" outline="0" fieldPosition="0"/>
    </format>
    <format dxfId="5905">
      <pivotArea type="all" dataOnly="0" outline="0" fieldPosition="0"/>
    </format>
    <format dxfId="5904">
      <pivotArea field="24" type="button" dataOnly="0" labelOnly="1" outline="0" axis="axisRow" fieldPosition="0"/>
    </format>
    <format dxfId="5903">
      <pivotArea outline="0" collapsedLevelsAreSubtotals="1" fieldPosition="0"/>
    </format>
    <format dxfId="5902">
      <pivotArea type="topRight" dataOnly="0" labelOnly="1" outline="0" fieldPosition="0"/>
    </format>
    <format dxfId="5901">
      <pivotArea type="topRight" dataOnly="0" labelOnly="1" outline="0" fieldPosition="0"/>
    </format>
  </formats>
  <chartFormats count="53">
    <chartFormat chart="1" format="22" series="1">
      <pivotArea type="data" outline="0" fieldPosition="0"/>
    </chartFormat>
    <chartFormat chart="3" format="70" series="1">
      <pivotArea type="data" outline="0" fieldPosition="0"/>
    </chartFormat>
    <chartFormat chart="3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2">
      <pivotArea type="data" outline="0" fieldPosition="0">
        <references count="2">
          <reference field="4294967294" count="1" selected="0">
            <x v="0"/>
          </reference>
          <reference field="24" count="1" selected="0">
            <x v="6"/>
          </reference>
        </references>
      </pivotArea>
    </chartFormat>
    <chartFormat chart="3" format="73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3" format="75">
      <pivotArea type="data" outline="0" fieldPosition="0">
        <references count="2">
          <reference field="4294967294" count="1" selected="0">
            <x v="0"/>
          </reference>
          <reference field="24" count="1" selected="0">
            <x v="12"/>
          </reference>
        </references>
      </pivotArea>
    </chartFormat>
    <chartFormat chart="3" format="7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0"/>
          </reference>
        </references>
      </pivotArea>
    </chartFormat>
    <chartFormat chart="3" format="78">
      <pivotArea type="data" outline="0" fieldPosition="0">
        <references count="2">
          <reference field="4294967294" count="1" selected="0">
            <x v="0"/>
          </reference>
          <reference field="24" count="1" selected="0">
            <x v="11"/>
          </reference>
        </references>
      </pivotArea>
    </chartFormat>
    <chartFormat chart="3" format="80">
      <pivotArea type="data" outline="0" fieldPosition="0">
        <references count="2">
          <reference field="4294967294" count="1" selected="0">
            <x v="0"/>
          </reference>
          <reference field="24" count="1" selected="0">
            <x v="13"/>
          </reference>
        </references>
      </pivotArea>
    </chartFormat>
    <chartFormat chart="3" format="81">
      <pivotArea type="data" outline="0" fieldPosition="0">
        <references count="2">
          <reference field="4294967294" count="1" selected="0">
            <x v="0"/>
          </reference>
          <reference field="24" count="1" selected="0">
            <x v="9"/>
          </reference>
        </references>
      </pivotArea>
    </chartFormat>
    <chartFormat chart="3" format="82">
      <pivotArea type="data" outline="0" fieldPosition="0">
        <references count="2">
          <reference field="4294967294" count="1" selected="0">
            <x v="0"/>
          </reference>
          <reference field="24" count="1" selected="0">
            <x v="7"/>
          </reference>
        </references>
      </pivotArea>
    </chartFormat>
    <chartFormat chart="3" format="84">
      <pivotArea type="data" outline="0" fieldPosition="0">
        <references count="2">
          <reference field="4294967294" count="1" selected="0">
            <x v="0"/>
          </reference>
          <reference field="24" count="1" selected="0">
            <x v="5"/>
          </reference>
        </references>
      </pivotArea>
    </chartFormat>
    <chartFormat chart="3" format="85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3" format="86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3" format="87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3" format="88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4" format="8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0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4" format="9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4" format="92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4" format="93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4" format="94">
      <pivotArea type="data" outline="0" fieldPosition="0">
        <references count="2">
          <reference field="4294967294" count="1" selected="0">
            <x v="0"/>
          </reference>
          <reference field="24" count="1" selected="0">
            <x v="5"/>
          </reference>
        </references>
      </pivotArea>
    </chartFormat>
    <chartFormat chart="4" format="95">
      <pivotArea type="data" outline="0" fieldPosition="0">
        <references count="2">
          <reference field="4294967294" count="1" selected="0">
            <x v="0"/>
          </reference>
          <reference field="24" count="1" selected="0">
            <x v="6"/>
          </reference>
        </references>
      </pivotArea>
    </chartFormat>
    <chartFormat chart="4" format="97">
      <pivotArea type="data" outline="0" fieldPosition="0">
        <references count="2">
          <reference field="4294967294" count="1" selected="0">
            <x v="0"/>
          </reference>
          <reference field="24" count="1" selected="0">
            <x v="7"/>
          </reference>
        </references>
      </pivotArea>
    </chartFormat>
    <chartFormat chart="4" format="99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4" format="100">
      <pivotArea type="data" outline="0" fieldPosition="0">
        <references count="2">
          <reference field="4294967294" count="1" selected="0">
            <x v="0"/>
          </reference>
          <reference field="24" count="1" selected="0">
            <x v="9"/>
          </reference>
        </references>
      </pivotArea>
    </chartFormat>
    <chartFormat chart="4" format="10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0"/>
          </reference>
        </references>
      </pivotArea>
    </chartFormat>
    <chartFormat chart="4" format="102">
      <pivotArea type="data" outline="0" fieldPosition="0">
        <references count="2">
          <reference field="4294967294" count="1" selected="0">
            <x v="0"/>
          </reference>
          <reference field="24" count="1" selected="0">
            <x v="11"/>
          </reference>
        </references>
      </pivotArea>
    </chartFormat>
    <chartFormat chart="4" format="105">
      <pivotArea type="data" outline="0" fieldPosition="0">
        <references count="2">
          <reference field="4294967294" count="1" selected="0">
            <x v="0"/>
          </reference>
          <reference field="24" count="1" selected="0">
            <x v="12"/>
          </reference>
        </references>
      </pivotArea>
    </chartFormat>
    <chartFormat chart="4" format="10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3"/>
          </reference>
        </references>
      </pivotArea>
    </chartFormat>
    <chartFormat chart="4" format="107">
      <pivotArea type="data" outline="0" fieldPosition="0">
        <references count="2">
          <reference field="4294967294" count="1" selected="0">
            <x v="0"/>
          </reference>
          <reference field="24" count="1" selected="0">
            <x v="15"/>
          </reference>
        </references>
      </pivotArea>
    </chartFormat>
    <chartFormat chart="4" format="108">
      <pivotArea type="data" outline="0" fieldPosition="0">
        <references count="2">
          <reference field="4294967294" count="1" selected="0">
            <x v="0"/>
          </reference>
          <reference field="24" count="1" selected="0">
            <x v="14"/>
          </reference>
        </references>
      </pivotArea>
    </chartFormat>
    <chartFormat chart="4" format="112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5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4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5" format="115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5" format="116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5" format="117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5" format="118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5" format="119">
      <pivotArea type="data" outline="0" fieldPosition="0">
        <references count="2">
          <reference field="4294967294" count="1" selected="0">
            <x v="0"/>
          </reference>
          <reference field="24" count="1" selected="0">
            <x v="5"/>
          </reference>
        </references>
      </pivotArea>
    </chartFormat>
    <chartFormat chart="5" format="120">
      <pivotArea type="data" outline="0" fieldPosition="0">
        <references count="2">
          <reference field="4294967294" count="1" selected="0">
            <x v="0"/>
          </reference>
          <reference field="24" count="1" selected="0">
            <x v="6"/>
          </reference>
        </references>
      </pivotArea>
    </chartFormat>
    <chartFormat chart="5" format="122">
      <pivotArea type="data" outline="0" fieldPosition="0">
        <references count="2">
          <reference field="4294967294" count="1" selected="0">
            <x v="0"/>
          </reference>
          <reference field="24" count="1" selected="0">
            <x v="7"/>
          </reference>
        </references>
      </pivotArea>
    </chartFormat>
    <chartFormat chart="5" format="124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5" format="125">
      <pivotArea type="data" outline="0" fieldPosition="0">
        <references count="2">
          <reference field="4294967294" count="1" selected="0">
            <x v="0"/>
          </reference>
          <reference field="24" count="1" selected="0">
            <x v="9"/>
          </reference>
        </references>
      </pivotArea>
    </chartFormat>
    <chartFormat chart="5" format="12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0"/>
          </reference>
        </references>
      </pivotArea>
    </chartFormat>
    <chartFormat chart="5" format="127">
      <pivotArea type="data" outline="0" fieldPosition="0">
        <references count="2">
          <reference field="4294967294" count="1" selected="0">
            <x v="0"/>
          </reference>
          <reference field="24" count="1" selected="0">
            <x v="11"/>
          </reference>
        </references>
      </pivotArea>
    </chartFormat>
    <chartFormat chart="5" format="129">
      <pivotArea type="data" outline="0" fieldPosition="0">
        <references count="2">
          <reference field="4294967294" count="1" selected="0">
            <x v="0"/>
          </reference>
          <reference field="24" count="1" selected="0">
            <x v="12"/>
          </reference>
        </references>
      </pivotArea>
    </chartFormat>
    <chartFormat chart="5" format="130">
      <pivotArea type="data" outline="0" fieldPosition="0">
        <references count="2">
          <reference field="4294967294" count="1" selected="0">
            <x v="0"/>
          </reference>
          <reference field="24" count="1" selected="0">
            <x v="13"/>
          </reference>
        </references>
      </pivotArea>
    </chartFormat>
    <chartFormat chart="5" format="134">
      <pivotArea type="data" outline="0" fieldPosition="0">
        <references count="2">
          <reference field="4294967294" count="1" selected="0">
            <x v="0"/>
          </reference>
          <reference field="24" count="1" selected="0">
            <x v="14"/>
          </reference>
        </references>
      </pivotArea>
    </chartFormat>
    <chartFormat chart="5" format="135">
      <pivotArea type="data" outline="0" fieldPosition="0">
        <references count="2">
          <reference field="4294967294" count="1" selected="0">
            <x v="0"/>
          </reference>
          <reference field="24" count="1" selected="0">
            <x v="15"/>
          </reference>
        </references>
      </pivotArea>
    </chartFormat>
    <chartFormat chart="5" format="13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9"/>
          </reference>
        </references>
      </pivotArea>
    </chartFormat>
    <chartFormat chart="5" format="137">
      <pivotArea type="data" outline="0" fieldPosition="0">
        <references count="2">
          <reference field="4294967294" count="1" selected="0">
            <x v="0"/>
          </reference>
          <reference field="24" count="1" selected="0">
            <x v="18"/>
          </reference>
        </references>
      </pivotArea>
    </chartFormat>
    <chartFormat chart="5" format="138">
      <pivotArea type="data" outline="0" fieldPosition="0">
        <references count="2">
          <reference field="4294967294" count="1" selected="0">
            <x v="0"/>
          </reference>
          <reference field="24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Tabla dinámica5" cacheId="42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showHeaders="0" compact="0" compactData="0" gridDropZones="1" chartFormat="6">
  <location ref="H3:I9" firstHeaderRow="2" firstDataRow="2" firstDataCol="1"/>
  <pivotFields count="5">
    <pivotField compact="0" numFmtId="14" outline="0" showAll="0"/>
    <pivotField dataField="1" compact="0" outline="0" showAll="0" defaultSubtotal="0"/>
    <pivotField compact="0" outline="0" showAll="0"/>
    <pivotField compact="0" outline="0" showAll="0"/>
    <pivotField axis="axisRow" compact="0" outline="0" multipleItemSelectionAllowed="1" showAll="0" includeNewItemsInFilter="1" defaultSubtotal="0">
      <items count="4">
        <item x="1"/>
        <item x="2"/>
        <item x="3"/>
        <item x="0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COD" fld="1" subtotal="count" baseField="0" baseItem="0"/>
  </dataFields>
  <formats count="24">
    <format dxfId="5944">
      <pivotArea type="all" dataOnly="0" outline="0" fieldPosition="0"/>
    </format>
    <format dxfId="5943">
      <pivotArea type="all" dataOnly="0" outline="0" fieldPosition="0"/>
    </format>
    <format dxfId="5942">
      <pivotArea type="all" dataOnly="0" outline="0" fieldPosition="0"/>
    </format>
    <format dxfId="5941">
      <pivotArea type="all" dataOnly="0" outline="0" fieldPosition="0"/>
    </format>
    <format dxfId="5940">
      <pivotArea type="origin" dataOnly="0" labelOnly="1" outline="0" fieldPosition="0"/>
    </format>
    <format dxfId="5939">
      <pivotArea type="all" dataOnly="0" outline="0" fieldPosition="0"/>
    </format>
    <format dxfId="5938">
      <pivotArea type="all" dataOnly="0" outline="0" fieldPosition="0"/>
    </format>
    <format dxfId="5937">
      <pivotArea type="origin" dataOnly="0" labelOnly="1" outline="0" fieldPosition="0"/>
    </format>
    <format dxfId="5936">
      <pivotArea type="origin" dataOnly="0" labelOnly="1" outline="0" fieldPosition="0"/>
    </format>
    <format dxfId="5935">
      <pivotArea dataOnly="0" labelOnly="1" outline="0" fieldPosition="0">
        <references count="1">
          <reference field="4" count="0"/>
        </references>
      </pivotArea>
    </format>
    <format dxfId="5934">
      <pivotArea dataOnly="0" labelOnly="1" grandRow="1" outline="0" fieldPosition="0"/>
    </format>
    <format dxfId="5933">
      <pivotArea type="all" dataOnly="0" outline="0" fieldPosition="0"/>
    </format>
    <format dxfId="5932">
      <pivotArea type="all" dataOnly="0" outline="0" fieldPosition="0"/>
    </format>
    <format dxfId="5931">
      <pivotArea type="origin" dataOnly="0" labelOnly="1" outline="0" fieldPosition="0"/>
    </format>
    <format dxfId="5930">
      <pivotArea type="topRight" dataOnly="0" labelOnly="1" outline="0" fieldPosition="0"/>
    </format>
    <format dxfId="5929">
      <pivotArea type="topRight" dataOnly="0" labelOnly="1" outline="0" fieldPosition="0"/>
    </format>
    <format dxfId="5928">
      <pivotArea type="origin" dataOnly="0" labelOnly="1" outline="0" fieldPosition="0"/>
    </format>
    <format dxfId="5927">
      <pivotArea type="topRight" dataOnly="0" labelOnly="1" outline="0" fieldPosition="0"/>
    </format>
    <format dxfId="5926">
      <pivotArea type="topRight" dataOnly="0" labelOnly="1" outline="0" fieldPosition="0"/>
    </format>
    <format dxfId="5925">
      <pivotArea type="origin" dataOnly="0" labelOnly="1" outline="0" fieldPosition="0"/>
    </format>
    <format dxfId="5924">
      <pivotArea dataOnly="0" labelOnly="1" outline="0" fieldPosition="0">
        <references count="1">
          <reference field="4" count="0"/>
        </references>
      </pivotArea>
    </format>
    <format dxfId="5923">
      <pivotArea dataOnly="0" labelOnly="1" grandRow="1" outline="0" fieldPosition="0"/>
    </format>
    <format dxfId="5922">
      <pivotArea grandRow="1" outline="0" collapsedLevelsAreSubtotals="1" fieldPosition="0"/>
    </format>
    <format dxfId="5921">
      <pivotArea dataOnly="0" labelOnly="1" grandRow="1" outline="0" fieldPosition="0"/>
    </format>
  </formats>
  <chartFormats count="15"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Tabla dinámica7" cacheId="42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compact="0" compactData="0" gridDropZones="1" multipleFieldFilters="0">
  <location ref="H15:L65" firstHeaderRow="1" firstDataRow="2" firstDataCol="2"/>
  <pivotFields count="5">
    <pivotField compact="0" numFmtId="14" outline="0" showAll="0"/>
    <pivotField axis="axisRow" compact="0" outline="0" showAll="0" defaultSubtotal="0">
      <items count="53">
        <item x="39"/>
        <item x="8"/>
        <item x="46"/>
        <item x="41"/>
        <item x="19"/>
        <item x="23"/>
        <item x="35"/>
        <item x="34"/>
        <item x="3"/>
        <item x="49"/>
        <item x="32"/>
        <item x="18"/>
        <item x="9"/>
        <item x="5"/>
        <item x="17"/>
        <item x="42"/>
        <item x="51"/>
        <item x="48"/>
        <item x="10"/>
        <item x="0"/>
        <item x="12"/>
        <item x="50"/>
        <item x="20"/>
        <item x="6"/>
        <item x="1"/>
        <item x="31"/>
        <item x="52"/>
        <item x="43"/>
        <item x="2"/>
        <item x="4"/>
        <item x="7"/>
        <item x="11"/>
        <item x="13"/>
        <item x="14"/>
        <item x="15"/>
        <item x="16"/>
        <item x="21"/>
        <item x="22"/>
        <item x="24"/>
        <item x="25"/>
        <item x="26"/>
        <item x="27"/>
        <item x="28"/>
        <item x="29"/>
        <item x="30"/>
        <item x="33"/>
        <item x="36"/>
        <item x="37"/>
        <item x="38"/>
        <item x="40"/>
        <item x="44"/>
        <item x="45"/>
        <item x="47"/>
      </items>
    </pivotField>
    <pivotField axis="axisRow" compact="0" outline="0" showAll="0" sortType="descending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axis="axisCol" compact="0" outline="0" showAll="0">
      <items count="5">
        <item x="1"/>
        <item x="2"/>
        <item h="1" x="3"/>
        <item h="1" x="0"/>
        <item t="default"/>
      </items>
    </pivotField>
  </pivotFields>
  <rowFields count="2">
    <field x="1"/>
    <field x="2"/>
  </rowFields>
  <rowItems count="49">
    <i>
      <x/>
      <x v="39"/>
    </i>
    <i>
      <x v="1"/>
      <x v="8"/>
    </i>
    <i>
      <x v="2"/>
      <x v="46"/>
    </i>
    <i>
      <x v="3"/>
      <x v="41"/>
    </i>
    <i>
      <x v="4"/>
      <x v="19"/>
    </i>
    <i>
      <x v="5"/>
      <x v="23"/>
    </i>
    <i>
      <x v="6"/>
      <x v="35"/>
    </i>
    <i>
      <x v="7"/>
      <x v="34"/>
    </i>
    <i>
      <x v="8"/>
      <x v="3"/>
    </i>
    <i>
      <x v="9"/>
      <x v="49"/>
    </i>
    <i>
      <x v="10"/>
      <x v="32"/>
    </i>
    <i>
      <x v="11"/>
      <x v="18"/>
    </i>
    <i>
      <x v="12"/>
      <x v="9"/>
    </i>
    <i>
      <x v="13"/>
      <x v="5"/>
    </i>
    <i>
      <x v="14"/>
      <x v="17"/>
    </i>
    <i>
      <x v="15"/>
      <x v="42"/>
    </i>
    <i>
      <x v="16"/>
      <x v="51"/>
    </i>
    <i>
      <x v="17"/>
      <x v="48"/>
    </i>
    <i>
      <x v="18"/>
      <x v="10"/>
    </i>
    <i>
      <x v="19"/>
      <x/>
    </i>
    <i>
      <x v="20"/>
      <x v="12"/>
    </i>
    <i>
      <x v="21"/>
      <x v="50"/>
    </i>
    <i>
      <x v="22"/>
      <x v="20"/>
    </i>
    <i>
      <x v="23"/>
      <x v="6"/>
    </i>
    <i>
      <x v="24"/>
      <x v="1"/>
    </i>
    <i>
      <x v="25"/>
      <x v="31"/>
    </i>
    <i>
      <x v="26"/>
      <x v="52"/>
    </i>
    <i>
      <x v="27"/>
      <x v="43"/>
    </i>
    <i>
      <x v="29"/>
      <x v="4"/>
    </i>
    <i>
      <x v="30"/>
      <x v="7"/>
    </i>
    <i>
      <x v="31"/>
      <x v="11"/>
    </i>
    <i>
      <x v="32"/>
      <x v="13"/>
    </i>
    <i>
      <x v="33"/>
      <x v="14"/>
    </i>
    <i>
      <x v="35"/>
      <x v="16"/>
    </i>
    <i>
      <x v="36"/>
      <x v="21"/>
    </i>
    <i>
      <x v="37"/>
      <x v="22"/>
    </i>
    <i>
      <x v="38"/>
      <x v="24"/>
    </i>
    <i>
      <x v="40"/>
      <x v="26"/>
    </i>
    <i>
      <x v="41"/>
      <x v="27"/>
    </i>
    <i>
      <x v="42"/>
      <x v="28"/>
    </i>
    <i>
      <x v="43"/>
      <x v="29"/>
    </i>
    <i>
      <x v="44"/>
      <x v="30"/>
    </i>
    <i>
      <x v="46"/>
      <x v="36"/>
    </i>
    <i>
      <x v="47"/>
      <x v="37"/>
    </i>
    <i>
      <x v="49"/>
      <x v="40"/>
    </i>
    <i>
      <x v="50"/>
      <x v="44"/>
    </i>
    <i>
      <x v="51"/>
      <x v="45"/>
    </i>
    <i>
      <x v="52"/>
      <x v="47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CIUDAD" fld="3" subtotal="count" baseField="0" baseItem="0"/>
  </dataFields>
  <formats count="211">
    <format dxfId="6155">
      <pivotArea outline="0" collapsedLevelsAreSubtotals="1" fieldPosition="0"/>
    </format>
    <format dxfId="6154">
      <pivotArea dataOnly="0" labelOnly="1" grandCol="1" outline="0" fieldPosition="0"/>
    </format>
    <format dxfId="6153">
      <pivotArea outline="0" collapsedLevelsAreSubtotals="1" fieldPosition="0"/>
    </format>
    <format dxfId="6152">
      <pivotArea dataOnly="0" labelOnly="1" grandCol="1" outline="0" fieldPosition="0"/>
    </format>
    <format dxfId="6151">
      <pivotArea outline="0" collapsedLevelsAreSubtotals="1" fieldPosition="0">
        <references count="1">
          <reference field="4" count="0" selected="0"/>
        </references>
      </pivotArea>
    </format>
    <format dxfId="6150">
      <pivotArea type="origin" dataOnly="0" labelOnly="1" outline="0" fieldPosition="0"/>
    </format>
    <format dxfId="6149">
      <pivotArea field="2" type="button" dataOnly="0" labelOnly="1" outline="0" axis="axisRow" fieldPosition="1"/>
    </format>
    <format dxfId="6148">
      <pivotArea field="4" type="button" dataOnly="0" labelOnly="1" outline="0" axis="axisCol" fieldPosition="0"/>
    </format>
    <format dxfId="6147">
      <pivotArea type="topRight" dataOnly="0" labelOnly="1" outline="0" fieldPosition="0"/>
    </format>
    <format dxfId="6146">
      <pivotArea dataOnly="0" labelOnly="1" grandRow="1" outline="0" fieldPosition="0"/>
    </format>
    <format dxfId="6145">
      <pivotArea dataOnly="0" labelOnly="1" outline="0" fieldPosition="0">
        <references count="1">
          <reference field="4" count="0"/>
        </references>
      </pivotArea>
    </format>
    <format dxfId="6144">
      <pivotArea outline="0" collapsedLevelsAreSubtotals="1" fieldPosition="0">
        <references count="1">
          <reference field="4" count="0" selected="0"/>
        </references>
      </pivotArea>
    </format>
    <format dxfId="6143">
      <pivotArea type="origin" dataOnly="0" labelOnly="1" outline="0" fieldPosition="0"/>
    </format>
    <format dxfId="6142">
      <pivotArea field="2" type="button" dataOnly="0" labelOnly="1" outline="0" axis="axisRow" fieldPosition="1"/>
    </format>
    <format dxfId="6141">
      <pivotArea field="4" type="button" dataOnly="0" labelOnly="1" outline="0" axis="axisCol" fieldPosition="0"/>
    </format>
    <format dxfId="6140">
      <pivotArea type="topRight" dataOnly="0" labelOnly="1" outline="0" fieldPosition="0"/>
    </format>
    <format dxfId="6139">
      <pivotArea dataOnly="0" labelOnly="1" grandRow="1" outline="0" fieldPosition="0"/>
    </format>
    <format dxfId="6138">
      <pivotArea dataOnly="0" labelOnly="1" outline="0" fieldPosition="0">
        <references count="1">
          <reference field="4" count="0"/>
        </references>
      </pivotArea>
    </format>
    <format dxfId="6137">
      <pivotArea type="all" dataOnly="0" outline="0" fieldPosition="0"/>
    </format>
    <format dxfId="6136">
      <pivotArea type="origin" dataOnly="0" labelOnly="1" outline="0" fieldPosition="0"/>
    </format>
    <format dxfId="6135">
      <pivotArea field="2" type="button" dataOnly="0" labelOnly="1" outline="0" axis="axisRow" fieldPosition="1"/>
    </format>
    <format dxfId="6134">
      <pivotArea field="4" type="button" dataOnly="0" labelOnly="1" outline="0" axis="axisCol" fieldPosition="0"/>
    </format>
    <format dxfId="6133">
      <pivotArea type="topRight" dataOnly="0" labelOnly="1" outline="0" fieldPosition="0"/>
    </format>
    <format dxfId="6132">
      <pivotArea dataOnly="0" labelOnly="1" outline="0" fieldPosition="0">
        <references count="1">
          <reference field="4" count="0"/>
        </references>
      </pivotArea>
    </format>
    <format dxfId="6131">
      <pivotArea dataOnly="0" labelOnly="1" grandCol="1" outline="0" fieldPosition="0"/>
    </format>
    <format dxfId="6130">
      <pivotArea field="2" type="button" dataOnly="0" labelOnly="1" outline="0" axis="axisRow" fieldPosition="1"/>
    </format>
    <format dxfId="6129">
      <pivotArea dataOnly="0" labelOnly="1" outline="0" fieldPosition="0">
        <references count="1">
          <reference field="4" count="0"/>
        </references>
      </pivotArea>
    </format>
    <format dxfId="6128">
      <pivotArea dataOnly="0" labelOnly="1" grandCol="1" outline="0" fieldPosition="0"/>
    </format>
    <format dxfId="6127">
      <pivotArea field="2" type="button" dataOnly="0" labelOnly="1" outline="0" axis="axisRow" fieldPosition="1"/>
    </format>
    <format dxfId="6126">
      <pivotArea dataOnly="0" labelOnly="1" outline="0" fieldPosition="0">
        <references count="1">
          <reference field="4" count="0"/>
        </references>
      </pivotArea>
    </format>
    <format dxfId="6125">
      <pivotArea dataOnly="0" labelOnly="1" grandCol="1" outline="0" fieldPosition="0"/>
    </format>
    <format dxfId="6124">
      <pivotArea type="origin" dataOnly="0" labelOnly="1" outline="0" fieldPosition="0"/>
    </format>
    <format dxfId="6123">
      <pivotArea dataOnly="0" labelOnly="1" grandRow="1" outline="0" fieldPosition="0"/>
    </format>
    <format dxfId="6122">
      <pivotArea dataOnly="0" labelOnly="1" outline="0" fieldPosition="0">
        <references count="1">
          <reference field="2" count="0"/>
        </references>
      </pivotArea>
    </format>
    <format dxfId="6121">
      <pivotArea outline="0" collapsedLevelsAreSubtotals="1" fieldPosition="0"/>
    </format>
    <format dxfId="6120">
      <pivotArea field="2" type="button" dataOnly="0" labelOnly="1" outline="0" axis="axisRow" fieldPosition="1"/>
    </format>
    <format dxfId="6119">
      <pivotArea dataOnly="0" labelOnly="1" grandRow="1" outline="0" fieldPosition="0"/>
    </format>
    <format dxfId="6118">
      <pivotArea dataOnly="0" labelOnly="1" outline="0" fieldPosition="0">
        <references count="1">
          <reference field="4" count="0"/>
        </references>
      </pivotArea>
    </format>
    <format dxfId="6117">
      <pivotArea dataOnly="0" labelOnly="1" grandCol="1" outline="0" fieldPosition="0"/>
    </format>
    <format dxfId="6116">
      <pivotArea dataOnly="0" labelOnly="1" outline="0" fieldPosition="0">
        <references count="1">
          <reference field="4" count="0"/>
        </references>
      </pivotArea>
    </format>
    <format dxfId="6115">
      <pivotArea dataOnly="0" labelOnly="1" grandCol="1" outline="0" fieldPosition="0"/>
    </format>
    <format dxfId="6114">
      <pivotArea type="all" dataOnly="0" outline="0" fieldPosition="0"/>
    </format>
    <format dxfId="6113">
      <pivotArea type="all" dataOnly="0" outline="0" fieldPosition="0"/>
    </format>
    <format dxfId="6112">
      <pivotArea type="all" dataOnly="0" outline="0" fieldPosition="0"/>
    </format>
    <format dxfId="6111">
      <pivotArea type="origin" dataOnly="0" labelOnly="1" outline="0" fieldPosition="0"/>
    </format>
    <format dxfId="6110">
      <pivotArea field="4" type="button" dataOnly="0" labelOnly="1" outline="0" axis="axisCol" fieldPosition="0"/>
    </format>
    <format dxfId="6109">
      <pivotArea type="topRight" dataOnly="0" labelOnly="1" outline="0" fieldPosition="0"/>
    </format>
    <format dxfId="6108">
      <pivotArea type="origin" dataOnly="0" labelOnly="1" outline="0" fieldPosition="0"/>
    </format>
    <format dxfId="6107">
      <pivotArea field="4" type="button" dataOnly="0" labelOnly="1" outline="0" axis="axisCol" fieldPosition="0"/>
    </format>
    <format dxfId="6106">
      <pivotArea type="topRight" dataOnly="0" labelOnly="1" outline="0" fieldPosition="0"/>
    </format>
    <format dxfId="6105">
      <pivotArea type="origin" dataOnly="0" labelOnly="1" outline="0" fieldPosition="0"/>
    </format>
    <format dxfId="6104">
      <pivotArea field="2" type="button" dataOnly="0" labelOnly="1" outline="0" axis="axisRow" fieldPosition="1"/>
    </format>
    <format dxfId="6103">
      <pivotArea dataOnly="0" labelOnly="1" outline="0" fieldPosition="0">
        <references count="1">
          <reference field="4" count="0"/>
        </references>
      </pivotArea>
    </format>
    <format dxfId="6102">
      <pivotArea dataOnly="0" labelOnly="1" outline="0" fieldPosition="0">
        <references count="1">
          <reference field="4" count="0"/>
        </references>
      </pivotArea>
    </format>
    <format dxfId="6101">
      <pivotArea dataOnly="0" labelOnly="1" grandCol="1" outline="0" fieldPosition="0"/>
    </format>
    <format dxfId="6100">
      <pivotArea type="origin" dataOnly="0" labelOnly="1" outline="0" fieldPosition="0"/>
    </format>
    <format dxfId="6099">
      <pivotArea dataOnly="0" labelOnly="1" grandRow="1" outline="0" fieldPosition="0"/>
    </format>
    <format dxfId="6098">
      <pivotArea field="2" type="button" dataOnly="0" labelOnly="1" outline="0" axis="axisRow" fieldPosition="1"/>
    </format>
    <format dxfId="6097">
      <pivotArea field="2" type="button" dataOnly="0" labelOnly="1" outline="0" axis="axisRow" fieldPosition="1"/>
    </format>
    <format dxfId="6096">
      <pivotArea field="2" type="button" dataOnly="0" labelOnly="1" outline="0" axis="axisRow" fieldPosition="1"/>
    </format>
    <format dxfId="6095">
      <pivotArea dataOnly="0" labelOnly="1" outline="0" fieldPosition="0">
        <references count="1">
          <reference field="4" count="0"/>
        </references>
      </pivotArea>
    </format>
    <format dxfId="6094">
      <pivotArea dataOnly="0" labelOnly="1" grandCol="1" outline="0" fieldPosition="0"/>
    </format>
    <format dxfId="6093">
      <pivotArea field="1" type="button" dataOnly="0" labelOnly="1" outline="0" axis="axisRow" fieldPosition="0"/>
    </format>
    <format dxfId="6092">
      <pivotArea field="2" type="button" dataOnly="0" labelOnly="1" outline="0" axis="axisRow" fieldPosition="1"/>
    </format>
    <format dxfId="6091">
      <pivotArea dataOnly="0" labelOnly="1" outline="0" fieldPosition="0">
        <references count="1">
          <reference field="4" count="0"/>
        </references>
      </pivotArea>
    </format>
    <format dxfId="6090">
      <pivotArea dataOnly="0" labelOnly="1" grandCol="1" outline="0" fieldPosition="0"/>
    </format>
    <format dxfId="6089">
      <pivotArea field="1" type="button" dataOnly="0" labelOnly="1" outline="0" axis="axisRow" fieldPosition="0"/>
    </format>
    <format dxfId="6088">
      <pivotArea field="2" type="button" dataOnly="0" labelOnly="1" outline="0" axis="axisRow" fieldPosition="1"/>
    </format>
    <format dxfId="6087">
      <pivotArea dataOnly="0" labelOnly="1" outline="0" fieldPosition="0">
        <references count="1">
          <reference field="4" count="0"/>
        </references>
      </pivotArea>
    </format>
    <format dxfId="6086">
      <pivotArea dataOnly="0" labelOnly="1" grandCol="1" outline="0" fieldPosition="0"/>
    </format>
    <format dxfId="6085">
      <pivotArea outline="0" collapsedLevelsAreSubtotals="1" fieldPosition="0"/>
    </format>
    <format dxfId="6084">
      <pivotArea dataOnly="0" labelOnly="1" outline="0" fieldPosition="0">
        <references count="1">
          <reference field="1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6083">
      <pivotArea dataOnly="0" labelOnly="1" outline="0" fieldPosition="0">
        <references count="1">
          <reference field="1" count="1">
            <x v="9"/>
          </reference>
        </references>
      </pivotArea>
    </format>
    <format dxfId="6082">
      <pivotArea dataOnly="0" labelOnly="1" grandRow="1" outline="0" fieldPosition="0"/>
    </format>
    <format dxfId="6081">
      <pivotArea outline="0" collapsedLevelsAreSubtotals="1" fieldPosition="0"/>
    </format>
    <format dxfId="6080">
      <pivotArea field="1" type="button" dataOnly="0" labelOnly="1" outline="0" axis="axisRow" fieldPosition="0"/>
    </format>
    <format dxfId="6079">
      <pivotArea field="2" type="button" dataOnly="0" labelOnly="1" outline="0" axis="axisRow" fieldPosition="1"/>
    </format>
    <format dxfId="6078">
      <pivotArea dataOnly="0" labelOnly="1" outline="0" fieldPosition="0">
        <references count="1">
          <reference field="1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077">
      <pivotArea dataOnly="0" labelOnly="1" grandRow="1" outline="0" fieldPosition="0"/>
    </format>
    <format dxfId="6076">
      <pivotArea dataOnly="0" labelOnly="1" outline="0" fieldPosition="0">
        <references count="1">
          <reference field="4" count="0"/>
        </references>
      </pivotArea>
    </format>
    <format dxfId="6075">
      <pivotArea dataOnly="0" labelOnly="1" grandCol="1" outline="0" fieldPosition="0"/>
    </format>
    <format dxfId="6074">
      <pivotArea outline="0" collapsedLevelsAreSubtotals="1" fieldPosition="0"/>
    </format>
    <format dxfId="6073">
      <pivotArea dataOnly="0" labelOnly="1" grandRow="1" outline="0" fieldPosition="0"/>
    </format>
    <format dxfId="6072">
      <pivotArea type="origin" dataOnly="0" labelOnly="1" outline="0" fieldPosition="0"/>
    </format>
    <format dxfId="6071">
      <pivotArea type="origin" dataOnly="0" labelOnly="1" outline="0" fieldPosition="0"/>
    </format>
    <format dxfId="6070">
      <pivotArea type="origin" dataOnly="0" labelOnly="1" outline="0" fieldPosition="0"/>
    </format>
    <format dxfId="6069">
      <pivotArea field="4" type="button" dataOnly="0" labelOnly="1" outline="0" axis="axisCol" fieldPosition="0"/>
    </format>
    <format dxfId="6068">
      <pivotArea type="topRight" dataOnly="0" labelOnly="1" outline="0" fieldPosition="0"/>
    </format>
    <format dxfId="6067">
      <pivotArea field="1" type="button" dataOnly="0" labelOnly="1" outline="0" axis="axisRow" fieldPosition="0"/>
    </format>
    <format dxfId="6066">
      <pivotArea field="2" type="button" dataOnly="0" labelOnly="1" outline="0" axis="axisRow" fieldPosition="1"/>
    </format>
    <format dxfId="6065">
      <pivotArea dataOnly="0" labelOnly="1" outline="0" fieldPosition="0">
        <references count="1">
          <reference field="4" count="0"/>
        </references>
      </pivotArea>
    </format>
    <format dxfId="6064">
      <pivotArea dataOnly="0" labelOnly="1" grandCol="1" outline="0" fieldPosition="0"/>
    </format>
    <format dxfId="6063">
      <pivotArea type="origin" dataOnly="0" labelOnly="1" outline="0" fieldPosition="0"/>
    </format>
    <format dxfId="6062">
      <pivotArea field="4" type="button" dataOnly="0" labelOnly="1" outline="0" axis="axisCol" fieldPosition="0"/>
    </format>
    <format dxfId="6061">
      <pivotArea type="topRight" dataOnly="0" labelOnly="1" outline="0" fieldPosition="0"/>
    </format>
    <format dxfId="6060">
      <pivotArea type="origin" dataOnly="0" labelOnly="1" outline="0" fieldPosition="0"/>
    </format>
    <format dxfId="6059">
      <pivotArea field="4" type="button" dataOnly="0" labelOnly="1" outline="0" axis="axisCol" fieldPosition="0"/>
    </format>
    <format dxfId="6058">
      <pivotArea type="topRight" dataOnly="0" labelOnly="1" outline="0" fieldPosition="0"/>
    </format>
    <format dxfId="6057">
      <pivotArea type="all" dataOnly="0" outline="0" fieldPosition="0"/>
    </format>
    <format dxfId="6056">
      <pivotArea type="all" dataOnly="0" outline="0" fieldPosition="0"/>
    </format>
    <format dxfId="6055">
      <pivotArea field="2" type="button" dataOnly="0" labelOnly="1" outline="0" axis="axisRow" fieldPosition="1"/>
    </format>
    <format dxfId="6054">
      <pivotArea type="all" dataOnly="0" outline="0" fieldPosition="0"/>
    </format>
    <format dxfId="6053">
      <pivotArea outline="0" collapsedLevelsAreSubtotals="1" fieldPosition="0"/>
    </format>
    <format dxfId="6052">
      <pivotArea type="origin" dataOnly="0" labelOnly="1" outline="0" fieldPosition="0"/>
    </format>
    <format dxfId="6051">
      <pivotArea field="4" type="button" dataOnly="0" labelOnly="1" outline="0" axis="axisCol" fieldPosition="0"/>
    </format>
    <format dxfId="6050">
      <pivotArea type="topRight" dataOnly="0" labelOnly="1" outline="0" fieldPosition="0"/>
    </format>
    <format dxfId="6049">
      <pivotArea field="1" type="button" dataOnly="0" labelOnly="1" outline="0" axis="axisRow" fieldPosition="0"/>
    </format>
    <format dxfId="6048">
      <pivotArea field="2" type="button" dataOnly="0" labelOnly="1" outline="0" axis="axisRow" fieldPosition="1"/>
    </format>
    <format dxfId="6047">
      <pivotArea dataOnly="0" labelOnly="1" outline="0" fieldPosition="0">
        <references count="1">
          <reference field="1" count="2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6046">
      <pivotArea dataOnly="0" labelOnly="1" outline="0" fieldPosition="0">
        <references count="1">
          <reference field="1" count="3">
            <x v="21"/>
            <x v="22"/>
            <x v="23"/>
          </reference>
        </references>
      </pivotArea>
    </format>
    <format dxfId="6045">
      <pivotArea dataOnly="0" labelOnly="1" grandRow="1" outline="0" fieldPosition="0"/>
    </format>
    <format dxfId="6044">
      <pivotArea dataOnly="0" labelOnly="1" outline="0" fieldPosition="0">
        <references count="1">
          <reference field="4" count="0"/>
        </references>
      </pivotArea>
    </format>
    <format dxfId="6043">
      <pivotArea dataOnly="0" labelOnly="1" grandCol="1" outline="0" fieldPosition="0"/>
    </format>
    <format dxfId="6042">
      <pivotArea type="all" dataOnly="0" outline="0" fieldPosition="0"/>
    </format>
    <format dxfId="6041">
      <pivotArea outline="0" collapsedLevelsAreSubtotals="1" fieldPosition="0"/>
    </format>
    <format dxfId="6040">
      <pivotArea type="origin" dataOnly="0" labelOnly="1" outline="0" fieldPosition="0"/>
    </format>
    <format dxfId="6039">
      <pivotArea field="4" type="button" dataOnly="0" labelOnly="1" outline="0" axis="axisCol" fieldPosition="0"/>
    </format>
    <format dxfId="6038">
      <pivotArea type="topRight" dataOnly="0" labelOnly="1" outline="0" fieldPosition="0"/>
    </format>
    <format dxfId="6037">
      <pivotArea field="1" type="button" dataOnly="0" labelOnly="1" outline="0" axis="axisRow" fieldPosition="0"/>
    </format>
    <format dxfId="6036">
      <pivotArea field="2" type="button" dataOnly="0" labelOnly="1" outline="0" axis="axisRow" fieldPosition="1"/>
    </format>
    <format dxfId="6035">
      <pivotArea dataOnly="0" labelOnly="1" outline="0" fieldPosition="0">
        <references count="1">
          <reference field="1" count="2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6034">
      <pivotArea dataOnly="0" labelOnly="1" outline="0" fieldPosition="0">
        <references count="1">
          <reference field="1" count="3">
            <x v="21"/>
            <x v="22"/>
            <x v="23"/>
          </reference>
        </references>
      </pivotArea>
    </format>
    <format dxfId="6033">
      <pivotArea dataOnly="0" labelOnly="1" grandRow="1" outline="0" fieldPosition="0"/>
    </format>
    <format dxfId="6032">
      <pivotArea dataOnly="0" labelOnly="1" outline="0" fieldPosition="0">
        <references count="1">
          <reference field="4" count="0"/>
        </references>
      </pivotArea>
    </format>
    <format dxfId="6031">
      <pivotArea dataOnly="0" labelOnly="1" grandCol="1" outline="0" fieldPosition="0"/>
    </format>
    <format dxfId="6030">
      <pivotArea type="origin" dataOnly="0" labelOnly="1" outline="0" fieldPosition="0"/>
    </format>
    <format dxfId="6029">
      <pivotArea field="1" type="button" dataOnly="0" labelOnly="1" outline="0" axis="axisRow" fieldPosition="0"/>
    </format>
    <format dxfId="6028">
      <pivotArea dataOnly="0" labelOnly="1" outline="0" fieldPosition="0">
        <references count="1">
          <reference field="1" count="2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6027">
      <pivotArea dataOnly="0" labelOnly="1" outline="0" fieldPosition="0">
        <references count="1">
          <reference field="1" count="3">
            <x v="21"/>
            <x v="22"/>
            <x v="23"/>
          </reference>
        </references>
      </pivotArea>
    </format>
    <format dxfId="6026">
      <pivotArea dataOnly="0" labelOnly="1" grandRow="1" outline="0" fieldPosition="0"/>
    </format>
    <format dxfId="6025">
      <pivotArea outline="0" collapsedLevelsAreSubtotals="1" fieldPosition="0"/>
    </format>
    <format dxfId="6024">
      <pivotArea field="1" type="button" dataOnly="0" labelOnly="1" outline="0" axis="axisRow" fieldPosition="0"/>
    </format>
    <format dxfId="6023">
      <pivotArea field="2" type="button" dataOnly="0" labelOnly="1" outline="0" axis="axisRow" fieldPosition="1"/>
    </format>
    <format dxfId="6022">
      <pivotArea dataOnly="0" labelOnly="1" outline="0" fieldPosition="0">
        <references count="1">
          <reference field="1" count="2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</reference>
        </references>
      </pivotArea>
    </format>
    <format dxfId="6021">
      <pivotArea dataOnly="0" labelOnly="1" grandRow="1" outline="0" fieldPosition="0"/>
    </format>
    <format dxfId="6020">
      <pivotArea dataOnly="0" labelOnly="1" outline="0" fieldPosition="0">
        <references count="1">
          <reference field="4" count="0"/>
        </references>
      </pivotArea>
    </format>
    <format dxfId="6019">
      <pivotArea dataOnly="0" labelOnly="1" grandCol="1" outline="0" fieldPosition="0"/>
    </format>
    <format dxfId="6018">
      <pivotArea type="origin" dataOnly="0" labelOnly="1" outline="0" fieldPosition="0"/>
    </format>
    <format dxfId="6017">
      <pivotArea field="4" type="button" dataOnly="0" labelOnly="1" outline="0" axis="axisCol" fieldPosition="0"/>
    </format>
    <format dxfId="6016">
      <pivotArea type="topRight" dataOnly="0" labelOnly="1" outline="0" fieldPosition="0"/>
    </format>
    <format dxfId="6015">
      <pivotArea grandRow="1" outline="0" collapsedLevelsAreSubtotals="1" fieldPosition="0"/>
    </format>
    <format dxfId="6014">
      <pivotArea outline="0" collapsedLevelsAreSubtotals="1" fieldPosition="0"/>
    </format>
    <format dxfId="6013">
      <pivotArea dataOnly="0" labelOnly="1" outline="0" fieldPosition="0">
        <references count="1">
          <reference field="1" count="4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9"/>
            <x v="30"/>
            <x v="31"/>
            <x v="32"/>
            <x v="33"/>
            <x v="35"/>
            <x v="36"/>
            <x v="37"/>
            <x v="38"/>
            <x v="40"/>
            <x v="41"/>
            <x v="42"/>
            <x v="43"/>
            <x v="44"/>
            <x v="46"/>
            <x v="47"/>
            <x v="49"/>
            <x v="50"/>
            <x v="51"/>
            <x v="52"/>
          </reference>
        </references>
      </pivotArea>
    </format>
    <format dxfId="6012">
      <pivotArea dataOnly="0" labelOnly="1" grandRow="1" outline="0" fieldPosition="0"/>
    </format>
    <format dxfId="6011">
      <pivotArea dataOnly="0" labelOnly="1" outline="0" fieldPosition="0">
        <references count="2">
          <reference field="1" count="1" selected="0">
            <x v="0"/>
          </reference>
          <reference field="2" count="1">
            <x v="39"/>
          </reference>
        </references>
      </pivotArea>
    </format>
    <format dxfId="6010">
      <pivotArea dataOnly="0" labelOnly="1" outline="0" fieldPosition="0">
        <references count="2">
          <reference field="1" count="1" selected="0">
            <x v="1"/>
          </reference>
          <reference field="2" count="1">
            <x v="8"/>
          </reference>
        </references>
      </pivotArea>
    </format>
    <format dxfId="6009">
      <pivotArea dataOnly="0" labelOnly="1" outline="0" fieldPosition="0">
        <references count="2">
          <reference field="1" count="1" selected="0">
            <x v="2"/>
          </reference>
          <reference field="2" count="1">
            <x v="46"/>
          </reference>
        </references>
      </pivotArea>
    </format>
    <format dxfId="6008">
      <pivotArea dataOnly="0" labelOnly="1" outline="0" fieldPosition="0">
        <references count="2">
          <reference field="1" count="1" selected="0">
            <x v="3"/>
          </reference>
          <reference field="2" count="1">
            <x v="41"/>
          </reference>
        </references>
      </pivotArea>
    </format>
    <format dxfId="6007">
      <pivotArea dataOnly="0" labelOnly="1" outline="0" fieldPosition="0">
        <references count="2">
          <reference field="1" count="1" selected="0">
            <x v="4"/>
          </reference>
          <reference field="2" count="1">
            <x v="19"/>
          </reference>
        </references>
      </pivotArea>
    </format>
    <format dxfId="6006">
      <pivotArea dataOnly="0" labelOnly="1" outline="0" fieldPosition="0">
        <references count="2">
          <reference field="1" count="1" selected="0">
            <x v="5"/>
          </reference>
          <reference field="2" count="1">
            <x v="23"/>
          </reference>
        </references>
      </pivotArea>
    </format>
    <format dxfId="6005">
      <pivotArea dataOnly="0" labelOnly="1" outline="0" fieldPosition="0">
        <references count="2">
          <reference field="1" count="1" selected="0">
            <x v="6"/>
          </reference>
          <reference field="2" count="1">
            <x v="35"/>
          </reference>
        </references>
      </pivotArea>
    </format>
    <format dxfId="6004">
      <pivotArea dataOnly="0" labelOnly="1" outline="0" fieldPosition="0">
        <references count="2">
          <reference field="1" count="1" selected="0">
            <x v="7"/>
          </reference>
          <reference field="2" count="1">
            <x v="34"/>
          </reference>
        </references>
      </pivotArea>
    </format>
    <format dxfId="6003">
      <pivotArea dataOnly="0" labelOnly="1" outline="0" fieldPosition="0">
        <references count="2">
          <reference field="1" count="1" selected="0">
            <x v="8"/>
          </reference>
          <reference field="2" count="1">
            <x v="3"/>
          </reference>
        </references>
      </pivotArea>
    </format>
    <format dxfId="6002">
      <pivotArea dataOnly="0" labelOnly="1" outline="0" fieldPosition="0">
        <references count="2">
          <reference field="1" count="1" selected="0">
            <x v="9"/>
          </reference>
          <reference field="2" count="1">
            <x v="49"/>
          </reference>
        </references>
      </pivotArea>
    </format>
    <format dxfId="6001">
      <pivotArea dataOnly="0" labelOnly="1" outline="0" fieldPosition="0">
        <references count="2">
          <reference field="1" count="1" selected="0">
            <x v="10"/>
          </reference>
          <reference field="2" count="1">
            <x v="32"/>
          </reference>
        </references>
      </pivotArea>
    </format>
    <format dxfId="6000">
      <pivotArea dataOnly="0" labelOnly="1" outline="0" fieldPosition="0">
        <references count="2">
          <reference field="1" count="1" selected="0">
            <x v="11"/>
          </reference>
          <reference field="2" count="1">
            <x v="18"/>
          </reference>
        </references>
      </pivotArea>
    </format>
    <format dxfId="5999">
      <pivotArea dataOnly="0" labelOnly="1" outline="0" fieldPosition="0">
        <references count="2">
          <reference field="1" count="1" selected="0">
            <x v="12"/>
          </reference>
          <reference field="2" count="1">
            <x v="9"/>
          </reference>
        </references>
      </pivotArea>
    </format>
    <format dxfId="5998">
      <pivotArea dataOnly="0" labelOnly="1" outline="0" fieldPosition="0">
        <references count="2">
          <reference field="1" count="1" selected="0">
            <x v="13"/>
          </reference>
          <reference field="2" count="1">
            <x v="5"/>
          </reference>
        </references>
      </pivotArea>
    </format>
    <format dxfId="5997">
      <pivotArea dataOnly="0" labelOnly="1" outline="0" fieldPosition="0">
        <references count="2">
          <reference field="1" count="1" selected="0">
            <x v="14"/>
          </reference>
          <reference field="2" count="1">
            <x v="17"/>
          </reference>
        </references>
      </pivotArea>
    </format>
    <format dxfId="5996">
      <pivotArea dataOnly="0" labelOnly="1" outline="0" fieldPosition="0">
        <references count="2">
          <reference field="1" count="1" selected="0">
            <x v="15"/>
          </reference>
          <reference field="2" count="1">
            <x v="42"/>
          </reference>
        </references>
      </pivotArea>
    </format>
    <format dxfId="5995">
      <pivotArea dataOnly="0" labelOnly="1" outline="0" fieldPosition="0">
        <references count="2">
          <reference field="1" count="1" selected="0">
            <x v="16"/>
          </reference>
          <reference field="2" count="1">
            <x v="51"/>
          </reference>
        </references>
      </pivotArea>
    </format>
    <format dxfId="5994">
      <pivotArea dataOnly="0" labelOnly="1" outline="0" fieldPosition="0">
        <references count="2">
          <reference field="1" count="1" selected="0">
            <x v="17"/>
          </reference>
          <reference field="2" count="1">
            <x v="48"/>
          </reference>
        </references>
      </pivotArea>
    </format>
    <format dxfId="5993">
      <pivotArea dataOnly="0" labelOnly="1" outline="0" fieldPosition="0">
        <references count="2">
          <reference field="1" count="1" selected="0">
            <x v="18"/>
          </reference>
          <reference field="2" count="1">
            <x v="10"/>
          </reference>
        </references>
      </pivotArea>
    </format>
    <format dxfId="5992">
      <pivotArea dataOnly="0" labelOnly="1" outline="0" fieldPosition="0">
        <references count="2">
          <reference field="1" count="1" selected="0">
            <x v="19"/>
          </reference>
          <reference field="2" count="1">
            <x v="0"/>
          </reference>
        </references>
      </pivotArea>
    </format>
    <format dxfId="5991">
      <pivotArea dataOnly="0" labelOnly="1" outline="0" fieldPosition="0">
        <references count="2">
          <reference field="1" count="1" selected="0">
            <x v="20"/>
          </reference>
          <reference field="2" count="1">
            <x v="12"/>
          </reference>
        </references>
      </pivotArea>
    </format>
    <format dxfId="5990">
      <pivotArea dataOnly="0" labelOnly="1" outline="0" fieldPosition="0">
        <references count="2">
          <reference field="1" count="1" selected="0">
            <x v="21"/>
          </reference>
          <reference field="2" count="1">
            <x v="50"/>
          </reference>
        </references>
      </pivotArea>
    </format>
    <format dxfId="5989">
      <pivotArea dataOnly="0" labelOnly="1" outline="0" fieldPosition="0">
        <references count="2">
          <reference field="1" count="1" selected="0">
            <x v="22"/>
          </reference>
          <reference field="2" count="1">
            <x v="20"/>
          </reference>
        </references>
      </pivotArea>
    </format>
    <format dxfId="5988">
      <pivotArea dataOnly="0" labelOnly="1" outline="0" fieldPosition="0">
        <references count="2">
          <reference field="1" count="1" selected="0">
            <x v="23"/>
          </reference>
          <reference field="2" count="1">
            <x v="6"/>
          </reference>
        </references>
      </pivotArea>
    </format>
    <format dxfId="5987">
      <pivotArea dataOnly="0" labelOnly="1" outline="0" fieldPosition="0">
        <references count="2">
          <reference field="1" count="1" selected="0">
            <x v="24"/>
          </reference>
          <reference field="2" count="1">
            <x v="1"/>
          </reference>
        </references>
      </pivotArea>
    </format>
    <format dxfId="5986">
      <pivotArea dataOnly="0" labelOnly="1" outline="0" fieldPosition="0">
        <references count="2">
          <reference field="1" count="1" selected="0">
            <x v="25"/>
          </reference>
          <reference field="2" count="1">
            <x v="31"/>
          </reference>
        </references>
      </pivotArea>
    </format>
    <format dxfId="5985">
      <pivotArea dataOnly="0" labelOnly="1" outline="0" fieldPosition="0">
        <references count="2">
          <reference field="1" count="1" selected="0">
            <x v="26"/>
          </reference>
          <reference field="2" count="1">
            <x v="52"/>
          </reference>
        </references>
      </pivotArea>
    </format>
    <format dxfId="5984">
      <pivotArea dataOnly="0" labelOnly="1" outline="0" fieldPosition="0">
        <references count="2">
          <reference field="1" count="1" selected="0">
            <x v="27"/>
          </reference>
          <reference field="2" count="1">
            <x v="43"/>
          </reference>
        </references>
      </pivotArea>
    </format>
    <format dxfId="5983">
      <pivotArea dataOnly="0" labelOnly="1" outline="0" fieldPosition="0">
        <references count="2">
          <reference field="1" count="1" selected="0">
            <x v="29"/>
          </reference>
          <reference field="2" count="1">
            <x v="4"/>
          </reference>
        </references>
      </pivotArea>
    </format>
    <format dxfId="5982">
      <pivotArea dataOnly="0" labelOnly="1" outline="0" fieldPosition="0">
        <references count="2">
          <reference field="1" count="1" selected="0">
            <x v="30"/>
          </reference>
          <reference field="2" count="1">
            <x v="7"/>
          </reference>
        </references>
      </pivotArea>
    </format>
    <format dxfId="5981">
      <pivotArea dataOnly="0" labelOnly="1" outline="0" fieldPosition="0">
        <references count="2">
          <reference field="1" count="1" selected="0">
            <x v="31"/>
          </reference>
          <reference field="2" count="1">
            <x v="11"/>
          </reference>
        </references>
      </pivotArea>
    </format>
    <format dxfId="5980">
      <pivotArea dataOnly="0" labelOnly="1" outline="0" fieldPosition="0">
        <references count="2">
          <reference field="1" count="1" selected="0">
            <x v="32"/>
          </reference>
          <reference field="2" count="1">
            <x v="13"/>
          </reference>
        </references>
      </pivotArea>
    </format>
    <format dxfId="5979">
      <pivotArea dataOnly="0" labelOnly="1" outline="0" fieldPosition="0">
        <references count="2">
          <reference field="1" count="1" selected="0">
            <x v="33"/>
          </reference>
          <reference field="2" count="1">
            <x v="14"/>
          </reference>
        </references>
      </pivotArea>
    </format>
    <format dxfId="5978">
      <pivotArea dataOnly="0" labelOnly="1" outline="0" fieldPosition="0">
        <references count="2">
          <reference field="1" count="1" selected="0">
            <x v="35"/>
          </reference>
          <reference field="2" count="1">
            <x v="16"/>
          </reference>
        </references>
      </pivotArea>
    </format>
    <format dxfId="5977">
      <pivotArea dataOnly="0" labelOnly="1" outline="0" fieldPosition="0">
        <references count="2">
          <reference field="1" count="1" selected="0">
            <x v="36"/>
          </reference>
          <reference field="2" count="1">
            <x v="21"/>
          </reference>
        </references>
      </pivotArea>
    </format>
    <format dxfId="5976">
      <pivotArea dataOnly="0" labelOnly="1" outline="0" fieldPosition="0">
        <references count="2">
          <reference field="1" count="1" selected="0">
            <x v="37"/>
          </reference>
          <reference field="2" count="1">
            <x v="22"/>
          </reference>
        </references>
      </pivotArea>
    </format>
    <format dxfId="5975">
      <pivotArea dataOnly="0" labelOnly="1" outline="0" fieldPosition="0">
        <references count="2">
          <reference field="1" count="1" selected="0">
            <x v="38"/>
          </reference>
          <reference field="2" count="1">
            <x v="24"/>
          </reference>
        </references>
      </pivotArea>
    </format>
    <format dxfId="5974">
      <pivotArea dataOnly="0" labelOnly="1" outline="0" fieldPosition="0">
        <references count="2">
          <reference field="1" count="1" selected="0">
            <x v="40"/>
          </reference>
          <reference field="2" count="1">
            <x v="26"/>
          </reference>
        </references>
      </pivotArea>
    </format>
    <format dxfId="5973">
      <pivotArea dataOnly="0" labelOnly="1" outline="0" fieldPosition="0">
        <references count="2">
          <reference field="1" count="1" selected="0">
            <x v="41"/>
          </reference>
          <reference field="2" count="1">
            <x v="27"/>
          </reference>
        </references>
      </pivotArea>
    </format>
    <format dxfId="5972">
      <pivotArea dataOnly="0" labelOnly="1" outline="0" fieldPosition="0">
        <references count="2">
          <reference field="1" count="1" selected="0">
            <x v="42"/>
          </reference>
          <reference field="2" count="1">
            <x v="28"/>
          </reference>
        </references>
      </pivotArea>
    </format>
    <format dxfId="5971">
      <pivotArea dataOnly="0" labelOnly="1" outline="0" fieldPosition="0">
        <references count="2">
          <reference field="1" count="1" selected="0">
            <x v="43"/>
          </reference>
          <reference field="2" count="1">
            <x v="29"/>
          </reference>
        </references>
      </pivotArea>
    </format>
    <format dxfId="5970">
      <pivotArea dataOnly="0" labelOnly="1" outline="0" fieldPosition="0">
        <references count="2">
          <reference field="1" count="1" selected="0">
            <x v="44"/>
          </reference>
          <reference field="2" count="1">
            <x v="30"/>
          </reference>
        </references>
      </pivotArea>
    </format>
    <format dxfId="5969">
      <pivotArea dataOnly="0" labelOnly="1" outline="0" fieldPosition="0">
        <references count="2">
          <reference field="1" count="1" selected="0">
            <x v="46"/>
          </reference>
          <reference field="2" count="1">
            <x v="36"/>
          </reference>
        </references>
      </pivotArea>
    </format>
    <format dxfId="5968">
      <pivotArea dataOnly="0" labelOnly="1" outline="0" fieldPosition="0">
        <references count="2">
          <reference field="1" count="1" selected="0">
            <x v="47"/>
          </reference>
          <reference field="2" count="1">
            <x v="37"/>
          </reference>
        </references>
      </pivotArea>
    </format>
    <format dxfId="5967">
      <pivotArea dataOnly="0" labelOnly="1" outline="0" fieldPosition="0">
        <references count="2">
          <reference field="1" count="1" selected="0">
            <x v="49"/>
          </reference>
          <reference field="2" count="1">
            <x v="40"/>
          </reference>
        </references>
      </pivotArea>
    </format>
    <format dxfId="5966">
      <pivotArea dataOnly="0" labelOnly="1" outline="0" fieldPosition="0">
        <references count="2">
          <reference field="1" count="1" selected="0">
            <x v="50"/>
          </reference>
          <reference field="2" count="1">
            <x v="44"/>
          </reference>
        </references>
      </pivotArea>
    </format>
    <format dxfId="5965">
      <pivotArea dataOnly="0" labelOnly="1" outline="0" fieldPosition="0">
        <references count="2">
          <reference field="1" count="1" selected="0">
            <x v="51"/>
          </reference>
          <reference field="2" count="1">
            <x v="45"/>
          </reference>
        </references>
      </pivotArea>
    </format>
    <format dxfId="5964">
      <pivotArea dataOnly="0" labelOnly="1" outline="0" fieldPosition="0">
        <references count="2">
          <reference field="1" count="1" selected="0">
            <x v="52"/>
          </reference>
          <reference field="2" count="1">
            <x v="47"/>
          </reference>
        </references>
      </pivotArea>
    </format>
    <format dxfId="5963">
      <pivotArea outline="0" collapsedLevelsAreSubtotals="1" fieldPosition="0">
        <references count="2">
          <reference field="1" count="17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  <reference field="2" count="17" selected="0">
            <x v="3"/>
            <x v="5"/>
            <x v="8"/>
            <x v="9"/>
            <x v="17"/>
            <x v="18"/>
            <x v="19"/>
            <x v="23"/>
            <x v="32"/>
            <x v="34"/>
            <x v="35"/>
            <x v="39"/>
            <x v="41"/>
            <x v="42"/>
            <x v="46"/>
            <x v="49"/>
            <x v="51"/>
          </reference>
        </references>
      </pivotArea>
    </format>
    <format dxfId="5962">
      <pivotArea dataOnly="0" labelOnly="1" outline="0" fieldPosition="0">
        <references count="1">
          <reference field="1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961">
      <pivotArea dataOnly="0" labelOnly="1" outline="0" fieldPosition="0">
        <references count="2">
          <reference field="1" count="1" selected="0">
            <x v="0"/>
          </reference>
          <reference field="2" count="1">
            <x v="39"/>
          </reference>
        </references>
      </pivotArea>
    </format>
    <format dxfId="5960">
      <pivotArea dataOnly="0" labelOnly="1" outline="0" fieldPosition="0">
        <references count="2">
          <reference field="1" count="1" selected="0">
            <x v="1"/>
          </reference>
          <reference field="2" count="1">
            <x v="8"/>
          </reference>
        </references>
      </pivotArea>
    </format>
    <format dxfId="5959">
      <pivotArea dataOnly="0" labelOnly="1" outline="0" fieldPosition="0">
        <references count="2">
          <reference field="1" count="1" selected="0">
            <x v="2"/>
          </reference>
          <reference field="2" count="1">
            <x v="46"/>
          </reference>
        </references>
      </pivotArea>
    </format>
    <format dxfId="5958">
      <pivotArea dataOnly="0" labelOnly="1" outline="0" fieldPosition="0">
        <references count="2">
          <reference field="1" count="1" selected="0">
            <x v="3"/>
          </reference>
          <reference field="2" count="1">
            <x v="41"/>
          </reference>
        </references>
      </pivotArea>
    </format>
    <format dxfId="5957">
      <pivotArea dataOnly="0" labelOnly="1" outline="0" fieldPosition="0">
        <references count="2">
          <reference field="1" count="1" selected="0">
            <x v="4"/>
          </reference>
          <reference field="2" count="1">
            <x v="19"/>
          </reference>
        </references>
      </pivotArea>
    </format>
    <format dxfId="5956">
      <pivotArea dataOnly="0" labelOnly="1" outline="0" fieldPosition="0">
        <references count="2">
          <reference field="1" count="1" selected="0">
            <x v="5"/>
          </reference>
          <reference field="2" count="1">
            <x v="23"/>
          </reference>
        </references>
      </pivotArea>
    </format>
    <format dxfId="5955">
      <pivotArea dataOnly="0" labelOnly="1" outline="0" fieldPosition="0">
        <references count="2">
          <reference field="1" count="1" selected="0">
            <x v="6"/>
          </reference>
          <reference field="2" count="1">
            <x v="35"/>
          </reference>
        </references>
      </pivotArea>
    </format>
    <format dxfId="5954">
      <pivotArea dataOnly="0" labelOnly="1" outline="0" fieldPosition="0">
        <references count="2">
          <reference field="1" count="1" selected="0">
            <x v="7"/>
          </reference>
          <reference field="2" count="1">
            <x v="34"/>
          </reference>
        </references>
      </pivotArea>
    </format>
    <format dxfId="5953">
      <pivotArea dataOnly="0" labelOnly="1" outline="0" fieldPosition="0">
        <references count="2">
          <reference field="1" count="1" selected="0">
            <x v="8"/>
          </reference>
          <reference field="2" count="1">
            <x v="3"/>
          </reference>
        </references>
      </pivotArea>
    </format>
    <format dxfId="5952">
      <pivotArea dataOnly="0" labelOnly="1" outline="0" fieldPosition="0">
        <references count="2">
          <reference field="1" count="1" selected="0">
            <x v="9"/>
          </reference>
          <reference field="2" count="1">
            <x v="49"/>
          </reference>
        </references>
      </pivotArea>
    </format>
    <format dxfId="5951">
      <pivotArea dataOnly="0" labelOnly="1" outline="0" fieldPosition="0">
        <references count="2">
          <reference field="1" count="1" selected="0">
            <x v="10"/>
          </reference>
          <reference field="2" count="1">
            <x v="32"/>
          </reference>
        </references>
      </pivotArea>
    </format>
    <format dxfId="5950">
      <pivotArea dataOnly="0" labelOnly="1" outline="0" fieldPosition="0">
        <references count="2">
          <reference field="1" count="1" selected="0">
            <x v="11"/>
          </reference>
          <reference field="2" count="1">
            <x v="18"/>
          </reference>
        </references>
      </pivotArea>
    </format>
    <format dxfId="5949">
      <pivotArea dataOnly="0" labelOnly="1" outline="0" fieldPosition="0">
        <references count="2">
          <reference field="1" count="1" selected="0">
            <x v="12"/>
          </reference>
          <reference field="2" count="1">
            <x v="9"/>
          </reference>
        </references>
      </pivotArea>
    </format>
    <format dxfId="5948">
      <pivotArea dataOnly="0" labelOnly="1" outline="0" fieldPosition="0">
        <references count="2">
          <reference field="1" count="1" selected="0">
            <x v="13"/>
          </reference>
          <reference field="2" count="1">
            <x v="5"/>
          </reference>
        </references>
      </pivotArea>
    </format>
    <format dxfId="5947">
      <pivotArea dataOnly="0" labelOnly="1" outline="0" fieldPosition="0">
        <references count="2">
          <reference field="1" count="1" selected="0">
            <x v="14"/>
          </reference>
          <reference field="2" count="1">
            <x v="17"/>
          </reference>
        </references>
      </pivotArea>
    </format>
    <format dxfId="5946">
      <pivotArea dataOnly="0" labelOnly="1" outline="0" fieldPosition="0">
        <references count="2">
          <reference field="1" count="1" selected="0">
            <x v="15"/>
          </reference>
          <reference field="2" count="1">
            <x v="42"/>
          </reference>
        </references>
      </pivotArea>
    </format>
    <format dxfId="5945">
      <pivotArea dataOnly="0" labelOnly="1" outline="0" fieldPosition="0">
        <references count="2">
          <reference field="1" count="1" selected="0">
            <x v="16"/>
          </reference>
          <reference field="2" count="1">
            <x v="5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Tabla dinámica9" cacheId="42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compact="0" compactData="0" gridDropZones="1" multipleFieldFilters="0">
  <location ref="H93:K206" firstHeaderRow="2" firstDataRow="2" firstDataCol="3"/>
  <pivotFields count="5">
    <pivotField axis="axisRow" compact="0" numFmtId="14" outline="0" showAll="0" defaultSubtotal="0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</items>
    </pivotField>
    <pivotField compact="0" outline="0" showAll="0" defaultSubtotal="0"/>
    <pivotField axis="axisRow" compact="0" outline="0" showAll="0" defaultSubtota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dataField="1" compact="0" outline="0" showAll="0"/>
    <pivotField axis="axisRow" compact="0" outline="0" showAll="0">
      <items count="5">
        <item x="1"/>
        <item x="2"/>
        <item x="3"/>
        <item x="0"/>
        <item t="default"/>
      </items>
    </pivotField>
  </pivotFields>
  <rowFields count="3">
    <field x="2"/>
    <field x="0"/>
    <field x="4"/>
  </rowFields>
  <rowItems count="112">
    <i>
      <x/>
      <x/>
      <x v="3"/>
    </i>
    <i r="1">
      <x v="3"/>
      <x/>
    </i>
    <i r="1">
      <x v="13"/>
      <x/>
    </i>
    <i r="1">
      <x v="25"/>
      <x/>
    </i>
    <i r="1">
      <x v="36"/>
      <x/>
    </i>
    <i r="1">
      <x v="89"/>
      <x/>
    </i>
    <i>
      <x v="1"/>
      <x v="1"/>
      <x/>
    </i>
    <i r="1">
      <x v="2"/>
      <x v="1"/>
    </i>
    <i r="1">
      <x v="4"/>
      <x/>
    </i>
    <i r="1">
      <x v="5"/>
      <x/>
    </i>
    <i r="1">
      <x v="52"/>
      <x v="1"/>
    </i>
    <i r="1">
      <x v="53"/>
      <x v="1"/>
    </i>
    <i>
      <x v="2"/>
      <x v="6"/>
      <x v="3"/>
    </i>
    <i r="1">
      <x v="12"/>
      <x v="3"/>
    </i>
    <i>
      <x v="3"/>
      <x v="7"/>
      <x v="1"/>
    </i>
    <i r="1">
      <x v="8"/>
      <x v="1"/>
    </i>
    <i r="1">
      <x v="15"/>
      <x/>
    </i>
    <i r="1">
      <x v="16"/>
      <x/>
    </i>
    <i r="1">
      <x v="18"/>
      <x v="1"/>
    </i>
    <i r="1">
      <x v="79"/>
      <x/>
    </i>
    <i r="1">
      <x v="81"/>
      <x v="3"/>
    </i>
    <i r="1">
      <x v="82"/>
      <x/>
    </i>
    <i r="1">
      <x v="86"/>
      <x v="3"/>
    </i>
    <i r="1">
      <x v="91"/>
      <x v="1"/>
    </i>
    <i r="1">
      <x v="97"/>
      <x v="3"/>
    </i>
    <i r="1">
      <x v="98"/>
      <x/>
    </i>
    <i r="1">
      <x v="100"/>
      <x v="3"/>
    </i>
    <i r="1">
      <x v="107"/>
      <x v="3"/>
    </i>
    <i>
      <x v="4"/>
      <x v="9"/>
      <x v="1"/>
    </i>
    <i r="1">
      <x v="19"/>
      <x v="1"/>
    </i>
    <i r="1">
      <x v="55"/>
      <x v="1"/>
    </i>
    <i r="1">
      <x v="88"/>
      <x v="1"/>
    </i>
    <i>
      <x v="5"/>
      <x v="10"/>
      <x v="1"/>
    </i>
    <i r="1">
      <x v="41"/>
      <x/>
    </i>
    <i>
      <x v="6"/>
      <x v="11"/>
      <x/>
    </i>
    <i r="1">
      <x v="85"/>
      <x/>
    </i>
    <i>
      <x v="7"/>
      <x v="14"/>
      <x v="1"/>
    </i>
    <i>
      <x v="8"/>
      <x v="17"/>
      <x v="1"/>
    </i>
    <i r="1">
      <x v="67"/>
      <x v="3"/>
    </i>
    <i>
      <x v="9"/>
      <x v="20"/>
      <x v="1"/>
    </i>
    <i r="1">
      <x v="56"/>
      <x v="1"/>
    </i>
    <i r="1">
      <x v="75"/>
      <x v="1"/>
    </i>
    <i r="1">
      <x v="104"/>
      <x v="1"/>
    </i>
    <i>
      <x v="10"/>
      <x v="21"/>
      <x v="1"/>
    </i>
    <i r="1">
      <x v="24"/>
      <x/>
    </i>
    <i r="1">
      <x v="34"/>
      <x/>
    </i>
    <i r="1">
      <x v="35"/>
      <x v="1"/>
    </i>
    <i>
      <x v="11"/>
      <x v="22"/>
      <x/>
    </i>
    <i r="1">
      <x v="23"/>
      <x v="1"/>
    </i>
    <i>
      <x v="12"/>
      <x v="26"/>
      <x/>
    </i>
    <i r="1">
      <x v="50"/>
      <x v="1"/>
    </i>
    <i r="1">
      <x v="63"/>
      <x/>
    </i>
    <i r="1">
      <x v="64"/>
      <x/>
    </i>
    <i r="1">
      <x v="84"/>
      <x v="1"/>
    </i>
    <i>
      <x v="13"/>
      <x v="27"/>
      <x v="1"/>
    </i>
    <i>
      <x v="14"/>
      <x v="28"/>
      <x/>
    </i>
    <i>
      <x v="15"/>
      <x v="29"/>
      <x v="2"/>
    </i>
    <i>
      <x v="16"/>
      <x v="30"/>
      <x v="1"/>
    </i>
    <i>
      <x v="17"/>
      <x v="31"/>
      <x/>
    </i>
    <i r="1">
      <x v="48"/>
      <x/>
    </i>
    <i r="1">
      <x v="78"/>
      <x/>
    </i>
    <i>
      <x v="18"/>
      <x v="32"/>
      <x v="3"/>
    </i>
    <i r="1">
      <x v="37"/>
      <x v="1"/>
    </i>
    <i>
      <x v="19"/>
      <x v="33"/>
      <x/>
    </i>
    <i r="1">
      <x v="59"/>
      <x v="1"/>
    </i>
    <i>
      <x v="20"/>
      <x v="38"/>
      <x v="1"/>
    </i>
    <i r="1">
      <x v="39"/>
      <x/>
    </i>
    <i r="1">
      <x v="40"/>
      <x/>
    </i>
    <i r="1">
      <x v="66"/>
      <x/>
    </i>
    <i>
      <x v="21"/>
      <x v="42"/>
      <x/>
    </i>
    <i>
      <x v="22"/>
      <x v="43"/>
      <x/>
    </i>
    <i>
      <x v="23"/>
      <x v="44"/>
      <x v="1"/>
    </i>
    <i r="1">
      <x v="45"/>
      <x v="1"/>
    </i>
    <i r="1">
      <x v="71"/>
      <x/>
    </i>
    <i r="1">
      <x v="90"/>
      <x/>
    </i>
    <i r="1">
      <x v="99"/>
      <x/>
    </i>
    <i>
      <x v="24"/>
      <x v="46"/>
      <x/>
    </i>
    <i>
      <x v="25"/>
      <x v="47"/>
      <x v="3"/>
    </i>
    <i>
      <x v="26"/>
      <x v="49"/>
      <x v="1"/>
    </i>
    <i>
      <x v="27"/>
      <x v="51"/>
      <x v="1"/>
    </i>
    <i>
      <x v="28"/>
      <x v="54"/>
      <x v="1"/>
    </i>
    <i>
      <x v="29"/>
      <x v="57"/>
      <x/>
    </i>
    <i>
      <x v="30"/>
      <x v="58"/>
      <x v="1"/>
    </i>
    <i>
      <x v="31"/>
      <x v="60"/>
      <x/>
    </i>
    <i>
      <x v="32"/>
      <x v="61"/>
      <x/>
    </i>
    <i r="1">
      <x v="94"/>
      <x/>
    </i>
    <i>
      <x v="33"/>
      <x v="62"/>
      <x v="3"/>
    </i>
    <i>
      <x v="34"/>
      <x v="65"/>
      <x/>
    </i>
    <i>
      <x v="35"/>
      <x v="68"/>
      <x v="3"/>
    </i>
    <i r="1">
      <x v="69"/>
      <x/>
    </i>
    <i>
      <x v="36"/>
      <x v="70"/>
      <x v="1"/>
    </i>
    <i>
      <x v="37"/>
      <x v="72"/>
      <x v="1"/>
    </i>
    <i>
      <x v="38"/>
      <x v="73"/>
      <x v="2"/>
    </i>
    <i>
      <x v="39"/>
      <x v="74"/>
      <x v="1"/>
    </i>
    <i>
      <x v="40"/>
      <x v="76"/>
      <x v="1"/>
    </i>
    <i>
      <x v="41"/>
      <x v="77"/>
      <x v="1"/>
    </i>
    <i r="1">
      <x v="93"/>
      <x v="1"/>
    </i>
    <i>
      <x v="42"/>
      <x v="80"/>
      <x v="1"/>
    </i>
    <i>
      <x v="43"/>
      <x v="83"/>
      <x/>
    </i>
    <i>
      <x v="44"/>
      <x v="87"/>
      <x/>
    </i>
    <i>
      <x v="45"/>
      <x v="92"/>
      <x/>
    </i>
    <i>
      <x v="46"/>
      <x v="95"/>
      <x/>
    </i>
    <i>
      <x v="47"/>
      <x v="96"/>
      <x v="1"/>
    </i>
    <i>
      <x v="48"/>
      <x v="101"/>
      <x/>
    </i>
    <i r="1">
      <x v="105"/>
      <x/>
    </i>
    <i>
      <x v="49"/>
      <x v="102"/>
      <x/>
    </i>
    <i r="1">
      <x v="103"/>
      <x v="1"/>
    </i>
    <i>
      <x v="50"/>
      <x v="106"/>
      <x v="1"/>
    </i>
    <i r="1">
      <x v="108"/>
      <x v="1"/>
    </i>
    <i>
      <x v="51"/>
      <x v="109"/>
      <x v="1"/>
    </i>
    <i>
      <x v="52"/>
      <x v="110"/>
      <x/>
    </i>
    <i t="grand">
      <x/>
    </i>
  </rowItems>
  <colItems count="1">
    <i/>
  </colItems>
  <dataFields count="1">
    <dataField name="Cuenta de CIUDAD" fld="3" subtotal="count" baseField="0" baseItem="0"/>
  </dataFields>
  <formats count="70">
    <format dxfId="6225">
      <pivotArea type="origin" dataOnly="0" labelOnly="1" outline="0" fieldPosition="0"/>
    </format>
    <format dxfId="6224">
      <pivotArea field="2" type="button" dataOnly="0" labelOnly="1" outline="0" axis="axisRow" fieldPosition="0"/>
    </format>
    <format dxfId="6223">
      <pivotArea field="0" type="button" dataOnly="0" labelOnly="1" outline="0" axis="axisRow" fieldPosition="1"/>
    </format>
    <format dxfId="6222">
      <pivotArea field="4" type="button" dataOnly="0" labelOnly="1" outline="0" axis="axisRow" fieldPosition="2"/>
    </format>
    <format dxfId="6221">
      <pivotArea dataOnly="0" labelOnly="1" grandRow="1" outline="0" fieldPosition="0"/>
    </format>
    <format dxfId="6220">
      <pivotArea type="all" dataOnly="0" outline="0" fieldPosition="0"/>
    </format>
    <format dxfId="6219">
      <pivotArea type="all" dataOnly="0" outline="0" fieldPosition="0"/>
    </format>
    <format dxfId="6218">
      <pivotArea type="all" dataOnly="0" outline="0" fieldPosition="0"/>
    </format>
    <format dxfId="6217">
      <pivotArea type="origin" dataOnly="0" labelOnly="1" outline="0" fieldPosition="0"/>
    </format>
    <format dxfId="6216">
      <pivotArea field="2" type="button" dataOnly="0" labelOnly="1" outline="0" axis="axisRow" fieldPosition="0"/>
    </format>
    <format dxfId="6215">
      <pivotArea dataOnly="0" labelOnly="1" grandRow="1" outline="0" fieldPosition="0"/>
    </format>
    <format dxfId="6214">
      <pivotArea outline="0" collapsedLevelsAreSubtotals="1" fieldPosition="0">
        <references count="3">
          <reference field="0" count="0" selected="0"/>
          <reference field="2" count="0" selected="0"/>
          <reference field="4" count="0" selected="0"/>
        </references>
      </pivotArea>
    </format>
    <format dxfId="6213">
      <pivotArea type="origin" dataOnly="0" labelOnly="1" outline="0" fieldPosition="0"/>
    </format>
    <format dxfId="6212">
      <pivotArea field="2" type="button" dataOnly="0" labelOnly="1" outline="0" axis="axisRow" fieldPosition="0"/>
    </format>
    <format dxfId="6211">
      <pivotArea field="0" type="button" dataOnly="0" labelOnly="1" outline="0" axis="axisRow" fieldPosition="1"/>
    </format>
    <format dxfId="6210">
      <pivotArea field="4" type="button" dataOnly="0" labelOnly="1" outline="0" axis="axisRow" fieldPosition="2"/>
    </format>
    <format dxfId="6209">
      <pivotArea type="topRight" dataOnly="0" labelOnly="1" outline="0" fieldPosition="0"/>
    </format>
    <format dxfId="6208">
      <pivotArea field="2" type="button" dataOnly="0" labelOnly="1" outline="0" axis="axisRow" fieldPosition="0"/>
    </format>
    <format dxfId="6207">
      <pivotArea field="0" type="button" dataOnly="0" labelOnly="1" outline="0" axis="axisRow" fieldPosition="1"/>
    </format>
    <format dxfId="6206">
      <pivotArea field="4" type="button" dataOnly="0" labelOnly="1" outline="0" axis="axisRow" fieldPosition="2"/>
    </format>
    <format dxfId="6205">
      <pivotArea type="all" dataOnly="0" outline="0" fieldPosition="0"/>
    </format>
    <format dxfId="6204">
      <pivotArea dataOnly="0" labelOnly="1" grandRow="1" outline="0" fieldPosition="0"/>
    </format>
    <format dxfId="6203">
      <pivotArea type="all" dataOnly="0" outline="0" fieldPosition="0"/>
    </format>
    <format dxfId="6202">
      <pivotArea type="all" dataOnly="0" outline="0" fieldPosition="0"/>
    </format>
    <format dxfId="6201">
      <pivotArea type="origin" dataOnly="0" labelOnly="1" outline="0" fieldPosition="0"/>
    </format>
    <format dxfId="6200">
      <pivotArea field="2" type="button" dataOnly="0" labelOnly="1" outline="0" axis="axisRow" fieldPosition="0"/>
    </format>
    <format dxfId="6199">
      <pivotArea field="0" type="button" dataOnly="0" labelOnly="1" outline="0" axis="axisRow" fieldPosition="1"/>
    </format>
    <format dxfId="6198">
      <pivotArea field="4" type="button" dataOnly="0" labelOnly="1" outline="0" axis="axisRow" fieldPosition="2"/>
    </format>
    <format dxfId="6197">
      <pivotArea type="topRight" dataOnly="0" labelOnly="1" outline="0" fieldPosition="0"/>
    </format>
    <format dxfId="6196">
      <pivotArea field="2" type="button" dataOnly="0" labelOnly="1" outline="0" axis="axisRow" fieldPosition="0"/>
    </format>
    <format dxfId="6195">
      <pivotArea field="0" type="button" dataOnly="0" labelOnly="1" outline="0" axis="axisRow" fieldPosition="1"/>
    </format>
    <format dxfId="6194">
      <pivotArea field="4" type="button" dataOnly="0" labelOnly="1" outline="0" axis="axisRow" fieldPosition="2"/>
    </format>
    <format dxfId="6193">
      <pivotArea type="origin" dataOnly="0" labelOnly="1" outline="0" fieldPosition="0"/>
    </format>
    <format dxfId="6192">
      <pivotArea field="2" type="button" dataOnly="0" labelOnly="1" outline="0" axis="axisRow" fieldPosition="0"/>
    </format>
    <format dxfId="6191">
      <pivotArea dataOnly="0" labelOnly="1" grandRow="1" outline="0" fieldPosition="0"/>
    </format>
    <format dxfId="6190">
      <pivotArea outline="0" collapsedLevelsAreSubtotals="1" fieldPosition="0"/>
    </format>
    <format dxfId="6189">
      <pivotArea dataOnly="0" labelOnly="1" grandRow="1" outline="0" fieldPosition="0"/>
    </format>
    <format dxfId="6188">
      <pivotArea outline="0" collapsedLevelsAreSubtotals="1" fieldPosition="0"/>
    </format>
    <format dxfId="6187">
      <pivotArea dataOnly="0" labelOnly="1" grandRow="1" outline="0" fieldPosition="0"/>
    </format>
    <format dxfId="6186">
      <pivotArea type="all" dataOnly="0" outline="0" fieldPosition="0"/>
    </format>
    <format dxfId="6185">
      <pivotArea type="all" dataOnly="0" outline="0" fieldPosition="0"/>
    </format>
    <format dxfId="6184">
      <pivotArea outline="0" collapsedLevelsAreSubtotals="1" fieldPosition="0"/>
    </format>
    <format dxfId="6183">
      <pivotArea field="2" type="button" dataOnly="0" labelOnly="1" outline="0" axis="axisRow" fieldPosition="0"/>
    </format>
    <format dxfId="6182">
      <pivotArea field="0" type="button" dataOnly="0" labelOnly="1" outline="0" axis="axisRow" fieldPosition="1"/>
    </format>
    <format dxfId="6181">
      <pivotArea field="4" type="button" dataOnly="0" labelOnly="1" outline="0" axis="axisRow" fieldPosition="2"/>
    </format>
    <format dxfId="6180">
      <pivotArea dataOnly="0" labelOnly="1" grandRow="1" outline="0" fieldPosition="0"/>
    </format>
    <format dxfId="6179">
      <pivotArea outline="0" collapsedLevelsAreSubtotals="1" fieldPosition="0"/>
    </format>
    <format dxfId="6178">
      <pivotArea field="2" type="button" dataOnly="0" labelOnly="1" outline="0" axis="axisRow" fieldPosition="0"/>
    </format>
    <format dxfId="6177">
      <pivotArea field="0" type="button" dataOnly="0" labelOnly="1" outline="0" axis="axisRow" fieldPosition="1"/>
    </format>
    <format dxfId="6176">
      <pivotArea field="4" type="button" dataOnly="0" labelOnly="1" outline="0" axis="axisRow" fieldPosition="2"/>
    </format>
    <format dxfId="6175">
      <pivotArea dataOnly="0" labelOnly="1" grandRow="1" outline="0" fieldPosition="0"/>
    </format>
    <format dxfId="6174">
      <pivotArea outline="0" collapsedLevelsAreSubtotals="1" fieldPosition="0"/>
    </format>
    <format dxfId="6173">
      <pivotArea field="2" type="button" dataOnly="0" labelOnly="1" outline="0" axis="axisRow" fieldPosition="0"/>
    </format>
    <format dxfId="6172">
      <pivotArea field="0" type="button" dataOnly="0" labelOnly="1" outline="0" axis="axisRow" fieldPosition="1"/>
    </format>
    <format dxfId="6171">
      <pivotArea field="4" type="button" dataOnly="0" labelOnly="1" outline="0" axis="axisRow" fieldPosition="2"/>
    </format>
    <format dxfId="6170">
      <pivotArea dataOnly="0" labelOnly="1" grandRow="1" outline="0" fieldPosition="0"/>
    </format>
    <format dxfId="6169">
      <pivotArea type="origin" dataOnly="0" labelOnly="1" outline="0" fieldPosition="0"/>
    </format>
    <format dxfId="6168">
      <pivotArea type="topRight" dataOnly="0" labelOnly="1" outline="0" fieldPosition="0"/>
    </format>
    <format dxfId="6167">
      <pivotArea type="topRight" dataOnly="0" labelOnly="1" outline="0" fieldPosition="0"/>
    </format>
    <format dxfId="6166">
      <pivotArea field="2" type="button" dataOnly="0" labelOnly="1" outline="0" axis="axisRow" fieldPosition="0"/>
    </format>
    <format dxfId="6165">
      <pivotArea field="0" type="button" dataOnly="0" labelOnly="1" outline="0" axis="axisRow" fieldPosition="1"/>
    </format>
    <format dxfId="6164">
      <pivotArea field="4" type="button" dataOnly="0" labelOnly="1" outline="0" axis="axisRow" fieldPosition="2"/>
    </format>
    <format dxfId="6163">
      <pivotArea field="2" type="button" dataOnly="0" labelOnly="1" outline="0" axis="axisRow" fieldPosition="0"/>
    </format>
    <format dxfId="6162">
      <pivotArea field="0" type="button" dataOnly="0" labelOnly="1" outline="0" axis="axisRow" fieldPosition="1"/>
    </format>
    <format dxfId="6161">
      <pivotArea field="4" type="button" dataOnly="0" labelOnly="1" outline="0" axis="axisRow" fieldPosition="2"/>
    </format>
    <format dxfId="6160">
      <pivotArea type="origin" dataOnly="0" labelOnly="1" outline="0" fieldPosition="0"/>
    </format>
    <format dxfId="6159">
      <pivotArea field="2" type="button" dataOnly="0" labelOnly="1" outline="0" axis="axisRow" fieldPosition="0"/>
    </format>
    <format dxfId="6158">
      <pivotArea dataOnly="0" labelOnly="1" grandRow="1" outline="0" fieldPosition="0"/>
    </format>
    <format dxfId="6157">
      <pivotArea outline="0" collapsedLevelsAreSubtotals="1" fieldPosition="0"/>
    </format>
    <format dxfId="615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Tabla dinámica7" cacheId="44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compact="0" compactData="0" gridDropZones="1" multipleFieldFilters="0">
  <location ref="H15:L78" firstHeaderRow="1" firstDataRow="2" firstDataCol="2"/>
  <pivotFields count="5">
    <pivotField compact="0" numFmtId="14" outline="0" showAll="0"/>
    <pivotField axis="axisRow" compact="0" outline="0" showAll="0" defaultSubtotal="0">
      <items count="62">
        <item x="15"/>
        <item x="13"/>
        <item x="42"/>
        <item x="44"/>
        <item x="10"/>
        <item x="20"/>
        <item x="7"/>
        <item x="49"/>
        <item x="41"/>
        <item x="48"/>
        <item x="4"/>
        <item x="28"/>
        <item x="61"/>
        <item x="5"/>
        <item x="11"/>
        <item x="33"/>
        <item x="34"/>
        <item x="35"/>
        <item x="31"/>
        <item x="53"/>
        <item x="54"/>
        <item x="6"/>
        <item x="30"/>
        <item x="14"/>
        <item x="8"/>
        <item x="17"/>
        <item x="29"/>
        <item x="18"/>
        <item x="0"/>
        <item x="1"/>
        <item x="2"/>
        <item x="3"/>
        <item x="9"/>
        <item x="12"/>
        <item x="16"/>
        <item x="19"/>
        <item x="21"/>
        <item x="22"/>
        <item x="23"/>
        <item x="24"/>
        <item x="25"/>
        <item x="26"/>
        <item x="27"/>
        <item x="32"/>
        <item x="36"/>
        <item x="37"/>
        <item x="38"/>
        <item x="39"/>
        <item x="40"/>
        <item x="43"/>
        <item x="45"/>
        <item x="46"/>
        <item x="47"/>
        <item x="50"/>
        <item x="51"/>
        <item x="52"/>
        <item x="55"/>
        <item x="56"/>
        <item x="57"/>
        <item x="58"/>
        <item x="59"/>
        <item x="60"/>
      </items>
    </pivotField>
    <pivotField axis="axisRow" compact="0" outline="0" showAll="0" sortType="descending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axis="axisCol" compact="0" outline="0" showAll="0">
      <items count="5">
        <item x="0"/>
        <item x="2"/>
        <item h="1" x="3"/>
        <item h="1" x="1"/>
        <item t="default"/>
      </items>
    </pivotField>
  </pivotFields>
  <rowFields count="2">
    <field x="1"/>
    <field x="2"/>
  </rowFields>
  <rowItems count="62">
    <i>
      <x/>
      <x v="15"/>
    </i>
    <i>
      <x v="1"/>
      <x v="13"/>
    </i>
    <i>
      <x v="2"/>
      <x v="42"/>
    </i>
    <i>
      <x v="3"/>
      <x v="44"/>
    </i>
    <i>
      <x v="4"/>
      <x v="10"/>
    </i>
    <i>
      <x v="5"/>
      <x v="20"/>
    </i>
    <i>
      <x v="6"/>
      <x v="7"/>
    </i>
    <i>
      <x v="7"/>
      <x v="49"/>
    </i>
    <i>
      <x v="8"/>
      <x v="41"/>
    </i>
    <i>
      <x v="9"/>
      <x v="48"/>
    </i>
    <i>
      <x v="10"/>
      <x v="4"/>
    </i>
    <i>
      <x v="11"/>
      <x v="28"/>
    </i>
    <i>
      <x v="12"/>
      <x v="61"/>
    </i>
    <i>
      <x v="13"/>
      <x v="5"/>
    </i>
    <i>
      <x v="14"/>
      <x v="11"/>
    </i>
    <i>
      <x v="15"/>
      <x v="33"/>
    </i>
    <i>
      <x v="16"/>
      <x v="34"/>
    </i>
    <i>
      <x v="17"/>
      <x v="35"/>
    </i>
    <i>
      <x v="18"/>
      <x v="31"/>
    </i>
    <i>
      <x v="19"/>
      <x v="53"/>
    </i>
    <i>
      <x v="20"/>
      <x v="54"/>
    </i>
    <i>
      <x v="21"/>
      <x v="6"/>
    </i>
    <i>
      <x v="22"/>
      <x v="30"/>
    </i>
    <i>
      <x v="23"/>
      <x v="14"/>
    </i>
    <i>
      <x v="24"/>
      <x v="8"/>
    </i>
    <i>
      <x v="25"/>
      <x v="17"/>
    </i>
    <i>
      <x v="26"/>
      <x v="29"/>
    </i>
    <i>
      <x v="27"/>
      <x v="18"/>
    </i>
    <i>
      <x v="28"/>
      <x/>
    </i>
    <i>
      <x v="29"/>
      <x v="1"/>
    </i>
    <i>
      <x v="31"/>
      <x v="3"/>
    </i>
    <i>
      <x v="32"/>
      <x v="9"/>
    </i>
    <i>
      <x v="33"/>
      <x v="12"/>
    </i>
    <i>
      <x v="34"/>
      <x v="16"/>
    </i>
    <i>
      <x v="35"/>
      <x v="19"/>
    </i>
    <i>
      <x v="36"/>
      <x v="21"/>
    </i>
    <i>
      <x v="37"/>
      <x v="22"/>
    </i>
    <i>
      <x v="38"/>
      <x v="23"/>
    </i>
    <i>
      <x v="39"/>
      <x v="24"/>
    </i>
    <i>
      <x v="40"/>
      <x v="25"/>
    </i>
    <i>
      <x v="41"/>
      <x v="26"/>
    </i>
    <i>
      <x v="42"/>
      <x v="27"/>
    </i>
    <i>
      <x v="43"/>
      <x v="32"/>
    </i>
    <i>
      <x v="44"/>
      <x v="36"/>
    </i>
    <i>
      <x v="45"/>
      <x v="37"/>
    </i>
    <i>
      <x v="46"/>
      <x v="38"/>
    </i>
    <i>
      <x v="47"/>
      <x v="39"/>
    </i>
    <i>
      <x v="48"/>
      <x v="40"/>
    </i>
    <i>
      <x v="49"/>
      <x v="43"/>
    </i>
    <i>
      <x v="50"/>
      <x v="45"/>
    </i>
    <i>
      <x v="51"/>
      <x v="46"/>
    </i>
    <i>
      <x v="52"/>
      <x v="47"/>
    </i>
    <i>
      <x v="53"/>
      <x v="50"/>
    </i>
    <i>
      <x v="54"/>
      <x v="51"/>
    </i>
    <i>
      <x v="55"/>
      <x v="52"/>
    </i>
    <i>
      <x v="56"/>
      <x v="55"/>
    </i>
    <i>
      <x v="57"/>
      <x v="56"/>
    </i>
    <i>
      <x v="58"/>
      <x v="57"/>
    </i>
    <i>
      <x v="59"/>
      <x v="58"/>
    </i>
    <i>
      <x v="60"/>
      <x v="59"/>
    </i>
    <i>
      <x v="61"/>
      <x v="60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CIUDAD" fld="3" subtotal="count" baseField="0" baseItem="0"/>
  </dataFields>
  <formats count="276">
    <format dxfId="5717">
      <pivotArea outline="0" collapsedLevelsAreSubtotals="1" fieldPosition="0"/>
    </format>
    <format dxfId="5716">
      <pivotArea dataOnly="0" labelOnly="1" grandCol="1" outline="0" fieldPosition="0"/>
    </format>
    <format dxfId="5715">
      <pivotArea outline="0" collapsedLevelsAreSubtotals="1" fieldPosition="0"/>
    </format>
    <format dxfId="5714">
      <pivotArea dataOnly="0" labelOnly="1" grandCol="1" outline="0" fieldPosition="0"/>
    </format>
    <format dxfId="5713">
      <pivotArea outline="0" collapsedLevelsAreSubtotals="1" fieldPosition="0">
        <references count="1">
          <reference field="4" count="0" selected="0"/>
        </references>
      </pivotArea>
    </format>
    <format dxfId="5712">
      <pivotArea type="origin" dataOnly="0" labelOnly="1" outline="0" fieldPosition="0"/>
    </format>
    <format dxfId="5711">
      <pivotArea field="2" type="button" dataOnly="0" labelOnly="1" outline="0" axis="axisRow" fieldPosition="1"/>
    </format>
    <format dxfId="5710">
      <pivotArea field="4" type="button" dataOnly="0" labelOnly="1" outline="0" axis="axisCol" fieldPosition="0"/>
    </format>
    <format dxfId="5709">
      <pivotArea type="topRight" dataOnly="0" labelOnly="1" outline="0" fieldPosition="0"/>
    </format>
    <format dxfId="5708">
      <pivotArea dataOnly="0" labelOnly="1" grandRow="1" outline="0" fieldPosition="0"/>
    </format>
    <format dxfId="5707">
      <pivotArea dataOnly="0" labelOnly="1" outline="0" fieldPosition="0">
        <references count="1">
          <reference field="4" count="0"/>
        </references>
      </pivotArea>
    </format>
    <format dxfId="5706">
      <pivotArea outline="0" collapsedLevelsAreSubtotals="1" fieldPosition="0">
        <references count="1">
          <reference field="4" count="0" selected="0"/>
        </references>
      </pivotArea>
    </format>
    <format dxfId="5705">
      <pivotArea type="origin" dataOnly="0" labelOnly="1" outline="0" fieldPosition="0"/>
    </format>
    <format dxfId="5704">
      <pivotArea field="2" type="button" dataOnly="0" labelOnly="1" outline="0" axis="axisRow" fieldPosition="1"/>
    </format>
    <format dxfId="5703">
      <pivotArea field="4" type="button" dataOnly="0" labelOnly="1" outline="0" axis="axisCol" fieldPosition="0"/>
    </format>
    <format dxfId="5702">
      <pivotArea type="topRight" dataOnly="0" labelOnly="1" outline="0" fieldPosition="0"/>
    </format>
    <format dxfId="5701">
      <pivotArea dataOnly="0" labelOnly="1" grandRow="1" outline="0" fieldPosition="0"/>
    </format>
    <format dxfId="5700">
      <pivotArea dataOnly="0" labelOnly="1" outline="0" fieldPosition="0">
        <references count="1">
          <reference field="4" count="0"/>
        </references>
      </pivotArea>
    </format>
    <format dxfId="5699">
      <pivotArea type="all" dataOnly="0" outline="0" fieldPosition="0"/>
    </format>
    <format dxfId="5698">
      <pivotArea type="origin" dataOnly="0" labelOnly="1" outline="0" fieldPosition="0"/>
    </format>
    <format dxfId="5697">
      <pivotArea field="2" type="button" dataOnly="0" labelOnly="1" outline="0" axis="axisRow" fieldPosition="1"/>
    </format>
    <format dxfId="5696">
      <pivotArea field="4" type="button" dataOnly="0" labelOnly="1" outline="0" axis="axisCol" fieldPosition="0"/>
    </format>
    <format dxfId="5695">
      <pivotArea type="topRight" dataOnly="0" labelOnly="1" outline="0" fieldPosition="0"/>
    </format>
    <format dxfId="5694">
      <pivotArea dataOnly="0" labelOnly="1" outline="0" fieldPosition="0">
        <references count="1">
          <reference field="4" count="0"/>
        </references>
      </pivotArea>
    </format>
    <format dxfId="5693">
      <pivotArea dataOnly="0" labelOnly="1" grandCol="1" outline="0" fieldPosition="0"/>
    </format>
    <format dxfId="5692">
      <pivotArea field="2" type="button" dataOnly="0" labelOnly="1" outline="0" axis="axisRow" fieldPosition="1"/>
    </format>
    <format dxfId="5691">
      <pivotArea dataOnly="0" labelOnly="1" outline="0" fieldPosition="0">
        <references count="1">
          <reference field="4" count="0"/>
        </references>
      </pivotArea>
    </format>
    <format dxfId="5690">
      <pivotArea dataOnly="0" labelOnly="1" grandCol="1" outline="0" fieldPosition="0"/>
    </format>
    <format dxfId="5689">
      <pivotArea field="2" type="button" dataOnly="0" labelOnly="1" outline="0" axis="axisRow" fieldPosition="1"/>
    </format>
    <format dxfId="5688">
      <pivotArea dataOnly="0" labelOnly="1" outline="0" fieldPosition="0">
        <references count="1">
          <reference field="4" count="0"/>
        </references>
      </pivotArea>
    </format>
    <format dxfId="5687">
      <pivotArea dataOnly="0" labelOnly="1" grandCol="1" outline="0" fieldPosition="0"/>
    </format>
    <format dxfId="5686">
      <pivotArea type="origin" dataOnly="0" labelOnly="1" outline="0" fieldPosition="0"/>
    </format>
    <format dxfId="5685">
      <pivotArea dataOnly="0" labelOnly="1" grandRow="1" outline="0" fieldPosition="0"/>
    </format>
    <format dxfId="5684">
      <pivotArea dataOnly="0" labelOnly="1" outline="0" fieldPosition="0">
        <references count="1">
          <reference field="2" count="0"/>
        </references>
      </pivotArea>
    </format>
    <format dxfId="5683">
      <pivotArea outline="0" collapsedLevelsAreSubtotals="1" fieldPosition="0"/>
    </format>
    <format dxfId="5682">
      <pivotArea field="2" type="button" dataOnly="0" labelOnly="1" outline="0" axis="axisRow" fieldPosition="1"/>
    </format>
    <format dxfId="5681">
      <pivotArea dataOnly="0" labelOnly="1" grandRow="1" outline="0" fieldPosition="0"/>
    </format>
    <format dxfId="5680">
      <pivotArea dataOnly="0" labelOnly="1" outline="0" fieldPosition="0">
        <references count="1">
          <reference field="4" count="0"/>
        </references>
      </pivotArea>
    </format>
    <format dxfId="5679">
      <pivotArea dataOnly="0" labelOnly="1" grandCol="1" outline="0" fieldPosition="0"/>
    </format>
    <format dxfId="5678">
      <pivotArea dataOnly="0" labelOnly="1" outline="0" fieldPosition="0">
        <references count="1">
          <reference field="4" count="0"/>
        </references>
      </pivotArea>
    </format>
    <format dxfId="5677">
      <pivotArea dataOnly="0" labelOnly="1" grandCol="1" outline="0" fieldPosition="0"/>
    </format>
    <format dxfId="5676">
      <pivotArea type="all" dataOnly="0" outline="0" fieldPosition="0"/>
    </format>
    <format dxfId="5675">
      <pivotArea type="all" dataOnly="0" outline="0" fieldPosition="0"/>
    </format>
    <format dxfId="5674">
      <pivotArea type="all" dataOnly="0" outline="0" fieldPosition="0"/>
    </format>
    <format dxfId="5673">
      <pivotArea type="origin" dataOnly="0" labelOnly="1" outline="0" fieldPosition="0"/>
    </format>
    <format dxfId="5672">
      <pivotArea field="4" type="button" dataOnly="0" labelOnly="1" outline="0" axis="axisCol" fieldPosition="0"/>
    </format>
    <format dxfId="5671">
      <pivotArea type="topRight" dataOnly="0" labelOnly="1" outline="0" fieldPosition="0"/>
    </format>
    <format dxfId="5670">
      <pivotArea type="origin" dataOnly="0" labelOnly="1" outline="0" fieldPosition="0"/>
    </format>
    <format dxfId="5669">
      <pivotArea field="4" type="button" dataOnly="0" labelOnly="1" outline="0" axis="axisCol" fieldPosition="0"/>
    </format>
    <format dxfId="5668">
      <pivotArea type="topRight" dataOnly="0" labelOnly="1" outline="0" fieldPosition="0"/>
    </format>
    <format dxfId="5667">
      <pivotArea type="origin" dataOnly="0" labelOnly="1" outline="0" fieldPosition="0"/>
    </format>
    <format dxfId="5666">
      <pivotArea field="2" type="button" dataOnly="0" labelOnly="1" outline="0" axis="axisRow" fieldPosition="1"/>
    </format>
    <format dxfId="5665">
      <pivotArea dataOnly="0" labelOnly="1" outline="0" fieldPosition="0">
        <references count="1">
          <reference field="4" count="0"/>
        </references>
      </pivotArea>
    </format>
    <format dxfId="5664">
      <pivotArea dataOnly="0" labelOnly="1" outline="0" fieldPosition="0">
        <references count="1">
          <reference field="4" count="0"/>
        </references>
      </pivotArea>
    </format>
    <format dxfId="5663">
      <pivotArea dataOnly="0" labelOnly="1" grandCol="1" outline="0" fieldPosition="0"/>
    </format>
    <format dxfId="5662">
      <pivotArea type="origin" dataOnly="0" labelOnly="1" outline="0" fieldPosition="0"/>
    </format>
    <format dxfId="5661">
      <pivotArea dataOnly="0" labelOnly="1" grandRow="1" outline="0" fieldPosition="0"/>
    </format>
    <format dxfId="5660">
      <pivotArea field="2" type="button" dataOnly="0" labelOnly="1" outline="0" axis="axisRow" fieldPosition="1"/>
    </format>
    <format dxfId="5659">
      <pivotArea field="2" type="button" dataOnly="0" labelOnly="1" outline="0" axis="axisRow" fieldPosition="1"/>
    </format>
    <format dxfId="5658">
      <pivotArea field="2" type="button" dataOnly="0" labelOnly="1" outline="0" axis="axisRow" fieldPosition="1"/>
    </format>
    <format dxfId="5657">
      <pivotArea dataOnly="0" labelOnly="1" outline="0" fieldPosition="0">
        <references count="1">
          <reference field="4" count="0"/>
        </references>
      </pivotArea>
    </format>
    <format dxfId="5656">
      <pivotArea dataOnly="0" labelOnly="1" grandCol="1" outline="0" fieldPosition="0"/>
    </format>
    <format dxfId="5655">
      <pivotArea field="1" type="button" dataOnly="0" labelOnly="1" outline="0" axis="axisRow" fieldPosition="0"/>
    </format>
    <format dxfId="5654">
      <pivotArea field="2" type="button" dataOnly="0" labelOnly="1" outline="0" axis="axisRow" fieldPosition="1"/>
    </format>
    <format dxfId="5653">
      <pivotArea dataOnly="0" labelOnly="1" outline="0" fieldPosition="0">
        <references count="1">
          <reference field="4" count="0"/>
        </references>
      </pivotArea>
    </format>
    <format dxfId="5652">
      <pivotArea dataOnly="0" labelOnly="1" grandCol="1" outline="0" fieldPosition="0"/>
    </format>
    <format dxfId="5651">
      <pivotArea field="1" type="button" dataOnly="0" labelOnly="1" outline="0" axis="axisRow" fieldPosition="0"/>
    </format>
    <format dxfId="5650">
      <pivotArea field="2" type="button" dataOnly="0" labelOnly="1" outline="0" axis="axisRow" fieldPosition="1"/>
    </format>
    <format dxfId="5649">
      <pivotArea dataOnly="0" labelOnly="1" outline="0" fieldPosition="0">
        <references count="1">
          <reference field="4" count="0"/>
        </references>
      </pivotArea>
    </format>
    <format dxfId="5648">
      <pivotArea dataOnly="0" labelOnly="1" grandCol="1" outline="0" fieldPosition="0"/>
    </format>
    <format dxfId="5647">
      <pivotArea outline="0" collapsedLevelsAreSubtotals="1" fieldPosition="0"/>
    </format>
    <format dxfId="5646">
      <pivotArea dataOnly="0" labelOnly="1" outline="0" fieldPosition="0">
        <references count="1">
          <reference field="1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5645">
      <pivotArea dataOnly="0" labelOnly="1" grandRow="1" outline="0" fieldPosition="0"/>
    </format>
    <format dxfId="5644">
      <pivotArea outline="0" collapsedLevelsAreSubtotals="1" fieldPosition="0"/>
    </format>
    <format dxfId="5643">
      <pivotArea field="1" type="button" dataOnly="0" labelOnly="1" outline="0" axis="axisRow" fieldPosition="0"/>
    </format>
    <format dxfId="5642">
      <pivotArea field="2" type="button" dataOnly="0" labelOnly="1" outline="0" axis="axisRow" fieldPosition="1"/>
    </format>
    <format dxfId="5641">
      <pivotArea dataOnly="0" labelOnly="1" outline="0" fieldPosition="0">
        <references count="1">
          <reference field="1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640">
      <pivotArea dataOnly="0" labelOnly="1" grandRow="1" outline="0" fieldPosition="0"/>
    </format>
    <format dxfId="5639">
      <pivotArea dataOnly="0" labelOnly="1" outline="0" fieldPosition="0">
        <references count="1">
          <reference field="4" count="0"/>
        </references>
      </pivotArea>
    </format>
    <format dxfId="5638">
      <pivotArea dataOnly="0" labelOnly="1" grandCol="1" outline="0" fieldPosition="0"/>
    </format>
    <format dxfId="5637">
      <pivotArea outline="0" collapsedLevelsAreSubtotals="1" fieldPosition="0"/>
    </format>
    <format dxfId="5636">
      <pivotArea dataOnly="0" labelOnly="1" grandRow="1" outline="0" fieldPosition="0"/>
    </format>
    <format dxfId="5635">
      <pivotArea type="origin" dataOnly="0" labelOnly="1" outline="0" fieldPosition="0"/>
    </format>
    <format dxfId="5634">
      <pivotArea type="origin" dataOnly="0" labelOnly="1" outline="0" fieldPosition="0"/>
    </format>
    <format dxfId="5633">
      <pivotArea type="origin" dataOnly="0" labelOnly="1" outline="0" fieldPosition="0"/>
    </format>
    <format dxfId="5632">
      <pivotArea field="4" type="button" dataOnly="0" labelOnly="1" outline="0" axis="axisCol" fieldPosition="0"/>
    </format>
    <format dxfId="5631">
      <pivotArea type="topRight" dataOnly="0" labelOnly="1" outline="0" fieldPosition="0"/>
    </format>
    <format dxfId="5630">
      <pivotArea field="1" type="button" dataOnly="0" labelOnly="1" outline="0" axis="axisRow" fieldPosition="0"/>
    </format>
    <format dxfId="5629">
      <pivotArea field="2" type="button" dataOnly="0" labelOnly="1" outline="0" axis="axisRow" fieldPosition="1"/>
    </format>
    <format dxfId="5628">
      <pivotArea dataOnly="0" labelOnly="1" outline="0" fieldPosition="0">
        <references count="1">
          <reference field="4" count="0"/>
        </references>
      </pivotArea>
    </format>
    <format dxfId="5627">
      <pivotArea dataOnly="0" labelOnly="1" grandCol="1" outline="0" fieldPosition="0"/>
    </format>
    <format dxfId="5626">
      <pivotArea type="origin" dataOnly="0" labelOnly="1" outline="0" fieldPosition="0"/>
    </format>
    <format dxfId="5625">
      <pivotArea field="4" type="button" dataOnly="0" labelOnly="1" outline="0" axis="axisCol" fieldPosition="0"/>
    </format>
    <format dxfId="5624">
      <pivotArea type="topRight" dataOnly="0" labelOnly="1" outline="0" fieldPosition="0"/>
    </format>
    <format dxfId="5623">
      <pivotArea type="origin" dataOnly="0" labelOnly="1" outline="0" fieldPosition="0"/>
    </format>
    <format dxfId="5622">
      <pivotArea field="4" type="button" dataOnly="0" labelOnly="1" outline="0" axis="axisCol" fieldPosition="0"/>
    </format>
    <format dxfId="5621">
      <pivotArea type="topRight" dataOnly="0" labelOnly="1" outline="0" fieldPosition="0"/>
    </format>
    <format dxfId="5620">
      <pivotArea type="all" dataOnly="0" outline="0" fieldPosition="0"/>
    </format>
    <format dxfId="5619">
      <pivotArea type="all" dataOnly="0" outline="0" fieldPosition="0"/>
    </format>
    <format dxfId="5618">
      <pivotArea field="2" type="button" dataOnly="0" labelOnly="1" outline="0" axis="axisRow" fieldPosition="1"/>
    </format>
    <format dxfId="5617">
      <pivotArea type="all" dataOnly="0" outline="0" fieldPosition="0"/>
    </format>
    <format dxfId="5616">
      <pivotArea outline="0" collapsedLevelsAreSubtotals="1" fieldPosition="0"/>
    </format>
    <format dxfId="5615">
      <pivotArea type="origin" dataOnly="0" labelOnly="1" outline="0" fieldPosition="0"/>
    </format>
    <format dxfId="5614">
      <pivotArea field="4" type="button" dataOnly="0" labelOnly="1" outline="0" axis="axisCol" fieldPosition="0"/>
    </format>
    <format dxfId="5613">
      <pivotArea type="topRight" dataOnly="0" labelOnly="1" outline="0" fieldPosition="0"/>
    </format>
    <format dxfId="5612">
      <pivotArea field="1" type="button" dataOnly="0" labelOnly="1" outline="0" axis="axisRow" fieldPosition="0"/>
    </format>
    <format dxfId="5611">
      <pivotArea field="2" type="button" dataOnly="0" labelOnly="1" outline="0" axis="axisRow" fieldPosition="1"/>
    </format>
    <format dxfId="5610">
      <pivotArea dataOnly="0" labelOnly="1" outline="0" fieldPosition="0">
        <references count="1">
          <reference field="1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609">
      <pivotArea dataOnly="0" labelOnly="1" outline="0" fieldPosition="0">
        <references count="1">
          <reference field="1" count="1">
            <x v="17"/>
          </reference>
        </references>
      </pivotArea>
    </format>
    <format dxfId="5608">
      <pivotArea dataOnly="0" labelOnly="1" grandRow="1" outline="0" fieldPosition="0"/>
    </format>
    <format dxfId="5607">
      <pivotArea dataOnly="0" labelOnly="1" outline="0" fieldPosition="0">
        <references count="1">
          <reference field="4" count="0"/>
        </references>
      </pivotArea>
    </format>
    <format dxfId="5606">
      <pivotArea dataOnly="0" labelOnly="1" grandCol="1" outline="0" fieldPosition="0"/>
    </format>
    <format dxfId="5605">
      <pivotArea type="all" dataOnly="0" outline="0" fieldPosition="0"/>
    </format>
    <format dxfId="5604">
      <pivotArea outline="0" collapsedLevelsAreSubtotals="1" fieldPosition="0"/>
    </format>
    <format dxfId="5603">
      <pivotArea type="origin" dataOnly="0" labelOnly="1" outline="0" fieldPosition="0"/>
    </format>
    <format dxfId="5602">
      <pivotArea field="4" type="button" dataOnly="0" labelOnly="1" outline="0" axis="axisCol" fieldPosition="0"/>
    </format>
    <format dxfId="5601">
      <pivotArea type="topRight" dataOnly="0" labelOnly="1" outline="0" fieldPosition="0"/>
    </format>
    <format dxfId="5600">
      <pivotArea field="1" type="button" dataOnly="0" labelOnly="1" outline="0" axis="axisRow" fieldPosition="0"/>
    </format>
    <format dxfId="5599">
      <pivotArea field="2" type="button" dataOnly="0" labelOnly="1" outline="0" axis="axisRow" fieldPosition="1"/>
    </format>
    <format dxfId="5598">
      <pivotArea dataOnly="0" labelOnly="1" outline="0" fieldPosition="0">
        <references count="1">
          <reference field="1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597">
      <pivotArea dataOnly="0" labelOnly="1" outline="0" fieldPosition="0">
        <references count="1">
          <reference field="1" count="1">
            <x v="17"/>
          </reference>
        </references>
      </pivotArea>
    </format>
    <format dxfId="5596">
      <pivotArea dataOnly="0" labelOnly="1" grandRow="1" outline="0" fieldPosition="0"/>
    </format>
    <format dxfId="5595">
      <pivotArea dataOnly="0" labelOnly="1" outline="0" fieldPosition="0">
        <references count="1">
          <reference field="4" count="0"/>
        </references>
      </pivotArea>
    </format>
    <format dxfId="5594">
      <pivotArea dataOnly="0" labelOnly="1" grandCol="1" outline="0" fieldPosition="0"/>
    </format>
    <format dxfId="5593">
      <pivotArea type="origin" dataOnly="0" labelOnly="1" outline="0" fieldPosition="0"/>
    </format>
    <format dxfId="5592">
      <pivotArea field="1" type="button" dataOnly="0" labelOnly="1" outline="0" axis="axisRow" fieldPosition="0"/>
    </format>
    <format dxfId="5591">
      <pivotArea dataOnly="0" labelOnly="1" outline="0" fieldPosition="0">
        <references count="1">
          <reference field="1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590">
      <pivotArea dataOnly="0" labelOnly="1" outline="0" fieldPosition="0">
        <references count="1">
          <reference field="1" count="1">
            <x v="17"/>
          </reference>
        </references>
      </pivotArea>
    </format>
    <format dxfId="5589">
      <pivotArea dataOnly="0" labelOnly="1" grandRow="1" outline="0" fieldPosition="0"/>
    </format>
    <format dxfId="5588">
      <pivotArea outline="0" collapsedLevelsAreSubtotals="1" fieldPosition="0"/>
    </format>
    <format dxfId="5587">
      <pivotArea field="1" type="button" dataOnly="0" labelOnly="1" outline="0" axis="axisRow" fieldPosition="0"/>
    </format>
    <format dxfId="5586">
      <pivotArea field="2" type="button" dataOnly="0" labelOnly="1" outline="0" axis="axisRow" fieldPosition="1"/>
    </format>
    <format dxfId="5585">
      <pivotArea dataOnly="0" labelOnly="1" outline="0" fieldPosition="0">
        <references count="1">
          <reference field="1" count="2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5584">
      <pivotArea dataOnly="0" labelOnly="1" grandRow="1" outline="0" fieldPosition="0"/>
    </format>
    <format dxfId="5583">
      <pivotArea type="origin" dataOnly="0" labelOnly="1" outline="0" fieldPosition="0"/>
    </format>
    <format dxfId="5582">
      <pivotArea field="4" type="button" dataOnly="0" labelOnly="1" outline="0" axis="axisCol" fieldPosition="0"/>
    </format>
    <format dxfId="5581">
      <pivotArea type="topRight" dataOnly="0" labelOnly="1" outline="0" fieldPosition="0"/>
    </format>
    <format dxfId="5580">
      <pivotArea grandRow="1" outline="0" collapsedLevelsAreSubtotals="1" fieldPosition="0"/>
    </format>
    <format dxfId="5579">
      <pivotArea outline="0" collapsedLevelsAreSubtotals="1" fieldPosition="0"/>
    </format>
    <format dxfId="5578">
      <pivotArea dataOnly="0" labelOnly="1" outline="0" fieldPosition="0">
        <references count="1">
          <reference field="1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1"/>
            <x v="22"/>
            <x v="23"/>
            <x v="24"/>
            <x v="27"/>
          </reference>
        </references>
      </pivotArea>
    </format>
    <format dxfId="5577">
      <pivotArea dataOnly="0" labelOnly="1" grandRow="1" outline="0" fieldPosition="0"/>
    </format>
    <format dxfId="5576">
      <pivotArea dataOnly="0" labelOnly="1" outline="0" fieldPosition="0">
        <references count="1">
          <reference field="1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575">
      <pivotArea outline="0" collapsedLevelsAreSubtotals="1" fieldPosition="0"/>
    </format>
    <format dxfId="5574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5573">
      <pivotArea dataOnly="0" labelOnly="1" outline="0" fieldPosition="0">
        <references count="1">
          <reference field="1" count="11">
            <x v="51"/>
            <x v="52"/>
            <x v="53"/>
            <x v="54"/>
            <x v="55"/>
            <x v="56"/>
            <x v="57"/>
            <x v="58"/>
            <x v="59"/>
            <x v="60"/>
            <x v="61"/>
          </reference>
        </references>
      </pivotArea>
    </format>
    <format dxfId="5572">
      <pivotArea dataOnly="0" labelOnly="1" grandRow="1" outline="0" fieldPosition="0"/>
    </format>
    <format dxfId="5571">
      <pivotArea dataOnly="0" labelOnly="1" outline="0" fieldPosition="0">
        <references count="2">
          <reference field="1" count="1" selected="0">
            <x v="0"/>
          </reference>
          <reference field="2" count="1">
            <x v="15"/>
          </reference>
        </references>
      </pivotArea>
    </format>
    <format dxfId="5570">
      <pivotArea dataOnly="0" labelOnly="1" outline="0" fieldPosition="0">
        <references count="2">
          <reference field="1" count="1" selected="0">
            <x v="1"/>
          </reference>
          <reference field="2" count="1">
            <x v="13"/>
          </reference>
        </references>
      </pivotArea>
    </format>
    <format dxfId="5569">
      <pivotArea dataOnly="0" labelOnly="1" outline="0" fieldPosition="0">
        <references count="2">
          <reference field="1" count="1" selected="0">
            <x v="2"/>
          </reference>
          <reference field="2" count="1">
            <x v="42"/>
          </reference>
        </references>
      </pivotArea>
    </format>
    <format dxfId="5568">
      <pivotArea dataOnly="0" labelOnly="1" outline="0" fieldPosition="0">
        <references count="2">
          <reference field="1" count="1" selected="0">
            <x v="3"/>
          </reference>
          <reference field="2" count="1">
            <x v="44"/>
          </reference>
        </references>
      </pivotArea>
    </format>
    <format dxfId="5567">
      <pivotArea dataOnly="0" labelOnly="1" outline="0" fieldPosition="0">
        <references count="2">
          <reference field="1" count="1" selected="0">
            <x v="4"/>
          </reference>
          <reference field="2" count="1">
            <x v="10"/>
          </reference>
        </references>
      </pivotArea>
    </format>
    <format dxfId="5566">
      <pivotArea dataOnly="0" labelOnly="1" outline="0" fieldPosition="0">
        <references count="2">
          <reference field="1" count="1" selected="0">
            <x v="5"/>
          </reference>
          <reference field="2" count="1">
            <x v="20"/>
          </reference>
        </references>
      </pivotArea>
    </format>
    <format dxfId="5565">
      <pivotArea dataOnly="0" labelOnly="1" outline="0" fieldPosition="0">
        <references count="2">
          <reference field="1" count="1" selected="0">
            <x v="6"/>
          </reference>
          <reference field="2" count="1">
            <x v="7"/>
          </reference>
        </references>
      </pivotArea>
    </format>
    <format dxfId="5564">
      <pivotArea dataOnly="0" labelOnly="1" outline="0" fieldPosition="0">
        <references count="2">
          <reference field="1" count="1" selected="0">
            <x v="7"/>
          </reference>
          <reference field="2" count="1">
            <x v="49"/>
          </reference>
        </references>
      </pivotArea>
    </format>
    <format dxfId="5563">
      <pivotArea dataOnly="0" labelOnly="1" outline="0" fieldPosition="0">
        <references count="2">
          <reference field="1" count="1" selected="0">
            <x v="8"/>
          </reference>
          <reference field="2" count="1">
            <x v="41"/>
          </reference>
        </references>
      </pivotArea>
    </format>
    <format dxfId="5562">
      <pivotArea dataOnly="0" labelOnly="1" outline="0" fieldPosition="0">
        <references count="2">
          <reference field="1" count="1" selected="0">
            <x v="9"/>
          </reference>
          <reference field="2" count="1">
            <x v="48"/>
          </reference>
        </references>
      </pivotArea>
    </format>
    <format dxfId="5561">
      <pivotArea dataOnly="0" labelOnly="1" outline="0" fieldPosition="0">
        <references count="2">
          <reference field="1" count="1" selected="0">
            <x v="10"/>
          </reference>
          <reference field="2" count="1">
            <x v="4"/>
          </reference>
        </references>
      </pivotArea>
    </format>
    <format dxfId="5560">
      <pivotArea dataOnly="0" labelOnly="1" outline="0" fieldPosition="0">
        <references count="2">
          <reference field="1" count="1" selected="0">
            <x v="11"/>
          </reference>
          <reference field="2" count="1">
            <x v="28"/>
          </reference>
        </references>
      </pivotArea>
    </format>
    <format dxfId="5559">
      <pivotArea dataOnly="0" labelOnly="1" outline="0" fieldPosition="0">
        <references count="2">
          <reference field="1" count="1" selected="0">
            <x v="12"/>
          </reference>
          <reference field="2" count="1">
            <x v="61"/>
          </reference>
        </references>
      </pivotArea>
    </format>
    <format dxfId="5558">
      <pivotArea dataOnly="0" labelOnly="1" outline="0" fieldPosition="0">
        <references count="2">
          <reference field="1" count="1" selected="0">
            <x v="13"/>
          </reference>
          <reference field="2" count="1">
            <x v="5"/>
          </reference>
        </references>
      </pivotArea>
    </format>
    <format dxfId="5557">
      <pivotArea dataOnly="0" labelOnly="1" outline="0" fieldPosition="0">
        <references count="2">
          <reference field="1" count="1" selected="0">
            <x v="14"/>
          </reference>
          <reference field="2" count="1">
            <x v="11"/>
          </reference>
        </references>
      </pivotArea>
    </format>
    <format dxfId="5556">
      <pivotArea dataOnly="0" labelOnly="1" outline="0" fieldPosition="0">
        <references count="2">
          <reference field="1" count="1" selected="0">
            <x v="15"/>
          </reference>
          <reference field="2" count="1">
            <x v="33"/>
          </reference>
        </references>
      </pivotArea>
    </format>
    <format dxfId="5555">
      <pivotArea dataOnly="0" labelOnly="1" outline="0" fieldPosition="0">
        <references count="2">
          <reference field="1" count="1" selected="0">
            <x v="16"/>
          </reference>
          <reference field="2" count="1">
            <x v="34"/>
          </reference>
        </references>
      </pivotArea>
    </format>
    <format dxfId="5554">
      <pivotArea dataOnly="0" labelOnly="1" outline="0" fieldPosition="0">
        <references count="2">
          <reference field="1" count="1" selected="0">
            <x v="17"/>
          </reference>
          <reference field="2" count="1">
            <x v="35"/>
          </reference>
        </references>
      </pivotArea>
    </format>
    <format dxfId="5553">
      <pivotArea dataOnly="0" labelOnly="1" outline="0" fieldPosition="0">
        <references count="2">
          <reference field="1" count="1" selected="0">
            <x v="18"/>
          </reference>
          <reference field="2" count="1">
            <x v="31"/>
          </reference>
        </references>
      </pivotArea>
    </format>
    <format dxfId="5552">
      <pivotArea dataOnly="0" labelOnly="1" outline="0" fieldPosition="0">
        <references count="2">
          <reference field="1" count="1" selected="0">
            <x v="19"/>
          </reference>
          <reference field="2" count="1">
            <x v="53"/>
          </reference>
        </references>
      </pivotArea>
    </format>
    <format dxfId="5551">
      <pivotArea dataOnly="0" labelOnly="1" outline="0" fieldPosition="0">
        <references count="2">
          <reference field="1" count="1" selected="0">
            <x v="20"/>
          </reference>
          <reference field="2" count="1">
            <x v="54"/>
          </reference>
        </references>
      </pivotArea>
    </format>
    <format dxfId="5550">
      <pivotArea dataOnly="0" labelOnly="1" outline="0" fieldPosition="0">
        <references count="2">
          <reference field="1" count="1" selected="0">
            <x v="21"/>
          </reference>
          <reference field="2" count="1">
            <x v="6"/>
          </reference>
        </references>
      </pivotArea>
    </format>
    <format dxfId="5549">
      <pivotArea dataOnly="0" labelOnly="1" outline="0" fieldPosition="0">
        <references count="2">
          <reference field="1" count="1" selected="0">
            <x v="22"/>
          </reference>
          <reference field="2" count="1">
            <x v="30"/>
          </reference>
        </references>
      </pivotArea>
    </format>
    <format dxfId="5548">
      <pivotArea dataOnly="0" labelOnly="1" outline="0" fieldPosition="0">
        <references count="2">
          <reference field="1" count="1" selected="0">
            <x v="23"/>
          </reference>
          <reference field="2" count="1">
            <x v="14"/>
          </reference>
        </references>
      </pivotArea>
    </format>
    <format dxfId="5547">
      <pivotArea dataOnly="0" labelOnly="1" outline="0" fieldPosition="0">
        <references count="2">
          <reference field="1" count="1" selected="0">
            <x v="24"/>
          </reference>
          <reference field="2" count="1">
            <x v="8"/>
          </reference>
        </references>
      </pivotArea>
    </format>
    <format dxfId="5546">
      <pivotArea dataOnly="0" labelOnly="1" outline="0" fieldPosition="0">
        <references count="2">
          <reference field="1" count="1" selected="0">
            <x v="25"/>
          </reference>
          <reference field="2" count="1">
            <x v="17"/>
          </reference>
        </references>
      </pivotArea>
    </format>
    <format dxfId="5545">
      <pivotArea dataOnly="0" labelOnly="1" outline="0" fieldPosition="0">
        <references count="2">
          <reference field="1" count="1" selected="0">
            <x v="26"/>
          </reference>
          <reference field="2" count="1">
            <x v="29"/>
          </reference>
        </references>
      </pivotArea>
    </format>
    <format dxfId="5544">
      <pivotArea dataOnly="0" labelOnly="1" outline="0" fieldPosition="0">
        <references count="2">
          <reference field="1" count="1" selected="0">
            <x v="27"/>
          </reference>
          <reference field="2" count="1">
            <x v="18"/>
          </reference>
        </references>
      </pivotArea>
    </format>
    <format dxfId="5543">
      <pivotArea dataOnly="0" labelOnly="1" outline="0" fieldPosition="0">
        <references count="2">
          <reference field="1" count="1" selected="0">
            <x v="28"/>
          </reference>
          <reference field="2" count="1">
            <x v="0"/>
          </reference>
        </references>
      </pivotArea>
    </format>
    <format dxfId="5542">
      <pivotArea dataOnly="0" labelOnly="1" outline="0" fieldPosition="0">
        <references count="2">
          <reference field="1" count="1" selected="0">
            <x v="29"/>
          </reference>
          <reference field="2" count="1">
            <x v="1"/>
          </reference>
        </references>
      </pivotArea>
    </format>
    <format dxfId="5541">
      <pivotArea dataOnly="0" labelOnly="1" outline="0" fieldPosition="0">
        <references count="2">
          <reference field="1" count="1" selected="0">
            <x v="31"/>
          </reference>
          <reference field="2" count="1">
            <x v="3"/>
          </reference>
        </references>
      </pivotArea>
    </format>
    <format dxfId="5540">
      <pivotArea dataOnly="0" labelOnly="1" outline="0" fieldPosition="0">
        <references count="2">
          <reference field="1" count="1" selected="0">
            <x v="32"/>
          </reference>
          <reference field="2" count="1">
            <x v="9"/>
          </reference>
        </references>
      </pivotArea>
    </format>
    <format dxfId="5539">
      <pivotArea dataOnly="0" labelOnly="1" outline="0" fieldPosition="0">
        <references count="2">
          <reference field="1" count="1" selected="0">
            <x v="33"/>
          </reference>
          <reference field="2" count="1">
            <x v="12"/>
          </reference>
        </references>
      </pivotArea>
    </format>
    <format dxfId="5538">
      <pivotArea dataOnly="0" labelOnly="1" outline="0" fieldPosition="0">
        <references count="2">
          <reference field="1" count="1" selected="0">
            <x v="34"/>
          </reference>
          <reference field="2" count="1">
            <x v="16"/>
          </reference>
        </references>
      </pivotArea>
    </format>
    <format dxfId="5537">
      <pivotArea dataOnly="0" labelOnly="1" outline="0" fieldPosition="0">
        <references count="2">
          <reference field="1" count="1" selected="0">
            <x v="35"/>
          </reference>
          <reference field="2" count="1">
            <x v="19"/>
          </reference>
        </references>
      </pivotArea>
    </format>
    <format dxfId="5536">
      <pivotArea dataOnly="0" labelOnly="1" outline="0" fieldPosition="0">
        <references count="2">
          <reference field="1" count="1" selected="0">
            <x v="36"/>
          </reference>
          <reference field="2" count="1">
            <x v="21"/>
          </reference>
        </references>
      </pivotArea>
    </format>
    <format dxfId="5535">
      <pivotArea dataOnly="0" labelOnly="1" outline="0" fieldPosition="0">
        <references count="2">
          <reference field="1" count="1" selected="0">
            <x v="37"/>
          </reference>
          <reference field="2" count="1">
            <x v="22"/>
          </reference>
        </references>
      </pivotArea>
    </format>
    <format dxfId="5534">
      <pivotArea dataOnly="0" labelOnly="1" outline="0" fieldPosition="0">
        <references count="2">
          <reference field="1" count="1" selected="0">
            <x v="38"/>
          </reference>
          <reference field="2" count="1">
            <x v="23"/>
          </reference>
        </references>
      </pivotArea>
    </format>
    <format dxfId="5533">
      <pivotArea dataOnly="0" labelOnly="1" outline="0" fieldPosition="0">
        <references count="2">
          <reference field="1" count="1" selected="0">
            <x v="39"/>
          </reference>
          <reference field="2" count="1">
            <x v="24"/>
          </reference>
        </references>
      </pivotArea>
    </format>
    <format dxfId="5532">
      <pivotArea dataOnly="0" labelOnly="1" outline="0" fieldPosition="0">
        <references count="2">
          <reference field="1" count="1" selected="0">
            <x v="40"/>
          </reference>
          <reference field="2" count="1">
            <x v="25"/>
          </reference>
        </references>
      </pivotArea>
    </format>
    <format dxfId="5531">
      <pivotArea dataOnly="0" labelOnly="1" outline="0" fieldPosition="0">
        <references count="2">
          <reference field="1" count="1" selected="0">
            <x v="41"/>
          </reference>
          <reference field="2" count="1">
            <x v="26"/>
          </reference>
        </references>
      </pivotArea>
    </format>
    <format dxfId="5530">
      <pivotArea dataOnly="0" labelOnly="1" outline="0" fieldPosition="0">
        <references count="2">
          <reference field="1" count="1" selected="0">
            <x v="42"/>
          </reference>
          <reference field="2" count="1">
            <x v="27"/>
          </reference>
        </references>
      </pivotArea>
    </format>
    <format dxfId="5529">
      <pivotArea dataOnly="0" labelOnly="1" outline="0" fieldPosition="0">
        <references count="2">
          <reference field="1" count="1" selected="0">
            <x v="43"/>
          </reference>
          <reference field="2" count="1">
            <x v="32"/>
          </reference>
        </references>
      </pivotArea>
    </format>
    <format dxfId="5528">
      <pivotArea dataOnly="0" labelOnly="1" outline="0" fieldPosition="0">
        <references count="2">
          <reference field="1" count="1" selected="0">
            <x v="44"/>
          </reference>
          <reference field="2" count="1">
            <x v="36"/>
          </reference>
        </references>
      </pivotArea>
    </format>
    <format dxfId="5527">
      <pivotArea dataOnly="0" labelOnly="1" outline="0" fieldPosition="0">
        <references count="2">
          <reference field="1" count="1" selected="0">
            <x v="45"/>
          </reference>
          <reference field="2" count="1">
            <x v="37"/>
          </reference>
        </references>
      </pivotArea>
    </format>
    <format dxfId="5526">
      <pivotArea dataOnly="0" labelOnly="1" outline="0" fieldPosition="0">
        <references count="2">
          <reference field="1" count="1" selected="0">
            <x v="46"/>
          </reference>
          <reference field="2" count="1">
            <x v="38"/>
          </reference>
        </references>
      </pivotArea>
    </format>
    <format dxfId="5525">
      <pivotArea dataOnly="0" labelOnly="1" outline="0" fieldPosition="0">
        <references count="2">
          <reference field="1" count="1" selected="0">
            <x v="47"/>
          </reference>
          <reference field="2" count="1">
            <x v="39"/>
          </reference>
        </references>
      </pivotArea>
    </format>
    <format dxfId="5524">
      <pivotArea dataOnly="0" labelOnly="1" outline="0" fieldPosition="0">
        <references count="2">
          <reference field="1" count="1" selected="0">
            <x v="48"/>
          </reference>
          <reference field="2" count="1">
            <x v="40"/>
          </reference>
        </references>
      </pivotArea>
    </format>
    <format dxfId="5523">
      <pivotArea dataOnly="0" labelOnly="1" outline="0" fieldPosition="0">
        <references count="2">
          <reference field="1" count="1" selected="0">
            <x v="49"/>
          </reference>
          <reference field="2" count="1">
            <x v="43"/>
          </reference>
        </references>
      </pivotArea>
    </format>
    <format dxfId="5522">
      <pivotArea dataOnly="0" labelOnly="1" outline="0" fieldPosition="0">
        <references count="2">
          <reference field="1" count="1" selected="0">
            <x v="50"/>
          </reference>
          <reference field="2" count="1">
            <x v="45"/>
          </reference>
        </references>
      </pivotArea>
    </format>
    <format dxfId="5521">
      <pivotArea dataOnly="0" labelOnly="1" outline="0" fieldPosition="0">
        <references count="2">
          <reference field="1" count="1" selected="0">
            <x v="51"/>
          </reference>
          <reference field="2" count="1">
            <x v="46"/>
          </reference>
        </references>
      </pivotArea>
    </format>
    <format dxfId="5520">
      <pivotArea dataOnly="0" labelOnly="1" outline="0" fieldPosition="0">
        <references count="2">
          <reference field="1" count="1" selected="0">
            <x v="52"/>
          </reference>
          <reference field="2" count="1">
            <x v="47"/>
          </reference>
        </references>
      </pivotArea>
    </format>
    <format dxfId="5519">
      <pivotArea dataOnly="0" labelOnly="1" outline="0" fieldPosition="0">
        <references count="2">
          <reference field="1" count="1" selected="0">
            <x v="53"/>
          </reference>
          <reference field="2" count="1">
            <x v="50"/>
          </reference>
        </references>
      </pivotArea>
    </format>
    <format dxfId="5518">
      <pivotArea dataOnly="0" labelOnly="1" outline="0" fieldPosition="0">
        <references count="2">
          <reference field="1" count="1" selected="0">
            <x v="54"/>
          </reference>
          <reference field="2" count="1">
            <x v="51"/>
          </reference>
        </references>
      </pivotArea>
    </format>
    <format dxfId="5517">
      <pivotArea dataOnly="0" labelOnly="1" outline="0" fieldPosition="0">
        <references count="2">
          <reference field="1" count="1" selected="0">
            <x v="55"/>
          </reference>
          <reference field="2" count="1">
            <x v="52"/>
          </reference>
        </references>
      </pivotArea>
    </format>
    <format dxfId="5516">
      <pivotArea dataOnly="0" labelOnly="1" outline="0" fieldPosition="0">
        <references count="2">
          <reference field="1" count="1" selected="0">
            <x v="56"/>
          </reference>
          <reference field="2" count="1">
            <x v="55"/>
          </reference>
        </references>
      </pivotArea>
    </format>
    <format dxfId="5515">
      <pivotArea dataOnly="0" labelOnly="1" outline="0" fieldPosition="0">
        <references count="2">
          <reference field="1" count="1" selected="0">
            <x v="57"/>
          </reference>
          <reference field="2" count="1">
            <x v="56"/>
          </reference>
        </references>
      </pivotArea>
    </format>
    <format dxfId="5514">
      <pivotArea dataOnly="0" labelOnly="1" outline="0" fieldPosition="0">
        <references count="2">
          <reference field="1" count="1" selected="0">
            <x v="58"/>
          </reference>
          <reference field="2" count="1">
            <x v="57"/>
          </reference>
        </references>
      </pivotArea>
    </format>
    <format dxfId="5513">
      <pivotArea dataOnly="0" labelOnly="1" outline="0" fieldPosition="0">
        <references count="2">
          <reference field="1" count="1" selected="0">
            <x v="59"/>
          </reference>
          <reference field="2" count="1">
            <x v="58"/>
          </reference>
        </references>
      </pivotArea>
    </format>
    <format dxfId="5512">
      <pivotArea dataOnly="0" labelOnly="1" outline="0" fieldPosition="0">
        <references count="2">
          <reference field="1" count="1" selected="0">
            <x v="60"/>
          </reference>
          <reference field="2" count="1">
            <x v="59"/>
          </reference>
        </references>
      </pivotArea>
    </format>
    <format dxfId="5511">
      <pivotArea dataOnly="0" labelOnly="1" outline="0" fieldPosition="0">
        <references count="2">
          <reference field="1" count="1" selected="0">
            <x v="61"/>
          </reference>
          <reference field="2" count="1">
            <x v="60"/>
          </reference>
        </references>
      </pivotArea>
    </format>
    <format dxfId="5510">
      <pivotArea dataOnly="0" labelOnly="1" outline="0" fieldPosition="0">
        <references count="1">
          <reference field="4" count="0"/>
        </references>
      </pivotArea>
    </format>
    <format dxfId="5509">
      <pivotArea dataOnly="0" labelOnly="1" grandCol="1" outline="0" fieldPosition="0"/>
    </format>
    <format dxfId="5508">
      <pivotArea outline="0" collapsedLevelsAreSubtotals="1" fieldPosition="0"/>
    </format>
    <format dxfId="5507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5506">
      <pivotArea dataOnly="0" labelOnly="1" outline="0" fieldPosition="0">
        <references count="1">
          <reference field="1" count="11">
            <x v="51"/>
            <x v="52"/>
            <x v="53"/>
            <x v="54"/>
            <x v="55"/>
            <x v="56"/>
            <x v="57"/>
            <x v="58"/>
            <x v="59"/>
            <x v="60"/>
            <x v="61"/>
          </reference>
        </references>
      </pivotArea>
    </format>
    <format dxfId="5505">
      <pivotArea dataOnly="0" labelOnly="1" grandRow="1" outline="0" fieldPosition="0"/>
    </format>
    <format dxfId="5504">
      <pivotArea dataOnly="0" labelOnly="1" outline="0" fieldPosition="0">
        <references count="2">
          <reference field="1" count="1" selected="0">
            <x v="0"/>
          </reference>
          <reference field="2" count="1">
            <x v="15"/>
          </reference>
        </references>
      </pivotArea>
    </format>
    <format dxfId="5503">
      <pivotArea dataOnly="0" labelOnly="1" outline="0" fieldPosition="0">
        <references count="2">
          <reference field="1" count="1" selected="0">
            <x v="1"/>
          </reference>
          <reference field="2" count="1">
            <x v="13"/>
          </reference>
        </references>
      </pivotArea>
    </format>
    <format dxfId="5502">
      <pivotArea dataOnly="0" labelOnly="1" outline="0" fieldPosition="0">
        <references count="2">
          <reference field="1" count="1" selected="0">
            <x v="2"/>
          </reference>
          <reference field="2" count="1">
            <x v="42"/>
          </reference>
        </references>
      </pivotArea>
    </format>
    <format dxfId="5501">
      <pivotArea dataOnly="0" labelOnly="1" outline="0" fieldPosition="0">
        <references count="2">
          <reference field="1" count="1" selected="0">
            <x v="3"/>
          </reference>
          <reference field="2" count="1">
            <x v="44"/>
          </reference>
        </references>
      </pivotArea>
    </format>
    <format dxfId="5500">
      <pivotArea dataOnly="0" labelOnly="1" outline="0" fieldPosition="0">
        <references count="2">
          <reference field="1" count="1" selected="0">
            <x v="4"/>
          </reference>
          <reference field="2" count="1">
            <x v="10"/>
          </reference>
        </references>
      </pivotArea>
    </format>
    <format dxfId="5499">
      <pivotArea dataOnly="0" labelOnly="1" outline="0" fieldPosition="0">
        <references count="2">
          <reference field="1" count="1" selected="0">
            <x v="5"/>
          </reference>
          <reference field="2" count="1">
            <x v="20"/>
          </reference>
        </references>
      </pivotArea>
    </format>
    <format dxfId="5498">
      <pivotArea dataOnly="0" labelOnly="1" outline="0" fieldPosition="0">
        <references count="2">
          <reference field="1" count="1" selected="0">
            <x v="6"/>
          </reference>
          <reference field="2" count="1">
            <x v="7"/>
          </reference>
        </references>
      </pivotArea>
    </format>
    <format dxfId="5497">
      <pivotArea dataOnly="0" labelOnly="1" outline="0" fieldPosition="0">
        <references count="2">
          <reference field="1" count="1" selected="0">
            <x v="7"/>
          </reference>
          <reference field="2" count="1">
            <x v="49"/>
          </reference>
        </references>
      </pivotArea>
    </format>
    <format dxfId="5496">
      <pivotArea dataOnly="0" labelOnly="1" outline="0" fieldPosition="0">
        <references count="2">
          <reference field="1" count="1" selected="0">
            <x v="8"/>
          </reference>
          <reference field="2" count="1">
            <x v="41"/>
          </reference>
        </references>
      </pivotArea>
    </format>
    <format dxfId="5495">
      <pivotArea dataOnly="0" labelOnly="1" outline="0" fieldPosition="0">
        <references count="2">
          <reference field="1" count="1" selected="0">
            <x v="9"/>
          </reference>
          <reference field="2" count="1">
            <x v="48"/>
          </reference>
        </references>
      </pivotArea>
    </format>
    <format dxfId="5494">
      <pivotArea dataOnly="0" labelOnly="1" outline="0" fieldPosition="0">
        <references count="2">
          <reference field="1" count="1" selected="0">
            <x v="10"/>
          </reference>
          <reference field="2" count="1">
            <x v="4"/>
          </reference>
        </references>
      </pivotArea>
    </format>
    <format dxfId="5493">
      <pivotArea dataOnly="0" labelOnly="1" outline="0" fieldPosition="0">
        <references count="2">
          <reference field="1" count="1" selected="0">
            <x v="11"/>
          </reference>
          <reference field="2" count="1">
            <x v="28"/>
          </reference>
        </references>
      </pivotArea>
    </format>
    <format dxfId="5492">
      <pivotArea dataOnly="0" labelOnly="1" outline="0" fieldPosition="0">
        <references count="2">
          <reference field="1" count="1" selected="0">
            <x v="12"/>
          </reference>
          <reference field="2" count="1">
            <x v="61"/>
          </reference>
        </references>
      </pivotArea>
    </format>
    <format dxfId="5491">
      <pivotArea dataOnly="0" labelOnly="1" outline="0" fieldPosition="0">
        <references count="2">
          <reference field="1" count="1" selected="0">
            <x v="13"/>
          </reference>
          <reference field="2" count="1">
            <x v="5"/>
          </reference>
        </references>
      </pivotArea>
    </format>
    <format dxfId="5490">
      <pivotArea dataOnly="0" labelOnly="1" outline="0" fieldPosition="0">
        <references count="2">
          <reference field="1" count="1" selected="0">
            <x v="14"/>
          </reference>
          <reference field="2" count="1">
            <x v="11"/>
          </reference>
        </references>
      </pivotArea>
    </format>
    <format dxfId="5489">
      <pivotArea dataOnly="0" labelOnly="1" outline="0" fieldPosition="0">
        <references count="2">
          <reference field="1" count="1" selected="0">
            <x v="15"/>
          </reference>
          <reference field="2" count="1">
            <x v="33"/>
          </reference>
        </references>
      </pivotArea>
    </format>
    <format dxfId="5488">
      <pivotArea dataOnly="0" labelOnly="1" outline="0" fieldPosition="0">
        <references count="2">
          <reference field="1" count="1" selected="0">
            <x v="16"/>
          </reference>
          <reference field="2" count="1">
            <x v="34"/>
          </reference>
        </references>
      </pivotArea>
    </format>
    <format dxfId="5487">
      <pivotArea dataOnly="0" labelOnly="1" outline="0" fieldPosition="0">
        <references count="2">
          <reference field="1" count="1" selected="0">
            <x v="17"/>
          </reference>
          <reference field="2" count="1">
            <x v="35"/>
          </reference>
        </references>
      </pivotArea>
    </format>
    <format dxfId="5486">
      <pivotArea dataOnly="0" labelOnly="1" outline="0" fieldPosition="0">
        <references count="2">
          <reference field="1" count="1" selected="0">
            <x v="18"/>
          </reference>
          <reference field="2" count="1">
            <x v="31"/>
          </reference>
        </references>
      </pivotArea>
    </format>
    <format dxfId="5485">
      <pivotArea dataOnly="0" labelOnly="1" outline="0" fieldPosition="0">
        <references count="2">
          <reference field="1" count="1" selected="0">
            <x v="19"/>
          </reference>
          <reference field="2" count="1">
            <x v="53"/>
          </reference>
        </references>
      </pivotArea>
    </format>
    <format dxfId="5484">
      <pivotArea dataOnly="0" labelOnly="1" outline="0" fieldPosition="0">
        <references count="2">
          <reference field="1" count="1" selected="0">
            <x v="20"/>
          </reference>
          <reference field="2" count="1">
            <x v="54"/>
          </reference>
        </references>
      </pivotArea>
    </format>
    <format dxfId="5483">
      <pivotArea dataOnly="0" labelOnly="1" outline="0" fieldPosition="0">
        <references count="2">
          <reference field="1" count="1" selected="0">
            <x v="21"/>
          </reference>
          <reference field="2" count="1">
            <x v="6"/>
          </reference>
        </references>
      </pivotArea>
    </format>
    <format dxfId="5482">
      <pivotArea dataOnly="0" labelOnly="1" outline="0" fieldPosition="0">
        <references count="2">
          <reference field="1" count="1" selected="0">
            <x v="22"/>
          </reference>
          <reference field="2" count="1">
            <x v="30"/>
          </reference>
        </references>
      </pivotArea>
    </format>
    <format dxfId="5481">
      <pivotArea dataOnly="0" labelOnly="1" outline="0" fieldPosition="0">
        <references count="2">
          <reference field="1" count="1" selected="0">
            <x v="23"/>
          </reference>
          <reference field="2" count="1">
            <x v="14"/>
          </reference>
        </references>
      </pivotArea>
    </format>
    <format dxfId="5480">
      <pivotArea dataOnly="0" labelOnly="1" outline="0" fieldPosition="0">
        <references count="2">
          <reference field="1" count="1" selected="0">
            <x v="24"/>
          </reference>
          <reference field="2" count="1">
            <x v="8"/>
          </reference>
        </references>
      </pivotArea>
    </format>
    <format dxfId="5479">
      <pivotArea dataOnly="0" labelOnly="1" outline="0" fieldPosition="0">
        <references count="2">
          <reference field="1" count="1" selected="0">
            <x v="25"/>
          </reference>
          <reference field="2" count="1">
            <x v="17"/>
          </reference>
        </references>
      </pivotArea>
    </format>
    <format dxfId="5478">
      <pivotArea dataOnly="0" labelOnly="1" outline="0" fieldPosition="0">
        <references count="2">
          <reference field="1" count="1" selected="0">
            <x v="26"/>
          </reference>
          <reference field="2" count="1">
            <x v="29"/>
          </reference>
        </references>
      </pivotArea>
    </format>
    <format dxfId="5477">
      <pivotArea dataOnly="0" labelOnly="1" outline="0" fieldPosition="0">
        <references count="2">
          <reference field="1" count="1" selected="0">
            <x v="27"/>
          </reference>
          <reference field="2" count="1">
            <x v="18"/>
          </reference>
        </references>
      </pivotArea>
    </format>
    <format dxfId="5476">
      <pivotArea dataOnly="0" labelOnly="1" outline="0" fieldPosition="0">
        <references count="2">
          <reference field="1" count="1" selected="0">
            <x v="28"/>
          </reference>
          <reference field="2" count="1">
            <x v="0"/>
          </reference>
        </references>
      </pivotArea>
    </format>
    <format dxfId="5475">
      <pivotArea dataOnly="0" labelOnly="1" outline="0" fieldPosition="0">
        <references count="2">
          <reference field="1" count="1" selected="0">
            <x v="29"/>
          </reference>
          <reference field="2" count="1">
            <x v="1"/>
          </reference>
        </references>
      </pivotArea>
    </format>
    <format dxfId="5474">
      <pivotArea dataOnly="0" labelOnly="1" outline="0" fieldPosition="0">
        <references count="2">
          <reference field="1" count="1" selected="0">
            <x v="31"/>
          </reference>
          <reference field="2" count="1">
            <x v="3"/>
          </reference>
        </references>
      </pivotArea>
    </format>
    <format dxfId="5473">
      <pivotArea dataOnly="0" labelOnly="1" outline="0" fieldPosition="0">
        <references count="2">
          <reference field="1" count="1" selected="0">
            <x v="32"/>
          </reference>
          <reference field="2" count="1">
            <x v="9"/>
          </reference>
        </references>
      </pivotArea>
    </format>
    <format dxfId="5472">
      <pivotArea dataOnly="0" labelOnly="1" outline="0" fieldPosition="0">
        <references count="2">
          <reference field="1" count="1" selected="0">
            <x v="33"/>
          </reference>
          <reference field="2" count="1">
            <x v="12"/>
          </reference>
        </references>
      </pivotArea>
    </format>
    <format dxfId="5471">
      <pivotArea dataOnly="0" labelOnly="1" outline="0" fieldPosition="0">
        <references count="2">
          <reference field="1" count="1" selected="0">
            <x v="34"/>
          </reference>
          <reference field="2" count="1">
            <x v="16"/>
          </reference>
        </references>
      </pivotArea>
    </format>
    <format dxfId="5470">
      <pivotArea dataOnly="0" labelOnly="1" outline="0" fieldPosition="0">
        <references count="2">
          <reference field="1" count="1" selected="0">
            <x v="35"/>
          </reference>
          <reference field="2" count="1">
            <x v="19"/>
          </reference>
        </references>
      </pivotArea>
    </format>
    <format dxfId="5469">
      <pivotArea dataOnly="0" labelOnly="1" outline="0" fieldPosition="0">
        <references count="2">
          <reference field="1" count="1" selected="0">
            <x v="36"/>
          </reference>
          <reference field="2" count="1">
            <x v="21"/>
          </reference>
        </references>
      </pivotArea>
    </format>
    <format dxfId="5468">
      <pivotArea dataOnly="0" labelOnly="1" outline="0" fieldPosition="0">
        <references count="2">
          <reference field="1" count="1" selected="0">
            <x v="37"/>
          </reference>
          <reference field="2" count="1">
            <x v="22"/>
          </reference>
        </references>
      </pivotArea>
    </format>
    <format dxfId="5467">
      <pivotArea dataOnly="0" labelOnly="1" outline="0" fieldPosition="0">
        <references count="2">
          <reference field="1" count="1" selected="0">
            <x v="38"/>
          </reference>
          <reference field="2" count="1">
            <x v="23"/>
          </reference>
        </references>
      </pivotArea>
    </format>
    <format dxfId="5466">
      <pivotArea dataOnly="0" labelOnly="1" outline="0" fieldPosition="0">
        <references count="2">
          <reference field="1" count="1" selected="0">
            <x v="39"/>
          </reference>
          <reference field="2" count="1">
            <x v="24"/>
          </reference>
        </references>
      </pivotArea>
    </format>
    <format dxfId="5465">
      <pivotArea dataOnly="0" labelOnly="1" outline="0" fieldPosition="0">
        <references count="2">
          <reference field="1" count="1" selected="0">
            <x v="40"/>
          </reference>
          <reference field="2" count="1">
            <x v="25"/>
          </reference>
        </references>
      </pivotArea>
    </format>
    <format dxfId="5464">
      <pivotArea dataOnly="0" labelOnly="1" outline="0" fieldPosition="0">
        <references count="2">
          <reference field="1" count="1" selected="0">
            <x v="41"/>
          </reference>
          <reference field="2" count="1">
            <x v="26"/>
          </reference>
        </references>
      </pivotArea>
    </format>
    <format dxfId="5463">
      <pivotArea dataOnly="0" labelOnly="1" outline="0" fieldPosition="0">
        <references count="2">
          <reference field="1" count="1" selected="0">
            <x v="42"/>
          </reference>
          <reference field="2" count="1">
            <x v="27"/>
          </reference>
        </references>
      </pivotArea>
    </format>
    <format dxfId="5462">
      <pivotArea dataOnly="0" labelOnly="1" outline="0" fieldPosition="0">
        <references count="2">
          <reference field="1" count="1" selected="0">
            <x v="43"/>
          </reference>
          <reference field="2" count="1">
            <x v="32"/>
          </reference>
        </references>
      </pivotArea>
    </format>
    <format dxfId="5461">
      <pivotArea dataOnly="0" labelOnly="1" outline="0" fieldPosition="0">
        <references count="2">
          <reference field="1" count="1" selected="0">
            <x v="44"/>
          </reference>
          <reference field="2" count="1">
            <x v="36"/>
          </reference>
        </references>
      </pivotArea>
    </format>
    <format dxfId="5460">
      <pivotArea dataOnly="0" labelOnly="1" outline="0" fieldPosition="0">
        <references count="2">
          <reference field="1" count="1" selected="0">
            <x v="45"/>
          </reference>
          <reference field="2" count="1">
            <x v="37"/>
          </reference>
        </references>
      </pivotArea>
    </format>
    <format dxfId="5459">
      <pivotArea dataOnly="0" labelOnly="1" outline="0" fieldPosition="0">
        <references count="2">
          <reference field="1" count="1" selected="0">
            <x v="46"/>
          </reference>
          <reference field="2" count="1">
            <x v="38"/>
          </reference>
        </references>
      </pivotArea>
    </format>
    <format dxfId="5458">
      <pivotArea dataOnly="0" labelOnly="1" outline="0" fieldPosition="0">
        <references count="2">
          <reference field="1" count="1" selected="0">
            <x v="47"/>
          </reference>
          <reference field="2" count="1">
            <x v="39"/>
          </reference>
        </references>
      </pivotArea>
    </format>
    <format dxfId="5457">
      <pivotArea dataOnly="0" labelOnly="1" outline="0" fieldPosition="0">
        <references count="2">
          <reference field="1" count="1" selected="0">
            <x v="48"/>
          </reference>
          <reference field="2" count="1">
            <x v="40"/>
          </reference>
        </references>
      </pivotArea>
    </format>
    <format dxfId="5456">
      <pivotArea dataOnly="0" labelOnly="1" outline="0" fieldPosition="0">
        <references count="2">
          <reference field="1" count="1" selected="0">
            <x v="49"/>
          </reference>
          <reference field="2" count="1">
            <x v="43"/>
          </reference>
        </references>
      </pivotArea>
    </format>
    <format dxfId="5455">
      <pivotArea dataOnly="0" labelOnly="1" outline="0" fieldPosition="0">
        <references count="2">
          <reference field="1" count="1" selected="0">
            <x v="50"/>
          </reference>
          <reference field="2" count="1">
            <x v="45"/>
          </reference>
        </references>
      </pivotArea>
    </format>
    <format dxfId="5454">
      <pivotArea dataOnly="0" labelOnly="1" outline="0" fieldPosition="0">
        <references count="2">
          <reference field="1" count="1" selected="0">
            <x v="51"/>
          </reference>
          <reference field="2" count="1">
            <x v="46"/>
          </reference>
        </references>
      </pivotArea>
    </format>
    <format dxfId="5453">
      <pivotArea dataOnly="0" labelOnly="1" outline="0" fieldPosition="0">
        <references count="2">
          <reference field="1" count="1" selected="0">
            <x v="52"/>
          </reference>
          <reference field="2" count="1">
            <x v="47"/>
          </reference>
        </references>
      </pivotArea>
    </format>
    <format dxfId="5452">
      <pivotArea dataOnly="0" labelOnly="1" outline="0" fieldPosition="0">
        <references count="2">
          <reference field="1" count="1" selected="0">
            <x v="53"/>
          </reference>
          <reference field="2" count="1">
            <x v="50"/>
          </reference>
        </references>
      </pivotArea>
    </format>
    <format dxfId="5451">
      <pivotArea dataOnly="0" labelOnly="1" outline="0" fieldPosition="0">
        <references count="2">
          <reference field="1" count="1" selected="0">
            <x v="54"/>
          </reference>
          <reference field="2" count="1">
            <x v="51"/>
          </reference>
        </references>
      </pivotArea>
    </format>
    <format dxfId="5450">
      <pivotArea dataOnly="0" labelOnly="1" outline="0" fieldPosition="0">
        <references count="2">
          <reference field="1" count="1" selected="0">
            <x v="55"/>
          </reference>
          <reference field="2" count="1">
            <x v="52"/>
          </reference>
        </references>
      </pivotArea>
    </format>
    <format dxfId="5449">
      <pivotArea dataOnly="0" labelOnly="1" outline="0" fieldPosition="0">
        <references count="2">
          <reference field="1" count="1" selected="0">
            <x v="56"/>
          </reference>
          <reference field="2" count="1">
            <x v="55"/>
          </reference>
        </references>
      </pivotArea>
    </format>
    <format dxfId="5448">
      <pivotArea dataOnly="0" labelOnly="1" outline="0" fieldPosition="0">
        <references count="2">
          <reference field="1" count="1" selected="0">
            <x v="57"/>
          </reference>
          <reference field="2" count="1">
            <x v="56"/>
          </reference>
        </references>
      </pivotArea>
    </format>
    <format dxfId="5447">
      <pivotArea dataOnly="0" labelOnly="1" outline="0" fieldPosition="0">
        <references count="2">
          <reference field="1" count="1" selected="0">
            <x v="58"/>
          </reference>
          <reference field="2" count="1">
            <x v="57"/>
          </reference>
        </references>
      </pivotArea>
    </format>
    <format dxfId="5446">
      <pivotArea dataOnly="0" labelOnly="1" outline="0" fieldPosition="0">
        <references count="2">
          <reference field="1" count="1" selected="0">
            <x v="59"/>
          </reference>
          <reference field="2" count="1">
            <x v="58"/>
          </reference>
        </references>
      </pivotArea>
    </format>
    <format dxfId="5445">
      <pivotArea dataOnly="0" labelOnly="1" outline="0" fieldPosition="0">
        <references count="2">
          <reference field="1" count="1" selected="0">
            <x v="60"/>
          </reference>
          <reference field="2" count="1">
            <x v="59"/>
          </reference>
        </references>
      </pivotArea>
    </format>
    <format dxfId="5444">
      <pivotArea dataOnly="0" labelOnly="1" outline="0" fieldPosition="0">
        <references count="2">
          <reference field="1" count="1" selected="0">
            <x v="61"/>
          </reference>
          <reference field="2" count="1">
            <x v="60"/>
          </reference>
        </references>
      </pivotArea>
    </format>
    <format dxfId="5443">
      <pivotArea dataOnly="0" labelOnly="1" outline="0" fieldPosition="0">
        <references count="1">
          <reference field="4" count="0"/>
        </references>
      </pivotArea>
    </format>
    <format dxfId="544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Tabla dinámica5" cacheId="44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showHeaders="0" compact="0" compactData="0" gridDropZones="1" chartFormat="7">
  <location ref="H3:I9" firstHeaderRow="2" firstDataRow="2" firstDataCol="1"/>
  <pivotFields count="5">
    <pivotField compact="0" numFmtId="14" outline="0" showAll="0"/>
    <pivotField dataField="1" compact="0" outline="0" showAll="0" defaultSubtotal="0"/>
    <pivotField compact="0" outline="0" showAll="0"/>
    <pivotField compact="0" outline="0" showAll="0"/>
    <pivotField axis="axisRow" compact="0" outline="0" multipleItemSelectionAllowed="1" showAll="0" includeNewItemsInFilter="1" defaultSubtotal="0">
      <items count="4">
        <item x="0"/>
        <item x="2"/>
        <item x="3"/>
        <item x="1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COD" fld="1" subtotal="count" baseField="0" baseItem="0"/>
  </dataFields>
  <formats count="24">
    <format dxfId="5741">
      <pivotArea type="all" dataOnly="0" outline="0" fieldPosition="0"/>
    </format>
    <format dxfId="5740">
      <pivotArea type="all" dataOnly="0" outline="0" fieldPosition="0"/>
    </format>
    <format dxfId="5739">
      <pivotArea type="all" dataOnly="0" outline="0" fieldPosition="0"/>
    </format>
    <format dxfId="5738">
      <pivotArea type="all" dataOnly="0" outline="0" fieldPosition="0"/>
    </format>
    <format dxfId="5737">
      <pivotArea type="origin" dataOnly="0" labelOnly="1" outline="0" fieldPosition="0"/>
    </format>
    <format dxfId="5736">
      <pivotArea type="all" dataOnly="0" outline="0" fieldPosition="0"/>
    </format>
    <format dxfId="5735">
      <pivotArea type="all" dataOnly="0" outline="0" fieldPosition="0"/>
    </format>
    <format dxfId="5734">
      <pivotArea type="origin" dataOnly="0" labelOnly="1" outline="0" fieldPosition="0"/>
    </format>
    <format dxfId="5733">
      <pivotArea type="origin" dataOnly="0" labelOnly="1" outline="0" fieldPosition="0"/>
    </format>
    <format dxfId="5732">
      <pivotArea dataOnly="0" labelOnly="1" outline="0" fieldPosition="0">
        <references count="1">
          <reference field="4" count="0"/>
        </references>
      </pivotArea>
    </format>
    <format dxfId="5731">
      <pivotArea dataOnly="0" labelOnly="1" grandRow="1" outline="0" fieldPosition="0"/>
    </format>
    <format dxfId="5730">
      <pivotArea type="all" dataOnly="0" outline="0" fieldPosition="0"/>
    </format>
    <format dxfId="5729">
      <pivotArea type="all" dataOnly="0" outline="0" fieldPosition="0"/>
    </format>
    <format dxfId="5728">
      <pivotArea type="origin" dataOnly="0" labelOnly="1" outline="0" fieldPosition="0"/>
    </format>
    <format dxfId="5727">
      <pivotArea type="topRight" dataOnly="0" labelOnly="1" outline="0" fieldPosition="0"/>
    </format>
    <format dxfId="5726">
      <pivotArea type="topRight" dataOnly="0" labelOnly="1" outline="0" fieldPosition="0"/>
    </format>
    <format dxfId="5725">
      <pivotArea type="origin" dataOnly="0" labelOnly="1" outline="0" fieldPosition="0"/>
    </format>
    <format dxfId="5724">
      <pivotArea type="topRight" dataOnly="0" labelOnly="1" outline="0" fieldPosition="0"/>
    </format>
    <format dxfId="5723">
      <pivotArea type="topRight" dataOnly="0" labelOnly="1" outline="0" fieldPosition="0"/>
    </format>
    <format dxfId="5722">
      <pivotArea type="origin" dataOnly="0" labelOnly="1" outline="0" fieldPosition="0"/>
    </format>
    <format dxfId="5721">
      <pivotArea dataOnly="0" labelOnly="1" outline="0" fieldPosition="0">
        <references count="1">
          <reference field="4" count="0"/>
        </references>
      </pivotArea>
    </format>
    <format dxfId="5720">
      <pivotArea dataOnly="0" labelOnly="1" grandRow="1" outline="0" fieldPosition="0"/>
    </format>
    <format dxfId="5719">
      <pivotArea grandRow="1" outline="0" collapsedLevelsAreSubtotals="1" fieldPosition="0"/>
    </format>
    <format dxfId="5718">
      <pivotArea dataOnly="0" labelOnly="1" grandRow="1" outline="0" fieldPosition="0"/>
    </format>
  </formats>
  <chartFormats count="18"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Tabla dinámica10" cacheId="45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compact="0" compactData="0" gridDropZones="1" multipleFieldFilters="0" chartFormat="7">
  <location ref="AS15:AT41" firstHeaderRow="2" firstDataRow="2" firstDataCol="1"/>
  <pivotFields count="28">
    <pivotField compact="0" outline="0" showAll="0"/>
    <pivotField compact="0" outline="0" showAll="0" defaultSubtotal="0"/>
    <pivotField dataField="1" compact="0" outline="0" showAll="0"/>
    <pivotField compact="0" numFmtId="167" outline="0" showAll="0"/>
    <pivotField compact="0" outline="0" showAll="0"/>
    <pivotField compact="0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axis="axisRow" compact="0" numFmtId="167" outline="0" showAll="0">
      <items count="25">
        <item x="23"/>
        <item x="22"/>
        <item x="21"/>
        <item x="20"/>
        <item x="19"/>
        <item x="18"/>
        <item x="17"/>
        <item x="13"/>
        <item x="16"/>
        <item x="9"/>
        <item x="11"/>
        <item x="15"/>
        <item x="7"/>
        <item x="10"/>
        <item x="8"/>
        <item x="3"/>
        <item x="5"/>
        <item x="0"/>
        <item x="2"/>
        <item x="1"/>
        <item x="4"/>
        <item x="6"/>
        <item x="14"/>
        <item x="12"/>
        <item t="default"/>
      </items>
    </pivotField>
  </pivotFields>
  <rowFields count="1">
    <field x="2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uenta de PUNTO" fld="2" subtotal="count" baseField="0" baseItem="0"/>
  </dataFields>
  <formats count="20">
    <format dxfId="5761">
      <pivotArea type="all" dataOnly="0" outline="0" fieldPosition="0"/>
    </format>
    <format dxfId="5760">
      <pivotArea type="all" dataOnly="0" outline="0" fieldPosition="0"/>
    </format>
    <format dxfId="5759">
      <pivotArea type="all" dataOnly="0" outline="0" fieldPosition="0"/>
    </format>
    <format dxfId="5758">
      <pivotArea field="27" type="button" dataOnly="0" labelOnly="1" outline="0" axis="axisRow" fieldPosition="0"/>
    </format>
    <format dxfId="5757">
      <pivotArea field="27" type="button" dataOnly="0" labelOnly="1" outline="0" axis="axisRow" fieldPosition="0"/>
    </format>
    <format dxfId="5756">
      <pivotArea outline="0" collapsedLevelsAreSubtotals="1" fieldPosition="0"/>
    </format>
    <format dxfId="5755">
      <pivotArea field="27" type="button" dataOnly="0" labelOnly="1" outline="0" axis="axisRow" fieldPosition="0"/>
    </format>
    <format dxfId="5754">
      <pivotArea dataOnly="0" labelOnly="1" outline="0" fieldPosition="0">
        <references count="1">
          <reference field="27" count="0"/>
        </references>
      </pivotArea>
    </format>
    <format dxfId="5753">
      <pivotArea dataOnly="0" labelOnly="1" grandRow="1" outline="0" fieldPosition="0"/>
    </format>
    <format dxfId="5752">
      <pivotArea type="all" dataOnly="0" outline="0" fieldPosition="0"/>
    </format>
    <format dxfId="5751">
      <pivotArea type="all" dataOnly="0" outline="0" fieldPosition="0"/>
    </format>
    <format dxfId="5750">
      <pivotArea field="27" type="button" dataOnly="0" labelOnly="1" outline="0" axis="axisRow" fieldPosition="0"/>
    </format>
    <format dxfId="5749">
      <pivotArea field="27" type="button" dataOnly="0" labelOnly="1" outline="0" axis="axisRow" fieldPosition="0"/>
    </format>
    <format dxfId="5748">
      <pivotArea type="origin" dataOnly="0" labelOnly="1" outline="0" fieldPosition="0"/>
    </format>
    <format dxfId="5747">
      <pivotArea type="all" dataOnly="0" outline="0" fieldPosition="0"/>
    </format>
    <format dxfId="5746">
      <pivotArea type="all" dataOnly="0" outline="0" fieldPosition="0"/>
    </format>
    <format dxfId="5745">
      <pivotArea field="27" type="button" dataOnly="0" labelOnly="1" outline="0" axis="axisRow" fieldPosition="0"/>
    </format>
    <format dxfId="5744">
      <pivotArea outline="0" collapsedLevelsAreSubtotals="1" fieldPosition="0"/>
    </format>
    <format dxfId="5743">
      <pivotArea type="topRight" dataOnly="0" labelOnly="1" outline="0" fieldPosition="0"/>
    </format>
    <format dxfId="5742">
      <pivotArea type="topRight" dataOnly="0" labelOnly="1" outline="0" fieldPosition="0"/>
    </format>
  </formats>
  <chartFormats count="74">
    <chartFormat chart="1" format="22" series="1">
      <pivotArea type="data" outline="0" fieldPosition="0"/>
    </chartFormat>
    <chartFormat chart="3" format="70" series="1">
      <pivotArea type="data" outline="0" fieldPosition="0"/>
    </chartFormat>
    <chartFormat chart="3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2">
      <pivotArea type="data" outline="0" fieldPosition="0">
        <references count="2">
          <reference field="4294967294" count="1" selected="0">
            <x v="0"/>
          </reference>
          <reference field="27" count="1" selected="0">
            <x v="6"/>
          </reference>
        </references>
      </pivotArea>
    </chartFormat>
    <chartFormat chart="3" format="73">
      <pivotArea type="data" outline="0" fieldPosition="0">
        <references count="2">
          <reference field="4294967294" count="1" selected="0">
            <x v="0"/>
          </reference>
          <reference field="27" count="1" selected="0">
            <x v="8"/>
          </reference>
        </references>
      </pivotArea>
    </chartFormat>
    <chartFormat chart="3" format="76">
      <pivotArea type="data" outline="0" fieldPosition="0">
        <references count="2">
          <reference field="4294967294" count="1" selected="0">
            <x v="0"/>
          </reference>
          <reference field="27" count="1" selected="0">
            <x v="10"/>
          </reference>
        </references>
      </pivotArea>
    </chartFormat>
    <chartFormat chart="3" format="78">
      <pivotArea type="data" outline="0" fieldPosition="0">
        <references count="2">
          <reference field="4294967294" count="1" selected="0">
            <x v="0"/>
          </reference>
          <reference field="27" count="1" selected="0">
            <x v="11"/>
          </reference>
        </references>
      </pivotArea>
    </chartFormat>
    <chartFormat chart="3" format="80">
      <pivotArea type="data" outline="0" fieldPosition="0">
        <references count="2">
          <reference field="4294967294" count="1" selected="0">
            <x v="0"/>
          </reference>
          <reference field="27" count="1" selected="0">
            <x v="12"/>
          </reference>
        </references>
      </pivotArea>
    </chartFormat>
    <chartFormat chart="3" format="81">
      <pivotArea type="data" outline="0" fieldPosition="0">
        <references count="2">
          <reference field="4294967294" count="1" selected="0">
            <x v="0"/>
          </reference>
          <reference field="27" count="1" selected="0">
            <x v="9"/>
          </reference>
        </references>
      </pivotArea>
    </chartFormat>
    <chartFormat chart="3" format="82">
      <pivotArea type="data" outline="0" fieldPosition="0">
        <references count="2">
          <reference field="4294967294" count="1" selected="0">
            <x v="0"/>
          </reference>
          <reference field="27" count="1" selected="0">
            <x v="7"/>
          </reference>
        </references>
      </pivotArea>
    </chartFormat>
    <chartFormat chart="3" format="84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3" format="85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3" format="86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3" format="87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3" format="88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4" format="8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0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4" format="9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4" format="92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4" format="93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4" format="94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4" format="95">
      <pivotArea type="data" outline="0" fieldPosition="0">
        <references count="2">
          <reference field="4294967294" count="1" selected="0">
            <x v="0"/>
          </reference>
          <reference field="27" count="1" selected="0">
            <x v="6"/>
          </reference>
        </references>
      </pivotArea>
    </chartFormat>
    <chartFormat chart="4" format="97">
      <pivotArea type="data" outline="0" fieldPosition="0">
        <references count="2">
          <reference field="4294967294" count="1" selected="0">
            <x v="0"/>
          </reference>
          <reference field="27" count="1" selected="0">
            <x v="7"/>
          </reference>
        </references>
      </pivotArea>
    </chartFormat>
    <chartFormat chart="4" format="99">
      <pivotArea type="data" outline="0" fieldPosition="0">
        <references count="2">
          <reference field="4294967294" count="1" selected="0">
            <x v="0"/>
          </reference>
          <reference field="27" count="1" selected="0">
            <x v="8"/>
          </reference>
        </references>
      </pivotArea>
    </chartFormat>
    <chartFormat chart="4" format="100">
      <pivotArea type="data" outline="0" fieldPosition="0">
        <references count="2">
          <reference field="4294967294" count="1" selected="0">
            <x v="0"/>
          </reference>
          <reference field="27" count="1" selected="0">
            <x v="9"/>
          </reference>
        </references>
      </pivotArea>
    </chartFormat>
    <chartFormat chart="4" format="10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0"/>
          </reference>
        </references>
      </pivotArea>
    </chartFormat>
    <chartFormat chart="4" format="102">
      <pivotArea type="data" outline="0" fieldPosition="0">
        <references count="2">
          <reference field="4294967294" count="1" selected="0">
            <x v="0"/>
          </reference>
          <reference field="27" count="1" selected="0">
            <x v="11"/>
          </reference>
        </references>
      </pivotArea>
    </chartFormat>
    <chartFormat chart="4" format="106">
      <pivotArea type="data" outline="0" fieldPosition="0">
        <references count="2">
          <reference field="4294967294" count="1" selected="0">
            <x v="0"/>
          </reference>
          <reference field="27" count="1" selected="0">
            <x v="12"/>
          </reference>
        </references>
      </pivotArea>
    </chartFormat>
    <chartFormat chart="4" format="107">
      <pivotArea type="data" outline="0" fieldPosition="0">
        <references count="2">
          <reference field="4294967294" count="1" selected="0">
            <x v="0"/>
          </reference>
          <reference field="27" count="1" selected="0">
            <x v="14"/>
          </reference>
        </references>
      </pivotArea>
    </chartFormat>
    <chartFormat chart="4" format="108">
      <pivotArea type="data" outline="0" fieldPosition="0">
        <references count="2">
          <reference field="4294967294" count="1" selected="0">
            <x v="0"/>
          </reference>
          <reference field="27" count="1" selected="0">
            <x v="13"/>
          </reference>
        </references>
      </pivotArea>
    </chartFormat>
    <chartFormat chart="4" format="112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5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4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5" format="115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5" format="116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5" format="117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5" format="118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5" format="119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5" format="120">
      <pivotArea type="data" outline="0" fieldPosition="0">
        <references count="2">
          <reference field="4294967294" count="1" selected="0">
            <x v="0"/>
          </reference>
          <reference field="27" count="1" selected="0">
            <x v="6"/>
          </reference>
        </references>
      </pivotArea>
    </chartFormat>
    <chartFormat chart="5" format="122">
      <pivotArea type="data" outline="0" fieldPosition="0">
        <references count="2">
          <reference field="4294967294" count="1" selected="0">
            <x v="0"/>
          </reference>
          <reference field="27" count="1" selected="0">
            <x v="7"/>
          </reference>
        </references>
      </pivotArea>
    </chartFormat>
    <chartFormat chart="5" format="124">
      <pivotArea type="data" outline="0" fieldPosition="0">
        <references count="2">
          <reference field="4294967294" count="1" selected="0">
            <x v="0"/>
          </reference>
          <reference field="27" count="1" selected="0">
            <x v="8"/>
          </reference>
        </references>
      </pivotArea>
    </chartFormat>
    <chartFormat chart="5" format="125">
      <pivotArea type="data" outline="0" fieldPosition="0">
        <references count="2">
          <reference field="4294967294" count="1" selected="0">
            <x v="0"/>
          </reference>
          <reference field="27" count="1" selected="0">
            <x v="9"/>
          </reference>
        </references>
      </pivotArea>
    </chartFormat>
    <chartFormat chart="5" format="126">
      <pivotArea type="data" outline="0" fieldPosition="0">
        <references count="2">
          <reference field="4294967294" count="1" selected="0">
            <x v="0"/>
          </reference>
          <reference field="27" count="1" selected="0">
            <x v="10"/>
          </reference>
        </references>
      </pivotArea>
    </chartFormat>
    <chartFormat chart="5" format="127">
      <pivotArea type="data" outline="0" fieldPosition="0">
        <references count="2">
          <reference field="4294967294" count="1" selected="0">
            <x v="0"/>
          </reference>
          <reference field="27" count="1" selected="0">
            <x v="11"/>
          </reference>
        </references>
      </pivotArea>
    </chartFormat>
    <chartFormat chart="5" format="130">
      <pivotArea type="data" outline="0" fieldPosition="0">
        <references count="2">
          <reference field="4294967294" count="1" selected="0">
            <x v="0"/>
          </reference>
          <reference field="27" count="1" selected="0">
            <x v="12"/>
          </reference>
        </references>
      </pivotArea>
    </chartFormat>
    <chartFormat chart="5" format="134">
      <pivotArea type="data" outline="0" fieldPosition="0">
        <references count="2">
          <reference field="4294967294" count="1" selected="0">
            <x v="0"/>
          </reference>
          <reference field="27" count="1" selected="0">
            <x v="13"/>
          </reference>
        </references>
      </pivotArea>
    </chartFormat>
    <chartFormat chart="5" format="135">
      <pivotArea type="data" outline="0" fieldPosition="0">
        <references count="2">
          <reference field="4294967294" count="1" selected="0">
            <x v="0"/>
          </reference>
          <reference field="27" count="1" selected="0">
            <x v="14"/>
          </reference>
        </references>
      </pivotArea>
    </chartFormat>
    <chartFormat chart="5" format="136">
      <pivotArea type="data" outline="0" fieldPosition="0">
        <references count="2">
          <reference field="4294967294" count="1" selected="0">
            <x v="0"/>
          </reference>
          <reference field="27" count="1" selected="0">
            <x v="16"/>
          </reference>
        </references>
      </pivotArea>
    </chartFormat>
    <chartFormat chart="5" format="138">
      <pivotArea type="data" outline="0" fieldPosition="0">
        <references count="2">
          <reference field="4294967294" count="1" selected="0">
            <x v="0"/>
          </reference>
          <reference field="27" count="1" selected="0">
            <x v="15"/>
          </reference>
        </references>
      </pivotArea>
    </chartFormat>
    <chartFormat chart="6" format="1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0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6" format="14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6" format="142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6" format="143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6" format="144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6" format="145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6" format="146">
      <pivotArea type="data" outline="0" fieldPosition="0">
        <references count="2">
          <reference field="4294967294" count="1" selected="0">
            <x v="0"/>
          </reference>
          <reference field="27" count="1" selected="0">
            <x v="6"/>
          </reference>
        </references>
      </pivotArea>
    </chartFormat>
    <chartFormat chart="6" format="147">
      <pivotArea type="data" outline="0" fieldPosition="0">
        <references count="2">
          <reference field="4294967294" count="1" selected="0">
            <x v="0"/>
          </reference>
          <reference field="27" count="1" selected="0">
            <x v="7"/>
          </reference>
        </references>
      </pivotArea>
    </chartFormat>
    <chartFormat chart="6" format="148">
      <pivotArea type="data" outline="0" fieldPosition="0">
        <references count="2">
          <reference field="4294967294" count="1" selected="0">
            <x v="0"/>
          </reference>
          <reference field="27" count="1" selected="0">
            <x v="8"/>
          </reference>
        </references>
      </pivotArea>
    </chartFormat>
    <chartFormat chart="6" format="149">
      <pivotArea type="data" outline="0" fieldPosition="0">
        <references count="2">
          <reference field="4294967294" count="1" selected="0">
            <x v="0"/>
          </reference>
          <reference field="27" count="1" selected="0">
            <x v="9"/>
          </reference>
        </references>
      </pivotArea>
    </chartFormat>
    <chartFormat chart="6" format="150">
      <pivotArea type="data" outline="0" fieldPosition="0">
        <references count="2">
          <reference field="4294967294" count="1" selected="0">
            <x v="0"/>
          </reference>
          <reference field="27" count="1" selected="0">
            <x v="10"/>
          </reference>
        </references>
      </pivotArea>
    </chartFormat>
    <chartFormat chart="6" format="15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1"/>
          </reference>
        </references>
      </pivotArea>
    </chartFormat>
    <chartFormat chart="6" format="153">
      <pivotArea type="data" outline="0" fieldPosition="0">
        <references count="2">
          <reference field="4294967294" count="1" selected="0">
            <x v="0"/>
          </reference>
          <reference field="27" count="1" selected="0">
            <x v="12"/>
          </reference>
        </references>
      </pivotArea>
    </chartFormat>
    <chartFormat chart="6" format="154">
      <pivotArea type="data" outline="0" fieldPosition="0">
        <references count="2">
          <reference field="4294967294" count="1" selected="0">
            <x v="0"/>
          </reference>
          <reference field="27" count="1" selected="0">
            <x v="13"/>
          </reference>
        </references>
      </pivotArea>
    </chartFormat>
    <chartFormat chart="6" format="155">
      <pivotArea type="data" outline="0" fieldPosition="0">
        <references count="2">
          <reference field="4294967294" count="1" selected="0">
            <x v="0"/>
          </reference>
          <reference field="27" count="1" selected="0">
            <x v="14"/>
          </reference>
        </references>
      </pivotArea>
    </chartFormat>
    <chartFormat chart="6" format="156">
      <pivotArea type="data" outline="0" fieldPosition="0">
        <references count="2">
          <reference field="4294967294" count="1" selected="0">
            <x v="0"/>
          </reference>
          <reference field="27" count="1" selected="0">
            <x v="15"/>
          </reference>
        </references>
      </pivotArea>
    </chartFormat>
    <chartFormat chart="6" format="158">
      <pivotArea type="data" outline="0" fieldPosition="0">
        <references count="2">
          <reference field="4294967294" count="1" selected="0">
            <x v="0"/>
          </reference>
          <reference field="27" count="1" selected="0">
            <x v="16"/>
          </reference>
        </references>
      </pivotArea>
    </chartFormat>
    <chartFormat chart="6" format="159">
      <pivotArea type="data" outline="0" fieldPosition="0">
        <references count="2">
          <reference field="4294967294" count="1" selected="0">
            <x v="0"/>
          </reference>
          <reference field="27" count="1" selected="0">
            <x v="19"/>
          </reference>
        </references>
      </pivotArea>
    </chartFormat>
    <chartFormat chart="6" format="160">
      <pivotArea type="data" outline="0" fieldPosition="0">
        <references count="2">
          <reference field="4294967294" count="1" selected="0">
            <x v="0"/>
          </reference>
          <reference field="27" count="1" selected="0">
            <x v="22"/>
          </reference>
        </references>
      </pivotArea>
    </chartFormat>
    <chartFormat chart="6" format="16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1"/>
          </reference>
        </references>
      </pivotArea>
    </chartFormat>
    <chartFormat chart="6" format="162">
      <pivotArea type="data" outline="0" fieldPosition="0">
        <references count="2">
          <reference field="4294967294" count="1" selected="0">
            <x v="0"/>
          </reference>
          <reference field="27" count="1" selected="0">
            <x v="18"/>
          </reference>
        </references>
      </pivotArea>
    </chartFormat>
    <chartFormat chart="6" format="163">
      <pivotArea type="data" outline="0" fieldPosition="0">
        <references count="2">
          <reference field="4294967294" count="1" selected="0">
            <x v="0"/>
          </reference>
          <reference field="27" count="1" selected="0">
            <x v="17"/>
          </reference>
        </references>
      </pivotArea>
    </chartFormat>
    <chartFormat chart="6" format="164">
      <pivotArea type="data" outline="0" fieldPosition="0">
        <references count="2">
          <reference field="4294967294" count="1" selected="0">
            <x v="0"/>
          </reference>
          <reference field="27" count="1" selected="0">
            <x v="20"/>
          </reference>
        </references>
      </pivotArea>
    </chartFormat>
    <chartFormat chart="6" format="165">
      <pivotArea type="data" outline="0" fieldPosition="0">
        <references count="2">
          <reference field="4294967294" count="1" selected="0">
            <x v="0"/>
          </reference>
          <reference field="27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Tabla dinámica9" cacheId="44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compact="0" compactData="0" gridDropZones="1" multipleFieldFilters="0">
  <location ref="H93:K221" firstHeaderRow="2" firstDataRow="2" firstDataCol="3"/>
  <pivotFields count="5">
    <pivotField axis="axisRow" compact="0" numFmtId="14" outline="0" showAll="0" defaultSubtotal="0">
      <items count="1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</items>
    </pivotField>
    <pivotField compact="0" outline="0" showAll="0" defaultSubtotal="0"/>
    <pivotField axis="axisRow" compact="0" outline="0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dataField="1" compact="0" outline="0" showAll="0"/>
    <pivotField axis="axisRow" compact="0" outline="0" showAll="0">
      <items count="5">
        <item x="0"/>
        <item x="2"/>
        <item x="3"/>
        <item x="1"/>
        <item t="default"/>
      </items>
    </pivotField>
  </pivotFields>
  <rowFields count="3">
    <field x="2"/>
    <field x="0"/>
    <field x="4"/>
  </rowFields>
  <rowItems count="127">
    <i>
      <x/>
      <x/>
      <x/>
    </i>
    <i r="1">
      <x v="1"/>
      <x/>
    </i>
    <i r="1">
      <x v="2"/>
      <x/>
    </i>
    <i>
      <x v="1"/>
      <x v="3"/>
      <x/>
    </i>
    <i>
      <x v="2"/>
      <x v="4"/>
      <x v="3"/>
    </i>
    <i>
      <x v="3"/>
      <x v="5"/>
      <x v="1"/>
    </i>
    <i r="1">
      <x v="90"/>
      <x/>
    </i>
    <i r="1">
      <x v="91"/>
      <x v="1"/>
    </i>
    <i>
      <x v="4"/>
      <x v="6"/>
      <x/>
    </i>
    <i r="1">
      <x v="46"/>
      <x/>
    </i>
    <i r="1">
      <x v="63"/>
      <x/>
    </i>
    <i r="1">
      <x v="65"/>
      <x v="1"/>
    </i>
    <i r="1">
      <x v="92"/>
      <x v="1"/>
    </i>
    <i>
      <x v="5"/>
      <x v="7"/>
      <x/>
    </i>
    <i r="1">
      <x v="42"/>
      <x/>
    </i>
    <i r="1">
      <x v="87"/>
      <x/>
    </i>
    <i>
      <x v="6"/>
      <x v="8"/>
      <x v="1"/>
    </i>
    <i>
      <x v="7"/>
      <x v="9"/>
      <x v="1"/>
    </i>
    <i r="1">
      <x v="96"/>
      <x v="1"/>
    </i>
    <i>
      <x v="8"/>
      <x v="10"/>
      <x v="3"/>
    </i>
    <i r="1">
      <x v="11"/>
      <x/>
    </i>
    <i r="1">
      <x v="73"/>
      <x/>
    </i>
    <i>
      <x v="9"/>
      <x v="12"/>
      <x v="1"/>
    </i>
    <i>
      <x v="10"/>
      <x v="13"/>
      <x/>
    </i>
    <i r="1">
      <x v="56"/>
      <x v="1"/>
    </i>
    <i>
      <x v="11"/>
      <x v="14"/>
      <x/>
    </i>
    <i>
      <x v="12"/>
      <x v="15"/>
      <x/>
    </i>
    <i>
      <x v="13"/>
      <x v="16"/>
      <x v="1"/>
    </i>
    <i r="1">
      <x v="97"/>
      <x v="1"/>
    </i>
    <i r="1">
      <x v="119"/>
      <x/>
    </i>
    <i>
      <x v="14"/>
      <x v="17"/>
      <x/>
    </i>
    <i>
      <x v="15"/>
      <x v="18"/>
      <x v="1"/>
    </i>
    <i r="1">
      <x v="25"/>
      <x v="2"/>
    </i>
    <i r="1">
      <x v="34"/>
      <x v="2"/>
    </i>
    <i r="1">
      <x v="77"/>
      <x v="1"/>
    </i>
    <i r="1">
      <x v="112"/>
      <x v="1"/>
    </i>
    <i>
      <x v="16"/>
      <x v="19"/>
      <x/>
    </i>
    <i>
      <x v="17"/>
      <x v="20"/>
      <x v="1"/>
    </i>
    <i>
      <x v="18"/>
      <x v="21"/>
      <x/>
    </i>
    <i r="1">
      <x v="43"/>
      <x/>
    </i>
    <i>
      <x v="19"/>
      <x v="22"/>
      <x/>
    </i>
    <i>
      <x v="20"/>
      <x v="23"/>
      <x v="2"/>
    </i>
    <i r="1">
      <x v="24"/>
      <x v="1"/>
    </i>
    <i r="1">
      <x v="31"/>
      <x v="1"/>
    </i>
    <i r="1">
      <x v="98"/>
      <x v="1"/>
    </i>
    <i>
      <x v="21"/>
      <x v="26"/>
      <x/>
    </i>
    <i r="1">
      <x v="53"/>
      <x/>
    </i>
    <i>
      <x v="22"/>
      <x v="27"/>
      <x/>
    </i>
    <i>
      <x v="23"/>
      <x v="28"/>
      <x v="1"/>
    </i>
    <i>
      <x v="24"/>
      <x v="29"/>
      <x/>
    </i>
    <i r="1">
      <x v="62"/>
      <x/>
    </i>
    <i>
      <x v="25"/>
      <x v="30"/>
      <x/>
    </i>
    <i r="1">
      <x v="50"/>
      <x v="1"/>
    </i>
    <i r="1">
      <x v="58"/>
      <x v="1"/>
    </i>
    <i r="1">
      <x v="69"/>
      <x/>
    </i>
    <i r="1">
      <x v="99"/>
      <x/>
    </i>
    <i r="1">
      <x v="100"/>
      <x v="1"/>
    </i>
    <i r="1">
      <x v="101"/>
      <x/>
    </i>
    <i r="1">
      <x v="111"/>
      <x v="1"/>
    </i>
    <i r="1">
      <x v="120"/>
      <x v="1"/>
    </i>
    <i>
      <x v="26"/>
      <x v="32"/>
      <x v="1"/>
    </i>
    <i r="1">
      <x v="81"/>
      <x v="1"/>
    </i>
    <i r="1">
      <x v="88"/>
      <x v="1"/>
    </i>
    <i>
      <x v="27"/>
      <x v="33"/>
      <x v="1"/>
    </i>
    <i r="1">
      <x v="68"/>
      <x v="1"/>
    </i>
    <i>
      <x v="28"/>
      <x v="35"/>
      <x/>
    </i>
    <i r="1">
      <x v="36"/>
      <x/>
    </i>
    <i r="1">
      <x v="52"/>
      <x/>
    </i>
    <i>
      <x v="29"/>
      <x v="37"/>
      <x v="1"/>
    </i>
    <i r="1">
      <x v="116"/>
      <x/>
    </i>
    <i>
      <x v="30"/>
      <x v="38"/>
      <x/>
    </i>
    <i>
      <x v="31"/>
      <x v="39"/>
      <x/>
    </i>
    <i r="1">
      <x v="40"/>
      <x/>
    </i>
    <i r="1">
      <x v="41"/>
      <x v="1"/>
    </i>
    <i r="1">
      <x v="79"/>
      <x v="1"/>
    </i>
    <i r="1">
      <x v="80"/>
      <x/>
    </i>
    <i r="1">
      <x v="105"/>
      <x/>
    </i>
    <i r="1">
      <x v="107"/>
      <x/>
    </i>
    <i>
      <x v="32"/>
      <x v="44"/>
      <x/>
    </i>
    <i>
      <x v="33"/>
      <x v="45"/>
      <x v="1"/>
    </i>
    <i r="1">
      <x v="85"/>
      <x/>
    </i>
    <i r="1">
      <x v="108"/>
      <x/>
    </i>
    <i>
      <x v="34"/>
      <x v="47"/>
      <x/>
    </i>
    <i r="1">
      <x v="76"/>
      <x/>
    </i>
    <i>
      <x v="35"/>
      <x v="48"/>
      <x/>
    </i>
    <i r="1">
      <x v="49"/>
      <x/>
    </i>
    <i>
      <x v="36"/>
      <x v="51"/>
      <x/>
    </i>
    <i r="1">
      <x v="82"/>
      <x/>
    </i>
    <i>
      <x v="37"/>
      <x v="54"/>
      <x v="1"/>
    </i>
    <i>
      <x v="38"/>
      <x v="55"/>
      <x v="1"/>
    </i>
    <i>
      <x v="39"/>
      <x v="57"/>
      <x/>
    </i>
    <i>
      <x v="40"/>
      <x v="59"/>
      <x v="1"/>
    </i>
    <i r="1">
      <x v="64"/>
      <x v="1"/>
    </i>
    <i>
      <x v="41"/>
      <x v="60"/>
      <x/>
    </i>
    <i r="1">
      <x v="71"/>
      <x v="1"/>
    </i>
    <i>
      <x v="42"/>
      <x v="61"/>
      <x/>
    </i>
    <i r="1">
      <x v="67"/>
      <x v="1"/>
    </i>
    <i r="1">
      <x v="104"/>
      <x v="1"/>
    </i>
    <i>
      <x v="43"/>
      <x v="66"/>
      <x v="1"/>
    </i>
    <i>
      <x v="44"/>
      <x v="70"/>
      <x v="1"/>
    </i>
    <i r="1">
      <x v="118"/>
      <x/>
    </i>
    <i>
      <x v="45"/>
      <x v="72"/>
      <x v="1"/>
    </i>
    <i>
      <x v="46"/>
      <x v="74"/>
      <x/>
    </i>
    <i r="1">
      <x v="75"/>
      <x v="2"/>
    </i>
    <i r="1">
      <x v="106"/>
      <x v="1"/>
    </i>
    <i>
      <x v="47"/>
      <x v="78"/>
      <x v="1"/>
    </i>
    <i>
      <x v="48"/>
      <x v="83"/>
      <x v="1"/>
    </i>
    <i r="1">
      <x v="114"/>
      <x/>
    </i>
    <i>
      <x v="49"/>
      <x v="84"/>
      <x v="1"/>
    </i>
    <i r="1">
      <x v="110"/>
      <x v="1"/>
    </i>
    <i r="1">
      <x v="122"/>
      <x/>
    </i>
    <i r="1">
      <x v="123"/>
      <x v="1"/>
    </i>
    <i r="1">
      <x v="124"/>
      <x/>
    </i>
    <i>
      <x v="50"/>
      <x v="86"/>
      <x v="1"/>
    </i>
    <i>
      <x v="51"/>
      <x v="89"/>
      <x v="1"/>
    </i>
    <i>
      <x v="52"/>
      <x v="93"/>
      <x v="1"/>
    </i>
    <i>
      <x v="53"/>
      <x v="94"/>
      <x/>
    </i>
    <i r="1">
      <x v="95"/>
      <x v="1"/>
    </i>
    <i>
      <x v="54"/>
      <x v="102"/>
      <x/>
    </i>
    <i>
      <x v="55"/>
      <x v="103"/>
      <x v="1"/>
    </i>
    <i>
      <x v="56"/>
      <x v="109"/>
      <x v="1"/>
    </i>
    <i>
      <x v="57"/>
      <x v="113"/>
      <x/>
    </i>
    <i>
      <x v="58"/>
      <x v="115"/>
      <x v="1"/>
    </i>
    <i>
      <x v="59"/>
      <x v="117"/>
      <x/>
    </i>
    <i>
      <x v="60"/>
      <x v="121"/>
      <x/>
    </i>
    <i>
      <x v="61"/>
      <x v="125"/>
      <x/>
    </i>
    <i t="grand">
      <x/>
    </i>
  </rowItems>
  <colItems count="1">
    <i/>
  </colItems>
  <dataFields count="1">
    <dataField name="Cuenta de CIUDAD" fld="3" subtotal="count" baseField="0" baseItem="0"/>
  </dataFields>
  <formats count="139">
    <format dxfId="5900">
      <pivotArea type="origin" dataOnly="0" labelOnly="1" outline="0" fieldPosition="0"/>
    </format>
    <format dxfId="5899">
      <pivotArea field="2" type="button" dataOnly="0" labelOnly="1" outline="0" axis="axisRow" fieldPosition="0"/>
    </format>
    <format dxfId="5898">
      <pivotArea field="0" type="button" dataOnly="0" labelOnly="1" outline="0" axis="axisRow" fieldPosition="1"/>
    </format>
    <format dxfId="5897">
      <pivotArea field="4" type="button" dataOnly="0" labelOnly="1" outline="0" axis="axisRow" fieldPosition="2"/>
    </format>
    <format dxfId="5896">
      <pivotArea dataOnly="0" labelOnly="1" grandRow="1" outline="0" fieldPosition="0"/>
    </format>
    <format dxfId="5895">
      <pivotArea type="all" dataOnly="0" outline="0" fieldPosition="0"/>
    </format>
    <format dxfId="5894">
      <pivotArea type="all" dataOnly="0" outline="0" fieldPosition="0"/>
    </format>
    <format dxfId="5893">
      <pivotArea type="all" dataOnly="0" outline="0" fieldPosition="0"/>
    </format>
    <format dxfId="5892">
      <pivotArea type="origin" dataOnly="0" labelOnly="1" outline="0" fieldPosition="0"/>
    </format>
    <format dxfId="5891">
      <pivotArea field="2" type="button" dataOnly="0" labelOnly="1" outline="0" axis="axisRow" fieldPosition="0"/>
    </format>
    <format dxfId="5890">
      <pivotArea dataOnly="0" labelOnly="1" grandRow="1" outline="0" fieldPosition="0"/>
    </format>
    <format dxfId="5889">
      <pivotArea outline="0" collapsedLevelsAreSubtotals="1" fieldPosition="0">
        <references count="3">
          <reference field="0" count="0" selected="0"/>
          <reference field="2" count="0" selected="0"/>
          <reference field="4" count="0" selected="0"/>
        </references>
      </pivotArea>
    </format>
    <format dxfId="5888">
      <pivotArea type="origin" dataOnly="0" labelOnly="1" outline="0" fieldPosition="0"/>
    </format>
    <format dxfId="5887">
      <pivotArea field="2" type="button" dataOnly="0" labelOnly="1" outline="0" axis="axisRow" fieldPosition="0"/>
    </format>
    <format dxfId="5886">
      <pivotArea field="0" type="button" dataOnly="0" labelOnly="1" outline="0" axis="axisRow" fieldPosition="1"/>
    </format>
    <format dxfId="5885">
      <pivotArea field="4" type="button" dataOnly="0" labelOnly="1" outline="0" axis="axisRow" fieldPosition="2"/>
    </format>
    <format dxfId="5884">
      <pivotArea type="topRight" dataOnly="0" labelOnly="1" outline="0" fieldPosition="0"/>
    </format>
    <format dxfId="5883">
      <pivotArea field="2" type="button" dataOnly="0" labelOnly="1" outline="0" axis="axisRow" fieldPosition="0"/>
    </format>
    <format dxfId="5882">
      <pivotArea field="0" type="button" dataOnly="0" labelOnly="1" outline="0" axis="axisRow" fieldPosition="1"/>
    </format>
    <format dxfId="5881">
      <pivotArea field="4" type="button" dataOnly="0" labelOnly="1" outline="0" axis="axisRow" fieldPosition="2"/>
    </format>
    <format dxfId="5880">
      <pivotArea type="all" dataOnly="0" outline="0" fieldPosition="0"/>
    </format>
    <format dxfId="5879">
      <pivotArea dataOnly="0" labelOnly="1" grandRow="1" outline="0" fieldPosition="0"/>
    </format>
    <format dxfId="5878">
      <pivotArea type="all" dataOnly="0" outline="0" fieldPosition="0"/>
    </format>
    <format dxfId="5877">
      <pivotArea type="all" dataOnly="0" outline="0" fieldPosition="0"/>
    </format>
    <format dxfId="5876">
      <pivotArea type="origin" dataOnly="0" labelOnly="1" outline="0" fieldPosition="0"/>
    </format>
    <format dxfId="5875">
      <pivotArea field="2" type="button" dataOnly="0" labelOnly="1" outline="0" axis="axisRow" fieldPosition="0"/>
    </format>
    <format dxfId="5874">
      <pivotArea field="0" type="button" dataOnly="0" labelOnly="1" outline="0" axis="axisRow" fieldPosition="1"/>
    </format>
    <format dxfId="5873">
      <pivotArea field="4" type="button" dataOnly="0" labelOnly="1" outline="0" axis="axisRow" fieldPosition="2"/>
    </format>
    <format dxfId="5872">
      <pivotArea type="topRight" dataOnly="0" labelOnly="1" outline="0" fieldPosition="0"/>
    </format>
    <format dxfId="5871">
      <pivotArea field="2" type="button" dataOnly="0" labelOnly="1" outline="0" axis="axisRow" fieldPosition="0"/>
    </format>
    <format dxfId="5870">
      <pivotArea field="0" type="button" dataOnly="0" labelOnly="1" outline="0" axis="axisRow" fieldPosition="1"/>
    </format>
    <format dxfId="5869">
      <pivotArea field="4" type="button" dataOnly="0" labelOnly="1" outline="0" axis="axisRow" fieldPosition="2"/>
    </format>
    <format dxfId="5868">
      <pivotArea type="origin" dataOnly="0" labelOnly="1" outline="0" fieldPosition="0"/>
    </format>
    <format dxfId="5867">
      <pivotArea field="2" type="button" dataOnly="0" labelOnly="1" outline="0" axis="axisRow" fieldPosition="0"/>
    </format>
    <format dxfId="5866">
      <pivotArea dataOnly="0" labelOnly="1" grandRow="1" outline="0" fieldPosition="0"/>
    </format>
    <format dxfId="5865">
      <pivotArea outline="0" collapsedLevelsAreSubtotals="1" fieldPosition="0"/>
    </format>
    <format dxfId="5864">
      <pivotArea dataOnly="0" labelOnly="1" grandRow="1" outline="0" fieldPosition="0"/>
    </format>
    <format dxfId="5863">
      <pivotArea outline="0" collapsedLevelsAreSubtotals="1" fieldPosition="0"/>
    </format>
    <format dxfId="5862">
      <pivotArea dataOnly="0" labelOnly="1" grandRow="1" outline="0" fieldPosition="0"/>
    </format>
    <format dxfId="5861">
      <pivotArea type="all" dataOnly="0" outline="0" fieldPosition="0"/>
    </format>
    <format dxfId="5860">
      <pivotArea type="all" dataOnly="0" outline="0" fieldPosition="0"/>
    </format>
    <format dxfId="5859">
      <pivotArea outline="0" collapsedLevelsAreSubtotals="1" fieldPosition="0"/>
    </format>
    <format dxfId="5858">
      <pivotArea field="2" type="button" dataOnly="0" labelOnly="1" outline="0" axis="axisRow" fieldPosition="0"/>
    </format>
    <format dxfId="5857">
      <pivotArea field="0" type="button" dataOnly="0" labelOnly="1" outline="0" axis="axisRow" fieldPosition="1"/>
    </format>
    <format dxfId="5856">
      <pivotArea field="4" type="button" dataOnly="0" labelOnly="1" outline="0" axis="axisRow" fieldPosition="2"/>
    </format>
    <format dxfId="5855">
      <pivotArea dataOnly="0" labelOnly="1" grandRow="1" outline="0" fieldPosition="0"/>
    </format>
    <format dxfId="5854">
      <pivotArea outline="0" collapsedLevelsAreSubtotals="1" fieldPosition="0"/>
    </format>
    <format dxfId="5853">
      <pivotArea field="2" type="button" dataOnly="0" labelOnly="1" outline="0" axis="axisRow" fieldPosition="0"/>
    </format>
    <format dxfId="5852">
      <pivotArea field="0" type="button" dataOnly="0" labelOnly="1" outline="0" axis="axisRow" fieldPosition="1"/>
    </format>
    <format dxfId="5851">
      <pivotArea field="4" type="button" dataOnly="0" labelOnly="1" outline="0" axis="axisRow" fieldPosition="2"/>
    </format>
    <format dxfId="5850">
      <pivotArea dataOnly="0" labelOnly="1" grandRow="1" outline="0" fieldPosition="0"/>
    </format>
    <format dxfId="5849">
      <pivotArea outline="0" collapsedLevelsAreSubtotals="1" fieldPosition="0"/>
    </format>
    <format dxfId="5848">
      <pivotArea field="2" type="button" dataOnly="0" labelOnly="1" outline="0" axis="axisRow" fieldPosition="0"/>
    </format>
    <format dxfId="5847">
      <pivotArea field="0" type="button" dataOnly="0" labelOnly="1" outline="0" axis="axisRow" fieldPosition="1"/>
    </format>
    <format dxfId="5846">
      <pivotArea field="4" type="button" dataOnly="0" labelOnly="1" outline="0" axis="axisRow" fieldPosition="2"/>
    </format>
    <format dxfId="5845">
      <pivotArea dataOnly="0" labelOnly="1" grandRow="1" outline="0" fieldPosition="0"/>
    </format>
    <format dxfId="5844">
      <pivotArea type="origin" dataOnly="0" labelOnly="1" outline="0" fieldPosition="0"/>
    </format>
    <format dxfId="5843">
      <pivotArea type="topRight" dataOnly="0" labelOnly="1" outline="0" fieldPosition="0"/>
    </format>
    <format dxfId="5842">
      <pivotArea type="topRight" dataOnly="0" labelOnly="1" outline="0" fieldPosition="0"/>
    </format>
    <format dxfId="5841">
      <pivotArea field="2" type="button" dataOnly="0" labelOnly="1" outline="0" axis="axisRow" fieldPosition="0"/>
    </format>
    <format dxfId="5840">
      <pivotArea field="0" type="button" dataOnly="0" labelOnly="1" outline="0" axis="axisRow" fieldPosition="1"/>
    </format>
    <format dxfId="5839">
      <pivotArea field="4" type="button" dataOnly="0" labelOnly="1" outline="0" axis="axisRow" fieldPosition="2"/>
    </format>
    <format dxfId="5838">
      <pivotArea field="2" type="button" dataOnly="0" labelOnly="1" outline="0" axis="axisRow" fieldPosition="0"/>
    </format>
    <format dxfId="5837">
      <pivotArea field="0" type="button" dataOnly="0" labelOnly="1" outline="0" axis="axisRow" fieldPosition="1"/>
    </format>
    <format dxfId="5836">
      <pivotArea field="4" type="button" dataOnly="0" labelOnly="1" outline="0" axis="axisRow" fieldPosition="2"/>
    </format>
    <format dxfId="5835">
      <pivotArea type="origin" dataOnly="0" labelOnly="1" outline="0" fieldPosition="0"/>
    </format>
    <format dxfId="5834">
      <pivotArea field="2" type="button" dataOnly="0" labelOnly="1" outline="0" axis="axisRow" fieldPosition="0"/>
    </format>
    <format dxfId="5833">
      <pivotArea dataOnly="0" labelOnly="1" grandRow="1" outline="0" fieldPosition="0"/>
    </format>
    <format dxfId="5832">
      <pivotArea outline="0" collapsedLevelsAreSubtotals="1" fieldPosition="0"/>
    </format>
    <format dxfId="5831">
      <pivotArea dataOnly="0" labelOnly="1" grandRow="1" outline="0" fieldPosition="0"/>
    </format>
    <format dxfId="5830">
      <pivotArea outline="0" collapsedLevelsAreSubtotals="1" fieldPosition="0">
        <references count="3">
          <reference field="0" count="5" selected="0">
            <x v="6"/>
            <x v="46"/>
            <x v="63"/>
            <x v="65"/>
            <x v="92"/>
          </reference>
          <reference field="2" count="1" selected="0">
            <x v="4"/>
          </reference>
          <reference field="4" count="2" selected="0">
            <x v="0"/>
            <x v="1"/>
          </reference>
        </references>
      </pivotArea>
    </format>
    <format dxfId="5829">
      <pivotArea dataOnly="0" labelOnly="1" outline="0" fieldPosition="0">
        <references count="1">
          <reference field="2" count="1">
            <x v="4"/>
          </reference>
        </references>
      </pivotArea>
    </format>
    <format dxfId="5828">
      <pivotArea dataOnly="0" labelOnly="1" outline="0" fieldPosition="0">
        <references count="2">
          <reference field="0" count="5">
            <x v="6"/>
            <x v="46"/>
            <x v="63"/>
            <x v="65"/>
            <x v="92"/>
          </reference>
          <reference field="2" count="1" selected="0">
            <x v="4"/>
          </reference>
        </references>
      </pivotArea>
    </format>
    <format dxfId="5827">
      <pivotArea dataOnly="0" labelOnly="1" outline="0" fieldPosition="0">
        <references count="3">
          <reference field="0" count="1" selected="0">
            <x v="6"/>
          </reference>
          <reference field="2" count="1" selected="0">
            <x v="4"/>
          </reference>
          <reference field="4" count="1">
            <x v="0"/>
          </reference>
        </references>
      </pivotArea>
    </format>
    <format dxfId="5826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4"/>
          </reference>
          <reference field="4" count="1">
            <x v="0"/>
          </reference>
        </references>
      </pivotArea>
    </format>
    <format dxfId="5825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4"/>
          </reference>
          <reference field="4" count="1">
            <x v="0"/>
          </reference>
        </references>
      </pivotArea>
    </format>
    <format dxfId="5824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5823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5822">
      <pivotArea outline="0" collapsedLevelsAreSubtotals="1" fieldPosition="0">
        <references count="3">
          <reference field="0" count="3" selected="0">
            <x v="7"/>
            <x v="42"/>
            <x v="87"/>
          </reference>
          <reference field="2" count="1" selected="0">
            <x v="5"/>
          </reference>
          <reference field="4" count="1" selected="0">
            <x v="0"/>
          </reference>
        </references>
      </pivotArea>
    </format>
    <format dxfId="5821">
      <pivotArea dataOnly="0" labelOnly="1" outline="0" fieldPosition="0">
        <references count="1">
          <reference field="2" count="1">
            <x v="5"/>
          </reference>
        </references>
      </pivotArea>
    </format>
    <format dxfId="5820">
      <pivotArea dataOnly="0" labelOnly="1" outline="0" fieldPosition="0">
        <references count="2">
          <reference field="0" count="3">
            <x v="7"/>
            <x v="42"/>
            <x v="87"/>
          </reference>
          <reference field="2" count="1" selected="0">
            <x v="5"/>
          </reference>
        </references>
      </pivotArea>
    </format>
    <format dxfId="5819">
      <pivotArea dataOnly="0" labelOnly="1" outline="0" fieldPosition="0">
        <references count="3">
          <reference field="0" count="1" selected="0">
            <x v="7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5818">
      <pivotArea dataOnly="0" labelOnly="1" outline="0" fieldPosition="0">
        <references count="3">
          <reference field="0" count="1" selected="0">
            <x v="42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5817">
      <pivotArea dataOnly="0" labelOnly="1" outline="0" fieldPosition="0">
        <references count="3">
          <reference field="0" count="1" selected="0">
            <x v="87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5816">
      <pivotArea outline="0" collapsedLevelsAreSubtotals="1" fieldPosition="0">
        <references count="3">
          <reference field="0" count="3" selected="0">
            <x v="16"/>
            <x v="97"/>
            <x v="119"/>
          </reference>
          <reference field="2" count="1" selected="0">
            <x v="13"/>
          </reference>
          <reference field="4" count="2" selected="0">
            <x v="0"/>
            <x v="1"/>
          </reference>
        </references>
      </pivotArea>
    </format>
    <format dxfId="5815">
      <pivotArea dataOnly="0" labelOnly="1" outline="0" fieldPosition="0">
        <references count="1">
          <reference field="2" count="1">
            <x v="13"/>
          </reference>
        </references>
      </pivotArea>
    </format>
    <format dxfId="5814">
      <pivotArea dataOnly="0" labelOnly="1" outline="0" fieldPosition="0">
        <references count="2">
          <reference field="0" count="3">
            <x v="16"/>
            <x v="97"/>
            <x v="119"/>
          </reference>
          <reference field="2" count="1" selected="0">
            <x v="13"/>
          </reference>
        </references>
      </pivotArea>
    </format>
    <format dxfId="5813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5812">
      <pivotArea dataOnly="0" labelOnly="1" outline="0" fieldPosition="0">
        <references count="3">
          <reference field="0" count="1" selected="0">
            <x v="97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5811">
      <pivotArea dataOnly="0" labelOnly="1" outline="0" fieldPosition="0">
        <references count="3">
          <reference field="0" count="1" selected="0">
            <x v="119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5810">
      <pivotArea outline="0" collapsedLevelsAreSubtotals="1" fieldPosition="0">
        <references count="3">
          <reference field="0" count="5" selected="0">
            <x v="18"/>
            <x v="25"/>
            <x v="34"/>
            <x v="77"/>
            <x v="112"/>
          </reference>
          <reference field="2" count="1" selected="0">
            <x v="15"/>
          </reference>
          <reference field="4" count="2" selected="0">
            <x v="1"/>
            <x v="2"/>
          </reference>
        </references>
      </pivotArea>
    </format>
    <format dxfId="5809">
      <pivotArea dataOnly="0" labelOnly="1" outline="0" fieldPosition="0">
        <references count="1">
          <reference field="2" count="1">
            <x v="15"/>
          </reference>
        </references>
      </pivotArea>
    </format>
    <format dxfId="5808">
      <pivotArea dataOnly="0" labelOnly="1" outline="0" fieldPosition="0">
        <references count="2">
          <reference field="0" count="5">
            <x v="18"/>
            <x v="25"/>
            <x v="34"/>
            <x v="77"/>
            <x v="112"/>
          </reference>
          <reference field="2" count="1" selected="0">
            <x v="15"/>
          </reference>
        </references>
      </pivotArea>
    </format>
    <format dxfId="5807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5806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15"/>
          </reference>
          <reference field="4" count="1">
            <x v="2"/>
          </reference>
        </references>
      </pivotArea>
    </format>
    <format dxfId="5805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15"/>
          </reference>
          <reference field="4" count="1">
            <x v="2"/>
          </reference>
        </references>
      </pivotArea>
    </format>
    <format dxfId="5804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5803">
      <pivotArea dataOnly="0" labelOnly="1" outline="0" fieldPosition="0">
        <references count="3">
          <reference field="0" count="1" selected="0">
            <x v="112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5802">
      <pivotArea outline="0" collapsedLevelsAreSubtotals="1" fieldPosition="0">
        <references count="3">
          <reference field="0" count="4" selected="0">
            <x v="23"/>
            <x v="24"/>
            <x v="31"/>
            <x v="98"/>
          </reference>
          <reference field="2" count="1" selected="0">
            <x v="20"/>
          </reference>
          <reference field="4" count="2" selected="0">
            <x v="1"/>
            <x v="2"/>
          </reference>
        </references>
      </pivotArea>
    </format>
    <format dxfId="5801">
      <pivotArea dataOnly="0" labelOnly="1" outline="0" fieldPosition="0">
        <references count="1">
          <reference field="2" count="1">
            <x v="20"/>
          </reference>
        </references>
      </pivotArea>
    </format>
    <format dxfId="5800">
      <pivotArea dataOnly="0" labelOnly="1" outline="0" fieldPosition="0">
        <references count="2">
          <reference field="0" count="4">
            <x v="23"/>
            <x v="24"/>
            <x v="31"/>
            <x v="98"/>
          </reference>
          <reference field="2" count="1" selected="0">
            <x v="20"/>
          </reference>
        </references>
      </pivotArea>
    </format>
    <format dxfId="5799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20"/>
          </reference>
          <reference field="4" count="1">
            <x v="2"/>
          </reference>
        </references>
      </pivotArea>
    </format>
    <format dxfId="5798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5797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5796">
      <pivotArea dataOnly="0" labelOnly="1" outline="0" fieldPosition="0">
        <references count="3">
          <reference field="0" count="1" selected="0">
            <x v="98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5795">
      <pivotArea outline="0" collapsedLevelsAreSubtotals="1" fieldPosition="0">
        <references count="3">
          <reference field="0" count="9" selected="0">
            <x v="30"/>
            <x v="50"/>
            <x v="58"/>
            <x v="69"/>
            <x v="99"/>
            <x v="100"/>
            <x v="101"/>
            <x v="111"/>
            <x v="120"/>
          </reference>
          <reference field="2" count="1" selected="0">
            <x v="25"/>
          </reference>
          <reference field="4" count="2" selected="0">
            <x v="0"/>
            <x v="1"/>
          </reference>
        </references>
      </pivotArea>
    </format>
    <format dxfId="5794">
      <pivotArea dataOnly="0" labelOnly="1" outline="0" fieldPosition="0">
        <references count="1">
          <reference field="2" count="1">
            <x v="25"/>
          </reference>
        </references>
      </pivotArea>
    </format>
    <format dxfId="5793">
      <pivotArea dataOnly="0" labelOnly="1" outline="0" fieldPosition="0">
        <references count="2">
          <reference field="0" count="9">
            <x v="30"/>
            <x v="50"/>
            <x v="58"/>
            <x v="69"/>
            <x v="99"/>
            <x v="100"/>
            <x v="101"/>
            <x v="111"/>
            <x v="120"/>
          </reference>
          <reference field="2" count="1" selected="0">
            <x v="25"/>
          </reference>
        </references>
      </pivotArea>
    </format>
    <format dxfId="5792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25"/>
          </reference>
          <reference field="4" count="1">
            <x v="0"/>
          </reference>
        </references>
      </pivotArea>
    </format>
    <format dxfId="5791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5790">
      <pivotArea dataOnly="0" labelOnly="1" outline="0" fieldPosition="0">
        <references count="3">
          <reference field="0" count="1" selected="0">
            <x v="58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5789">
      <pivotArea dataOnly="0" labelOnly="1" outline="0" fieldPosition="0">
        <references count="3">
          <reference field="0" count="1" selected="0">
            <x v="69"/>
          </reference>
          <reference field="2" count="1" selected="0">
            <x v="25"/>
          </reference>
          <reference field="4" count="1">
            <x v="0"/>
          </reference>
        </references>
      </pivotArea>
    </format>
    <format dxfId="5788">
      <pivotArea dataOnly="0" labelOnly="1" outline="0" fieldPosition="0">
        <references count="3">
          <reference field="0" count="1" selected="0">
            <x v="99"/>
          </reference>
          <reference field="2" count="1" selected="0">
            <x v="25"/>
          </reference>
          <reference field="4" count="1">
            <x v="0"/>
          </reference>
        </references>
      </pivotArea>
    </format>
    <format dxfId="5787">
      <pivotArea dataOnly="0" labelOnly="1" outline="0" fieldPosition="0">
        <references count="3">
          <reference field="0" count="1" selected="0">
            <x v="100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5786">
      <pivotArea dataOnly="0" labelOnly="1" outline="0" fieldPosition="0">
        <references count="3">
          <reference field="0" count="1" selected="0">
            <x v="101"/>
          </reference>
          <reference field="2" count="1" selected="0">
            <x v="25"/>
          </reference>
          <reference field="4" count="1">
            <x v="0"/>
          </reference>
        </references>
      </pivotArea>
    </format>
    <format dxfId="5785">
      <pivotArea dataOnly="0" labelOnly="1" outline="0" fieldPosition="0">
        <references count="3">
          <reference field="0" count="1" selected="0">
            <x v="111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5784">
      <pivotArea dataOnly="0" labelOnly="1" outline="0" fieldPosition="0">
        <references count="3">
          <reference field="0" count="1" selected="0">
            <x v="120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5783">
      <pivotArea outline="0" collapsedLevelsAreSubtotals="1" fieldPosition="0">
        <references count="3">
          <reference field="0" count="7" selected="0">
            <x v="39"/>
            <x v="40"/>
            <x v="41"/>
            <x v="79"/>
            <x v="80"/>
            <x v="105"/>
            <x v="107"/>
          </reference>
          <reference field="2" count="1" selected="0">
            <x v="31"/>
          </reference>
          <reference field="4" count="2" selected="0">
            <x v="0"/>
            <x v="1"/>
          </reference>
        </references>
      </pivotArea>
    </format>
    <format dxfId="5782">
      <pivotArea dataOnly="0" labelOnly="1" outline="0" fieldPosition="0">
        <references count="1">
          <reference field="2" count="1">
            <x v="31"/>
          </reference>
        </references>
      </pivotArea>
    </format>
    <format dxfId="5781">
      <pivotArea dataOnly="0" labelOnly="1" outline="0" fieldPosition="0">
        <references count="2">
          <reference field="0" count="7">
            <x v="39"/>
            <x v="40"/>
            <x v="41"/>
            <x v="79"/>
            <x v="80"/>
            <x v="105"/>
            <x v="107"/>
          </reference>
          <reference field="2" count="1" selected="0">
            <x v="31"/>
          </reference>
        </references>
      </pivotArea>
    </format>
    <format dxfId="5780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31"/>
          </reference>
          <reference field="4" count="1">
            <x v="0"/>
          </reference>
        </references>
      </pivotArea>
    </format>
    <format dxfId="5779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31"/>
          </reference>
          <reference field="4" count="1">
            <x v="0"/>
          </reference>
        </references>
      </pivotArea>
    </format>
    <format dxfId="5778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5777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5776">
      <pivotArea dataOnly="0" labelOnly="1" outline="0" fieldPosition="0">
        <references count="3">
          <reference field="0" count="1" selected="0">
            <x v="80"/>
          </reference>
          <reference field="2" count="1" selected="0">
            <x v="31"/>
          </reference>
          <reference field="4" count="1">
            <x v="0"/>
          </reference>
        </references>
      </pivotArea>
    </format>
    <format dxfId="5775">
      <pivotArea dataOnly="0" labelOnly="1" outline="0" fieldPosition="0">
        <references count="3">
          <reference field="0" count="1" selected="0">
            <x v="105"/>
          </reference>
          <reference field="2" count="1" selected="0">
            <x v="31"/>
          </reference>
          <reference field="4" count="1">
            <x v="0"/>
          </reference>
        </references>
      </pivotArea>
    </format>
    <format dxfId="5774">
      <pivotArea dataOnly="0" labelOnly="1" outline="0" fieldPosition="0">
        <references count="3">
          <reference field="0" count="1" selected="0">
            <x v="107"/>
          </reference>
          <reference field="2" count="1" selected="0">
            <x v="31"/>
          </reference>
          <reference field="4" count="1">
            <x v="0"/>
          </reference>
        </references>
      </pivotArea>
    </format>
    <format dxfId="5773">
      <pivotArea outline="0" collapsedLevelsAreSubtotals="1" fieldPosition="0">
        <references count="3">
          <reference field="0" count="3" selected="0">
            <x v="45"/>
            <x v="85"/>
            <x v="108"/>
          </reference>
          <reference field="2" count="1" selected="0">
            <x v="33"/>
          </reference>
          <reference field="4" count="2" selected="0">
            <x v="0"/>
            <x v="1"/>
          </reference>
        </references>
      </pivotArea>
    </format>
    <format dxfId="5772">
      <pivotArea dataOnly="0" labelOnly="1" outline="0" fieldPosition="0">
        <references count="1">
          <reference field="2" count="1">
            <x v="33"/>
          </reference>
        </references>
      </pivotArea>
    </format>
    <format dxfId="5771">
      <pivotArea dataOnly="0" labelOnly="1" outline="0" fieldPosition="0">
        <references count="2">
          <reference field="0" count="3">
            <x v="45"/>
            <x v="85"/>
            <x v="108"/>
          </reference>
          <reference field="2" count="1" selected="0">
            <x v="33"/>
          </reference>
        </references>
      </pivotArea>
    </format>
    <format dxfId="5770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5769">
      <pivotArea dataOnly="0" labelOnly="1" outline="0" fieldPosition="0">
        <references count="3">
          <reference field="0" count="1" selected="0">
            <x v="85"/>
          </reference>
          <reference field="2" count="1" selected="0">
            <x v="33"/>
          </reference>
          <reference field="4" count="1">
            <x v="0"/>
          </reference>
        </references>
      </pivotArea>
    </format>
    <format dxfId="5768">
      <pivotArea dataOnly="0" labelOnly="1" outline="0" fieldPosition="0">
        <references count="3">
          <reference field="0" count="1" selected="0">
            <x v="108"/>
          </reference>
          <reference field="2" count="1" selected="0">
            <x v="33"/>
          </reference>
          <reference field="4" count="1">
            <x v="0"/>
          </reference>
        </references>
      </pivotArea>
    </format>
    <format dxfId="5767">
      <pivotArea outline="0" collapsedLevelsAreSubtotals="1" fieldPosition="0">
        <references count="3">
          <reference field="0" count="3" selected="0">
            <x v="61"/>
            <x v="67"/>
            <x v="104"/>
          </reference>
          <reference field="2" count="1" selected="0">
            <x v="42"/>
          </reference>
          <reference field="4" count="2" selected="0">
            <x v="0"/>
            <x v="1"/>
          </reference>
        </references>
      </pivotArea>
    </format>
    <format dxfId="5766">
      <pivotArea dataOnly="0" labelOnly="1" outline="0" fieldPosition="0">
        <references count="1">
          <reference field="2" count="1">
            <x v="42"/>
          </reference>
        </references>
      </pivotArea>
    </format>
    <format dxfId="5765">
      <pivotArea dataOnly="0" labelOnly="1" outline="0" fieldPosition="0">
        <references count="2">
          <reference field="0" count="3">
            <x v="61"/>
            <x v="67"/>
            <x v="104"/>
          </reference>
          <reference field="2" count="1" selected="0">
            <x v="42"/>
          </reference>
        </references>
      </pivotArea>
    </format>
    <format dxfId="5764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42"/>
          </reference>
          <reference field="4" count="1">
            <x v="0"/>
          </reference>
        </references>
      </pivotArea>
    </format>
    <format dxfId="5763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42"/>
          </reference>
          <reference field="4" count="1">
            <x v="1"/>
          </reference>
        </references>
      </pivotArea>
    </format>
    <format dxfId="5762">
      <pivotArea dataOnly="0" labelOnly="1" outline="0" fieldPosition="0">
        <references count="3">
          <reference field="0" count="1" selected="0">
            <x v="104"/>
          </reference>
          <reference field="2" count="1" selected="0">
            <x v="42"/>
          </reference>
          <reference field="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Tabla dinámica5" cacheId="46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showHeaders="0" compact="0" compactData="0" gridDropZones="1" chartFormat="8">
  <location ref="H3:I9" firstHeaderRow="2" firstDataRow="2" firstDataCol="1"/>
  <pivotFields count="5">
    <pivotField compact="0" numFmtId="14" outline="0" showAll="0"/>
    <pivotField dataField="1" compact="0" outline="0" showAll="0" defaultSubtotal="0"/>
    <pivotField compact="0" outline="0" showAll="0"/>
    <pivotField compact="0" outline="0" showAll="0"/>
    <pivotField axis="axisRow" compact="0" outline="0" multipleItemSelectionAllowed="1" showAll="0" includeNewItemsInFilter="1" defaultSubtotal="0">
      <items count="4">
        <item x="0"/>
        <item x="1"/>
        <item x="3"/>
        <item x="2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COD" fld="1" subtotal="count" baseField="0" baseItem="0"/>
  </dataFields>
  <formats count="28">
    <format dxfId="4909">
      <pivotArea type="all" dataOnly="0" outline="0" fieldPosition="0"/>
    </format>
    <format dxfId="4908">
      <pivotArea type="all" dataOnly="0" outline="0" fieldPosition="0"/>
    </format>
    <format dxfId="4907">
      <pivotArea type="all" dataOnly="0" outline="0" fieldPosition="0"/>
    </format>
    <format dxfId="4906">
      <pivotArea type="all" dataOnly="0" outline="0" fieldPosition="0"/>
    </format>
    <format dxfId="4905">
      <pivotArea type="origin" dataOnly="0" labelOnly="1" outline="0" fieldPosition="0"/>
    </format>
    <format dxfId="4904">
      <pivotArea type="all" dataOnly="0" outline="0" fieldPosition="0"/>
    </format>
    <format dxfId="4903">
      <pivotArea type="all" dataOnly="0" outline="0" fieldPosition="0"/>
    </format>
    <format dxfId="4902">
      <pivotArea type="origin" dataOnly="0" labelOnly="1" outline="0" fieldPosition="0"/>
    </format>
    <format dxfId="4901">
      <pivotArea type="origin" dataOnly="0" labelOnly="1" outline="0" fieldPosition="0"/>
    </format>
    <format dxfId="4900">
      <pivotArea dataOnly="0" labelOnly="1" outline="0" fieldPosition="0">
        <references count="1">
          <reference field="4" count="0"/>
        </references>
      </pivotArea>
    </format>
    <format dxfId="4899">
      <pivotArea dataOnly="0" labelOnly="1" grandRow="1" outline="0" fieldPosition="0"/>
    </format>
    <format dxfId="4898">
      <pivotArea type="all" dataOnly="0" outline="0" fieldPosition="0"/>
    </format>
    <format dxfId="4897">
      <pivotArea type="all" dataOnly="0" outline="0" fieldPosition="0"/>
    </format>
    <format dxfId="4896">
      <pivotArea type="origin" dataOnly="0" labelOnly="1" outline="0" fieldPosition="0"/>
    </format>
    <format dxfId="4895">
      <pivotArea type="topRight" dataOnly="0" labelOnly="1" outline="0" fieldPosition="0"/>
    </format>
    <format dxfId="4894">
      <pivotArea type="topRight" dataOnly="0" labelOnly="1" outline="0" fieldPosition="0"/>
    </format>
    <format dxfId="4893">
      <pivotArea type="origin" dataOnly="0" labelOnly="1" outline="0" fieldPosition="0"/>
    </format>
    <format dxfId="4892">
      <pivotArea type="topRight" dataOnly="0" labelOnly="1" outline="0" fieldPosition="0"/>
    </format>
    <format dxfId="4891">
      <pivotArea type="topRight" dataOnly="0" labelOnly="1" outline="0" fieldPosition="0"/>
    </format>
    <format dxfId="4890">
      <pivotArea type="origin" dataOnly="0" labelOnly="1" outline="0" fieldPosition="0"/>
    </format>
    <format dxfId="4889">
      <pivotArea dataOnly="0" labelOnly="1" outline="0" fieldPosition="0">
        <references count="1">
          <reference field="4" count="0"/>
        </references>
      </pivotArea>
    </format>
    <format dxfId="4888">
      <pivotArea dataOnly="0" labelOnly="1" grandRow="1" outline="0" fieldPosition="0"/>
    </format>
    <format dxfId="4887">
      <pivotArea grandRow="1" outline="0" collapsedLevelsAreSubtotals="1" fieldPosition="0"/>
    </format>
    <format dxfId="4886">
      <pivotArea dataOnly="0" labelOnly="1" grandRow="1" outline="0" fieldPosition="0"/>
    </format>
    <format dxfId="4885">
      <pivotArea outline="0" collapsedLevelsAreSubtotals="1" fieldPosition="0">
        <references count="1">
          <reference field="4" count="2" selected="0">
            <x v="0"/>
            <x v="1"/>
          </reference>
        </references>
      </pivotArea>
    </format>
    <format dxfId="4884">
      <pivotArea dataOnly="0" labelOnly="1" outline="0" fieldPosition="0">
        <references count="1">
          <reference field="4" count="2">
            <x v="0"/>
            <x v="1"/>
          </reference>
        </references>
      </pivotArea>
    </format>
    <format dxfId="4883">
      <pivotArea outline="0" collapsedLevelsAreSubtotals="1" fieldPosition="0">
        <references count="1">
          <reference field="4" count="2" selected="0">
            <x v="0"/>
            <x v="1"/>
          </reference>
        </references>
      </pivotArea>
    </format>
    <format dxfId="4882">
      <pivotArea dataOnly="0" labelOnly="1" outline="0" fieldPosition="0">
        <references count="1">
          <reference field="4" count="2">
            <x v="0"/>
            <x v="1"/>
          </reference>
        </references>
      </pivotArea>
    </format>
  </formats>
  <chartFormats count="21"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3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Tabla dinámica7" cacheId="46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compact="0" compactData="0" gridDropZones="1" multipleFieldFilters="0">
  <location ref="H15:L78" firstHeaderRow="1" firstDataRow="2" firstDataCol="2"/>
  <pivotFields count="5">
    <pivotField compact="0" numFmtId="14" outline="0" showAll="0"/>
    <pivotField axis="axisRow" compact="0" outline="0" showAll="0" defaultSubtotal="0">
      <items count="61">
        <item x="18"/>
        <item x="32"/>
        <item x="13"/>
        <item x="59"/>
        <item x="11"/>
        <item x="0"/>
        <item x="37"/>
        <item x="17"/>
        <item x="25"/>
        <item x="1"/>
        <item x="3"/>
        <item x="38"/>
        <item x="5"/>
        <item x="12"/>
        <item x="54"/>
        <item x="52"/>
        <item x="36"/>
        <item x="49"/>
        <item x="53"/>
        <item x="6"/>
        <item x="43"/>
        <item x="8"/>
        <item x="33"/>
        <item x="28"/>
        <item x="14"/>
        <item x="15"/>
        <item x="23"/>
        <item x="30"/>
        <item x="16"/>
        <item x="4"/>
        <item x="9"/>
        <item x="20"/>
        <item x="35"/>
        <item x="60"/>
        <item x="44"/>
        <item x="29"/>
        <item x="2"/>
        <item x="7"/>
        <item x="10"/>
        <item x="19"/>
        <item x="21"/>
        <item x="22"/>
        <item x="24"/>
        <item x="26"/>
        <item x="27"/>
        <item x="31"/>
        <item x="34"/>
        <item x="39"/>
        <item x="40"/>
        <item x="41"/>
        <item x="42"/>
        <item x="45"/>
        <item x="46"/>
        <item x="47"/>
        <item x="48"/>
        <item x="50"/>
        <item x="51"/>
        <item x="55"/>
        <item x="56"/>
        <item x="57"/>
        <item x="58"/>
      </items>
    </pivotField>
    <pivotField axis="axisRow" compact="0" outline="0" showAll="0" sortType="descending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axis="axisCol" compact="0" outline="0" showAll="0">
      <items count="5">
        <item x="0"/>
        <item x="1"/>
        <item h="1" x="3"/>
        <item h="1" x="2"/>
        <item t="default"/>
      </items>
    </pivotField>
  </pivotFields>
  <rowFields count="2">
    <field x="1"/>
    <field x="2"/>
  </rowFields>
  <rowItems count="62">
    <i>
      <x/>
      <x v="18"/>
    </i>
    <i>
      <x v="1"/>
      <x v="32"/>
    </i>
    <i>
      <x v="2"/>
      <x v="13"/>
    </i>
    <i>
      <x v="3"/>
      <x v="59"/>
    </i>
    <i>
      <x v="4"/>
      <x v="11"/>
    </i>
    <i>
      <x v="5"/>
      <x/>
    </i>
    <i>
      <x v="6"/>
      <x v="37"/>
    </i>
    <i>
      <x v="7"/>
      <x v="17"/>
    </i>
    <i>
      <x v="8"/>
      <x v="25"/>
    </i>
    <i>
      <x v="9"/>
      <x v="1"/>
    </i>
    <i>
      <x v="10"/>
      <x v="3"/>
    </i>
    <i>
      <x v="11"/>
      <x v="38"/>
    </i>
    <i>
      <x v="12"/>
      <x v="5"/>
    </i>
    <i>
      <x v="13"/>
      <x v="12"/>
    </i>
    <i>
      <x v="14"/>
      <x v="54"/>
    </i>
    <i>
      <x v="15"/>
      <x v="52"/>
    </i>
    <i>
      <x v="16"/>
      <x v="36"/>
    </i>
    <i>
      <x v="17"/>
      <x v="49"/>
    </i>
    <i>
      <x v="18"/>
      <x v="53"/>
    </i>
    <i>
      <x v="19"/>
      <x v="6"/>
    </i>
    <i>
      <x v="20"/>
      <x v="43"/>
    </i>
    <i>
      <x v="21"/>
      <x v="8"/>
    </i>
    <i>
      <x v="22"/>
      <x v="33"/>
    </i>
    <i>
      <x v="23"/>
      <x v="28"/>
    </i>
    <i>
      <x v="24"/>
      <x v="14"/>
    </i>
    <i>
      <x v="25"/>
      <x v="15"/>
    </i>
    <i>
      <x v="26"/>
      <x v="23"/>
    </i>
    <i>
      <x v="27"/>
      <x v="30"/>
    </i>
    <i>
      <x v="28"/>
      <x v="16"/>
    </i>
    <i>
      <x v="29"/>
      <x v="4"/>
    </i>
    <i>
      <x v="30"/>
      <x v="9"/>
    </i>
    <i>
      <x v="31"/>
      <x v="20"/>
    </i>
    <i>
      <x v="32"/>
      <x v="35"/>
    </i>
    <i>
      <x v="33"/>
      <x v="60"/>
    </i>
    <i>
      <x v="34"/>
      <x v="44"/>
    </i>
    <i>
      <x v="35"/>
      <x v="29"/>
    </i>
    <i>
      <x v="36"/>
      <x v="2"/>
    </i>
    <i>
      <x v="37"/>
      <x v="7"/>
    </i>
    <i>
      <x v="38"/>
      <x v="10"/>
    </i>
    <i>
      <x v="39"/>
      <x v="19"/>
    </i>
    <i>
      <x v="40"/>
      <x v="21"/>
    </i>
    <i>
      <x v="41"/>
      <x v="22"/>
    </i>
    <i>
      <x v="42"/>
      <x v="24"/>
    </i>
    <i>
      <x v="43"/>
      <x v="26"/>
    </i>
    <i>
      <x v="44"/>
      <x v="27"/>
    </i>
    <i>
      <x v="45"/>
      <x v="31"/>
    </i>
    <i>
      <x v="46"/>
      <x v="34"/>
    </i>
    <i>
      <x v="47"/>
      <x v="39"/>
    </i>
    <i>
      <x v="48"/>
      <x v="40"/>
    </i>
    <i>
      <x v="49"/>
      <x v="41"/>
    </i>
    <i>
      <x v="50"/>
      <x v="42"/>
    </i>
    <i>
      <x v="51"/>
      <x v="45"/>
    </i>
    <i>
      <x v="52"/>
      <x v="46"/>
    </i>
    <i>
      <x v="53"/>
      <x v="47"/>
    </i>
    <i>
      <x v="54"/>
      <x v="48"/>
    </i>
    <i>
      <x v="55"/>
      <x v="50"/>
    </i>
    <i>
      <x v="56"/>
      <x v="51"/>
    </i>
    <i>
      <x v="57"/>
      <x v="55"/>
    </i>
    <i>
      <x v="58"/>
      <x v="56"/>
    </i>
    <i>
      <x v="59"/>
      <x v="57"/>
    </i>
    <i>
      <x v="60"/>
      <x v="58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CIUDAD" fld="3" subtotal="count" baseField="0" baseItem="0"/>
  </dataFields>
  <formats count="229">
    <format dxfId="5138">
      <pivotArea outline="0" collapsedLevelsAreSubtotals="1" fieldPosition="0"/>
    </format>
    <format dxfId="5137">
      <pivotArea dataOnly="0" labelOnly="1" grandCol="1" outline="0" fieldPosition="0"/>
    </format>
    <format dxfId="5136">
      <pivotArea outline="0" collapsedLevelsAreSubtotals="1" fieldPosition="0"/>
    </format>
    <format dxfId="5135">
      <pivotArea dataOnly="0" labelOnly="1" grandCol="1" outline="0" fieldPosition="0"/>
    </format>
    <format dxfId="5134">
      <pivotArea outline="0" collapsedLevelsAreSubtotals="1" fieldPosition="0">
        <references count="1">
          <reference field="4" count="0" selected="0"/>
        </references>
      </pivotArea>
    </format>
    <format dxfId="5133">
      <pivotArea type="origin" dataOnly="0" labelOnly="1" outline="0" fieldPosition="0"/>
    </format>
    <format dxfId="5132">
      <pivotArea field="2" type="button" dataOnly="0" labelOnly="1" outline="0" axis="axisRow" fieldPosition="1"/>
    </format>
    <format dxfId="5131">
      <pivotArea field="4" type="button" dataOnly="0" labelOnly="1" outline="0" axis="axisCol" fieldPosition="0"/>
    </format>
    <format dxfId="5130">
      <pivotArea type="topRight" dataOnly="0" labelOnly="1" outline="0" fieldPosition="0"/>
    </format>
    <format dxfId="5129">
      <pivotArea dataOnly="0" labelOnly="1" grandRow="1" outline="0" fieldPosition="0"/>
    </format>
    <format dxfId="5128">
      <pivotArea dataOnly="0" labelOnly="1" outline="0" fieldPosition="0">
        <references count="1">
          <reference field="4" count="0"/>
        </references>
      </pivotArea>
    </format>
    <format dxfId="5127">
      <pivotArea outline="0" collapsedLevelsAreSubtotals="1" fieldPosition="0">
        <references count="1">
          <reference field="4" count="0" selected="0"/>
        </references>
      </pivotArea>
    </format>
    <format dxfId="5126">
      <pivotArea type="origin" dataOnly="0" labelOnly="1" outline="0" fieldPosition="0"/>
    </format>
    <format dxfId="5125">
      <pivotArea field="2" type="button" dataOnly="0" labelOnly="1" outline="0" axis="axisRow" fieldPosition="1"/>
    </format>
    <format dxfId="5124">
      <pivotArea field="4" type="button" dataOnly="0" labelOnly="1" outline="0" axis="axisCol" fieldPosition="0"/>
    </format>
    <format dxfId="5123">
      <pivotArea type="topRight" dataOnly="0" labelOnly="1" outline="0" fieldPosition="0"/>
    </format>
    <format dxfId="5122">
      <pivotArea dataOnly="0" labelOnly="1" grandRow="1" outline="0" fieldPosition="0"/>
    </format>
    <format dxfId="5121">
      <pivotArea dataOnly="0" labelOnly="1" outline="0" fieldPosition="0">
        <references count="1">
          <reference field="4" count="0"/>
        </references>
      </pivotArea>
    </format>
    <format dxfId="5120">
      <pivotArea type="all" dataOnly="0" outline="0" fieldPosition="0"/>
    </format>
    <format dxfId="5119">
      <pivotArea type="origin" dataOnly="0" labelOnly="1" outline="0" fieldPosition="0"/>
    </format>
    <format dxfId="5118">
      <pivotArea field="2" type="button" dataOnly="0" labelOnly="1" outline="0" axis="axisRow" fieldPosition="1"/>
    </format>
    <format dxfId="5117">
      <pivotArea field="4" type="button" dataOnly="0" labelOnly="1" outline="0" axis="axisCol" fieldPosition="0"/>
    </format>
    <format dxfId="5116">
      <pivotArea type="topRight" dataOnly="0" labelOnly="1" outline="0" fieldPosition="0"/>
    </format>
    <format dxfId="5115">
      <pivotArea dataOnly="0" labelOnly="1" outline="0" fieldPosition="0">
        <references count="1">
          <reference field="4" count="0"/>
        </references>
      </pivotArea>
    </format>
    <format dxfId="5114">
      <pivotArea dataOnly="0" labelOnly="1" grandCol="1" outline="0" fieldPosition="0"/>
    </format>
    <format dxfId="5113">
      <pivotArea field="2" type="button" dataOnly="0" labelOnly="1" outline="0" axis="axisRow" fieldPosition="1"/>
    </format>
    <format dxfId="5112">
      <pivotArea dataOnly="0" labelOnly="1" outline="0" fieldPosition="0">
        <references count="1">
          <reference field="4" count="0"/>
        </references>
      </pivotArea>
    </format>
    <format dxfId="5111">
      <pivotArea dataOnly="0" labelOnly="1" grandCol="1" outline="0" fieldPosition="0"/>
    </format>
    <format dxfId="5110">
      <pivotArea field="2" type="button" dataOnly="0" labelOnly="1" outline="0" axis="axisRow" fieldPosition="1"/>
    </format>
    <format dxfId="5109">
      <pivotArea dataOnly="0" labelOnly="1" outline="0" fieldPosition="0">
        <references count="1">
          <reference field="4" count="0"/>
        </references>
      </pivotArea>
    </format>
    <format dxfId="5108">
      <pivotArea dataOnly="0" labelOnly="1" grandCol="1" outline="0" fieldPosition="0"/>
    </format>
    <format dxfId="5107">
      <pivotArea type="origin" dataOnly="0" labelOnly="1" outline="0" fieldPosition="0"/>
    </format>
    <format dxfId="5106">
      <pivotArea dataOnly="0" labelOnly="1" grandRow="1" outline="0" fieldPosition="0"/>
    </format>
    <format dxfId="5105">
      <pivotArea dataOnly="0" labelOnly="1" outline="0" fieldPosition="0">
        <references count="1">
          <reference field="2" count="0"/>
        </references>
      </pivotArea>
    </format>
    <format dxfId="5104">
      <pivotArea outline="0" collapsedLevelsAreSubtotals="1" fieldPosition="0"/>
    </format>
    <format dxfId="5103">
      <pivotArea field="2" type="button" dataOnly="0" labelOnly="1" outline="0" axis="axisRow" fieldPosition="1"/>
    </format>
    <format dxfId="5102">
      <pivotArea dataOnly="0" labelOnly="1" grandRow="1" outline="0" fieldPosition="0"/>
    </format>
    <format dxfId="5101">
      <pivotArea dataOnly="0" labelOnly="1" outline="0" fieldPosition="0">
        <references count="1">
          <reference field="4" count="0"/>
        </references>
      </pivotArea>
    </format>
    <format dxfId="5100">
      <pivotArea dataOnly="0" labelOnly="1" grandCol="1" outline="0" fieldPosition="0"/>
    </format>
    <format dxfId="5099">
      <pivotArea dataOnly="0" labelOnly="1" outline="0" fieldPosition="0">
        <references count="1">
          <reference field="4" count="0"/>
        </references>
      </pivotArea>
    </format>
    <format dxfId="5098">
      <pivotArea dataOnly="0" labelOnly="1" grandCol="1" outline="0" fieldPosition="0"/>
    </format>
    <format dxfId="5097">
      <pivotArea type="all" dataOnly="0" outline="0" fieldPosition="0"/>
    </format>
    <format dxfId="5096">
      <pivotArea type="all" dataOnly="0" outline="0" fieldPosition="0"/>
    </format>
    <format dxfId="5095">
      <pivotArea type="all" dataOnly="0" outline="0" fieldPosition="0"/>
    </format>
    <format dxfId="5094">
      <pivotArea type="origin" dataOnly="0" labelOnly="1" outline="0" fieldPosition="0"/>
    </format>
    <format dxfId="5093">
      <pivotArea field="4" type="button" dataOnly="0" labelOnly="1" outline="0" axis="axisCol" fieldPosition="0"/>
    </format>
    <format dxfId="5092">
      <pivotArea type="topRight" dataOnly="0" labelOnly="1" outline="0" fieldPosition="0"/>
    </format>
    <format dxfId="5091">
      <pivotArea type="origin" dataOnly="0" labelOnly="1" outline="0" fieldPosition="0"/>
    </format>
    <format dxfId="5090">
      <pivotArea field="4" type="button" dataOnly="0" labelOnly="1" outline="0" axis="axisCol" fieldPosition="0"/>
    </format>
    <format dxfId="5089">
      <pivotArea type="topRight" dataOnly="0" labelOnly="1" outline="0" fieldPosition="0"/>
    </format>
    <format dxfId="5088">
      <pivotArea type="origin" dataOnly="0" labelOnly="1" outline="0" fieldPosition="0"/>
    </format>
    <format dxfId="5087">
      <pivotArea field="2" type="button" dataOnly="0" labelOnly="1" outline="0" axis="axisRow" fieldPosition="1"/>
    </format>
    <format dxfId="5086">
      <pivotArea dataOnly="0" labelOnly="1" outline="0" fieldPosition="0">
        <references count="1">
          <reference field="4" count="0"/>
        </references>
      </pivotArea>
    </format>
    <format dxfId="5085">
      <pivotArea dataOnly="0" labelOnly="1" outline="0" fieldPosition="0">
        <references count="1">
          <reference field="4" count="0"/>
        </references>
      </pivotArea>
    </format>
    <format dxfId="5084">
      <pivotArea dataOnly="0" labelOnly="1" grandCol="1" outline="0" fieldPosition="0"/>
    </format>
    <format dxfId="5083">
      <pivotArea type="origin" dataOnly="0" labelOnly="1" outline="0" fieldPosition="0"/>
    </format>
    <format dxfId="5082">
      <pivotArea dataOnly="0" labelOnly="1" grandRow="1" outline="0" fieldPosition="0"/>
    </format>
    <format dxfId="5081">
      <pivotArea field="2" type="button" dataOnly="0" labelOnly="1" outline="0" axis="axisRow" fieldPosition="1"/>
    </format>
    <format dxfId="5080">
      <pivotArea field="2" type="button" dataOnly="0" labelOnly="1" outline="0" axis="axisRow" fieldPosition="1"/>
    </format>
    <format dxfId="5079">
      <pivotArea field="2" type="button" dataOnly="0" labelOnly="1" outline="0" axis="axisRow" fieldPosition="1"/>
    </format>
    <format dxfId="5078">
      <pivotArea dataOnly="0" labelOnly="1" outline="0" fieldPosition="0">
        <references count="1">
          <reference field="4" count="0"/>
        </references>
      </pivotArea>
    </format>
    <format dxfId="5077">
      <pivotArea dataOnly="0" labelOnly="1" grandCol="1" outline="0" fieldPosition="0"/>
    </format>
    <format dxfId="5076">
      <pivotArea field="1" type="button" dataOnly="0" labelOnly="1" outline="0" axis="axisRow" fieldPosition="0"/>
    </format>
    <format dxfId="5075">
      <pivotArea field="2" type="button" dataOnly="0" labelOnly="1" outline="0" axis="axisRow" fieldPosition="1"/>
    </format>
    <format dxfId="5074">
      <pivotArea dataOnly="0" labelOnly="1" outline="0" fieldPosition="0">
        <references count="1">
          <reference field="4" count="0"/>
        </references>
      </pivotArea>
    </format>
    <format dxfId="5073">
      <pivotArea dataOnly="0" labelOnly="1" grandCol="1" outline="0" fieldPosition="0"/>
    </format>
    <format dxfId="5072">
      <pivotArea field="1" type="button" dataOnly="0" labelOnly="1" outline="0" axis="axisRow" fieldPosition="0"/>
    </format>
    <format dxfId="5071">
      <pivotArea field="2" type="button" dataOnly="0" labelOnly="1" outline="0" axis="axisRow" fieldPosition="1"/>
    </format>
    <format dxfId="5070">
      <pivotArea dataOnly="0" labelOnly="1" outline="0" fieldPosition="0">
        <references count="1">
          <reference field="4" count="0"/>
        </references>
      </pivotArea>
    </format>
    <format dxfId="5069">
      <pivotArea dataOnly="0" labelOnly="1" grandCol="1" outline="0" fieldPosition="0"/>
    </format>
    <format dxfId="5068">
      <pivotArea outline="0" collapsedLevelsAreSubtotals="1" fieldPosition="0"/>
    </format>
    <format dxfId="5067">
      <pivotArea dataOnly="0" labelOnly="1" outline="0" fieldPosition="0">
        <references count="1">
          <reference field="1" count="6">
            <x v="0"/>
            <x v="1"/>
            <x v="2"/>
            <x v="3"/>
            <x v="4"/>
            <x v="5"/>
          </reference>
        </references>
      </pivotArea>
    </format>
    <format dxfId="5066">
      <pivotArea dataOnly="0" labelOnly="1" grandRow="1" outline="0" fieldPosition="0"/>
    </format>
    <format dxfId="5065">
      <pivotArea outline="0" collapsedLevelsAreSubtotals="1" fieldPosition="0"/>
    </format>
    <format dxfId="5064">
      <pivotArea field="1" type="button" dataOnly="0" labelOnly="1" outline="0" axis="axisRow" fieldPosition="0"/>
    </format>
    <format dxfId="5063">
      <pivotArea field="2" type="button" dataOnly="0" labelOnly="1" outline="0" axis="axisRow" fieldPosition="1"/>
    </format>
    <format dxfId="5062">
      <pivotArea dataOnly="0" labelOnly="1" outline="0" fieldPosition="0">
        <references count="1">
          <reference field="1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5061">
      <pivotArea dataOnly="0" labelOnly="1" grandRow="1" outline="0" fieldPosition="0"/>
    </format>
    <format dxfId="5060">
      <pivotArea dataOnly="0" labelOnly="1" outline="0" fieldPosition="0">
        <references count="1">
          <reference field="4" count="0"/>
        </references>
      </pivotArea>
    </format>
    <format dxfId="5059">
      <pivotArea dataOnly="0" labelOnly="1" grandCol="1" outline="0" fieldPosition="0"/>
    </format>
    <format dxfId="5058">
      <pivotArea outline="0" collapsedLevelsAreSubtotals="1" fieldPosition="0"/>
    </format>
    <format dxfId="5057">
      <pivotArea dataOnly="0" labelOnly="1" grandRow="1" outline="0" fieldPosition="0"/>
    </format>
    <format dxfId="5056">
      <pivotArea type="origin" dataOnly="0" labelOnly="1" outline="0" fieldPosition="0"/>
    </format>
    <format dxfId="5055">
      <pivotArea type="origin" dataOnly="0" labelOnly="1" outline="0" fieldPosition="0"/>
    </format>
    <format dxfId="5054">
      <pivotArea type="origin" dataOnly="0" labelOnly="1" outline="0" fieldPosition="0"/>
    </format>
    <format dxfId="5053">
      <pivotArea field="4" type="button" dataOnly="0" labelOnly="1" outline="0" axis="axisCol" fieldPosition="0"/>
    </format>
    <format dxfId="5052">
      <pivotArea type="topRight" dataOnly="0" labelOnly="1" outline="0" fieldPosition="0"/>
    </format>
    <format dxfId="5051">
      <pivotArea field="1" type="button" dataOnly="0" labelOnly="1" outline="0" axis="axisRow" fieldPosition="0"/>
    </format>
    <format dxfId="5050">
      <pivotArea field="2" type="button" dataOnly="0" labelOnly="1" outline="0" axis="axisRow" fieldPosition="1"/>
    </format>
    <format dxfId="5049">
      <pivotArea dataOnly="0" labelOnly="1" outline="0" fieldPosition="0">
        <references count="1">
          <reference field="4" count="0"/>
        </references>
      </pivotArea>
    </format>
    <format dxfId="5048">
      <pivotArea dataOnly="0" labelOnly="1" grandCol="1" outline="0" fieldPosition="0"/>
    </format>
    <format dxfId="5047">
      <pivotArea type="origin" dataOnly="0" labelOnly="1" outline="0" fieldPosition="0"/>
    </format>
    <format dxfId="5046">
      <pivotArea field="4" type="button" dataOnly="0" labelOnly="1" outline="0" axis="axisCol" fieldPosition="0"/>
    </format>
    <format dxfId="5045">
      <pivotArea type="topRight" dataOnly="0" labelOnly="1" outline="0" fieldPosition="0"/>
    </format>
    <format dxfId="5044">
      <pivotArea type="origin" dataOnly="0" labelOnly="1" outline="0" fieldPosition="0"/>
    </format>
    <format dxfId="5043">
      <pivotArea field="4" type="button" dataOnly="0" labelOnly="1" outline="0" axis="axisCol" fieldPosition="0"/>
    </format>
    <format dxfId="5042">
      <pivotArea type="topRight" dataOnly="0" labelOnly="1" outline="0" fieldPosition="0"/>
    </format>
    <format dxfId="5041">
      <pivotArea type="all" dataOnly="0" outline="0" fieldPosition="0"/>
    </format>
    <format dxfId="5040">
      <pivotArea type="all" dataOnly="0" outline="0" fieldPosition="0"/>
    </format>
    <format dxfId="5039">
      <pivotArea field="2" type="button" dataOnly="0" labelOnly="1" outline="0" axis="axisRow" fieldPosition="1"/>
    </format>
    <format dxfId="5038">
      <pivotArea type="all" dataOnly="0" outline="0" fieldPosition="0"/>
    </format>
    <format dxfId="5037">
      <pivotArea outline="0" collapsedLevelsAreSubtotals="1" fieldPosition="0"/>
    </format>
    <format dxfId="5036">
      <pivotArea type="origin" dataOnly="0" labelOnly="1" outline="0" fieldPosition="0"/>
    </format>
    <format dxfId="5035">
      <pivotArea field="4" type="button" dataOnly="0" labelOnly="1" outline="0" axis="axisCol" fieldPosition="0"/>
    </format>
    <format dxfId="5034">
      <pivotArea type="topRight" dataOnly="0" labelOnly="1" outline="0" fieldPosition="0"/>
    </format>
    <format dxfId="5033">
      <pivotArea field="1" type="button" dataOnly="0" labelOnly="1" outline="0" axis="axisRow" fieldPosition="0"/>
    </format>
    <format dxfId="5032">
      <pivotArea field="2" type="button" dataOnly="0" labelOnly="1" outline="0" axis="axisRow" fieldPosition="1"/>
    </format>
    <format dxfId="5031">
      <pivotArea dataOnly="0" labelOnly="1" outline="0" fieldPosition="0">
        <references count="1">
          <reference field="1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030">
      <pivotArea dataOnly="0" labelOnly="1" outline="0" fieldPosition="0">
        <references count="1">
          <reference field="1" count="1">
            <x v="13"/>
          </reference>
        </references>
      </pivotArea>
    </format>
    <format dxfId="5029">
      <pivotArea dataOnly="0" labelOnly="1" grandRow="1" outline="0" fieldPosition="0"/>
    </format>
    <format dxfId="5028">
      <pivotArea dataOnly="0" labelOnly="1" outline="0" fieldPosition="0">
        <references count="1">
          <reference field="4" count="0"/>
        </references>
      </pivotArea>
    </format>
    <format dxfId="5027">
      <pivotArea dataOnly="0" labelOnly="1" grandCol="1" outline="0" fieldPosition="0"/>
    </format>
    <format dxfId="5026">
      <pivotArea type="all" dataOnly="0" outline="0" fieldPosition="0"/>
    </format>
    <format dxfId="5025">
      <pivotArea outline="0" collapsedLevelsAreSubtotals="1" fieldPosition="0"/>
    </format>
    <format dxfId="5024">
      <pivotArea type="origin" dataOnly="0" labelOnly="1" outline="0" fieldPosition="0"/>
    </format>
    <format dxfId="5023">
      <pivotArea field="4" type="button" dataOnly="0" labelOnly="1" outline="0" axis="axisCol" fieldPosition="0"/>
    </format>
    <format dxfId="5022">
      <pivotArea type="topRight" dataOnly="0" labelOnly="1" outline="0" fieldPosition="0"/>
    </format>
    <format dxfId="5021">
      <pivotArea field="1" type="button" dataOnly="0" labelOnly="1" outline="0" axis="axisRow" fieldPosition="0"/>
    </format>
    <format dxfId="5020">
      <pivotArea field="2" type="button" dataOnly="0" labelOnly="1" outline="0" axis="axisRow" fieldPosition="1"/>
    </format>
    <format dxfId="5019">
      <pivotArea dataOnly="0" labelOnly="1" outline="0" fieldPosition="0">
        <references count="1">
          <reference field="1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018">
      <pivotArea dataOnly="0" labelOnly="1" outline="0" fieldPosition="0">
        <references count="1">
          <reference field="1" count="1">
            <x v="13"/>
          </reference>
        </references>
      </pivotArea>
    </format>
    <format dxfId="5017">
      <pivotArea dataOnly="0" labelOnly="1" grandRow="1" outline="0" fieldPosition="0"/>
    </format>
    <format dxfId="5016">
      <pivotArea dataOnly="0" labelOnly="1" outline="0" fieldPosition="0">
        <references count="1">
          <reference field="4" count="0"/>
        </references>
      </pivotArea>
    </format>
    <format dxfId="5015">
      <pivotArea dataOnly="0" labelOnly="1" grandCol="1" outline="0" fieldPosition="0"/>
    </format>
    <format dxfId="5014">
      <pivotArea type="origin" dataOnly="0" labelOnly="1" outline="0" fieldPosition="0"/>
    </format>
    <format dxfId="5013">
      <pivotArea field="1" type="button" dataOnly="0" labelOnly="1" outline="0" axis="axisRow" fieldPosition="0"/>
    </format>
    <format dxfId="5012">
      <pivotArea dataOnly="0" labelOnly="1" outline="0" fieldPosition="0">
        <references count="1">
          <reference field="1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011">
      <pivotArea dataOnly="0" labelOnly="1" outline="0" fieldPosition="0">
        <references count="1">
          <reference field="1" count="1">
            <x v="13"/>
          </reference>
        </references>
      </pivotArea>
    </format>
    <format dxfId="5010">
      <pivotArea dataOnly="0" labelOnly="1" grandRow="1" outline="0" fieldPosition="0"/>
    </format>
    <format dxfId="5009">
      <pivotArea outline="0" collapsedLevelsAreSubtotals="1" fieldPosition="0"/>
    </format>
    <format dxfId="5008">
      <pivotArea field="1" type="button" dataOnly="0" labelOnly="1" outline="0" axis="axisRow" fieldPosition="0"/>
    </format>
    <format dxfId="5007">
      <pivotArea field="2" type="button" dataOnly="0" labelOnly="1" outline="0" axis="axisRow" fieldPosition="1"/>
    </format>
    <format dxfId="5006">
      <pivotArea dataOnly="0" labelOnly="1" outline="0" fieldPosition="0">
        <references count="1">
          <reference field="1" count="1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  <format dxfId="5005">
      <pivotArea dataOnly="0" labelOnly="1" grandRow="1" outline="0" fieldPosition="0"/>
    </format>
    <format dxfId="5004">
      <pivotArea type="origin" dataOnly="0" labelOnly="1" outline="0" fieldPosition="0"/>
    </format>
    <format dxfId="5003">
      <pivotArea field="4" type="button" dataOnly="0" labelOnly="1" outline="0" axis="axisCol" fieldPosition="0"/>
    </format>
    <format dxfId="5002">
      <pivotArea type="topRight" dataOnly="0" labelOnly="1" outline="0" fieldPosition="0"/>
    </format>
    <format dxfId="5001">
      <pivotArea grandRow="1" outline="0" collapsedLevelsAreSubtotals="1" fieldPosition="0"/>
    </format>
    <format dxfId="5000">
      <pivotArea outline="0" collapsedLevelsAreSubtotals="1" fieldPosition="0"/>
    </format>
    <format dxfId="4999">
      <pivotArea dataOnly="0" labelOnly="1" outline="0" fieldPosition="0">
        <references count="1">
          <reference field="1" count="1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6"/>
            <x v="17"/>
            <x v="18"/>
          </reference>
        </references>
      </pivotArea>
    </format>
    <format dxfId="4998">
      <pivotArea dataOnly="0" labelOnly="1" grandRow="1" outline="0" fieldPosition="0"/>
    </format>
    <format dxfId="4997">
      <pivotArea dataOnly="0" labelOnly="1" outline="0" fieldPosition="0">
        <references count="1">
          <reference field="1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4996">
      <pivotArea outline="0" collapsedLevelsAreSubtotals="1" fieldPosition="0"/>
    </format>
    <format dxfId="4995">
      <pivotArea dataOnly="0" labelOnly="1" outline="0" fieldPosition="0">
        <references count="1">
          <reference field="1" count="2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</reference>
        </references>
      </pivotArea>
    </format>
    <format dxfId="4994">
      <pivotArea dataOnly="0" labelOnly="1" outline="0" fieldPosition="0">
        <references count="1">
          <reference field="1" count="7">
            <x v="29"/>
            <x v="30"/>
            <x v="31"/>
            <x v="32"/>
            <x v="33"/>
            <x v="34"/>
            <x v="35"/>
          </reference>
        </references>
      </pivotArea>
    </format>
    <format dxfId="4993">
      <pivotArea dataOnly="0" labelOnly="1" grandRow="1" outline="0" fieldPosition="0"/>
    </format>
    <format dxfId="4992">
      <pivotArea dataOnly="0" labelOnly="1" outline="0" fieldPosition="0">
        <references count="1">
          <reference field="4" count="0"/>
        </references>
      </pivotArea>
    </format>
    <format dxfId="4991">
      <pivotArea dataOnly="0" labelOnly="1" grandCol="1" outline="0" fieldPosition="0"/>
    </format>
    <format dxfId="4990">
      <pivotArea outline="0" collapsedLevelsAreSubtotals="1" fieldPosition="0"/>
    </format>
    <format dxfId="4989">
      <pivotArea dataOnly="0" labelOnly="1" outline="0" fieldPosition="0">
        <references count="1">
          <reference field="1" count="2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</reference>
        </references>
      </pivotArea>
    </format>
    <format dxfId="4988">
      <pivotArea dataOnly="0" labelOnly="1" outline="0" fieldPosition="0">
        <references count="1">
          <reference field="1" count="7">
            <x v="29"/>
            <x v="30"/>
            <x v="31"/>
            <x v="32"/>
            <x v="33"/>
            <x v="34"/>
            <x v="35"/>
          </reference>
        </references>
      </pivotArea>
    </format>
    <format dxfId="4987">
      <pivotArea dataOnly="0" labelOnly="1" grandRow="1" outline="0" fieldPosition="0"/>
    </format>
    <format dxfId="4986">
      <pivotArea dataOnly="0" labelOnly="1" outline="0" fieldPosition="0">
        <references count="1">
          <reference field="4" count="0"/>
        </references>
      </pivotArea>
    </format>
    <format dxfId="4985">
      <pivotArea dataOnly="0" labelOnly="1" grandCol="1" outline="0" fieldPosition="0"/>
    </format>
    <format dxfId="4984">
      <pivotArea outline="0" collapsedLevelsAreSubtotals="1" fieldPosition="0"/>
    </format>
    <format dxfId="4983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982">
      <pivotArea dataOnly="0" labelOnly="1" outline="0" fieldPosition="0">
        <references count="1">
          <reference field="1" count="11">
            <x v="50"/>
            <x v="51"/>
            <x v="52"/>
            <x v="53"/>
            <x v="54"/>
            <x v="55"/>
            <x v="56"/>
            <x v="57"/>
            <x v="58"/>
            <x v="59"/>
            <x v="60"/>
          </reference>
        </references>
      </pivotArea>
    </format>
    <format dxfId="4981">
      <pivotArea dataOnly="0" labelOnly="1" grandRow="1" outline="0" fieldPosition="0"/>
    </format>
    <format dxfId="4980">
      <pivotArea dataOnly="0" labelOnly="1" outline="0" fieldPosition="0">
        <references count="2">
          <reference field="1" count="1" selected="0">
            <x v="0"/>
          </reference>
          <reference field="2" count="1">
            <x v="18"/>
          </reference>
        </references>
      </pivotArea>
    </format>
    <format dxfId="4979">
      <pivotArea dataOnly="0" labelOnly="1" outline="0" fieldPosition="0">
        <references count="2">
          <reference field="1" count="1" selected="0">
            <x v="1"/>
          </reference>
          <reference field="2" count="1">
            <x v="32"/>
          </reference>
        </references>
      </pivotArea>
    </format>
    <format dxfId="4978">
      <pivotArea dataOnly="0" labelOnly="1" outline="0" fieldPosition="0">
        <references count="2">
          <reference field="1" count="1" selected="0">
            <x v="2"/>
          </reference>
          <reference field="2" count="1">
            <x v="13"/>
          </reference>
        </references>
      </pivotArea>
    </format>
    <format dxfId="4977">
      <pivotArea dataOnly="0" labelOnly="1" outline="0" fieldPosition="0">
        <references count="2">
          <reference field="1" count="1" selected="0">
            <x v="3"/>
          </reference>
          <reference field="2" count="1">
            <x v="59"/>
          </reference>
        </references>
      </pivotArea>
    </format>
    <format dxfId="4976">
      <pivotArea dataOnly="0" labelOnly="1" outline="0" fieldPosition="0">
        <references count="2">
          <reference field="1" count="1" selected="0">
            <x v="4"/>
          </reference>
          <reference field="2" count="1">
            <x v="11"/>
          </reference>
        </references>
      </pivotArea>
    </format>
    <format dxfId="4975">
      <pivotArea dataOnly="0" labelOnly="1" outline="0" fieldPosition="0">
        <references count="2">
          <reference field="1" count="1" selected="0">
            <x v="5"/>
          </reference>
          <reference field="2" count="1">
            <x v="0"/>
          </reference>
        </references>
      </pivotArea>
    </format>
    <format dxfId="4974">
      <pivotArea dataOnly="0" labelOnly="1" outline="0" fieldPosition="0">
        <references count="2">
          <reference field="1" count="1" selected="0">
            <x v="6"/>
          </reference>
          <reference field="2" count="1">
            <x v="37"/>
          </reference>
        </references>
      </pivotArea>
    </format>
    <format dxfId="4973">
      <pivotArea dataOnly="0" labelOnly="1" outline="0" fieldPosition="0">
        <references count="2">
          <reference field="1" count="1" selected="0">
            <x v="7"/>
          </reference>
          <reference field="2" count="1">
            <x v="17"/>
          </reference>
        </references>
      </pivotArea>
    </format>
    <format dxfId="4972">
      <pivotArea dataOnly="0" labelOnly="1" outline="0" fieldPosition="0">
        <references count="2">
          <reference field="1" count="1" selected="0">
            <x v="8"/>
          </reference>
          <reference field="2" count="1">
            <x v="25"/>
          </reference>
        </references>
      </pivotArea>
    </format>
    <format dxfId="4971">
      <pivotArea dataOnly="0" labelOnly="1" outline="0" fieldPosition="0">
        <references count="2">
          <reference field="1" count="1" selected="0">
            <x v="9"/>
          </reference>
          <reference field="2" count="1">
            <x v="1"/>
          </reference>
        </references>
      </pivotArea>
    </format>
    <format dxfId="4970">
      <pivotArea dataOnly="0" labelOnly="1" outline="0" fieldPosition="0">
        <references count="2">
          <reference field="1" count="1" selected="0">
            <x v="10"/>
          </reference>
          <reference field="2" count="1">
            <x v="3"/>
          </reference>
        </references>
      </pivotArea>
    </format>
    <format dxfId="4969">
      <pivotArea dataOnly="0" labelOnly="1" outline="0" fieldPosition="0">
        <references count="2">
          <reference field="1" count="1" selected="0">
            <x v="11"/>
          </reference>
          <reference field="2" count="1">
            <x v="38"/>
          </reference>
        </references>
      </pivotArea>
    </format>
    <format dxfId="4968">
      <pivotArea dataOnly="0" labelOnly="1" outline="0" fieldPosition="0">
        <references count="2">
          <reference field="1" count="1" selected="0">
            <x v="12"/>
          </reference>
          <reference field="2" count="1">
            <x v="5"/>
          </reference>
        </references>
      </pivotArea>
    </format>
    <format dxfId="4967">
      <pivotArea dataOnly="0" labelOnly="1" outline="0" fieldPosition="0">
        <references count="2">
          <reference field="1" count="1" selected="0">
            <x v="13"/>
          </reference>
          <reference field="2" count="1">
            <x v="12"/>
          </reference>
        </references>
      </pivotArea>
    </format>
    <format dxfId="4966">
      <pivotArea dataOnly="0" labelOnly="1" outline="0" fieldPosition="0">
        <references count="2">
          <reference field="1" count="1" selected="0">
            <x v="14"/>
          </reference>
          <reference field="2" count="1">
            <x v="54"/>
          </reference>
        </references>
      </pivotArea>
    </format>
    <format dxfId="4965">
      <pivotArea dataOnly="0" labelOnly="1" outline="0" fieldPosition="0">
        <references count="2">
          <reference field="1" count="1" selected="0">
            <x v="15"/>
          </reference>
          <reference field="2" count="1">
            <x v="52"/>
          </reference>
        </references>
      </pivotArea>
    </format>
    <format dxfId="4964">
      <pivotArea dataOnly="0" labelOnly="1" outline="0" fieldPosition="0">
        <references count="2">
          <reference field="1" count="1" selected="0">
            <x v="16"/>
          </reference>
          <reference field="2" count="1">
            <x v="36"/>
          </reference>
        </references>
      </pivotArea>
    </format>
    <format dxfId="4963">
      <pivotArea dataOnly="0" labelOnly="1" outline="0" fieldPosition="0">
        <references count="2">
          <reference field="1" count="1" selected="0">
            <x v="17"/>
          </reference>
          <reference field="2" count="1">
            <x v="49"/>
          </reference>
        </references>
      </pivotArea>
    </format>
    <format dxfId="4962">
      <pivotArea dataOnly="0" labelOnly="1" outline="0" fieldPosition="0">
        <references count="2">
          <reference field="1" count="1" selected="0">
            <x v="18"/>
          </reference>
          <reference field="2" count="1">
            <x v="53"/>
          </reference>
        </references>
      </pivotArea>
    </format>
    <format dxfId="4961">
      <pivotArea dataOnly="0" labelOnly="1" outline="0" fieldPosition="0">
        <references count="2">
          <reference field="1" count="1" selected="0">
            <x v="19"/>
          </reference>
          <reference field="2" count="1">
            <x v="6"/>
          </reference>
        </references>
      </pivotArea>
    </format>
    <format dxfId="4960">
      <pivotArea dataOnly="0" labelOnly="1" outline="0" fieldPosition="0">
        <references count="2">
          <reference field="1" count="1" selected="0">
            <x v="20"/>
          </reference>
          <reference field="2" count="1">
            <x v="43"/>
          </reference>
        </references>
      </pivotArea>
    </format>
    <format dxfId="4959">
      <pivotArea dataOnly="0" labelOnly="1" outline="0" fieldPosition="0">
        <references count="2">
          <reference field="1" count="1" selected="0">
            <x v="21"/>
          </reference>
          <reference field="2" count="1">
            <x v="8"/>
          </reference>
        </references>
      </pivotArea>
    </format>
    <format dxfId="4958">
      <pivotArea dataOnly="0" labelOnly="1" outline="0" fieldPosition="0">
        <references count="2">
          <reference field="1" count="1" selected="0">
            <x v="22"/>
          </reference>
          <reference field="2" count="1">
            <x v="33"/>
          </reference>
        </references>
      </pivotArea>
    </format>
    <format dxfId="4957">
      <pivotArea dataOnly="0" labelOnly="1" outline="0" fieldPosition="0">
        <references count="2">
          <reference field="1" count="1" selected="0">
            <x v="23"/>
          </reference>
          <reference field="2" count="1">
            <x v="28"/>
          </reference>
        </references>
      </pivotArea>
    </format>
    <format dxfId="4956">
      <pivotArea dataOnly="0" labelOnly="1" outline="0" fieldPosition="0">
        <references count="2">
          <reference field="1" count="1" selected="0">
            <x v="24"/>
          </reference>
          <reference field="2" count="1">
            <x v="14"/>
          </reference>
        </references>
      </pivotArea>
    </format>
    <format dxfId="4955">
      <pivotArea dataOnly="0" labelOnly="1" outline="0" fieldPosition="0">
        <references count="2">
          <reference field="1" count="1" selected="0">
            <x v="25"/>
          </reference>
          <reference field="2" count="1">
            <x v="15"/>
          </reference>
        </references>
      </pivotArea>
    </format>
    <format dxfId="4954">
      <pivotArea dataOnly="0" labelOnly="1" outline="0" fieldPosition="0">
        <references count="2">
          <reference field="1" count="1" selected="0">
            <x v="26"/>
          </reference>
          <reference field="2" count="1">
            <x v="23"/>
          </reference>
        </references>
      </pivotArea>
    </format>
    <format dxfId="4953">
      <pivotArea dataOnly="0" labelOnly="1" outline="0" fieldPosition="0">
        <references count="2">
          <reference field="1" count="1" selected="0">
            <x v="27"/>
          </reference>
          <reference field="2" count="1">
            <x v="30"/>
          </reference>
        </references>
      </pivotArea>
    </format>
    <format dxfId="4952">
      <pivotArea dataOnly="0" labelOnly="1" outline="0" fieldPosition="0">
        <references count="2">
          <reference field="1" count="1" selected="0">
            <x v="28"/>
          </reference>
          <reference field="2" count="1">
            <x v="16"/>
          </reference>
        </references>
      </pivotArea>
    </format>
    <format dxfId="4951">
      <pivotArea dataOnly="0" labelOnly="1" outline="0" fieldPosition="0">
        <references count="2">
          <reference field="1" count="1" selected="0">
            <x v="29"/>
          </reference>
          <reference field="2" count="1">
            <x v="4"/>
          </reference>
        </references>
      </pivotArea>
    </format>
    <format dxfId="4950">
      <pivotArea dataOnly="0" labelOnly="1" outline="0" fieldPosition="0">
        <references count="2">
          <reference field="1" count="1" selected="0">
            <x v="30"/>
          </reference>
          <reference field="2" count="1">
            <x v="9"/>
          </reference>
        </references>
      </pivotArea>
    </format>
    <format dxfId="4949">
      <pivotArea dataOnly="0" labelOnly="1" outline="0" fieldPosition="0">
        <references count="2">
          <reference field="1" count="1" selected="0">
            <x v="31"/>
          </reference>
          <reference field="2" count="1">
            <x v="20"/>
          </reference>
        </references>
      </pivotArea>
    </format>
    <format dxfId="4948">
      <pivotArea dataOnly="0" labelOnly="1" outline="0" fieldPosition="0">
        <references count="2">
          <reference field="1" count="1" selected="0">
            <x v="32"/>
          </reference>
          <reference field="2" count="1">
            <x v="35"/>
          </reference>
        </references>
      </pivotArea>
    </format>
    <format dxfId="4947">
      <pivotArea dataOnly="0" labelOnly="1" outline="0" fieldPosition="0">
        <references count="2">
          <reference field="1" count="1" selected="0">
            <x v="33"/>
          </reference>
          <reference field="2" count="1">
            <x v="60"/>
          </reference>
        </references>
      </pivotArea>
    </format>
    <format dxfId="4946">
      <pivotArea dataOnly="0" labelOnly="1" outline="0" fieldPosition="0">
        <references count="2">
          <reference field="1" count="1" selected="0">
            <x v="34"/>
          </reference>
          <reference field="2" count="1">
            <x v="44"/>
          </reference>
        </references>
      </pivotArea>
    </format>
    <format dxfId="4945">
      <pivotArea dataOnly="0" labelOnly="1" outline="0" fieldPosition="0">
        <references count="2">
          <reference field="1" count="1" selected="0">
            <x v="35"/>
          </reference>
          <reference field="2" count="1">
            <x v="29"/>
          </reference>
        </references>
      </pivotArea>
    </format>
    <format dxfId="4944">
      <pivotArea dataOnly="0" labelOnly="1" outline="0" fieldPosition="0">
        <references count="2">
          <reference field="1" count="1" selected="0">
            <x v="36"/>
          </reference>
          <reference field="2" count="1">
            <x v="2"/>
          </reference>
        </references>
      </pivotArea>
    </format>
    <format dxfId="4943">
      <pivotArea dataOnly="0" labelOnly="1" outline="0" fieldPosition="0">
        <references count="2">
          <reference field="1" count="1" selected="0">
            <x v="37"/>
          </reference>
          <reference field="2" count="1">
            <x v="7"/>
          </reference>
        </references>
      </pivotArea>
    </format>
    <format dxfId="4942">
      <pivotArea dataOnly="0" labelOnly="1" outline="0" fieldPosition="0">
        <references count="2">
          <reference field="1" count="1" selected="0">
            <x v="38"/>
          </reference>
          <reference field="2" count="1">
            <x v="10"/>
          </reference>
        </references>
      </pivotArea>
    </format>
    <format dxfId="4941">
      <pivotArea dataOnly="0" labelOnly="1" outline="0" fieldPosition="0">
        <references count="2">
          <reference field="1" count="1" selected="0">
            <x v="39"/>
          </reference>
          <reference field="2" count="1">
            <x v="19"/>
          </reference>
        </references>
      </pivotArea>
    </format>
    <format dxfId="4940">
      <pivotArea dataOnly="0" labelOnly="1" outline="0" fieldPosition="0">
        <references count="2">
          <reference field="1" count="1" selected="0">
            <x v="40"/>
          </reference>
          <reference field="2" count="1">
            <x v="21"/>
          </reference>
        </references>
      </pivotArea>
    </format>
    <format dxfId="4939">
      <pivotArea dataOnly="0" labelOnly="1" outline="0" fieldPosition="0">
        <references count="2">
          <reference field="1" count="1" selected="0">
            <x v="41"/>
          </reference>
          <reference field="2" count="1">
            <x v="22"/>
          </reference>
        </references>
      </pivotArea>
    </format>
    <format dxfId="4938">
      <pivotArea dataOnly="0" labelOnly="1" outline="0" fieldPosition="0">
        <references count="2">
          <reference field="1" count="1" selected="0">
            <x v="42"/>
          </reference>
          <reference field="2" count="1">
            <x v="24"/>
          </reference>
        </references>
      </pivotArea>
    </format>
    <format dxfId="4937">
      <pivotArea dataOnly="0" labelOnly="1" outline="0" fieldPosition="0">
        <references count="2">
          <reference field="1" count="1" selected="0">
            <x v="43"/>
          </reference>
          <reference field="2" count="1">
            <x v="26"/>
          </reference>
        </references>
      </pivotArea>
    </format>
    <format dxfId="4936">
      <pivotArea dataOnly="0" labelOnly="1" outline="0" fieldPosition="0">
        <references count="2">
          <reference field="1" count="1" selected="0">
            <x v="44"/>
          </reference>
          <reference field="2" count="1">
            <x v="27"/>
          </reference>
        </references>
      </pivotArea>
    </format>
    <format dxfId="4935">
      <pivotArea dataOnly="0" labelOnly="1" outline="0" fieldPosition="0">
        <references count="2">
          <reference field="1" count="1" selected="0">
            <x v="45"/>
          </reference>
          <reference field="2" count="1">
            <x v="31"/>
          </reference>
        </references>
      </pivotArea>
    </format>
    <format dxfId="4934">
      <pivotArea dataOnly="0" labelOnly="1" outline="0" fieldPosition="0">
        <references count="2">
          <reference field="1" count="1" selected="0">
            <x v="46"/>
          </reference>
          <reference field="2" count="1">
            <x v="34"/>
          </reference>
        </references>
      </pivotArea>
    </format>
    <format dxfId="4933">
      <pivotArea dataOnly="0" labelOnly="1" outline="0" fieldPosition="0">
        <references count="2">
          <reference field="1" count="1" selected="0">
            <x v="47"/>
          </reference>
          <reference field="2" count="1">
            <x v="39"/>
          </reference>
        </references>
      </pivotArea>
    </format>
    <format dxfId="4932">
      <pivotArea dataOnly="0" labelOnly="1" outline="0" fieldPosition="0">
        <references count="2">
          <reference field="1" count="1" selected="0">
            <x v="48"/>
          </reference>
          <reference field="2" count="1">
            <x v="40"/>
          </reference>
        </references>
      </pivotArea>
    </format>
    <format dxfId="4931">
      <pivotArea dataOnly="0" labelOnly="1" outline="0" fieldPosition="0">
        <references count="2">
          <reference field="1" count="1" selected="0">
            <x v="49"/>
          </reference>
          <reference field="2" count="1">
            <x v="41"/>
          </reference>
        </references>
      </pivotArea>
    </format>
    <format dxfId="4930">
      <pivotArea dataOnly="0" labelOnly="1" outline="0" fieldPosition="0">
        <references count="2">
          <reference field="1" count="1" selected="0">
            <x v="50"/>
          </reference>
          <reference field="2" count="1">
            <x v="42"/>
          </reference>
        </references>
      </pivotArea>
    </format>
    <format dxfId="4929">
      <pivotArea dataOnly="0" labelOnly="1" outline="0" fieldPosition="0">
        <references count="2">
          <reference field="1" count="1" selected="0">
            <x v="51"/>
          </reference>
          <reference field="2" count="1">
            <x v="45"/>
          </reference>
        </references>
      </pivotArea>
    </format>
    <format dxfId="4928">
      <pivotArea dataOnly="0" labelOnly="1" outline="0" fieldPosition="0">
        <references count="2">
          <reference field="1" count="1" selected="0">
            <x v="52"/>
          </reference>
          <reference field="2" count="1">
            <x v="46"/>
          </reference>
        </references>
      </pivotArea>
    </format>
    <format dxfId="4927">
      <pivotArea dataOnly="0" labelOnly="1" outline="0" fieldPosition="0">
        <references count="2">
          <reference field="1" count="1" selected="0">
            <x v="53"/>
          </reference>
          <reference field="2" count="1">
            <x v="47"/>
          </reference>
        </references>
      </pivotArea>
    </format>
    <format dxfId="4926">
      <pivotArea dataOnly="0" labelOnly="1" outline="0" fieldPosition="0">
        <references count="2">
          <reference field="1" count="1" selected="0">
            <x v="54"/>
          </reference>
          <reference field="2" count="1">
            <x v="48"/>
          </reference>
        </references>
      </pivotArea>
    </format>
    <format dxfId="4925">
      <pivotArea dataOnly="0" labelOnly="1" outline="0" fieldPosition="0">
        <references count="2">
          <reference field="1" count="1" selected="0">
            <x v="55"/>
          </reference>
          <reference field="2" count="1">
            <x v="50"/>
          </reference>
        </references>
      </pivotArea>
    </format>
    <format dxfId="4924">
      <pivotArea dataOnly="0" labelOnly="1" outline="0" fieldPosition="0">
        <references count="2">
          <reference field="1" count="1" selected="0">
            <x v="56"/>
          </reference>
          <reference field="2" count="1">
            <x v="51"/>
          </reference>
        </references>
      </pivotArea>
    </format>
    <format dxfId="4923">
      <pivotArea dataOnly="0" labelOnly="1" outline="0" fieldPosition="0">
        <references count="2">
          <reference field="1" count="1" selected="0">
            <x v="57"/>
          </reference>
          <reference field="2" count="1">
            <x v="55"/>
          </reference>
        </references>
      </pivotArea>
    </format>
    <format dxfId="4922">
      <pivotArea dataOnly="0" labelOnly="1" outline="0" fieldPosition="0">
        <references count="2">
          <reference field="1" count="1" selected="0">
            <x v="58"/>
          </reference>
          <reference field="2" count="1">
            <x v="56"/>
          </reference>
        </references>
      </pivotArea>
    </format>
    <format dxfId="4921">
      <pivotArea dataOnly="0" labelOnly="1" outline="0" fieldPosition="0">
        <references count="2">
          <reference field="1" count="1" selected="0">
            <x v="59"/>
          </reference>
          <reference field="2" count="1">
            <x v="57"/>
          </reference>
        </references>
      </pivotArea>
    </format>
    <format dxfId="4920">
      <pivotArea dataOnly="0" labelOnly="1" outline="0" fieldPosition="0">
        <references count="2">
          <reference field="1" count="1" selected="0">
            <x v="60"/>
          </reference>
          <reference field="2" count="1">
            <x v="58"/>
          </reference>
        </references>
      </pivotArea>
    </format>
    <format dxfId="4919">
      <pivotArea dataOnly="0" labelOnly="1" outline="0" fieldPosition="0">
        <references count="1">
          <reference field="4" count="0"/>
        </references>
      </pivotArea>
    </format>
    <format dxfId="4918">
      <pivotArea dataOnly="0" labelOnly="1" grandCol="1" outline="0" fieldPosition="0"/>
    </format>
    <format dxfId="4917">
      <pivotArea outline="0" collapsedLevelsAreSubtotals="1" fieldPosition="0">
        <references count="2">
          <reference field="1" count="6" selected="0">
            <x v="0"/>
            <x v="1"/>
            <x v="2"/>
            <x v="3"/>
            <x v="4"/>
            <x v="5"/>
          </reference>
          <reference field="2" count="6" selected="0">
            <x v="0"/>
            <x v="11"/>
            <x v="13"/>
            <x v="18"/>
            <x v="32"/>
            <x v="59"/>
          </reference>
        </references>
      </pivotArea>
    </format>
    <format dxfId="4916">
      <pivotArea dataOnly="0" labelOnly="1" outline="0" fieldPosition="0">
        <references count="1">
          <reference field="1" count="6">
            <x v="0"/>
            <x v="1"/>
            <x v="2"/>
            <x v="3"/>
            <x v="4"/>
            <x v="5"/>
          </reference>
        </references>
      </pivotArea>
    </format>
    <format dxfId="4915">
      <pivotArea dataOnly="0" labelOnly="1" outline="0" fieldPosition="0">
        <references count="2">
          <reference field="1" count="1" selected="0">
            <x v="0"/>
          </reference>
          <reference field="2" count="1">
            <x v="18"/>
          </reference>
        </references>
      </pivotArea>
    </format>
    <format dxfId="4914">
      <pivotArea dataOnly="0" labelOnly="1" outline="0" fieldPosition="0">
        <references count="2">
          <reference field="1" count="1" selected="0">
            <x v="1"/>
          </reference>
          <reference field="2" count="1">
            <x v="32"/>
          </reference>
        </references>
      </pivotArea>
    </format>
    <format dxfId="4913">
      <pivotArea dataOnly="0" labelOnly="1" outline="0" fieldPosition="0">
        <references count="2">
          <reference field="1" count="1" selected="0">
            <x v="2"/>
          </reference>
          <reference field="2" count="1">
            <x v="13"/>
          </reference>
        </references>
      </pivotArea>
    </format>
    <format dxfId="4912">
      <pivotArea dataOnly="0" labelOnly="1" outline="0" fieldPosition="0">
        <references count="2">
          <reference field="1" count="1" selected="0">
            <x v="3"/>
          </reference>
          <reference field="2" count="1">
            <x v="59"/>
          </reference>
        </references>
      </pivotArea>
    </format>
    <format dxfId="4911">
      <pivotArea dataOnly="0" labelOnly="1" outline="0" fieldPosition="0">
        <references count="2">
          <reference field="1" count="1" selected="0">
            <x v="4"/>
          </reference>
          <reference field="2" count="1">
            <x v="11"/>
          </reference>
        </references>
      </pivotArea>
    </format>
    <format dxfId="4910">
      <pivotArea dataOnly="0" labelOnly="1" outline="0" fieldPosition="0">
        <references count="2">
          <reference field="1" count="1" selected="0">
            <x v="5"/>
          </reference>
          <reference field="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Tabla dinámica9" cacheId="46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compact="0" compactData="0" gridDropZones="1" multipleFieldFilters="0">
  <location ref="H93:K237" firstHeaderRow="2" firstDataRow="2" firstDataCol="3"/>
  <pivotFields count="5">
    <pivotField axis="axisRow" compact="0" numFmtId="14" outline="0" showAll="0" defaultSubtotal="0">
      <items count="1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</items>
    </pivotField>
    <pivotField compact="0" outline="0" showAll="0" defaultSubtotal="0"/>
    <pivotField axis="axisRow" compact="0" outline="0" showAll="0" defaultSubtota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dataField="1" compact="0" outline="0" showAll="0"/>
    <pivotField axis="axisRow" compact="0" outline="0" showAll="0">
      <items count="5">
        <item x="0"/>
        <item x="1"/>
        <item x="3"/>
        <item x="2"/>
        <item t="default"/>
      </items>
    </pivotField>
  </pivotFields>
  <rowFields count="3">
    <field x="2"/>
    <field x="0"/>
    <field x="4"/>
  </rowFields>
  <rowItems count="143">
    <i>
      <x/>
      <x/>
      <x/>
    </i>
    <i r="1">
      <x v="30"/>
      <x/>
    </i>
    <i r="1">
      <x v="31"/>
      <x v="1"/>
    </i>
    <i r="1">
      <x v="75"/>
      <x/>
    </i>
    <i r="1">
      <x v="77"/>
      <x/>
    </i>
    <i r="1">
      <x v="78"/>
      <x/>
    </i>
    <i r="1">
      <x v="82"/>
      <x v="1"/>
    </i>
    <i r="1">
      <x v="90"/>
      <x v="1"/>
    </i>
    <i r="1">
      <x v="91"/>
      <x v="1"/>
    </i>
    <i r="1">
      <x v="92"/>
      <x v="1"/>
    </i>
    <i r="1">
      <x v="108"/>
      <x v="1"/>
    </i>
    <i r="1">
      <x v="133"/>
      <x/>
    </i>
    <i r="1">
      <x v="135"/>
      <x v="1"/>
    </i>
    <i>
      <x v="1"/>
      <x v="1"/>
      <x/>
    </i>
    <i r="1">
      <x v="45"/>
      <x/>
    </i>
    <i>
      <x v="2"/>
      <x v="2"/>
      <x v="1"/>
    </i>
    <i>
      <x v="3"/>
      <x v="3"/>
      <x/>
    </i>
    <i>
      <x v="4"/>
      <x v="4"/>
      <x/>
    </i>
    <i r="1">
      <x v="47"/>
      <x/>
    </i>
    <i>
      <x v="5"/>
      <x v="5"/>
      <x/>
    </i>
    <i r="1">
      <x v="23"/>
      <x/>
    </i>
    <i r="1">
      <x v="70"/>
      <x/>
    </i>
    <i r="1">
      <x v="121"/>
      <x/>
    </i>
    <i>
      <x v="6"/>
      <x v="6"/>
      <x v="1"/>
    </i>
    <i r="1">
      <x v="53"/>
      <x v="1"/>
    </i>
    <i r="1">
      <x v="99"/>
      <x v="2"/>
    </i>
    <i r="1">
      <x v="104"/>
      <x v="2"/>
    </i>
    <i r="1">
      <x v="139"/>
      <x v="1"/>
    </i>
    <i>
      <x v="7"/>
      <x v="7"/>
      <x v="1"/>
    </i>
    <i r="1">
      <x v="40"/>
      <x/>
    </i>
    <i>
      <x v="8"/>
      <x v="8"/>
      <x/>
    </i>
    <i r="1">
      <x v="101"/>
      <x/>
    </i>
    <i>
      <x v="9"/>
      <x v="9"/>
      <x v="1"/>
    </i>
    <i r="1">
      <x v="76"/>
      <x/>
    </i>
    <i r="1">
      <x v="98"/>
      <x v="1"/>
    </i>
    <i>
      <x v="10"/>
      <x v="10"/>
      <x/>
    </i>
    <i r="1">
      <x v="89"/>
      <x v="1"/>
    </i>
    <i r="1">
      <x v="131"/>
      <x v="1"/>
    </i>
    <i>
      <x v="11"/>
      <x v="11"/>
      <x/>
    </i>
    <i r="1">
      <x v="60"/>
      <x/>
    </i>
    <i>
      <x v="12"/>
      <x v="12"/>
      <x/>
    </i>
    <i r="1">
      <x v="13"/>
      <x/>
    </i>
    <i r="1">
      <x v="14"/>
      <x/>
    </i>
    <i>
      <x v="13"/>
      <x v="15"/>
      <x v="1"/>
    </i>
    <i r="1">
      <x v="32"/>
      <x v="1"/>
    </i>
    <i r="1">
      <x v="42"/>
      <x/>
    </i>
    <i r="1">
      <x v="54"/>
      <x v="1"/>
    </i>
    <i>
      <x v="14"/>
      <x v="16"/>
      <x v="1"/>
    </i>
    <i r="1">
      <x v="19"/>
      <x v="1"/>
    </i>
    <i r="1">
      <x v="38"/>
      <x v="1"/>
    </i>
    <i>
      <x v="15"/>
      <x v="17"/>
      <x v="1"/>
    </i>
    <i r="1">
      <x v="27"/>
      <x v="1"/>
    </i>
    <i r="1">
      <x v="52"/>
      <x v="1"/>
    </i>
    <i r="1">
      <x v="61"/>
      <x v="1"/>
    </i>
    <i r="1">
      <x v="79"/>
      <x v="1"/>
    </i>
    <i r="1">
      <x v="83"/>
      <x v="1"/>
    </i>
    <i r="1">
      <x v="107"/>
      <x v="1"/>
    </i>
    <i r="1">
      <x v="114"/>
      <x v="1"/>
    </i>
    <i r="1">
      <x v="126"/>
      <x v="1"/>
    </i>
    <i>
      <x v="16"/>
      <x v="18"/>
      <x v="1"/>
    </i>
    <i r="1">
      <x v="57"/>
      <x v="3"/>
    </i>
    <i r="1">
      <x v="59"/>
      <x/>
    </i>
    <i r="1">
      <x v="64"/>
      <x v="3"/>
    </i>
    <i r="1">
      <x v="124"/>
      <x v="2"/>
    </i>
    <i r="1">
      <x v="138"/>
      <x v="1"/>
    </i>
    <i>
      <x v="17"/>
      <x v="20"/>
      <x/>
    </i>
    <i r="1">
      <x v="100"/>
      <x v="1"/>
    </i>
    <i r="1">
      <x v="102"/>
      <x v="1"/>
    </i>
    <i r="1">
      <x v="129"/>
      <x v="1"/>
    </i>
    <i>
      <x v="18"/>
      <x v="21"/>
      <x v="1"/>
    </i>
    <i r="1">
      <x v="88"/>
      <x v="1"/>
    </i>
    <i>
      <x v="19"/>
      <x v="22"/>
      <x v="1"/>
    </i>
    <i>
      <x v="20"/>
      <x v="24"/>
      <x v="3"/>
    </i>
    <i r="1">
      <x v="25"/>
      <x v="3"/>
    </i>
    <i r="1">
      <x v="94"/>
      <x v="1"/>
    </i>
    <i>
      <x v="21"/>
      <x v="26"/>
      <x/>
    </i>
    <i>
      <x v="22"/>
      <x v="28"/>
      <x v="2"/>
    </i>
    <i r="1">
      <x v="81"/>
      <x v="1"/>
    </i>
    <i>
      <x v="23"/>
      <x v="29"/>
      <x v="1"/>
    </i>
    <i>
      <x v="24"/>
      <x v="33"/>
      <x v="1"/>
    </i>
    <i r="1">
      <x v="87"/>
      <x v="1"/>
    </i>
    <i>
      <x v="25"/>
      <x v="34"/>
      <x v="1"/>
    </i>
    <i r="1">
      <x v="69"/>
      <x v="1"/>
    </i>
    <i r="1">
      <x v="109"/>
      <x v="1"/>
    </i>
    <i r="1">
      <x v="110"/>
      <x v="1"/>
    </i>
    <i r="1">
      <x v="140"/>
      <x v="1"/>
    </i>
    <i>
      <x v="26"/>
      <x v="35"/>
      <x/>
    </i>
    <i>
      <x v="27"/>
      <x v="36"/>
      <x v="1"/>
    </i>
    <i r="1">
      <x v="95"/>
      <x v="1"/>
    </i>
    <i r="1">
      <x v="136"/>
      <x v="1"/>
    </i>
    <i>
      <x v="28"/>
      <x v="37"/>
      <x/>
    </i>
    <i>
      <x v="29"/>
      <x v="39"/>
      <x v="2"/>
    </i>
    <i r="1">
      <x v="48"/>
      <x v="1"/>
    </i>
    <i>
      <x v="30"/>
      <x v="41"/>
      <x/>
    </i>
    <i>
      <x v="31"/>
      <x v="43"/>
      <x v="1"/>
    </i>
    <i>
      <x v="32"/>
      <x v="44"/>
      <x v="1"/>
    </i>
    <i r="1">
      <x v="73"/>
      <x v="1"/>
    </i>
    <i r="1">
      <x v="80"/>
      <x v="3"/>
    </i>
    <i r="1">
      <x v="86"/>
      <x v="3"/>
    </i>
    <i>
      <x v="33"/>
      <x v="46"/>
      <x v="1"/>
    </i>
    <i r="1">
      <x v="71"/>
      <x v="1"/>
    </i>
    <i r="1">
      <x v="111"/>
      <x v="1"/>
    </i>
    <i>
      <x v="34"/>
      <x v="49"/>
      <x v="1"/>
    </i>
    <i>
      <x v="35"/>
      <x v="50"/>
      <x v="1"/>
    </i>
    <i r="1">
      <x v="58"/>
      <x v="1"/>
    </i>
    <i>
      <x v="36"/>
      <x v="51"/>
      <x v="1"/>
    </i>
    <i r="1">
      <x v="106"/>
      <x v="1"/>
    </i>
    <i>
      <x v="37"/>
      <x v="55"/>
      <x/>
    </i>
    <i r="1">
      <x v="134"/>
      <x/>
    </i>
    <i>
      <x v="38"/>
      <x v="56"/>
      <x v="1"/>
    </i>
    <i r="1">
      <x v="65"/>
      <x v="1"/>
    </i>
    <i>
      <x v="39"/>
      <x v="62"/>
      <x/>
    </i>
    <i r="1">
      <x v="63"/>
      <x/>
    </i>
    <i r="1">
      <x v="66"/>
      <x/>
    </i>
    <i r="1">
      <x v="68"/>
      <x/>
    </i>
    <i>
      <x v="40"/>
      <x v="67"/>
      <x/>
    </i>
    <i r="1">
      <x v="84"/>
      <x/>
    </i>
    <i>
      <x v="41"/>
      <x v="72"/>
      <x v="1"/>
    </i>
    <i>
      <x v="42"/>
      <x v="74"/>
      <x v="1"/>
    </i>
    <i>
      <x v="43"/>
      <x v="85"/>
      <x v="1"/>
    </i>
    <i>
      <x v="44"/>
      <x v="93"/>
      <x v="1"/>
    </i>
    <i r="1">
      <x v="113"/>
      <x v="1"/>
    </i>
    <i r="1">
      <x v="120"/>
      <x v="1"/>
    </i>
    <i>
      <x v="45"/>
      <x v="96"/>
      <x v="1"/>
    </i>
    <i>
      <x v="46"/>
      <x v="97"/>
      <x/>
    </i>
    <i>
      <x v="47"/>
      <x v="103"/>
      <x v="1"/>
    </i>
    <i>
      <x v="48"/>
      <x v="105"/>
      <x v="1"/>
    </i>
    <i>
      <x v="49"/>
      <x v="112"/>
      <x v="1"/>
    </i>
    <i r="1">
      <x v="123"/>
      <x v="1"/>
    </i>
    <i>
      <x v="50"/>
      <x v="115"/>
      <x v="1"/>
    </i>
    <i>
      <x v="51"/>
      <x v="116"/>
      <x v="1"/>
    </i>
    <i>
      <x v="52"/>
      <x v="117"/>
      <x v="1"/>
    </i>
    <i>
      <x v="53"/>
      <x v="118"/>
      <x/>
    </i>
    <i r="1">
      <x v="119"/>
      <x v="1"/>
    </i>
    <i>
      <x v="54"/>
      <x v="122"/>
      <x v="1"/>
    </i>
    <i>
      <x v="55"/>
      <x v="125"/>
      <x v="1"/>
    </i>
    <i>
      <x v="56"/>
      <x v="127"/>
      <x/>
    </i>
    <i r="1">
      <x v="128"/>
      <x/>
    </i>
    <i>
      <x v="57"/>
      <x v="130"/>
      <x v="1"/>
    </i>
    <i>
      <x v="58"/>
      <x v="132"/>
      <x v="1"/>
    </i>
    <i>
      <x v="59"/>
      <x v="137"/>
      <x/>
    </i>
    <i>
      <x v="60"/>
      <x v="141"/>
      <x v="1"/>
    </i>
    <i t="grand">
      <x/>
    </i>
  </rowItems>
  <colItems count="1">
    <i/>
  </colItems>
  <dataFields count="1">
    <dataField name="Cuenta de CIUDAD" fld="3" subtotal="count" baseField="0" baseItem="0"/>
  </dataFields>
  <formats count="277">
    <format dxfId="5415">
      <pivotArea type="origin" dataOnly="0" labelOnly="1" outline="0" fieldPosition="0"/>
    </format>
    <format dxfId="5414">
      <pivotArea field="2" type="button" dataOnly="0" labelOnly="1" outline="0" axis="axisRow" fieldPosition="0"/>
    </format>
    <format dxfId="5413">
      <pivotArea field="0" type="button" dataOnly="0" labelOnly="1" outline="0" axis="axisRow" fieldPosition="1"/>
    </format>
    <format dxfId="5412">
      <pivotArea field="4" type="button" dataOnly="0" labelOnly="1" outline="0" axis="axisRow" fieldPosition="2"/>
    </format>
    <format dxfId="5411">
      <pivotArea dataOnly="0" labelOnly="1" grandRow="1" outline="0" fieldPosition="0"/>
    </format>
    <format dxfId="5410">
      <pivotArea type="all" dataOnly="0" outline="0" fieldPosition="0"/>
    </format>
    <format dxfId="5409">
      <pivotArea type="all" dataOnly="0" outline="0" fieldPosition="0"/>
    </format>
    <format dxfId="5408">
      <pivotArea type="all" dataOnly="0" outline="0" fieldPosition="0"/>
    </format>
    <format dxfId="5407">
      <pivotArea type="origin" dataOnly="0" labelOnly="1" outline="0" fieldPosition="0"/>
    </format>
    <format dxfId="5406">
      <pivotArea field="2" type="button" dataOnly="0" labelOnly="1" outline="0" axis="axisRow" fieldPosition="0"/>
    </format>
    <format dxfId="5405">
      <pivotArea dataOnly="0" labelOnly="1" grandRow="1" outline="0" fieldPosition="0"/>
    </format>
    <format dxfId="5404">
      <pivotArea outline="0" collapsedLevelsAreSubtotals="1" fieldPosition="0">
        <references count="3">
          <reference field="0" count="0" selected="0"/>
          <reference field="2" count="0" selected="0"/>
          <reference field="4" count="0" selected="0"/>
        </references>
      </pivotArea>
    </format>
    <format dxfId="5403">
      <pivotArea type="origin" dataOnly="0" labelOnly="1" outline="0" fieldPosition="0"/>
    </format>
    <format dxfId="5402">
      <pivotArea field="2" type="button" dataOnly="0" labelOnly="1" outline="0" axis="axisRow" fieldPosition="0"/>
    </format>
    <format dxfId="5401">
      <pivotArea field="0" type="button" dataOnly="0" labelOnly="1" outline="0" axis="axisRow" fieldPosition="1"/>
    </format>
    <format dxfId="5400">
      <pivotArea field="4" type="button" dataOnly="0" labelOnly="1" outline="0" axis="axisRow" fieldPosition="2"/>
    </format>
    <format dxfId="5399">
      <pivotArea type="topRight" dataOnly="0" labelOnly="1" outline="0" fieldPosition="0"/>
    </format>
    <format dxfId="5398">
      <pivotArea field="2" type="button" dataOnly="0" labelOnly="1" outline="0" axis="axisRow" fieldPosition="0"/>
    </format>
    <format dxfId="5397">
      <pivotArea field="0" type="button" dataOnly="0" labelOnly="1" outline="0" axis="axisRow" fieldPosition="1"/>
    </format>
    <format dxfId="5396">
      <pivotArea field="4" type="button" dataOnly="0" labelOnly="1" outline="0" axis="axisRow" fieldPosition="2"/>
    </format>
    <format dxfId="5395">
      <pivotArea type="all" dataOnly="0" outline="0" fieldPosition="0"/>
    </format>
    <format dxfId="5394">
      <pivotArea dataOnly="0" labelOnly="1" grandRow="1" outline="0" fieldPosition="0"/>
    </format>
    <format dxfId="5393">
      <pivotArea type="all" dataOnly="0" outline="0" fieldPosition="0"/>
    </format>
    <format dxfId="5392">
      <pivotArea type="all" dataOnly="0" outline="0" fieldPosition="0"/>
    </format>
    <format dxfId="5391">
      <pivotArea type="origin" dataOnly="0" labelOnly="1" outline="0" fieldPosition="0"/>
    </format>
    <format dxfId="5390">
      <pivotArea field="2" type="button" dataOnly="0" labelOnly="1" outline="0" axis="axisRow" fieldPosition="0"/>
    </format>
    <format dxfId="5389">
      <pivotArea field="0" type="button" dataOnly="0" labelOnly="1" outline="0" axis="axisRow" fieldPosition="1"/>
    </format>
    <format dxfId="5388">
      <pivotArea field="4" type="button" dataOnly="0" labelOnly="1" outline="0" axis="axisRow" fieldPosition="2"/>
    </format>
    <format dxfId="5387">
      <pivotArea type="topRight" dataOnly="0" labelOnly="1" outline="0" fieldPosition="0"/>
    </format>
    <format dxfId="5386">
      <pivotArea field="2" type="button" dataOnly="0" labelOnly="1" outline="0" axis="axisRow" fieldPosition="0"/>
    </format>
    <format dxfId="5385">
      <pivotArea field="0" type="button" dataOnly="0" labelOnly="1" outline="0" axis="axisRow" fieldPosition="1"/>
    </format>
    <format dxfId="5384">
      <pivotArea field="4" type="button" dataOnly="0" labelOnly="1" outline="0" axis="axisRow" fieldPosition="2"/>
    </format>
    <format dxfId="5383">
      <pivotArea type="origin" dataOnly="0" labelOnly="1" outline="0" fieldPosition="0"/>
    </format>
    <format dxfId="5382">
      <pivotArea field="2" type="button" dataOnly="0" labelOnly="1" outline="0" axis="axisRow" fieldPosition="0"/>
    </format>
    <format dxfId="5381">
      <pivotArea dataOnly="0" labelOnly="1" grandRow="1" outline="0" fieldPosition="0"/>
    </format>
    <format dxfId="5380">
      <pivotArea outline="0" collapsedLevelsAreSubtotals="1" fieldPosition="0"/>
    </format>
    <format dxfId="5379">
      <pivotArea dataOnly="0" labelOnly="1" grandRow="1" outline="0" fieldPosition="0"/>
    </format>
    <format dxfId="5378">
      <pivotArea outline="0" collapsedLevelsAreSubtotals="1" fieldPosition="0"/>
    </format>
    <format dxfId="5377">
      <pivotArea dataOnly="0" labelOnly="1" grandRow="1" outline="0" fieldPosition="0"/>
    </format>
    <format dxfId="5376">
      <pivotArea type="all" dataOnly="0" outline="0" fieldPosition="0"/>
    </format>
    <format dxfId="5375">
      <pivotArea type="all" dataOnly="0" outline="0" fieldPosition="0"/>
    </format>
    <format dxfId="5374">
      <pivotArea outline="0" collapsedLevelsAreSubtotals="1" fieldPosition="0"/>
    </format>
    <format dxfId="5373">
      <pivotArea field="2" type="button" dataOnly="0" labelOnly="1" outline="0" axis="axisRow" fieldPosition="0"/>
    </format>
    <format dxfId="5372">
      <pivotArea field="0" type="button" dataOnly="0" labelOnly="1" outline="0" axis="axisRow" fieldPosition="1"/>
    </format>
    <format dxfId="5371">
      <pivotArea field="4" type="button" dataOnly="0" labelOnly="1" outline="0" axis="axisRow" fieldPosition="2"/>
    </format>
    <format dxfId="5370">
      <pivotArea dataOnly="0" labelOnly="1" grandRow="1" outline="0" fieldPosition="0"/>
    </format>
    <format dxfId="5369">
      <pivotArea outline="0" collapsedLevelsAreSubtotals="1" fieldPosition="0"/>
    </format>
    <format dxfId="5368">
      <pivotArea field="2" type="button" dataOnly="0" labelOnly="1" outline="0" axis="axisRow" fieldPosition="0"/>
    </format>
    <format dxfId="5367">
      <pivotArea field="0" type="button" dataOnly="0" labelOnly="1" outline="0" axis="axisRow" fieldPosition="1"/>
    </format>
    <format dxfId="5366">
      <pivotArea field="4" type="button" dataOnly="0" labelOnly="1" outline="0" axis="axisRow" fieldPosition="2"/>
    </format>
    <format dxfId="5365">
      <pivotArea dataOnly="0" labelOnly="1" grandRow="1" outline="0" fieldPosition="0"/>
    </format>
    <format dxfId="5364">
      <pivotArea outline="0" collapsedLevelsAreSubtotals="1" fieldPosition="0"/>
    </format>
    <format dxfId="5363">
      <pivotArea field="2" type="button" dataOnly="0" labelOnly="1" outline="0" axis="axisRow" fieldPosition="0"/>
    </format>
    <format dxfId="5362">
      <pivotArea field="0" type="button" dataOnly="0" labelOnly="1" outline="0" axis="axisRow" fieldPosition="1"/>
    </format>
    <format dxfId="5361">
      <pivotArea field="4" type="button" dataOnly="0" labelOnly="1" outline="0" axis="axisRow" fieldPosition="2"/>
    </format>
    <format dxfId="5360">
      <pivotArea dataOnly="0" labelOnly="1" grandRow="1" outline="0" fieldPosition="0"/>
    </format>
    <format dxfId="5359">
      <pivotArea type="origin" dataOnly="0" labelOnly="1" outline="0" fieldPosition="0"/>
    </format>
    <format dxfId="5358">
      <pivotArea type="topRight" dataOnly="0" labelOnly="1" outline="0" fieldPosition="0"/>
    </format>
    <format dxfId="5357">
      <pivotArea type="topRight" dataOnly="0" labelOnly="1" outline="0" fieldPosition="0"/>
    </format>
    <format dxfId="5356">
      <pivotArea field="2" type="button" dataOnly="0" labelOnly="1" outline="0" axis="axisRow" fieldPosition="0"/>
    </format>
    <format dxfId="5355">
      <pivotArea field="0" type="button" dataOnly="0" labelOnly="1" outline="0" axis="axisRow" fieldPosition="1"/>
    </format>
    <format dxfId="5354">
      <pivotArea field="4" type="button" dataOnly="0" labelOnly="1" outline="0" axis="axisRow" fieldPosition="2"/>
    </format>
    <format dxfId="5353">
      <pivotArea field="2" type="button" dataOnly="0" labelOnly="1" outline="0" axis="axisRow" fieldPosition="0"/>
    </format>
    <format dxfId="5352">
      <pivotArea field="0" type="button" dataOnly="0" labelOnly="1" outline="0" axis="axisRow" fieldPosition="1"/>
    </format>
    <format dxfId="5351">
      <pivotArea field="4" type="button" dataOnly="0" labelOnly="1" outline="0" axis="axisRow" fieldPosition="2"/>
    </format>
    <format dxfId="5350">
      <pivotArea type="origin" dataOnly="0" labelOnly="1" outline="0" fieldPosition="0"/>
    </format>
    <format dxfId="5349">
      <pivotArea field="2" type="button" dataOnly="0" labelOnly="1" outline="0" axis="axisRow" fieldPosition="0"/>
    </format>
    <format dxfId="5348">
      <pivotArea dataOnly="0" labelOnly="1" grandRow="1" outline="0" fieldPosition="0"/>
    </format>
    <format dxfId="5347">
      <pivotArea outline="0" collapsedLevelsAreSubtotals="1" fieldPosition="0"/>
    </format>
    <format dxfId="5346">
      <pivotArea dataOnly="0" labelOnly="1" grandRow="1" outline="0" fieldPosition="0"/>
    </format>
    <format dxfId="5345">
      <pivotArea outline="0" collapsedLevelsAreSubtotals="1" fieldPosition="0"/>
    </format>
    <format dxfId="5344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343">
      <pivotArea dataOnly="0" labelOnly="1" outline="0" fieldPosition="0">
        <references count="1">
          <reference field="2" count="11">
            <x v="50"/>
            <x v="51"/>
            <x v="52"/>
            <x v="53"/>
            <x v="54"/>
            <x v="55"/>
            <x v="56"/>
            <x v="57"/>
            <x v="58"/>
            <x v="59"/>
            <x v="60"/>
          </reference>
        </references>
      </pivotArea>
    </format>
    <format dxfId="5342">
      <pivotArea dataOnly="0" labelOnly="1" grandRow="1" outline="0" fieldPosition="0"/>
    </format>
    <format dxfId="5341">
      <pivotArea dataOnly="0" labelOnly="1" outline="0" fieldPosition="0">
        <references count="2">
          <reference field="0" count="13">
            <x v="0"/>
            <x v="30"/>
            <x v="31"/>
            <x v="75"/>
            <x v="77"/>
            <x v="78"/>
            <x v="82"/>
            <x v="90"/>
            <x v="91"/>
            <x v="92"/>
            <x v="108"/>
            <x v="133"/>
            <x v="135"/>
          </reference>
          <reference field="2" count="1" selected="0">
            <x v="0"/>
          </reference>
        </references>
      </pivotArea>
    </format>
    <format dxfId="5340">
      <pivotArea dataOnly="0" labelOnly="1" outline="0" fieldPosition="0">
        <references count="2">
          <reference field="0" count="2">
            <x v="1"/>
            <x v="45"/>
          </reference>
          <reference field="2" count="1" selected="0">
            <x v="1"/>
          </reference>
        </references>
      </pivotArea>
    </format>
    <format dxfId="5339">
      <pivotArea dataOnly="0" labelOnly="1" outline="0" fieldPosition="0">
        <references count="2">
          <reference field="0" count="1">
            <x v="2"/>
          </reference>
          <reference field="2" count="1" selected="0">
            <x v="2"/>
          </reference>
        </references>
      </pivotArea>
    </format>
    <format dxfId="5338">
      <pivotArea dataOnly="0" labelOnly="1" outline="0" fieldPosition="0">
        <references count="2">
          <reference field="0" count="1">
            <x v="3"/>
          </reference>
          <reference field="2" count="1" selected="0">
            <x v="3"/>
          </reference>
        </references>
      </pivotArea>
    </format>
    <format dxfId="5337">
      <pivotArea dataOnly="0" labelOnly="1" outline="0" fieldPosition="0">
        <references count="2">
          <reference field="0" count="2">
            <x v="4"/>
            <x v="47"/>
          </reference>
          <reference field="2" count="1" selected="0">
            <x v="4"/>
          </reference>
        </references>
      </pivotArea>
    </format>
    <format dxfId="5336">
      <pivotArea dataOnly="0" labelOnly="1" outline="0" fieldPosition="0">
        <references count="2">
          <reference field="0" count="4">
            <x v="5"/>
            <x v="23"/>
            <x v="70"/>
            <x v="121"/>
          </reference>
          <reference field="2" count="1" selected="0">
            <x v="5"/>
          </reference>
        </references>
      </pivotArea>
    </format>
    <format dxfId="5335">
      <pivotArea dataOnly="0" labelOnly="1" outline="0" fieldPosition="0">
        <references count="2">
          <reference field="0" count="5">
            <x v="6"/>
            <x v="53"/>
            <x v="99"/>
            <x v="104"/>
            <x v="139"/>
          </reference>
          <reference field="2" count="1" selected="0">
            <x v="6"/>
          </reference>
        </references>
      </pivotArea>
    </format>
    <format dxfId="5334">
      <pivotArea dataOnly="0" labelOnly="1" outline="0" fieldPosition="0">
        <references count="2">
          <reference field="0" count="2">
            <x v="7"/>
            <x v="40"/>
          </reference>
          <reference field="2" count="1" selected="0">
            <x v="7"/>
          </reference>
        </references>
      </pivotArea>
    </format>
    <format dxfId="5333">
      <pivotArea dataOnly="0" labelOnly="1" outline="0" fieldPosition="0">
        <references count="2">
          <reference field="0" count="2">
            <x v="8"/>
            <x v="101"/>
          </reference>
          <reference field="2" count="1" selected="0">
            <x v="8"/>
          </reference>
        </references>
      </pivotArea>
    </format>
    <format dxfId="5332">
      <pivotArea dataOnly="0" labelOnly="1" outline="0" fieldPosition="0">
        <references count="2">
          <reference field="0" count="3">
            <x v="9"/>
            <x v="76"/>
            <x v="98"/>
          </reference>
          <reference field="2" count="1" selected="0">
            <x v="9"/>
          </reference>
        </references>
      </pivotArea>
    </format>
    <format dxfId="5331">
      <pivotArea dataOnly="0" labelOnly="1" outline="0" fieldPosition="0">
        <references count="2">
          <reference field="0" count="3">
            <x v="10"/>
            <x v="89"/>
            <x v="131"/>
          </reference>
          <reference field="2" count="1" selected="0">
            <x v="10"/>
          </reference>
        </references>
      </pivotArea>
    </format>
    <format dxfId="5330">
      <pivotArea dataOnly="0" labelOnly="1" outline="0" fieldPosition="0">
        <references count="2">
          <reference field="0" count="2">
            <x v="11"/>
            <x v="60"/>
          </reference>
          <reference field="2" count="1" selected="0">
            <x v="11"/>
          </reference>
        </references>
      </pivotArea>
    </format>
    <format dxfId="5329">
      <pivotArea dataOnly="0" labelOnly="1" outline="0" fieldPosition="0">
        <references count="2">
          <reference field="0" count="3">
            <x v="12"/>
            <x v="13"/>
            <x v="14"/>
          </reference>
          <reference field="2" count="1" selected="0">
            <x v="12"/>
          </reference>
        </references>
      </pivotArea>
    </format>
    <format dxfId="5328">
      <pivotArea dataOnly="0" labelOnly="1" outline="0" fieldPosition="0">
        <references count="2">
          <reference field="0" count="4">
            <x v="15"/>
            <x v="32"/>
            <x v="42"/>
            <x v="54"/>
          </reference>
          <reference field="2" count="1" selected="0">
            <x v="13"/>
          </reference>
        </references>
      </pivotArea>
    </format>
    <format dxfId="5327">
      <pivotArea dataOnly="0" labelOnly="1" outline="0" fieldPosition="0">
        <references count="2">
          <reference field="0" count="3">
            <x v="16"/>
            <x v="19"/>
            <x v="38"/>
          </reference>
          <reference field="2" count="1" selected="0">
            <x v="14"/>
          </reference>
        </references>
      </pivotArea>
    </format>
    <format dxfId="5326">
      <pivotArea dataOnly="0" labelOnly="1" outline="0" fieldPosition="0">
        <references count="2">
          <reference field="0" count="9">
            <x v="17"/>
            <x v="27"/>
            <x v="52"/>
            <x v="61"/>
            <x v="79"/>
            <x v="83"/>
            <x v="107"/>
            <x v="114"/>
            <x v="126"/>
          </reference>
          <reference field="2" count="1" selected="0">
            <x v="15"/>
          </reference>
        </references>
      </pivotArea>
    </format>
    <format dxfId="5325">
      <pivotArea dataOnly="0" labelOnly="1" outline="0" fieldPosition="0">
        <references count="2">
          <reference field="0" count="6">
            <x v="18"/>
            <x v="57"/>
            <x v="59"/>
            <x v="64"/>
            <x v="124"/>
            <x v="138"/>
          </reference>
          <reference field="2" count="1" selected="0">
            <x v="16"/>
          </reference>
        </references>
      </pivotArea>
    </format>
    <format dxfId="5324">
      <pivotArea dataOnly="0" labelOnly="1" outline="0" fieldPosition="0">
        <references count="2">
          <reference field="0" count="4">
            <x v="20"/>
            <x v="100"/>
            <x v="102"/>
            <x v="129"/>
          </reference>
          <reference field="2" count="1" selected="0">
            <x v="17"/>
          </reference>
        </references>
      </pivotArea>
    </format>
    <format dxfId="5323">
      <pivotArea dataOnly="0" labelOnly="1" outline="0" fieldPosition="0">
        <references count="2">
          <reference field="0" count="2">
            <x v="21"/>
            <x v="88"/>
          </reference>
          <reference field="2" count="1" selected="0">
            <x v="18"/>
          </reference>
        </references>
      </pivotArea>
    </format>
    <format dxfId="5322">
      <pivotArea dataOnly="0" labelOnly="1" outline="0" fieldPosition="0">
        <references count="2">
          <reference field="0" count="1">
            <x v="22"/>
          </reference>
          <reference field="2" count="1" selected="0">
            <x v="19"/>
          </reference>
        </references>
      </pivotArea>
    </format>
    <format dxfId="5321">
      <pivotArea dataOnly="0" labelOnly="1" outline="0" fieldPosition="0">
        <references count="2">
          <reference field="0" count="3">
            <x v="24"/>
            <x v="25"/>
            <x v="94"/>
          </reference>
          <reference field="2" count="1" selected="0">
            <x v="20"/>
          </reference>
        </references>
      </pivotArea>
    </format>
    <format dxfId="5320">
      <pivotArea dataOnly="0" labelOnly="1" outline="0" fieldPosition="0">
        <references count="2">
          <reference field="0" count="1">
            <x v="26"/>
          </reference>
          <reference field="2" count="1" selected="0">
            <x v="21"/>
          </reference>
        </references>
      </pivotArea>
    </format>
    <format dxfId="5319">
      <pivotArea dataOnly="0" labelOnly="1" outline="0" fieldPosition="0">
        <references count="2">
          <reference field="0" count="2">
            <x v="28"/>
            <x v="81"/>
          </reference>
          <reference field="2" count="1" selected="0">
            <x v="22"/>
          </reference>
        </references>
      </pivotArea>
    </format>
    <format dxfId="5318">
      <pivotArea dataOnly="0" labelOnly="1" outline="0" fieldPosition="0">
        <references count="2">
          <reference field="0" count="1">
            <x v="29"/>
          </reference>
          <reference field="2" count="1" selected="0">
            <x v="23"/>
          </reference>
        </references>
      </pivotArea>
    </format>
    <format dxfId="5317">
      <pivotArea dataOnly="0" labelOnly="1" outline="0" fieldPosition="0">
        <references count="2">
          <reference field="0" count="2">
            <x v="33"/>
            <x v="87"/>
          </reference>
          <reference field="2" count="1" selected="0">
            <x v="24"/>
          </reference>
        </references>
      </pivotArea>
    </format>
    <format dxfId="5316">
      <pivotArea dataOnly="0" labelOnly="1" outline="0" fieldPosition="0">
        <references count="2">
          <reference field="0" count="5">
            <x v="34"/>
            <x v="69"/>
            <x v="109"/>
            <x v="110"/>
            <x v="140"/>
          </reference>
          <reference field="2" count="1" selected="0">
            <x v="25"/>
          </reference>
        </references>
      </pivotArea>
    </format>
    <format dxfId="5315">
      <pivotArea dataOnly="0" labelOnly="1" outline="0" fieldPosition="0">
        <references count="2">
          <reference field="0" count="1">
            <x v="35"/>
          </reference>
          <reference field="2" count="1" selected="0">
            <x v="26"/>
          </reference>
        </references>
      </pivotArea>
    </format>
    <format dxfId="5314">
      <pivotArea dataOnly="0" labelOnly="1" outline="0" fieldPosition="0">
        <references count="2">
          <reference field="0" count="3">
            <x v="36"/>
            <x v="95"/>
            <x v="136"/>
          </reference>
          <reference field="2" count="1" selected="0">
            <x v="27"/>
          </reference>
        </references>
      </pivotArea>
    </format>
    <format dxfId="5313">
      <pivotArea dataOnly="0" labelOnly="1" outline="0" fieldPosition="0">
        <references count="2">
          <reference field="0" count="1">
            <x v="37"/>
          </reference>
          <reference field="2" count="1" selected="0">
            <x v="28"/>
          </reference>
        </references>
      </pivotArea>
    </format>
    <format dxfId="5312">
      <pivotArea dataOnly="0" labelOnly="1" outline="0" fieldPosition="0">
        <references count="2">
          <reference field="0" count="2">
            <x v="39"/>
            <x v="48"/>
          </reference>
          <reference field="2" count="1" selected="0">
            <x v="29"/>
          </reference>
        </references>
      </pivotArea>
    </format>
    <format dxfId="5311">
      <pivotArea dataOnly="0" labelOnly="1" outline="0" fieldPosition="0">
        <references count="2">
          <reference field="0" count="1">
            <x v="41"/>
          </reference>
          <reference field="2" count="1" selected="0">
            <x v="30"/>
          </reference>
        </references>
      </pivotArea>
    </format>
    <format dxfId="5310">
      <pivotArea dataOnly="0" labelOnly="1" outline="0" fieldPosition="0">
        <references count="2">
          <reference field="0" count="1">
            <x v="43"/>
          </reference>
          <reference field="2" count="1" selected="0">
            <x v="31"/>
          </reference>
        </references>
      </pivotArea>
    </format>
    <format dxfId="5309">
      <pivotArea dataOnly="0" labelOnly="1" outline="0" fieldPosition="0">
        <references count="2">
          <reference field="0" count="4">
            <x v="44"/>
            <x v="73"/>
            <x v="80"/>
            <x v="86"/>
          </reference>
          <reference field="2" count="1" selected="0">
            <x v="32"/>
          </reference>
        </references>
      </pivotArea>
    </format>
    <format dxfId="5308">
      <pivotArea dataOnly="0" labelOnly="1" outline="0" fieldPosition="0">
        <references count="2">
          <reference field="0" count="3">
            <x v="46"/>
            <x v="71"/>
            <x v="111"/>
          </reference>
          <reference field="2" count="1" selected="0">
            <x v="33"/>
          </reference>
        </references>
      </pivotArea>
    </format>
    <format dxfId="5307">
      <pivotArea dataOnly="0" labelOnly="1" outline="0" fieldPosition="0">
        <references count="2">
          <reference field="0" count="1">
            <x v="49"/>
          </reference>
          <reference field="2" count="1" selected="0">
            <x v="34"/>
          </reference>
        </references>
      </pivotArea>
    </format>
    <format dxfId="5306">
      <pivotArea dataOnly="0" labelOnly="1" outline="0" fieldPosition="0">
        <references count="2">
          <reference field="0" count="2">
            <x v="50"/>
            <x v="58"/>
          </reference>
          <reference field="2" count="1" selected="0">
            <x v="35"/>
          </reference>
        </references>
      </pivotArea>
    </format>
    <format dxfId="5305">
      <pivotArea dataOnly="0" labelOnly="1" outline="0" fieldPosition="0">
        <references count="2">
          <reference field="0" count="2">
            <x v="51"/>
            <x v="106"/>
          </reference>
          <reference field="2" count="1" selected="0">
            <x v="36"/>
          </reference>
        </references>
      </pivotArea>
    </format>
    <format dxfId="5304">
      <pivotArea dataOnly="0" labelOnly="1" outline="0" fieldPosition="0">
        <references count="2">
          <reference field="0" count="2">
            <x v="55"/>
            <x v="134"/>
          </reference>
          <reference field="2" count="1" selected="0">
            <x v="37"/>
          </reference>
        </references>
      </pivotArea>
    </format>
    <format dxfId="5303">
      <pivotArea dataOnly="0" labelOnly="1" outline="0" fieldPosition="0">
        <references count="2">
          <reference field="0" count="2">
            <x v="56"/>
            <x v="65"/>
          </reference>
          <reference field="2" count="1" selected="0">
            <x v="38"/>
          </reference>
        </references>
      </pivotArea>
    </format>
    <format dxfId="5302">
      <pivotArea dataOnly="0" labelOnly="1" outline="0" fieldPosition="0">
        <references count="2">
          <reference field="0" count="4">
            <x v="62"/>
            <x v="63"/>
            <x v="66"/>
            <x v="68"/>
          </reference>
          <reference field="2" count="1" selected="0">
            <x v="39"/>
          </reference>
        </references>
      </pivotArea>
    </format>
    <format dxfId="5301">
      <pivotArea dataOnly="0" labelOnly="1" outline="0" fieldPosition="0">
        <references count="2">
          <reference field="0" count="2">
            <x v="67"/>
            <x v="84"/>
          </reference>
          <reference field="2" count="1" selected="0">
            <x v="40"/>
          </reference>
        </references>
      </pivotArea>
    </format>
    <format dxfId="5300">
      <pivotArea dataOnly="0" labelOnly="1" outline="0" fieldPosition="0">
        <references count="2">
          <reference field="0" count="1">
            <x v="72"/>
          </reference>
          <reference field="2" count="1" selected="0">
            <x v="41"/>
          </reference>
        </references>
      </pivotArea>
    </format>
    <format dxfId="5299">
      <pivotArea dataOnly="0" labelOnly="1" outline="0" fieldPosition="0">
        <references count="2">
          <reference field="0" count="1">
            <x v="74"/>
          </reference>
          <reference field="2" count="1" selected="0">
            <x v="42"/>
          </reference>
        </references>
      </pivotArea>
    </format>
    <format dxfId="5298">
      <pivotArea dataOnly="0" labelOnly="1" outline="0" fieldPosition="0">
        <references count="2">
          <reference field="0" count="1">
            <x v="85"/>
          </reference>
          <reference field="2" count="1" selected="0">
            <x v="43"/>
          </reference>
        </references>
      </pivotArea>
    </format>
    <format dxfId="5297">
      <pivotArea dataOnly="0" labelOnly="1" outline="0" fieldPosition="0">
        <references count="2">
          <reference field="0" count="3">
            <x v="93"/>
            <x v="113"/>
            <x v="120"/>
          </reference>
          <reference field="2" count="1" selected="0">
            <x v="44"/>
          </reference>
        </references>
      </pivotArea>
    </format>
    <format dxfId="5296">
      <pivotArea dataOnly="0" labelOnly="1" outline="0" fieldPosition="0">
        <references count="2">
          <reference field="0" count="1">
            <x v="96"/>
          </reference>
          <reference field="2" count="1" selected="0">
            <x v="45"/>
          </reference>
        </references>
      </pivotArea>
    </format>
    <format dxfId="5295">
      <pivotArea dataOnly="0" labelOnly="1" outline="0" fieldPosition="0">
        <references count="2">
          <reference field="0" count="1">
            <x v="97"/>
          </reference>
          <reference field="2" count="1" selected="0">
            <x v="46"/>
          </reference>
        </references>
      </pivotArea>
    </format>
    <format dxfId="5294">
      <pivotArea dataOnly="0" labelOnly="1" outline="0" fieldPosition="0">
        <references count="2">
          <reference field="0" count="1">
            <x v="103"/>
          </reference>
          <reference field="2" count="1" selected="0">
            <x v="47"/>
          </reference>
        </references>
      </pivotArea>
    </format>
    <format dxfId="5293">
      <pivotArea dataOnly="0" labelOnly="1" outline="0" fieldPosition="0">
        <references count="2">
          <reference field="0" count="1">
            <x v="105"/>
          </reference>
          <reference field="2" count="1" selected="0">
            <x v="48"/>
          </reference>
        </references>
      </pivotArea>
    </format>
    <format dxfId="5292">
      <pivotArea dataOnly="0" labelOnly="1" outline="0" fieldPosition="0">
        <references count="2">
          <reference field="0" count="2">
            <x v="112"/>
            <x v="123"/>
          </reference>
          <reference field="2" count="1" selected="0">
            <x v="49"/>
          </reference>
        </references>
      </pivotArea>
    </format>
    <format dxfId="5291">
      <pivotArea dataOnly="0" labelOnly="1" outline="0" fieldPosition="0">
        <references count="2">
          <reference field="0" count="1">
            <x v="115"/>
          </reference>
          <reference field="2" count="1" selected="0">
            <x v="50"/>
          </reference>
        </references>
      </pivotArea>
    </format>
    <format dxfId="5290">
      <pivotArea dataOnly="0" labelOnly="1" outline="0" fieldPosition="0">
        <references count="2">
          <reference field="0" count="1">
            <x v="116"/>
          </reference>
          <reference field="2" count="1" selected="0">
            <x v="51"/>
          </reference>
        </references>
      </pivotArea>
    </format>
    <format dxfId="5289">
      <pivotArea dataOnly="0" labelOnly="1" outline="0" fieldPosition="0">
        <references count="2">
          <reference field="0" count="1">
            <x v="117"/>
          </reference>
          <reference field="2" count="1" selected="0">
            <x v="52"/>
          </reference>
        </references>
      </pivotArea>
    </format>
    <format dxfId="5288">
      <pivotArea dataOnly="0" labelOnly="1" outline="0" fieldPosition="0">
        <references count="2">
          <reference field="0" count="2">
            <x v="118"/>
            <x v="119"/>
          </reference>
          <reference field="2" count="1" selected="0">
            <x v="53"/>
          </reference>
        </references>
      </pivotArea>
    </format>
    <format dxfId="5287">
      <pivotArea dataOnly="0" labelOnly="1" outline="0" fieldPosition="0">
        <references count="2">
          <reference field="0" count="1">
            <x v="122"/>
          </reference>
          <reference field="2" count="1" selected="0">
            <x v="54"/>
          </reference>
        </references>
      </pivotArea>
    </format>
    <format dxfId="5286">
      <pivotArea dataOnly="0" labelOnly="1" outline="0" fieldPosition="0">
        <references count="2">
          <reference field="0" count="1">
            <x v="125"/>
          </reference>
          <reference field="2" count="1" selected="0">
            <x v="55"/>
          </reference>
        </references>
      </pivotArea>
    </format>
    <format dxfId="5285">
      <pivotArea dataOnly="0" labelOnly="1" outline="0" fieldPosition="0">
        <references count="2">
          <reference field="0" count="2">
            <x v="127"/>
            <x v="128"/>
          </reference>
          <reference field="2" count="1" selected="0">
            <x v="56"/>
          </reference>
        </references>
      </pivotArea>
    </format>
    <format dxfId="5284">
      <pivotArea dataOnly="0" labelOnly="1" outline="0" fieldPosition="0">
        <references count="2">
          <reference field="0" count="1">
            <x v="130"/>
          </reference>
          <reference field="2" count="1" selected="0">
            <x v="57"/>
          </reference>
        </references>
      </pivotArea>
    </format>
    <format dxfId="5283">
      <pivotArea dataOnly="0" labelOnly="1" outline="0" fieldPosition="0">
        <references count="2">
          <reference field="0" count="1">
            <x v="132"/>
          </reference>
          <reference field="2" count="1" selected="0">
            <x v="58"/>
          </reference>
        </references>
      </pivotArea>
    </format>
    <format dxfId="5282">
      <pivotArea dataOnly="0" labelOnly="1" outline="0" fieldPosition="0">
        <references count="2">
          <reference field="0" count="1">
            <x v="137"/>
          </reference>
          <reference field="2" count="1" selected="0">
            <x v="59"/>
          </reference>
        </references>
      </pivotArea>
    </format>
    <format dxfId="5281">
      <pivotArea dataOnly="0" labelOnly="1" outline="0" fieldPosition="0">
        <references count="2">
          <reference field="0" count="1">
            <x v="141"/>
          </reference>
          <reference field="2" count="1" selected="0">
            <x v="60"/>
          </reference>
        </references>
      </pivotArea>
    </format>
    <format dxfId="5280">
      <pivotArea dataOnly="0" labelOnly="1" outline="0" fieldPosition="0">
        <references count="3">
          <reference field="0" count="1" selected="0">
            <x v="0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5279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5278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5277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5276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5275">
      <pivotArea dataOnly="0" labelOnly="1" outline="0" fieldPosition="0">
        <references count="3">
          <reference field="0" count="1" selected="0">
            <x v="78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5274">
      <pivotArea dataOnly="0" labelOnly="1" outline="0" fieldPosition="0">
        <references count="3">
          <reference field="0" count="1" selected="0">
            <x v="82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5273">
      <pivotArea dataOnly="0" labelOnly="1" outline="0" fieldPosition="0">
        <references count="3">
          <reference field="0" count="1" selected="0">
            <x v="90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5272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5271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5270">
      <pivotArea dataOnly="0" labelOnly="1" outline="0" fieldPosition="0">
        <references count="3">
          <reference field="0" count="1" selected="0">
            <x v="108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5269">
      <pivotArea dataOnly="0" labelOnly="1" outline="0" fieldPosition="0">
        <references count="3">
          <reference field="0" count="1" selected="0">
            <x v="133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5268">
      <pivotArea dataOnly="0" labelOnly="1" outline="0" fieldPosition="0">
        <references count="3">
          <reference field="0" count="1" selected="0">
            <x v="135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5267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1"/>
          </reference>
          <reference field="4" count="1">
            <x v="0"/>
          </reference>
        </references>
      </pivotArea>
    </format>
    <format dxfId="5266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1"/>
          </reference>
          <reference field="4" count="1">
            <x v="0"/>
          </reference>
        </references>
      </pivotArea>
    </format>
    <format dxfId="5265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5264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3"/>
          </reference>
          <reference field="4" count="1">
            <x v="0"/>
          </reference>
        </references>
      </pivotArea>
    </format>
    <format dxfId="5263">
      <pivotArea dataOnly="0" labelOnly="1" outline="0" fieldPosition="0">
        <references count="3">
          <reference field="0" count="1" selected="0">
            <x v="4"/>
          </reference>
          <reference field="2" count="1" selected="0">
            <x v="4"/>
          </reference>
          <reference field="4" count="1">
            <x v="0"/>
          </reference>
        </references>
      </pivotArea>
    </format>
    <format dxfId="5262">
      <pivotArea dataOnly="0" labelOnly="1" outline="0" fieldPosition="0">
        <references count="3">
          <reference field="0" count="1" selected="0">
            <x v="47"/>
          </reference>
          <reference field="2" count="1" selected="0">
            <x v="4"/>
          </reference>
          <reference field="4" count="1">
            <x v="0"/>
          </reference>
        </references>
      </pivotArea>
    </format>
    <format dxfId="5261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5260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5259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5258">
      <pivotArea dataOnly="0" labelOnly="1" outline="0" fieldPosition="0">
        <references count="3">
          <reference field="0" count="1" selected="0">
            <x v="121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5257">
      <pivotArea dataOnly="0" labelOnly="1" outline="0" fieldPosition="0">
        <references count="3">
          <reference field="0" count="1" selected="0">
            <x v="6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5256">
      <pivotArea dataOnly="0" labelOnly="1" outline="0" fieldPosition="0">
        <references count="3">
          <reference field="0" count="1" selected="0">
            <x v="53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5255">
      <pivotArea dataOnly="0" labelOnly="1" outline="0" fieldPosition="0">
        <references count="3">
          <reference field="0" count="1" selected="0">
            <x v="99"/>
          </reference>
          <reference field="2" count="1" selected="0">
            <x v="6"/>
          </reference>
          <reference field="4" count="1">
            <x v="2"/>
          </reference>
        </references>
      </pivotArea>
    </format>
    <format dxfId="5254">
      <pivotArea dataOnly="0" labelOnly="1" outline="0" fieldPosition="0">
        <references count="3">
          <reference field="0" count="1" selected="0">
            <x v="104"/>
          </reference>
          <reference field="2" count="1" selected="0">
            <x v="6"/>
          </reference>
          <reference field="4" count="1">
            <x v="2"/>
          </reference>
        </references>
      </pivotArea>
    </format>
    <format dxfId="5253">
      <pivotArea dataOnly="0" labelOnly="1" outline="0" fieldPosition="0">
        <references count="3">
          <reference field="0" count="1" selected="0">
            <x v="139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5252">
      <pivotArea dataOnly="0" labelOnly="1" outline="0" fieldPosition="0">
        <references count="3">
          <reference field="0" count="1" selected="0">
            <x v="7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5251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7"/>
          </reference>
          <reference field="4" count="1">
            <x v="0"/>
          </reference>
        </references>
      </pivotArea>
    </format>
    <format dxfId="5250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8"/>
          </reference>
          <reference field="4" count="1">
            <x v="0"/>
          </reference>
        </references>
      </pivotArea>
    </format>
    <format dxfId="5249">
      <pivotArea dataOnly="0" labelOnly="1" outline="0" fieldPosition="0">
        <references count="3">
          <reference field="0" count="1" selected="0">
            <x v="101"/>
          </reference>
          <reference field="2" count="1" selected="0">
            <x v="8"/>
          </reference>
          <reference field="4" count="1">
            <x v="0"/>
          </reference>
        </references>
      </pivotArea>
    </format>
    <format dxfId="5248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5247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5246">
      <pivotArea dataOnly="0" labelOnly="1" outline="0" fieldPosition="0">
        <references count="3">
          <reference field="0" count="1" selected="0">
            <x v="98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5245">
      <pivotArea dataOnly="0" labelOnly="1" outline="0" fieldPosition="0">
        <references count="3">
          <reference field="0" count="1" selected="0">
            <x v="10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5244">
      <pivotArea dataOnly="0" labelOnly="1" outline="0" fieldPosition="0">
        <references count="3">
          <reference field="0" count="1" selected="0">
            <x v="89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5243">
      <pivotArea dataOnly="0" labelOnly="1" outline="0" fieldPosition="0">
        <references count="3">
          <reference field="0" count="1" selected="0">
            <x v="131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5242">
      <pivotArea dataOnly="0" labelOnly="1" outline="0" fieldPosition="0">
        <references count="3">
          <reference field="0" count="1" selected="0">
            <x v="11"/>
          </reference>
          <reference field="2" count="1" selected="0">
            <x v="11"/>
          </reference>
          <reference field="4" count="1">
            <x v="0"/>
          </reference>
        </references>
      </pivotArea>
    </format>
    <format dxfId="5241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11"/>
          </reference>
          <reference field="4" count="1">
            <x v="0"/>
          </reference>
        </references>
      </pivotArea>
    </format>
    <format dxfId="5240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12"/>
          </reference>
          <reference field="4" count="1">
            <x v="0"/>
          </reference>
        </references>
      </pivotArea>
    </format>
    <format dxfId="5239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12"/>
          </reference>
          <reference field="4" count="1">
            <x v="0"/>
          </reference>
        </references>
      </pivotArea>
    </format>
    <format dxfId="5238">
      <pivotArea dataOnly="0" labelOnly="1" outline="0" fieldPosition="0">
        <references count="3">
          <reference field="0" count="1" selected="0">
            <x v="14"/>
          </reference>
          <reference field="2" count="1" selected="0">
            <x v="12"/>
          </reference>
          <reference field="4" count="1">
            <x v="0"/>
          </reference>
        </references>
      </pivotArea>
    </format>
    <format dxfId="5237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5236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5235">
      <pivotArea dataOnly="0" labelOnly="1" outline="0" fieldPosition="0">
        <references count="3">
          <reference field="0" count="1" selected="0">
            <x v="42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5234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5233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14"/>
          </reference>
          <reference field="4" count="1">
            <x v="1"/>
          </reference>
        </references>
      </pivotArea>
    </format>
    <format dxfId="5232">
      <pivotArea dataOnly="0" labelOnly="1" outline="0" fieldPosition="0">
        <references count="3">
          <reference field="0" count="1" selected="0">
            <x v="19"/>
          </reference>
          <reference field="2" count="1" selected="0">
            <x v="14"/>
          </reference>
          <reference field="4" count="1">
            <x v="1"/>
          </reference>
        </references>
      </pivotArea>
    </format>
    <format dxfId="5231">
      <pivotArea dataOnly="0" labelOnly="1" outline="0" fieldPosition="0">
        <references count="3">
          <reference field="0" count="1" selected="0">
            <x v="38"/>
          </reference>
          <reference field="2" count="1" selected="0">
            <x v="14"/>
          </reference>
          <reference field="4" count="1">
            <x v="1"/>
          </reference>
        </references>
      </pivotArea>
    </format>
    <format dxfId="5230">
      <pivotArea dataOnly="0" labelOnly="1" outline="0" fieldPosition="0">
        <references count="3">
          <reference field="0" count="1" selected="0">
            <x v="17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5229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5228">
      <pivotArea dataOnly="0" labelOnly="1" outline="0" fieldPosition="0">
        <references count="3">
          <reference field="0" count="1" selected="0">
            <x v="52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5227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5226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5225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5224">
      <pivotArea dataOnly="0" labelOnly="1" outline="0" fieldPosition="0">
        <references count="3">
          <reference field="0" count="1" selected="0">
            <x v="107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5223">
      <pivotArea dataOnly="0" labelOnly="1" outline="0" fieldPosition="0">
        <references count="3">
          <reference field="0" count="1" selected="0">
            <x v="114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5222">
      <pivotArea dataOnly="0" labelOnly="1" outline="0" fieldPosition="0">
        <references count="3">
          <reference field="0" count="1" selected="0">
            <x v="126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5221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5220">
      <pivotArea dataOnly="0" labelOnly="1" outline="0" fieldPosition="0">
        <references count="3">
          <reference field="0" count="1" selected="0">
            <x v="57"/>
          </reference>
          <reference field="2" count="1" selected="0">
            <x v="16"/>
          </reference>
          <reference field="4" count="1">
            <x v="3"/>
          </reference>
        </references>
      </pivotArea>
    </format>
    <format dxfId="5219">
      <pivotArea dataOnly="0" labelOnly="1" outline="0" fieldPosition="0">
        <references count="3">
          <reference field="0" count="1" selected="0">
            <x v="59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5218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16"/>
          </reference>
          <reference field="4" count="1">
            <x v="3"/>
          </reference>
        </references>
      </pivotArea>
    </format>
    <format dxfId="5217">
      <pivotArea dataOnly="0" labelOnly="1" outline="0" fieldPosition="0">
        <references count="3">
          <reference field="0" count="1" selected="0">
            <x v="124"/>
          </reference>
          <reference field="2" count="1" selected="0">
            <x v="16"/>
          </reference>
          <reference field="4" count="1">
            <x v="2"/>
          </reference>
        </references>
      </pivotArea>
    </format>
    <format dxfId="5216">
      <pivotArea dataOnly="0" labelOnly="1" outline="0" fieldPosition="0">
        <references count="3">
          <reference field="0" count="1" selected="0">
            <x v="138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5215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5214">
      <pivotArea dataOnly="0" labelOnly="1" outline="0" fieldPosition="0">
        <references count="3">
          <reference field="0" count="1" selected="0">
            <x v="100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5213">
      <pivotArea dataOnly="0" labelOnly="1" outline="0" fieldPosition="0">
        <references count="3">
          <reference field="0" count="1" selected="0">
            <x v="102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5212">
      <pivotArea dataOnly="0" labelOnly="1" outline="0" fieldPosition="0">
        <references count="3">
          <reference field="0" count="1" selected="0">
            <x v="129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5211">
      <pivotArea dataOnly="0" labelOnly="1" outline="0" fieldPosition="0">
        <references count="3">
          <reference field="0" count="1" selected="0">
            <x v="21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5210">
      <pivotArea dataOnly="0" labelOnly="1" outline="0" fieldPosition="0">
        <references count="3">
          <reference field="0" count="1" selected="0">
            <x v="88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5209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5208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20"/>
          </reference>
          <reference field="4" count="1">
            <x v="3"/>
          </reference>
        </references>
      </pivotArea>
    </format>
    <format dxfId="5207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20"/>
          </reference>
          <reference field="4" count="1">
            <x v="3"/>
          </reference>
        </references>
      </pivotArea>
    </format>
    <format dxfId="5206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5205">
      <pivotArea dataOnly="0" labelOnly="1" outline="0" fieldPosition="0">
        <references count="3">
          <reference field="0" count="1" selected="0">
            <x v="26"/>
          </reference>
          <reference field="2" count="1" selected="0">
            <x v="21"/>
          </reference>
          <reference field="4" count="1">
            <x v="0"/>
          </reference>
        </references>
      </pivotArea>
    </format>
    <format dxfId="5204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22"/>
          </reference>
          <reference field="4" count="1">
            <x v="2"/>
          </reference>
        </references>
      </pivotArea>
    </format>
    <format dxfId="5203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22"/>
          </reference>
          <reference field="4" count="1">
            <x v="1"/>
          </reference>
        </references>
      </pivotArea>
    </format>
    <format dxfId="5202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5201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5200">
      <pivotArea dataOnly="0" labelOnly="1" outline="0" fieldPosition="0">
        <references count="3">
          <reference field="0" count="1" selected="0">
            <x v="87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5199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5198">
      <pivotArea dataOnly="0" labelOnly="1" outline="0" fieldPosition="0">
        <references count="3">
          <reference field="0" count="1" selected="0">
            <x v="69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5197">
      <pivotArea dataOnly="0" labelOnly="1" outline="0" fieldPosition="0">
        <references count="3">
          <reference field="0" count="1" selected="0">
            <x v="109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5196">
      <pivotArea dataOnly="0" labelOnly="1" outline="0" fieldPosition="0">
        <references count="3">
          <reference field="0" count="1" selected="0">
            <x v="110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5195">
      <pivotArea dataOnly="0" labelOnly="1" outline="0" fieldPosition="0">
        <references count="3">
          <reference field="0" count="1" selected="0">
            <x v="140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5194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26"/>
          </reference>
          <reference field="4" count="1">
            <x v="0"/>
          </reference>
        </references>
      </pivotArea>
    </format>
    <format dxfId="5193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27"/>
          </reference>
          <reference field="4" count="1">
            <x v="1"/>
          </reference>
        </references>
      </pivotArea>
    </format>
    <format dxfId="5192">
      <pivotArea dataOnly="0" labelOnly="1" outline="0" fieldPosition="0">
        <references count="3">
          <reference field="0" count="1" selected="0">
            <x v="95"/>
          </reference>
          <reference field="2" count="1" selected="0">
            <x v="27"/>
          </reference>
          <reference field="4" count="1">
            <x v="1"/>
          </reference>
        </references>
      </pivotArea>
    </format>
    <format dxfId="5191">
      <pivotArea dataOnly="0" labelOnly="1" outline="0" fieldPosition="0">
        <references count="3">
          <reference field="0" count="1" selected="0">
            <x v="136"/>
          </reference>
          <reference field="2" count="1" selected="0">
            <x v="27"/>
          </reference>
          <reference field="4" count="1">
            <x v="1"/>
          </reference>
        </references>
      </pivotArea>
    </format>
    <format dxfId="5190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5189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29"/>
          </reference>
          <reference field="4" count="1">
            <x v="2"/>
          </reference>
        </references>
      </pivotArea>
    </format>
    <format dxfId="5188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29"/>
          </reference>
          <reference field="4" count="1">
            <x v="1"/>
          </reference>
        </references>
      </pivotArea>
    </format>
    <format dxfId="5187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30"/>
          </reference>
          <reference field="4" count="1">
            <x v="0"/>
          </reference>
        </references>
      </pivotArea>
    </format>
    <format dxfId="5186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5185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5184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5183">
      <pivotArea dataOnly="0" labelOnly="1" outline="0" fieldPosition="0">
        <references count="3">
          <reference field="0" count="1" selected="0">
            <x v="80"/>
          </reference>
          <reference field="2" count="1" selected="0">
            <x v="32"/>
          </reference>
          <reference field="4" count="1">
            <x v="3"/>
          </reference>
        </references>
      </pivotArea>
    </format>
    <format dxfId="5182">
      <pivotArea dataOnly="0" labelOnly="1" outline="0" fieldPosition="0">
        <references count="3">
          <reference field="0" count="1" selected="0">
            <x v="86"/>
          </reference>
          <reference field="2" count="1" selected="0">
            <x v="32"/>
          </reference>
          <reference field="4" count="1">
            <x v="3"/>
          </reference>
        </references>
      </pivotArea>
    </format>
    <format dxfId="5181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5180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5179">
      <pivotArea dataOnly="0" labelOnly="1" outline="0" fieldPosition="0">
        <references count="3">
          <reference field="0" count="1" selected="0">
            <x v="111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5178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34"/>
          </reference>
          <reference field="4" count="1">
            <x v="1"/>
          </reference>
        </references>
      </pivotArea>
    </format>
    <format dxfId="5177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35"/>
          </reference>
          <reference field="4" count="1">
            <x v="1"/>
          </reference>
        </references>
      </pivotArea>
    </format>
    <format dxfId="5176">
      <pivotArea dataOnly="0" labelOnly="1" outline="0" fieldPosition="0">
        <references count="3">
          <reference field="0" count="1" selected="0">
            <x v="58"/>
          </reference>
          <reference field="2" count="1" selected="0">
            <x v="35"/>
          </reference>
          <reference field="4" count="1">
            <x v="1"/>
          </reference>
        </references>
      </pivotArea>
    </format>
    <format dxfId="5175">
      <pivotArea dataOnly="0" labelOnly="1" outline="0" fieldPosition="0">
        <references count="3">
          <reference field="0" count="1" selected="0">
            <x v="51"/>
          </reference>
          <reference field="2" count="1" selected="0">
            <x v="36"/>
          </reference>
          <reference field="4" count="1">
            <x v="1"/>
          </reference>
        </references>
      </pivotArea>
    </format>
    <format dxfId="5174">
      <pivotArea dataOnly="0" labelOnly="1" outline="0" fieldPosition="0">
        <references count="3">
          <reference field="0" count="1" selected="0">
            <x v="106"/>
          </reference>
          <reference field="2" count="1" selected="0">
            <x v="36"/>
          </reference>
          <reference field="4" count="1">
            <x v="1"/>
          </reference>
        </references>
      </pivotArea>
    </format>
    <format dxfId="5173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37"/>
          </reference>
          <reference field="4" count="1">
            <x v="0"/>
          </reference>
        </references>
      </pivotArea>
    </format>
    <format dxfId="5172">
      <pivotArea dataOnly="0" labelOnly="1" outline="0" fieldPosition="0">
        <references count="3">
          <reference field="0" count="1" selected="0">
            <x v="134"/>
          </reference>
          <reference field="2" count="1" selected="0">
            <x v="37"/>
          </reference>
          <reference field="4" count="1">
            <x v="0"/>
          </reference>
        </references>
      </pivotArea>
    </format>
    <format dxfId="5171">
      <pivotArea dataOnly="0" labelOnly="1" outline="0" fieldPosition="0">
        <references count="3">
          <reference field="0" count="1" selected="0">
            <x v="56"/>
          </reference>
          <reference field="2" count="1" selected="0">
            <x v="38"/>
          </reference>
          <reference field="4" count="1">
            <x v="1"/>
          </reference>
        </references>
      </pivotArea>
    </format>
    <format dxfId="5170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38"/>
          </reference>
          <reference field="4" count="1">
            <x v="1"/>
          </reference>
        </references>
      </pivotArea>
    </format>
    <format dxfId="5169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39"/>
          </reference>
          <reference field="4" count="1">
            <x v="0"/>
          </reference>
        </references>
      </pivotArea>
    </format>
    <format dxfId="5168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39"/>
          </reference>
          <reference field="4" count="1">
            <x v="0"/>
          </reference>
        </references>
      </pivotArea>
    </format>
    <format dxfId="5167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39"/>
          </reference>
          <reference field="4" count="1">
            <x v="0"/>
          </reference>
        </references>
      </pivotArea>
    </format>
    <format dxfId="5166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39"/>
          </reference>
          <reference field="4" count="1">
            <x v="0"/>
          </reference>
        </references>
      </pivotArea>
    </format>
    <format dxfId="5165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40"/>
          </reference>
          <reference field="4" count="1">
            <x v="0"/>
          </reference>
        </references>
      </pivotArea>
    </format>
    <format dxfId="5164">
      <pivotArea dataOnly="0" labelOnly="1" outline="0" fieldPosition="0">
        <references count="3">
          <reference field="0" count="1" selected="0">
            <x v="84"/>
          </reference>
          <reference field="2" count="1" selected="0">
            <x v="40"/>
          </reference>
          <reference field="4" count="1">
            <x v="0"/>
          </reference>
        </references>
      </pivotArea>
    </format>
    <format dxfId="5163">
      <pivotArea dataOnly="0" labelOnly="1" outline="0" fieldPosition="0">
        <references count="3">
          <reference field="0" count="1" selected="0">
            <x v="72"/>
          </reference>
          <reference field="2" count="1" selected="0">
            <x v="41"/>
          </reference>
          <reference field="4" count="1">
            <x v="1"/>
          </reference>
        </references>
      </pivotArea>
    </format>
    <format dxfId="5162">
      <pivotArea dataOnly="0" labelOnly="1" outline="0" fieldPosition="0">
        <references count="3">
          <reference field="0" count="1" selected="0">
            <x v="74"/>
          </reference>
          <reference field="2" count="1" selected="0">
            <x v="42"/>
          </reference>
          <reference field="4" count="1">
            <x v="1"/>
          </reference>
        </references>
      </pivotArea>
    </format>
    <format dxfId="5161">
      <pivotArea dataOnly="0" labelOnly="1" outline="0" fieldPosition="0">
        <references count="3">
          <reference field="0" count="1" selected="0">
            <x v="85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5160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44"/>
          </reference>
          <reference field="4" count="1">
            <x v="1"/>
          </reference>
        </references>
      </pivotArea>
    </format>
    <format dxfId="5159">
      <pivotArea dataOnly="0" labelOnly="1" outline="0" fieldPosition="0">
        <references count="3">
          <reference field="0" count="1" selected="0">
            <x v="113"/>
          </reference>
          <reference field="2" count="1" selected="0">
            <x v="44"/>
          </reference>
          <reference field="4" count="1">
            <x v="1"/>
          </reference>
        </references>
      </pivotArea>
    </format>
    <format dxfId="5158">
      <pivotArea dataOnly="0" labelOnly="1" outline="0" fieldPosition="0">
        <references count="3">
          <reference field="0" count="1" selected="0">
            <x v="120"/>
          </reference>
          <reference field="2" count="1" selected="0">
            <x v="44"/>
          </reference>
          <reference field="4" count="1">
            <x v="1"/>
          </reference>
        </references>
      </pivotArea>
    </format>
    <format dxfId="5157">
      <pivotArea dataOnly="0" labelOnly="1" outline="0" fieldPosition="0">
        <references count="3">
          <reference field="0" count="1" selected="0">
            <x v="96"/>
          </reference>
          <reference field="2" count="1" selected="0">
            <x v="45"/>
          </reference>
          <reference field="4" count="1">
            <x v="1"/>
          </reference>
        </references>
      </pivotArea>
    </format>
    <format dxfId="5156">
      <pivotArea dataOnly="0" labelOnly="1" outline="0" fieldPosition="0">
        <references count="3">
          <reference field="0" count="1" selected="0">
            <x v="97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5155">
      <pivotArea dataOnly="0" labelOnly="1" outline="0" fieldPosition="0">
        <references count="3">
          <reference field="0" count="1" selected="0">
            <x v="103"/>
          </reference>
          <reference field="2" count="1" selected="0">
            <x v="47"/>
          </reference>
          <reference field="4" count="1">
            <x v="1"/>
          </reference>
        </references>
      </pivotArea>
    </format>
    <format dxfId="5154">
      <pivotArea dataOnly="0" labelOnly="1" outline="0" fieldPosition="0">
        <references count="3">
          <reference field="0" count="1" selected="0">
            <x v="105"/>
          </reference>
          <reference field="2" count="1" selected="0">
            <x v="48"/>
          </reference>
          <reference field="4" count="1">
            <x v="1"/>
          </reference>
        </references>
      </pivotArea>
    </format>
    <format dxfId="5153">
      <pivotArea dataOnly="0" labelOnly="1" outline="0" fieldPosition="0">
        <references count="3">
          <reference field="0" count="1" selected="0">
            <x v="112"/>
          </reference>
          <reference field="2" count="1" selected="0">
            <x v="49"/>
          </reference>
          <reference field="4" count="1">
            <x v="1"/>
          </reference>
        </references>
      </pivotArea>
    </format>
    <format dxfId="5152">
      <pivotArea dataOnly="0" labelOnly="1" outline="0" fieldPosition="0">
        <references count="3">
          <reference field="0" count="1" selected="0">
            <x v="123"/>
          </reference>
          <reference field="2" count="1" selected="0">
            <x v="49"/>
          </reference>
          <reference field="4" count="1">
            <x v="1"/>
          </reference>
        </references>
      </pivotArea>
    </format>
    <format dxfId="5151">
      <pivotArea dataOnly="0" labelOnly="1" outline="0" fieldPosition="0">
        <references count="3">
          <reference field="0" count="1" selected="0">
            <x v="115"/>
          </reference>
          <reference field="2" count="1" selected="0">
            <x v="50"/>
          </reference>
          <reference field="4" count="1">
            <x v="1"/>
          </reference>
        </references>
      </pivotArea>
    </format>
    <format dxfId="5150">
      <pivotArea dataOnly="0" labelOnly="1" outline="0" fieldPosition="0">
        <references count="3">
          <reference field="0" count="1" selected="0">
            <x v="116"/>
          </reference>
          <reference field="2" count="1" selected="0">
            <x v="51"/>
          </reference>
          <reference field="4" count="1">
            <x v="1"/>
          </reference>
        </references>
      </pivotArea>
    </format>
    <format dxfId="5149">
      <pivotArea dataOnly="0" labelOnly="1" outline="0" fieldPosition="0">
        <references count="3">
          <reference field="0" count="1" selected="0">
            <x v="117"/>
          </reference>
          <reference field="2" count="1" selected="0">
            <x v="52"/>
          </reference>
          <reference field="4" count="1">
            <x v="1"/>
          </reference>
        </references>
      </pivotArea>
    </format>
    <format dxfId="5148">
      <pivotArea dataOnly="0" labelOnly="1" outline="0" fieldPosition="0">
        <references count="3">
          <reference field="0" count="1" selected="0">
            <x v="118"/>
          </reference>
          <reference field="2" count="1" selected="0">
            <x v="53"/>
          </reference>
          <reference field="4" count="1">
            <x v="0"/>
          </reference>
        </references>
      </pivotArea>
    </format>
    <format dxfId="5147">
      <pivotArea dataOnly="0" labelOnly="1" outline="0" fieldPosition="0">
        <references count="3">
          <reference field="0" count="1" selected="0">
            <x v="119"/>
          </reference>
          <reference field="2" count="1" selected="0">
            <x v="53"/>
          </reference>
          <reference field="4" count="1">
            <x v="1"/>
          </reference>
        </references>
      </pivotArea>
    </format>
    <format dxfId="5146">
      <pivotArea dataOnly="0" labelOnly="1" outline="0" fieldPosition="0">
        <references count="3">
          <reference field="0" count="1" selected="0">
            <x v="122"/>
          </reference>
          <reference field="2" count="1" selected="0">
            <x v="54"/>
          </reference>
          <reference field="4" count="1">
            <x v="1"/>
          </reference>
        </references>
      </pivotArea>
    </format>
    <format dxfId="5145">
      <pivotArea dataOnly="0" labelOnly="1" outline="0" fieldPosition="0">
        <references count="3">
          <reference field="0" count="1" selected="0">
            <x v="125"/>
          </reference>
          <reference field="2" count="1" selected="0">
            <x v="55"/>
          </reference>
          <reference field="4" count="1">
            <x v="1"/>
          </reference>
        </references>
      </pivotArea>
    </format>
    <format dxfId="5144">
      <pivotArea dataOnly="0" labelOnly="1" outline="0" fieldPosition="0">
        <references count="3">
          <reference field="0" count="1" selected="0">
            <x v="127"/>
          </reference>
          <reference field="2" count="1" selected="0">
            <x v="56"/>
          </reference>
          <reference field="4" count="1">
            <x v="0"/>
          </reference>
        </references>
      </pivotArea>
    </format>
    <format dxfId="5143">
      <pivotArea dataOnly="0" labelOnly="1" outline="0" fieldPosition="0">
        <references count="3">
          <reference field="0" count="1" selected="0">
            <x v="128"/>
          </reference>
          <reference field="2" count="1" selected="0">
            <x v="56"/>
          </reference>
          <reference field="4" count="1">
            <x v="0"/>
          </reference>
        </references>
      </pivotArea>
    </format>
    <format dxfId="5142">
      <pivotArea dataOnly="0" labelOnly="1" outline="0" fieldPosition="0">
        <references count="3">
          <reference field="0" count="1" selected="0">
            <x v="130"/>
          </reference>
          <reference field="2" count="1" selected="0">
            <x v="57"/>
          </reference>
          <reference field="4" count="1">
            <x v="1"/>
          </reference>
        </references>
      </pivotArea>
    </format>
    <format dxfId="5141">
      <pivotArea dataOnly="0" labelOnly="1" outline="0" fieldPosition="0">
        <references count="3">
          <reference field="0" count="1" selected="0">
            <x v="132"/>
          </reference>
          <reference field="2" count="1" selected="0">
            <x v="58"/>
          </reference>
          <reference field="4" count="1">
            <x v="1"/>
          </reference>
        </references>
      </pivotArea>
    </format>
    <format dxfId="5140">
      <pivotArea dataOnly="0" labelOnly="1" outline="0" fieldPosition="0">
        <references count="3">
          <reference field="0" count="1" selected="0">
            <x v="137"/>
          </reference>
          <reference field="2" count="1" selected="0">
            <x v="59"/>
          </reference>
          <reference field="4" count="1">
            <x v="0"/>
          </reference>
        </references>
      </pivotArea>
    </format>
    <format dxfId="5139">
      <pivotArea dataOnly="0" labelOnly="1" outline="0" fieldPosition="0">
        <references count="3">
          <reference field="0" count="1" selected="0">
            <x v="141"/>
          </reference>
          <reference field="2" count="1" selected="0">
            <x v="60"/>
          </reference>
          <reference field="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Tabla dinámica10" cacheId="47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compact="0" compactData="0" gridDropZones="1" multipleFieldFilters="0" chartFormat="8">
  <location ref="AV15:AW43" firstHeaderRow="2" firstDataRow="2" firstDataCol="1"/>
  <pivotFields count="31">
    <pivotField compact="0" outline="0" showAll="0"/>
    <pivotField compact="0" outline="0" showAll="0" defaultSubtotal="0"/>
    <pivotField dataField="1" compact="0" outline="0" showAll="0"/>
    <pivotField compact="0" numFmtId="167" outline="0" showAll="0"/>
    <pivotField compact="0" outline="0" showAll="0"/>
    <pivotField compact="0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axis="axisRow" compact="0" numFmtId="167" outline="0" showAll="0">
      <items count="27">
        <item x="25"/>
        <item x="24"/>
        <item x="23"/>
        <item x="22"/>
        <item x="21"/>
        <item x="20"/>
        <item x="19"/>
        <item x="13"/>
        <item x="18"/>
        <item x="9"/>
        <item x="11"/>
        <item x="17"/>
        <item x="10"/>
        <item x="15"/>
        <item x="8"/>
        <item x="5"/>
        <item x="2"/>
        <item x="6"/>
        <item x="16"/>
        <item x="14"/>
        <item x="0"/>
        <item x="1"/>
        <item x="3"/>
        <item x="4"/>
        <item x="7"/>
        <item x="12"/>
        <item t="default"/>
      </items>
    </pivotField>
  </pivotFields>
  <rowFields count="1">
    <field x="3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dataFields count="1">
    <dataField name="Cuenta de PUNTO" fld="2" subtotal="count" baseField="0" baseItem="0"/>
  </dataFields>
  <formats count="26">
    <format dxfId="5441">
      <pivotArea type="all" dataOnly="0" outline="0" fieldPosition="0"/>
    </format>
    <format dxfId="5440">
      <pivotArea type="all" dataOnly="0" outline="0" fieldPosition="0"/>
    </format>
    <format dxfId="5439">
      <pivotArea type="all" dataOnly="0" outline="0" fieldPosition="0"/>
    </format>
    <format dxfId="5438">
      <pivotArea field="30" type="button" dataOnly="0" labelOnly="1" outline="0" axis="axisRow" fieldPosition="0"/>
    </format>
    <format dxfId="5437">
      <pivotArea field="30" type="button" dataOnly="0" labelOnly="1" outline="0" axis="axisRow" fieldPosition="0"/>
    </format>
    <format dxfId="5436">
      <pivotArea outline="0" collapsedLevelsAreSubtotals="1" fieldPosition="0"/>
    </format>
    <format dxfId="5435">
      <pivotArea field="30" type="button" dataOnly="0" labelOnly="1" outline="0" axis="axisRow" fieldPosition="0"/>
    </format>
    <format dxfId="5434">
      <pivotArea dataOnly="0" labelOnly="1" outline="0" fieldPosition="0">
        <references count="1">
          <reference field="30" count="0"/>
        </references>
      </pivotArea>
    </format>
    <format dxfId="5433">
      <pivotArea dataOnly="0" labelOnly="1" grandRow="1" outline="0" fieldPosition="0"/>
    </format>
    <format dxfId="5432">
      <pivotArea type="all" dataOnly="0" outline="0" fieldPosition="0"/>
    </format>
    <format dxfId="5431">
      <pivotArea type="all" dataOnly="0" outline="0" fieldPosition="0"/>
    </format>
    <format dxfId="5430">
      <pivotArea field="30" type="button" dataOnly="0" labelOnly="1" outline="0" axis="axisRow" fieldPosition="0"/>
    </format>
    <format dxfId="5429">
      <pivotArea field="30" type="button" dataOnly="0" labelOnly="1" outline="0" axis="axisRow" fieldPosition="0"/>
    </format>
    <format dxfId="5428">
      <pivotArea type="origin" dataOnly="0" labelOnly="1" outline="0" fieldPosition="0"/>
    </format>
    <format dxfId="5427">
      <pivotArea type="all" dataOnly="0" outline="0" fieldPosition="0"/>
    </format>
    <format dxfId="5426">
      <pivotArea type="all" dataOnly="0" outline="0" fieldPosition="0"/>
    </format>
    <format dxfId="5425">
      <pivotArea field="30" type="button" dataOnly="0" labelOnly="1" outline="0" axis="axisRow" fieldPosition="0"/>
    </format>
    <format dxfId="5424">
      <pivotArea outline="0" collapsedLevelsAreSubtotals="1" fieldPosition="0"/>
    </format>
    <format dxfId="5423">
      <pivotArea type="topRight" dataOnly="0" labelOnly="1" outline="0" fieldPosition="0"/>
    </format>
    <format dxfId="5422">
      <pivotArea type="topRight" dataOnly="0" labelOnly="1" outline="0" fieldPosition="0"/>
    </format>
    <format dxfId="5421">
      <pivotArea outline="0" collapsedLevelsAreSubtotals="1" fieldPosition="0">
        <references count="1">
          <reference field="30" count="6" selected="0">
            <x v="0"/>
            <x v="1"/>
            <x v="2"/>
            <x v="3"/>
            <x v="4"/>
            <x v="5"/>
          </reference>
        </references>
      </pivotArea>
    </format>
    <format dxfId="5420">
      <pivotArea dataOnly="0" labelOnly="1" outline="0" fieldPosition="0">
        <references count="1">
          <reference field="30" count="6">
            <x v="0"/>
            <x v="1"/>
            <x v="2"/>
            <x v="3"/>
            <x v="4"/>
            <x v="5"/>
          </reference>
        </references>
      </pivotArea>
    </format>
    <format dxfId="5419">
      <pivotArea outline="0" collapsedLevelsAreSubtotals="1" fieldPosition="0">
        <references count="1">
          <reference field="30" count="1" selected="0">
            <x v="0"/>
          </reference>
        </references>
      </pivotArea>
    </format>
    <format dxfId="5418">
      <pivotArea dataOnly="0" labelOnly="1" outline="0" fieldPosition="0">
        <references count="1">
          <reference field="30" count="1">
            <x v="0"/>
          </reference>
        </references>
      </pivotArea>
    </format>
    <format dxfId="5417">
      <pivotArea outline="0" collapsedLevelsAreSubtotals="1" fieldPosition="0">
        <references count="1">
          <reference field="30" count="1" selected="0">
            <x v="0"/>
          </reference>
        </references>
      </pivotArea>
    </format>
    <format dxfId="5416">
      <pivotArea dataOnly="0" labelOnly="1" outline="0" fieldPosition="0">
        <references count="1">
          <reference field="30" count="1">
            <x v="0"/>
          </reference>
        </references>
      </pivotArea>
    </format>
  </formats>
  <chartFormats count="96">
    <chartFormat chart="1" format="22" series="1">
      <pivotArea type="data" outline="0" fieldPosition="0"/>
    </chartFormat>
    <chartFormat chart="3" format="70" series="1">
      <pivotArea type="data" outline="0" fieldPosition="0"/>
    </chartFormat>
    <chartFormat chart="3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2">
      <pivotArea type="data" outline="0" fieldPosition="0">
        <references count="2">
          <reference field="4294967294" count="1" selected="0">
            <x v="0"/>
          </reference>
          <reference field="30" count="1" selected="0">
            <x v="6"/>
          </reference>
        </references>
      </pivotArea>
    </chartFormat>
    <chartFormat chart="3" format="73">
      <pivotArea type="data" outline="0" fieldPosition="0">
        <references count="2">
          <reference field="4294967294" count="1" selected="0">
            <x v="0"/>
          </reference>
          <reference field="30" count="1" selected="0">
            <x v="8"/>
          </reference>
        </references>
      </pivotArea>
    </chartFormat>
    <chartFormat chart="3" format="76">
      <pivotArea type="data" outline="0" fieldPosition="0">
        <references count="2">
          <reference field="4294967294" count="1" selected="0">
            <x v="0"/>
          </reference>
          <reference field="30" count="1" selected="0">
            <x v="10"/>
          </reference>
        </references>
      </pivotArea>
    </chartFormat>
    <chartFormat chart="3" format="78">
      <pivotArea type="data" outline="0" fieldPosition="0">
        <references count="2">
          <reference field="4294967294" count="1" selected="0">
            <x v="0"/>
          </reference>
          <reference field="30" count="1" selected="0">
            <x v="11"/>
          </reference>
        </references>
      </pivotArea>
    </chartFormat>
    <chartFormat chart="3" format="80">
      <pivotArea type="data" outline="0" fieldPosition="0">
        <references count="2">
          <reference field="4294967294" count="1" selected="0">
            <x v="0"/>
          </reference>
          <reference field="30" count="1" selected="0">
            <x v="12"/>
          </reference>
        </references>
      </pivotArea>
    </chartFormat>
    <chartFormat chart="3" format="81">
      <pivotArea type="data" outline="0" fieldPosition="0">
        <references count="2">
          <reference field="4294967294" count="1" selected="0">
            <x v="0"/>
          </reference>
          <reference field="30" count="1" selected="0">
            <x v="9"/>
          </reference>
        </references>
      </pivotArea>
    </chartFormat>
    <chartFormat chart="3" format="82">
      <pivotArea type="data" outline="0" fieldPosition="0">
        <references count="2">
          <reference field="4294967294" count="1" selected="0">
            <x v="0"/>
          </reference>
          <reference field="30" count="1" selected="0">
            <x v="7"/>
          </reference>
        </references>
      </pivotArea>
    </chartFormat>
    <chartFormat chart="3" format="84">
      <pivotArea type="data" outline="0" fieldPosition="0">
        <references count="2">
          <reference field="4294967294" count="1" selected="0">
            <x v="0"/>
          </reference>
          <reference field="30" count="1" selected="0">
            <x v="5"/>
          </reference>
        </references>
      </pivotArea>
    </chartFormat>
    <chartFormat chart="3" format="85">
      <pivotArea type="data" outline="0" fieldPosition="0">
        <references count="2">
          <reference field="4294967294" count="1" selected="0">
            <x v="0"/>
          </reference>
          <reference field="30" count="1" selected="0">
            <x v="3"/>
          </reference>
        </references>
      </pivotArea>
    </chartFormat>
    <chartFormat chart="3" format="86">
      <pivotArea type="data" outline="0" fieldPosition="0">
        <references count="2">
          <reference field="4294967294" count="1" selected="0">
            <x v="0"/>
          </reference>
          <reference field="30" count="1" selected="0">
            <x v="4"/>
          </reference>
        </references>
      </pivotArea>
    </chartFormat>
    <chartFormat chart="3" format="87">
      <pivotArea type="data" outline="0" fieldPosition="0">
        <references count="2">
          <reference field="4294967294" count="1" selected="0">
            <x v="0"/>
          </reference>
          <reference field="30" count="1" selected="0">
            <x v="2"/>
          </reference>
        </references>
      </pivotArea>
    </chartFormat>
    <chartFormat chart="3" format="88">
      <pivotArea type="data" outline="0" fieldPosition="0">
        <references count="2">
          <reference field="4294967294" count="1" selected="0">
            <x v="0"/>
          </reference>
          <reference field="30" count="1" selected="0">
            <x v="0"/>
          </reference>
        </references>
      </pivotArea>
    </chartFormat>
    <chartFormat chart="4" format="8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0">
      <pivotArea type="data" outline="0" fieldPosition="0">
        <references count="2">
          <reference field="4294967294" count="1" selected="0">
            <x v="0"/>
          </reference>
          <reference field="30" count="1" selected="0">
            <x v="0"/>
          </reference>
        </references>
      </pivotArea>
    </chartFormat>
    <chartFormat chart="4" format="91">
      <pivotArea type="data" outline="0" fieldPosition="0">
        <references count="2">
          <reference field="4294967294" count="1" selected="0">
            <x v="0"/>
          </reference>
          <reference field="30" count="1" selected="0">
            <x v="2"/>
          </reference>
        </references>
      </pivotArea>
    </chartFormat>
    <chartFormat chart="4" format="92">
      <pivotArea type="data" outline="0" fieldPosition="0">
        <references count="2">
          <reference field="4294967294" count="1" selected="0">
            <x v="0"/>
          </reference>
          <reference field="30" count="1" selected="0">
            <x v="3"/>
          </reference>
        </references>
      </pivotArea>
    </chartFormat>
    <chartFormat chart="4" format="93">
      <pivotArea type="data" outline="0" fieldPosition="0">
        <references count="2">
          <reference field="4294967294" count="1" selected="0">
            <x v="0"/>
          </reference>
          <reference field="30" count="1" selected="0">
            <x v="4"/>
          </reference>
        </references>
      </pivotArea>
    </chartFormat>
    <chartFormat chart="4" format="94">
      <pivotArea type="data" outline="0" fieldPosition="0">
        <references count="2">
          <reference field="4294967294" count="1" selected="0">
            <x v="0"/>
          </reference>
          <reference field="30" count="1" selected="0">
            <x v="5"/>
          </reference>
        </references>
      </pivotArea>
    </chartFormat>
    <chartFormat chart="4" format="95">
      <pivotArea type="data" outline="0" fieldPosition="0">
        <references count="2">
          <reference field="4294967294" count="1" selected="0">
            <x v="0"/>
          </reference>
          <reference field="30" count="1" selected="0">
            <x v="6"/>
          </reference>
        </references>
      </pivotArea>
    </chartFormat>
    <chartFormat chart="4" format="97">
      <pivotArea type="data" outline="0" fieldPosition="0">
        <references count="2">
          <reference field="4294967294" count="1" selected="0">
            <x v="0"/>
          </reference>
          <reference field="30" count="1" selected="0">
            <x v="7"/>
          </reference>
        </references>
      </pivotArea>
    </chartFormat>
    <chartFormat chart="4" format="99">
      <pivotArea type="data" outline="0" fieldPosition="0">
        <references count="2">
          <reference field="4294967294" count="1" selected="0">
            <x v="0"/>
          </reference>
          <reference field="30" count="1" selected="0">
            <x v="8"/>
          </reference>
        </references>
      </pivotArea>
    </chartFormat>
    <chartFormat chart="4" format="100">
      <pivotArea type="data" outline="0" fieldPosition="0">
        <references count="2">
          <reference field="4294967294" count="1" selected="0">
            <x v="0"/>
          </reference>
          <reference field="30" count="1" selected="0">
            <x v="9"/>
          </reference>
        </references>
      </pivotArea>
    </chartFormat>
    <chartFormat chart="4" format="101">
      <pivotArea type="data" outline="0" fieldPosition="0">
        <references count="2">
          <reference field="4294967294" count="1" selected="0">
            <x v="0"/>
          </reference>
          <reference field="30" count="1" selected="0">
            <x v="10"/>
          </reference>
        </references>
      </pivotArea>
    </chartFormat>
    <chartFormat chart="4" format="102">
      <pivotArea type="data" outline="0" fieldPosition="0">
        <references count="2">
          <reference field="4294967294" count="1" selected="0">
            <x v="0"/>
          </reference>
          <reference field="30" count="1" selected="0">
            <x v="11"/>
          </reference>
        </references>
      </pivotArea>
    </chartFormat>
    <chartFormat chart="4" format="106">
      <pivotArea type="data" outline="0" fieldPosition="0">
        <references count="2">
          <reference field="4294967294" count="1" selected="0">
            <x v="0"/>
          </reference>
          <reference field="30" count="1" selected="0">
            <x v="12"/>
          </reference>
        </references>
      </pivotArea>
    </chartFormat>
    <chartFormat chart="4" format="107">
      <pivotArea type="data" outline="0" fieldPosition="0">
        <references count="2">
          <reference field="4294967294" count="1" selected="0">
            <x v="0"/>
          </reference>
          <reference field="30" count="1" selected="0">
            <x v="14"/>
          </reference>
        </references>
      </pivotArea>
    </chartFormat>
    <chartFormat chart="4" format="108">
      <pivotArea type="data" outline="0" fieldPosition="0">
        <references count="2">
          <reference field="4294967294" count="1" selected="0">
            <x v="0"/>
          </reference>
          <reference field="30" count="1" selected="0">
            <x v="13"/>
          </reference>
        </references>
      </pivotArea>
    </chartFormat>
    <chartFormat chart="4" format="112">
      <pivotArea type="data" outline="0" fieldPosition="0">
        <references count="2">
          <reference field="4294967294" count="1" selected="0">
            <x v="0"/>
          </reference>
          <reference field="30" count="1" selected="0">
            <x v="1"/>
          </reference>
        </references>
      </pivotArea>
    </chartFormat>
    <chartFormat chart="5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4">
      <pivotArea type="data" outline="0" fieldPosition="0">
        <references count="2">
          <reference field="4294967294" count="1" selected="0">
            <x v="0"/>
          </reference>
          <reference field="30" count="1" selected="0">
            <x v="0"/>
          </reference>
        </references>
      </pivotArea>
    </chartFormat>
    <chartFormat chart="5" format="115">
      <pivotArea type="data" outline="0" fieldPosition="0">
        <references count="2">
          <reference field="4294967294" count="1" selected="0">
            <x v="0"/>
          </reference>
          <reference field="30" count="1" selected="0">
            <x v="1"/>
          </reference>
        </references>
      </pivotArea>
    </chartFormat>
    <chartFormat chart="5" format="116">
      <pivotArea type="data" outline="0" fieldPosition="0">
        <references count="2">
          <reference field="4294967294" count="1" selected="0">
            <x v="0"/>
          </reference>
          <reference field="30" count="1" selected="0">
            <x v="2"/>
          </reference>
        </references>
      </pivotArea>
    </chartFormat>
    <chartFormat chart="5" format="117">
      <pivotArea type="data" outline="0" fieldPosition="0">
        <references count="2">
          <reference field="4294967294" count="1" selected="0">
            <x v="0"/>
          </reference>
          <reference field="30" count="1" selected="0">
            <x v="3"/>
          </reference>
        </references>
      </pivotArea>
    </chartFormat>
    <chartFormat chart="5" format="118">
      <pivotArea type="data" outline="0" fieldPosition="0">
        <references count="2">
          <reference field="4294967294" count="1" selected="0">
            <x v="0"/>
          </reference>
          <reference field="30" count="1" selected="0">
            <x v="4"/>
          </reference>
        </references>
      </pivotArea>
    </chartFormat>
    <chartFormat chart="5" format="119">
      <pivotArea type="data" outline="0" fieldPosition="0">
        <references count="2">
          <reference field="4294967294" count="1" selected="0">
            <x v="0"/>
          </reference>
          <reference field="30" count="1" selected="0">
            <x v="5"/>
          </reference>
        </references>
      </pivotArea>
    </chartFormat>
    <chartFormat chart="5" format="120">
      <pivotArea type="data" outline="0" fieldPosition="0">
        <references count="2">
          <reference field="4294967294" count="1" selected="0">
            <x v="0"/>
          </reference>
          <reference field="30" count="1" selected="0">
            <x v="6"/>
          </reference>
        </references>
      </pivotArea>
    </chartFormat>
    <chartFormat chart="5" format="122">
      <pivotArea type="data" outline="0" fieldPosition="0">
        <references count="2">
          <reference field="4294967294" count="1" selected="0">
            <x v="0"/>
          </reference>
          <reference field="30" count="1" selected="0">
            <x v="7"/>
          </reference>
        </references>
      </pivotArea>
    </chartFormat>
    <chartFormat chart="5" format="124">
      <pivotArea type="data" outline="0" fieldPosition="0">
        <references count="2">
          <reference field="4294967294" count="1" selected="0">
            <x v="0"/>
          </reference>
          <reference field="30" count="1" selected="0">
            <x v="8"/>
          </reference>
        </references>
      </pivotArea>
    </chartFormat>
    <chartFormat chart="5" format="125">
      <pivotArea type="data" outline="0" fieldPosition="0">
        <references count="2">
          <reference field="4294967294" count="1" selected="0">
            <x v="0"/>
          </reference>
          <reference field="30" count="1" selected="0">
            <x v="9"/>
          </reference>
        </references>
      </pivotArea>
    </chartFormat>
    <chartFormat chart="5" format="126">
      <pivotArea type="data" outline="0" fieldPosition="0">
        <references count="2">
          <reference field="4294967294" count="1" selected="0">
            <x v="0"/>
          </reference>
          <reference field="30" count="1" selected="0">
            <x v="10"/>
          </reference>
        </references>
      </pivotArea>
    </chartFormat>
    <chartFormat chart="5" format="127">
      <pivotArea type="data" outline="0" fieldPosition="0">
        <references count="2">
          <reference field="4294967294" count="1" selected="0">
            <x v="0"/>
          </reference>
          <reference field="30" count="1" selected="0">
            <x v="11"/>
          </reference>
        </references>
      </pivotArea>
    </chartFormat>
    <chartFormat chart="5" format="130">
      <pivotArea type="data" outline="0" fieldPosition="0">
        <references count="2">
          <reference field="4294967294" count="1" selected="0">
            <x v="0"/>
          </reference>
          <reference field="30" count="1" selected="0">
            <x v="12"/>
          </reference>
        </references>
      </pivotArea>
    </chartFormat>
    <chartFormat chart="5" format="134">
      <pivotArea type="data" outline="0" fieldPosition="0">
        <references count="2">
          <reference field="4294967294" count="1" selected="0">
            <x v="0"/>
          </reference>
          <reference field="30" count="1" selected="0">
            <x v="13"/>
          </reference>
        </references>
      </pivotArea>
    </chartFormat>
    <chartFormat chart="5" format="135">
      <pivotArea type="data" outline="0" fieldPosition="0">
        <references count="2">
          <reference field="4294967294" count="1" selected="0">
            <x v="0"/>
          </reference>
          <reference field="30" count="1" selected="0">
            <x v="14"/>
          </reference>
        </references>
      </pivotArea>
    </chartFormat>
    <chartFormat chart="5" format="138">
      <pivotArea type="data" outline="0" fieldPosition="0">
        <references count="2">
          <reference field="4294967294" count="1" selected="0">
            <x v="0"/>
          </reference>
          <reference field="30" count="1" selected="0">
            <x v="15"/>
          </reference>
        </references>
      </pivotArea>
    </chartFormat>
    <chartFormat chart="6" format="1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0">
      <pivotArea type="data" outline="0" fieldPosition="0">
        <references count="2">
          <reference field="4294967294" count="1" selected="0">
            <x v="0"/>
          </reference>
          <reference field="30" count="1" selected="0">
            <x v="0"/>
          </reference>
        </references>
      </pivotArea>
    </chartFormat>
    <chartFormat chart="6" format="141">
      <pivotArea type="data" outline="0" fieldPosition="0">
        <references count="2">
          <reference field="4294967294" count="1" selected="0">
            <x v="0"/>
          </reference>
          <reference field="30" count="1" selected="0">
            <x v="1"/>
          </reference>
        </references>
      </pivotArea>
    </chartFormat>
    <chartFormat chart="6" format="142">
      <pivotArea type="data" outline="0" fieldPosition="0">
        <references count="2">
          <reference field="4294967294" count="1" selected="0">
            <x v="0"/>
          </reference>
          <reference field="30" count="1" selected="0">
            <x v="2"/>
          </reference>
        </references>
      </pivotArea>
    </chartFormat>
    <chartFormat chart="6" format="143">
      <pivotArea type="data" outline="0" fieldPosition="0">
        <references count="2">
          <reference field="4294967294" count="1" selected="0">
            <x v="0"/>
          </reference>
          <reference field="30" count="1" selected="0">
            <x v="3"/>
          </reference>
        </references>
      </pivotArea>
    </chartFormat>
    <chartFormat chart="6" format="144">
      <pivotArea type="data" outline="0" fieldPosition="0">
        <references count="2">
          <reference field="4294967294" count="1" selected="0">
            <x v="0"/>
          </reference>
          <reference field="30" count="1" selected="0">
            <x v="4"/>
          </reference>
        </references>
      </pivotArea>
    </chartFormat>
    <chartFormat chart="6" format="145">
      <pivotArea type="data" outline="0" fieldPosition="0">
        <references count="2">
          <reference field="4294967294" count="1" selected="0">
            <x v="0"/>
          </reference>
          <reference field="30" count="1" selected="0">
            <x v="5"/>
          </reference>
        </references>
      </pivotArea>
    </chartFormat>
    <chartFormat chart="6" format="146">
      <pivotArea type="data" outline="0" fieldPosition="0">
        <references count="2">
          <reference field="4294967294" count="1" selected="0">
            <x v="0"/>
          </reference>
          <reference field="30" count="1" selected="0">
            <x v="6"/>
          </reference>
        </references>
      </pivotArea>
    </chartFormat>
    <chartFormat chart="6" format="147">
      <pivotArea type="data" outline="0" fieldPosition="0">
        <references count="2">
          <reference field="4294967294" count="1" selected="0">
            <x v="0"/>
          </reference>
          <reference field="30" count="1" selected="0">
            <x v="7"/>
          </reference>
        </references>
      </pivotArea>
    </chartFormat>
    <chartFormat chart="6" format="148">
      <pivotArea type="data" outline="0" fieldPosition="0">
        <references count="2">
          <reference field="4294967294" count="1" selected="0">
            <x v="0"/>
          </reference>
          <reference field="30" count="1" selected="0">
            <x v="8"/>
          </reference>
        </references>
      </pivotArea>
    </chartFormat>
    <chartFormat chart="6" format="149">
      <pivotArea type="data" outline="0" fieldPosition="0">
        <references count="2">
          <reference field="4294967294" count="1" selected="0">
            <x v="0"/>
          </reference>
          <reference field="30" count="1" selected="0">
            <x v="9"/>
          </reference>
        </references>
      </pivotArea>
    </chartFormat>
    <chartFormat chart="6" format="150">
      <pivotArea type="data" outline="0" fieldPosition="0">
        <references count="2">
          <reference field="4294967294" count="1" selected="0">
            <x v="0"/>
          </reference>
          <reference field="30" count="1" selected="0">
            <x v="10"/>
          </reference>
        </references>
      </pivotArea>
    </chartFormat>
    <chartFormat chart="6" format="151">
      <pivotArea type="data" outline="0" fieldPosition="0">
        <references count="2">
          <reference field="4294967294" count="1" selected="0">
            <x v="0"/>
          </reference>
          <reference field="30" count="1" selected="0">
            <x v="11"/>
          </reference>
        </references>
      </pivotArea>
    </chartFormat>
    <chartFormat chart="6" format="153">
      <pivotArea type="data" outline="0" fieldPosition="0">
        <references count="2">
          <reference field="4294967294" count="1" selected="0">
            <x v="0"/>
          </reference>
          <reference field="30" count="1" selected="0">
            <x v="12"/>
          </reference>
        </references>
      </pivotArea>
    </chartFormat>
    <chartFormat chart="6" format="154">
      <pivotArea type="data" outline="0" fieldPosition="0">
        <references count="2">
          <reference field="4294967294" count="1" selected="0">
            <x v="0"/>
          </reference>
          <reference field="30" count="1" selected="0">
            <x v="13"/>
          </reference>
        </references>
      </pivotArea>
    </chartFormat>
    <chartFormat chart="6" format="155">
      <pivotArea type="data" outline="0" fieldPosition="0">
        <references count="2">
          <reference field="4294967294" count="1" selected="0">
            <x v="0"/>
          </reference>
          <reference field="30" count="1" selected="0">
            <x v="14"/>
          </reference>
        </references>
      </pivotArea>
    </chartFormat>
    <chartFormat chart="6" format="156">
      <pivotArea type="data" outline="0" fieldPosition="0">
        <references count="2">
          <reference field="4294967294" count="1" selected="0">
            <x v="0"/>
          </reference>
          <reference field="30" count="1" selected="0">
            <x v="15"/>
          </reference>
        </references>
      </pivotArea>
    </chartFormat>
    <chartFormat chart="6" format="160">
      <pivotArea type="data" outline="0" fieldPosition="0">
        <references count="2">
          <reference field="4294967294" count="1" selected="0">
            <x v="0"/>
          </reference>
          <reference field="30" count="1" selected="0">
            <x v="18"/>
          </reference>
        </references>
      </pivotArea>
    </chartFormat>
    <chartFormat chart="6" format="161">
      <pivotArea type="data" outline="0" fieldPosition="0">
        <references count="2">
          <reference field="4294967294" count="1" selected="0">
            <x v="0"/>
          </reference>
          <reference field="30" count="1" selected="0">
            <x v="17"/>
          </reference>
        </references>
      </pivotArea>
    </chartFormat>
    <chartFormat chart="6" format="162">
      <pivotArea type="data" outline="0" fieldPosition="0">
        <references count="2">
          <reference field="4294967294" count="1" selected="0">
            <x v="0"/>
          </reference>
          <reference field="30" count="1" selected="0">
            <x v="16"/>
          </reference>
        </references>
      </pivotArea>
    </chartFormat>
    <chartFormat chart="6" format="165">
      <pivotArea type="data" outline="0" fieldPosition="0">
        <references count="2">
          <reference field="4294967294" count="1" selected="0">
            <x v="0"/>
          </reference>
          <reference field="30" count="1" selected="0">
            <x v="19"/>
          </reference>
        </references>
      </pivotArea>
    </chartFormat>
    <chartFormat chart="7" format="1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7">
      <pivotArea type="data" outline="0" fieldPosition="0">
        <references count="2">
          <reference field="4294967294" count="1" selected="0">
            <x v="0"/>
          </reference>
          <reference field="30" count="1" selected="0">
            <x v="0"/>
          </reference>
        </references>
      </pivotArea>
    </chartFormat>
    <chartFormat chart="7" format="168">
      <pivotArea type="data" outline="0" fieldPosition="0">
        <references count="2">
          <reference field="4294967294" count="1" selected="0">
            <x v="0"/>
          </reference>
          <reference field="30" count="1" selected="0">
            <x v="1"/>
          </reference>
        </references>
      </pivotArea>
    </chartFormat>
    <chartFormat chart="7" format="169">
      <pivotArea type="data" outline="0" fieldPosition="0">
        <references count="2">
          <reference field="4294967294" count="1" selected="0">
            <x v="0"/>
          </reference>
          <reference field="30" count="1" selected="0">
            <x v="2"/>
          </reference>
        </references>
      </pivotArea>
    </chartFormat>
    <chartFormat chart="7" format="170">
      <pivotArea type="data" outline="0" fieldPosition="0">
        <references count="2">
          <reference field="4294967294" count="1" selected="0">
            <x v="0"/>
          </reference>
          <reference field="30" count="1" selected="0">
            <x v="3"/>
          </reference>
        </references>
      </pivotArea>
    </chartFormat>
    <chartFormat chart="7" format="171">
      <pivotArea type="data" outline="0" fieldPosition="0">
        <references count="2">
          <reference field="4294967294" count="1" selected="0">
            <x v="0"/>
          </reference>
          <reference field="30" count="1" selected="0">
            <x v="4"/>
          </reference>
        </references>
      </pivotArea>
    </chartFormat>
    <chartFormat chart="7" format="172">
      <pivotArea type="data" outline="0" fieldPosition="0">
        <references count="2">
          <reference field="4294967294" count="1" selected="0">
            <x v="0"/>
          </reference>
          <reference field="30" count="1" selected="0">
            <x v="5"/>
          </reference>
        </references>
      </pivotArea>
    </chartFormat>
    <chartFormat chart="7" format="173">
      <pivotArea type="data" outline="0" fieldPosition="0">
        <references count="2">
          <reference field="4294967294" count="1" selected="0">
            <x v="0"/>
          </reference>
          <reference field="30" count="1" selected="0">
            <x v="6"/>
          </reference>
        </references>
      </pivotArea>
    </chartFormat>
    <chartFormat chart="7" format="174">
      <pivotArea type="data" outline="0" fieldPosition="0">
        <references count="2">
          <reference field="4294967294" count="1" selected="0">
            <x v="0"/>
          </reference>
          <reference field="30" count="1" selected="0">
            <x v="7"/>
          </reference>
        </references>
      </pivotArea>
    </chartFormat>
    <chartFormat chart="7" format="175">
      <pivotArea type="data" outline="0" fieldPosition="0">
        <references count="2">
          <reference field="4294967294" count="1" selected="0">
            <x v="0"/>
          </reference>
          <reference field="30" count="1" selected="0">
            <x v="8"/>
          </reference>
        </references>
      </pivotArea>
    </chartFormat>
    <chartFormat chart="7" format="176">
      <pivotArea type="data" outline="0" fieldPosition="0">
        <references count="2">
          <reference field="4294967294" count="1" selected="0">
            <x v="0"/>
          </reference>
          <reference field="30" count="1" selected="0">
            <x v="9"/>
          </reference>
        </references>
      </pivotArea>
    </chartFormat>
    <chartFormat chart="7" format="177">
      <pivotArea type="data" outline="0" fieldPosition="0">
        <references count="2">
          <reference field="4294967294" count="1" selected="0">
            <x v="0"/>
          </reference>
          <reference field="30" count="1" selected="0">
            <x v="10"/>
          </reference>
        </references>
      </pivotArea>
    </chartFormat>
    <chartFormat chart="7" format="178">
      <pivotArea type="data" outline="0" fieldPosition="0">
        <references count="2">
          <reference field="4294967294" count="1" selected="0">
            <x v="0"/>
          </reference>
          <reference field="30" count="1" selected="0">
            <x v="11"/>
          </reference>
        </references>
      </pivotArea>
    </chartFormat>
    <chartFormat chart="7" format="179">
      <pivotArea type="data" outline="0" fieldPosition="0">
        <references count="2">
          <reference field="4294967294" count="1" selected="0">
            <x v="0"/>
          </reference>
          <reference field="30" count="1" selected="0">
            <x v="12"/>
          </reference>
        </references>
      </pivotArea>
    </chartFormat>
    <chartFormat chart="7" format="180">
      <pivotArea type="data" outline="0" fieldPosition="0">
        <references count="2">
          <reference field="4294967294" count="1" selected="0">
            <x v="0"/>
          </reference>
          <reference field="30" count="1" selected="0">
            <x v="13"/>
          </reference>
        </references>
      </pivotArea>
    </chartFormat>
    <chartFormat chart="7" format="181">
      <pivotArea type="data" outline="0" fieldPosition="0">
        <references count="2">
          <reference field="4294967294" count="1" selected="0">
            <x v="0"/>
          </reference>
          <reference field="30" count="1" selected="0">
            <x v="14"/>
          </reference>
        </references>
      </pivotArea>
    </chartFormat>
    <chartFormat chart="7" format="182">
      <pivotArea type="data" outline="0" fieldPosition="0">
        <references count="2">
          <reference field="4294967294" count="1" selected="0">
            <x v="0"/>
          </reference>
          <reference field="30" count="1" selected="0">
            <x v="15"/>
          </reference>
        </references>
      </pivotArea>
    </chartFormat>
    <chartFormat chart="7" format="185">
      <pivotArea type="data" outline="0" fieldPosition="0">
        <references count="2">
          <reference field="4294967294" count="1" selected="0">
            <x v="0"/>
          </reference>
          <reference field="30" count="1" selected="0">
            <x v="16"/>
          </reference>
        </references>
      </pivotArea>
    </chartFormat>
    <chartFormat chart="7" format="188">
      <pivotArea type="data" outline="0" fieldPosition="0">
        <references count="2">
          <reference field="4294967294" count="1" selected="0">
            <x v="0"/>
          </reference>
          <reference field="30" count="1" selected="0">
            <x v="17"/>
          </reference>
        </references>
      </pivotArea>
    </chartFormat>
    <chartFormat chart="7" format="189">
      <pivotArea type="data" outline="0" fieldPosition="0">
        <references count="2">
          <reference field="4294967294" count="1" selected="0">
            <x v="0"/>
          </reference>
          <reference field="30" count="1" selected="0">
            <x v="18"/>
          </reference>
        </references>
      </pivotArea>
    </chartFormat>
    <chartFormat chart="7" format="190">
      <pivotArea type="data" outline="0" fieldPosition="0">
        <references count="2">
          <reference field="4294967294" count="1" selected="0">
            <x v="0"/>
          </reference>
          <reference field="30" count="1" selected="0">
            <x v="19"/>
          </reference>
        </references>
      </pivotArea>
    </chartFormat>
    <chartFormat chart="7" format="191">
      <pivotArea type="data" outline="0" fieldPosition="0">
        <references count="2">
          <reference field="4294967294" count="1" selected="0">
            <x v="0"/>
          </reference>
          <reference field="30" count="1" selected="0">
            <x v="25"/>
          </reference>
        </references>
      </pivotArea>
    </chartFormat>
    <chartFormat chart="7" format="192">
      <pivotArea type="data" outline="0" fieldPosition="0">
        <references count="2">
          <reference field="4294967294" count="1" selected="0">
            <x v="0"/>
          </reference>
          <reference field="30" count="1" selected="0">
            <x v="24"/>
          </reference>
        </references>
      </pivotArea>
    </chartFormat>
    <chartFormat chart="7" format="193">
      <pivotArea type="data" outline="0" fieldPosition="0">
        <references count="2">
          <reference field="4294967294" count="1" selected="0">
            <x v="0"/>
          </reference>
          <reference field="30" count="1" selected="0">
            <x v="23"/>
          </reference>
        </references>
      </pivotArea>
    </chartFormat>
    <chartFormat chart="7" format="194">
      <pivotArea type="data" outline="0" fieldPosition="0">
        <references count="2">
          <reference field="4294967294" count="1" selected="0">
            <x v="0"/>
          </reference>
          <reference field="30" count="1" selected="0">
            <x v="22"/>
          </reference>
        </references>
      </pivotArea>
    </chartFormat>
    <chartFormat chart="7" format="195">
      <pivotArea type="data" outline="0" fieldPosition="0">
        <references count="2">
          <reference field="4294967294" count="1" selected="0">
            <x v="0"/>
          </reference>
          <reference field="30" count="1" selected="0">
            <x v="21"/>
          </reference>
        </references>
      </pivotArea>
    </chartFormat>
    <chartFormat chart="7" format="196">
      <pivotArea type="data" outline="0" fieldPosition="0">
        <references count="2">
          <reference field="4294967294" count="1" selected="0">
            <x v="0"/>
          </reference>
          <reference field="30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Tabla dinámica10" cacheId="48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compact="0" compactData="0" gridDropZones="1" multipleFieldFilters="0" chartFormat="9">
  <location ref="AY15:AZ45" firstHeaderRow="2" firstDataRow="2" firstDataCol="1"/>
  <pivotFields count="34">
    <pivotField compact="0" outline="0" showAll="0"/>
    <pivotField compact="0" outline="0" showAll="0" defaultSubtotal="0"/>
    <pivotField dataField="1" compact="0" outline="0" showAll="0"/>
    <pivotField compact="0" numFmtId="167" outline="0" showAll="0"/>
    <pivotField compact="0" outline="0" showAll="0"/>
    <pivotField compact="0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axis="axisRow" compact="0" numFmtId="167" outline="0" showAll="0">
      <items count="29">
        <item x="27"/>
        <item x="26"/>
        <item x="25"/>
        <item x="24"/>
        <item x="23"/>
        <item x="22"/>
        <item x="21"/>
        <item x="17"/>
        <item x="20"/>
        <item x="12"/>
        <item x="14"/>
        <item x="19"/>
        <item x="15"/>
        <item x="11"/>
        <item x="9"/>
        <item x="4"/>
        <item x="10"/>
        <item x="18"/>
        <item x="16"/>
        <item x="3"/>
        <item x="6"/>
        <item x="8"/>
        <item x="13"/>
        <item x="0"/>
        <item x="1"/>
        <item x="2"/>
        <item x="5"/>
        <item x="7"/>
        <item t="default"/>
      </items>
    </pivotField>
  </pivotFields>
  <rowFields count="1">
    <field x="33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Cuenta de PUNTO" fld="2" subtotal="count" baseField="0" baseItem="0"/>
  </dataFields>
  <formats count="36">
    <format dxfId="3832">
      <pivotArea type="all" dataOnly="0" outline="0" fieldPosition="0"/>
    </format>
    <format dxfId="3831">
      <pivotArea type="all" dataOnly="0" outline="0" fieldPosition="0"/>
    </format>
    <format dxfId="3830">
      <pivotArea type="all" dataOnly="0" outline="0" fieldPosition="0"/>
    </format>
    <format dxfId="3829">
      <pivotArea field="33" type="button" dataOnly="0" labelOnly="1" outline="0" axis="axisRow" fieldPosition="0"/>
    </format>
    <format dxfId="3828">
      <pivotArea field="33" type="button" dataOnly="0" labelOnly="1" outline="0" axis="axisRow" fieldPosition="0"/>
    </format>
    <format dxfId="3827">
      <pivotArea outline="0" collapsedLevelsAreSubtotals="1" fieldPosition="0"/>
    </format>
    <format dxfId="3826">
      <pivotArea field="33" type="button" dataOnly="0" labelOnly="1" outline="0" axis="axisRow" fieldPosition="0"/>
    </format>
    <format dxfId="3825">
      <pivotArea dataOnly="0" labelOnly="1" outline="0" fieldPosition="0">
        <references count="1">
          <reference field="33" count="0"/>
        </references>
      </pivotArea>
    </format>
    <format dxfId="3824">
      <pivotArea dataOnly="0" labelOnly="1" grandRow="1" outline="0" fieldPosition="0"/>
    </format>
    <format dxfId="3823">
      <pivotArea type="all" dataOnly="0" outline="0" fieldPosition="0"/>
    </format>
    <format dxfId="3822">
      <pivotArea type="all" dataOnly="0" outline="0" fieldPosition="0"/>
    </format>
    <format dxfId="3821">
      <pivotArea field="33" type="button" dataOnly="0" labelOnly="1" outline="0" axis="axisRow" fieldPosition="0"/>
    </format>
    <format dxfId="3820">
      <pivotArea field="33" type="button" dataOnly="0" labelOnly="1" outline="0" axis="axisRow" fieldPosition="0"/>
    </format>
    <format dxfId="3819">
      <pivotArea type="origin" dataOnly="0" labelOnly="1" outline="0" fieldPosition="0"/>
    </format>
    <format dxfId="3818">
      <pivotArea type="all" dataOnly="0" outline="0" fieldPosition="0"/>
    </format>
    <format dxfId="3817">
      <pivotArea type="all" dataOnly="0" outline="0" fieldPosition="0"/>
    </format>
    <format dxfId="3816">
      <pivotArea field="33" type="button" dataOnly="0" labelOnly="1" outline="0" axis="axisRow" fieldPosition="0"/>
    </format>
    <format dxfId="3815">
      <pivotArea outline="0" collapsedLevelsAreSubtotals="1" fieldPosition="0"/>
    </format>
    <format dxfId="3814">
      <pivotArea type="topRight" dataOnly="0" labelOnly="1" outline="0" fieldPosition="0"/>
    </format>
    <format dxfId="3813">
      <pivotArea type="topRight" dataOnly="0" labelOnly="1" outline="0" fieldPosition="0"/>
    </format>
    <format dxfId="3812">
      <pivotArea outline="0" collapsedLevelsAreSubtotals="1" fieldPosition="0">
        <references count="1">
          <reference field="33" count="6" selected="0">
            <x v="0"/>
            <x v="1"/>
            <x v="2"/>
            <x v="3"/>
            <x v="4"/>
            <x v="5"/>
          </reference>
        </references>
      </pivotArea>
    </format>
    <format dxfId="3811">
      <pivotArea dataOnly="0" labelOnly="1" outline="0" fieldPosition="0">
        <references count="1">
          <reference field="33" count="6">
            <x v="0"/>
            <x v="1"/>
            <x v="2"/>
            <x v="3"/>
            <x v="4"/>
            <x v="5"/>
          </reference>
        </references>
      </pivotArea>
    </format>
    <format dxfId="3810">
      <pivotArea outline="0" collapsedLevelsAreSubtotals="1" fieldPosition="0">
        <references count="1">
          <reference field="33" count="1" selected="0">
            <x v="0"/>
          </reference>
        </references>
      </pivotArea>
    </format>
    <format dxfId="3809">
      <pivotArea dataOnly="0" labelOnly="1" outline="0" fieldPosition="0">
        <references count="1">
          <reference field="33" count="1">
            <x v="0"/>
          </reference>
        </references>
      </pivotArea>
    </format>
    <format dxfId="3808">
      <pivotArea outline="0" collapsedLevelsAreSubtotals="1" fieldPosition="0">
        <references count="1">
          <reference field="33" count="1" selected="0">
            <x v="0"/>
          </reference>
        </references>
      </pivotArea>
    </format>
    <format dxfId="3807">
      <pivotArea dataOnly="0" labelOnly="1" outline="0" fieldPosition="0">
        <references count="1">
          <reference field="33" count="1">
            <x v="0"/>
          </reference>
        </references>
      </pivotArea>
    </format>
    <format dxfId="3806">
      <pivotArea type="all" dataOnly="0" outline="0" fieldPosition="0"/>
    </format>
    <format dxfId="3805">
      <pivotArea outline="0" collapsedLevelsAreSubtotals="1" fieldPosition="0"/>
    </format>
    <format dxfId="3804">
      <pivotArea type="topRight" dataOnly="0" labelOnly="1" outline="0" fieldPosition="0"/>
    </format>
    <format dxfId="3803">
      <pivotArea dataOnly="0" labelOnly="1" outline="0" fieldPosition="0">
        <references count="1">
          <reference field="33" count="0"/>
        </references>
      </pivotArea>
    </format>
    <format dxfId="3802">
      <pivotArea dataOnly="0" labelOnly="1" grandRow="1" outline="0" fieldPosition="0"/>
    </format>
    <format dxfId="3801">
      <pivotArea type="all" dataOnly="0" outline="0" fieldPosition="0"/>
    </format>
    <format dxfId="3800">
      <pivotArea outline="0" collapsedLevelsAreSubtotals="1" fieldPosition="0"/>
    </format>
    <format dxfId="3799">
      <pivotArea type="topRight" dataOnly="0" labelOnly="1" outline="0" fieldPosition="0"/>
    </format>
    <format dxfId="3798">
      <pivotArea dataOnly="0" labelOnly="1" outline="0" fieldPosition="0">
        <references count="1">
          <reference field="33" count="0"/>
        </references>
      </pivotArea>
    </format>
    <format dxfId="3797">
      <pivotArea dataOnly="0" labelOnly="1" grandRow="1" outline="0" fieldPosition="0"/>
    </format>
  </formats>
  <chartFormats count="118">
    <chartFormat chart="1" format="22" series="1">
      <pivotArea type="data" outline="0" fieldPosition="0"/>
    </chartFormat>
    <chartFormat chart="3" format="70" series="1">
      <pivotArea type="data" outline="0" fieldPosition="0"/>
    </chartFormat>
    <chartFormat chart="3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2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3" format="73">
      <pivotArea type="data" outline="0" fieldPosition="0">
        <references count="2">
          <reference field="4294967294" count="1" selected="0">
            <x v="0"/>
          </reference>
          <reference field="33" count="1" selected="0">
            <x v="8"/>
          </reference>
        </references>
      </pivotArea>
    </chartFormat>
    <chartFormat chart="3" format="76">
      <pivotArea type="data" outline="0" fieldPosition="0">
        <references count="2">
          <reference field="4294967294" count="1" selected="0">
            <x v="0"/>
          </reference>
          <reference field="33" count="1" selected="0">
            <x v="10"/>
          </reference>
        </references>
      </pivotArea>
    </chartFormat>
    <chartFormat chart="3" format="78">
      <pivotArea type="data" outline="0" fieldPosition="0">
        <references count="2">
          <reference field="4294967294" count="1" selected="0">
            <x v="0"/>
          </reference>
          <reference field="33" count="1" selected="0">
            <x v="11"/>
          </reference>
        </references>
      </pivotArea>
    </chartFormat>
    <chartFormat chart="3" format="81">
      <pivotArea type="data" outline="0" fieldPosition="0">
        <references count="2">
          <reference field="4294967294" count="1" selected="0">
            <x v="0"/>
          </reference>
          <reference field="33" count="1" selected="0">
            <x v="9"/>
          </reference>
        </references>
      </pivotArea>
    </chartFormat>
    <chartFormat chart="3" format="82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  <chartFormat chart="3" format="84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3" format="85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3" format="86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3" format="87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3" format="88">
      <pivotArea type="data" outline="0" fieldPosition="0">
        <references count="2">
          <reference field="4294967294" count="1" selected="0">
            <x v="0"/>
          </reference>
          <reference field="33" count="1" selected="0">
            <x v="0"/>
          </reference>
        </references>
      </pivotArea>
    </chartFormat>
    <chartFormat chart="4" format="8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0">
      <pivotArea type="data" outline="0" fieldPosition="0">
        <references count="2">
          <reference field="4294967294" count="1" selected="0">
            <x v="0"/>
          </reference>
          <reference field="33" count="1" selected="0">
            <x v="0"/>
          </reference>
        </references>
      </pivotArea>
    </chartFormat>
    <chartFormat chart="4" format="91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4" format="92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4" format="93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4" format="94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4" format="95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4" format="97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  <chartFormat chart="4" format="99">
      <pivotArea type="data" outline="0" fieldPosition="0">
        <references count="2">
          <reference field="4294967294" count="1" selected="0">
            <x v="0"/>
          </reference>
          <reference field="33" count="1" selected="0">
            <x v="8"/>
          </reference>
        </references>
      </pivotArea>
    </chartFormat>
    <chartFormat chart="4" format="100">
      <pivotArea type="data" outline="0" fieldPosition="0">
        <references count="2">
          <reference field="4294967294" count="1" selected="0">
            <x v="0"/>
          </reference>
          <reference field="33" count="1" selected="0">
            <x v="9"/>
          </reference>
        </references>
      </pivotArea>
    </chartFormat>
    <chartFormat chart="4" format="101">
      <pivotArea type="data" outline="0" fieldPosition="0">
        <references count="2">
          <reference field="4294967294" count="1" selected="0">
            <x v="0"/>
          </reference>
          <reference field="33" count="1" selected="0">
            <x v="10"/>
          </reference>
        </references>
      </pivotArea>
    </chartFormat>
    <chartFormat chart="4" format="102">
      <pivotArea type="data" outline="0" fieldPosition="0">
        <references count="2">
          <reference field="4294967294" count="1" selected="0">
            <x v="0"/>
          </reference>
          <reference field="33" count="1" selected="0">
            <x v="11"/>
          </reference>
        </references>
      </pivotArea>
    </chartFormat>
    <chartFormat chart="4" format="107">
      <pivotArea type="data" outline="0" fieldPosition="0">
        <references count="2">
          <reference field="4294967294" count="1" selected="0">
            <x v="0"/>
          </reference>
          <reference field="33" count="1" selected="0">
            <x v="13"/>
          </reference>
        </references>
      </pivotArea>
    </chartFormat>
    <chartFormat chart="4" format="108">
      <pivotArea type="data" outline="0" fieldPosition="0">
        <references count="2">
          <reference field="4294967294" count="1" selected="0">
            <x v="0"/>
          </reference>
          <reference field="33" count="1" selected="0">
            <x v="12"/>
          </reference>
        </references>
      </pivotArea>
    </chartFormat>
    <chartFormat chart="4" format="112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5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4">
      <pivotArea type="data" outline="0" fieldPosition="0">
        <references count="2">
          <reference field="4294967294" count="1" selected="0">
            <x v="0"/>
          </reference>
          <reference field="33" count="1" selected="0">
            <x v="0"/>
          </reference>
        </references>
      </pivotArea>
    </chartFormat>
    <chartFormat chart="5" format="115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5" format="116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5" format="117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5" format="118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5" format="119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5" format="120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5" format="122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  <chartFormat chart="5" format="124">
      <pivotArea type="data" outline="0" fieldPosition="0">
        <references count="2">
          <reference field="4294967294" count="1" selected="0">
            <x v="0"/>
          </reference>
          <reference field="33" count="1" selected="0">
            <x v="8"/>
          </reference>
        </references>
      </pivotArea>
    </chartFormat>
    <chartFormat chart="5" format="125">
      <pivotArea type="data" outline="0" fieldPosition="0">
        <references count="2">
          <reference field="4294967294" count="1" selected="0">
            <x v="0"/>
          </reference>
          <reference field="33" count="1" selected="0">
            <x v="9"/>
          </reference>
        </references>
      </pivotArea>
    </chartFormat>
    <chartFormat chart="5" format="126">
      <pivotArea type="data" outline="0" fieldPosition="0">
        <references count="2">
          <reference field="4294967294" count="1" selected="0">
            <x v="0"/>
          </reference>
          <reference field="33" count="1" selected="0">
            <x v="10"/>
          </reference>
        </references>
      </pivotArea>
    </chartFormat>
    <chartFormat chart="5" format="127">
      <pivotArea type="data" outline="0" fieldPosition="0">
        <references count="2">
          <reference field="4294967294" count="1" selected="0">
            <x v="0"/>
          </reference>
          <reference field="33" count="1" selected="0">
            <x v="11"/>
          </reference>
        </references>
      </pivotArea>
    </chartFormat>
    <chartFormat chart="5" format="134">
      <pivotArea type="data" outline="0" fieldPosition="0">
        <references count="2">
          <reference field="4294967294" count="1" selected="0">
            <x v="0"/>
          </reference>
          <reference field="33" count="1" selected="0">
            <x v="12"/>
          </reference>
        </references>
      </pivotArea>
    </chartFormat>
    <chartFormat chart="5" format="135">
      <pivotArea type="data" outline="0" fieldPosition="0">
        <references count="2">
          <reference field="4294967294" count="1" selected="0">
            <x v="0"/>
          </reference>
          <reference field="33" count="1" selected="0">
            <x v="13"/>
          </reference>
        </references>
      </pivotArea>
    </chartFormat>
    <chartFormat chart="5" format="138">
      <pivotArea type="data" outline="0" fieldPosition="0">
        <references count="2">
          <reference field="4294967294" count="1" selected="0">
            <x v="0"/>
          </reference>
          <reference field="33" count="1" selected="0">
            <x v="14"/>
          </reference>
        </references>
      </pivotArea>
    </chartFormat>
    <chartFormat chart="6" format="1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0">
      <pivotArea type="data" outline="0" fieldPosition="0">
        <references count="2">
          <reference field="4294967294" count="1" selected="0">
            <x v="0"/>
          </reference>
          <reference field="33" count="1" selected="0">
            <x v="0"/>
          </reference>
        </references>
      </pivotArea>
    </chartFormat>
    <chartFormat chart="6" format="141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6" format="142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6" format="143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6" format="144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6" format="145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6" format="146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6" format="147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  <chartFormat chart="6" format="148">
      <pivotArea type="data" outline="0" fieldPosition="0">
        <references count="2">
          <reference field="4294967294" count="1" selected="0">
            <x v="0"/>
          </reference>
          <reference field="33" count="1" selected="0">
            <x v="8"/>
          </reference>
        </references>
      </pivotArea>
    </chartFormat>
    <chartFormat chart="6" format="149">
      <pivotArea type="data" outline="0" fieldPosition="0">
        <references count="2">
          <reference field="4294967294" count="1" selected="0">
            <x v="0"/>
          </reference>
          <reference field="33" count="1" selected="0">
            <x v="9"/>
          </reference>
        </references>
      </pivotArea>
    </chartFormat>
    <chartFormat chart="6" format="150">
      <pivotArea type="data" outline="0" fieldPosition="0">
        <references count="2">
          <reference field="4294967294" count="1" selected="0">
            <x v="0"/>
          </reference>
          <reference field="33" count="1" selected="0">
            <x v="10"/>
          </reference>
        </references>
      </pivotArea>
    </chartFormat>
    <chartFormat chart="6" format="151">
      <pivotArea type="data" outline="0" fieldPosition="0">
        <references count="2">
          <reference field="4294967294" count="1" selected="0">
            <x v="0"/>
          </reference>
          <reference field="33" count="1" selected="0">
            <x v="11"/>
          </reference>
        </references>
      </pivotArea>
    </chartFormat>
    <chartFormat chart="6" format="154">
      <pivotArea type="data" outline="0" fieldPosition="0">
        <references count="2">
          <reference field="4294967294" count="1" selected="0">
            <x v="0"/>
          </reference>
          <reference field="33" count="1" selected="0">
            <x v="12"/>
          </reference>
        </references>
      </pivotArea>
    </chartFormat>
    <chartFormat chart="6" format="155">
      <pivotArea type="data" outline="0" fieldPosition="0">
        <references count="2">
          <reference field="4294967294" count="1" selected="0">
            <x v="0"/>
          </reference>
          <reference field="33" count="1" selected="0">
            <x v="13"/>
          </reference>
        </references>
      </pivotArea>
    </chartFormat>
    <chartFormat chart="6" format="156">
      <pivotArea type="data" outline="0" fieldPosition="0">
        <references count="2">
          <reference field="4294967294" count="1" selected="0">
            <x v="0"/>
          </reference>
          <reference field="33" count="1" selected="0">
            <x v="14"/>
          </reference>
        </references>
      </pivotArea>
    </chartFormat>
    <chartFormat chart="6" format="160">
      <pivotArea type="data" outline="0" fieldPosition="0">
        <references count="2">
          <reference field="4294967294" count="1" selected="0">
            <x v="0"/>
          </reference>
          <reference field="33" count="1" selected="0">
            <x v="17"/>
          </reference>
        </references>
      </pivotArea>
    </chartFormat>
    <chartFormat chart="6" format="161">
      <pivotArea type="data" outline="0" fieldPosition="0">
        <references count="2">
          <reference field="4294967294" count="1" selected="0">
            <x v="0"/>
          </reference>
          <reference field="33" count="1" selected="0">
            <x v="16"/>
          </reference>
        </references>
      </pivotArea>
    </chartFormat>
    <chartFormat chart="6" format="162">
      <pivotArea type="data" outline="0" fieldPosition="0">
        <references count="2">
          <reference field="4294967294" count="1" selected="0">
            <x v="0"/>
          </reference>
          <reference field="33" count="1" selected="0">
            <x v="15"/>
          </reference>
        </references>
      </pivotArea>
    </chartFormat>
    <chartFormat chart="6" format="165">
      <pivotArea type="data" outline="0" fieldPosition="0">
        <references count="2">
          <reference field="4294967294" count="1" selected="0">
            <x v="0"/>
          </reference>
          <reference field="33" count="1" selected="0">
            <x v="18"/>
          </reference>
        </references>
      </pivotArea>
    </chartFormat>
    <chartFormat chart="7" format="1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7">
      <pivotArea type="data" outline="0" fieldPosition="0">
        <references count="2">
          <reference field="4294967294" count="1" selected="0">
            <x v="0"/>
          </reference>
          <reference field="33" count="1" selected="0">
            <x v="0"/>
          </reference>
        </references>
      </pivotArea>
    </chartFormat>
    <chartFormat chart="7" format="168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7" format="169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7" format="170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7" format="171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7" format="172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7" format="173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7" format="174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  <chartFormat chart="7" format="175">
      <pivotArea type="data" outline="0" fieldPosition="0">
        <references count="2">
          <reference field="4294967294" count="1" selected="0">
            <x v="0"/>
          </reference>
          <reference field="33" count="1" selected="0">
            <x v="8"/>
          </reference>
        </references>
      </pivotArea>
    </chartFormat>
    <chartFormat chart="7" format="176">
      <pivotArea type="data" outline="0" fieldPosition="0">
        <references count="2">
          <reference field="4294967294" count="1" selected="0">
            <x v="0"/>
          </reference>
          <reference field="33" count="1" selected="0">
            <x v="9"/>
          </reference>
        </references>
      </pivotArea>
    </chartFormat>
    <chartFormat chart="7" format="177">
      <pivotArea type="data" outline="0" fieldPosition="0">
        <references count="2">
          <reference field="4294967294" count="1" selected="0">
            <x v="0"/>
          </reference>
          <reference field="33" count="1" selected="0">
            <x v="10"/>
          </reference>
        </references>
      </pivotArea>
    </chartFormat>
    <chartFormat chart="7" format="178">
      <pivotArea type="data" outline="0" fieldPosition="0">
        <references count="2">
          <reference field="4294967294" count="1" selected="0">
            <x v="0"/>
          </reference>
          <reference field="33" count="1" selected="0">
            <x v="11"/>
          </reference>
        </references>
      </pivotArea>
    </chartFormat>
    <chartFormat chart="7" format="180">
      <pivotArea type="data" outline="0" fieldPosition="0">
        <references count="2">
          <reference field="4294967294" count="1" selected="0">
            <x v="0"/>
          </reference>
          <reference field="33" count="1" selected="0">
            <x v="12"/>
          </reference>
        </references>
      </pivotArea>
    </chartFormat>
    <chartFormat chart="7" format="181">
      <pivotArea type="data" outline="0" fieldPosition="0">
        <references count="2">
          <reference field="4294967294" count="1" selected="0">
            <x v="0"/>
          </reference>
          <reference field="33" count="1" selected="0">
            <x v="13"/>
          </reference>
        </references>
      </pivotArea>
    </chartFormat>
    <chartFormat chart="7" format="182">
      <pivotArea type="data" outline="0" fieldPosition="0">
        <references count="2">
          <reference field="4294967294" count="1" selected="0">
            <x v="0"/>
          </reference>
          <reference field="33" count="1" selected="0">
            <x v="14"/>
          </reference>
        </references>
      </pivotArea>
    </chartFormat>
    <chartFormat chart="7" format="185">
      <pivotArea type="data" outline="0" fieldPosition="0">
        <references count="2">
          <reference field="4294967294" count="1" selected="0">
            <x v="0"/>
          </reference>
          <reference field="33" count="1" selected="0">
            <x v="15"/>
          </reference>
        </references>
      </pivotArea>
    </chartFormat>
    <chartFormat chart="7" format="188">
      <pivotArea type="data" outline="0" fieldPosition="0">
        <references count="2">
          <reference field="4294967294" count="1" selected="0">
            <x v="0"/>
          </reference>
          <reference field="33" count="1" selected="0">
            <x v="16"/>
          </reference>
        </references>
      </pivotArea>
    </chartFormat>
    <chartFormat chart="7" format="189">
      <pivotArea type="data" outline="0" fieldPosition="0">
        <references count="2">
          <reference field="4294967294" count="1" selected="0">
            <x v="0"/>
          </reference>
          <reference field="33" count="1" selected="0">
            <x v="17"/>
          </reference>
        </references>
      </pivotArea>
    </chartFormat>
    <chartFormat chart="7" format="190">
      <pivotArea type="data" outline="0" fieldPosition="0">
        <references count="2">
          <reference field="4294967294" count="1" selected="0">
            <x v="0"/>
          </reference>
          <reference field="33" count="1" selected="0">
            <x v="18"/>
          </reference>
        </references>
      </pivotArea>
    </chartFormat>
    <chartFormat chart="7" format="191">
      <pivotArea type="data" outline="0" fieldPosition="0">
        <references count="2">
          <reference field="4294967294" count="1" selected="0">
            <x v="0"/>
          </reference>
          <reference field="33" count="1" selected="0">
            <x v="22"/>
          </reference>
        </references>
      </pivotArea>
    </chartFormat>
    <chartFormat chart="7" format="192">
      <pivotArea type="data" outline="0" fieldPosition="0">
        <references count="2">
          <reference field="4294967294" count="1" selected="0">
            <x v="0"/>
          </reference>
          <reference field="33" count="1" selected="0">
            <x v="21"/>
          </reference>
        </references>
      </pivotArea>
    </chartFormat>
    <chartFormat chart="7" format="194">
      <pivotArea type="data" outline="0" fieldPosition="0">
        <references count="2">
          <reference field="4294967294" count="1" selected="0">
            <x v="0"/>
          </reference>
          <reference field="33" count="1" selected="0">
            <x v="20"/>
          </reference>
        </references>
      </pivotArea>
    </chartFormat>
    <chartFormat chart="7" format="195">
      <pivotArea type="data" outline="0" fieldPosition="0">
        <references count="2">
          <reference field="4294967294" count="1" selected="0">
            <x v="0"/>
          </reference>
          <reference field="33" count="1" selected="0">
            <x v="19"/>
          </reference>
        </references>
      </pivotArea>
    </chartFormat>
    <chartFormat chart="8" format="19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98">
      <pivotArea type="data" outline="0" fieldPosition="0">
        <references count="2">
          <reference field="4294967294" count="1" selected="0">
            <x v="0"/>
          </reference>
          <reference field="33" count="1" selected="0">
            <x v="0"/>
          </reference>
        </references>
      </pivotArea>
    </chartFormat>
    <chartFormat chart="8" format="199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8" format="200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8" format="201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8" format="202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8" format="203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8" format="204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8" format="205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  <chartFormat chart="8" format="206">
      <pivotArea type="data" outline="0" fieldPosition="0">
        <references count="2">
          <reference field="4294967294" count="1" selected="0">
            <x v="0"/>
          </reference>
          <reference field="33" count="1" selected="0">
            <x v="8"/>
          </reference>
        </references>
      </pivotArea>
    </chartFormat>
    <chartFormat chart="8" format="207">
      <pivotArea type="data" outline="0" fieldPosition="0">
        <references count="2">
          <reference field="4294967294" count="1" selected="0">
            <x v="0"/>
          </reference>
          <reference field="33" count="1" selected="0">
            <x v="9"/>
          </reference>
        </references>
      </pivotArea>
    </chartFormat>
    <chartFormat chart="8" format="208">
      <pivotArea type="data" outline="0" fieldPosition="0">
        <references count="2">
          <reference field="4294967294" count="1" selected="0">
            <x v="0"/>
          </reference>
          <reference field="33" count="1" selected="0">
            <x v="10"/>
          </reference>
        </references>
      </pivotArea>
    </chartFormat>
    <chartFormat chart="8" format="209">
      <pivotArea type="data" outline="0" fieldPosition="0">
        <references count="2">
          <reference field="4294967294" count="1" selected="0">
            <x v="0"/>
          </reference>
          <reference field="33" count="1" selected="0">
            <x v="11"/>
          </reference>
        </references>
      </pivotArea>
    </chartFormat>
    <chartFormat chart="8" format="211">
      <pivotArea type="data" outline="0" fieldPosition="0">
        <references count="2">
          <reference field="4294967294" count="1" selected="0">
            <x v="0"/>
          </reference>
          <reference field="33" count="1" selected="0">
            <x v="12"/>
          </reference>
        </references>
      </pivotArea>
    </chartFormat>
    <chartFormat chart="8" format="212">
      <pivotArea type="data" outline="0" fieldPosition="0">
        <references count="2">
          <reference field="4294967294" count="1" selected="0">
            <x v="0"/>
          </reference>
          <reference field="33" count="1" selected="0">
            <x v="13"/>
          </reference>
        </references>
      </pivotArea>
    </chartFormat>
    <chartFormat chart="8" format="213">
      <pivotArea type="data" outline="0" fieldPosition="0">
        <references count="2">
          <reference field="4294967294" count="1" selected="0">
            <x v="0"/>
          </reference>
          <reference field="33" count="1" selected="0">
            <x v="14"/>
          </reference>
        </references>
      </pivotArea>
    </chartFormat>
    <chartFormat chart="8" format="214">
      <pivotArea type="data" outline="0" fieldPosition="0">
        <references count="2">
          <reference field="4294967294" count="1" selected="0">
            <x v="0"/>
          </reference>
          <reference field="33" count="1" selected="0">
            <x v="15"/>
          </reference>
        </references>
      </pivotArea>
    </chartFormat>
    <chartFormat chart="8" format="215">
      <pivotArea type="data" outline="0" fieldPosition="0">
        <references count="2">
          <reference field="4294967294" count="1" selected="0">
            <x v="0"/>
          </reference>
          <reference field="33" count="1" selected="0">
            <x v="16"/>
          </reference>
        </references>
      </pivotArea>
    </chartFormat>
    <chartFormat chart="8" format="216">
      <pivotArea type="data" outline="0" fieldPosition="0">
        <references count="2">
          <reference field="4294967294" count="1" selected="0">
            <x v="0"/>
          </reference>
          <reference field="33" count="1" selected="0">
            <x v="17"/>
          </reference>
        </references>
      </pivotArea>
    </chartFormat>
    <chartFormat chart="8" format="217">
      <pivotArea type="data" outline="0" fieldPosition="0">
        <references count="2">
          <reference field="4294967294" count="1" selected="0">
            <x v="0"/>
          </reference>
          <reference field="33" count="1" selected="0">
            <x v="18"/>
          </reference>
        </references>
      </pivotArea>
    </chartFormat>
    <chartFormat chart="8" format="219">
      <pivotArea type="data" outline="0" fieldPosition="0">
        <references count="2">
          <reference field="4294967294" count="1" selected="0">
            <x v="0"/>
          </reference>
          <reference field="33" count="1" selected="0">
            <x v="19"/>
          </reference>
        </references>
      </pivotArea>
    </chartFormat>
    <chartFormat chart="8" format="220">
      <pivotArea type="data" outline="0" fieldPosition="0">
        <references count="2">
          <reference field="4294967294" count="1" selected="0">
            <x v="0"/>
          </reference>
          <reference field="33" count="1" selected="0">
            <x v="20"/>
          </reference>
        </references>
      </pivotArea>
    </chartFormat>
    <chartFormat chart="8" format="222">
      <pivotArea type="data" outline="0" fieldPosition="0">
        <references count="2">
          <reference field="4294967294" count="1" selected="0">
            <x v="0"/>
          </reference>
          <reference field="33" count="1" selected="0">
            <x v="21"/>
          </reference>
        </references>
      </pivotArea>
    </chartFormat>
    <chartFormat chart="8" format="223">
      <pivotArea type="data" outline="0" fieldPosition="0">
        <references count="2">
          <reference field="4294967294" count="1" selected="0">
            <x v="0"/>
          </reference>
          <reference field="33" count="1" selected="0">
            <x v="22"/>
          </reference>
        </references>
      </pivotArea>
    </chartFormat>
    <chartFormat chart="8" format="224">
      <pivotArea type="data" outline="0" fieldPosition="0">
        <references count="2">
          <reference field="4294967294" count="1" selected="0">
            <x v="0"/>
          </reference>
          <reference field="33" count="1" selected="0">
            <x v="26"/>
          </reference>
        </references>
      </pivotArea>
    </chartFormat>
    <chartFormat chart="8" format="225">
      <pivotArea type="data" outline="0" fieldPosition="0">
        <references count="2">
          <reference field="4294967294" count="1" selected="0">
            <x v="0"/>
          </reference>
          <reference field="33" count="1" selected="0">
            <x v="27"/>
          </reference>
        </references>
      </pivotArea>
    </chartFormat>
    <chartFormat chart="8" format="226">
      <pivotArea type="data" outline="0" fieldPosition="0">
        <references count="2">
          <reference field="4294967294" count="1" selected="0">
            <x v="0"/>
          </reference>
          <reference field="33" count="1" selected="0">
            <x v="25"/>
          </reference>
        </references>
      </pivotArea>
    </chartFormat>
    <chartFormat chart="8" format="227">
      <pivotArea type="data" outline="0" fieldPosition="0">
        <references count="2">
          <reference field="4294967294" count="1" selected="0">
            <x v="0"/>
          </reference>
          <reference field="33" count="1" selected="0">
            <x v="24"/>
          </reference>
        </references>
      </pivotArea>
    </chartFormat>
    <chartFormat chart="8" format="228">
      <pivotArea type="data" outline="0" fieldPosition="0">
        <references count="2">
          <reference field="4294967294" count="1" selected="0">
            <x v="0"/>
          </reference>
          <reference field="33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Tabla dinámica9" cacheId="49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compact="0" compactData="0" gridDropZones="1" multipleFieldFilters="0">
  <location ref="H93:K269" firstHeaderRow="2" firstDataRow="2" firstDataCol="3"/>
  <pivotFields count="5">
    <pivotField axis="axisRow" compact="0" numFmtId="14" outline="0" showAll="0" defaultSubtotal="0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compact="0" outline="0" showAll="0" defaultSubtotal="0"/>
    <pivotField axis="axisRow" compact="0" outline="0" showAll="0" defaultSubtotal="0">
      <items count="71">
        <item x="8"/>
        <item x="24"/>
        <item x="63"/>
        <item x="38"/>
        <item x="13"/>
        <item x="6"/>
        <item x="33"/>
        <item x="16"/>
        <item x="43"/>
        <item x="31"/>
        <item x="18"/>
        <item x="30"/>
        <item x="4"/>
        <item x="66"/>
        <item x="2"/>
        <item x="15"/>
        <item x="21"/>
        <item x="7"/>
        <item x="58"/>
        <item x="40"/>
        <item x="36"/>
        <item x="25"/>
        <item x="50"/>
        <item x="46"/>
        <item x="22"/>
        <item x="9"/>
        <item x="51"/>
        <item x="53"/>
        <item x="65"/>
        <item x="45"/>
        <item x="62"/>
        <item x="23"/>
        <item x="54"/>
        <item x="39"/>
        <item x="32"/>
        <item x="49"/>
        <item x="0"/>
        <item x="1"/>
        <item x="3"/>
        <item x="5"/>
        <item x="10"/>
        <item x="11"/>
        <item x="12"/>
        <item x="14"/>
        <item x="17"/>
        <item x="19"/>
        <item x="20"/>
        <item x="26"/>
        <item x="27"/>
        <item x="28"/>
        <item x="29"/>
        <item x="34"/>
        <item x="35"/>
        <item x="37"/>
        <item x="41"/>
        <item x="42"/>
        <item x="44"/>
        <item x="47"/>
        <item x="48"/>
        <item x="52"/>
        <item x="55"/>
        <item x="56"/>
        <item x="57"/>
        <item x="59"/>
        <item x="60"/>
        <item x="61"/>
        <item x="64"/>
        <item x="67"/>
        <item x="68"/>
        <item x="69"/>
        <item x="70"/>
      </items>
    </pivotField>
    <pivotField dataField="1"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</pivotFields>
  <rowFields count="3">
    <field x="2"/>
    <field x="0"/>
    <field x="4"/>
  </rowFields>
  <rowItems count="175">
    <i>
      <x/>
      <x v="9"/>
      <x/>
    </i>
    <i r="1">
      <x v="10"/>
      <x/>
    </i>
    <i r="1">
      <x v="21"/>
      <x v="1"/>
    </i>
    <i r="1">
      <x v="23"/>
      <x v="1"/>
    </i>
    <i r="1">
      <x v="41"/>
      <x/>
    </i>
    <i r="1">
      <x v="59"/>
      <x/>
    </i>
    <i r="1">
      <x v="60"/>
      <x/>
    </i>
    <i r="1">
      <x v="76"/>
      <x v="1"/>
    </i>
    <i r="1">
      <x v="77"/>
      <x v="1"/>
    </i>
    <i r="1">
      <x v="108"/>
      <x/>
    </i>
    <i r="1">
      <x v="118"/>
      <x v="1"/>
    </i>
    <i r="1">
      <x v="153"/>
      <x v="1"/>
    </i>
    <i r="1">
      <x v="154"/>
      <x v="1"/>
    </i>
    <i r="1">
      <x v="155"/>
      <x/>
    </i>
    <i r="1">
      <x v="157"/>
      <x/>
    </i>
    <i r="1">
      <x v="160"/>
      <x v="1"/>
    </i>
    <i>
      <x v="1"/>
      <x v="36"/>
      <x/>
    </i>
    <i>
      <x v="2"/>
      <x v="132"/>
      <x v="1"/>
    </i>
    <i r="1">
      <x v="164"/>
      <x v="1"/>
    </i>
    <i>
      <x v="3"/>
      <x v="63"/>
      <x/>
    </i>
    <i>
      <x v="4"/>
      <x v="15"/>
      <x v="1"/>
    </i>
    <i r="1">
      <x v="29"/>
      <x/>
    </i>
    <i r="1">
      <x v="145"/>
      <x v="1"/>
    </i>
    <i>
      <x v="5"/>
      <x v="7"/>
      <x/>
    </i>
    <i>
      <x v="6"/>
      <x v="51"/>
      <x v="1"/>
    </i>
    <i r="1">
      <x v="143"/>
      <x v="1"/>
    </i>
    <i>
      <x v="7"/>
      <x v="19"/>
      <x/>
    </i>
    <i r="1">
      <x v="42"/>
      <x v="1"/>
    </i>
    <i r="1">
      <x v="87"/>
      <x v="1"/>
    </i>
    <i>
      <x v="8"/>
      <x v="73"/>
      <x/>
    </i>
    <i r="1">
      <x v="90"/>
      <x/>
    </i>
    <i r="1">
      <x v="171"/>
      <x/>
    </i>
    <i>
      <x v="9"/>
      <x v="47"/>
      <x/>
    </i>
    <i r="1">
      <x v="48"/>
      <x v="1"/>
    </i>
    <i>
      <x v="10"/>
      <x v="25"/>
      <x v="1"/>
    </i>
    <i r="1">
      <x v="78"/>
      <x/>
    </i>
    <i r="1">
      <x v="79"/>
      <x/>
    </i>
    <i r="1">
      <x v="80"/>
      <x/>
    </i>
    <i r="1">
      <x v="93"/>
      <x/>
    </i>
    <i>
      <x v="11"/>
      <x v="46"/>
      <x v="1"/>
    </i>
    <i r="1">
      <x v="110"/>
      <x v="1"/>
    </i>
    <i>
      <x v="12"/>
      <x v="5"/>
      <x v="1"/>
    </i>
    <i r="1">
      <x v="50"/>
      <x v="1"/>
    </i>
    <i r="1">
      <x v="62"/>
      <x v="1"/>
    </i>
    <i r="1">
      <x v="74"/>
      <x v="1"/>
    </i>
    <i r="1">
      <x v="97"/>
      <x v="1"/>
    </i>
    <i r="1">
      <x v="111"/>
      <x v="1"/>
    </i>
    <i>
      <x v="13"/>
      <x v="147"/>
      <x v="1"/>
    </i>
    <i r="1">
      <x v="170"/>
      <x v="1"/>
    </i>
    <i>
      <x v="14"/>
      <x v="2"/>
      <x v="2"/>
    </i>
    <i r="1">
      <x v="39"/>
      <x v="1"/>
    </i>
    <i r="1">
      <x v="126"/>
      <x v="1"/>
    </i>
    <i r="1">
      <x v="161"/>
      <x v="1"/>
    </i>
    <i>
      <x v="15"/>
      <x v="17"/>
      <x/>
    </i>
    <i r="1">
      <x v="20"/>
      <x v="1"/>
    </i>
    <i r="1">
      <x v="56"/>
      <x v="1"/>
    </i>
    <i r="1">
      <x v="85"/>
      <x/>
    </i>
    <i r="1">
      <x v="92"/>
      <x v="1"/>
    </i>
    <i r="1">
      <x v="107"/>
      <x v="1"/>
    </i>
    <i r="1">
      <x v="142"/>
      <x/>
    </i>
    <i>
      <x v="16"/>
      <x v="32"/>
      <x/>
    </i>
    <i r="1">
      <x v="33"/>
      <x/>
    </i>
    <i r="1">
      <x v="99"/>
      <x/>
    </i>
    <i r="1">
      <x v="102"/>
      <x/>
    </i>
    <i r="1">
      <x v="103"/>
      <x/>
    </i>
    <i r="1">
      <x v="127"/>
      <x/>
    </i>
    <i r="1">
      <x v="137"/>
      <x/>
    </i>
    <i r="1">
      <x v="139"/>
      <x/>
    </i>
    <i>
      <x v="17"/>
      <x v="8"/>
      <x v="1"/>
    </i>
    <i r="1">
      <x v="45"/>
      <x v="1"/>
    </i>
    <i r="1">
      <x v="68"/>
      <x/>
    </i>
    <i r="1">
      <x v="69"/>
      <x/>
    </i>
    <i r="1">
      <x v="129"/>
      <x v="1"/>
    </i>
    <i r="1">
      <x v="152"/>
      <x v="1"/>
    </i>
    <i r="1">
      <x v="163"/>
      <x v="1"/>
    </i>
    <i r="1">
      <x v="166"/>
      <x v="1"/>
    </i>
    <i>
      <x v="18"/>
      <x v="119"/>
      <x v="1"/>
    </i>
    <i r="1">
      <x v="140"/>
      <x v="1"/>
    </i>
    <i>
      <x v="19"/>
      <x v="70"/>
      <x/>
    </i>
    <i r="1">
      <x v="149"/>
      <x/>
    </i>
    <i>
      <x v="20"/>
      <x v="57"/>
      <x v="1"/>
    </i>
    <i r="1">
      <x v="109"/>
      <x v="1"/>
    </i>
    <i r="1">
      <x v="128"/>
      <x v="1"/>
    </i>
    <i r="1">
      <x v="148"/>
      <x v="1"/>
    </i>
    <i r="1">
      <x v="156"/>
      <x v="1"/>
    </i>
    <i>
      <x v="21"/>
      <x v="37"/>
      <x/>
    </i>
    <i>
      <x v="22"/>
      <x v="96"/>
      <x v="1"/>
    </i>
    <i>
      <x v="23"/>
      <x v="83"/>
      <x/>
    </i>
    <i>
      <x v="24"/>
      <x v="34"/>
      <x/>
    </i>
    <i r="1">
      <x v="82"/>
      <x/>
    </i>
    <i r="1">
      <x v="123"/>
      <x/>
    </i>
    <i r="1">
      <x v="135"/>
      <x v="1"/>
    </i>
    <i r="1">
      <x v="136"/>
      <x v="1"/>
    </i>
    <i r="1">
      <x v="138"/>
      <x v="1"/>
    </i>
    <i>
      <x v="25"/>
      <x v="11"/>
      <x/>
    </i>
    <i>
      <x v="26"/>
      <x v="98"/>
      <x v="1"/>
    </i>
    <i r="1">
      <x v="117"/>
      <x v="1"/>
    </i>
    <i>
      <x v="27"/>
      <x v="105"/>
      <x v="1"/>
    </i>
    <i>
      <x v="28"/>
      <x v="141"/>
      <x/>
    </i>
    <i>
      <x v="29"/>
      <x v="81"/>
      <x/>
    </i>
    <i>
      <x v="30"/>
      <x v="131"/>
      <x v="1"/>
    </i>
    <i>
      <x v="31"/>
      <x v="35"/>
      <x/>
    </i>
    <i r="1">
      <x v="61"/>
      <x v="1"/>
    </i>
    <i r="1">
      <x v="100"/>
      <x v="1"/>
    </i>
    <i>
      <x v="32"/>
      <x v="106"/>
      <x v="1"/>
    </i>
    <i>
      <x v="33"/>
      <x v="65"/>
      <x v="1"/>
    </i>
    <i r="1">
      <x v="66"/>
      <x v="1"/>
    </i>
    <i r="1">
      <x v="88"/>
      <x v="1"/>
    </i>
    <i r="1">
      <x v="115"/>
      <x v="1"/>
    </i>
    <i>
      <x v="34"/>
      <x v="49"/>
      <x/>
    </i>
    <i>
      <x v="35"/>
      <x v="91"/>
      <x v="1"/>
    </i>
    <i>
      <x v="36"/>
      <x/>
      <x/>
    </i>
    <i>
      <x v="37"/>
      <x v="1"/>
      <x v="2"/>
    </i>
    <i>
      <x v="38"/>
      <x v="3"/>
      <x v="1"/>
    </i>
    <i r="1">
      <x v="4"/>
      <x/>
    </i>
    <i r="1">
      <x v="30"/>
      <x/>
    </i>
    <i r="1">
      <x v="64"/>
      <x/>
    </i>
    <i r="1">
      <x v="67"/>
      <x/>
    </i>
    <i r="1">
      <x v="167"/>
      <x/>
    </i>
    <i>
      <x v="39"/>
      <x v="6"/>
      <x/>
    </i>
    <i r="1">
      <x v="18"/>
      <x/>
    </i>
    <i>
      <x v="40"/>
      <x v="12"/>
      <x/>
    </i>
    <i r="1">
      <x v="22"/>
      <x/>
    </i>
    <i r="1">
      <x v="86"/>
      <x/>
    </i>
    <i>
      <x v="41"/>
      <x v="13"/>
      <x v="1"/>
    </i>
    <i>
      <x v="42"/>
      <x v="14"/>
      <x v="1"/>
    </i>
    <i>
      <x v="43"/>
      <x v="16"/>
      <x/>
    </i>
    <i r="1">
      <x v="53"/>
      <x/>
    </i>
    <i>
      <x v="44"/>
      <x v="24"/>
      <x v="1"/>
    </i>
    <i r="1">
      <x v="150"/>
      <x v="1"/>
    </i>
    <i>
      <x v="45"/>
      <x v="26"/>
      <x/>
    </i>
    <i r="1">
      <x v="27"/>
      <x/>
    </i>
    <i r="1">
      <x v="28"/>
      <x/>
    </i>
    <i>
      <x v="46"/>
      <x v="31"/>
      <x v="1"/>
    </i>
    <i>
      <x v="47"/>
      <x v="38"/>
      <x/>
    </i>
    <i r="1">
      <x v="94"/>
      <x/>
    </i>
    <i>
      <x v="48"/>
      <x v="40"/>
      <x v="1"/>
    </i>
    <i>
      <x v="49"/>
      <x v="43"/>
      <x/>
    </i>
    <i r="1">
      <x v="104"/>
      <x v="1"/>
    </i>
    <i r="1">
      <x v="124"/>
      <x/>
    </i>
    <i r="1">
      <x v="146"/>
      <x/>
    </i>
    <i>
      <x v="50"/>
      <x v="44"/>
      <x/>
    </i>
    <i>
      <x v="51"/>
      <x v="52"/>
      <x v="1"/>
    </i>
    <i>
      <x v="52"/>
      <x v="54"/>
      <x/>
    </i>
    <i r="1">
      <x v="55"/>
      <x/>
    </i>
    <i r="1">
      <x v="95"/>
      <x/>
    </i>
    <i>
      <x v="53"/>
      <x v="58"/>
      <x/>
    </i>
    <i>
      <x v="54"/>
      <x v="71"/>
      <x/>
    </i>
    <i>
      <x v="55"/>
      <x v="72"/>
      <x/>
    </i>
    <i r="1">
      <x v="121"/>
      <x v="1"/>
    </i>
    <i>
      <x v="56"/>
      <x v="75"/>
      <x/>
    </i>
    <i>
      <x v="57"/>
      <x v="84"/>
      <x/>
    </i>
    <i>
      <x v="58"/>
      <x v="89"/>
      <x v="1"/>
    </i>
    <i>
      <x v="59"/>
      <x v="101"/>
      <x v="3"/>
    </i>
    <i r="1">
      <x v="151"/>
      <x v="1"/>
    </i>
    <i>
      <x v="60"/>
      <x v="112"/>
      <x/>
    </i>
    <i r="1">
      <x v="113"/>
      <x/>
    </i>
    <i>
      <x v="61"/>
      <x v="114"/>
      <x/>
    </i>
    <i r="1">
      <x v="122"/>
      <x v="1"/>
    </i>
    <i r="1">
      <x v="134"/>
      <x v="1"/>
    </i>
    <i r="1">
      <x v="144"/>
      <x v="1"/>
    </i>
    <i r="1">
      <x v="159"/>
      <x v="1"/>
    </i>
    <i r="1">
      <x v="169"/>
      <x v="2"/>
    </i>
    <i r="1">
      <x v="173"/>
      <x v="1"/>
    </i>
    <i>
      <x v="62"/>
      <x v="116"/>
      <x v="1"/>
    </i>
    <i>
      <x v="63"/>
      <x v="120"/>
      <x/>
    </i>
    <i>
      <x v="64"/>
      <x v="125"/>
      <x v="1"/>
    </i>
    <i>
      <x v="65"/>
      <x v="130"/>
      <x v="1"/>
    </i>
    <i r="1">
      <x v="168"/>
      <x v="1"/>
    </i>
    <i>
      <x v="66"/>
      <x v="133"/>
      <x v="1"/>
    </i>
    <i>
      <x v="67"/>
      <x v="158"/>
      <x/>
    </i>
    <i>
      <x v="68"/>
      <x v="162"/>
      <x v="1"/>
    </i>
    <i>
      <x v="69"/>
      <x v="165"/>
      <x v="1"/>
    </i>
    <i>
      <x v="70"/>
      <x v="172"/>
      <x/>
    </i>
    <i t="grand">
      <x/>
    </i>
  </rowItems>
  <colItems count="1">
    <i/>
  </colItems>
  <dataFields count="1">
    <dataField name="Cuenta de CIUDAD" fld="3" subtotal="count" baseField="0" baseItem="0"/>
  </dataFields>
  <formats count="576">
    <format dxfId="4408">
      <pivotArea type="origin" dataOnly="0" labelOnly="1" outline="0" fieldPosition="0"/>
    </format>
    <format dxfId="4407">
      <pivotArea field="2" type="button" dataOnly="0" labelOnly="1" outline="0" axis="axisRow" fieldPosition="0"/>
    </format>
    <format dxfId="4406">
      <pivotArea field="0" type="button" dataOnly="0" labelOnly="1" outline="0" axis="axisRow" fieldPosition="1"/>
    </format>
    <format dxfId="4405">
      <pivotArea field="4" type="button" dataOnly="0" labelOnly="1" outline="0" axis="axisRow" fieldPosition="2"/>
    </format>
    <format dxfId="4404">
      <pivotArea dataOnly="0" labelOnly="1" grandRow="1" outline="0" fieldPosition="0"/>
    </format>
    <format dxfId="4403">
      <pivotArea type="all" dataOnly="0" outline="0" fieldPosition="0"/>
    </format>
    <format dxfId="4402">
      <pivotArea type="all" dataOnly="0" outline="0" fieldPosition="0"/>
    </format>
    <format dxfId="4401">
      <pivotArea type="all" dataOnly="0" outline="0" fieldPosition="0"/>
    </format>
    <format dxfId="4400">
      <pivotArea type="origin" dataOnly="0" labelOnly="1" outline="0" fieldPosition="0"/>
    </format>
    <format dxfId="4399">
      <pivotArea field="2" type="button" dataOnly="0" labelOnly="1" outline="0" axis="axisRow" fieldPosition="0"/>
    </format>
    <format dxfId="4398">
      <pivotArea dataOnly="0" labelOnly="1" grandRow="1" outline="0" fieldPosition="0"/>
    </format>
    <format dxfId="4397">
      <pivotArea outline="0" collapsedLevelsAreSubtotals="1" fieldPosition="0">
        <references count="3">
          <reference field="0" count="0" selected="0"/>
          <reference field="2" count="0" selected="0"/>
          <reference field="4" count="0" selected="0"/>
        </references>
      </pivotArea>
    </format>
    <format dxfId="4396">
      <pivotArea type="origin" dataOnly="0" labelOnly="1" outline="0" fieldPosition="0"/>
    </format>
    <format dxfId="4395">
      <pivotArea field="2" type="button" dataOnly="0" labelOnly="1" outline="0" axis="axisRow" fieldPosition="0"/>
    </format>
    <format dxfId="4394">
      <pivotArea field="0" type="button" dataOnly="0" labelOnly="1" outline="0" axis="axisRow" fieldPosition="1"/>
    </format>
    <format dxfId="4393">
      <pivotArea field="4" type="button" dataOnly="0" labelOnly="1" outline="0" axis="axisRow" fieldPosition="2"/>
    </format>
    <format dxfId="4392">
      <pivotArea type="topRight" dataOnly="0" labelOnly="1" outline="0" fieldPosition="0"/>
    </format>
    <format dxfId="4391">
      <pivotArea field="2" type="button" dataOnly="0" labelOnly="1" outline="0" axis="axisRow" fieldPosition="0"/>
    </format>
    <format dxfId="4390">
      <pivotArea field="0" type="button" dataOnly="0" labelOnly="1" outline="0" axis="axisRow" fieldPosition="1"/>
    </format>
    <format dxfId="4389">
      <pivotArea field="4" type="button" dataOnly="0" labelOnly="1" outline="0" axis="axisRow" fieldPosition="2"/>
    </format>
    <format dxfId="4388">
      <pivotArea type="all" dataOnly="0" outline="0" fieldPosition="0"/>
    </format>
    <format dxfId="4387">
      <pivotArea dataOnly="0" labelOnly="1" grandRow="1" outline="0" fieldPosition="0"/>
    </format>
    <format dxfId="4386">
      <pivotArea type="all" dataOnly="0" outline="0" fieldPosition="0"/>
    </format>
    <format dxfId="4385">
      <pivotArea type="all" dataOnly="0" outline="0" fieldPosition="0"/>
    </format>
    <format dxfId="4384">
      <pivotArea type="origin" dataOnly="0" labelOnly="1" outline="0" fieldPosition="0"/>
    </format>
    <format dxfId="4383">
      <pivotArea field="2" type="button" dataOnly="0" labelOnly="1" outline="0" axis="axisRow" fieldPosition="0"/>
    </format>
    <format dxfId="4382">
      <pivotArea field="0" type="button" dataOnly="0" labelOnly="1" outline="0" axis="axisRow" fieldPosition="1"/>
    </format>
    <format dxfId="4381">
      <pivotArea field="4" type="button" dataOnly="0" labelOnly="1" outline="0" axis="axisRow" fieldPosition="2"/>
    </format>
    <format dxfId="4380">
      <pivotArea type="topRight" dataOnly="0" labelOnly="1" outline="0" fieldPosition="0"/>
    </format>
    <format dxfId="4379">
      <pivotArea field="2" type="button" dataOnly="0" labelOnly="1" outline="0" axis="axisRow" fieldPosition="0"/>
    </format>
    <format dxfId="4378">
      <pivotArea field="0" type="button" dataOnly="0" labelOnly="1" outline="0" axis="axisRow" fieldPosition="1"/>
    </format>
    <format dxfId="4377">
      <pivotArea field="4" type="button" dataOnly="0" labelOnly="1" outline="0" axis="axisRow" fieldPosition="2"/>
    </format>
    <format dxfId="4376">
      <pivotArea type="origin" dataOnly="0" labelOnly="1" outline="0" fieldPosition="0"/>
    </format>
    <format dxfId="4375">
      <pivotArea field="2" type="button" dataOnly="0" labelOnly="1" outline="0" axis="axisRow" fieldPosition="0"/>
    </format>
    <format dxfId="4374">
      <pivotArea dataOnly="0" labelOnly="1" grandRow="1" outline="0" fieldPosition="0"/>
    </format>
    <format dxfId="4373">
      <pivotArea outline="0" collapsedLevelsAreSubtotals="1" fieldPosition="0"/>
    </format>
    <format dxfId="4372">
      <pivotArea dataOnly="0" labelOnly="1" grandRow="1" outline="0" fieldPosition="0"/>
    </format>
    <format dxfId="4371">
      <pivotArea outline="0" collapsedLevelsAreSubtotals="1" fieldPosition="0"/>
    </format>
    <format dxfId="4370">
      <pivotArea dataOnly="0" labelOnly="1" grandRow="1" outline="0" fieldPosition="0"/>
    </format>
    <format dxfId="4369">
      <pivotArea type="all" dataOnly="0" outline="0" fieldPosition="0"/>
    </format>
    <format dxfId="4368">
      <pivotArea type="all" dataOnly="0" outline="0" fieldPosition="0"/>
    </format>
    <format dxfId="4367">
      <pivotArea outline="0" collapsedLevelsAreSubtotals="1" fieldPosition="0"/>
    </format>
    <format dxfId="4366">
      <pivotArea field="2" type="button" dataOnly="0" labelOnly="1" outline="0" axis="axisRow" fieldPosition="0"/>
    </format>
    <format dxfId="4365">
      <pivotArea field="0" type="button" dataOnly="0" labelOnly="1" outline="0" axis="axisRow" fieldPosition="1"/>
    </format>
    <format dxfId="4364">
      <pivotArea field="4" type="button" dataOnly="0" labelOnly="1" outline="0" axis="axisRow" fieldPosition="2"/>
    </format>
    <format dxfId="4363">
      <pivotArea dataOnly="0" labelOnly="1" grandRow="1" outline="0" fieldPosition="0"/>
    </format>
    <format dxfId="4362">
      <pivotArea outline="0" collapsedLevelsAreSubtotals="1" fieldPosition="0"/>
    </format>
    <format dxfId="4361">
      <pivotArea field="2" type="button" dataOnly="0" labelOnly="1" outline="0" axis="axisRow" fieldPosition="0"/>
    </format>
    <format dxfId="4360">
      <pivotArea field="0" type="button" dataOnly="0" labelOnly="1" outline="0" axis="axisRow" fieldPosition="1"/>
    </format>
    <format dxfId="4359">
      <pivotArea field="4" type="button" dataOnly="0" labelOnly="1" outline="0" axis="axisRow" fieldPosition="2"/>
    </format>
    <format dxfId="4358">
      <pivotArea dataOnly="0" labelOnly="1" grandRow="1" outline="0" fieldPosition="0"/>
    </format>
    <format dxfId="4357">
      <pivotArea outline="0" collapsedLevelsAreSubtotals="1" fieldPosition="0"/>
    </format>
    <format dxfId="4356">
      <pivotArea field="2" type="button" dataOnly="0" labelOnly="1" outline="0" axis="axisRow" fieldPosition="0"/>
    </format>
    <format dxfId="4355">
      <pivotArea field="0" type="button" dataOnly="0" labelOnly="1" outline="0" axis="axisRow" fieldPosition="1"/>
    </format>
    <format dxfId="4354">
      <pivotArea field="4" type="button" dataOnly="0" labelOnly="1" outline="0" axis="axisRow" fieldPosition="2"/>
    </format>
    <format dxfId="4353">
      <pivotArea dataOnly="0" labelOnly="1" grandRow="1" outline="0" fieldPosition="0"/>
    </format>
    <format dxfId="4352">
      <pivotArea type="origin" dataOnly="0" labelOnly="1" outline="0" fieldPosition="0"/>
    </format>
    <format dxfId="4351">
      <pivotArea type="topRight" dataOnly="0" labelOnly="1" outline="0" fieldPosition="0"/>
    </format>
    <format dxfId="4350">
      <pivotArea type="topRight" dataOnly="0" labelOnly="1" outline="0" fieldPosition="0"/>
    </format>
    <format dxfId="4349">
      <pivotArea field="2" type="button" dataOnly="0" labelOnly="1" outline="0" axis="axisRow" fieldPosition="0"/>
    </format>
    <format dxfId="4348">
      <pivotArea field="0" type="button" dataOnly="0" labelOnly="1" outline="0" axis="axisRow" fieldPosition="1"/>
    </format>
    <format dxfId="4347">
      <pivotArea field="4" type="button" dataOnly="0" labelOnly="1" outline="0" axis="axisRow" fieldPosition="2"/>
    </format>
    <format dxfId="4346">
      <pivotArea field="2" type="button" dataOnly="0" labelOnly="1" outline="0" axis="axisRow" fieldPosition="0"/>
    </format>
    <format dxfId="4345">
      <pivotArea field="0" type="button" dataOnly="0" labelOnly="1" outline="0" axis="axisRow" fieldPosition="1"/>
    </format>
    <format dxfId="4344">
      <pivotArea field="4" type="button" dataOnly="0" labelOnly="1" outline="0" axis="axisRow" fieldPosition="2"/>
    </format>
    <format dxfId="4343">
      <pivotArea type="origin" dataOnly="0" labelOnly="1" outline="0" fieldPosition="0"/>
    </format>
    <format dxfId="4342">
      <pivotArea field="2" type="button" dataOnly="0" labelOnly="1" outline="0" axis="axisRow" fieldPosition="0"/>
    </format>
    <format dxfId="4341">
      <pivotArea dataOnly="0" labelOnly="1" grandRow="1" outline="0" fieldPosition="0"/>
    </format>
    <format dxfId="4340">
      <pivotArea outline="0" collapsedLevelsAreSubtotals="1" fieldPosition="0"/>
    </format>
    <format dxfId="4339">
      <pivotArea dataOnly="0" labelOnly="1" grandRow="1" outline="0" fieldPosition="0"/>
    </format>
    <format dxfId="4338">
      <pivotArea outline="0" collapsedLevelsAreSubtotals="1" fieldPosition="0"/>
    </format>
    <format dxfId="4337">
      <pivotArea dataOnly="0" labelOnly="1" outline="0" fieldPosition="0">
        <references count="1">
          <reference field="2" count="3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</reference>
        </references>
      </pivotArea>
    </format>
    <format dxfId="4336">
      <pivotArea dataOnly="0" labelOnly="1" outline="0" fieldPosition="0">
        <references count="1">
          <reference field="2" count="6">
            <x v="30"/>
            <x v="31"/>
            <x v="32"/>
            <x v="33"/>
            <x v="34"/>
            <x v="35"/>
          </reference>
        </references>
      </pivotArea>
    </format>
    <format dxfId="4335">
      <pivotArea dataOnly="0" labelOnly="1" grandRow="1" outline="0" fieldPosition="0"/>
    </format>
    <format dxfId="4334">
      <pivotArea type="all" dataOnly="0" outline="0" fieldPosition="0"/>
    </format>
    <format dxfId="4333">
      <pivotArea outline="0" collapsedLevelsAreSubtotals="1" fieldPosition="0"/>
    </format>
    <format dxfId="4332">
      <pivotArea type="topRight" dataOnly="0" labelOnly="1" outline="0" fieldPosition="0"/>
    </format>
    <format dxfId="4331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330">
      <pivotArea dataOnly="0" labelOnly="1" outline="0" fieldPosition="0">
        <references count="1">
          <reference field="2" count="2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</reference>
        </references>
      </pivotArea>
    </format>
    <format dxfId="4329">
      <pivotArea dataOnly="0" labelOnly="1" grandRow="1" outline="0" fieldPosition="0"/>
    </format>
    <format dxfId="4328">
      <pivotArea dataOnly="0" labelOnly="1" outline="0" fieldPosition="0">
        <references count="2">
          <reference field="0" count="16">
            <x v="9"/>
            <x v="10"/>
            <x v="21"/>
            <x v="23"/>
            <x v="41"/>
            <x v="59"/>
            <x v="60"/>
            <x v="76"/>
            <x v="77"/>
            <x v="108"/>
            <x v="118"/>
            <x v="153"/>
            <x v="154"/>
            <x v="155"/>
            <x v="157"/>
            <x v="160"/>
          </reference>
          <reference field="2" count="1" selected="0">
            <x v="0"/>
          </reference>
        </references>
      </pivotArea>
    </format>
    <format dxfId="4327">
      <pivotArea dataOnly="0" labelOnly="1" outline="0" fieldPosition="0">
        <references count="2">
          <reference field="0" count="1">
            <x v="36"/>
          </reference>
          <reference field="2" count="1" selected="0">
            <x v="1"/>
          </reference>
        </references>
      </pivotArea>
    </format>
    <format dxfId="4326">
      <pivotArea dataOnly="0" labelOnly="1" outline="0" fieldPosition="0">
        <references count="2">
          <reference field="0" count="2">
            <x v="132"/>
            <x v="164"/>
          </reference>
          <reference field="2" count="1" selected="0">
            <x v="2"/>
          </reference>
        </references>
      </pivotArea>
    </format>
    <format dxfId="4325">
      <pivotArea dataOnly="0" labelOnly="1" outline="0" fieldPosition="0">
        <references count="2">
          <reference field="0" count="1">
            <x v="63"/>
          </reference>
          <reference field="2" count="1" selected="0">
            <x v="3"/>
          </reference>
        </references>
      </pivotArea>
    </format>
    <format dxfId="4324">
      <pivotArea dataOnly="0" labelOnly="1" outline="0" fieldPosition="0">
        <references count="2">
          <reference field="0" count="3">
            <x v="15"/>
            <x v="29"/>
            <x v="145"/>
          </reference>
          <reference field="2" count="1" selected="0">
            <x v="4"/>
          </reference>
        </references>
      </pivotArea>
    </format>
    <format dxfId="4323">
      <pivotArea dataOnly="0" labelOnly="1" outline="0" fieldPosition="0">
        <references count="2">
          <reference field="0" count="1">
            <x v="7"/>
          </reference>
          <reference field="2" count="1" selected="0">
            <x v="5"/>
          </reference>
        </references>
      </pivotArea>
    </format>
    <format dxfId="4322">
      <pivotArea dataOnly="0" labelOnly="1" outline="0" fieldPosition="0">
        <references count="2">
          <reference field="0" count="2">
            <x v="51"/>
            <x v="143"/>
          </reference>
          <reference field="2" count="1" selected="0">
            <x v="6"/>
          </reference>
        </references>
      </pivotArea>
    </format>
    <format dxfId="4321">
      <pivotArea dataOnly="0" labelOnly="1" outline="0" fieldPosition="0">
        <references count="2">
          <reference field="0" count="3">
            <x v="19"/>
            <x v="42"/>
            <x v="87"/>
          </reference>
          <reference field="2" count="1" selected="0">
            <x v="7"/>
          </reference>
        </references>
      </pivotArea>
    </format>
    <format dxfId="4320">
      <pivotArea dataOnly="0" labelOnly="1" outline="0" fieldPosition="0">
        <references count="2">
          <reference field="0" count="3">
            <x v="73"/>
            <x v="90"/>
            <x v="171"/>
          </reference>
          <reference field="2" count="1" selected="0">
            <x v="8"/>
          </reference>
        </references>
      </pivotArea>
    </format>
    <format dxfId="4319">
      <pivotArea dataOnly="0" labelOnly="1" outline="0" fieldPosition="0">
        <references count="2">
          <reference field="0" count="2">
            <x v="47"/>
            <x v="48"/>
          </reference>
          <reference field="2" count="1" selected="0">
            <x v="9"/>
          </reference>
        </references>
      </pivotArea>
    </format>
    <format dxfId="4318">
      <pivotArea dataOnly="0" labelOnly="1" outline="0" fieldPosition="0">
        <references count="2">
          <reference field="0" count="5">
            <x v="25"/>
            <x v="78"/>
            <x v="79"/>
            <x v="80"/>
            <x v="93"/>
          </reference>
          <reference field="2" count="1" selected="0">
            <x v="10"/>
          </reference>
        </references>
      </pivotArea>
    </format>
    <format dxfId="4317">
      <pivotArea dataOnly="0" labelOnly="1" outline="0" fieldPosition="0">
        <references count="2">
          <reference field="0" count="2">
            <x v="46"/>
            <x v="110"/>
          </reference>
          <reference field="2" count="1" selected="0">
            <x v="11"/>
          </reference>
        </references>
      </pivotArea>
    </format>
    <format dxfId="4316">
      <pivotArea dataOnly="0" labelOnly="1" outline="0" fieldPosition="0">
        <references count="2">
          <reference field="0" count="6">
            <x v="5"/>
            <x v="50"/>
            <x v="62"/>
            <x v="74"/>
            <x v="97"/>
            <x v="111"/>
          </reference>
          <reference field="2" count="1" selected="0">
            <x v="12"/>
          </reference>
        </references>
      </pivotArea>
    </format>
    <format dxfId="4315">
      <pivotArea dataOnly="0" labelOnly="1" outline="0" fieldPosition="0">
        <references count="2">
          <reference field="0" count="2">
            <x v="147"/>
            <x v="170"/>
          </reference>
          <reference field="2" count="1" selected="0">
            <x v="13"/>
          </reference>
        </references>
      </pivotArea>
    </format>
    <format dxfId="4314">
      <pivotArea dataOnly="0" labelOnly="1" outline="0" fieldPosition="0">
        <references count="2">
          <reference field="0" count="4">
            <x v="2"/>
            <x v="39"/>
            <x v="126"/>
            <x v="161"/>
          </reference>
          <reference field="2" count="1" selected="0">
            <x v="14"/>
          </reference>
        </references>
      </pivotArea>
    </format>
    <format dxfId="4313">
      <pivotArea dataOnly="0" labelOnly="1" outline="0" fieldPosition="0">
        <references count="2">
          <reference field="0" count="7">
            <x v="17"/>
            <x v="20"/>
            <x v="56"/>
            <x v="85"/>
            <x v="92"/>
            <x v="107"/>
            <x v="142"/>
          </reference>
          <reference field="2" count="1" selected="0">
            <x v="15"/>
          </reference>
        </references>
      </pivotArea>
    </format>
    <format dxfId="4312">
      <pivotArea dataOnly="0" labelOnly="1" outline="0" fieldPosition="0">
        <references count="2">
          <reference field="0" count="8">
            <x v="32"/>
            <x v="33"/>
            <x v="99"/>
            <x v="102"/>
            <x v="103"/>
            <x v="127"/>
            <x v="137"/>
            <x v="139"/>
          </reference>
          <reference field="2" count="1" selected="0">
            <x v="16"/>
          </reference>
        </references>
      </pivotArea>
    </format>
    <format dxfId="4311">
      <pivotArea dataOnly="0" labelOnly="1" outline="0" fieldPosition="0">
        <references count="2">
          <reference field="0" count="8">
            <x v="8"/>
            <x v="45"/>
            <x v="68"/>
            <x v="69"/>
            <x v="129"/>
            <x v="152"/>
            <x v="163"/>
            <x v="166"/>
          </reference>
          <reference field="2" count="1" selected="0">
            <x v="17"/>
          </reference>
        </references>
      </pivotArea>
    </format>
    <format dxfId="4310">
      <pivotArea dataOnly="0" labelOnly="1" outline="0" fieldPosition="0">
        <references count="2">
          <reference field="0" count="2">
            <x v="119"/>
            <x v="140"/>
          </reference>
          <reference field="2" count="1" selected="0">
            <x v="18"/>
          </reference>
        </references>
      </pivotArea>
    </format>
    <format dxfId="4309">
      <pivotArea dataOnly="0" labelOnly="1" outline="0" fieldPosition="0">
        <references count="2">
          <reference field="0" count="2">
            <x v="70"/>
            <x v="149"/>
          </reference>
          <reference field="2" count="1" selected="0">
            <x v="19"/>
          </reference>
        </references>
      </pivotArea>
    </format>
    <format dxfId="4308">
      <pivotArea dataOnly="0" labelOnly="1" outline="0" fieldPosition="0">
        <references count="2">
          <reference field="0" count="5">
            <x v="57"/>
            <x v="109"/>
            <x v="128"/>
            <x v="148"/>
            <x v="156"/>
          </reference>
          <reference field="2" count="1" selected="0">
            <x v="20"/>
          </reference>
        </references>
      </pivotArea>
    </format>
    <format dxfId="4307">
      <pivotArea dataOnly="0" labelOnly="1" outline="0" fieldPosition="0">
        <references count="2">
          <reference field="0" count="1">
            <x v="37"/>
          </reference>
          <reference field="2" count="1" selected="0">
            <x v="21"/>
          </reference>
        </references>
      </pivotArea>
    </format>
    <format dxfId="4306">
      <pivotArea dataOnly="0" labelOnly="1" outline="0" fieldPosition="0">
        <references count="2">
          <reference field="0" count="1">
            <x v="96"/>
          </reference>
          <reference field="2" count="1" selected="0">
            <x v="22"/>
          </reference>
        </references>
      </pivotArea>
    </format>
    <format dxfId="4305">
      <pivotArea dataOnly="0" labelOnly="1" outline="0" fieldPosition="0">
        <references count="2">
          <reference field="0" count="1">
            <x v="83"/>
          </reference>
          <reference field="2" count="1" selected="0">
            <x v="23"/>
          </reference>
        </references>
      </pivotArea>
    </format>
    <format dxfId="4304">
      <pivotArea dataOnly="0" labelOnly="1" outline="0" fieldPosition="0">
        <references count="2">
          <reference field="0" count="6">
            <x v="34"/>
            <x v="82"/>
            <x v="123"/>
            <x v="135"/>
            <x v="136"/>
            <x v="138"/>
          </reference>
          <reference field="2" count="1" selected="0">
            <x v="24"/>
          </reference>
        </references>
      </pivotArea>
    </format>
    <format dxfId="4303">
      <pivotArea dataOnly="0" labelOnly="1" outline="0" fieldPosition="0">
        <references count="2">
          <reference field="0" count="1">
            <x v="11"/>
          </reference>
          <reference field="2" count="1" selected="0">
            <x v="25"/>
          </reference>
        </references>
      </pivotArea>
    </format>
    <format dxfId="4302">
      <pivotArea dataOnly="0" labelOnly="1" outline="0" fieldPosition="0">
        <references count="2">
          <reference field="0" count="2">
            <x v="98"/>
            <x v="117"/>
          </reference>
          <reference field="2" count="1" selected="0">
            <x v="26"/>
          </reference>
        </references>
      </pivotArea>
    </format>
    <format dxfId="4301">
      <pivotArea dataOnly="0" labelOnly="1" outline="0" fieldPosition="0">
        <references count="2">
          <reference field="0" count="1">
            <x v="105"/>
          </reference>
          <reference field="2" count="1" selected="0">
            <x v="27"/>
          </reference>
        </references>
      </pivotArea>
    </format>
    <format dxfId="4300">
      <pivotArea dataOnly="0" labelOnly="1" outline="0" fieldPosition="0">
        <references count="2">
          <reference field="0" count="1">
            <x v="141"/>
          </reference>
          <reference field="2" count="1" selected="0">
            <x v="28"/>
          </reference>
        </references>
      </pivotArea>
    </format>
    <format dxfId="4299">
      <pivotArea dataOnly="0" labelOnly="1" outline="0" fieldPosition="0">
        <references count="2">
          <reference field="0" count="1">
            <x v="81"/>
          </reference>
          <reference field="2" count="1" selected="0">
            <x v="29"/>
          </reference>
        </references>
      </pivotArea>
    </format>
    <format dxfId="4298">
      <pivotArea dataOnly="0" labelOnly="1" outline="0" fieldPosition="0">
        <references count="2">
          <reference field="0" count="1">
            <x v="131"/>
          </reference>
          <reference field="2" count="1" selected="0">
            <x v="30"/>
          </reference>
        </references>
      </pivotArea>
    </format>
    <format dxfId="4297">
      <pivotArea dataOnly="0" labelOnly="1" outline="0" fieldPosition="0">
        <references count="2">
          <reference field="0" count="3">
            <x v="35"/>
            <x v="61"/>
            <x v="100"/>
          </reference>
          <reference field="2" count="1" selected="0">
            <x v="31"/>
          </reference>
        </references>
      </pivotArea>
    </format>
    <format dxfId="4296">
      <pivotArea dataOnly="0" labelOnly="1" outline="0" fieldPosition="0">
        <references count="2">
          <reference field="0" count="1">
            <x v="106"/>
          </reference>
          <reference field="2" count="1" selected="0">
            <x v="32"/>
          </reference>
        </references>
      </pivotArea>
    </format>
    <format dxfId="4295">
      <pivotArea dataOnly="0" labelOnly="1" outline="0" fieldPosition="0">
        <references count="2">
          <reference field="0" count="4">
            <x v="65"/>
            <x v="66"/>
            <x v="88"/>
            <x v="115"/>
          </reference>
          <reference field="2" count="1" selected="0">
            <x v="33"/>
          </reference>
        </references>
      </pivotArea>
    </format>
    <format dxfId="4294">
      <pivotArea dataOnly="0" labelOnly="1" outline="0" fieldPosition="0">
        <references count="2">
          <reference field="0" count="1">
            <x v="49"/>
          </reference>
          <reference field="2" count="1" selected="0">
            <x v="34"/>
          </reference>
        </references>
      </pivotArea>
    </format>
    <format dxfId="4293">
      <pivotArea dataOnly="0" labelOnly="1" outline="0" fieldPosition="0">
        <references count="2">
          <reference field="0" count="1">
            <x v="91"/>
          </reference>
          <reference field="2" count="1" selected="0">
            <x v="35"/>
          </reference>
        </references>
      </pivotArea>
    </format>
    <format dxfId="4292">
      <pivotArea dataOnly="0" labelOnly="1" outline="0" fieldPosition="0">
        <references count="2">
          <reference field="0" count="1">
            <x v="0"/>
          </reference>
          <reference field="2" count="1" selected="0">
            <x v="36"/>
          </reference>
        </references>
      </pivotArea>
    </format>
    <format dxfId="4291">
      <pivotArea dataOnly="0" labelOnly="1" outline="0" fieldPosition="0">
        <references count="2">
          <reference field="0" count="1">
            <x v="1"/>
          </reference>
          <reference field="2" count="1" selected="0">
            <x v="37"/>
          </reference>
        </references>
      </pivotArea>
    </format>
    <format dxfId="4290">
      <pivotArea dataOnly="0" labelOnly="1" outline="0" fieldPosition="0">
        <references count="2">
          <reference field="0" count="6">
            <x v="3"/>
            <x v="4"/>
            <x v="30"/>
            <x v="64"/>
            <x v="67"/>
            <x v="167"/>
          </reference>
          <reference field="2" count="1" selected="0">
            <x v="38"/>
          </reference>
        </references>
      </pivotArea>
    </format>
    <format dxfId="4289">
      <pivotArea dataOnly="0" labelOnly="1" outline="0" fieldPosition="0">
        <references count="2">
          <reference field="0" count="2">
            <x v="6"/>
            <x v="18"/>
          </reference>
          <reference field="2" count="1" selected="0">
            <x v="39"/>
          </reference>
        </references>
      </pivotArea>
    </format>
    <format dxfId="4288">
      <pivotArea dataOnly="0" labelOnly="1" outline="0" fieldPosition="0">
        <references count="2">
          <reference field="0" count="3">
            <x v="12"/>
            <x v="22"/>
            <x v="86"/>
          </reference>
          <reference field="2" count="1" selected="0">
            <x v="40"/>
          </reference>
        </references>
      </pivotArea>
    </format>
    <format dxfId="4287">
      <pivotArea dataOnly="0" labelOnly="1" outline="0" fieldPosition="0">
        <references count="2">
          <reference field="0" count="1">
            <x v="13"/>
          </reference>
          <reference field="2" count="1" selected="0">
            <x v="41"/>
          </reference>
        </references>
      </pivotArea>
    </format>
    <format dxfId="4286">
      <pivotArea dataOnly="0" labelOnly="1" outline="0" fieldPosition="0">
        <references count="2">
          <reference field="0" count="1">
            <x v="14"/>
          </reference>
          <reference field="2" count="1" selected="0">
            <x v="42"/>
          </reference>
        </references>
      </pivotArea>
    </format>
    <format dxfId="4285">
      <pivotArea dataOnly="0" labelOnly="1" outline="0" fieldPosition="0">
        <references count="2">
          <reference field="0" count="2">
            <x v="16"/>
            <x v="53"/>
          </reference>
          <reference field="2" count="1" selected="0">
            <x v="43"/>
          </reference>
        </references>
      </pivotArea>
    </format>
    <format dxfId="4284">
      <pivotArea dataOnly="0" labelOnly="1" outline="0" fieldPosition="0">
        <references count="2">
          <reference field="0" count="2">
            <x v="24"/>
            <x v="150"/>
          </reference>
          <reference field="2" count="1" selected="0">
            <x v="44"/>
          </reference>
        </references>
      </pivotArea>
    </format>
    <format dxfId="4283">
      <pivotArea dataOnly="0" labelOnly="1" outline="0" fieldPosition="0">
        <references count="2">
          <reference field="0" count="3">
            <x v="26"/>
            <x v="27"/>
            <x v="28"/>
          </reference>
          <reference field="2" count="1" selected="0">
            <x v="45"/>
          </reference>
        </references>
      </pivotArea>
    </format>
    <format dxfId="4282">
      <pivotArea dataOnly="0" labelOnly="1" outline="0" fieldPosition="0">
        <references count="2">
          <reference field="0" count="1">
            <x v="31"/>
          </reference>
          <reference field="2" count="1" selected="0">
            <x v="46"/>
          </reference>
        </references>
      </pivotArea>
    </format>
    <format dxfId="4281">
      <pivotArea dataOnly="0" labelOnly="1" outline="0" fieldPosition="0">
        <references count="2">
          <reference field="0" count="2">
            <x v="38"/>
            <x v="94"/>
          </reference>
          <reference field="2" count="1" selected="0">
            <x v="47"/>
          </reference>
        </references>
      </pivotArea>
    </format>
    <format dxfId="4280">
      <pivotArea dataOnly="0" labelOnly="1" outline="0" fieldPosition="0">
        <references count="2">
          <reference field="0" count="1">
            <x v="40"/>
          </reference>
          <reference field="2" count="1" selected="0">
            <x v="48"/>
          </reference>
        </references>
      </pivotArea>
    </format>
    <format dxfId="4279">
      <pivotArea dataOnly="0" labelOnly="1" outline="0" fieldPosition="0">
        <references count="2">
          <reference field="0" count="4">
            <x v="43"/>
            <x v="104"/>
            <x v="124"/>
            <x v="146"/>
          </reference>
          <reference field="2" count="1" selected="0">
            <x v="49"/>
          </reference>
        </references>
      </pivotArea>
    </format>
    <format dxfId="4278">
      <pivotArea dataOnly="0" labelOnly="1" outline="0" fieldPosition="0">
        <references count="2">
          <reference field="0" count="1">
            <x v="44"/>
          </reference>
          <reference field="2" count="1" selected="0">
            <x v="50"/>
          </reference>
        </references>
      </pivotArea>
    </format>
    <format dxfId="4277">
      <pivotArea dataOnly="0" labelOnly="1" outline="0" fieldPosition="0">
        <references count="2">
          <reference field="0" count="1">
            <x v="52"/>
          </reference>
          <reference field="2" count="1" selected="0">
            <x v="51"/>
          </reference>
        </references>
      </pivotArea>
    </format>
    <format dxfId="4276">
      <pivotArea dataOnly="0" labelOnly="1" outline="0" fieldPosition="0">
        <references count="2">
          <reference field="0" count="3">
            <x v="54"/>
            <x v="55"/>
            <x v="95"/>
          </reference>
          <reference field="2" count="1" selected="0">
            <x v="52"/>
          </reference>
        </references>
      </pivotArea>
    </format>
    <format dxfId="4275">
      <pivotArea dataOnly="0" labelOnly="1" outline="0" fieldPosition="0">
        <references count="2">
          <reference field="0" count="1">
            <x v="58"/>
          </reference>
          <reference field="2" count="1" selected="0">
            <x v="53"/>
          </reference>
        </references>
      </pivotArea>
    </format>
    <format dxfId="4274">
      <pivotArea dataOnly="0" labelOnly="1" outline="0" fieldPosition="0">
        <references count="2">
          <reference field="0" count="1">
            <x v="71"/>
          </reference>
          <reference field="2" count="1" selected="0">
            <x v="54"/>
          </reference>
        </references>
      </pivotArea>
    </format>
    <format dxfId="4273">
      <pivotArea dataOnly="0" labelOnly="1" outline="0" fieldPosition="0">
        <references count="2">
          <reference field="0" count="2">
            <x v="72"/>
            <x v="121"/>
          </reference>
          <reference field="2" count="1" selected="0">
            <x v="55"/>
          </reference>
        </references>
      </pivotArea>
    </format>
    <format dxfId="4272">
      <pivotArea dataOnly="0" labelOnly="1" outline="0" fieldPosition="0">
        <references count="2">
          <reference field="0" count="1">
            <x v="75"/>
          </reference>
          <reference field="2" count="1" selected="0">
            <x v="56"/>
          </reference>
        </references>
      </pivotArea>
    </format>
    <format dxfId="4271">
      <pivotArea dataOnly="0" labelOnly="1" outline="0" fieldPosition="0">
        <references count="2">
          <reference field="0" count="1">
            <x v="84"/>
          </reference>
          <reference field="2" count="1" selected="0">
            <x v="57"/>
          </reference>
        </references>
      </pivotArea>
    </format>
    <format dxfId="4270">
      <pivotArea dataOnly="0" labelOnly="1" outline="0" fieldPosition="0">
        <references count="2">
          <reference field="0" count="1">
            <x v="89"/>
          </reference>
          <reference field="2" count="1" selected="0">
            <x v="58"/>
          </reference>
        </references>
      </pivotArea>
    </format>
    <format dxfId="4269">
      <pivotArea dataOnly="0" labelOnly="1" outline="0" fieldPosition="0">
        <references count="2">
          <reference field="0" count="2">
            <x v="101"/>
            <x v="151"/>
          </reference>
          <reference field="2" count="1" selected="0">
            <x v="59"/>
          </reference>
        </references>
      </pivotArea>
    </format>
    <format dxfId="4268">
      <pivotArea dataOnly="0" labelOnly="1" outline="0" fieldPosition="0">
        <references count="2">
          <reference field="0" count="2">
            <x v="112"/>
            <x v="113"/>
          </reference>
          <reference field="2" count="1" selected="0">
            <x v="60"/>
          </reference>
        </references>
      </pivotArea>
    </format>
    <format dxfId="4267">
      <pivotArea dataOnly="0" labelOnly="1" outline="0" fieldPosition="0">
        <references count="2">
          <reference field="0" count="7">
            <x v="114"/>
            <x v="122"/>
            <x v="134"/>
            <x v="144"/>
            <x v="159"/>
            <x v="169"/>
            <x v="173"/>
          </reference>
          <reference field="2" count="1" selected="0">
            <x v="61"/>
          </reference>
        </references>
      </pivotArea>
    </format>
    <format dxfId="4266">
      <pivotArea dataOnly="0" labelOnly="1" outline="0" fieldPosition="0">
        <references count="2">
          <reference field="0" count="1">
            <x v="116"/>
          </reference>
          <reference field="2" count="1" selected="0">
            <x v="62"/>
          </reference>
        </references>
      </pivotArea>
    </format>
    <format dxfId="4265">
      <pivotArea dataOnly="0" labelOnly="1" outline="0" fieldPosition="0">
        <references count="2">
          <reference field="0" count="1">
            <x v="120"/>
          </reference>
          <reference field="2" count="1" selected="0">
            <x v="63"/>
          </reference>
        </references>
      </pivotArea>
    </format>
    <format dxfId="4264">
      <pivotArea dataOnly="0" labelOnly="1" outline="0" fieldPosition="0">
        <references count="2">
          <reference field="0" count="1">
            <x v="125"/>
          </reference>
          <reference field="2" count="1" selected="0">
            <x v="64"/>
          </reference>
        </references>
      </pivotArea>
    </format>
    <format dxfId="4263">
      <pivotArea dataOnly="0" labelOnly="1" outline="0" fieldPosition="0">
        <references count="2">
          <reference field="0" count="2">
            <x v="130"/>
            <x v="168"/>
          </reference>
          <reference field="2" count="1" selected="0">
            <x v="65"/>
          </reference>
        </references>
      </pivotArea>
    </format>
    <format dxfId="4262">
      <pivotArea dataOnly="0" labelOnly="1" outline="0" fieldPosition="0">
        <references count="2">
          <reference field="0" count="1">
            <x v="133"/>
          </reference>
          <reference field="2" count="1" selected="0">
            <x v="66"/>
          </reference>
        </references>
      </pivotArea>
    </format>
    <format dxfId="4261">
      <pivotArea dataOnly="0" labelOnly="1" outline="0" fieldPosition="0">
        <references count="2">
          <reference field="0" count="1">
            <x v="158"/>
          </reference>
          <reference field="2" count="1" selected="0">
            <x v="67"/>
          </reference>
        </references>
      </pivotArea>
    </format>
    <format dxfId="4260">
      <pivotArea dataOnly="0" labelOnly="1" outline="0" fieldPosition="0">
        <references count="2">
          <reference field="0" count="1">
            <x v="162"/>
          </reference>
          <reference field="2" count="1" selected="0">
            <x v="68"/>
          </reference>
        </references>
      </pivotArea>
    </format>
    <format dxfId="4259">
      <pivotArea dataOnly="0" labelOnly="1" outline="0" fieldPosition="0">
        <references count="2">
          <reference field="0" count="1">
            <x v="165"/>
          </reference>
          <reference field="2" count="1" selected="0">
            <x v="69"/>
          </reference>
        </references>
      </pivotArea>
    </format>
    <format dxfId="4258">
      <pivotArea dataOnly="0" labelOnly="1" outline="0" fieldPosition="0">
        <references count="2">
          <reference field="0" count="1">
            <x v="172"/>
          </reference>
          <reference field="2" count="1" selected="0">
            <x v="70"/>
          </reference>
        </references>
      </pivotArea>
    </format>
    <format dxfId="4257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4256">
      <pivotArea dataOnly="0" labelOnly="1" outline="0" fieldPosition="0">
        <references count="3">
          <reference field="0" count="1" selected="0">
            <x v="10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4255">
      <pivotArea dataOnly="0" labelOnly="1" outline="0" fieldPosition="0">
        <references count="3">
          <reference field="0" count="1" selected="0">
            <x v="21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4254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4253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4252">
      <pivotArea dataOnly="0" labelOnly="1" outline="0" fieldPosition="0">
        <references count="3">
          <reference field="0" count="1" selected="0">
            <x v="59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4251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4250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4249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4248">
      <pivotArea dataOnly="0" labelOnly="1" outline="0" fieldPosition="0">
        <references count="3">
          <reference field="0" count="1" selected="0">
            <x v="108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4247">
      <pivotArea dataOnly="0" labelOnly="1" outline="0" fieldPosition="0">
        <references count="3">
          <reference field="0" count="1" selected="0">
            <x v="118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4246">
      <pivotArea dataOnly="0" labelOnly="1" outline="0" fieldPosition="0">
        <references count="3">
          <reference field="0" count="1" selected="0">
            <x v="153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4245">
      <pivotArea dataOnly="0" labelOnly="1" outline="0" fieldPosition="0">
        <references count="3">
          <reference field="0" count="1" selected="0">
            <x v="154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4244">
      <pivotArea dataOnly="0" labelOnly="1" outline="0" fieldPosition="0">
        <references count="3">
          <reference field="0" count="1" selected="0">
            <x v="155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4243">
      <pivotArea dataOnly="0" labelOnly="1" outline="0" fieldPosition="0">
        <references count="3">
          <reference field="0" count="1" selected="0">
            <x v="157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4242">
      <pivotArea dataOnly="0" labelOnly="1" outline="0" fieldPosition="0">
        <references count="3">
          <reference field="0" count="1" selected="0">
            <x v="160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4241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1"/>
          </reference>
          <reference field="4" count="1">
            <x v="0"/>
          </reference>
        </references>
      </pivotArea>
    </format>
    <format dxfId="4240">
      <pivotArea dataOnly="0" labelOnly="1" outline="0" fieldPosition="0">
        <references count="3">
          <reference field="0" count="1" selected="0">
            <x v="132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4239">
      <pivotArea dataOnly="0" labelOnly="1" outline="0" fieldPosition="0">
        <references count="3">
          <reference field="0" count="1" selected="0">
            <x v="164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4238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3"/>
          </reference>
          <reference field="4" count="1">
            <x v="0"/>
          </reference>
        </references>
      </pivotArea>
    </format>
    <format dxfId="4237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4236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4"/>
          </reference>
          <reference field="4" count="1">
            <x v="0"/>
          </reference>
        </references>
      </pivotArea>
    </format>
    <format dxfId="4235">
      <pivotArea dataOnly="0" labelOnly="1" outline="0" fieldPosition="0">
        <references count="3">
          <reference field="0" count="1" selected="0">
            <x v="145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4234">
      <pivotArea dataOnly="0" labelOnly="1" outline="0" fieldPosition="0">
        <references count="3">
          <reference field="0" count="1" selected="0">
            <x v="7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4233">
      <pivotArea dataOnly="0" labelOnly="1" outline="0" fieldPosition="0">
        <references count="3">
          <reference field="0" count="1" selected="0">
            <x v="51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4232">
      <pivotArea dataOnly="0" labelOnly="1" outline="0" fieldPosition="0">
        <references count="3">
          <reference field="0" count="1" selected="0">
            <x v="143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4231">
      <pivotArea dataOnly="0" labelOnly="1" outline="0" fieldPosition="0">
        <references count="3">
          <reference field="0" count="1" selected="0">
            <x v="19"/>
          </reference>
          <reference field="2" count="1" selected="0">
            <x v="7"/>
          </reference>
          <reference field="4" count="1">
            <x v="0"/>
          </reference>
        </references>
      </pivotArea>
    </format>
    <format dxfId="4230">
      <pivotArea dataOnly="0" labelOnly="1" outline="0" fieldPosition="0">
        <references count="3">
          <reference field="0" count="1" selected="0">
            <x v="42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4229">
      <pivotArea dataOnly="0" labelOnly="1" outline="0" fieldPosition="0">
        <references count="3">
          <reference field="0" count="1" selected="0">
            <x v="87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4228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8"/>
          </reference>
          <reference field="4" count="1">
            <x v="0"/>
          </reference>
        </references>
      </pivotArea>
    </format>
    <format dxfId="4227">
      <pivotArea dataOnly="0" labelOnly="1" outline="0" fieldPosition="0">
        <references count="3">
          <reference field="0" count="1" selected="0">
            <x v="90"/>
          </reference>
          <reference field="2" count="1" selected="0">
            <x v="8"/>
          </reference>
          <reference field="4" count="1">
            <x v="0"/>
          </reference>
        </references>
      </pivotArea>
    </format>
    <format dxfId="4226">
      <pivotArea dataOnly="0" labelOnly="1" outline="0" fieldPosition="0">
        <references count="3">
          <reference field="0" count="1" selected="0">
            <x v="171"/>
          </reference>
          <reference field="2" count="1" selected="0">
            <x v="8"/>
          </reference>
          <reference field="4" count="1">
            <x v="0"/>
          </reference>
        </references>
      </pivotArea>
    </format>
    <format dxfId="4225">
      <pivotArea dataOnly="0" labelOnly="1" outline="0" fieldPosition="0">
        <references count="3">
          <reference field="0" count="1" selected="0">
            <x v="47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4224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4223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4222">
      <pivotArea dataOnly="0" labelOnly="1" outline="0" fieldPosition="0">
        <references count="3">
          <reference field="0" count="1" selected="0">
            <x v="78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4221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4220">
      <pivotArea dataOnly="0" labelOnly="1" outline="0" fieldPosition="0">
        <references count="3">
          <reference field="0" count="1" selected="0">
            <x v="80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4219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4218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11"/>
          </reference>
          <reference field="4" count="1">
            <x v="1"/>
          </reference>
        </references>
      </pivotArea>
    </format>
    <format dxfId="4217">
      <pivotArea dataOnly="0" labelOnly="1" outline="0" fieldPosition="0">
        <references count="3">
          <reference field="0" count="1" selected="0">
            <x v="110"/>
          </reference>
          <reference field="2" count="1" selected="0">
            <x v="11"/>
          </reference>
          <reference field="4" count="1">
            <x v="1"/>
          </reference>
        </references>
      </pivotArea>
    </format>
    <format dxfId="4216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12"/>
          </reference>
          <reference field="4" count="1">
            <x v="1"/>
          </reference>
        </references>
      </pivotArea>
    </format>
    <format dxfId="4215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12"/>
          </reference>
          <reference field="4" count="1">
            <x v="1"/>
          </reference>
        </references>
      </pivotArea>
    </format>
    <format dxfId="4214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12"/>
          </reference>
          <reference field="4" count="1">
            <x v="1"/>
          </reference>
        </references>
      </pivotArea>
    </format>
    <format dxfId="4213">
      <pivotArea dataOnly="0" labelOnly="1" outline="0" fieldPosition="0">
        <references count="3">
          <reference field="0" count="1" selected="0">
            <x v="74"/>
          </reference>
          <reference field="2" count="1" selected="0">
            <x v="12"/>
          </reference>
          <reference field="4" count="1">
            <x v="1"/>
          </reference>
        </references>
      </pivotArea>
    </format>
    <format dxfId="4212">
      <pivotArea dataOnly="0" labelOnly="1" outline="0" fieldPosition="0">
        <references count="3">
          <reference field="0" count="1" selected="0">
            <x v="97"/>
          </reference>
          <reference field="2" count="1" selected="0">
            <x v="12"/>
          </reference>
          <reference field="4" count="1">
            <x v="1"/>
          </reference>
        </references>
      </pivotArea>
    </format>
    <format dxfId="4211">
      <pivotArea dataOnly="0" labelOnly="1" outline="0" fieldPosition="0">
        <references count="3">
          <reference field="0" count="1" selected="0">
            <x v="111"/>
          </reference>
          <reference field="2" count="1" selected="0">
            <x v="12"/>
          </reference>
          <reference field="4" count="1">
            <x v="1"/>
          </reference>
        </references>
      </pivotArea>
    </format>
    <format dxfId="4210">
      <pivotArea dataOnly="0" labelOnly="1" outline="0" fieldPosition="0">
        <references count="3">
          <reference field="0" count="1" selected="0">
            <x v="147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4209">
      <pivotArea dataOnly="0" labelOnly="1" outline="0" fieldPosition="0">
        <references count="3">
          <reference field="0" count="1" selected="0">
            <x v="170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4208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14"/>
          </reference>
          <reference field="4" count="1">
            <x v="2"/>
          </reference>
        </references>
      </pivotArea>
    </format>
    <format dxfId="4207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14"/>
          </reference>
          <reference field="4" count="1">
            <x v="1"/>
          </reference>
        </references>
      </pivotArea>
    </format>
    <format dxfId="4206">
      <pivotArea dataOnly="0" labelOnly="1" outline="0" fieldPosition="0">
        <references count="3">
          <reference field="0" count="1" selected="0">
            <x v="126"/>
          </reference>
          <reference field="2" count="1" selected="0">
            <x v="14"/>
          </reference>
          <reference field="4" count="1">
            <x v="1"/>
          </reference>
        </references>
      </pivotArea>
    </format>
    <format dxfId="4205">
      <pivotArea dataOnly="0" labelOnly="1" outline="0" fieldPosition="0">
        <references count="3">
          <reference field="0" count="1" selected="0">
            <x v="161"/>
          </reference>
          <reference field="2" count="1" selected="0">
            <x v="14"/>
          </reference>
          <reference field="4" count="1">
            <x v="1"/>
          </reference>
        </references>
      </pivotArea>
    </format>
    <format dxfId="4204">
      <pivotArea dataOnly="0" labelOnly="1" outline="0" fieldPosition="0">
        <references count="3">
          <reference field="0" count="1" selected="0">
            <x v="17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4203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4202">
      <pivotArea dataOnly="0" labelOnly="1" outline="0" fieldPosition="0">
        <references count="3">
          <reference field="0" count="1" selected="0">
            <x v="56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4201">
      <pivotArea dataOnly="0" labelOnly="1" outline="0" fieldPosition="0">
        <references count="3">
          <reference field="0" count="1" selected="0">
            <x v="85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4200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4199">
      <pivotArea dataOnly="0" labelOnly="1" outline="0" fieldPosition="0">
        <references count="3">
          <reference field="0" count="1" selected="0">
            <x v="107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4198">
      <pivotArea dataOnly="0" labelOnly="1" outline="0" fieldPosition="0">
        <references count="3">
          <reference field="0" count="1" selected="0">
            <x v="142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4197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4196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4195">
      <pivotArea dataOnly="0" labelOnly="1" outline="0" fieldPosition="0">
        <references count="3">
          <reference field="0" count="1" selected="0">
            <x v="99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4194">
      <pivotArea dataOnly="0" labelOnly="1" outline="0" fieldPosition="0">
        <references count="3">
          <reference field="0" count="1" selected="0">
            <x v="102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4193">
      <pivotArea dataOnly="0" labelOnly="1" outline="0" fieldPosition="0">
        <references count="3">
          <reference field="0" count="1" selected="0">
            <x v="103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4192">
      <pivotArea dataOnly="0" labelOnly="1" outline="0" fieldPosition="0">
        <references count="3">
          <reference field="0" count="1" selected="0">
            <x v="127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4191">
      <pivotArea dataOnly="0" labelOnly="1" outline="0" fieldPosition="0">
        <references count="3">
          <reference field="0" count="1" selected="0">
            <x v="137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4190">
      <pivotArea dataOnly="0" labelOnly="1" outline="0" fieldPosition="0">
        <references count="3">
          <reference field="0" count="1" selected="0">
            <x v="139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4189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4188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4187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4186">
      <pivotArea dataOnly="0" labelOnly="1" outline="0" fieldPosition="0">
        <references count="3">
          <reference field="0" count="1" selected="0">
            <x v="69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4185">
      <pivotArea dataOnly="0" labelOnly="1" outline="0" fieldPosition="0">
        <references count="3">
          <reference field="0" count="1" selected="0">
            <x v="129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4184">
      <pivotArea dataOnly="0" labelOnly="1" outline="0" fieldPosition="0">
        <references count="3">
          <reference field="0" count="1" selected="0">
            <x v="152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4183">
      <pivotArea dataOnly="0" labelOnly="1" outline="0" fieldPosition="0">
        <references count="3">
          <reference field="0" count="1" selected="0">
            <x v="163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4182">
      <pivotArea dataOnly="0" labelOnly="1" outline="0" fieldPosition="0">
        <references count="3">
          <reference field="0" count="1" selected="0">
            <x v="166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4181">
      <pivotArea dataOnly="0" labelOnly="1" outline="0" fieldPosition="0">
        <references count="3">
          <reference field="0" count="1" selected="0">
            <x v="119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4180">
      <pivotArea dataOnly="0" labelOnly="1" outline="0" fieldPosition="0">
        <references count="3">
          <reference field="0" count="1" selected="0">
            <x v="140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4179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4178">
      <pivotArea dataOnly="0" labelOnly="1" outline="0" fieldPosition="0">
        <references count="3">
          <reference field="0" count="1" selected="0">
            <x v="149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4177">
      <pivotArea dataOnly="0" labelOnly="1" outline="0" fieldPosition="0">
        <references count="3">
          <reference field="0" count="1" selected="0">
            <x v="57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4176">
      <pivotArea dataOnly="0" labelOnly="1" outline="0" fieldPosition="0">
        <references count="3">
          <reference field="0" count="1" selected="0">
            <x v="109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4175">
      <pivotArea dataOnly="0" labelOnly="1" outline="0" fieldPosition="0">
        <references count="3">
          <reference field="0" count="1" selected="0">
            <x v="128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4174">
      <pivotArea dataOnly="0" labelOnly="1" outline="0" fieldPosition="0">
        <references count="3">
          <reference field="0" count="1" selected="0">
            <x v="148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4173">
      <pivotArea dataOnly="0" labelOnly="1" outline="0" fieldPosition="0">
        <references count="3">
          <reference field="0" count="1" selected="0">
            <x v="156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4172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21"/>
          </reference>
          <reference field="4" count="1">
            <x v="0"/>
          </reference>
        </references>
      </pivotArea>
    </format>
    <format dxfId="4171">
      <pivotArea dataOnly="0" labelOnly="1" outline="0" fieldPosition="0">
        <references count="3">
          <reference field="0" count="1" selected="0">
            <x v="96"/>
          </reference>
          <reference field="2" count="1" selected="0">
            <x v="22"/>
          </reference>
          <reference field="4" count="1">
            <x v="1"/>
          </reference>
        </references>
      </pivotArea>
    </format>
    <format dxfId="4170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23"/>
          </reference>
          <reference field="4" count="1">
            <x v="0"/>
          </reference>
        </references>
      </pivotArea>
    </format>
    <format dxfId="4169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24"/>
          </reference>
          <reference field="4" count="1">
            <x v="0"/>
          </reference>
        </references>
      </pivotArea>
    </format>
    <format dxfId="4168">
      <pivotArea dataOnly="0" labelOnly="1" outline="0" fieldPosition="0">
        <references count="3">
          <reference field="0" count="1" selected="0">
            <x v="82"/>
          </reference>
          <reference field="2" count="1" selected="0">
            <x v="24"/>
          </reference>
          <reference field="4" count="1">
            <x v="0"/>
          </reference>
        </references>
      </pivotArea>
    </format>
    <format dxfId="4167">
      <pivotArea dataOnly="0" labelOnly="1" outline="0" fieldPosition="0">
        <references count="3">
          <reference field="0" count="1" selected="0">
            <x v="123"/>
          </reference>
          <reference field="2" count="1" selected="0">
            <x v="24"/>
          </reference>
          <reference field="4" count="1">
            <x v="0"/>
          </reference>
        </references>
      </pivotArea>
    </format>
    <format dxfId="4166">
      <pivotArea dataOnly="0" labelOnly="1" outline="0" fieldPosition="0">
        <references count="3">
          <reference field="0" count="1" selected="0">
            <x v="135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4165">
      <pivotArea dataOnly="0" labelOnly="1" outline="0" fieldPosition="0">
        <references count="3">
          <reference field="0" count="1" selected="0">
            <x v="136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4164">
      <pivotArea dataOnly="0" labelOnly="1" outline="0" fieldPosition="0">
        <references count="3">
          <reference field="0" count="1" selected="0">
            <x v="138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4163">
      <pivotArea dataOnly="0" labelOnly="1" outline="0" fieldPosition="0">
        <references count="3">
          <reference field="0" count="1" selected="0">
            <x v="11"/>
          </reference>
          <reference field="2" count="1" selected="0">
            <x v="25"/>
          </reference>
          <reference field="4" count="1">
            <x v="0"/>
          </reference>
        </references>
      </pivotArea>
    </format>
    <format dxfId="4162">
      <pivotArea dataOnly="0" labelOnly="1" outline="0" fieldPosition="0">
        <references count="3">
          <reference field="0" count="1" selected="0">
            <x v="98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4161">
      <pivotArea dataOnly="0" labelOnly="1" outline="0" fieldPosition="0">
        <references count="3">
          <reference field="0" count="1" selected="0">
            <x v="117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4160">
      <pivotArea dataOnly="0" labelOnly="1" outline="0" fieldPosition="0">
        <references count="3">
          <reference field="0" count="1" selected="0">
            <x v="105"/>
          </reference>
          <reference field="2" count="1" selected="0">
            <x v="27"/>
          </reference>
          <reference field="4" count="1">
            <x v="1"/>
          </reference>
        </references>
      </pivotArea>
    </format>
    <format dxfId="4159">
      <pivotArea dataOnly="0" labelOnly="1" outline="0" fieldPosition="0">
        <references count="3">
          <reference field="0" count="1" selected="0">
            <x v="141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4158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29"/>
          </reference>
          <reference field="4" count="1">
            <x v="0"/>
          </reference>
        </references>
      </pivotArea>
    </format>
    <format dxfId="4157">
      <pivotArea dataOnly="0" labelOnly="1" outline="0" fieldPosition="0">
        <references count="3">
          <reference field="0" count="1" selected="0">
            <x v="131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4156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31"/>
          </reference>
          <reference field="4" count="1">
            <x v="0"/>
          </reference>
        </references>
      </pivotArea>
    </format>
    <format dxfId="4155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4154">
      <pivotArea dataOnly="0" labelOnly="1" outline="0" fieldPosition="0">
        <references count="3">
          <reference field="0" count="1" selected="0">
            <x v="100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4153">
      <pivotArea dataOnly="0" labelOnly="1" outline="0" fieldPosition="0">
        <references count="3">
          <reference field="0" count="1" selected="0">
            <x v="106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4152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4151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4150">
      <pivotArea dataOnly="0" labelOnly="1" outline="0" fieldPosition="0">
        <references count="3">
          <reference field="0" count="1" selected="0">
            <x v="88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4149">
      <pivotArea dataOnly="0" labelOnly="1" outline="0" fieldPosition="0">
        <references count="3">
          <reference field="0" count="1" selected="0">
            <x v="115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4148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34"/>
          </reference>
          <reference field="4" count="1">
            <x v="0"/>
          </reference>
        </references>
      </pivotArea>
    </format>
    <format dxfId="4147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35"/>
          </reference>
          <reference field="4" count="1">
            <x v="1"/>
          </reference>
        </references>
      </pivotArea>
    </format>
    <format dxfId="4146">
      <pivotArea dataOnly="0" labelOnly="1" outline="0" fieldPosition="0">
        <references count="3">
          <reference field="0" count="1" selected="0">
            <x v="0"/>
          </reference>
          <reference field="2" count="1" selected="0">
            <x v="36"/>
          </reference>
          <reference field="4" count="1">
            <x v="0"/>
          </reference>
        </references>
      </pivotArea>
    </format>
    <format dxfId="4145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37"/>
          </reference>
          <reference field="4" count="1">
            <x v="2"/>
          </reference>
        </references>
      </pivotArea>
    </format>
    <format dxfId="4144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38"/>
          </reference>
          <reference field="4" count="1">
            <x v="1"/>
          </reference>
        </references>
      </pivotArea>
    </format>
    <format dxfId="4143">
      <pivotArea dataOnly="0" labelOnly="1" outline="0" fieldPosition="0">
        <references count="3">
          <reference field="0" count="1" selected="0">
            <x v="4"/>
          </reference>
          <reference field="2" count="1" selected="0">
            <x v="38"/>
          </reference>
          <reference field="4" count="1">
            <x v="0"/>
          </reference>
        </references>
      </pivotArea>
    </format>
    <format dxfId="4142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38"/>
          </reference>
          <reference field="4" count="1">
            <x v="0"/>
          </reference>
        </references>
      </pivotArea>
    </format>
    <format dxfId="4141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38"/>
          </reference>
          <reference field="4" count="1">
            <x v="0"/>
          </reference>
        </references>
      </pivotArea>
    </format>
    <format dxfId="4140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38"/>
          </reference>
          <reference field="4" count="1">
            <x v="0"/>
          </reference>
        </references>
      </pivotArea>
    </format>
    <format dxfId="4139">
      <pivotArea dataOnly="0" labelOnly="1" outline="0" fieldPosition="0">
        <references count="3">
          <reference field="0" count="1" selected="0">
            <x v="167"/>
          </reference>
          <reference field="2" count="1" selected="0">
            <x v="38"/>
          </reference>
          <reference field="4" count="1">
            <x v="0"/>
          </reference>
        </references>
      </pivotArea>
    </format>
    <format dxfId="4138">
      <pivotArea dataOnly="0" labelOnly="1" outline="0" fieldPosition="0">
        <references count="3">
          <reference field="0" count="1" selected="0">
            <x v="6"/>
          </reference>
          <reference field="2" count="1" selected="0">
            <x v="39"/>
          </reference>
          <reference field="4" count="1">
            <x v="0"/>
          </reference>
        </references>
      </pivotArea>
    </format>
    <format dxfId="4137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39"/>
          </reference>
          <reference field="4" count="1">
            <x v="0"/>
          </reference>
        </references>
      </pivotArea>
    </format>
    <format dxfId="4136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40"/>
          </reference>
          <reference field="4" count="1">
            <x v="0"/>
          </reference>
        </references>
      </pivotArea>
    </format>
    <format dxfId="4135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40"/>
          </reference>
          <reference field="4" count="1">
            <x v="0"/>
          </reference>
        </references>
      </pivotArea>
    </format>
    <format dxfId="4134">
      <pivotArea dataOnly="0" labelOnly="1" outline="0" fieldPosition="0">
        <references count="3">
          <reference field="0" count="1" selected="0">
            <x v="86"/>
          </reference>
          <reference field="2" count="1" selected="0">
            <x v="40"/>
          </reference>
          <reference field="4" count="1">
            <x v="0"/>
          </reference>
        </references>
      </pivotArea>
    </format>
    <format dxfId="4133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41"/>
          </reference>
          <reference field="4" count="1">
            <x v="1"/>
          </reference>
        </references>
      </pivotArea>
    </format>
    <format dxfId="4132">
      <pivotArea dataOnly="0" labelOnly="1" outline="0" fieldPosition="0">
        <references count="3">
          <reference field="0" count="1" selected="0">
            <x v="14"/>
          </reference>
          <reference field="2" count="1" selected="0">
            <x v="42"/>
          </reference>
          <reference field="4" count="1">
            <x v="1"/>
          </reference>
        </references>
      </pivotArea>
    </format>
    <format dxfId="4131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43"/>
          </reference>
          <reference field="4" count="1">
            <x v="0"/>
          </reference>
        </references>
      </pivotArea>
    </format>
    <format dxfId="4130">
      <pivotArea dataOnly="0" labelOnly="1" outline="0" fieldPosition="0">
        <references count="3">
          <reference field="0" count="1" selected="0">
            <x v="53"/>
          </reference>
          <reference field="2" count="1" selected="0">
            <x v="43"/>
          </reference>
          <reference field="4" count="1">
            <x v="0"/>
          </reference>
        </references>
      </pivotArea>
    </format>
    <format dxfId="4129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44"/>
          </reference>
          <reference field="4" count="1">
            <x v="1"/>
          </reference>
        </references>
      </pivotArea>
    </format>
    <format dxfId="4128">
      <pivotArea dataOnly="0" labelOnly="1" outline="0" fieldPosition="0">
        <references count="3">
          <reference field="0" count="1" selected="0">
            <x v="150"/>
          </reference>
          <reference field="2" count="1" selected="0">
            <x v="44"/>
          </reference>
          <reference field="4" count="1">
            <x v="1"/>
          </reference>
        </references>
      </pivotArea>
    </format>
    <format dxfId="4127">
      <pivotArea dataOnly="0" labelOnly="1" outline="0" fieldPosition="0">
        <references count="3">
          <reference field="0" count="1" selected="0">
            <x v="26"/>
          </reference>
          <reference field="2" count="1" selected="0">
            <x v="45"/>
          </reference>
          <reference field="4" count="1">
            <x v="0"/>
          </reference>
        </references>
      </pivotArea>
    </format>
    <format dxfId="4126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45"/>
          </reference>
          <reference field="4" count="1">
            <x v="0"/>
          </reference>
        </references>
      </pivotArea>
    </format>
    <format dxfId="4125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45"/>
          </reference>
          <reference field="4" count="1">
            <x v="0"/>
          </reference>
        </references>
      </pivotArea>
    </format>
    <format dxfId="4124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46"/>
          </reference>
          <reference field="4" count="1">
            <x v="1"/>
          </reference>
        </references>
      </pivotArea>
    </format>
    <format dxfId="4123">
      <pivotArea dataOnly="0" labelOnly="1" outline="0" fieldPosition="0">
        <references count="3">
          <reference field="0" count="1" selected="0">
            <x v="38"/>
          </reference>
          <reference field="2" count="1" selected="0">
            <x v="47"/>
          </reference>
          <reference field="4" count="1">
            <x v="0"/>
          </reference>
        </references>
      </pivotArea>
    </format>
    <format dxfId="4122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47"/>
          </reference>
          <reference field="4" count="1">
            <x v="0"/>
          </reference>
        </references>
      </pivotArea>
    </format>
    <format dxfId="4121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48"/>
          </reference>
          <reference field="4" count="1">
            <x v="1"/>
          </reference>
        </references>
      </pivotArea>
    </format>
    <format dxfId="4120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49"/>
          </reference>
          <reference field="4" count="1">
            <x v="0"/>
          </reference>
        </references>
      </pivotArea>
    </format>
    <format dxfId="4119">
      <pivotArea dataOnly="0" labelOnly="1" outline="0" fieldPosition="0">
        <references count="3">
          <reference field="0" count="1" selected="0">
            <x v="104"/>
          </reference>
          <reference field="2" count="1" selected="0">
            <x v="49"/>
          </reference>
          <reference field="4" count="1">
            <x v="1"/>
          </reference>
        </references>
      </pivotArea>
    </format>
    <format dxfId="4118">
      <pivotArea dataOnly="0" labelOnly="1" outline="0" fieldPosition="0">
        <references count="3">
          <reference field="0" count="1" selected="0">
            <x v="124"/>
          </reference>
          <reference field="2" count="1" selected="0">
            <x v="49"/>
          </reference>
          <reference field="4" count="1">
            <x v="0"/>
          </reference>
        </references>
      </pivotArea>
    </format>
    <format dxfId="4117">
      <pivotArea dataOnly="0" labelOnly="1" outline="0" fieldPosition="0">
        <references count="3">
          <reference field="0" count="1" selected="0">
            <x v="146"/>
          </reference>
          <reference field="2" count="1" selected="0">
            <x v="49"/>
          </reference>
          <reference field="4" count="1">
            <x v="0"/>
          </reference>
        </references>
      </pivotArea>
    </format>
    <format dxfId="4116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50"/>
          </reference>
          <reference field="4" count="1">
            <x v="0"/>
          </reference>
        </references>
      </pivotArea>
    </format>
    <format dxfId="4115">
      <pivotArea dataOnly="0" labelOnly="1" outline="0" fieldPosition="0">
        <references count="3">
          <reference field="0" count="1" selected="0">
            <x v="52"/>
          </reference>
          <reference field="2" count="1" selected="0">
            <x v="51"/>
          </reference>
          <reference field="4" count="1">
            <x v="1"/>
          </reference>
        </references>
      </pivotArea>
    </format>
    <format dxfId="4114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52"/>
          </reference>
          <reference field="4" count="1">
            <x v="0"/>
          </reference>
        </references>
      </pivotArea>
    </format>
    <format dxfId="4113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52"/>
          </reference>
          <reference field="4" count="1">
            <x v="0"/>
          </reference>
        </references>
      </pivotArea>
    </format>
    <format dxfId="4112">
      <pivotArea dataOnly="0" labelOnly="1" outline="0" fieldPosition="0">
        <references count="3">
          <reference field="0" count="1" selected="0">
            <x v="95"/>
          </reference>
          <reference field="2" count="1" selected="0">
            <x v="52"/>
          </reference>
          <reference field="4" count="1">
            <x v="0"/>
          </reference>
        </references>
      </pivotArea>
    </format>
    <format dxfId="4111">
      <pivotArea dataOnly="0" labelOnly="1" outline="0" fieldPosition="0">
        <references count="3">
          <reference field="0" count="1" selected="0">
            <x v="58"/>
          </reference>
          <reference field="2" count="1" selected="0">
            <x v="53"/>
          </reference>
          <reference field="4" count="1">
            <x v="0"/>
          </reference>
        </references>
      </pivotArea>
    </format>
    <format dxfId="4110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54"/>
          </reference>
          <reference field="4" count="1">
            <x v="0"/>
          </reference>
        </references>
      </pivotArea>
    </format>
    <format dxfId="4109">
      <pivotArea dataOnly="0" labelOnly="1" outline="0" fieldPosition="0">
        <references count="3">
          <reference field="0" count="1" selected="0">
            <x v="72"/>
          </reference>
          <reference field="2" count="1" selected="0">
            <x v="55"/>
          </reference>
          <reference field="4" count="1">
            <x v="0"/>
          </reference>
        </references>
      </pivotArea>
    </format>
    <format dxfId="4108">
      <pivotArea dataOnly="0" labelOnly="1" outline="0" fieldPosition="0">
        <references count="3">
          <reference field="0" count="1" selected="0">
            <x v="121"/>
          </reference>
          <reference field="2" count="1" selected="0">
            <x v="55"/>
          </reference>
          <reference field="4" count="1">
            <x v="1"/>
          </reference>
        </references>
      </pivotArea>
    </format>
    <format dxfId="4107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56"/>
          </reference>
          <reference field="4" count="1">
            <x v="0"/>
          </reference>
        </references>
      </pivotArea>
    </format>
    <format dxfId="4106">
      <pivotArea dataOnly="0" labelOnly="1" outline="0" fieldPosition="0">
        <references count="3">
          <reference field="0" count="1" selected="0">
            <x v="84"/>
          </reference>
          <reference field="2" count="1" selected="0">
            <x v="57"/>
          </reference>
          <reference field="4" count="1">
            <x v="0"/>
          </reference>
        </references>
      </pivotArea>
    </format>
    <format dxfId="4105">
      <pivotArea dataOnly="0" labelOnly="1" outline="0" fieldPosition="0">
        <references count="3">
          <reference field="0" count="1" selected="0">
            <x v="89"/>
          </reference>
          <reference field="2" count="1" selected="0">
            <x v="58"/>
          </reference>
          <reference field="4" count="1">
            <x v="1"/>
          </reference>
        </references>
      </pivotArea>
    </format>
    <format dxfId="4104">
      <pivotArea dataOnly="0" labelOnly="1" outline="0" fieldPosition="0">
        <references count="3">
          <reference field="0" count="1" selected="0">
            <x v="101"/>
          </reference>
          <reference field="2" count="1" selected="0">
            <x v="59"/>
          </reference>
          <reference field="4" count="1">
            <x v="3"/>
          </reference>
        </references>
      </pivotArea>
    </format>
    <format dxfId="4103">
      <pivotArea dataOnly="0" labelOnly="1" outline="0" fieldPosition="0">
        <references count="3">
          <reference field="0" count="1" selected="0">
            <x v="151"/>
          </reference>
          <reference field="2" count="1" selected="0">
            <x v="59"/>
          </reference>
          <reference field="4" count="1">
            <x v="1"/>
          </reference>
        </references>
      </pivotArea>
    </format>
    <format dxfId="4102">
      <pivotArea dataOnly="0" labelOnly="1" outline="0" fieldPosition="0">
        <references count="3">
          <reference field="0" count="1" selected="0">
            <x v="112"/>
          </reference>
          <reference field="2" count="1" selected="0">
            <x v="60"/>
          </reference>
          <reference field="4" count="1">
            <x v="0"/>
          </reference>
        </references>
      </pivotArea>
    </format>
    <format dxfId="4101">
      <pivotArea dataOnly="0" labelOnly="1" outline="0" fieldPosition="0">
        <references count="3">
          <reference field="0" count="1" selected="0">
            <x v="113"/>
          </reference>
          <reference field="2" count="1" selected="0">
            <x v="60"/>
          </reference>
          <reference field="4" count="1">
            <x v="0"/>
          </reference>
        </references>
      </pivotArea>
    </format>
    <format dxfId="4100">
      <pivotArea dataOnly="0" labelOnly="1" outline="0" fieldPosition="0">
        <references count="3">
          <reference field="0" count="1" selected="0">
            <x v="114"/>
          </reference>
          <reference field="2" count="1" selected="0">
            <x v="61"/>
          </reference>
          <reference field="4" count="1">
            <x v="0"/>
          </reference>
        </references>
      </pivotArea>
    </format>
    <format dxfId="4099">
      <pivotArea dataOnly="0" labelOnly="1" outline="0" fieldPosition="0">
        <references count="3">
          <reference field="0" count="1" selected="0">
            <x v="122"/>
          </reference>
          <reference field="2" count="1" selected="0">
            <x v="61"/>
          </reference>
          <reference field="4" count="1">
            <x v="1"/>
          </reference>
        </references>
      </pivotArea>
    </format>
    <format dxfId="4098">
      <pivotArea dataOnly="0" labelOnly="1" outline="0" fieldPosition="0">
        <references count="3">
          <reference field="0" count="1" selected="0">
            <x v="134"/>
          </reference>
          <reference field="2" count="1" selected="0">
            <x v="61"/>
          </reference>
          <reference field="4" count="1">
            <x v="1"/>
          </reference>
        </references>
      </pivotArea>
    </format>
    <format dxfId="4097">
      <pivotArea dataOnly="0" labelOnly="1" outline="0" fieldPosition="0">
        <references count="3">
          <reference field="0" count="1" selected="0">
            <x v="144"/>
          </reference>
          <reference field="2" count="1" selected="0">
            <x v="61"/>
          </reference>
          <reference field="4" count="1">
            <x v="1"/>
          </reference>
        </references>
      </pivotArea>
    </format>
    <format dxfId="4096">
      <pivotArea dataOnly="0" labelOnly="1" outline="0" fieldPosition="0">
        <references count="3">
          <reference field="0" count="1" selected="0">
            <x v="159"/>
          </reference>
          <reference field="2" count="1" selected="0">
            <x v="61"/>
          </reference>
          <reference field="4" count="1">
            <x v="1"/>
          </reference>
        </references>
      </pivotArea>
    </format>
    <format dxfId="4095">
      <pivotArea dataOnly="0" labelOnly="1" outline="0" fieldPosition="0">
        <references count="3">
          <reference field="0" count="1" selected="0">
            <x v="169"/>
          </reference>
          <reference field="2" count="1" selected="0">
            <x v="61"/>
          </reference>
          <reference field="4" count="1">
            <x v="2"/>
          </reference>
        </references>
      </pivotArea>
    </format>
    <format dxfId="4094">
      <pivotArea dataOnly="0" labelOnly="1" outline="0" fieldPosition="0">
        <references count="3">
          <reference field="0" count="1" selected="0">
            <x v="173"/>
          </reference>
          <reference field="2" count="1" selected="0">
            <x v="61"/>
          </reference>
          <reference field="4" count="1">
            <x v="1"/>
          </reference>
        </references>
      </pivotArea>
    </format>
    <format dxfId="4093">
      <pivotArea dataOnly="0" labelOnly="1" outline="0" fieldPosition="0">
        <references count="3">
          <reference field="0" count="1" selected="0">
            <x v="116"/>
          </reference>
          <reference field="2" count="1" selected="0">
            <x v="62"/>
          </reference>
          <reference field="4" count="1">
            <x v="1"/>
          </reference>
        </references>
      </pivotArea>
    </format>
    <format dxfId="4092">
      <pivotArea dataOnly="0" labelOnly="1" outline="0" fieldPosition="0">
        <references count="3">
          <reference field="0" count="1" selected="0">
            <x v="120"/>
          </reference>
          <reference field="2" count="1" selected="0">
            <x v="63"/>
          </reference>
          <reference field="4" count="1">
            <x v="0"/>
          </reference>
        </references>
      </pivotArea>
    </format>
    <format dxfId="4091">
      <pivotArea dataOnly="0" labelOnly="1" outline="0" fieldPosition="0">
        <references count="3">
          <reference field="0" count="1" selected="0">
            <x v="125"/>
          </reference>
          <reference field="2" count="1" selected="0">
            <x v="64"/>
          </reference>
          <reference field="4" count="1">
            <x v="1"/>
          </reference>
        </references>
      </pivotArea>
    </format>
    <format dxfId="4090">
      <pivotArea dataOnly="0" labelOnly="1" outline="0" fieldPosition="0">
        <references count="3">
          <reference field="0" count="1" selected="0">
            <x v="130"/>
          </reference>
          <reference field="2" count="1" selected="0">
            <x v="65"/>
          </reference>
          <reference field="4" count="1">
            <x v="1"/>
          </reference>
        </references>
      </pivotArea>
    </format>
    <format dxfId="4089">
      <pivotArea dataOnly="0" labelOnly="1" outline="0" fieldPosition="0">
        <references count="3">
          <reference field="0" count="1" selected="0">
            <x v="168"/>
          </reference>
          <reference field="2" count="1" selected="0">
            <x v="65"/>
          </reference>
          <reference field="4" count="1">
            <x v="1"/>
          </reference>
        </references>
      </pivotArea>
    </format>
    <format dxfId="4088">
      <pivotArea dataOnly="0" labelOnly="1" outline="0" fieldPosition="0">
        <references count="3">
          <reference field="0" count="1" selected="0">
            <x v="133"/>
          </reference>
          <reference field="2" count="1" selected="0">
            <x v="66"/>
          </reference>
          <reference field="4" count="1">
            <x v="1"/>
          </reference>
        </references>
      </pivotArea>
    </format>
    <format dxfId="4087">
      <pivotArea dataOnly="0" labelOnly="1" outline="0" fieldPosition="0">
        <references count="3">
          <reference field="0" count="1" selected="0">
            <x v="158"/>
          </reference>
          <reference field="2" count="1" selected="0">
            <x v="67"/>
          </reference>
          <reference field="4" count="1">
            <x v="0"/>
          </reference>
        </references>
      </pivotArea>
    </format>
    <format dxfId="4086">
      <pivotArea dataOnly="0" labelOnly="1" outline="0" fieldPosition="0">
        <references count="3">
          <reference field="0" count="1" selected="0">
            <x v="162"/>
          </reference>
          <reference field="2" count="1" selected="0">
            <x v="68"/>
          </reference>
          <reference field="4" count="1">
            <x v="1"/>
          </reference>
        </references>
      </pivotArea>
    </format>
    <format dxfId="4085">
      <pivotArea dataOnly="0" labelOnly="1" outline="0" fieldPosition="0">
        <references count="3">
          <reference field="0" count="1" selected="0">
            <x v="165"/>
          </reference>
          <reference field="2" count="1" selected="0">
            <x v="69"/>
          </reference>
          <reference field="4" count="1">
            <x v="1"/>
          </reference>
        </references>
      </pivotArea>
    </format>
    <format dxfId="4084">
      <pivotArea dataOnly="0" labelOnly="1" outline="0" fieldPosition="0">
        <references count="3">
          <reference field="0" count="1" selected="0">
            <x v="172"/>
          </reference>
          <reference field="2" count="1" selected="0">
            <x v="70"/>
          </reference>
          <reference field="4" count="1">
            <x v="0"/>
          </reference>
        </references>
      </pivotArea>
    </format>
    <format dxfId="4083">
      <pivotArea type="all" dataOnly="0" outline="0" fieldPosition="0"/>
    </format>
    <format dxfId="4082">
      <pivotArea outline="0" collapsedLevelsAreSubtotals="1" fieldPosition="0"/>
    </format>
    <format dxfId="4081">
      <pivotArea type="topRight" dataOnly="0" labelOnly="1" outline="0" fieldPosition="0"/>
    </format>
    <format dxfId="4080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079">
      <pivotArea dataOnly="0" labelOnly="1" outline="0" fieldPosition="0">
        <references count="1">
          <reference field="2" count="2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</reference>
        </references>
      </pivotArea>
    </format>
    <format dxfId="4078">
      <pivotArea dataOnly="0" labelOnly="1" grandRow="1" outline="0" fieldPosition="0"/>
    </format>
    <format dxfId="4077">
      <pivotArea dataOnly="0" labelOnly="1" outline="0" fieldPosition="0">
        <references count="2">
          <reference field="0" count="16">
            <x v="9"/>
            <x v="10"/>
            <x v="21"/>
            <x v="23"/>
            <x v="41"/>
            <x v="59"/>
            <x v="60"/>
            <x v="76"/>
            <x v="77"/>
            <x v="108"/>
            <x v="118"/>
            <x v="153"/>
            <x v="154"/>
            <x v="155"/>
            <x v="157"/>
            <x v="160"/>
          </reference>
          <reference field="2" count="1" selected="0">
            <x v="0"/>
          </reference>
        </references>
      </pivotArea>
    </format>
    <format dxfId="4076">
      <pivotArea dataOnly="0" labelOnly="1" outline="0" fieldPosition="0">
        <references count="2">
          <reference field="0" count="1">
            <x v="36"/>
          </reference>
          <reference field="2" count="1" selected="0">
            <x v="1"/>
          </reference>
        </references>
      </pivotArea>
    </format>
    <format dxfId="4075">
      <pivotArea dataOnly="0" labelOnly="1" outline="0" fieldPosition="0">
        <references count="2">
          <reference field="0" count="2">
            <x v="132"/>
            <x v="164"/>
          </reference>
          <reference field="2" count="1" selected="0">
            <x v="2"/>
          </reference>
        </references>
      </pivotArea>
    </format>
    <format dxfId="4074">
      <pivotArea dataOnly="0" labelOnly="1" outline="0" fieldPosition="0">
        <references count="2">
          <reference field="0" count="1">
            <x v="63"/>
          </reference>
          <reference field="2" count="1" selected="0">
            <x v="3"/>
          </reference>
        </references>
      </pivotArea>
    </format>
    <format dxfId="4073">
      <pivotArea dataOnly="0" labelOnly="1" outline="0" fieldPosition="0">
        <references count="2">
          <reference field="0" count="3">
            <x v="15"/>
            <x v="29"/>
            <x v="145"/>
          </reference>
          <reference field="2" count="1" selected="0">
            <x v="4"/>
          </reference>
        </references>
      </pivotArea>
    </format>
    <format dxfId="4072">
      <pivotArea dataOnly="0" labelOnly="1" outline="0" fieldPosition="0">
        <references count="2">
          <reference field="0" count="1">
            <x v="7"/>
          </reference>
          <reference field="2" count="1" selected="0">
            <x v="5"/>
          </reference>
        </references>
      </pivotArea>
    </format>
    <format dxfId="4071">
      <pivotArea dataOnly="0" labelOnly="1" outline="0" fieldPosition="0">
        <references count="2">
          <reference field="0" count="2">
            <x v="51"/>
            <x v="143"/>
          </reference>
          <reference field="2" count="1" selected="0">
            <x v="6"/>
          </reference>
        </references>
      </pivotArea>
    </format>
    <format dxfId="4070">
      <pivotArea dataOnly="0" labelOnly="1" outline="0" fieldPosition="0">
        <references count="2">
          <reference field="0" count="3">
            <x v="19"/>
            <x v="42"/>
            <x v="87"/>
          </reference>
          <reference field="2" count="1" selected="0">
            <x v="7"/>
          </reference>
        </references>
      </pivotArea>
    </format>
    <format dxfId="4069">
      <pivotArea dataOnly="0" labelOnly="1" outline="0" fieldPosition="0">
        <references count="2">
          <reference field="0" count="3">
            <x v="73"/>
            <x v="90"/>
            <x v="171"/>
          </reference>
          <reference field="2" count="1" selected="0">
            <x v="8"/>
          </reference>
        </references>
      </pivotArea>
    </format>
    <format dxfId="4068">
      <pivotArea dataOnly="0" labelOnly="1" outline="0" fieldPosition="0">
        <references count="2">
          <reference field="0" count="2">
            <x v="47"/>
            <x v="48"/>
          </reference>
          <reference field="2" count="1" selected="0">
            <x v="9"/>
          </reference>
        </references>
      </pivotArea>
    </format>
    <format dxfId="4067">
      <pivotArea dataOnly="0" labelOnly="1" outline="0" fieldPosition="0">
        <references count="2">
          <reference field="0" count="5">
            <x v="25"/>
            <x v="78"/>
            <x v="79"/>
            <x v="80"/>
            <x v="93"/>
          </reference>
          <reference field="2" count="1" selected="0">
            <x v="10"/>
          </reference>
        </references>
      </pivotArea>
    </format>
    <format dxfId="4066">
      <pivotArea dataOnly="0" labelOnly="1" outline="0" fieldPosition="0">
        <references count="2">
          <reference field="0" count="2">
            <x v="46"/>
            <x v="110"/>
          </reference>
          <reference field="2" count="1" selected="0">
            <x v="11"/>
          </reference>
        </references>
      </pivotArea>
    </format>
    <format dxfId="4065">
      <pivotArea dataOnly="0" labelOnly="1" outline="0" fieldPosition="0">
        <references count="2">
          <reference field="0" count="6">
            <x v="5"/>
            <x v="50"/>
            <x v="62"/>
            <x v="74"/>
            <x v="97"/>
            <x v="111"/>
          </reference>
          <reference field="2" count="1" selected="0">
            <x v="12"/>
          </reference>
        </references>
      </pivotArea>
    </format>
    <format dxfId="4064">
      <pivotArea dataOnly="0" labelOnly="1" outline="0" fieldPosition="0">
        <references count="2">
          <reference field="0" count="2">
            <x v="147"/>
            <x v="170"/>
          </reference>
          <reference field="2" count="1" selected="0">
            <x v="13"/>
          </reference>
        </references>
      </pivotArea>
    </format>
    <format dxfId="4063">
      <pivotArea dataOnly="0" labelOnly="1" outline="0" fieldPosition="0">
        <references count="2">
          <reference field="0" count="4">
            <x v="2"/>
            <x v="39"/>
            <x v="126"/>
            <x v="161"/>
          </reference>
          <reference field="2" count="1" selected="0">
            <x v="14"/>
          </reference>
        </references>
      </pivotArea>
    </format>
    <format dxfId="4062">
      <pivotArea dataOnly="0" labelOnly="1" outline="0" fieldPosition="0">
        <references count="2">
          <reference field="0" count="7">
            <x v="17"/>
            <x v="20"/>
            <x v="56"/>
            <x v="85"/>
            <x v="92"/>
            <x v="107"/>
            <x v="142"/>
          </reference>
          <reference field="2" count="1" selected="0">
            <x v="15"/>
          </reference>
        </references>
      </pivotArea>
    </format>
    <format dxfId="4061">
      <pivotArea dataOnly="0" labelOnly="1" outline="0" fieldPosition="0">
        <references count="2">
          <reference field="0" count="8">
            <x v="32"/>
            <x v="33"/>
            <x v="99"/>
            <x v="102"/>
            <x v="103"/>
            <x v="127"/>
            <x v="137"/>
            <x v="139"/>
          </reference>
          <reference field="2" count="1" selected="0">
            <x v="16"/>
          </reference>
        </references>
      </pivotArea>
    </format>
    <format dxfId="4060">
      <pivotArea dataOnly="0" labelOnly="1" outline="0" fieldPosition="0">
        <references count="2">
          <reference field="0" count="8">
            <x v="8"/>
            <x v="45"/>
            <x v="68"/>
            <x v="69"/>
            <x v="129"/>
            <x v="152"/>
            <x v="163"/>
            <x v="166"/>
          </reference>
          <reference field="2" count="1" selected="0">
            <x v="17"/>
          </reference>
        </references>
      </pivotArea>
    </format>
    <format dxfId="4059">
      <pivotArea dataOnly="0" labelOnly="1" outline="0" fieldPosition="0">
        <references count="2">
          <reference field="0" count="2">
            <x v="119"/>
            <x v="140"/>
          </reference>
          <reference field="2" count="1" selected="0">
            <x v="18"/>
          </reference>
        </references>
      </pivotArea>
    </format>
    <format dxfId="4058">
      <pivotArea dataOnly="0" labelOnly="1" outline="0" fieldPosition="0">
        <references count="2">
          <reference field="0" count="2">
            <x v="70"/>
            <x v="149"/>
          </reference>
          <reference field="2" count="1" selected="0">
            <x v="19"/>
          </reference>
        </references>
      </pivotArea>
    </format>
    <format dxfId="4057">
      <pivotArea dataOnly="0" labelOnly="1" outline="0" fieldPosition="0">
        <references count="2">
          <reference field="0" count="5">
            <x v="57"/>
            <x v="109"/>
            <x v="128"/>
            <x v="148"/>
            <x v="156"/>
          </reference>
          <reference field="2" count="1" selected="0">
            <x v="20"/>
          </reference>
        </references>
      </pivotArea>
    </format>
    <format dxfId="4056">
      <pivotArea dataOnly="0" labelOnly="1" outline="0" fieldPosition="0">
        <references count="2">
          <reference field="0" count="1">
            <x v="37"/>
          </reference>
          <reference field="2" count="1" selected="0">
            <x v="21"/>
          </reference>
        </references>
      </pivotArea>
    </format>
    <format dxfId="4055">
      <pivotArea dataOnly="0" labelOnly="1" outline="0" fieldPosition="0">
        <references count="2">
          <reference field="0" count="1">
            <x v="96"/>
          </reference>
          <reference field="2" count="1" selected="0">
            <x v="22"/>
          </reference>
        </references>
      </pivotArea>
    </format>
    <format dxfId="4054">
      <pivotArea dataOnly="0" labelOnly="1" outline="0" fieldPosition="0">
        <references count="2">
          <reference field="0" count="1">
            <x v="83"/>
          </reference>
          <reference field="2" count="1" selected="0">
            <x v="23"/>
          </reference>
        </references>
      </pivotArea>
    </format>
    <format dxfId="4053">
      <pivotArea dataOnly="0" labelOnly="1" outline="0" fieldPosition="0">
        <references count="2">
          <reference field="0" count="6">
            <x v="34"/>
            <x v="82"/>
            <x v="123"/>
            <x v="135"/>
            <x v="136"/>
            <x v="138"/>
          </reference>
          <reference field="2" count="1" selected="0">
            <x v="24"/>
          </reference>
        </references>
      </pivotArea>
    </format>
    <format dxfId="4052">
      <pivotArea dataOnly="0" labelOnly="1" outline="0" fieldPosition="0">
        <references count="2">
          <reference field="0" count="1">
            <x v="11"/>
          </reference>
          <reference field="2" count="1" selected="0">
            <x v="25"/>
          </reference>
        </references>
      </pivotArea>
    </format>
    <format dxfId="4051">
      <pivotArea dataOnly="0" labelOnly="1" outline="0" fieldPosition="0">
        <references count="2">
          <reference field="0" count="2">
            <x v="98"/>
            <x v="117"/>
          </reference>
          <reference field="2" count="1" selected="0">
            <x v="26"/>
          </reference>
        </references>
      </pivotArea>
    </format>
    <format dxfId="4050">
      <pivotArea dataOnly="0" labelOnly="1" outline="0" fieldPosition="0">
        <references count="2">
          <reference field="0" count="1">
            <x v="105"/>
          </reference>
          <reference field="2" count="1" selected="0">
            <x v="27"/>
          </reference>
        </references>
      </pivotArea>
    </format>
    <format dxfId="4049">
      <pivotArea dataOnly="0" labelOnly="1" outline="0" fieldPosition="0">
        <references count="2">
          <reference field="0" count="1">
            <x v="141"/>
          </reference>
          <reference field="2" count="1" selected="0">
            <x v="28"/>
          </reference>
        </references>
      </pivotArea>
    </format>
    <format dxfId="4048">
      <pivotArea dataOnly="0" labelOnly="1" outline="0" fieldPosition="0">
        <references count="2">
          <reference field="0" count="1">
            <x v="81"/>
          </reference>
          <reference field="2" count="1" selected="0">
            <x v="29"/>
          </reference>
        </references>
      </pivotArea>
    </format>
    <format dxfId="4047">
      <pivotArea dataOnly="0" labelOnly="1" outline="0" fieldPosition="0">
        <references count="2">
          <reference field="0" count="1">
            <x v="131"/>
          </reference>
          <reference field="2" count="1" selected="0">
            <x v="30"/>
          </reference>
        </references>
      </pivotArea>
    </format>
    <format dxfId="4046">
      <pivotArea dataOnly="0" labelOnly="1" outline="0" fieldPosition="0">
        <references count="2">
          <reference field="0" count="3">
            <x v="35"/>
            <x v="61"/>
            <x v="100"/>
          </reference>
          <reference field="2" count="1" selected="0">
            <x v="31"/>
          </reference>
        </references>
      </pivotArea>
    </format>
    <format dxfId="4045">
      <pivotArea dataOnly="0" labelOnly="1" outline="0" fieldPosition="0">
        <references count="2">
          <reference field="0" count="1">
            <x v="106"/>
          </reference>
          <reference field="2" count="1" selected="0">
            <x v="32"/>
          </reference>
        </references>
      </pivotArea>
    </format>
    <format dxfId="4044">
      <pivotArea dataOnly="0" labelOnly="1" outline="0" fieldPosition="0">
        <references count="2">
          <reference field="0" count="4">
            <x v="65"/>
            <x v="66"/>
            <x v="88"/>
            <x v="115"/>
          </reference>
          <reference field="2" count="1" selected="0">
            <x v="33"/>
          </reference>
        </references>
      </pivotArea>
    </format>
    <format dxfId="4043">
      <pivotArea dataOnly="0" labelOnly="1" outline="0" fieldPosition="0">
        <references count="2">
          <reference field="0" count="1">
            <x v="49"/>
          </reference>
          <reference field="2" count="1" selected="0">
            <x v="34"/>
          </reference>
        </references>
      </pivotArea>
    </format>
    <format dxfId="4042">
      <pivotArea dataOnly="0" labelOnly="1" outline="0" fieldPosition="0">
        <references count="2">
          <reference field="0" count="1">
            <x v="91"/>
          </reference>
          <reference field="2" count="1" selected="0">
            <x v="35"/>
          </reference>
        </references>
      </pivotArea>
    </format>
    <format dxfId="4041">
      <pivotArea dataOnly="0" labelOnly="1" outline="0" fieldPosition="0">
        <references count="2">
          <reference field="0" count="1">
            <x v="0"/>
          </reference>
          <reference field="2" count="1" selected="0">
            <x v="36"/>
          </reference>
        </references>
      </pivotArea>
    </format>
    <format dxfId="4040">
      <pivotArea dataOnly="0" labelOnly="1" outline="0" fieldPosition="0">
        <references count="2">
          <reference field="0" count="1">
            <x v="1"/>
          </reference>
          <reference field="2" count="1" selected="0">
            <x v="37"/>
          </reference>
        </references>
      </pivotArea>
    </format>
    <format dxfId="4039">
      <pivotArea dataOnly="0" labelOnly="1" outline="0" fieldPosition="0">
        <references count="2">
          <reference field="0" count="6">
            <x v="3"/>
            <x v="4"/>
            <x v="30"/>
            <x v="64"/>
            <x v="67"/>
            <x v="167"/>
          </reference>
          <reference field="2" count="1" selected="0">
            <x v="38"/>
          </reference>
        </references>
      </pivotArea>
    </format>
    <format dxfId="4038">
      <pivotArea dataOnly="0" labelOnly="1" outline="0" fieldPosition="0">
        <references count="2">
          <reference field="0" count="2">
            <x v="6"/>
            <x v="18"/>
          </reference>
          <reference field="2" count="1" selected="0">
            <x v="39"/>
          </reference>
        </references>
      </pivotArea>
    </format>
    <format dxfId="4037">
      <pivotArea dataOnly="0" labelOnly="1" outline="0" fieldPosition="0">
        <references count="2">
          <reference field="0" count="3">
            <x v="12"/>
            <x v="22"/>
            <x v="86"/>
          </reference>
          <reference field="2" count="1" selected="0">
            <x v="40"/>
          </reference>
        </references>
      </pivotArea>
    </format>
    <format dxfId="4036">
      <pivotArea dataOnly="0" labelOnly="1" outline="0" fieldPosition="0">
        <references count="2">
          <reference field="0" count="1">
            <x v="13"/>
          </reference>
          <reference field="2" count="1" selected="0">
            <x v="41"/>
          </reference>
        </references>
      </pivotArea>
    </format>
    <format dxfId="4035">
      <pivotArea dataOnly="0" labelOnly="1" outline="0" fieldPosition="0">
        <references count="2">
          <reference field="0" count="1">
            <x v="14"/>
          </reference>
          <reference field="2" count="1" selected="0">
            <x v="42"/>
          </reference>
        </references>
      </pivotArea>
    </format>
    <format dxfId="4034">
      <pivotArea dataOnly="0" labelOnly="1" outline="0" fieldPosition="0">
        <references count="2">
          <reference field="0" count="2">
            <x v="16"/>
            <x v="53"/>
          </reference>
          <reference field="2" count="1" selected="0">
            <x v="43"/>
          </reference>
        </references>
      </pivotArea>
    </format>
    <format dxfId="4033">
      <pivotArea dataOnly="0" labelOnly="1" outline="0" fieldPosition="0">
        <references count="2">
          <reference field="0" count="2">
            <x v="24"/>
            <x v="150"/>
          </reference>
          <reference field="2" count="1" selected="0">
            <x v="44"/>
          </reference>
        </references>
      </pivotArea>
    </format>
    <format dxfId="4032">
      <pivotArea dataOnly="0" labelOnly="1" outline="0" fieldPosition="0">
        <references count="2">
          <reference field="0" count="3">
            <x v="26"/>
            <x v="27"/>
            <x v="28"/>
          </reference>
          <reference field="2" count="1" selected="0">
            <x v="45"/>
          </reference>
        </references>
      </pivotArea>
    </format>
    <format dxfId="4031">
      <pivotArea dataOnly="0" labelOnly="1" outline="0" fieldPosition="0">
        <references count="2">
          <reference field="0" count="1">
            <x v="31"/>
          </reference>
          <reference field="2" count="1" selected="0">
            <x v="46"/>
          </reference>
        </references>
      </pivotArea>
    </format>
    <format dxfId="4030">
      <pivotArea dataOnly="0" labelOnly="1" outline="0" fieldPosition="0">
        <references count="2">
          <reference field="0" count="2">
            <x v="38"/>
            <x v="94"/>
          </reference>
          <reference field="2" count="1" selected="0">
            <x v="47"/>
          </reference>
        </references>
      </pivotArea>
    </format>
    <format dxfId="4029">
      <pivotArea dataOnly="0" labelOnly="1" outline="0" fieldPosition="0">
        <references count="2">
          <reference field="0" count="1">
            <x v="40"/>
          </reference>
          <reference field="2" count="1" selected="0">
            <x v="48"/>
          </reference>
        </references>
      </pivotArea>
    </format>
    <format dxfId="4028">
      <pivotArea dataOnly="0" labelOnly="1" outline="0" fieldPosition="0">
        <references count="2">
          <reference field="0" count="4">
            <x v="43"/>
            <x v="104"/>
            <x v="124"/>
            <x v="146"/>
          </reference>
          <reference field="2" count="1" selected="0">
            <x v="49"/>
          </reference>
        </references>
      </pivotArea>
    </format>
    <format dxfId="4027">
      <pivotArea dataOnly="0" labelOnly="1" outline="0" fieldPosition="0">
        <references count="2">
          <reference field="0" count="1">
            <x v="44"/>
          </reference>
          <reference field="2" count="1" selected="0">
            <x v="50"/>
          </reference>
        </references>
      </pivotArea>
    </format>
    <format dxfId="4026">
      <pivotArea dataOnly="0" labelOnly="1" outline="0" fieldPosition="0">
        <references count="2">
          <reference field="0" count="1">
            <x v="52"/>
          </reference>
          <reference field="2" count="1" selected="0">
            <x v="51"/>
          </reference>
        </references>
      </pivotArea>
    </format>
    <format dxfId="4025">
      <pivotArea dataOnly="0" labelOnly="1" outline="0" fieldPosition="0">
        <references count="2">
          <reference field="0" count="3">
            <x v="54"/>
            <x v="55"/>
            <x v="95"/>
          </reference>
          <reference field="2" count="1" selected="0">
            <x v="52"/>
          </reference>
        </references>
      </pivotArea>
    </format>
    <format dxfId="4024">
      <pivotArea dataOnly="0" labelOnly="1" outline="0" fieldPosition="0">
        <references count="2">
          <reference field="0" count="1">
            <x v="58"/>
          </reference>
          <reference field="2" count="1" selected="0">
            <x v="53"/>
          </reference>
        </references>
      </pivotArea>
    </format>
    <format dxfId="4023">
      <pivotArea dataOnly="0" labelOnly="1" outline="0" fieldPosition="0">
        <references count="2">
          <reference field="0" count="1">
            <x v="71"/>
          </reference>
          <reference field="2" count="1" selected="0">
            <x v="54"/>
          </reference>
        </references>
      </pivotArea>
    </format>
    <format dxfId="4022">
      <pivotArea dataOnly="0" labelOnly="1" outline="0" fieldPosition="0">
        <references count="2">
          <reference field="0" count="2">
            <x v="72"/>
            <x v="121"/>
          </reference>
          <reference field="2" count="1" selected="0">
            <x v="55"/>
          </reference>
        </references>
      </pivotArea>
    </format>
    <format dxfId="4021">
      <pivotArea dataOnly="0" labelOnly="1" outline="0" fieldPosition="0">
        <references count="2">
          <reference field="0" count="1">
            <x v="75"/>
          </reference>
          <reference field="2" count="1" selected="0">
            <x v="56"/>
          </reference>
        </references>
      </pivotArea>
    </format>
    <format dxfId="4020">
      <pivotArea dataOnly="0" labelOnly="1" outline="0" fieldPosition="0">
        <references count="2">
          <reference field="0" count="1">
            <x v="84"/>
          </reference>
          <reference field="2" count="1" selected="0">
            <x v="57"/>
          </reference>
        </references>
      </pivotArea>
    </format>
    <format dxfId="4019">
      <pivotArea dataOnly="0" labelOnly="1" outline="0" fieldPosition="0">
        <references count="2">
          <reference field="0" count="1">
            <x v="89"/>
          </reference>
          <reference field="2" count="1" selected="0">
            <x v="58"/>
          </reference>
        </references>
      </pivotArea>
    </format>
    <format dxfId="4018">
      <pivotArea dataOnly="0" labelOnly="1" outline="0" fieldPosition="0">
        <references count="2">
          <reference field="0" count="2">
            <x v="101"/>
            <x v="151"/>
          </reference>
          <reference field="2" count="1" selected="0">
            <x v="59"/>
          </reference>
        </references>
      </pivotArea>
    </format>
    <format dxfId="4017">
      <pivotArea dataOnly="0" labelOnly="1" outline="0" fieldPosition="0">
        <references count="2">
          <reference field="0" count="2">
            <x v="112"/>
            <x v="113"/>
          </reference>
          <reference field="2" count="1" selected="0">
            <x v="60"/>
          </reference>
        </references>
      </pivotArea>
    </format>
    <format dxfId="4016">
      <pivotArea dataOnly="0" labelOnly="1" outline="0" fieldPosition="0">
        <references count="2">
          <reference field="0" count="7">
            <x v="114"/>
            <x v="122"/>
            <x v="134"/>
            <x v="144"/>
            <x v="159"/>
            <x v="169"/>
            <x v="173"/>
          </reference>
          <reference field="2" count="1" selected="0">
            <x v="61"/>
          </reference>
        </references>
      </pivotArea>
    </format>
    <format dxfId="4015">
      <pivotArea dataOnly="0" labelOnly="1" outline="0" fieldPosition="0">
        <references count="2">
          <reference field="0" count="1">
            <x v="116"/>
          </reference>
          <reference field="2" count="1" selected="0">
            <x v="62"/>
          </reference>
        </references>
      </pivotArea>
    </format>
    <format dxfId="4014">
      <pivotArea dataOnly="0" labelOnly="1" outline="0" fieldPosition="0">
        <references count="2">
          <reference field="0" count="1">
            <x v="120"/>
          </reference>
          <reference field="2" count="1" selected="0">
            <x v="63"/>
          </reference>
        </references>
      </pivotArea>
    </format>
    <format dxfId="4013">
      <pivotArea dataOnly="0" labelOnly="1" outline="0" fieldPosition="0">
        <references count="2">
          <reference field="0" count="1">
            <x v="125"/>
          </reference>
          <reference field="2" count="1" selected="0">
            <x v="64"/>
          </reference>
        </references>
      </pivotArea>
    </format>
    <format dxfId="4012">
      <pivotArea dataOnly="0" labelOnly="1" outline="0" fieldPosition="0">
        <references count="2">
          <reference field="0" count="2">
            <x v="130"/>
            <x v="168"/>
          </reference>
          <reference field="2" count="1" selected="0">
            <x v="65"/>
          </reference>
        </references>
      </pivotArea>
    </format>
    <format dxfId="4011">
      <pivotArea dataOnly="0" labelOnly="1" outline="0" fieldPosition="0">
        <references count="2">
          <reference field="0" count="1">
            <x v="133"/>
          </reference>
          <reference field="2" count="1" selected="0">
            <x v="66"/>
          </reference>
        </references>
      </pivotArea>
    </format>
    <format dxfId="4010">
      <pivotArea dataOnly="0" labelOnly="1" outline="0" fieldPosition="0">
        <references count="2">
          <reference field="0" count="1">
            <x v="158"/>
          </reference>
          <reference field="2" count="1" selected="0">
            <x v="67"/>
          </reference>
        </references>
      </pivotArea>
    </format>
    <format dxfId="4009">
      <pivotArea dataOnly="0" labelOnly="1" outline="0" fieldPosition="0">
        <references count="2">
          <reference field="0" count="1">
            <x v="162"/>
          </reference>
          <reference field="2" count="1" selected="0">
            <x v="68"/>
          </reference>
        </references>
      </pivotArea>
    </format>
    <format dxfId="4008">
      <pivotArea dataOnly="0" labelOnly="1" outline="0" fieldPosition="0">
        <references count="2">
          <reference field="0" count="1">
            <x v="165"/>
          </reference>
          <reference field="2" count="1" selected="0">
            <x v="69"/>
          </reference>
        </references>
      </pivotArea>
    </format>
    <format dxfId="4007">
      <pivotArea dataOnly="0" labelOnly="1" outline="0" fieldPosition="0">
        <references count="2">
          <reference field="0" count="1">
            <x v="172"/>
          </reference>
          <reference field="2" count="1" selected="0">
            <x v="70"/>
          </reference>
        </references>
      </pivotArea>
    </format>
    <format dxfId="4006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4005">
      <pivotArea dataOnly="0" labelOnly="1" outline="0" fieldPosition="0">
        <references count="3">
          <reference field="0" count="1" selected="0">
            <x v="10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4004">
      <pivotArea dataOnly="0" labelOnly="1" outline="0" fieldPosition="0">
        <references count="3">
          <reference field="0" count="1" selected="0">
            <x v="21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4003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4002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4001">
      <pivotArea dataOnly="0" labelOnly="1" outline="0" fieldPosition="0">
        <references count="3">
          <reference field="0" count="1" selected="0">
            <x v="59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4000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3999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3998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3997">
      <pivotArea dataOnly="0" labelOnly="1" outline="0" fieldPosition="0">
        <references count="3">
          <reference field="0" count="1" selected="0">
            <x v="108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3996">
      <pivotArea dataOnly="0" labelOnly="1" outline="0" fieldPosition="0">
        <references count="3">
          <reference field="0" count="1" selected="0">
            <x v="118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3995">
      <pivotArea dataOnly="0" labelOnly="1" outline="0" fieldPosition="0">
        <references count="3">
          <reference field="0" count="1" selected="0">
            <x v="153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3994">
      <pivotArea dataOnly="0" labelOnly="1" outline="0" fieldPosition="0">
        <references count="3">
          <reference field="0" count="1" selected="0">
            <x v="154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3993">
      <pivotArea dataOnly="0" labelOnly="1" outline="0" fieldPosition="0">
        <references count="3">
          <reference field="0" count="1" selected="0">
            <x v="155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3992">
      <pivotArea dataOnly="0" labelOnly="1" outline="0" fieldPosition="0">
        <references count="3">
          <reference field="0" count="1" selected="0">
            <x v="157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3991">
      <pivotArea dataOnly="0" labelOnly="1" outline="0" fieldPosition="0">
        <references count="3">
          <reference field="0" count="1" selected="0">
            <x v="160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3990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1"/>
          </reference>
          <reference field="4" count="1">
            <x v="0"/>
          </reference>
        </references>
      </pivotArea>
    </format>
    <format dxfId="3989">
      <pivotArea dataOnly="0" labelOnly="1" outline="0" fieldPosition="0">
        <references count="3">
          <reference field="0" count="1" selected="0">
            <x v="132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3988">
      <pivotArea dataOnly="0" labelOnly="1" outline="0" fieldPosition="0">
        <references count="3">
          <reference field="0" count="1" selected="0">
            <x v="164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3987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3"/>
          </reference>
          <reference field="4" count="1">
            <x v="0"/>
          </reference>
        </references>
      </pivotArea>
    </format>
    <format dxfId="3986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3985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4"/>
          </reference>
          <reference field="4" count="1">
            <x v="0"/>
          </reference>
        </references>
      </pivotArea>
    </format>
    <format dxfId="3984">
      <pivotArea dataOnly="0" labelOnly="1" outline="0" fieldPosition="0">
        <references count="3">
          <reference field="0" count="1" selected="0">
            <x v="145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3983">
      <pivotArea dataOnly="0" labelOnly="1" outline="0" fieldPosition="0">
        <references count="3">
          <reference field="0" count="1" selected="0">
            <x v="7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3982">
      <pivotArea dataOnly="0" labelOnly="1" outline="0" fieldPosition="0">
        <references count="3">
          <reference field="0" count="1" selected="0">
            <x v="51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3981">
      <pivotArea dataOnly="0" labelOnly="1" outline="0" fieldPosition="0">
        <references count="3">
          <reference field="0" count="1" selected="0">
            <x v="143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3980">
      <pivotArea dataOnly="0" labelOnly="1" outline="0" fieldPosition="0">
        <references count="3">
          <reference field="0" count="1" selected="0">
            <x v="19"/>
          </reference>
          <reference field="2" count="1" selected="0">
            <x v="7"/>
          </reference>
          <reference field="4" count="1">
            <x v="0"/>
          </reference>
        </references>
      </pivotArea>
    </format>
    <format dxfId="3979">
      <pivotArea dataOnly="0" labelOnly="1" outline="0" fieldPosition="0">
        <references count="3">
          <reference field="0" count="1" selected="0">
            <x v="42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3978">
      <pivotArea dataOnly="0" labelOnly="1" outline="0" fieldPosition="0">
        <references count="3">
          <reference field="0" count="1" selected="0">
            <x v="87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3977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8"/>
          </reference>
          <reference field="4" count="1">
            <x v="0"/>
          </reference>
        </references>
      </pivotArea>
    </format>
    <format dxfId="3976">
      <pivotArea dataOnly="0" labelOnly="1" outline="0" fieldPosition="0">
        <references count="3">
          <reference field="0" count="1" selected="0">
            <x v="90"/>
          </reference>
          <reference field="2" count="1" selected="0">
            <x v="8"/>
          </reference>
          <reference field="4" count="1">
            <x v="0"/>
          </reference>
        </references>
      </pivotArea>
    </format>
    <format dxfId="3975">
      <pivotArea dataOnly="0" labelOnly="1" outline="0" fieldPosition="0">
        <references count="3">
          <reference field="0" count="1" selected="0">
            <x v="171"/>
          </reference>
          <reference field="2" count="1" selected="0">
            <x v="8"/>
          </reference>
          <reference field="4" count="1">
            <x v="0"/>
          </reference>
        </references>
      </pivotArea>
    </format>
    <format dxfId="3974">
      <pivotArea dataOnly="0" labelOnly="1" outline="0" fieldPosition="0">
        <references count="3">
          <reference field="0" count="1" selected="0">
            <x v="47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3973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3972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3971">
      <pivotArea dataOnly="0" labelOnly="1" outline="0" fieldPosition="0">
        <references count="3">
          <reference field="0" count="1" selected="0">
            <x v="78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3970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3969">
      <pivotArea dataOnly="0" labelOnly="1" outline="0" fieldPosition="0">
        <references count="3">
          <reference field="0" count="1" selected="0">
            <x v="80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3968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3967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11"/>
          </reference>
          <reference field="4" count="1">
            <x v="1"/>
          </reference>
        </references>
      </pivotArea>
    </format>
    <format dxfId="3966">
      <pivotArea dataOnly="0" labelOnly="1" outline="0" fieldPosition="0">
        <references count="3">
          <reference field="0" count="1" selected="0">
            <x v="110"/>
          </reference>
          <reference field="2" count="1" selected="0">
            <x v="11"/>
          </reference>
          <reference field="4" count="1">
            <x v="1"/>
          </reference>
        </references>
      </pivotArea>
    </format>
    <format dxfId="3965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12"/>
          </reference>
          <reference field="4" count="1">
            <x v="1"/>
          </reference>
        </references>
      </pivotArea>
    </format>
    <format dxfId="3964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12"/>
          </reference>
          <reference field="4" count="1">
            <x v="1"/>
          </reference>
        </references>
      </pivotArea>
    </format>
    <format dxfId="3963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12"/>
          </reference>
          <reference field="4" count="1">
            <x v="1"/>
          </reference>
        </references>
      </pivotArea>
    </format>
    <format dxfId="3962">
      <pivotArea dataOnly="0" labelOnly="1" outline="0" fieldPosition="0">
        <references count="3">
          <reference field="0" count="1" selected="0">
            <x v="74"/>
          </reference>
          <reference field="2" count="1" selected="0">
            <x v="12"/>
          </reference>
          <reference field="4" count="1">
            <x v="1"/>
          </reference>
        </references>
      </pivotArea>
    </format>
    <format dxfId="3961">
      <pivotArea dataOnly="0" labelOnly="1" outline="0" fieldPosition="0">
        <references count="3">
          <reference field="0" count="1" selected="0">
            <x v="97"/>
          </reference>
          <reference field="2" count="1" selected="0">
            <x v="12"/>
          </reference>
          <reference field="4" count="1">
            <x v="1"/>
          </reference>
        </references>
      </pivotArea>
    </format>
    <format dxfId="3960">
      <pivotArea dataOnly="0" labelOnly="1" outline="0" fieldPosition="0">
        <references count="3">
          <reference field="0" count="1" selected="0">
            <x v="111"/>
          </reference>
          <reference field="2" count="1" selected="0">
            <x v="12"/>
          </reference>
          <reference field="4" count="1">
            <x v="1"/>
          </reference>
        </references>
      </pivotArea>
    </format>
    <format dxfId="3959">
      <pivotArea dataOnly="0" labelOnly="1" outline="0" fieldPosition="0">
        <references count="3">
          <reference field="0" count="1" selected="0">
            <x v="147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3958">
      <pivotArea dataOnly="0" labelOnly="1" outline="0" fieldPosition="0">
        <references count="3">
          <reference field="0" count="1" selected="0">
            <x v="170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3957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14"/>
          </reference>
          <reference field="4" count="1">
            <x v="2"/>
          </reference>
        </references>
      </pivotArea>
    </format>
    <format dxfId="3956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14"/>
          </reference>
          <reference field="4" count="1">
            <x v="1"/>
          </reference>
        </references>
      </pivotArea>
    </format>
    <format dxfId="3955">
      <pivotArea dataOnly="0" labelOnly="1" outline="0" fieldPosition="0">
        <references count="3">
          <reference field="0" count="1" selected="0">
            <x v="126"/>
          </reference>
          <reference field="2" count="1" selected="0">
            <x v="14"/>
          </reference>
          <reference field="4" count="1">
            <x v="1"/>
          </reference>
        </references>
      </pivotArea>
    </format>
    <format dxfId="3954">
      <pivotArea dataOnly="0" labelOnly="1" outline="0" fieldPosition="0">
        <references count="3">
          <reference field="0" count="1" selected="0">
            <x v="161"/>
          </reference>
          <reference field="2" count="1" selected="0">
            <x v="14"/>
          </reference>
          <reference field="4" count="1">
            <x v="1"/>
          </reference>
        </references>
      </pivotArea>
    </format>
    <format dxfId="3953">
      <pivotArea dataOnly="0" labelOnly="1" outline="0" fieldPosition="0">
        <references count="3">
          <reference field="0" count="1" selected="0">
            <x v="17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3952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3951">
      <pivotArea dataOnly="0" labelOnly="1" outline="0" fieldPosition="0">
        <references count="3">
          <reference field="0" count="1" selected="0">
            <x v="56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3950">
      <pivotArea dataOnly="0" labelOnly="1" outline="0" fieldPosition="0">
        <references count="3">
          <reference field="0" count="1" selected="0">
            <x v="85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3949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3948">
      <pivotArea dataOnly="0" labelOnly="1" outline="0" fieldPosition="0">
        <references count="3">
          <reference field="0" count="1" selected="0">
            <x v="107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3947">
      <pivotArea dataOnly="0" labelOnly="1" outline="0" fieldPosition="0">
        <references count="3">
          <reference field="0" count="1" selected="0">
            <x v="142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3946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3945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3944">
      <pivotArea dataOnly="0" labelOnly="1" outline="0" fieldPosition="0">
        <references count="3">
          <reference field="0" count="1" selected="0">
            <x v="99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3943">
      <pivotArea dataOnly="0" labelOnly="1" outline="0" fieldPosition="0">
        <references count="3">
          <reference field="0" count="1" selected="0">
            <x v="102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3942">
      <pivotArea dataOnly="0" labelOnly="1" outline="0" fieldPosition="0">
        <references count="3">
          <reference field="0" count="1" selected="0">
            <x v="103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3941">
      <pivotArea dataOnly="0" labelOnly="1" outline="0" fieldPosition="0">
        <references count="3">
          <reference field="0" count="1" selected="0">
            <x v="127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3940">
      <pivotArea dataOnly="0" labelOnly="1" outline="0" fieldPosition="0">
        <references count="3">
          <reference field="0" count="1" selected="0">
            <x v="137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3939">
      <pivotArea dataOnly="0" labelOnly="1" outline="0" fieldPosition="0">
        <references count="3">
          <reference field="0" count="1" selected="0">
            <x v="139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3938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3937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3936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3935">
      <pivotArea dataOnly="0" labelOnly="1" outline="0" fieldPosition="0">
        <references count="3">
          <reference field="0" count="1" selected="0">
            <x v="69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3934">
      <pivotArea dataOnly="0" labelOnly="1" outline="0" fieldPosition="0">
        <references count="3">
          <reference field="0" count="1" selected="0">
            <x v="129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3933">
      <pivotArea dataOnly="0" labelOnly="1" outline="0" fieldPosition="0">
        <references count="3">
          <reference field="0" count="1" selected="0">
            <x v="152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3932">
      <pivotArea dataOnly="0" labelOnly="1" outline="0" fieldPosition="0">
        <references count="3">
          <reference field="0" count="1" selected="0">
            <x v="163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3931">
      <pivotArea dataOnly="0" labelOnly="1" outline="0" fieldPosition="0">
        <references count="3">
          <reference field="0" count="1" selected="0">
            <x v="166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3930">
      <pivotArea dataOnly="0" labelOnly="1" outline="0" fieldPosition="0">
        <references count="3">
          <reference field="0" count="1" selected="0">
            <x v="119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3929">
      <pivotArea dataOnly="0" labelOnly="1" outline="0" fieldPosition="0">
        <references count="3">
          <reference field="0" count="1" selected="0">
            <x v="140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3928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3927">
      <pivotArea dataOnly="0" labelOnly="1" outline="0" fieldPosition="0">
        <references count="3">
          <reference field="0" count="1" selected="0">
            <x v="149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3926">
      <pivotArea dataOnly="0" labelOnly="1" outline="0" fieldPosition="0">
        <references count="3">
          <reference field="0" count="1" selected="0">
            <x v="57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3925">
      <pivotArea dataOnly="0" labelOnly="1" outline="0" fieldPosition="0">
        <references count="3">
          <reference field="0" count="1" selected="0">
            <x v="109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3924">
      <pivotArea dataOnly="0" labelOnly="1" outline="0" fieldPosition="0">
        <references count="3">
          <reference field="0" count="1" selected="0">
            <x v="128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3923">
      <pivotArea dataOnly="0" labelOnly="1" outline="0" fieldPosition="0">
        <references count="3">
          <reference field="0" count="1" selected="0">
            <x v="148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3922">
      <pivotArea dataOnly="0" labelOnly="1" outline="0" fieldPosition="0">
        <references count="3">
          <reference field="0" count="1" selected="0">
            <x v="156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3921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21"/>
          </reference>
          <reference field="4" count="1">
            <x v="0"/>
          </reference>
        </references>
      </pivotArea>
    </format>
    <format dxfId="3920">
      <pivotArea dataOnly="0" labelOnly="1" outline="0" fieldPosition="0">
        <references count="3">
          <reference field="0" count="1" selected="0">
            <x v="96"/>
          </reference>
          <reference field="2" count="1" selected="0">
            <x v="22"/>
          </reference>
          <reference field="4" count="1">
            <x v="1"/>
          </reference>
        </references>
      </pivotArea>
    </format>
    <format dxfId="3919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23"/>
          </reference>
          <reference field="4" count="1">
            <x v="0"/>
          </reference>
        </references>
      </pivotArea>
    </format>
    <format dxfId="3918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24"/>
          </reference>
          <reference field="4" count="1">
            <x v="0"/>
          </reference>
        </references>
      </pivotArea>
    </format>
    <format dxfId="3917">
      <pivotArea dataOnly="0" labelOnly="1" outline="0" fieldPosition="0">
        <references count="3">
          <reference field="0" count="1" selected="0">
            <x v="82"/>
          </reference>
          <reference field="2" count="1" selected="0">
            <x v="24"/>
          </reference>
          <reference field="4" count="1">
            <x v="0"/>
          </reference>
        </references>
      </pivotArea>
    </format>
    <format dxfId="3916">
      <pivotArea dataOnly="0" labelOnly="1" outline="0" fieldPosition="0">
        <references count="3">
          <reference field="0" count="1" selected="0">
            <x v="123"/>
          </reference>
          <reference field="2" count="1" selected="0">
            <x v="24"/>
          </reference>
          <reference field="4" count="1">
            <x v="0"/>
          </reference>
        </references>
      </pivotArea>
    </format>
    <format dxfId="3915">
      <pivotArea dataOnly="0" labelOnly="1" outline="0" fieldPosition="0">
        <references count="3">
          <reference field="0" count="1" selected="0">
            <x v="135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3914">
      <pivotArea dataOnly="0" labelOnly="1" outline="0" fieldPosition="0">
        <references count="3">
          <reference field="0" count="1" selected="0">
            <x v="136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3913">
      <pivotArea dataOnly="0" labelOnly="1" outline="0" fieldPosition="0">
        <references count="3">
          <reference field="0" count="1" selected="0">
            <x v="138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3912">
      <pivotArea dataOnly="0" labelOnly="1" outline="0" fieldPosition="0">
        <references count="3">
          <reference field="0" count="1" selected="0">
            <x v="11"/>
          </reference>
          <reference field="2" count="1" selected="0">
            <x v="25"/>
          </reference>
          <reference field="4" count="1">
            <x v="0"/>
          </reference>
        </references>
      </pivotArea>
    </format>
    <format dxfId="3911">
      <pivotArea dataOnly="0" labelOnly="1" outline="0" fieldPosition="0">
        <references count="3">
          <reference field="0" count="1" selected="0">
            <x v="98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3910">
      <pivotArea dataOnly="0" labelOnly="1" outline="0" fieldPosition="0">
        <references count="3">
          <reference field="0" count="1" selected="0">
            <x v="117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3909">
      <pivotArea dataOnly="0" labelOnly="1" outline="0" fieldPosition="0">
        <references count="3">
          <reference field="0" count="1" selected="0">
            <x v="105"/>
          </reference>
          <reference field="2" count="1" selected="0">
            <x v="27"/>
          </reference>
          <reference field="4" count="1">
            <x v="1"/>
          </reference>
        </references>
      </pivotArea>
    </format>
    <format dxfId="3908">
      <pivotArea dataOnly="0" labelOnly="1" outline="0" fieldPosition="0">
        <references count="3">
          <reference field="0" count="1" selected="0">
            <x v="141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3907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29"/>
          </reference>
          <reference field="4" count="1">
            <x v="0"/>
          </reference>
        </references>
      </pivotArea>
    </format>
    <format dxfId="3906">
      <pivotArea dataOnly="0" labelOnly="1" outline="0" fieldPosition="0">
        <references count="3">
          <reference field="0" count="1" selected="0">
            <x v="131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3905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31"/>
          </reference>
          <reference field="4" count="1">
            <x v="0"/>
          </reference>
        </references>
      </pivotArea>
    </format>
    <format dxfId="3904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3903">
      <pivotArea dataOnly="0" labelOnly="1" outline="0" fieldPosition="0">
        <references count="3">
          <reference field="0" count="1" selected="0">
            <x v="100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3902">
      <pivotArea dataOnly="0" labelOnly="1" outline="0" fieldPosition="0">
        <references count="3">
          <reference field="0" count="1" selected="0">
            <x v="106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3901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3900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3899">
      <pivotArea dataOnly="0" labelOnly="1" outline="0" fieldPosition="0">
        <references count="3">
          <reference field="0" count="1" selected="0">
            <x v="88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3898">
      <pivotArea dataOnly="0" labelOnly="1" outline="0" fieldPosition="0">
        <references count="3">
          <reference field="0" count="1" selected="0">
            <x v="115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3897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34"/>
          </reference>
          <reference field="4" count="1">
            <x v="0"/>
          </reference>
        </references>
      </pivotArea>
    </format>
    <format dxfId="3896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35"/>
          </reference>
          <reference field="4" count="1">
            <x v="1"/>
          </reference>
        </references>
      </pivotArea>
    </format>
    <format dxfId="3895">
      <pivotArea dataOnly="0" labelOnly="1" outline="0" fieldPosition="0">
        <references count="3">
          <reference field="0" count="1" selected="0">
            <x v="0"/>
          </reference>
          <reference field="2" count="1" selected="0">
            <x v="36"/>
          </reference>
          <reference field="4" count="1">
            <x v="0"/>
          </reference>
        </references>
      </pivotArea>
    </format>
    <format dxfId="3894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37"/>
          </reference>
          <reference field="4" count="1">
            <x v="2"/>
          </reference>
        </references>
      </pivotArea>
    </format>
    <format dxfId="3893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38"/>
          </reference>
          <reference field="4" count="1">
            <x v="1"/>
          </reference>
        </references>
      </pivotArea>
    </format>
    <format dxfId="3892">
      <pivotArea dataOnly="0" labelOnly="1" outline="0" fieldPosition="0">
        <references count="3">
          <reference field="0" count="1" selected="0">
            <x v="4"/>
          </reference>
          <reference field="2" count="1" selected="0">
            <x v="38"/>
          </reference>
          <reference field="4" count="1">
            <x v="0"/>
          </reference>
        </references>
      </pivotArea>
    </format>
    <format dxfId="3891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38"/>
          </reference>
          <reference field="4" count="1">
            <x v="0"/>
          </reference>
        </references>
      </pivotArea>
    </format>
    <format dxfId="3890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38"/>
          </reference>
          <reference field="4" count="1">
            <x v="0"/>
          </reference>
        </references>
      </pivotArea>
    </format>
    <format dxfId="3889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38"/>
          </reference>
          <reference field="4" count="1">
            <x v="0"/>
          </reference>
        </references>
      </pivotArea>
    </format>
    <format dxfId="3888">
      <pivotArea dataOnly="0" labelOnly="1" outline="0" fieldPosition="0">
        <references count="3">
          <reference field="0" count="1" selected="0">
            <x v="167"/>
          </reference>
          <reference field="2" count="1" selected="0">
            <x v="38"/>
          </reference>
          <reference field="4" count="1">
            <x v="0"/>
          </reference>
        </references>
      </pivotArea>
    </format>
    <format dxfId="3887">
      <pivotArea dataOnly="0" labelOnly="1" outline="0" fieldPosition="0">
        <references count="3">
          <reference field="0" count="1" selected="0">
            <x v="6"/>
          </reference>
          <reference field="2" count="1" selected="0">
            <x v="39"/>
          </reference>
          <reference field="4" count="1">
            <x v="0"/>
          </reference>
        </references>
      </pivotArea>
    </format>
    <format dxfId="3886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39"/>
          </reference>
          <reference field="4" count="1">
            <x v="0"/>
          </reference>
        </references>
      </pivotArea>
    </format>
    <format dxfId="3885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40"/>
          </reference>
          <reference field="4" count="1">
            <x v="0"/>
          </reference>
        </references>
      </pivotArea>
    </format>
    <format dxfId="3884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40"/>
          </reference>
          <reference field="4" count="1">
            <x v="0"/>
          </reference>
        </references>
      </pivotArea>
    </format>
    <format dxfId="3883">
      <pivotArea dataOnly="0" labelOnly="1" outline="0" fieldPosition="0">
        <references count="3">
          <reference field="0" count="1" selected="0">
            <x v="86"/>
          </reference>
          <reference field="2" count="1" selected="0">
            <x v="40"/>
          </reference>
          <reference field="4" count="1">
            <x v="0"/>
          </reference>
        </references>
      </pivotArea>
    </format>
    <format dxfId="3882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41"/>
          </reference>
          <reference field="4" count="1">
            <x v="1"/>
          </reference>
        </references>
      </pivotArea>
    </format>
    <format dxfId="3881">
      <pivotArea dataOnly="0" labelOnly="1" outline="0" fieldPosition="0">
        <references count="3">
          <reference field="0" count="1" selected="0">
            <x v="14"/>
          </reference>
          <reference field="2" count="1" selected="0">
            <x v="42"/>
          </reference>
          <reference field="4" count="1">
            <x v="1"/>
          </reference>
        </references>
      </pivotArea>
    </format>
    <format dxfId="3880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43"/>
          </reference>
          <reference field="4" count="1">
            <x v="0"/>
          </reference>
        </references>
      </pivotArea>
    </format>
    <format dxfId="3879">
      <pivotArea dataOnly="0" labelOnly="1" outline="0" fieldPosition="0">
        <references count="3">
          <reference field="0" count="1" selected="0">
            <x v="53"/>
          </reference>
          <reference field="2" count="1" selected="0">
            <x v="43"/>
          </reference>
          <reference field="4" count="1">
            <x v="0"/>
          </reference>
        </references>
      </pivotArea>
    </format>
    <format dxfId="3878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44"/>
          </reference>
          <reference field="4" count="1">
            <x v="1"/>
          </reference>
        </references>
      </pivotArea>
    </format>
    <format dxfId="3877">
      <pivotArea dataOnly="0" labelOnly="1" outline="0" fieldPosition="0">
        <references count="3">
          <reference field="0" count="1" selected="0">
            <x v="150"/>
          </reference>
          <reference field="2" count="1" selected="0">
            <x v="44"/>
          </reference>
          <reference field="4" count="1">
            <x v="1"/>
          </reference>
        </references>
      </pivotArea>
    </format>
    <format dxfId="3876">
      <pivotArea dataOnly="0" labelOnly="1" outline="0" fieldPosition="0">
        <references count="3">
          <reference field="0" count="1" selected="0">
            <x v="26"/>
          </reference>
          <reference field="2" count="1" selected="0">
            <x v="45"/>
          </reference>
          <reference field="4" count="1">
            <x v="0"/>
          </reference>
        </references>
      </pivotArea>
    </format>
    <format dxfId="3875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45"/>
          </reference>
          <reference field="4" count="1">
            <x v="0"/>
          </reference>
        </references>
      </pivotArea>
    </format>
    <format dxfId="3874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45"/>
          </reference>
          <reference field="4" count="1">
            <x v="0"/>
          </reference>
        </references>
      </pivotArea>
    </format>
    <format dxfId="3873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46"/>
          </reference>
          <reference field="4" count="1">
            <x v="1"/>
          </reference>
        </references>
      </pivotArea>
    </format>
    <format dxfId="3872">
      <pivotArea dataOnly="0" labelOnly="1" outline="0" fieldPosition="0">
        <references count="3">
          <reference field="0" count="1" selected="0">
            <x v="38"/>
          </reference>
          <reference field="2" count="1" selected="0">
            <x v="47"/>
          </reference>
          <reference field="4" count="1">
            <x v="0"/>
          </reference>
        </references>
      </pivotArea>
    </format>
    <format dxfId="3871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47"/>
          </reference>
          <reference field="4" count="1">
            <x v="0"/>
          </reference>
        </references>
      </pivotArea>
    </format>
    <format dxfId="3870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48"/>
          </reference>
          <reference field="4" count="1">
            <x v="1"/>
          </reference>
        </references>
      </pivotArea>
    </format>
    <format dxfId="3869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49"/>
          </reference>
          <reference field="4" count="1">
            <x v="0"/>
          </reference>
        </references>
      </pivotArea>
    </format>
    <format dxfId="3868">
      <pivotArea dataOnly="0" labelOnly="1" outline="0" fieldPosition="0">
        <references count="3">
          <reference field="0" count="1" selected="0">
            <x v="104"/>
          </reference>
          <reference field="2" count="1" selected="0">
            <x v="49"/>
          </reference>
          <reference field="4" count="1">
            <x v="1"/>
          </reference>
        </references>
      </pivotArea>
    </format>
    <format dxfId="3867">
      <pivotArea dataOnly="0" labelOnly="1" outline="0" fieldPosition="0">
        <references count="3">
          <reference field="0" count="1" selected="0">
            <x v="124"/>
          </reference>
          <reference field="2" count="1" selected="0">
            <x v="49"/>
          </reference>
          <reference field="4" count="1">
            <x v="0"/>
          </reference>
        </references>
      </pivotArea>
    </format>
    <format dxfId="3866">
      <pivotArea dataOnly="0" labelOnly="1" outline="0" fieldPosition="0">
        <references count="3">
          <reference field="0" count="1" selected="0">
            <x v="146"/>
          </reference>
          <reference field="2" count="1" selected="0">
            <x v="49"/>
          </reference>
          <reference field="4" count="1">
            <x v="0"/>
          </reference>
        </references>
      </pivotArea>
    </format>
    <format dxfId="3865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50"/>
          </reference>
          <reference field="4" count="1">
            <x v="0"/>
          </reference>
        </references>
      </pivotArea>
    </format>
    <format dxfId="3864">
      <pivotArea dataOnly="0" labelOnly="1" outline="0" fieldPosition="0">
        <references count="3">
          <reference field="0" count="1" selected="0">
            <x v="52"/>
          </reference>
          <reference field="2" count="1" selected="0">
            <x v="51"/>
          </reference>
          <reference field="4" count="1">
            <x v="1"/>
          </reference>
        </references>
      </pivotArea>
    </format>
    <format dxfId="3863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52"/>
          </reference>
          <reference field="4" count="1">
            <x v="0"/>
          </reference>
        </references>
      </pivotArea>
    </format>
    <format dxfId="3862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52"/>
          </reference>
          <reference field="4" count="1">
            <x v="0"/>
          </reference>
        </references>
      </pivotArea>
    </format>
    <format dxfId="3861">
      <pivotArea dataOnly="0" labelOnly="1" outline="0" fieldPosition="0">
        <references count="3">
          <reference field="0" count="1" selected="0">
            <x v="95"/>
          </reference>
          <reference field="2" count="1" selected="0">
            <x v="52"/>
          </reference>
          <reference field="4" count="1">
            <x v="0"/>
          </reference>
        </references>
      </pivotArea>
    </format>
    <format dxfId="3860">
      <pivotArea dataOnly="0" labelOnly="1" outline="0" fieldPosition="0">
        <references count="3">
          <reference field="0" count="1" selected="0">
            <x v="58"/>
          </reference>
          <reference field="2" count="1" selected="0">
            <x v="53"/>
          </reference>
          <reference field="4" count="1">
            <x v="0"/>
          </reference>
        </references>
      </pivotArea>
    </format>
    <format dxfId="3859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54"/>
          </reference>
          <reference field="4" count="1">
            <x v="0"/>
          </reference>
        </references>
      </pivotArea>
    </format>
    <format dxfId="3858">
      <pivotArea dataOnly="0" labelOnly="1" outline="0" fieldPosition="0">
        <references count="3">
          <reference field="0" count="1" selected="0">
            <x v="72"/>
          </reference>
          <reference field="2" count="1" selected="0">
            <x v="55"/>
          </reference>
          <reference field="4" count="1">
            <x v="0"/>
          </reference>
        </references>
      </pivotArea>
    </format>
    <format dxfId="3857">
      <pivotArea dataOnly="0" labelOnly="1" outline="0" fieldPosition="0">
        <references count="3">
          <reference field="0" count="1" selected="0">
            <x v="121"/>
          </reference>
          <reference field="2" count="1" selected="0">
            <x v="55"/>
          </reference>
          <reference field="4" count="1">
            <x v="1"/>
          </reference>
        </references>
      </pivotArea>
    </format>
    <format dxfId="3856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56"/>
          </reference>
          <reference field="4" count="1">
            <x v="0"/>
          </reference>
        </references>
      </pivotArea>
    </format>
    <format dxfId="3855">
      <pivotArea dataOnly="0" labelOnly="1" outline="0" fieldPosition="0">
        <references count="3">
          <reference field="0" count="1" selected="0">
            <x v="84"/>
          </reference>
          <reference field="2" count="1" selected="0">
            <x v="57"/>
          </reference>
          <reference field="4" count="1">
            <x v="0"/>
          </reference>
        </references>
      </pivotArea>
    </format>
    <format dxfId="3854">
      <pivotArea dataOnly="0" labelOnly="1" outline="0" fieldPosition="0">
        <references count="3">
          <reference field="0" count="1" selected="0">
            <x v="89"/>
          </reference>
          <reference field="2" count="1" selected="0">
            <x v="58"/>
          </reference>
          <reference field="4" count="1">
            <x v="1"/>
          </reference>
        </references>
      </pivotArea>
    </format>
    <format dxfId="3853">
      <pivotArea dataOnly="0" labelOnly="1" outline="0" fieldPosition="0">
        <references count="3">
          <reference field="0" count="1" selected="0">
            <x v="101"/>
          </reference>
          <reference field="2" count="1" selected="0">
            <x v="59"/>
          </reference>
          <reference field="4" count="1">
            <x v="3"/>
          </reference>
        </references>
      </pivotArea>
    </format>
    <format dxfId="3852">
      <pivotArea dataOnly="0" labelOnly="1" outline="0" fieldPosition="0">
        <references count="3">
          <reference field="0" count="1" selected="0">
            <x v="151"/>
          </reference>
          <reference field="2" count="1" selected="0">
            <x v="59"/>
          </reference>
          <reference field="4" count="1">
            <x v="1"/>
          </reference>
        </references>
      </pivotArea>
    </format>
    <format dxfId="3851">
      <pivotArea dataOnly="0" labelOnly="1" outline="0" fieldPosition="0">
        <references count="3">
          <reference field="0" count="1" selected="0">
            <x v="112"/>
          </reference>
          <reference field="2" count="1" selected="0">
            <x v="60"/>
          </reference>
          <reference field="4" count="1">
            <x v="0"/>
          </reference>
        </references>
      </pivotArea>
    </format>
    <format dxfId="3850">
      <pivotArea dataOnly="0" labelOnly="1" outline="0" fieldPosition="0">
        <references count="3">
          <reference field="0" count="1" selected="0">
            <x v="113"/>
          </reference>
          <reference field="2" count="1" selected="0">
            <x v="60"/>
          </reference>
          <reference field="4" count="1">
            <x v="0"/>
          </reference>
        </references>
      </pivotArea>
    </format>
    <format dxfId="3849">
      <pivotArea dataOnly="0" labelOnly="1" outline="0" fieldPosition="0">
        <references count="3">
          <reference field="0" count="1" selected="0">
            <x v="114"/>
          </reference>
          <reference field="2" count="1" selected="0">
            <x v="61"/>
          </reference>
          <reference field="4" count="1">
            <x v="0"/>
          </reference>
        </references>
      </pivotArea>
    </format>
    <format dxfId="3848">
      <pivotArea dataOnly="0" labelOnly="1" outline="0" fieldPosition="0">
        <references count="3">
          <reference field="0" count="1" selected="0">
            <x v="122"/>
          </reference>
          <reference field="2" count="1" selected="0">
            <x v="61"/>
          </reference>
          <reference field="4" count="1">
            <x v="1"/>
          </reference>
        </references>
      </pivotArea>
    </format>
    <format dxfId="3847">
      <pivotArea dataOnly="0" labelOnly="1" outline="0" fieldPosition="0">
        <references count="3">
          <reference field="0" count="1" selected="0">
            <x v="134"/>
          </reference>
          <reference field="2" count="1" selected="0">
            <x v="61"/>
          </reference>
          <reference field="4" count="1">
            <x v="1"/>
          </reference>
        </references>
      </pivotArea>
    </format>
    <format dxfId="3846">
      <pivotArea dataOnly="0" labelOnly="1" outline="0" fieldPosition="0">
        <references count="3">
          <reference field="0" count="1" selected="0">
            <x v="144"/>
          </reference>
          <reference field="2" count="1" selected="0">
            <x v="61"/>
          </reference>
          <reference field="4" count="1">
            <x v="1"/>
          </reference>
        </references>
      </pivotArea>
    </format>
    <format dxfId="3845">
      <pivotArea dataOnly="0" labelOnly="1" outline="0" fieldPosition="0">
        <references count="3">
          <reference field="0" count="1" selected="0">
            <x v="159"/>
          </reference>
          <reference field="2" count="1" selected="0">
            <x v="61"/>
          </reference>
          <reference field="4" count="1">
            <x v="1"/>
          </reference>
        </references>
      </pivotArea>
    </format>
    <format dxfId="3844">
      <pivotArea dataOnly="0" labelOnly="1" outline="0" fieldPosition="0">
        <references count="3">
          <reference field="0" count="1" selected="0">
            <x v="169"/>
          </reference>
          <reference field="2" count="1" selected="0">
            <x v="61"/>
          </reference>
          <reference field="4" count="1">
            <x v="2"/>
          </reference>
        </references>
      </pivotArea>
    </format>
    <format dxfId="3843">
      <pivotArea dataOnly="0" labelOnly="1" outline="0" fieldPosition="0">
        <references count="3">
          <reference field="0" count="1" selected="0">
            <x v="173"/>
          </reference>
          <reference field="2" count="1" selected="0">
            <x v="61"/>
          </reference>
          <reference field="4" count="1">
            <x v="1"/>
          </reference>
        </references>
      </pivotArea>
    </format>
    <format dxfId="3842">
      <pivotArea dataOnly="0" labelOnly="1" outline="0" fieldPosition="0">
        <references count="3">
          <reference field="0" count="1" selected="0">
            <x v="116"/>
          </reference>
          <reference field="2" count="1" selected="0">
            <x v="62"/>
          </reference>
          <reference field="4" count="1">
            <x v="1"/>
          </reference>
        </references>
      </pivotArea>
    </format>
    <format dxfId="3841">
      <pivotArea dataOnly="0" labelOnly="1" outline="0" fieldPosition="0">
        <references count="3">
          <reference field="0" count="1" selected="0">
            <x v="120"/>
          </reference>
          <reference field="2" count="1" selected="0">
            <x v="63"/>
          </reference>
          <reference field="4" count="1">
            <x v="0"/>
          </reference>
        </references>
      </pivotArea>
    </format>
    <format dxfId="3840">
      <pivotArea dataOnly="0" labelOnly="1" outline="0" fieldPosition="0">
        <references count="3">
          <reference field="0" count="1" selected="0">
            <x v="125"/>
          </reference>
          <reference field="2" count="1" selected="0">
            <x v="64"/>
          </reference>
          <reference field="4" count="1">
            <x v="1"/>
          </reference>
        </references>
      </pivotArea>
    </format>
    <format dxfId="3839">
      <pivotArea dataOnly="0" labelOnly="1" outline="0" fieldPosition="0">
        <references count="3">
          <reference field="0" count="1" selected="0">
            <x v="130"/>
          </reference>
          <reference field="2" count="1" selected="0">
            <x v="65"/>
          </reference>
          <reference field="4" count="1">
            <x v="1"/>
          </reference>
        </references>
      </pivotArea>
    </format>
    <format dxfId="3838">
      <pivotArea dataOnly="0" labelOnly="1" outline="0" fieldPosition="0">
        <references count="3">
          <reference field="0" count="1" selected="0">
            <x v="168"/>
          </reference>
          <reference field="2" count="1" selected="0">
            <x v="65"/>
          </reference>
          <reference field="4" count="1">
            <x v="1"/>
          </reference>
        </references>
      </pivotArea>
    </format>
    <format dxfId="3837">
      <pivotArea dataOnly="0" labelOnly="1" outline="0" fieldPosition="0">
        <references count="3">
          <reference field="0" count="1" selected="0">
            <x v="133"/>
          </reference>
          <reference field="2" count="1" selected="0">
            <x v="66"/>
          </reference>
          <reference field="4" count="1">
            <x v="1"/>
          </reference>
        </references>
      </pivotArea>
    </format>
    <format dxfId="3836">
      <pivotArea dataOnly="0" labelOnly="1" outline="0" fieldPosition="0">
        <references count="3">
          <reference field="0" count="1" selected="0">
            <x v="158"/>
          </reference>
          <reference field="2" count="1" selected="0">
            <x v="67"/>
          </reference>
          <reference field="4" count="1">
            <x v="0"/>
          </reference>
        </references>
      </pivotArea>
    </format>
    <format dxfId="3835">
      <pivotArea dataOnly="0" labelOnly="1" outline="0" fieldPosition="0">
        <references count="3">
          <reference field="0" count="1" selected="0">
            <x v="162"/>
          </reference>
          <reference field="2" count="1" selected="0">
            <x v="68"/>
          </reference>
          <reference field="4" count="1">
            <x v="1"/>
          </reference>
        </references>
      </pivotArea>
    </format>
    <format dxfId="3834">
      <pivotArea dataOnly="0" labelOnly="1" outline="0" fieldPosition="0">
        <references count="3">
          <reference field="0" count="1" selected="0">
            <x v="165"/>
          </reference>
          <reference field="2" count="1" selected="0">
            <x v="69"/>
          </reference>
          <reference field="4" count="1">
            <x v="1"/>
          </reference>
        </references>
      </pivotArea>
    </format>
    <format dxfId="3833">
      <pivotArea dataOnly="0" labelOnly="1" outline="0" fieldPosition="0">
        <references count="3">
          <reference field="0" count="1" selected="0">
            <x v="172"/>
          </reference>
          <reference field="2" count="1" selected="0">
            <x v="70"/>
          </reference>
          <reference field="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Tabla dinámica7" cacheId="49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compact="0" compactData="0" gridDropZones="1" multipleFieldFilters="0">
  <location ref="H15:L87" firstHeaderRow="1" firstDataRow="2" firstDataCol="2"/>
  <pivotFields count="5">
    <pivotField compact="0" numFmtId="14" outline="0" showAll="0"/>
    <pivotField axis="axisRow" compact="0" outline="0" showAll="0" defaultSubtotal="0">
      <items count="71">
        <item x="2"/>
        <item x="18"/>
        <item x="32"/>
        <item x="43"/>
        <item x="8"/>
        <item x="46"/>
        <item x="15"/>
        <item x="24"/>
        <item x="38"/>
        <item x="22"/>
        <item x="31"/>
        <item x="54"/>
        <item x="23"/>
        <item x="50"/>
        <item x="45"/>
        <item x="13"/>
        <item x="53"/>
        <item x="36"/>
        <item x="30"/>
        <item x="4"/>
        <item x="40"/>
        <item x="66"/>
        <item x="33"/>
        <item x="25"/>
        <item x="49"/>
        <item x="58"/>
        <item x="63"/>
        <item x="6"/>
        <item x="16"/>
        <item x="21"/>
        <item x="7"/>
        <item x="9"/>
        <item x="51"/>
        <item x="65"/>
        <item x="62"/>
        <item x="39"/>
        <item x="0"/>
        <item x="1"/>
        <item x="3"/>
        <item x="5"/>
        <item x="10"/>
        <item x="11"/>
        <item x="12"/>
        <item x="14"/>
        <item x="17"/>
        <item x="19"/>
        <item x="20"/>
        <item x="26"/>
        <item x="27"/>
        <item x="28"/>
        <item x="29"/>
        <item x="34"/>
        <item x="35"/>
        <item x="37"/>
        <item x="41"/>
        <item x="42"/>
        <item x="44"/>
        <item x="47"/>
        <item x="48"/>
        <item x="52"/>
        <item x="55"/>
        <item x="56"/>
        <item x="57"/>
        <item x="59"/>
        <item x="60"/>
        <item x="61"/>
        <item x="64"/>
        <item x="67"/>
        <item x="68"/>
        <item x="69"/>
        <item x="70"/>
      </items>
    </pivotField>
    <pivotField axis="axisRow" compact="0" outline="0" showAll="0" sortType="descending">
      <items count="72">
        <item x="8"/>
        <item x="24"/>
        <item x="63"/>
        <item x="38"/>
        <item x="13"/>
        <item x="6"/>
        <item x="33"/>
        <item x="16"/>
        <item x="43"/>
        <item x="31"/>
        <item x="18"/>
        <item x="30"/>
        <item x="4"/>
        <item x="66"/>
        <item x="2"/>
        <item x="15"/>
        <item x="21"/>
        <item x="7"/>
        <item x="58"/>
        <item x="40"/>
        <item x="36"/>
        <item x="25"/>
        <item x="50"/>
        <item x="46"/>
        <item x="22"/>
        <item x="9"/>
        <item x="51"/>
        <item x="53"/>
        <item x="65"/>
        <item x="45"/>
        <item x="62"/>
        <item x="23"/>
        <item x="54"/>
        <item x="39"/>
        <item x="32"/>
        <item x="49"/>
        <item x="0"/>
        <item x="1"/>
        <item x="3"/>
        <item x="5"/>
        <item x="10"/>
        <item x="11"/>
        <item x="12"/>
        <item x="14"/>
        <item x="17"/>
        <item x="19"/>
        <item x="20"/>
        <item x="26"/>
        <item x="27"/>
        <item x="28"/>
        <item x="29"/>
        <item x="34"/>
        <item x="35"/>
        <item x="37"/>
        <item x="41"/>
        <item x="42"/>
        <item x="44"/>
        <item x="47"/>
        <item x="48"/>
        <item x="52"/>
        <item x="55"/>
        <item x="56"/>
        <item x="57"/>
        <item x="59"/>
        <item x="60"/>
        <item x="61"/>
        <item x="64"/>
        <item x="67"/>
        <item x="68"/>
        <item x="69"/>
        <item x="7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axis="axisCol" compact="0" outline="0" showAll="0">
      <items count="5">
        <item x="0"/>
        <item x="2"/>
        <item h="1" x="1"/>
        <item h="1" x="3"/>
        <item t="default"/>
      </items>
    </pivotField>
  </pivotFields>
  <rowFields count="2">
    <field x="1"/>
    <field x="2"/>
  </rowFields>
  <rowItems count="71">
    <i>
      <x/>
      <x v="14"/>
    </i>
    <i>
      <x v="1"/>
      <x v="10"/>
    </i>
    <i>
      <x v="2"/>
      <x v="34"/>
    </i>
    <i>
      <x v="3"/>
      <x v="8"/>
    </i>
    <i>
      <x v="4"/>
      <x/>
    </i>
    <i>
      <x v="5"/>
      <x v="23"/>
    </i>
    <i>
      <x v="6"/>
      <x v="15"/>
    </i>
    <i>
      <x v="7"/>
      <x v="1"/>
    </i>
    <i>
      <x v="8"/>
      <x v="3"/>
    </i>
    <i>
      <x v="9"/>
      <x v="24"/>
    </i>
    <i>
      <x v="10"/>
      <x v="9"/>
    </i>
    <i>
      <x v="11"/>
      <x v="32"/>
    </i>
    <i>
      <x v="12"/>
      <x v="31"/>
    </i>
    <i>
      <x v="13"/>
      <x v="22"/>
    </i>
    <i>
      <x v="14"/>
      <x v="29"/>
    </i>
    <i>
      <x v="15"/>
      <x v="4"/>
    </i>
    <i>
      <x v="16"/>
      <x v="27"/>
    </i>
    <i>
      <x v="17"/>
      <x v="20"/>
    </i>
    <i>
      <x v="18"/>
      <x v="11"/>
    </i>
    <i>
      <x v="19"/>
      <x v="12"/>
    </i>
    <i>
      <x v="20"/>
      <x v="19"/>
    </i>
    <i>
      <x v="21"/>
      <x v="13"/>
    </i>
    <i>
      <x v="22"/>
      <x v="6"/>
    </i>
    <i>
      <x v="23"/>
      <x v="21"/>
    </i>
    <i>
      <x v="24"/>
      <x v="35"/>
    </i>
    <i>
      <x v="25"/>
      <x v="18"/>
    </i>
    <i>
      <x v="26"/>
      <x v="2"/>
    </i>
    <i>
      <x v="27"/>
      <x v="5"/>
    </i>
    <i>
      <x v="28"/>
      <x v="7"/>
    </i>
    <i>
      <x v="29"/>
      <x v="16"/>
    </i>
    <i>
      <x v="30"/>
      <x v="17"/>
    </i>
    <i>
      <x v="31"/>
      <x v="25"/>
    </i>
    <i>
      <x v="32"/>
      <x v="26"/>
    </i>
    <i>
      <x v="33"/>
      <x v="28"/>
    </i>
    <i>
      <x v="34"/>
      <x v="30"/>
    </i>
    <i>
      <x v="35"/>
      <x v="33"/>
    </i>
    <i>
      <x v="36"/>
      <x v="36"/>
    </i>
    <i>
      <x v="38"/>
      <x v="38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6"/>
      <x v="46"/>
    </i>
    <i>
      <x v="47"/>
      <x v="47"/>
    </i>
    <i>
      <x v="48"/>
      <x v="48"/>
    </i>
    <i>
      <x v="49"/>
      <x v="49"/>
    </i>
    <i>
      <x v="50"/>
      <x v="50"/>
    </i>
    <i>
      <x v="51"/>
      <x v="51"/>
    </i>
    <i>
      <x v="52"/>
      <x v="52"/>
    </i>
    <i>
      <x v="53"/>
      <x v="53"/>
    </i>
    <i>
      <x v="54"/>
      <x v="54"/>
    </i>
    <i>
      <x v="55"/>
      <x v="55"/>
    </i>
    <i>
      <x v="56"/>
      <x v="56"/>
    </i>
    <i>
      <x v="57"/>
      <x v="57"/>
    </i>
    <i>
      <x v="58"/>
      <x v="58"/>
    </i>
    <i>
      <x v="59"/>
      <x v="59"/>
    </i>
    <i>
      <x v="60"/>
      <x v="60"/>
    </i>
    <i>
      <x v="61"/>
      <x v="61"/>
    </i>
    <i>
      <x v="62"/>
      <x v="62"/>
    </i>
    <i>
      <x v="63"/>
      <x v="63"/>
    </i>
    <i>
      <x v="64"/>
      <x v="64"/>
    </i>
    <i>
      <x v="65"/>
      <x v="65"/>
    </i>
    <i>
      <x v="66"/>
      <x v="66"/>
    </i>
    <i>
      <x v="67"/>
      <x v="67"/>
    </i>
    <i>
      <x v="68"/>
      <x v="68"/>
    </i>
    <i>
      <x v="69"/>
      <x v="69"/>
    </i>
    <i>
      <x v="70"/>
      <x v="70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CIUDAD" fld="3" subtotal="count" baseField="0" baseItem="0"/>
  </dataFields>
  <formats count="433">
    <format dxfId="4841">
      <pivotArea outline="0" collapsedLevelsAreSubtotals="1" fieldPosition="0"/>
    </format>
    <format dxfId="4840">
      <pivotArea dataOnly="0" labelOnly="1" grandCol="1" outline="0" fieldPosition="0"/>
    </format>
    <format dxfId="4839">
      <pivotArea outline="0" collapsedLevelsAreSubtotals="1" fieldPosition="0"/>
    </format>
    <format dxfId="4838">
      <pivotArea dataOnly="0" labelOnly="1" grandCol="1" outline="0" fieldPosition="0"/>
    </format>
    <format dxfId="4837">
      <pivotArea outline="0" collapsedLevelsAreSubtotals="1" fieldPosition="0">
        <references count="1">
          <reference field="4" count="0" selected="0"/>
        </references>
      </pivotArea>
    </format>
    <format dxfId="4836">
      <pivotArea type="origin" dataOnly="0" labelOnly="1" outline="0" fieldPosition="0"/>
    </format>
    <format dxfId="4835">
      <pivotArea field="2" type="button" dataOnly="0" labelOnly="1" outline="0" axis="axisRow" fieldPosition="1"/>
    </format>
    <format dxfId="4834">
      <pivotArea field="4" type="button" dataOnly="0" labelOnly="1" outline="0" axis="axisCol" fieldPosition="0"/>
    </format>
    <format dxfId="4833">
      <pivotArea type="topRight" dataOnly="0" labelOnly="1" outline="0" fieldPosition="0"/>
    </format>
    <format dxfId="4832">
      <pivotArea dataOnly="0" labelOnly="1" grandRow="1" outline="0" fieldPosition="0"/>
    </format>
    <format dxfId="4831">
      <pivotArea dataOnly="0" labelOnly="1" outline="0" fieldPosition="0">
        <references count="1">
          <reference field="4" count="0"/>
        </references>
      </pivotArea>
    </format>
    <format dxfId="4830">
      <pivotArea outline="0" collapsedLevelsAreSubtotals="1" fieldPosition="0">
        <references count="1">
          <reference field="4" count="0" selected="0"/>
        </references>
      </pivotArea>
    </format>
    <format dxfId="4829">
      <pivotArea type="origin" dataOnly="0" labelOnly="1" outline="0" fieldPosition="0"/>
    </format>
    <format dxfId="4828">
      <pivotArea field="2" type="button" dataOnly="0" labelOnly="1" outline="0" axis="axisRow" fieldPosition="1"/>
    </format>
    <format dxfId="4827">
      <pivotArea field="4" type="button" dataOnly="0" labelOnly="1" outline="0" axis="axisCol" fieldPosition="0"/>
    </format>
    <format dxfId="4826">
      <pivotArea type="topRight" dataOnly="0" labelOnly="1" outline="0" fieldPosition="0"/>
    </format>
    <format dxfId="4825">
      <pivotArea dataOnly="0" labelOnly="1" grandRow="1" outline="0" fieldPosition="0"/>
    </format>
    <format dxfId="4824">
      <pivotArea dataOnly="0" labelOnly="1" outline="0" fieldPosition="0">
        <references count="1">
          <reference field="4" count="0"/>
        </references>
      </pivotArea>
    </format>
    <format dxfId="4823">
      <pivotArea type="all" dataOnly="0" outline="0" fieldPosition="0"/>
    </format>
    <format dxfId="4822">
      <pivotArea type="origin" dataOnly="0" labelOnly="1" outline="0" fieldPosition="0"/>
    </format>
    <format dxfId="4821">
      <pivotArea field="2" type="button" dataOnly="0" labelOnly="1" outline="0" axis="axisRow" fieldPosition="1"/>
    </format>
    <format dxfId="4820">
      <pivotArea field="4" type="button" dataOnly="0" labelOnly="1" outline="0" axis="axisCol" fieldPosition="0"/>
    </format>
    <format dxfId="4819">
      <pivotArea type="topRight" dataOnly="0" labelOnly="1" outline="0" fieldPosition="0"/>
    </format>
    <format dxfId="4818">
      <pivotArea dataOnly="0" labelOnly="1" outline="0" fieldPosition="0">
        <references count="1">
          <reference field="4" count="0"/>
        </references>
      </pivotArea>
    </format>
    <format dxfId="4817">
      <pivotArea dataOnly="0" labelOnly="1" grandCol="1" outline="0" fieldPosition="0"/>
    </format>
    <format dxfId="4816">
      <pivotArea field="2" type="button" dataOnly="0" labelOnly="1" outline="0" axis="axisRow" fieldPosition="1"/>
    </format>
    <format dxfId="4815">
      <pivotArea dataOnly="0" labelOnly="1" outline="0" fieldPosition="0">
        <references count="1">
          <reference field="4" count="0"/>
        </references>
      </pivotArea>
    </format>
    <format dxfId="4814">
      <pivotArea dataOnly="0" labelOnly="1" grandCol="1" outline="0" fieldPosition="0"/>
    </format>
    <format dxfId="4813">
      <pivotArea field="2" type="button" dataOnly="0" labelOnly="1" outline="0" axis="axisRow" fieldPosition="1"/>
    </format>
    <format dxfId="4812">
      <pivotArea dataOnly="0" labelOnly="1" outline="0" fieldPosition="0">
        <references count="1">
          <reference field="4" count="0"/>
        </references>
      </pivotArea>
    </format>
    <format dxfId="4811">
      <pivotArea dataOnly="0" labelOnly="1" grandCol="1" outline="0" fieldPosition="0"/>
    </format>
    <format dxfId="4810">
      <pivotArea type="origin" dataOnly="0" labelOnly="1" outline="0" fieldPosition="0"/>
    </format>
    <format dxfId="4809">
      <pivotArea dataOnly="0" labelOnly="1" grandRow="1" outline="0" fieldPosition="0"/>
    </format>
    <format dxfId="4808">
      <pivotArea dataOnly="0" labelOnly="1" outline="0" fieldPosition="0">
        <references count="1">
          <reference field="2" count="0"/>
        </references>
      </pivotArea>
    </format>
    <format dxfId="4807">
      <pivotArea outline="0" collapsedLevelsAreSubtotals="1" fieldPosition="0"/>
    </format>
    <format dxfId="4806">
      <pivotArea field="2" type="button" dataOnly="0" labelOnly="1" outline="0" axis="axisRow" fieldPosition="1"/>
    </format>
    <format dxfId="4805">
      <pivotArea dataOnly="0" labelOnly="1" grandRow="1" outline="0" fieldPosition="0"/>
    </format>
    <format dxfId="4804">
      <pivotArea dataOnly="0" labelOnly="1" outline="0" fieldPosition="0">
        <references count="1">
          <reference field="4" count="0"/>
        </references>
      </pivotArea>
    </format>
    <format dxfId="4803">
      <pivotArea dataOnly="0" labelOnly="1" grandCol="1" outline="0" fieldPosition="0"/>
    </format>
    <format dxfId="4802">
      <pivotArea dataOnly="0" labelOnly="1" outline="0" fieldPosition="0">
        <references count="1">
          <reference field="4" count="0"/>
        </references>
      </pivotArea>
    </format>
    <format dxfId="4801">
      <pivotArea dataOnly="0" labelOnly="1" grandCol="1" outline="0" fieldPosition="0"/>
    </format>
    <format dxfId="4800">
      <pivotArea type="all" dataOnly="0" outline="0" fieldPosition="0"/>
    </format>
    <format dxfId="4799">
      <pivotArea type="all" dataOnly="0" outline="0" fieldPosition="0"/>
    </format>
    <format dxfId="4798">
      <pivotArea type="all" dataOnly="0" outline="0" fieldPosition="0"/>
    </format>
    <format dxfId="4797">
      <pivotArea type="origin" dataOnly="0" labelOnly="1" outline="0" fieldPosition="0"/>
    </format>
    <format dxfId="4796">
      <pivotArea field="4" type="button" dataOnly="0" labelOnly="1" outline="0" axis="axisCol" fieldPosition="0"/>
    </format>
    <format dxfId="4795">
      <pivotArea type="topRight" dataOnly="0" labelOnly="1" outline="0" fieldPosition="0"/>
    </format>
    <format dxfId="4794">
      <pivotArea type="origin" dataOnly="0" labelOnly="1" outline="0" fieldPosition="0"/>
    </format>
    <format dxfId="4793">
      <pivotArea field="4" type="button" dataOnly="0" labelOnly="1" outline="0" axis="axisCol" fieldPosition="0"/>
    </format>
    <format dxfId="4792">
      <pivotArea type="topRight" dataOnly="0" labelOnly="1" outline="0" fieldPosition="0"/>
    </format>
    <format dxfId="4791">
      <pivotArea type="origin" dataOnly="0" labelOnly="1" outline="0" fieldPosition="0"/>
    </format>
    <format dxfId="4790">
      <pivotArea field="2" type="button" dataOnly="0" labelOnly="1" outline="0" axis="axisRow" fieldPosition="1"/>
    </format>
    <format dxfId="4789">
      <pivotArea dataOnly="0" labelOnly="1" outline="0" fieldPosition="0">
        <references count="1">
          <reference field="4" count="0"/>
        </references>
      </pivotArea>
    </format>
    <format dxfId="4788">
      <pivotArea dataOnly="0" labelOnly="1" outline="0" fieldPosition="0">
        <references count="1">
          <reference field="4" count="0"/>
        </references>
      </pivotArea>
    </format>
    <format dxfId="4787">
      <pivotArea dataOnly="0" labelOnly="1" grandCol="1" outline="0" fieldPosition="0"/>
    </format>
    <format dxfId="4786">
      <pivotArea type="origin" dataOnly="0" labelOnly="1" outline="0" fieldPosition="0"/>
    </format>
    <format dxfId="4785">
      <pivotArea dataOnly="0" labelOnly="1" grandRow="1" outline="0" fieldPosition="0"/>
    </format>
    <format dxfId="4784">
      <pivotArea field="2" type="button" dataOnly="0" labelOnly="1" outline="0" axis="axisRow" fieldPosition="1"/>
    </format>
    <format dxfId="4783">
      <pivotArea field="2" type="button" dataOnly="0" labelOnly="1" outline="0" axis="axisRow" fieldPosition="1"/>
    </format>
    <format dxfId="4782">
      <pivotArea field="2" type="button" dataOnly="0" labelOnly="1" outline="0" axis="axisRow" fieldPosition="1"/>
    </format>
    <format dxfId="4781">
      <pivotArea dataOnly="0" labelOnly="1" outline="0" fieldPosition="0">
        <references count="1">
          <reference field="4" count="0"/>
        </references>
      </pivotArea>
    </format>
    <format dxfId="4780">
      <pivotArea dataOnly="0" labelOnly="1" grandCol="1" outline="0" fieldPosition="0"/>
    </format>
    <format dxfId="4779">
      <pivotArea field="1" type="button" dataOnly="0" labelOnly="1" outline="0" axis="axisRow" fieldPosition="0"/>
    </format>
    <format dxfId="4778">
      <pivotArea field="2" type="button" dataOnly="0" labelOnly="1" outline="0" axis="axisRow" fieldPosition="1"/>
    </format>
    <format dxfId="4777">
      <pivotArea dataOnly="0" labelOnly="1" outline="0" fieldPosition="0">
        <references count="1">
          <reference field="4" count="0"/>
        </references>
      </pivotArea>
    </format>
    <format dxfId="4776">
      <pivotArea dataOnly="0" labelOnly="1" grandCol="1" outline="0" fieldPosition="0"/>
    </format>
    <format dxfId="4775">
      <pivotArea field="1" type="button" dataOnly="0" labelOnly="1" outline="0" axis="axisRow" fieldPosition="0"/>
    </format>
    <format dxfId="4774">
      <pivotArea field="2" type="button" dataOnly="0" labelOnly="1" outline="0" axis="axisRow" fieldPosition="1"/>
    </format>
    <format dxfId="4773">
      <pivotArea dataOnly="0" labelOnly="1" outline="0" fieldPosition="0">
        <references count="1">
          <reference field="4" count="0"/>
        </references>
      </pivotArea>
    </format>
    <format dxfId="4772">
      <pivotArea dataOnly="0" labelOnly="1" grandCol="1" outline="0" fieldPosition="0"/>
    </format>
    <format dxfId="4771">
      <pivotArea outline="0" collapsedLevelsAreSubtotals="1" fieldPosition="0"/>
    </format>
    <format dxfId="4770">
      <pivotArea dataOnly="0" labelOnly="1" outline="0" fieldPosition="0">
        <references count="1">
          <reference field="1" count="5">
            <x v="0"/>
            <x v="1"/>
            <x v="2"/>
            <x v="3"/>
            <x v="4"/>
          </reference>
        </references>
      </pivotArea>
    </format>
    <format dxfId="4769">
      <pivotArea dataOnly="0" labelOnly="1" grandRow="1" outline="0" fieldPosition="0"/>
    </format>
    <format dxfId="4768">
      <pivotArea outline="0" collapsedLevelsAreSubtotals="1" fieldPosition="0"/>
    </format>
    <format dxfId="4767">
      <pivotArea field="1" type="button" dataOnly="0" labelOnly="1" outline="0" axis="axisRow" fieldPosition="0"/>
    </format>
    <format dxfId="4766">
      <pivotArea field="2" type="button" dataOnly="0" labelOnly="1" outline="0" axis="axisRow" fieldPosition="1"/>
    </format>
    <format dxfId="4765">
      <pivotArea dataOnly="0" labelOnly="1" outline="0" fieldPosition="0">
        <references count="1">
          <reference field="1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4764">
      <pivotArea dataOnly="0" labelOnly="1" grandRow="1" outline="0" fieldPosition="0"/>
    </format>
    <format dxfId="4763">
      <pivotArea dataOnly="0" labelOnly="1" outline="0" fieldPosition="0">
        <references count="1">
          <reference field="4" count="0"/>
        </references>
      </pivotArea>
    </format>
    <format dxfId="4762">
      <pivotArea dataOnly="0" labelOnly="1" grandCol="1" outline="0" fieldPosition="0"/>
    </format>
    <format dxfId="4761">
      <pivotArea outline="0" collapsedLevelsAreSubtotals="1" fieldPosition="0"/>
    </format>
    <format dxfId="4760">
      <pivotArea dataOnly="0" labelOnly="1" grandRow="1" outline="0" fieldPosition="0"/>
    </format>
    <format dxfId="4759">
      <pivotArea type="origin" dataOnly="0" labelOnly="1" outline="0" fieldPosition="0"/>
    </format>
    <format dxfId="4758">
      <pivotArea type="origin" dataOnly="0" labelOnly="1" outline="0" fieldPosition="0"/>
    </format>
    <format dxfId="4757">
      <pivotArea type="origin" dataOnly="0" labelOnly="1" outline="0" fieldPosition="0"/>
    </format>
    <format dxfId="4756">
      <pivotArea field="4" type="button" dataOnly="0" labelOnly="1" outline="0" axis="axisCol" fieldPosition="0"/>
    </format>
    <format dxfId="4755">
      <pivotArea type="topRight" dataOnly="0" labelOnly="1" outline="0" fieldPosition="0"/>
    </format>
    <format dxfId="4754">
      <pivotArea field="1" type="button" dataOnly="0" labelOnly="1" outline="0" axis="axisRow" fieldPosition="0"/>
    </format>
    <format dxfId="4753">
      <pivotArea field="2" type="button" dataOnly="0" labelOnly="1" outline="0" axis="axisRow" fieldPosition="1"/>
    </format>
    <format dxfId="4752">
      <pivotArea dataOnly="0" labelOnly="1" outline="0" fieldPosition="0">
        <references count="1">
          <reference field="4" count="0"/>
        </references>
      </pivotArea>
    </format>
    <format dxfId="4751">
      <pivotArea dataOnly="0" labelOnly="1" grandCol="1" outline="0" fieldPosition="0"/>
    </format>
    <format dxfId="4750">
      <pivotArea type="origin" dataOnly="0" labelOnly="1" outline="0" fieldPosition="0"/>
    </format>
    <format dxfId="4749">
      <pivotArea field="4" type="button" dataOnly="0" labelOnly="1" outline="0" axis="axisCol" fieldPosition="0"/>
    </format>
    <format dxfId="4748">
      <pivotArea type="topRight" dataOnly="0" labelOnly="1" outline="0" fieldPosition="0"/>
    </format>
    <format dxfId="4747">
      <pivotArea type="origin" dataOnly="0" labelOnly="1" outline="0" fieldPosition="0"/>
    </format>
    <format dxfId="4746">
      <pivotArea field="4" type="button" dataOnly="0" labelOnly="1" outline="0" axis="axisCol" fieldPosition="0"/>
    </format>
    <format dxfId="4745">
      <pivotArea type="topRight" dataOnly="0" labelOnly="1" outline="0" fieldPosition="0"/>
    </format>
    <format dxfId="4744">
      <pivotArea type="all" dataOnly="0" outline="0" fieldPosition="0"/>
    </format>
    <format dxfId="4743">
      <pivotArea type="all" dataOnly="0" outline="0" fieldPosition="0"/>
    </format>
    <format dxfId="4742">
      <pivotArea field="2" type="button" dataOnly="0" labelOnly="1" outline="0" axis="axisRow" fieldPosition="1"/>
    </format>
    <format dxfId="4741">
      <pivotArea type="all" dataOnly="0" outline="0" fieldPosition="0"/>
    </format>
    <format dxfId="4740">
      <pivotArea outline="0" collapsedLevelsAreSubtotals="1" fieldPosition="0"/>
    </format>
    <format dxfId="4739">
      <pivotArea type="origin" dataOnly="0" labelOnly="1" outline="0" fieldPosition="0"/>
    </format>
    <format dxfId="4738">
      <pivotArea field="4" type="button" dataOnly="0" labelOnly="1" outline="0" axis="axisCol" fieldPosition="0"/>
    </format>
    <format dxfId="4737">
      <pivotArea type="topRight" dataOnly="0" labelOnly="1" outline="0" fieldPosition="0"/>
    </format>
    <format dxfId="4736">
      <pivotArea field="1" type="button" dataOnly="0" labelOnly="1" outline="0" axis="axisRow" fieldPosition="0"/>
    </format>
    <format dxfId="4735">
      <pivotArea field="2" type="button" dataOnly="0" labelOnly="1" outline="0" axis="axisRow" fieldPosition="1"/>
    </format>
    <format dxfId="4734">
      <pivotArea dataOnly="0" labelOnly="1" outline="0" fieldPosition="0">
        <references count="1">
          <reference field="1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4733">
      <pivotArea dataOnly="0" labelOnly="1" outline="0" fieldPosition="0">
        <references count="1">
          <reference field="1" count="1">
            <x v="10"/>
          </reference>
        </references>
      </pivotArea>
    </format>
    <format dxfId="4732">
      <pivotArea dataOnly="0" labelOnly="1" grandRow="1" outline="0" fieldPosition="0"/>
    </format>
    <format dxfId="4731">
      <pivotArea dataOnly="0" labelOnly="1" outline="0" fieldPosition="0">
        <references count="1">
          <reference field="4" count="0"/>
        </references>
      </pivotArea>
    </format>
    <format dxfId="4730">
      <pivotArea dataOnly="0" labelOnly="1" grandCol="1" outline="0" fieldPosition="0"/>
    </format>
    <format dxfId="4729">
      <pivotArea type="all" dataOnly="0" outline="0" fieldPosition="0"/>
    </format>
    <format dxfId="4728">
      <pivotArea outline="0" collapsedLevelsAreSubtotals="1" fieldPosition="0"/>
    </format>
    <format dxfId="4727">
      <pivotArea type="origin" dataOnly="0" labelOnly="1" outline="0" fieldPosition="0"/>
    </format>
    <format dxfId="4726">
      <pivotArea field="4" type="button" dataOnly="0" labelOnly="1" outline="0" axis="axisCol" fieldPosition="0"/>
    </format>
    <format dxfId="4725">
      <pivotArea type="topRight" dataOnly="0" labelOnly="1" outline="0" fieldPosition="0"/>
    </format>
    <format dxfId="4724">
      <pivotArea field="1" type="button" dataOnly="0" labelOnly="1" outline="0" axis="axisRow" fieldPosition="0"/>
    </format>
    <format dxfId="4723">
      <pivotArea field="2" type="button" dataOnly="0" labelOnly="1" outline="0" axis="axisRow" fieldPosition="1"/>
    </format>
    <format dxfId="4722">
      <pivotArea dataOnly="0" labelOnly="1" outline="0" fieldPosition="0">
        <references count="1">
          <reference field="1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4721">
      <pivotArea dataOnly="0" labelOnly="1" outline="0" fieldPosition="0">
        <references count="1">
          <reference field="1" count="1">
            <x v="10"/>
          </reference>
        </references>
      </pivotArea>
    </format>
    <format dxfId="4720">
      <pivotArea dataOnly="0" labelOnly="1" grandRow="1" outline="0" fieldPosition="0"/>
    </format>
    <format dxfId="4719">
      <pivotArea dataOnly="0" labelOnly="1" outline="0" fieldPosition="0">
        <references count="1">
          <reference field="4" count="0"/>
        </references>
      </pivotArea>
    </format>
    <format dxfId="4718">
      <pivotArea dataOnly="0" labelOnly="1" grandCol="1" outline="0" fieldPosition="0"/>
    </format>
    <format dxfId="4717">
      <pivotArea type="origin" dataOnly="0" labelOnly="1" outline="0" fieldPosition="0"/>
    </format>
    <format dxfId="4716">
      <pivotArea field="1" type="button" dataOnly="0" labelOnly="1" outline="0" axis="axisRow" fieldPosition="0"/>
    </format>
    <format dxfId="4715">
      <pivotArea dataOnly="0" labelOnly="1" outline="0" fieldPosition="0">
        <references count="1">
          <reference field="1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4714">
      <pivotArea dataOnly="0" labelOnly="1" outline="0" fieldPosition="0">
        <references count="1">
          <reference field="1" count="1">
            <x v="10"/>
          </reference>
        </references>
      </pivotArea>
    </format>
    <format dxfId="4713">
      <pivotArea dataOnly="0" labelOnly="1" grandRow="1" outline="0" fieldPosition="0"/>
    </format>
    <format dxfId="4712">
      <pivotArea outline="0" collapsedLevelsAreSubtotals="1" fieldPosition="0"/>
    </format>
    <format dxfId="4711">
      <pivotArea field="1" type="button" dataOnly="0" labelOnly="1" outline="0" axis="axisRow" fieldPosition="0"/>
    </format>
    <format dxfId="4710">
      <pivotArea field="2" type="button" dataOnly="0" labelOnly="1" outline="0" axis="axisRow" fieldPosition="1"/>
    </format>
    <format dxfId="4709">
      <pivotArea dataOnly="0" labelOnly="1" outline="0" fieldPosition="0">
        <references count="1"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4708">
      <pivotArea dataOnly="0" labelOnly="1" grandRow="1" outline="0" fieldPosition="0"/>
    </format>
    <format dxfId="4707">
      <pivotArea type="origin" dataOnly="0" labelOnly="1" outline="0" fieldPosition="0"/>
    </format>
    <format dxfId="4706">
      <pivotArea field="4" type="button" dataOnly="0" labelOnly="1" outline="0" axis="axisCol" fieldPosition="0"/>
    </format>
    <format dxfId="4705">
      <pivotArea type="topRight" dataOnly="0" labelOnly="1" outline="0" fieldPosition="0"/>
    </format>
    <format dxfId="4704">
      <pivotArea grandRow="1" outline="0" collapsedLevelsAreSubtotals="1" fieldPosition="0"/>
    </format>
    <format dxfId="4703">
      <pivotArea outline="0" collapsedLevelsAreSubtotals="1" fieldPosition="0"/>
    </format>
    <format dxfId="4702">
      <pivotArea dataOnly="0" labelOnly="1" outline="0" fieldPosition="0">
        <references count="1">
          <reference field="1" count="1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3"/>
            <x v="14"/>
          </reference>
        </references>
      </pivotArea>
    </format>
    <format dxfId="4701">
      <pivotArea dataOnly="0" labelOnly="1" grandRow="1" outline="0" fieldPosition="0"/>
    </format>
    <format dxfId="4700">
      <pivotArea dataOnly="0" labelOnly="1" outline="0" fieldPosition="0">
        <references count="1">
          <reference field="1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4699">
      <pivotArea outline="0" collapsedLevelsAreSubtotals="1" fieldPosition="0"/>
    </format>
    <format dxfId="4698">
      <pivotArea dataOnly="0" labelOnly="1" outline="0" fieldPosition="0">
        <references count="1">
          <reference field="1" count="2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</reference>
        </references>
      </pivotArea>
    </format>
    <format dxfId="4697">
      <pivotArea dataOnly="0" labelOnly="1" outline="0" fieldPosition="0">
        <references count="1">
          <reference field="1" count="4">
            <x v="22"/>
            <x v="23"/>
            <x v="24"/>
            <x v="25"/>
          </reference>
        </references>
      </pivotArea>
    </format>
    <format dxfId="4696">
      <pivotArea dataOnly="0" labelOnly="1" grandRow="1" outline="0" fieldPosition="0"/>
    </format>
    <format dxfId="4695">
      <pivotArea dataOnly="0" labelOnly="1" outline="0" fieldPosition="0">
        <references count="1">
          <reference field="4" count="0"/>
        </references>
      </pivotArea>
    </format>
    <format dxfId="4694">
      <pivotArea dataOnly="0" labelOnly="1" grandCol="1" outline="0" fieldPosition="0"/>
    </format>
    <format dxfId="4693">
      <pivotArea outline="0" collapsedLevelsAreSubtotals="1" fieldPosition="0"/>
    </format>
    <format dxfId="4692">
      <pivotArea dataOnly="0" labelOnly="1" outline="0" fieldPosition="0">
        <references count="1">
          <reference field="1" count="2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</reference>
        </references>
      </pivotArea>
    </format>
    <format dxfId="4691">
      <pivotArea dataOnly="0" labelOnly="1" outline="0" fieldPosition="0">
        <references count="1">
          <reference field="1" count="4">
            <x v="22"/>
            <x v="23"/>
            <x v="24"/>
            <x v="25"/>
          </reference>
        </references>
      </pivotArea>
    </format>
    <format dxfId="4690">
      <pivotArea dataOnly="0" labelOnly="1" grandRow="1" outline="0" fieldPosition="0"/>
    </format>
    <format dxfId="4689">
      <pivotArea dataOnly="0" labelOnly="1" outline="0" fieldPosition="0">
        <references count="1">
          <reference field="4" count="0"/>
        </references>
      </pivotArea>
    </format>
    <format dxfId="4688">
      <pivotArea dataOnly="0" labelOnly="1" grandCol="1" outline="0" fieldPosition="0"/>
    </format>
    <format dxfId="4687">
      <pivotArea outline="0" collapsedLevelsAreSubtotals="1" fieldPosition="0"/>
    </format>
    <format dxfId="4686">
      <pivotArea dataOnly="0" labelOnly="1" outline="0" fieldPosition="0">
        <references count="1">
          <reference field="1" count="3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4685">
      <pivotArea dataOnly="0" labelOnly="1" outline="0" fieldPosition="0">
        <references count="1">
          <reference field="1" count="3">
            <x v="33"/>
            <x v="34"/>
            <x v="35"/>
          </reference>
        </references>
      </pivotArea>
    </format>
    <format dxfId="4684">
      <pivotArea dataOnly="0" labelOnly="1" grandRow="1" outline="0" fieldPosition="0"/>
    </format>
    <format dxfId="4683">
      <pivotArea dataOnly="0" labelOnly="1" outline="0" fieldPosition="0">
        <references count="2">
          <reference field="1" count="1" selected="0">
            <x v="0"/>
          </reference>
          <reference field="2" count="1">
            <x v="14"/>
          </reference>
        </references>
      </pivotArea>
    </format>
    <format dxfId="4682">
      <pivotArea dataOnly="0" labelOnly="1" outline="0" fieldPosition="0">
        <references count="2">
          <reference field="1" count="1" selected="0">
            <x v="1"/>
          </reference>
          <reference field="2" count="1">
            <x v="10"/>
          </reference>
        </references>
      </pivotArea>
    </format>
    <format dxfId="4681">
      <pivotArea dataOnly="0" labelOnly="1" outline="0" fieldPosition="0">
        <references count="2">
          <reference field="1" count="1" selected="0">
            <x v="2"/>
          </reference>
          <reference field="2" count="1">
            <x v="34"/>
          </reference>
        </references>
      </pivotArea>
    </format>
    <format dxfId="4680">
      <pivotArea dataOnly="0" labelOnly="1" outline="0" fieldPosition="0">
        <references count="2">
          <reference field="1" count="1" selected="0">
            <x v="3"/>
          </reference>
          <reference field="2" count="1">
            <x v="8"/>
          </reference>
        </references>
      </pivotArea>
    </format>
    <format dxfId="4679">
      <pivotArea dataOnly="0" labelOnly="1" outline="0" fieldPosition="0">
        <references count="2">
          <reference field="1" count="1" selected="0">
            <x v="4"/>
          </reference>
          <reference field="2" count="1">
            <x v="0"/>
          </reference>
        </references>
      </pivotArea>
    </format>
    <format dxfId="4678">
      <pivotArea dataOnly="0" labelOnly="1" outline="0" fieldPosition="0">
        <references count="2">
          <reference field="1" count="1" selected="0">
            <x v="5"/>
          </reference>
          <reference field="2" count="1">
            <x v="23"/>
          </reference>
        </references>
      </pivotArea>
    </format>
    <format dxfId="4677">
      <pivotArea dataOnly="0" labelOnly="1" outline="0" fieldPosition="0">
        <references count="2">
          <reference field="1" count="1" selected="0">
            <x v="6"/>
          </reference>
          <reference field="2" count="1">
            <x v="15"/>
          </reference>
        </references>
      </pivotArea>
    </format>
    <format dxfId="4676">
      <pivotArea dataOnly="0" labelOnly="1" outline="0" fieldPosition="0">
        <references count="2">
          <reference field="1" count="1" selected="0">
            <x v="7"/>
          </reference>
          <reference field="2" count="1">
            <x v="1"/>
          </reference>
        </references>
      </pivotArea>
    </format>
    <format dxfId="4675">
      <pivotArea dataOnly="0" labelOnly="1" outline="0" fieldPosition="0">
        <references count="2">
          <reference field="1" count="1" selected="0">
            <x v="8"/>
          </reference>
          <reference field="2" count="1">
            <x v="3"/>
          </reference>
        </references>
      </pivotArea>
    </format>
    <format dxfId="4674">
      <pivotArea dataOnly="0" labelOnly="1" outline="0" fieldPosition="0">
        <references count="2">
          <reference field="1" count="1" selected="0">
            <x v="9"/>
          </reference>
          <reference field="2" count="1">
            <x v="24"/>
          </reference>
        </references>
      </pivotArea>
    </format>
    <format dxfId="4673">
      <pivotArea dataOnly="0" labelOnly="1" outline="0" fieldPosition="0">
        <references count="2">
          <reference field="1" count="1" selected="0">
            <x v="10"/>
          </reference>
          <reference field="2" count="1">
            <x v="9"/>
          </reference>
        </references>
      </pivotArea>
    </format>
    <format dxfId="4672">
      <pivotArea dataOnly="0" labelOnly="1" outline="0" fieldPosition="0">
        <references count="2">
          <reference field="1" count="1" selected="0">
            <x v="11"/>
          </reference>
          <reference field="2" count="1">
            <x v="32"/>
          </reference>
        </references>
      </pivotArea>
    </format>
    <format dxfId="4671">
      <pivotArea dataOnly="0" labelOnly="1" outline="0" fieldPosition="0">
        <references count="2">
          <reference field="1" count="1" selected="0">
            <x v="12"/>
          </reference>
          <reference field="2" count="1">
            <x v="31"/>
          </reference>
        </references>
      </pivotArea>
    </format>
    <format dxfId="4670">
      <pivotArea dataOnly="0" labelOnly="1" outline="0" fieldPosition="0">
        <references count="2">
          <reference field="1" count="1" selected="0">
            <x v="13"/>
          </reference>
          <reference field="2" count="1">
            <x v="22"/>
          </reference>
        </references>
      </pivotArea>
    </format>
    <format dxfId="4669">
      <pivotArea dataOnly="0" labelOnly="1" outline="0" fieldPosition="0">
        <references count="2">
          <reference field="1" count="1" selected="0">
            <x v="14"/>
          </reference>
          <reference field="2" count="1">
            <x v="29"/>
          </reference>
        </references>
      </pivotArea>
    </format>
    <format dxfId="4668">
      <pivotArea dataOnly="0" labelOnly="1" outline="0" fieldPosition="0">
        <references count="2">
          <reference field="1" count="1" selected="0">
            <x v="15"/>
          </reference>
          <reference field="2" count="1">
            <x v="4"/>
          </reference>
        </references>
      </pivotArea>
    </format>
    <format dxfId="4667">
      <pivotArea dataOnly="0" labelOnly="1" outline="0" fieldPosition="0">
        <references count="2">
          <reference field="1" count="1" selected="0">
            <x v="16"/>
          </reference>
          <reference field="2" count="1">
            <x v="27"/>
          </reference>
        </references>
      </pivotArea>
    </format>
    <format dxfId="4666">
      <pivotArea dataOnly="0" labelOnly="1" outline="0" fieldPosition="0">
        <references count="2">
          <reference field="1" count="1" selected="0">
            <x v="17"/>
          </reference>
          <reference field="2" count="1">
            <x v="20"/>
          </reference>
        </references>
      </pivotArea>
    </format>
    <format dxfId="4665">
      <pivotArea dataOnly="0" labelOnly="1" outline="0" fieldPosition="0">
        <references count="2">
          <reference field="1" count="1" selected="0">
            <x v="18"/>
          </reference>
          <reference field="2" count="1">
            <x v="11"/>
          </reference>
        </references>
      </pivotArea>
    </format>
    <format dxfId="4664">
      <pivotArea dataOnly="0" labelOnly="1" outline="0" fieldPosition="0">
        <references count="2">
          <reference field="1" count="1" selected="0">
            <x v="19"/>
          </reference>
          <reference field="2" count="1">
            <x v="12"/>
          </reference>
        </references>
      </pivotArea>
    </format>
    <format dxfId="4663">
      <pivotArea dataOnly="0" labelOnly="1" outline="0" fieldPosition="0">
        <references count="2">
          <reference field="1" count="1" selected="0">
            <x v="20"/>
          </reference>
          <reference field="2" count="1">
            <x v="19"/>
          </reference>
        </references>
      </pivotArea>
    </format>
    <format dxfId="4662">
      <pivotArea dataOnly="0" labelOnly="1" outline="0" fieldPosition="0">
        <references count="2">
          <reference field="1" count="1" selected="0">
            <x v="21"/>
          </reference>
          <reference field="2" count="1">
            <x v="13"/>
          </reference>
        </references>
      </pivotArea>
    </format>
    <format dxfId="4661">
      <pivotArea dataOnly="0" labelOnly="1" outline="0" fieldPosition="0">
        <references count="2">
          <reference field="1" count="1" selected="0">
            <x v="22"/>
          </reference>
          <reference field="2" count="1">
            <x v="6"/>
          </reference>
        </references>
      </pivotArea>
    </format>
    <format dxfId="4660">
      <pivotArea dataOnly="0" labelOnly="1" outline="0" fieldPosition="0">
        <references count="2">
          <reference field="1" count="1" selected="0">
            <x v="23"/>
          </reference>
          <reference field="2" count="1">
            <x v="21"/>
          </reference>
        </references>
      </pivotArea>
    </format>
    <format dxfId="4659">
      <pivotArea dataOnly="0" labelOnly="1" outline="0" fieldPosition="0">
        <references count="2">
          <reference field="1" count="1" selected="0">
            <x v="24"/>
          </reference>
          <reference field="2" count="1">
            <x v="35"/>
          </reference>
        </references>
      </pivotArea>
    </format>
    <format dxfId="4658">
      <pivotArea dataOnly="0" labelOnly="1" outline="0" fieldPosition="0">
        <references count="2">
          <reference field="1" count="1" selected="0">
            <x v="25"/>
          </reference>
          <reference field="2" count="1">
            <x v="18"/>
          </reference>
        </references>
      </pivotArea>
    </format>
    <format dxfId="4657">
      <pivotArea dataOnly="0" labelOnly="1" outline="0" fieldPosition="0">
        <references count="2">
          <reference field="1" count="1" selected="0">
            <x v="26"/>
          </reference>
          <reference field="2" count="1">
            <x v="2"/>
          </reference>
        </references>
      </pivotArea>
    </format>
    <format dxfId="4656">
      <pivotArea dataOnly="0" labelOnly="1" outline="0" fieldPosition="0">
        <references count="2">
          <reference field="1" count="1" selected="0">
            <x v="27"/>
          </reference>
          <reference field="2" count="1">
            <x v="5"/>
          </reference>
        </references>
      </pivotArea>
    </format>
    <format dxfId="4655">
      <pivotArea dataOnly="0" labelOnly="1" outline="0" fieldPosition="0">
        <references count="2">
          <reference field="1" count="1" selected="0">
            <x v="28"/>
          </reference>
          <reference field="2" count="1">
            <x v="7"/>
          </reference>
        </references>
      </pivotArea>
    </format>
    <format dxfId="4654">
      <pivotArea dataOnly="0" labelOnly="1" outline="0" fieldPosition="0">
        <references count="2">
          <reference field="1" count="1" selected="0">
            <x v="29"/>
          </reference>
          <reference field="2" count="1">
            <x v="16"/>
          </reference>
        </references>
      </pivotArea>
    </format>
    <format dxfId="4653">
      <pivotArea dataOnly="0" labelOnly="1" outline="0" fieldPosition="0">
        <references count="2">
          <reference field="1" count="1" selected="0">
            <x v="30"/>
          </reference>
          <reference field="2" count="1">
            <x v="17"/>
          </reference>
        </references>
      </pivotArea>
    </format>
    <format dxfId="4652">
      <pivotArea dataOnly="0" labelOnly="1" outline="0" fieldPosition="0">
        <references count="2">
          <reference field="1" count="1" selected="0">
            <x v="31"/>
          </reference>
          <reference field="2" count="1">
            <x v="25"/>
          </reference>
        </references>
      </pivotArea>
    </format>
    <format dxfId="4651">
      <pivotArea dataOnly="0" labelOnly="1" outline="0" fieldPosition="0">
        <references count="2">
          <reference field="1" count="1" selected="0">
            <x v="32"/>
          </reference>
          <reference field="2" count="1">
            <x v="26"/>
          </reference>
        </references>
      </pivotArea>
    </format>
    <format dxfId="4650">
      <pivotArea dataOnly="0" labelOnly="1" outline="0" fieldPosition="0">
        <references count="2">
          <reference field="1" count="1" selected="0">
            <x v="33"/>
          </reference>
          <reference field="2" count="1">
            <x v="28"/>
          </reference>
        </references>
      </pivotArea>
    </format>
    <format dxfId="4649">
      <pivotArea dataOnly="0" labelOnly="1" outline="0" fieldPosition="0">
        <references count="2">
          <reference field="1" count="1" selected="0">
            <x v="34"/>
          </reference>
          <reference field="2" count="1">
            <x v="30"/>
          </reference>
        </references>
      </pivotArea>
    </format>
    <format dxfId="4648">
      <pivotArea dataOnly="0" labelOnly="1" outline="0" fieldPosition="0">
        <references count="2">
          <reference field="1" count="1" selected="0">
            <x v="35"/>
          </reference>
          <reference field="2" count="1">
            <x v="33"/>
          </reference>
        </references>
      </pivotArea>
    </format>
    <format dxfId="4647">
      <pivotArea dataOnly="0" labelOnly="1" outline="0" fieldPosition="0">
        <references count="1">
          <reference field="4" count="0"/>
        </references>
      </pivotArea>
    </format>
    <format dxfId="4646">
      <pivotArea dataOnly="0" labelOnly="1" grandCol="1" outline="0" fieldPosition="0"/>
    </format>
    <format dxfId="4645">
      <pivotArea outline="0" collapsedLevelsAreSubtotals="1" fieldPosition="0">
        <references count="2">
          <reference field="1" count="5" selected="0">
            <x v="0"/>
            <x v="1"/>
            <x v="2"/>
            <x v="3"/>
            <x v="4"/>
          </reference>
          <reference field="2" count="5" selected="0">
            <x v="0"/>
            <x v="8"/>
            <x v="10"/>
            <x v="14"/>
            <x v="34"/>
          </reference>
        </references>
      </pivotArea>
    </format>
    <format dxfId="4644">
      <pivotArea dataOnly="0" labelOnly="1" outline="0" fieldPosition="0">
        <references count="1">
          <reference field="1" count="5">
            <x v="0"/>
            <x v="1"/>
            <x v="2"/>
            <x v="3"/>
            <x v="4"/>
          </reference>
        </references>
      </pivotArea>
    </format>
    <format dxfId="4643">
      <pivotArea dataOnly="0" labelOnly="1" outline="0" fieldPosition="0">
        <references count="2">
          <reference field="1" count="1" selected="0">
            <x v="0"/>
          </reference>
          <reference field="2" count="1">
            <x v="14"/>
          </reference>
        </references>
      </pivotArea>
    </format>
    <format dxfId="4642">
      <pivotArea dataOnly="0" labelOnly="1" outline="0" fieldPosition="0">
        <references count="2">
          <reference field="1" count="1" selected="0">
            <x v="1"/>
          </reference>
          <reference field="2" count="1">
            <x v="10"/>
          </reference>
        </references>
      </pivotArea>
    </format>
    <format dxfId="4641">
      <pivotArea dataOnly="0" labelOnly="1" outline="0" fieldPosition="0">
        <references count="2">
          <reference field="1" count="1" selected="0">
            <x v="2"/>
          </reference>
          <reference field="2" count="1">
            <x v="34"/>
          </reference>
        </references>
      </pivotArea>
    </format>
    <format dxfId="4640">
      <pivotArea dataOnly="0" labelOnly="1" outline="0" fieldPosition="0">
        <references count="2">
          <reference field="1" count="1" selected="0">
            <x v="3"/>
          </reference>
          <reference field="2" count="1">
            <x v="8"/>
          </reference>
        </references>
      </pivotArea>
    </format>
    <format dxfId="4639">
      <pivotArea dataOnly="0" labelOnly="1" outline="0" fieldPosition="0">
        <references count="2">
          <reference field="1" count="1" selected="0">
            <x v="4"/>
          </reference>
          <reference field="2" count="1">
            <x v="0"/>
          </reference>
        </references>
      </pivotArea>
    </format>
    <format dxfId="4638">
      <pivotArea type="all" dataOnly="0" outline="0" fieldPosition="0"/>
    </format>
    <format dxfId="4637">
      <pivotArea outline="0" collapsedLevelsAreSubtotals="1" fieldPosition="0"/>
    </format>
    <format dxfId="4636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4635">
      <pivotArea dataOnly="0" labelOnly="1" outline="0" fieldPosition="0">
        <references count="1">
          <reference field="1" count="2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</reference>
        </references>
      </pivotArea>
    </format>
    <format dxfId="4634">
      <pivotArea dataOnly="0" labelOnly="1" grandRow="1" outline="0" fieldPosition="0"/>
    </format>
    <format dxfId="4633">
      <pivotArea dataOnly="0" labelOnly="1" outline="0" fieldPosition="0">
        <references count="2">
          <reference field="1" count="1" selected="0">
            <x v="0"/>
          </reference>
          <reference field="2" count="1">
            <x v="14"/>
          </reference>
        </references>
      </pivotArea>
    </format>
    <format dxfId="4632">
      <pivotArea dataOnly="0" labelOnly="1" outline="0" fieldPosition="0">
        <references count="2">
          <reference field="1" count="1" selected="0">
            <x v="1"/>
          </reference>
          <reference field="2" count="1">
            <x v="10"/>
          </reference>
        </references>
      </pivotArea>
    </format>
    <format dxfId="4631">
      <pivotArea dataOnly="0" labelOnly="1" outline="0" fieldPosition="0">
        <references count="2">
          <reference field="1" count="1" selected="0">
            <x v="2"/>
          </reference>
          <reference field="2" count="1">
            <x v="34"/>
          </reference>
        </references>
      </pivotArea>
    </format>
    <format dxfId="4630">
      <pivotArea dataOnly="0" labelOnly="1" outline="0" fieldPosition="0">
        <references count="2">
          <reference field="1" count="1" selected="0">
            <x v="3"/>
          </reference>
          <reference field="2" count="1">
            <x v="8"/>
          </reference>
        </references>
      </pivotArea>
    </format>
    <format dxfId="4629">
      <pivotArea dataOnly="0" labelOnly="1" outline="0" fieldPosition="0">
        <references count="2">
          <reference field="1" count="1" selected="0">
            <x v="4"/>
          </reference>
          <reference field="2" count="1">
            <x v="0"/>
          </reference>
        </references>
      </pivotArea>
    </format>
    <format dxfId="4628">
      <pivotArea dataOnly="0" labelOnly="1" outline="0" fieldPosition="0">
        <references count="2">
          <reference field="1" count="1" selected="0">
            <x v="5"/>
          </reference>
          <reference field="2" count="1">
            <x v="23"/>
          </reference>
        </references>
      </pivotArea>
    </format>
    <format dxfId="4627">
      <pivotArea dataOnly="0" labelOnly="1" outline="0" fieldPosition="0">
        <references count="2">
          <reference field="1" count="1" selected="0">
            <x v="6"/>
          </reference>
          <reference field="2" count="1">
            <x v="15"/>
          </reference>
        </references>
      </pivotArea>
    </format>
    <format dxfId="4626">
      <pivotArea dataOnly="0" labelOnly="1" outline="0" fieldPosition="0">
        <references count="2">
          <reference field="1" count="1" selected="0">
            <x v="7"/>
          </reference>
          <reference field="2" count="1">
            <x v="1"/>
          </reference>
        </references>
      </pivotArea>
    </format>
    <format dxfId="4625">
      <pivotArea dataOnly="0" labelOnly="1" outline="0" fieldPosition="0">
        <references count="2">
          <reference field="1" count="1" selected="0">
            <x v="8"/>
          </reference>
          <reference field="2" count="1">
            <x v="3"/>
          </reference>
        </references>
      </pivotArea>
    </format>
    <format dxfId="4624">
      <pivotArea dataOnly="0" labelOnly="1" outline="0" fieldPosition="0">
        <references count="2">
          <reference field="1" count="1" selected="0">
            <x v="9"/>
          </reference>
          <reference field="2" count="1">
            <x v="24"/>
          </reference>
        </references>
      </pivotArea>
    </format>
    <format dxfId="4623">
      <pivotArea dataOnly="0" labelOnly="1" outline="0" fieldPosition="0">
        <references count="2">
          <reference field="1" count="1" selected="0">
            <x v="10"/>
          </reference>
          <reference field="2" count="1">
            <x v="9"/>
          </reference>
        </references>
      </pivotArea>
    </format>
    <format dxfId="4622">
      <pivotArea dataOnly="0" labelOnly="1" outline="0" fieldPosition="0">
        <references count="2">
          <reference field="1" count="1" selected="0">
            <x v="11"/>
          </reference>
          <reference field="2" count="1">
            <x v="32"/>
          </reference>
        </references>
      </pivotArea>
    </format>
    <format dxfId="4621">
      <pivotArea dataOnly="0" labelOnly="1" outline="0" fieldPosition="0">
        <references count="2">
          <reference field="1" count="1" selected="0">
            <x v="12"/>
          </reference>
          <reference field="2" count="1">
            <x v="31"/>
          </reference>
        </references>
      </pivotArea>
    </format>
    <format dxfId="4620">
      <pivotArea dataOnly="0" labelOnly="1" outline="0" fieldPosition="0">
        <references count="2">
          <reference field="1" count="1" selected="0">
            <x v="13"/>
          </reference>
          <reference field="2" count="1">
            <x v="22"/>
          </reference>
        </references>
      </pivotArea>
    </format>
    <format dxfId="4619">
      <pivotArea dataOnly="0" labelOnly="1" outline="0" fieldPosition="0">
        <references count="2">
          <reference field="1" count="1" selected="0">
            <x v="14"/>
          </reference>
          <reference field="2" count="1">
            <x v="29"/>
          </reference>
        </references>
      </pivotArea>
    </format>
    <format dxfId="4618">
      <pivotArea dataOnly="0" labelOnly="1" outline="0" fieldPosition="0">
        <references count="2">
          <reference field="1" count="1" selected="0">
            <x v="15"/>
          </reference>
          <reference field="2" count="1">
            <x v="4"/>
          </reference>
        </references>
      </pivotArea>
    </format>
    <format dxfId="4617">
      <pivotArea dataOnly="0" labelOnly="1" outline="0" fieldPosition="0">
        <references count="2">
          <reference field="1" count="1" selected="0">
            <x v="16"/>
          </reference>
          <reference field="2" count="1">
            <x v="27"/>
          </reference>
        </references>
      </pivotArea>
    </format>
    <format dxfId="4616">
      <pivotArea dataOnly="0" labelOnly="1" outline="0" fieldPosition="0">
        <references count="2">
          <reference field="1" count="1" selected="0">
            <x v="17"/>
          </reference>
          <reference field="2" count="1">
            <x v="20"/>
          </reference>
        </references>
      </pivotArea>
    </format>
    <format dxfId="4615">
      <pivotArea dataOnly="0" labelOnly="1" outline="0" fieldPosition="0">
        <references count="2">
          <reference field="1" count="1" selected="0">
            <x v="18"/>
          </reference>
          <reference field="2" count="1">
            <x v="11"/>
          </reference>
        </references>
      </pivotArea>
    </format>
    <format dxfId="4614">
      <pivotArea dataOnly="0" labelOnly="1" outline="0" fieldPosition="0">
        <references count="2">
          <reference field="1" count="1" selected="0">
            <x v="19"/>
          </reference>
          <reference field="2" count="1">
            <x v="12"/>
          </reference>
        </references>
      </pivotArea>
    </format>
    <format dxfId="4613">
      <pivotArea dataOnly="0" labelOnly="1" outline="0" fieldPosition="0">
        <references count="2">
          <reference field="1" count="1" selected="0">
            <x v="20"/>
          </reference>
          <reference field="2" count="1">
            <x v="19"/>
          </reference>
        </references>
      </pivotArea>
    </format>
    <format dxfId="4612">
      <pivotArea dataOnly="0" labelOnly="1" outline="0" fieldPosition="0">
        <references count="2">
          <reference field="1" count="1" selected="0">
            <x v="21"/>
          </reference>
          <reference field="2" count="1">
            <x v="13"/>
          </reference>
        </references>
      </pivotArea>
    </format>
    <format dxfId="4611">
      <pivotArea dataOnly="0" labelOnly="1" outline="0" fieldPosition="0">
        <references count="2">
          <reference field="1" count="1" selected="0">
            <x v="22"/>
          </reference>
          <reference field="2" count="1">
            <x v="6"/>
          </reference>
        </references>
      </pivotArea>
    </format>
    <format dxfId="4610">
      <pivotArea dataOnly="0" labelOnly="1" outline="0" fieldPosition="0">
        <references count="2">
          <reference field="1" count="1" selected="0">
            <x v="23"/>
          </reference>
          <reference field="2" count="1">
            <x v="21"/>
          </reference>
        </references>
      </pivotArea>
    </format>
    <format dxfId="4609">
      <pivotArea dataOnly="0" labelOnly="1" outline="0" fieldPosition="0">
        <references count="2">
          <reference field="1" count="1" selected="0">
            <x v="24"/>
          </reference>
          <reference field="2" count="1">
            <x v="35"/>
          </reference>
        </references>
      </pivotArea>
    </format>
    <format dxfId="4608">
      <pivotArea dataOnly="0" labelOnly="1" outline="0" fieldPosition="0">
        <references count="2">
          <reference field="1" count="1" selected="0">
            <x v="25"/>
          </reference>
          <reference field="2" count="1">
            <x v="18"/>
          </reference>
        </references>
      </pivotArea>
    </format>
    <format dxfId="4607">
      <pivotArea dataOnly="0" labelOnly="1" outline="0" fieldPosition="0">
        <references count="2">
          <reference field="1" count="1" selected="0">
            <x v="26"/>
          </reference>
          <reference field="2" count="1">
            <x v="2"/>
          </reference>
        </references>
      </pivotArea>
    </format>
    <format dxfId="4606">
      <pivotArea dataOnly="0" labelOnly="1" outline="0" fieldPosition="0">
        <references count="2">
          <reference field="1" count="1" selected="0">
            <x v="27"/>
          </reference>
          <reference field="2" count="1">
            <x v="5"/>
          </reference>
        </references>
      </pivotArea>
    </format>
    <format dxfId="4605">
      <pivotArea dataOnly="0" labelOnly="1" outline="0" fieldPosition="0">
        <references count="2">
          <reference field="1" count="1" selected="0">
            <x v="28"/>
          </reference>
          <reference field="2" count="1">
            <x v="7"/>
          </reference>
        </references>
      </pivotArea>
    </format>
    <format dxfId="4604">
      <pivotArea dataOnly="0" labelOnly="1" outline="0" fieldPosition="0">
        <references count="2">
          <reference field="1" count="1" selected="0">
            <x v="29"/>
          </reference>
          <reference field="2" count="1">
            <x v="16"/>
          </reference>
        </references>
      </pivotArea>
    </format>
    <format dxfId="4603">
      <pivotArea dataOnly="0" labelOnly="1" outline="0" fieldPosition="0">
        <references count="2">
          <reference field="1" count="1" selected="0">
            <x v="30"/>
          </reference>
          <reference field="2" count="1">
            <x v="17"/>
          </reference>
        </references>
      </pivotArea>
    </format>
    <format dxfId="4602">
      <pivotArea dataOnly="0" labelOnly="1" outline="0" fieldPosition="0">
        <references count="2">
          <reference field="1" count="1" selected="0">
            <x v="31"/>
          </reference>
          <reference field="2" count="1">
            <x v="25"/>
          </reference>
        </references>
      </pivotArea>
    </format>
    <format dxfId="4601">
      <pivotArea dataOnly="0" labelOnly="1" outline="0" fieldPosition="0">
        <references count="2">
          <reference field="1" count="1" selected="0">
            <x v="32"/>
          </reference>
          <reference field="2" count="1">
            <x v="26"/>
          </reference>
        </references>
      </pivotArea>
    </format>
    <format dxfId="4600">
      <pivotArea dataOnly="0" labelOnly="1" outline="0" fieldPosition="0">
        <references count="2">
          <reference field="1" count="1" selected="0">
            <x v="33"/>
          </reference>
          <reference field="2" count="1">
            <x v="28"/>
          </reference>
        </references>
      </pivotArea>
    </format>
    <format dxfId="4599">
      <pivotArea dataOnly="0" labelOnly="1" outline="0" fieldPosition="0">
        <references count="2">
          <reference field="1" count="1" selected="0">
            <x v="34"/>
          </reference>
          <reference field="2" count="1">
            <x v="30"/>
          </reference>
        </references>
      </pivotArea>
    </format>
    <format dxfId="4598">
      <pivotArea dataOnly="0" labelOnly="1" outline="0" fieldPosition="0">
        <references count="2">
          <reference field="1" count="1" selected="0">
            <x v="35"/>
          </reference>
          <reference field="2" count="1">
            <x v="33"/>
          </reference>
        </references>
      </pivotArea>
    </format>
    <format dxfId="4597">
      <pivotArea dataOnly="0" labelOnly="1" outline="0" fieldPosition="0">
        <references count="2">
          <reference field="1" count="1" selected="0">
            <x v="36"/>
          </reference>
          <reference field="2" count="1">
            <x v="36"/>
          </reference>
        </references>
      </pivotArea>
    </format>
    <format dxfId="4596">
      <pivotArea dataOnly="0" labelOnly="1" outline="0" fieldPosition="0">
        <references count="2">
          <reference field="1" count="1" selected="0">
            <x v="38"/>
          </reference>
          <reference field="2" count="1">
            <x v="38"/>
          </reference>
        </references>
      </pivotArea>
    </format>
    <format dxfId="4595">
      <pivotArea dataOnly="0" labelOnly="1" outline="0" fieldPosition="0">
        <references count="2">
          <reference field="1" count="1" selected="0">
            <x v="39"/>
          </reference>
          <reference field="2" count="1">
            <x v="39"/>
          </reference>
        </references>
      </pivotArea>
    </format>
    <format dxfId="4594">
      <pivotArea dataOnly="0" labelOnly="1" outline="0" fieldPosition="0">
        <references count="2">
          <reference field="1" count="1" selected="0">
            <x v="40"/>
          </reference>
          <reference field="2" count="1">
            <x v="40"/>
          </reference>
        </references>
      </pivotArea>
    </format>
    <format dxfId="4593">
      <pivotArea dataOnly="0" labelOnly="1" outline="0" fieldPosition="0">
        <references count="2">
          <reference field="1" count="1" selected="0">
            <x v="41"/>
          </reference>
          <reference field="2" count="1">
            <x v="41"/>
          </reference>
        </references>
      </pivotArea>
    </format>
    <format dxfId="4592">
      <pivotArea dataOnly="0" labelOnly="1" outline="0" fieldPosition="0">
        <references count="2">
          <reference field="1" count="1" selected="0">
            <x v="42"/>
          </reference>
          <reference field="2" count="1">
            <x v="42"/>
          </reference>
        </references>
      </pivotArea>
    </format>
    <format dxfId="4591">
      <pivotArea dataOnly="0" labelOnly="1" outline="0" fieldPosition="0">
        <references count="2">
          <reference field="1" count="1" selected="0">
            <x v="43"/>
          </reference>
          <reference field="2" count="1">
            <x v="43"/>
          </reference>
        </references>
      </pivotArea>
    </format>
    <format dxfId="4590">
      <pivotArea dataOnly="0" labelOnly="1" outline="0" fieldPosition="0">
        <references count="2">
          <reference field="1" count="1" selected="0">
            <x v="44"/>
          </reference>
          <reference field="2" count="1">
            <x v="44"/>
          </reference>
        </references>
      </pivotArea>
    </format>
    <format dxfId="4589">
      <pivotArea dataOnly="0" labelOnly="1" outline="0" fieldPosition="0">
        <references count="2">
          <reference field="1" count="1" selected="0">
            <x v="45"/>
          </reference>
          <reference field="2" count="1">
            <x v="45"/>
          </reference>
        </references>
      </pivotArea>
    </format>
    <format dxfId="4588">
      <pivotArea dataOnly="0" labelOnly="1" outline="0" fieldPosition="0">
        <references count="2">
          <reference field="1" count="1" selected="0">
            <x v="46"/>
          </reference>
          <reference field="2" count="1">
            <x v="46"/>
          </reference>
        </references>
      </pivotArea>
    </format>
    <format dxfId="4587">
      <pivotArea dataOnly="0" labelOnly="1" outline="0" fieldPosition="0">
        <references count="2">
          <reference field="1" count="1" selected="0">
            <x v="47"/>
          </reference>
          <reference field="2" count="1">
            <x v="47"/>
          </reference>
        </references>
      </pivotArea>
    </format>
    <format dxfId="4586">
      <pivotArea dataOnly="0" labelOnly="1" outline="0" fieldPosition="0">
        <references count="2">
          <reference field="1" count="1" selected="0">
            <x v="48"/>
          </reference>
          <reference field="2" count="1">
            <x v="48"/>
          </reference>
        </references>
      </pivotArea>
    </format>
    <format dxfId="4585">
      <pivotArea dataOnly="0" labelOnly="1" outline="0" fieldPosition="0">
        <references count="2">
          <reference field="1" count="1" selected="0">
            <x v="49"/>
          </reference>
          <reference field="2" count="1">
            <x v="49"/>
          </reference>
        </references>
      </pivotArea>
    </format>
    <format dxfId="4584">
      <pivotArea dataOnly="0" labelOnly="1" outline="0" fieldPosition="0">
        <references count="2">
          <reference field="1" count="1" selected="0">
            <x v="50"/>
          </reference>
          <reference field="2" count="1">
            <x v="50"/>
          </reference>
        </references>
      </pivotArea>
    </format>
    <format dxfId="4583">
      <pivotArea dataOnly="0" labelOnly="1" outline="0" fieldPosition="0">
        <references count="2">
          <reference field="1" count="1" selected="0">
            <x v="51"/>
          </reference>
          <reference field="2" count="1">
            <x v="51"/>
          </reference>
        </references>
      </pivotArea>
    </format>
    <format dxfId="4582">
      <pivotArea dataOnly="0" labelOnly="1" outline="0" fieldPosition="0">
        <references count="2">
          <reference field="1" count="1" selected="0">
            <x v="52"/>
          </reference>
          <reference field="2" count="1">
            <x v="52"/>
          </reference>
        </references>
      </pivotArea>
    </format>
    <format dxfId="4581">
      <pivotArea dataOnly="0" labelOnly="1" outline="0" fieldPosition="0">
        <references count="2">
          <reference field="1" count="1" selected="0">
            <x v="53"/>
          </reference>
          <reference field="2" count="1">
            <x v="53"/>
          </reference>
        </references>
      </pivotArea>
    </format>
    <format dxfId="4580">
      <pivotArea dataOnly="0" labelOnly="1" outline="0" fieldPosition="0">
        <references count="2">
          <reference field="1" count="1" selected="0">
            <x v="54"/>
          </reference>
          <reference field="2" count="1">
            <x v="54"/>
          </reference>
        </references>
      </pivotArea>
    </format>
    <format dxfId="4579">
      <pivotArea dataOnly="0" labelOnly="1" outline="0" fieldPosition="0">
        <references count="2">
          <reference field="1" count="1" selected="0">
            <x v="55"/>
          </reference>
          <reference field="2" count="1">
            <x v="55"/>
          </reference>
        </references>
      </pivotArea>
    </format>
    <format dxfId="4578">
      <pivotArea dataOnly="0" labelOnly="1" outline="0" fieldPosition="0">
        <references count="2">
          <reference field="1" count="1" selected="0">
            <x v="56"/>
          </reference>
          <reference field="2" count="1">
            <x v="56"/>
          </reference>
        </references>
      </pivotArea>
    </format>
    <format dxfId="4577">
      <pivotArea dataOnly="0" labelOnly="1" outline="0" fieldPosition="0">
        <references count="2">
          <reference field="1" count="1" selected="0">
            <x v="57"/>
          </reference>
          <reference field="2" count="1">
            <x v="57"/>
          </reference>
        </references>
      </pivotArea>
    </format>
    <format dxfId="4576">
      <pivotArea dataOnly="0" labelOnly="1" outline="0" fieldPosition="0">
        <references count="2">
          <reference field="1" count="1" selected="0">
            <x v="58"/>
          </reference>
          <reference field="2" count="1">
            <x v="58"/>
          </reference>
        </references>
      </pivotArea>
    </format>
    <format dxfId="4575">
      <pivotArea dataOnly="0" labelOnly="1" outline="0" fieldPosition="0">
        <references count="2">
          <reference field="1" count="1" selected="0">
            <x v="59"/>
          </reference>
          <reference field="2" count="1">
            <x v="59"/>
          </reference>
        </references>
      </pivotArea>
    </format>
    <format dxfId="4574">
      <pivotArea dataOnly="0" labelOnly="1" outline="0" fieldPosition="0">
        <references count="2">
          <reference field="1" count="1" selected="0">
            <x v="60"/>
          </reference>
          <reference field="2" count="1">
            <x v="60"/>
          </reference>
        </references>
      </pivotArea>
    </format>
    <format dxfId="4573">
      <pivotArea dataOnly="0" labelOnly="1" outline="0" fieldPosition="0">
        <references count="2">
          <reference field="1" count="1" selected="0">
            <x v="61"/>
          </reference>
          <reference field="2" count="1">
            <x v="61"/>
          </reference>
        </references>
      </pivotArea>
    </format>
    <format dxfId="4572">
      <pivotArea dataOnly="0" labelOnly="1" outline="0" fieldPosition="0">
        <references count="2">
          <reference field="1" count="1" selected="0">
            <x v="62"/>
          </reference>
          <reference field="2" count="1">
            <x v="62"/>
          </reference>
        </references>
      </pivotArea>
    </format>
    <format dxfId="4571">
      <pivotArea dataOnly="0" labelOnly="1" outline="0" fieldPosition="0">
        <references count="2">
          <reference field="1" count="1" selected="0">
            <x v="63"/>
          </reference>
          <reference field="2" count="1">
            <x v="63"/>
          </reference>
        </references>
      </pivotArea>
    </format>
    <format dxfId="4570">
      <pivotArea dataOnly="0" labelOnly="1" outline="0" fieldPosition="0">
        <references count="2">
          <reference field="1" count="1" selected="0">
            <x v="64"/>
          </reference>
          <reference field="2" count="1">
            <x v="64"/>
          </reference>
        </references>
      </pivotArea>
    </format>
    <format dxfId="4569">
      <pivotArea dataOnly="0" labelOnly="1" outline="0" fieldPosition="0">
        <references count="2">
          <reference field="1" count="1" selected="0">
            <x v="65"/>
          </reference>
          <reference field="2" count="1">
            <x v="65"/>
          </reference>
        </references>
      </pivotArea>
    </format>
    <format dxfId="4568">
      <pivotArea dataOnly="0" labelOnly="1" outline="0" fieldPosition="0">
        <references count="2">
          <reference field="1" count="1" selected="0">
            <x v="66"/>
          </reference>
          <reference field="2" count="1">
            <x v="66"/>
          </reference>
        </references>
      </pivotArea>
    </format>
    <format dxfId="4567">
      <pivotArea dataOnly="0" labelOnly="1" outline="0" fieldPosition="0">
        <references count="2">
          <reference field="1" count="1" selected="0">
            <x v="67"/>
          </reference>
          <reference field="2" count="1">
            <x v="67"/>
          </reference>
        </references>
      </pivotArea>
    </format>
    <format dxfId="4566">
      <pivotArea dataOnly="0" labelOnly="1" outline="0" fieldPosition="0">
        <references count="2">
          <reference field="1" count="1" selected="0">
            <x v="68"/>
          </reference>
          <reference field="2" count="1">
            <x v="68"/>
          </reference>
        </references>
      </pivotArea>
    </format>
    <format dxfId="4565">
      <pivotArea dataOnly="0" labelOnly="1" outline="0" fieldPosition="0">
        <references count="2">
          <reference field="1" count="1" selected="0">
            <x v="69"/>
          </reference>
          <reference field="2" count="1">
            <x v="69"/>
          </reference>
        </references>
      </pivotArea>
    </format>
    <format dxfId="4564">
      <pivotArea dataOnly="0" labelOnly="1" outline="0" fieldPosition="0">
        <references count="2">
          <reference field="1" count="1" selected="0">
            <x v="70"/>
          </reference>
          <reference field="2" count="1">
            <x v="70"/>
          </reference>
        </references>
      </pivotArea>
    </format>
    <format dxfId="4563">
      <pivotArea dataOnly="0" labelOnly="1" outline="0" fieldPosition="0">
        <references count="1">
          <reference field="4" count="0"/>
        </references>
      </pivotArea>
    </format>
    <format dxfId="4562">
      <pivotArea dataOnly="0" labelOnly="1" grandCol="1" outline="0" fieldPosition="0"/>
    </format>
    <format dxfId="4561">
      <pivotArea type="all" dataOnly="0" outline="0" fieldPosition="0"/>
    </format>
    <format dxfId="4560">
      <pivotArea outline="0" collapsedLevelsAreSubtotals="1" fieldPosition="0"/>
    </format>
    <format dxfId="4559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4558">
      <pivotArea dataOnly="0" labelOnly="1" outline="0" fieldPosition="0">
        <references count="1">
          <reference field="1" count="2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</reference>
        </references>
      </pivotArea>
    </format>
    <format dxfId="4557">
      <pivotArea dataOnly="0" labelOnly="1" grandRow="1" outline="0" fieldPosition="0"/>
    </format>
    <format dxfId="4556">
      <pivotArea dataOnly="0" labelOnly="1" outline="0" fieldPosition="0">
        <references count="2">
          <reference field="1" count="1" selected="0">
            <x v="0"/>
          </reference>
          <reference field="2" count="1">
            <x v="14"/>
          </reference>
        </references>
      </pivotArea>
    </format>
    <format dxfId="4555">
      <pivotArea dataOnly="0" labelOnly="1" outline="0" fieldPosition="0">
        <references count="2">
          <reference field="1" count="1" selected="0">
            <x v="1"/>
          </reference>
          <reference field="2" count="1">
            <x v="10"/>
          </reference>
        </references>
      </pivotArea>
    </format>
    <format dxfId="4554">
      <pivotArea dataOnly="0" labelOnly="1" outline="0" fieldPosition="0">
        <references count="2">
          <reference field="1" count="1" selected="0">
            <x v="2"/>
          </reference>
          <reference field="2" count="1">
            <x v="34"/>
          </reference>
        </references>
      </pivotArea>
    </format>
    <format dxfId="4553">
      <pivotArea dataOnly="0" labelOnly="1" outline="0" fieldPosition="0">
        <references count="2">
          <reference field="1" count="1" selected="0">
            <x v="3"/>
          </reference>
          <reference field="2" count="1">
            <x v="8"/>
          </reference>
        </references>
      </pivotArea>
    </format>
    <format dxfId="4552">
      <pivotArea dataOnly="0" labelOnly="1" outline="0" fieldPosition="0">
        <references count="2">
          <reference field="1" count="1" selected="0">
            <x v="4"/>
          </reference>
          <reference field="2" count="1">
            <x v="0"/>
          </reference>
        </references>
      </pivotArea>
    </format>
    <format dxfId="4551">
      <pivotArea dataOnly="0" labelOnly="1" outline="0" fieldPosition="0">
        <references count="2">
          <reference field="1" count="1" selected="0">
            <x v="5"/>
          </reference>
          <reference field="2" count="1">
            <x v="23"/>
          </reference>
        </references>
      </pivotArea>
    </format>
    <format dxfId="4550">
      <pivotArea dataOnly="0" labelOnly="1" outline="0" fieldPosition="0">
        <references count="2">
          <reference field="1" count="1" selected="0">
            <x v="6"/>
          </reference>
          <reference field="2" count="1">
            <x v="15"/>
          </reference>
        </references>
      </pivotArea>
    </format>
    <format dxfId="4549">
      <pivotArea dataOnly="0" labelOnly="1" outline="0" fieldPosition="0">
        <references count="2">
          <reference field="1" count="1" selected="0">
            <x v="7"/>
          </reference>
          <reference field="2" count="1">
            <x v="1"/>
          </reference>
        </references>
      </pivotArea>
    </format>
    <format dxfId="4548">
      <pivotArea dataOnly="0" labelOnly="1" outline="0" fieldPosition="0">
        <references count="2">
          <reference field="1" count="1" selected="0">
            <x v="8"/>
          </reference>
          <reference field="2" count="1">
            <x v="3"/>
          </reference>
        </references>
      </pivotArea>
    </format>
    <format dxfId="4547">
      <pivotArea dataOnly="0" labelOnly="1" outline="0" fieldPosition="0">
        <references count="2">
          <reference field="1" count="1" selected="0">
            <x v="9"/>
          </reference>
          <reference field="2" count="1">
            <x v="24"/>
          </reference>
        </references>
      </pivotArea>
    </format>
    <format dxfId="4546">
      <pivotArea dataOnly="0" labelOnly="1" outline="0" fieldPosition="0">
        <references count="2">
          <reference field="1" count="1" selected="0">
            <x v="10"/>
          </reference>
          <reference field="2" count="1">
            <x v="9"/>
          </reference>
        </references>
      </pivotArea>
    </format>
    <format dxfId="4545">
      <pivotArea dataOnly="0" labelOnly="1" outline="0" fieldPosition="0">
        <references count="2">
          <reference field="1" count="1" selected="0">
            <x v="11"/>
          </reference>
          <reference field="2" count="1">
            <x v="32"/>
          </reference>
        </references>
      </pivotArea>
    </format>
    <format dxfId="4544">
      <pivotArea dataOnly="0" labelOnly="1" outline="0" fieldPosition="0">
        <references count="2">
          <reference field="1" count="1" selected="0">
            <x v="12"/>
          </reference>
          <reference field="2" count="1">
            <x v="31"/>
          </reference>
        </references>
      </pivotArea>
    </format>
    <format dxfId="4543">
      <pivotArea dataOnly="0" labelOnly="1" outline="0" fieldPosition="0">
        <references count="2">
          <reference field="1" count="1" selected="0">
            <x v="13"/>
          </reference>
          <reference field="2" count="1">
            <x v="22"/>
          </reference>
        </references>
      </pivotArea>
    </format>
    <format dxfId="4542">
      <pivotArea dataOnly="0" labelOnly="1" outline="0" fieldPosition="0">
        <references count="2">
          <reference field="1" count="1" selected="0">
            <x v="14"/>
          </reference>
          <reference field="2" count="1">
            <x v="29"/>
          </reference>
        </references>
      </pivotArea>
    </format>
    <format dxfId="4541">
      <pivotArea dataOnly="0" labelOnly="1" outline="0" fieldPosition="0">
        <references count="2">
          <reference field="1" count="1" selected="0">
            <x v="15"/>
          </reference>
          <reference field="2" count="1">
            <x v="4"/>
          </reference>
        </references>
      </pivotArea>
    </format>
    <format dxfId="4540">
      <pivotArea dataOnly="0" labelOnly="1" outline="0" fieldPosition="0">
        <references count="2">
          <reference field="1" count="1" selected="0">
            <x v="16"/>
          </reference>
          <reference field="2" count="1">
            <x v="27"/>
          </reference>
        </references>
      </pivotArea>
    </format>
    <format dxfId="4539">
      <pivotArea dataOnly="0" labelOnly="1" outline="0" fieldPosition="0">
        <references count="2">
          <reference field="1" count="1" selected="0">
            <x v="17"/>
          </reference>
          <reference field="2" count="1">
            <x v="20"/>
          </reference>
        </references>
      </pivotArea>
    </format>
    <format dxfId="4538">
      <pivotArea dataOnly="0" labelOnly="1" outline="0" fieldPosition="0">
        <references count="2">
          <reference field="1" count="1" selected="0">
            <x v="18"/>
          </reference>
          <reference field="2" count="1">
            <x v="11"/>
          </reference>
        </references>
      </pivotArea>
    </format>
    <format dxfId="4537">
      <pivotArea dataOnly="0" labelOnly="1" outline="0" fieldPosition="0">
        <references count="2">
          <reference field="1" count="1" selected="0">
            <x v="19"/>
          </reference>
          <reference field="2" count="1">
            <x v="12"/>
          </reference>
        </references>
      </pivotArea>
    </format>
    <format dxfId="4536">
      <pivotArea dataOnly="0" labelOnly="1" outline="0" fieldPosition="0">
        <references count="2">
          <reference field="1" count="1" selected="0">
            <x v="20"/>
          </reference>
          <reference field="2" count="1">
            <x v="19"/>
          </reference>
        </references>
      </pivotArea>
    </format>
    <format dxfId="4535">
      <pivotArea dataOnly="0" labelOnly="1" outline="0" fieldPosition="0">
        <references count="2">
          <reference field="1" count="1" selected="0">
            <x v="21"/>
          </reference>
          <reference field="2" count="1">
            <x v="13"/>
          </reference>
        </references>
      </pivotArea>
    </format>
    <format dxfId="4534">
      <pivotArea dataOnly="0" labelOnly="1" outline="0" fieldPosition="0">
        <references count="2">
          <reference field="1" count="1" selected="0">
            <x v="22"/>
          </reference>
          <reference field="2" count="1">
            <x v="6"/>
          </reference>
        </references>
      </pivotArea>
    </format>
    <format dxfId="4533">
      <pivotArea dataOnly="0" labelOnly="1" outline="0" fieldPosition="0">
        <references count="2">
          <reference field="1" count="1" selected="0">
            <x v="23"/>
          </reference>
          <reference field="2" count="1">
            <x v="21"/>
          </reference>
        </references>
      </pivotArea>
    </format>
    <format dxfId="4532">
      <pivotArea dataOnly="0" labelOnly="1" outline="0" fieldPosition="0">
        <references count="2">
          <reference field="1" count="1" selected="0">
            <x v="24"/>
          </reference>
          <reference field="2" count="1">
            <x v="35"/>
          </reference>
        </references>
      </pivotArea>
    </format>
    <format dxfId="4531">
      <pivotArea dataOnly="0" labelOnly="1" outline="0" fieldPosition="0">
        <references count="2">
          <reference field="1" count="1" selected="0">
            <x v="25"/>
          </reference>
          <reference field="2" count="1">
            <x v="18"/>
          </reference>
        </references>
      </pivotArea>
    </format>
    <format dxfId="4530">
      <pivotArea dataOnly="0" labelOnly="1" outline="0" fieldPosition="0">
        <references count="2">
          <reference field="1" count="1" selected="0">
            <x v="26"/>
          </reference>
          <reference field="2" count="1">
            <x v="2"/>
          </reference>
        </references>
      </pivotArea>
    </format>
    <format dxfId="4529">
      <pivotArea dataOnly="0" labelOnly="1" outline="0" fieldPosition="0">
        <references count="2">
          <reference field="1" count="1" selected="0">
            <x v="27"/>
          </reference>
          <reference field="2" count="1">
            <x v="5"/>
          </reference>
        </references>
      </pivotArea>
    </format>
    <format dxfId="4528">
      <pivotArea dataOnly="0" labelOnly="1" outline="0" fieldPosition="0">
        <references count="2">
          <reference field="1" count="1" selected="0">
            <x v="28"/>
          </reference>
          <reference field="2" count="1">
            <x v="7"/>
          </reference>
        </references>
      </pivotArea>
    </format>
    <format dxfId="4527">
      <pivotArea dataOnly="0" labelOnly="1" outline="0" fieldPosition="0">
        <references count="2">
          <reference field="1" count="1" selected="0">
            <x v="29"/>
          </reference>
          <reference field="2" count="1">
            <x v="16"/>
          </reference>
        </references>
      </pivotArea>
    </format>
    <format dxfId="4526">
      <pivotArea dataOnly="0" labelOnly="1" outline="0" fieldPosition="0">
        <references count="2">
          <reference field="1" count="1" selected="0">
            <x v="30"/>
          </reference>
          <reference field="2" count="1">
            <x v="17"/>
          </reference>
        </references>
      </pivotArea>
    </format>
    <format dxfId="4525">
      <pivotArea dataOnly="0" labelOnly="1" outline="0" fieldPosition="0">
        <references count="2">
          <reference field="1" count="1" selected="0">
            <x v="31"/>
          </reference>
          <reference field="2" count="1">
            <x v="25"/>
          </reference>
        </references>
      </pivotArea>
    </format>
    <format dxfId="4524">
      <pivotArea dataOnly="0" labelOnly="1" outline="0" fieldPosition="0">
        <references count="2">
          <reference field="1" count="1" selected="0">
            <x v="32"/>
          </reference>
          <reference field="2" count="1">
            <x v="26"/>
          </reference>
        </references>
      </pivotArea>
    </format>
    <format dxfId="4523">
      <pivotArea dataOnly="0" labelOnly="1" outline="0" fieldPosition="0">
        <references count="2">
          <reference field="1" count="1" selected="0">
            <x v="33"/>
          </reference>
          <reference field="2" count="1">
            <x v="28"/>
          </reference>
        </references>
      </pivotArea>
    </format>
    <format dxfId="4522">
      <pivotArea dataOnly="0" labelOnly="1" outline="0" fieldPosition="0">
        <references count="2">
          <reference field="1" count="1" selected="0">
            <x v="34"/>
          </reference>
          <reference field="2" count="1">
            <x v="30"/>
          </reference>
        </references>
      </pivotArea>
    </format>
    <format dxfId="4521">
      <pivotArea dataOnly="0" labelOnly="1" outline="0" fieldPosition="0">
        <references count="2">
          <reference field="1" count="1" selected="0">
            <x v="35"/>
          </reference>
          <reference field="2" count="1">
            <x v="33"/>
          </reference>
        </references>
      </pivotArea>
    </format>
    <format dxfId="4520">
      <pivotArea dataOnly="0" labelOnly="1" outline="0" fieldPosition="0">
        <references count="2">
          <reference field="1" count="1" selected="0">
            <x v="36"/>
          </reference>
          <reference field="2" count="1">
            <x v="36"/>
          </reference>
        </references>
      </pivotArea>
    </format>
    <format dxfId="4519">
      <pivotArea dataOnly="0" labelOnly="1" outline="0" fieldPosition="0">
        <references count="2">
          <reference field="1" count="1" selected="0">
            <x v="38"/>
          </reference>
          <reference field="2" count="1">
            <x v="38"/>
          </reference>
        </references>
      </pivotArea>
    </format>
    <format dxfId="4518">
      <pivotArea dataOnly="0" labelOnly="1" outline="0" fieldPosition="0">
        <references count="2">
          <reference field="1" count="1" selected="0">
            <x v="39"/>
          </reference>
          <reference field="2" count="1">
            <x v="39"/>
          </reference>
        </references>
      </pivotArea>
    </format>
    <format dxfId="4517">
      <pivotArea dataOnly="0" labelOnly="1" outline="0" fieldPosition="0">
        <references count="2">
          <reference field="1" count="1" selected="0">
            <x v="40"/>
          </reference>
          <reference field="2" count="1">
            <x v="40"/>
          </reference>
        </references>
      </pivotArea>
    </format>
    <format dxfId="4516">
      <pivotArea dataOnly="0" labelOnly="1" outline="0" fieldPosition="0">
        <references count="2">
          <reference field="1" count="1" selected="0">
            <x v="41"/>
          </reference>
          <reference field="2" count="1">
            <x v="41"/>
          </reference>
        </references>
      </pivotArea>
    </format>
    <format dxfId="4515">
      <pivotArea dataOnly="0" labelOnly="1" outline="0" fieldPosition="0">
        <references count="2">
          <reference field="1" count="1" selected="0">
            <x v="42"/>
          </reference>
          <reference field="2" count="1">
            <x v="42"/>
          </reference>
        </references>
      </pivotArea>
    </format>
    <format dxfId="4514">
      <pivotArea dataOnly="0" labelOnly="1" outline="0" fieldPosition="0">
        <references count="2">
          <reference field="1" count="1" selected="0">
            <x v="43"/>
          </reference>
          <reference field="2" count="1">
            <x v="43"/>
          </reference>
        </references>
      </pivotArea>
    </format>
    <format dxfId="4513">
      <pivotArea dataOnly="0" labelOnly="1" outline="0" fieldPosition="0">
        <references count="2">
          <reference field="1" count="1" selected="0">
            <x v="44"/>
          </reference>
          <reference field="2" count="1">
            <x v="44"/>
          </reference>
        </references>
      </pivotArea>
    </format>
    <format dxfId="4512">
      <pivotArea dataOnly="0" labelOnly="1" outline="0" fieldPosition="0">
        <references count="2">
          <reference field="1" count="1" selected="0">
            <x v="45"/>
          </reference>
          <reference field="2" count="1">
            <x v="45"/>
          </reference>
        </references>
      </pivotArea>
    </format>
    <format dxfId="4511">
      <pivotArea dataOnly="0" labelOnly="1" outline="0" fieldPosition="0">
        <references count="2">
          <reference field="1" count="1" selected="0">
            <x v="46"/>
          </reference>
          <reference field="2" count="1">
            <x v="46"/>
          </reference>
        </references>
      </pivotArea>
    </format>
    <format dxfId="4510">
      <pivotArea dataOnly="0" labelOnly="1" outline="0" fieldPosition="0">
        <references count="2">
          <reference field="1" count="1" selected="0">
            <x v="47"/>
          </reference>
          <reference field="2" count="1">
            <x v="47"/>
          </reference>
        </references>
      </pivotArea>
    </format>
    <format dxfId="4509">
      <pivotArea dataOnly="0" labelOnly="1" outline="0" fieldPosition="0">
        <references count="2">
          <reference field="1" count="1" selected="0">
            <x v="48"/>
          </reference>
          <reference field="2" count="1">
            <x v="48"/>
          </reference>
        </references>
      </pivotArea>
    </format>
    <format dxfId="4508">
      <pivotArea dataOnly="0" labelOnly="1" outline="0" fieldPosition="0">
        <references count="2">
          <reference field="1" count="1" selected="0">
            <x v="49"/>
          </reference>
          <reference field="2" count="1">
            <x v="49"/>
          </reference>
        </references>
      </pivotArea>
    </format>
    <format dxfId="4507">
      <pivotArea dataOnly="0" labelOnly="1" outline="0" fieldPosition="0">
        <references count="2">
          <reference field="1" count="1" selected="0">
            <x v="50"/>
          </reference>
          <reference field="2" count="1">
            <x v="50"/>
          </reference>
        </references>
      </pivotArea>
    </format>
    <format dxfId="4506">
      <pivotArea dataOnly="0" labelOnly="1" outline="0" fieldPosition="0">
        <references count="2">
          <reference field="1" count="1" selected="0">
            <x v="51"/>
          </reference>
          <reference field="2" count="1">
            <x v="51"/>
          </reference>
        </references>
      </pivotArea>
    </format>
    <format dxfId="4505">
      <pivotArea dataOnly="0" labelOnly="1" outline="0" fieldPosition="0">
        <references count="2">
          <reference field="1" count="1" selected="0">
            <x v="52"/>
          </reference>
          <reference field="2" count="1">
            <x v="52"/>
          </reference>
        </references>
      </pivotArea>
    </format>
    <format dxfId="4504">
      <pivotArea dataOnly="0" labelOnly="1" outline="0" fieldPosition="0">
        <references count="2">
          <reference field="1" count="1" selected="0">
            <x v="53"/>
          </reference>
          <reference field="2" count="1">
            <x v="53"/>
          </reference>
        </references>
      </pivotArea>
    </format>
    <format dxfId="4503">
      <pivotArea dataOnly="0" labelOnly="1" outline="0" fieldPosition="0">
        <references count="2">
          <reference field="1" count="1" selected="0">
            <x v="54"/>
          </reference>
          <reference field="2" count="1">
            <x v="54"/>
          </reference>
        </references>
      </pivotArea>
    </format>
    <format dxfId="4502">
      <pivotArea dataOnly="0" labelOnly="1" outline="0" fieldPosition="0">
        <references count="2">
          <reference field="1" count="1" selected="0">
            <x v="55"/>
          </reference>
          <reference field="2" count="1">
            <x v="55"/>
          </reference>
        </references>
      </pivotArea>
    </format>
    <format dxfId="4501">
      <pivotArea dataOnly="0" labelOnly="1" outline="0" fieldPosition="0">
        <references count="2">
          <reference field="1" count="1" selected="0">
            <x v="56"/>
          </reference>
          <reference field="2" count="1">
            <x v="56"/>
          </reference>
        </references>
      </pivotArea>
    </format>
    <format dxfId="4500">
      <pivotArea dataOnly="0" labelOnly="1" outline="0" fieldPosition="0">
        <references count="2">
          <reference field="1" count="1" selected="0">
            <x v="57"/>
          </reference>
          <reference field="2" count="1">
            <x v="57"/>
          </reference>
        </references>
      </pivotArea>
    </format>
    <format dxfId="4499">
      <pivotArea dataOnly="0" labelOnly="1" outline="0" fieldPosition="0">
        <references count="2">
          <reference field="1" count="1" selected="0">
            <x v="58"/>
          </reference>
          <reference field="2" count="1">
            <x v="58"/>
          </reference>
        </references>
      </pivotArea>
    </format>
    <format dxfId="4498">
      <pivotArea dataOnly="0" labelOnly="1" outline="0" fieldPosition="0">
        <references count="2">
          <reference field="1" count="1" selected="0">
            <x v="59"/>
          </reference>
          <reference field="2" count="1">
            <x v="59"/>
          </reference>
        </references>
      </pivotArea>
    </format>
    <format dxfId="4497">
      <pivotArea dataOnly="0" labelOnly="1" outline="0" fieldPosition="0">
        <references count="2">
          <reference field="1" count="1" selected="0">
            <x v="60"/>
          </reference>
          <reference field="2" count="1">
            <x v="60"/>
          </reference>
        </references>
      </pivotArea>
    </format>
    <format dxfId="4496">
      <pivotArea dataOnly="0" labelOnly="1" outline="0" fieldPosition="0">
        <references count="2">
          <reference field="1" count="1" selected="0">
            <x v="61"/>
          </reference>
          <reference field="2" count="1">
            <x v="61"/>
          </reference>
        </references>
      </pivotArea>
    </format>
    <format dxfId="4495">
      <pivotArea dataOnly="0" labelOnly="1" outline="0" fieldPosition="0">
        <references count="2">
          <reference field="1" count="1" selected="0">
            <x v="62"/>
          </reference>
          <reference field="2" count="1">
            <x v="62"/>
          </reference>
        </references>
      </pivotArea>
    </format>
    <format dxfId="4494">
      <pivotArea dataOnly="0" labelOnly="1" outline="0" fieldPosition="0">
        <references count="2">
          <reference field="1" count="1" selected="0">
            <x v="63"/>
          </reference>
          <reference field="2" count="1">
            <x v="63"/>
          </reference>
        </references>
      </pivotArea>
    </format>
    <format dxfId="4493">
      <pivotArea dataOnly="0" labelOnly="1" outline="0" fieldPosition="0">
        <references count="2">
          <reference field="1" count="1" selected="0">
            <x v="64"/>
          </reference>
          <reference field="2" count="1">
            <x v="64"/>
          </reference>
        </references>
      </pivotArea>
    </format>
    <format dxfId="4492">
      <pivotArea dataOnly="0" labelOnly="1" outline="0" fieldPosition="0">
        <references count="2">
          <reference field="1" count="1" selected="0">
            <x v="65"/>
          </reference>
          <reference field="2" count="1">
            <x v="65"/>
          </reference>
        </references>
      </pivotArea>
    </format>
    <format dxfId="4491">
      <pivotArea dataOnly="0" labelOnly="1" outline="0" fieldPosition="0">
        <references count="2">
          <reference field="1" count="1" selected="0">
            <x v="66"/>
          </reference>
          <reference field="2" count="1">
            <x v="66"/>
          </reference>
        </references>
      </pivotArea>
    </format>
    <format dxfId="4490">
      <pivotArea dataOnly="0" labelOnly="1" outline="0" fieldPosition="0">
        <references count="2">
          <reference field="1" count="1" selected="0">
            <x v="67"/>
          </reference>
          <reference field="2" count="1">
            <x v="67"/>
          </reference>
        </references>
      </pivotArea>
    </format>
    <format dxfId="4489">
      <pivotArea dataOnly="0" labelOnly="1" outline="0" fieldPosition="0">
        <references count="2">
          <reference field="1" count="1" selected="0">
            <x v="68"/>
          </reference>
          <reference field="2" count="1">
            <x v="68"/>
          </reference>
        </references>
      </pivotArea>
    </format>
    <format dxfId="4488">
      <pivotArea dataOnly="0" labelOnly="1" outline="0" fieldPosition="0">
        <references count="2">
          <reference field="1" count="1" selected="0">
            <x v="69"/>
          </reference>
          <reference field="2" count="1">
            <x v="69"/>
          </reference>
        </references>
      </pivotArea>
    </format>
    <format dxfId="4487">
      <pivotArea dataOnly="0" labelOnly="1" outline="0" fieldPosition="0">
        <references count="2">
          <reference field="1" count="1" selected="0">
            <x v="70"/>
          </reference>
          <reference field="2" count="1">
            <x v="70"/>
          </reference>
        </references>
      </pivotArea>
    </format>
    <format dxfId="4486">
      <pivotArea dataOnly="0" labelOnly="1" outline="0" fieldPosition="0">
        <references count="1">
          <reference field="4" count="0"/>
        </references>
      </pivotArea>
    </format>
    <format dxfId="4485">
      <pivotArea dataOnly="0" labelOnly="1" grandCol="1" outline="0" fieldPosition="0"/>
    </format>
    <format dxfId="4484">
      <pivotArea outline="0" collapsedLevelsAreSubtotals="1" fieldPosition="0"/>
    </format>
    <format dxfId="4483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4482">
      <pivotArea dataOnly="0" labelOnly="1" outline="0" fieldPosition="0">
        <references count="1">
          <reference field="1" count="2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</reference>
        </references>
      </pivotArea>
    </format>
    <format dxfId="4481">
      <pivotArea dataOnly="0" labelOnly="1" grandRow="1" outline="0" fieldPosition="0"/>
    </format>
    <format dxfId="4480">
      <pivotArea dataOnly="0" labelOnly="1" outline="0" fieldPosition="0">
        <references count="2">
          <reference field="1" count="1" selected="0">
            <x v="0"/>
          </reference>
          <reference field="2" count="1">
            <x v="14"/>
          </reference>
        </references>
      </pivotArea>
    </format>
    <format dxfId="4479">
      <pivotArea dataOnly="0" labelOnly="1" outline="0" fieldPosition="0">
        <references count="2">
          <reference field="1" count="1" selected="0">
            <x v="1"/>
          </reference>
          <reference field="2" count="1">
            <x v="10"/>
          </reference>
        </references>
      </pivotArea>
    </format>
    <format dxfId="4478">
      <pivotArea dataOnly="0" labelOnly="1" outline="0" fieldPosition="0">
        <references count="2">
          <reference field="1" count="1" selected="0">
            <x v="2"/>
          </reference>
          <reference field="2" count="1">
            <x v="34"/>
          </reference>
        </references>
      </pivotArea>
    </format>
    <format dxfId="4477">
      <pivotArea dataOnly="0" labelOnly="1" outline="0" fieldPosition="0">
        <references count="2">
          <reference field="1" count="1" selected="0">
            <x v="3"/>
          </reference>
          <reference field="2" count="1">
            <x v="8"/>
          </reference>
        </references>
      </pivotArea>
    </format>
    <format dxfId="4476">
      <pivotArea dataOnly="0" labelOnly="1" outline="0" fieldPosition="0">
        <references count="2">
          <reference field="1" count="1" selected="0">
            <x v="4"/>
          </reference>
          <reference field="2" count="1">
            <x v="0"/>
          </reference>
        </references>
      </pivotArea>
    </format>
    <format dxfId="4475">
      <pivotArea dataOnly="0" labelOnly="1" outline="0" fieldPosition="0">
        <references count="2">
          <reference field="1" count="1" selected="0">
            <x v="5"/>
          </reference>
          <reference field="2" count="1">
            <x v="23"/>
          </reference>
        </references>
      </pivotArea>
    </format>
    <format dxfId="4474">
      <pivotArea dataOnly="0" labelOnly="1" outline="0" fieldPosition="0">
        <references count="2">
          <reference field="1" count="1" selected="0">
            <x v="6"/>
          </reference>
          <reference field="2" count="1">
            <x v="15"/>
          </reference>
        </references>
      </pivotArea>
    </format>
    <format dxfId="4473">
      <pivotArea dataOnly="0" labelOnly="1" outline="0" fieldPosition="0">
        <references count="2">
          <reference field="1" count="1" selected="0">
            <x v="7"/>
          </reference>
          <reference field="2" count="1">
            <x v="1"/>
          </reference>
        </references>
      </pivotArea>
    </format>
    <format dxfId="4472">
      <pivotArea dataOnly="0" labelOnly="1" outline="0" fieldPosition="0">
        <references count="2">
          <reference field="1" count="1" selected="0">
            <x v="8"/>
          </reference>
          <reference field="2" count="1">
            <x v="3"/>
          </reference>
        </references>
      </pivotArea>
    </format>
    <format dxfId="4471">
      <pivotArea dataOnly="0" labelOnly="1" outline="0" fieldPosition="0">
        <references count="2">
          <reference field="1" count="1" selected="0">
            <x v="9"/>
          </reference>
          <reference field="2" count="1">
            <x v="24"/>
          </reference>
        </references>
      </pivotArea>
    </format>
    <format dxfId="4470">
      <pivotArea dataOnly="0" labelOnly="1" outline="0" fieldPosition="0">
        <references count="2">
          <reference field="1" count="1" selected="0">
            <x v="10"/>
          </reference>
          <reference field="2" count="1">
            <x v="9"/>
          </reference>
        </references>
      </pivotArea>
    </format>
    <format dxfId="4469">
      <pivotArea dataOnly="0" labelOnly="1" outline="0" fieldPosition="0">
        <references count="2">
          <reference field="1" count="1" selected="0">
            <x v="11"/>
          </reference>
          <reference field="2" count="1">
            <x v="32"/>
          </reference>
        </references>
      </pivotArea>
    </format>
    <format dxfId="4468">
      <pivotArea dataOnly="0" labelOnly="1" outline="0" fieldPosition="0">
        <references count="2">
          <reference field="1" count="1" selected="0">
            <x v="12"/>
          </reference>
          <reference field="2" count="1">
            <x v="31"/>
          </reference>
        </references>
      </pivotArea>
    </format>
    <format dxfId="4467">
      <pivotArea dataOnly="0" labelOnly="1" outline="0" fieldPosition="0">
        <references count="2">
          <reference field="1" count="1" selected="0">
            <x v="13"/>
          </reference>
          <reference field="2" count="1">
            <x v="22"/>
          </reference>
        </references>
      </pivotArea>
    </format>
    <format dxfId="4466">
      <pivotArea dataOnly="0" labelOnly="1" outline="0" fieldPosition="0">
        <references count="2">
          <reference field="1" count="1" selected="0">
            <x v="14"/>
          </reference>
          <reference field="2" count="1">
            <x v="29"/>
          </reference>
        </references>
      </pivotArea>
    </format>
    <format dxfId="4465">
      <pivotArea dataOnly="0" labelOnly="1" outline="0" fieldPosition="0">
        <references count="2">
          <reference field="1" count="1" selected="0">
            <x v="15"/>
          </reference>
          <reference field="2" count="1">
            <x v="4"/>
          </reference>
        </references>
      </pivotArea>
    </format>
    <format dxfId="4464">
      <pivotArea dataOnly="0" labelOnly="1" outline="0" fieldPosition="0">
        <references count="2">
          <reference field="1" count="1" selected="0">
            <x v="16"/>
          </reference>
          <reference field="2" count="1">
            <x v="27"/>
          </reference>
        </references>
      </pivotArea>
    </format>
    <format dxfId="4463">
      <pivotArea dataOnly="0" labelOnly="1" outline="0" fieldPosition="0">
        <references count="2">
          <reference field="1" count="1" selected="0">
            <x v="17"/>
          </reference>
          <reference field="2" count="1">
            <x v="20"/>
          </reference>
        </references>
      </pivotArea>
    </format>
    <format dxfId="4462">
      <pivotArea dataOnly="0" labelOnly="1" outline="0" fieldPosition="0">
        <references count="2">
          <reference field="1" count="1" selected="0">
            <x v="18"/>
          </reference>
          <reference field="2" count="1">
            <x v="11"/>
          </reference>
        </references>
      </pivotArea>
    </format>
    <format dxfId="4461">
      <pivotArea dataOnly="0" labelOnly="1" outline="0" fieldPosition="0">
        <references count="2">
          <reference field="1" count="1" selected="0">
            <x v="19"/>
          </reference>
          <reference field="2" count="1">
            <x v="12"/>
          </reference>
        </references>
      </pivotArea>
    </format>
    <format dxfId="4460">
      <pivotArea dataOnly="0" labelOnly="1" outline="0" fieldPosition="0">
        <references count="2">
          <reference field="1" count="1" selected="0">
            <x v="20"/>
          </reference>
          <reference field="2" count="1">
            <x v="19"/>
          </reference>
        </references>
      </pivotArea>
    </format>
    <format dxfId="4459">
      <pivotArea dataOnly="0" labelOnly="1" outline="0" fieldPosition="0">
        <references count="2">
          <reference field="1" count="1" selected="0">
            <x v="21"/>
          </reference>
          <reference field="2" count="1">
            <x v="13"/>
          </reference>
        </references>
      </pivotArea>
    </format>
    <format dxfId="4458">
      <pivotArea dataOnly="0" labelOnly="1" outline="0" fieldPosition="0">
        <references count="2">
          <reference field="1" count="1" selected="0">
            <x v="22"/>
          </reference>
          <reference field="2" count="1">
            <x v="6"/>
          </reference>
        </references>
      </pivotArea>
    </format>
    <format dxfId="4457">
      <pivotArea dataOnly="0" labelOnly="1" outline="0" fieldPosition="0">
        <references count="2">
          <reference field="1" count="1" selected="0">
            <x v="23"/>
          </reference>
          <reference field="2" count="1">
            <x v="21"/>
          </reference>
        </references>
      </pivotArea>
    </format>
    <format dxfId="4456">
      <pivotArea dataOnly="0" labelOnly="1" outline="0" fieldPosition="0">
        <references count="2">
          <reference field="1" count="1" selected="0">
            <x v="24"/>
          </reference>
          <reference field="2" count="1">
            <x v="35"/>
          </reference>
        </references>
      </pivotArea>
    </format>
    <format dxfId="4455">
      <pivotArea dataOnly="0" labelOnly="1" outline="0" fieldPosition="0">
        <references count="2">
          <reference field="1" count="1" selected="0">
            <x v="25"/>
          </reference>
          <reference field="2" count="1">
            <x v="18"/>
          </reference>
        </references>
      </pivotArea>
    </format>
    <format dxfId="4454">
      <pivotArea dataOnly="0" labelOnly="1" outline="0" fieldPosition="0">
        <references count="2">
          <reference field="1" count="1" selected="0">
            <x v="26"/>
          </reference>
          <reference field="2" count="1">
            <x v="2"/>
          </reference>
        </references>
      </pivotArea>
    </format>
    <format dxfId="4453">
      <pivotArea dataOnly="0" labelOnly="1" outline="0" fieldPosition="0">
        <references count="2">
          <reference field="1" count="1" selected="0">
            <x v="27"/>
          </reference>
          <reference field="2" count="1">
            <x v="5"/>
          </reference>
        </references>
      </pivotArea>
    </format>
    <format dxfId="4452">
      <pivotArea dataOnly="0" labelOnly="1" outline="0" fieldPosition="0">
        <references count="2">
          <reference field="1" count="1" selected="0">
            <x v="28"/>
          </reference>
          <reference field="2" count="1">
            <x v="7"/>
          </reference>
        </references>
      </pivotArea>
    </format>
    <format dxfId="4451">
      <pivotArea dataOnly="0" labelOnly="1" outline="0" fieldPosition="0">
        <references count="2">
          <reference field="1" count="1" selected="0">
            <x v="29"/>
          </reference>
          <reference field="2" count="1">
            <x v="16"/>
          </reference>
        </references>
      </pivotArea>
    </format>
    <format dxfId="4450">
      <pivotArea dataOnly="0" labelOnly="1" outline="0" fieldPosition="0">
        <references count="2">
          <reference field="1" count="1" selected="0">
            <x v="30"/>
          </reference>
          <reference field="2" count="1">
            <x v="17"/>
          </reference>
        </references>
      </pivotArea>
    </format>
    <format dxfId="4449">
      <pivotArea dataOnly="0" labelOnly="1" outline="0" fieldPosition="0">
        <references count="2">
          <reference field="1" count="1" selected="0">
            <x v="31"/>
          </reference>
          <reference field="2" count="1">
            <x v="25"/>
          </reference>
        </references>
      </pivotArea>
    </format>
    <format dxfId="4448">
      <pivotArea dataOnly="0" labelOnly="1" outline="0" fieldPosition="0">
        <references count="2">
          <reference field="1" count="1" selected="0">
            <x v="32"/>
          </reference>
          <reference field="2" count="1">
            <x v="26"/>
          </reference>
        </references>
      </pivotArea>
    </format>
    <format dxfId="4447">
      <pivotArea dataOnly="0" labelOnly="1" outline="0" fieldPosition="0">
        <references count="2">
          <reference field="1" count="1" selected="0">
            <x v="33"/>
          </reference>
          <reference field="2" count="1">
            <x v="28"/>
          </reference>
        </references>
      </pivotArea>
    </format>
    <format dxfId="4446">
      <pivotArea dataOnly="0" labelOnly="1" outline="0" fieldPosition="0">
        <references count="2">
          <reference field="1" count="1" selected="0">
            <x v="34"/>
          </reference>
          <reference field="2" count="1">
            <x v="30"/>
          </reference>
        </references>
      </pivotArea>
    </format>
    <format dxfId="4445">
      <pivotArea dataOnly="0" labelOnly="1" outline="0" fieldPosition="0">
        <references count="2">
          <reference field="1" count="1" selected="0">
            <x v="35"/>
          </reference>
          <reference field="2" count="1">
            <x v="33"/>
          </reference>
        </references>
      </pivotArea>
    </format>
    <format dxfId="4444">
      <pivotArea dataOnly="0" labelOnly="1" outline="0" fieldPosition="0">
        <references count="2">
          <reference field="1" count="1" selected="0">
            <x v="36"/>
          </reference>
          <reference field="2" count="1">
            <x v="36"/>
          </reference>
        </references>
      </pivotArea>
    </format>
    <format dxfId="4443">
      <pivotArea dataOnly="0" labelOnly="1" outline="0" fieldPosition="0">
        <references count="2">
          <reference field="1" count="1" selected="0">
            <x v="38"/>
          </reference>
          <reference field="2" count="1">
            <x v="38"/>
          </reference>
        </references>
      </pivotArea>
    </format>
    <format dxfId="4442">
      <pivotArea dataOnly="0" labelOnly="1" outline="0" fieldPosition="0">
        <references count="2">
          <reference field="1" count="1" selected="0">
            <x v="39"/>
          </reference>
          <reference field="2" count="1">
            <x v="39"/>
          </reference>
        </references>
      </pivotArea>
    </format>
    <format dxfId="4441">
      <pivotArea dataOnly="0" labelOnly="1" outline="0" fieldPosition="0">
        <references count="2">
          <reference field="1" count="1" selected="0">
            <x v="40"/>
          </reference>
          <reference field="2" count="1">
            <x v="40"/>
          </reference>
        </references>
      </pivotArea>
    </format>
    <format dxfId="4440">
      <pivotArea dataOnly="0" labelOnly="1" outline="0" fieldPosition="0">
        <references count="2">
          <reference field="1" count="1" selected="0">
            <x v="41"/>
          </reference>
          <reference field="2" count="1">
            <x v="41"/>
          </reference>
        </references>
      </pivotArea>
    </format>
    <format dxfId="4439">
      <pivotArea dataOnly="0" labelOnly="1" outline="0" fieldPosition="0">
        <references count="2">
          <reference field="1" count="1" selected="0">
            <x v="42"/>
          </reference>
          <reference field="2" count="1">
            <x v="42"/>
          </reference>
        </references>
      </pivotArea>
    </format>
    <format dxfId="4438">
      <pivotArea dataOnly="0" labelOnly="1" outline="0" fieldPosition="0">
        <references count="2">
          <reference field="1" count="1" selected="0">
            <x v="43"/>
          </reference>
          <reference field="2" count="1">
            <x v="43"/>
          </reference>
        </references>
      </pivotArea>
    </format>
    <format dxfId="4437">
      <pivotArea dataOnly="0" labelOnly="1" outline="0" fieldPosition="0">
        <references count="2">
          <reference field="1" count="1" selected="0">
            <x v="44"/>
          </reference>
          <reference field="2" count="1">
            <x v="44"/>
          </reference>
        </references>
      </pivotArea>
    </format>
    <format dxfId="4436">
      <pivotArea dataOnly="0" labelOnly="1" outline="0" fieldPosition="0">
        <references count="2">
          <reference field="1" count="1" selected="0">
            <x v="45"/>
          </reference>
          <reference field="2" count="1">
            <x v="45"/>
          </reference>
        </references>
      </pivotArea>
    </format>
    <format dxfId="4435">
      <pivotArea dataOnly="0" labelOnly="1" outline="0" fieldPosition="0">
        <references count="2">
          <reference field="1" count="1" selected="0">
            <x v="46"/>
          </reference>
          <reference field="2" count="1">
            <x v="46"/>
          </reference>
        </references>
      </pivotArea>
    </format>
    <format dxfId="4434">
      <pivotArea dataOnly="0" labelOnly="1" outline="0" fieldPosition="0">
        <references count="2">
          <reference field="1" count="1" selected="0">
            <x v="47"/>
          </reference>
          <reference field="2" count="1">
            <x v="47"/>
          </reference>
        </references>
      </pivotArea>
    </format>
    <format dxfId="4433">
      <pivotArea dataOnly="0" labelOnly="1" outline="0" fieldPosition="0">
        <references count="2">
          <reference field="1" count="1" selected="0">
            <x v="48"/>
          </reference>
          <reference field="2" count="1">
            <x v="48"/>
          </reference>
        </references>
      </pivotArea>
    </format>
    <format dxfId="4432">
      <pivotArea dataOnly="0" labelOnly="1" outline="0" fieldPosition="0">
        <references count="2">
          <reference field="1" count="1" selected="0">
            <x v="49"/>
          </reference>
          <reference field="2" count="1">
            <x v="49"/>
          </reference>
        </references>
      </pivotArea>
    </format>
    <format dxfId="4431">
      <pivotArea dataOnly="0" labelOnly="1" outline="0" fieldPosition="0">
        <references count="2">
          <reference field="1" count="1" selected="0">
            <x v="50"/>
          </reference>
          <reference field="2" count="1">
            <x v="50"/>
          </reference>
        </references>
      </pivotArea>
    </format>
    <format dxfId="4430">
      <pivotArea dataOnly="0" labelOnly="1" outline="0" fieldPosition="0">
        <references count="2">
          <reference field="1" count="1" selected="0">
            <x v="51"/>
          </reference>
          <reference field="2" count="1">
            <x v="51"/>
          </reference>
        </references>
      </pivotArea>
    </format>
    <format dxfId="4429">
      <pivotArea dataOnly="0" labelOnly="1" outline="0" fieldPosition="0">
        <references count="2">
          <reference field="1" count="1" selected="0">
            <x v="52"/>
          </reference>
          <reference field="2" count="1">
            <x v="52"/>
          </reference>
        </references>
      </pivotArea>
    </format>
    <format dxfId="4428">
      <pivotArea dataOnly="0" labelOnly="1" outline="0" fieldPosition="0">
        <references count="2">
          <reference field="1" count="1" selected="0">
            <x v="53"/>
          </reference>
          <reference field="2" count="1">
            <x v="53"/>
          </reference>
        </references>
      </pivotArea>
    </format>
    <format dxfId="4427">
      <pivotArea dataOnly="0" labelOnly="1" outline="0" fieldPosition="0">
        <references count="2">
          <reference field="1" count="1" selected="0">
            <x v="54"/>
          </reference>
          <reference field="2" count="1">
            <x v="54"/>
          </reference>
        </references>
      </pivotArea>
    </format>
    <format dxfId="4426">
      <pivotArea dataOnly="0" labelOnly="1" outline="0" fieldPosition="0">
        <references count="2">
          <reference field="1" count="1" selected="0">
            <x v="55"/>
          </reference>
          <reference field="2" count="1">
            <x v="55"/>
          </reference>
        </references>
      </pivotArea>
    </format>
    <format dxfId="4425">
      <pivotArea dataOnly="0" labelOnly="1" outline="0" fieldPosition="0">
        <references count="2">
          <reference field="1" count="1" selected="0">
            <x v="56"/>
          </reference>
          <reference field="2" count="1">
            <x v="56"/>
          </reference>
        </references>
      </pivotArea>
    </format>
    <format dxfId="4424">
      <pivotArea dataOnly="0" labelOnly="1" outline="0" fieldPosition="0">
        <references count="2">
          <reference field="1" count="1" selected="0">
            <x v="57"/>
          </reference>
          <reference field="2" count="1">
            <x v="57"/>
          </reference>
        </references>
      </pivotArea>
    </format>
    <format dxfId="4423">
      <pivotArea dataOnly="0" labelOnly="1" outline="0" fieldPosition="0">
        <references count="2">
          <reference field="1" count="1" selected="0">
            <x v="58"/>
          </reference>
          <reference field="2" count="1">
            <x v="58"/>
          </reference>
        </references>
      </pivotArea>
    </format>
    <format dxfId="4422">
      <pivotArea dataOnly="0" labelOnly="1" outline="0" fieldPosition="0">
        <references count="2">
          <reference field="1" count="1" selected="0">
            <x v="59"/>
          </reference>
          <reference field="2" count="1">
            <x v="59"/>
          </reference>
        </references>
      </pivotArea>
    </format>
    <format dxfId="4421">
      <pivotArea dataOnly="0" labelOnly="1" outline="0" fieldPosition="0">
        <references count="2">
          <reference field="1" count="1" selected="0">
            <x v="60"/>
          </reference>
          <reference field="2" count="1">
            <x v="60"/>
          </reference>
        </references>
      </pivotArea>
    </format>
    <format dxfId="4420">
      <pivotArea dataOnly="0" labelOnly="1" outline="0" fieldPosition="0">
        <references count="2">
          <reference field="1" count="1" selected="0">
            <x v="61"/>
          </reference>
          <reference field="2" count="1">
            <x v="61"/>
          </reference>
        </references>
      </pivotArea>
    </format>
    <format dxfId="4419">
      <pivotArea dataOnly="0" labelOnly="1" outline="0" fieldPosition="0">
        <references count="2">
          <reference field="1" count="1" selected="0">
            <x v="62"/>
          </reference>
          <reference field="2" count="1">
            <x v="62"/>
          </reference>
        </references>
      </pivotArea>
    </format>
    <format dxfId="4418">
      <pivotArea dataOnly="0" labelOnly="1" outline="0" fieldPosition="0">
        <references count="2">
          <reference field="1" count="1" selected="0">
            <x v="63"/>
          </reference>
          <reference field="2" count="1">
            <x v="63"/>
          </reference>
        </references>
      </pivotArea>
    </format>
    <format dxfId="4417">
      <pivotArea dataOnly="0" labelOnly="1" outline="0" fieldPosition="0">
        <references count="2">
          <reference field="1" count="1" selected="0">
            <x v="64"/>
          </reference>
          <reference field="2" count="1">
            <x v="64"/>
          </reference>
        </references>
      </pivotArea>
    </format>
    <format dxfId="4416">
      <pivotArea dataOnly="0" labelOnly="1" outline="0" fieldPosition="0">
        <references count="2">
          <reference field="1" count="1" selected="0">
            <x v="65"/>
          </reference>
          <reference field="2" count="1">
            <x v="65"/>
          </reference>
        </references>
      </pivotArea>
    </format>
    <format dxfId="4415">
      <pivotArea dataOnly="0" labelOnly="1" outline="0" fieldPosition="0">
        <references count="2">
          <reference field="1" count="1" selected="0">
            <x v="66"/>
          </reference>
          <reference field="2" count="1">
            <x v="66"/>
          </reference>
        </references>
      </pivotArea>
    </format>
    <format dxfId="4414">
      <pivotArea dataOnly="0" labelOnly="1" outline="0" fieldPosition="0">
        <references count="2">
          <reference field="1" count="1" selected="0">
            <x v="67"/>
          </reference>
          <reference field="2" count="1">
            <x v="67"/>
          </reference>
        </references>
      </pivotArea>
    </format>
    <format dxfId="4413">
      <pivotArea dataOnly="0" labelOnly="1" outline="0" fieldPosition="0">
        <references count="2">
          <reference field="1" count="1" selected="0">
            <x v="68"/>
          </reference>
          <reference field="2" count="1">
            <x v="68"/>
          </reference>
        </references>
      </pivotArea>
    </format>
    <format dxfId="4412">
      <pivotArea dataOnly="0" labelOnly="1" outline="0" fieldPosition="0">
        <references count="2">
          <reference field="1" count="1" selected="0">
            <x v="69"/>
          </reference>
          <reference field="2" count="1">
            <x v="69"/>
          </reference>
        </references>
      </pivotArea>
    </format>
    <format dxfId="4411">
      <pivotArea dataOnly="0" labelOnly="1" outline="0" fieldPosition="0">
        <references count="2">
          <reference field="1" count="1" selected="0">
            <x v="70"/>
          </reference>
          <reference field="2" count="1">
            <x v="70"/>
          </reference>
        </references>
      </pivotArea>
    </format>
    <format dxfId="4410">
      <pivotArea dataOnly="0" labelOnly="1" outline="0" fieldPosition="0">
        <references count="1">
          <reference field="4" count="0"/>
        </references>
      </pivotArea>
    </format>
    <format dxfId="4409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Tabla dinámica5" cacheId="49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showHeaders="0" compact="0" compactData="0" gridDropZones="1" chartFormat="9">
  <location ref="H3:I9" firstHeaderRow="2" firstDataRow="2" firstDataCol="1"/>
  <pivotFields count="5">
    <pivotField compact="0" numFmtId="14" outline="0" showAll="0"/>
    <pivotField dataField="1" compact="0" outline="0" showAll="0" defaultSubtotal="0"/>
    <pivotField compact="0" outline="0" showAll="0"/>
    <pivotField compact="0" outline="0" showAll="0"/>
    <pivotField axis="axisRow" compact="0" outline="0" multipleItemSelectionAllowed="1" showAll="0" includeNewItemsInFilter="1" defaultSubtotal="0">
      <items count="4">
        <item x="0"/>
        <item x="2"/>
        <item x="1"/>
        <item x="3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COD" fld="1" subtotal="count" baseField="0" baseItem="0"/>
  </dataFields>
  <formats count="40">
    <format dxfId="4881">
      <pivotArea type="all" dataOnly="0" outline="0" fieldPosition="0"/>
    </format>
    <format dxfId="4880">
      <pivotArea type="all" dataOnly="0" outline="0" fieldPosition="0"/>
    </format>
    <format dxfId="4879">
      <pivotArea type="all" dataOnly="0" outline="0" fieldPosition="0"/>
    </format>
    <format dxfId="4878">
      <pivotArea type="all" dataOnly="0" outline="0" fieldPosition="0"/>
    </format>
    <format dxfId="4877">
      <pivotArea type="origin" dataOnly="0" labelOnly="1" outline="0" fieldPosition="0"/>
    </format>
    <format dxfId="4876">
      <pivotArea type="all" dataOnly="0" outline="0" fieldPosition="0"/>
    </format>
    <format dxfId="4875">
      <pivotArea type="all" dataOnly="0" outline="0" fieldPosition="0"/>
    </format>
    <format dxfId="4874">
      <pivotArea type="origin" dataOnly="0" labelOnly="1" outline="0" fieldPosition="0"/>
    </format>
    <format dxfId="4873">
      <pivotArea type="origin" dataOnly="0" labelOnly="1" outline="0" fieldPosition="0"/>
    </format>
    <format dxfId="4872">
      <pivotArea dataOnly="0" labelOnly="1" outline="0" fieldPosition="0">
        <references count="1">
          <reference field="4" count="0"/>
        </references>
      </pivotArea>
    </format>
    <format dxfId="4871">
      <pivotArea dataOnly="0" labelOnly="1" grandRow="1" outline="0" fieldPosition="0"/>
    </format>
    <format dxfId="4870">
      <pivotArea type="all" dataOnly="0" outline="0" fieldPosition="0"/>
    </format>
    <format dxfId="4869">
      <pivotArea type="all" dataOnly="0" outline="0" fieldPosition="0"/>
    </format>
    <format dxfId="4868">
      <pivotArea type="origin" dataOnly="0" labelOnly="1" outline="0" fieldPosition="0"/>
    </format>
    <format dxfId="4867">
      <pivotArea type="topRight" dataOnly="0" labelOnly="1" outline="0" fieldPosition="0"/>
    </format>
    <format dxfId="4866">
      <pivotArea type="topRight" dataOnly="0" labelOnly="1" outline="0" fieldPosition="0"/>
    </format>
    <format dxfId="4865">
      <pivotArea type="origin" dataOnly="0" labelOnly="1" outline="0" fieldPosition="0"/>
    </format>
    <format dxfId="4864">
      <pivotArea type="topRight" dataOnly="0" labelOnly="1" outline="0" fieldPosition="0"/>
    </format>
    <format dxfId="4863">
      <pivotArea type="topRight" dataOnly="0" labelOnly="1" outline="0" fieldPosition="0"/>
    </format>
    <format dxfId="4862">
      <pivotArea type="origin" dataOnly="0" labelOnly="1" outline="0" fieldPosition="0"/>
    </format>
    <format dxfId="4861">
      <pivotArea dataOnly="0" labelOnly="1" outline="0" fieldPosition="0">
        <references count="1">
          <reference field="4" count="0"/>
        </references>
      </pivotArea>
    </format>
    <format dxfId="4860">
      <pivotArea dataOnly="0" labelOnly="1" grandRow="1" outline="0" fieldPosition="0"/>
    </format>
    <format dxfId="4859">
      <pivotArea grandRow="1" outline="0" collapsedLevelsAreSubtotals="1" fieldPosition="0"/>
    </format>
    <format dxfId="4858">
      <pivotArea dataOnly="0" labelOnly="1" grandRow="1" outline="0" fieldPosition="0"/>
    </format>
    <format dxfId="4857">
      <pivotArea outline="0" collapsedLevelsAreSubtotals="1" fieldPosition="0">
        <references count="1">
          <reference field="4" count="2" selected="0">
            <x v="0"/>
            <x v="1"/>
          </reference>
        </references>
      </pivotArea>
    </format>
    <format dxfId="4856">
      <pivotArea dataOnly="0" labelOnly="1" outline="0" fieldPosition="0">
        <references count="1">
          <reference field="4" count="2">
            <x v="0"/>
            <x v="1"/>
          </reference>
        </references>
      </pivotArea>
    </format>
    <format dxfId="4855">
      <pivotArea outline="0" collapsedLevelsAreSubtotals="1" fieldPosition="0">
        <references count="1">
          <reference field="4" count="2" selected="0">
            <x v="0"/>
            <x v="1"/>
          </reference>
        </references>
      </pivotArea>
    </format>
    <format dxfId="4854">
      <pivotArea dataOnly="0" labelOnly="1" outline="0" fieldPosition="0">
        <references count="1">
          <reference field="4" count="2">
            <x v="0"/>
            <x v="1"/>
          </reference>
        </references>
      </pivotArea>
    </format>
    <format dxfId="4853">
      <pivotArea type="all" dataOnly="0" outline="0" fieldPosition="0"/>
    </format>
    <format dxfId="4852">
      <pivotArea outline="0" collapsedLevelsAreSubtotals="1" fieldPosition="0"/>
    </format>
    <format dxfId="4851">
      <pivotArea type="topRight" dataOnly="0" labelOnly="1" outline="0" fieldPosition="0"/>
    </format>
    <format dxfId="4850">
      <pivotArea dataOnly="0" labelOnly="1" outline="0" fieldPosition="0">
        <references count="1">
          <reference field="4" count="0"/>
        </references>
      </pivotArea>
    </format>
    <format dxfId="4849">
      <pivotArea dataOnly="0" labelOnly="1" grandRow="1" outline="0" fieldPosition="0"/>
    </format>
    <format dxfId="4848">
      <pivotArea type="all" dataOnly="0" outline="0" fieldPosition="0"/>
    </format>
    <format dxfId="4847">
      <pivotArea outline="0" collapsedLevelsAreSubtotals="1" fieldPosition="0"/>
    </format>
    <format dxfId="4846">
      <pivotArea type="topRight" dataOnly="0" labelOnly="1" outline="0" fieldPosition="0"/>
    </format>
    <format dxfId="4845">
      <pivotArea dataOnly="0" labelOnly="1" outline="0" fieldPosition="0">
        <references count="1">
          <reference field="4" count="0"/>
        </references>
      </pivotArea>
    </format>
    <format dxfId="4844">
      <pivotArea dataOnly="0" labelOnly="1" grandRow="1" outline="0" fieldPosition="0"/>
    </format>
    <format dxfId="4843">
      <pivotArea type="origin" dataOnly="0" labelOnly="1" outline="0" fieldPosition="0"/>
    </format>
    <format dxfId="4842">
      <pivotArea type="topRight" dataOnly="0" labelOnly="1" outline="0" fieldPosition="0"/>
    </format>
  </formats>
  <chartFormats count="24"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3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3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Tabla dinámica5" cacheId="50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showHeaders="0" compact="0" compactData="0" gridDropZones="1" chartFormat="11">
  <location ref="H3:I8" firstHeaderRow="2" firstDataRow="2" firstDataCol="1"/>
  <pivotFields count="5">
    <pivotField compact="0" numFmtId="14" outline="0" showAll="0"/>
    <pivotField dataField="1" compact="0" outline="0" showAll="0" defaultSubtotal="0"/>
    <pivotField compact="0" outline="0" showAll="0"/>
    <pivotField compact="0" outline="0" showAll="0"/>
    <pivotField axis="axisRow" compact="0" outline="0" multipleItemSelectionAllowed="1" showAll="0" includeNewItemsInFilter="1" defaultSubtotal="0">
      <items count="3">
        <item x="1"/>
        <item x="0"/>
        <item x="2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COD" fld="1" subtotal="count" baseField="0" baseItem="0"/>
  </dataFields>
  <formats count="38">
    <format dxfId="3405">
      <pivotArea type="all" dataOnly="0" outline="0" fieldPosition="0"/>
    </format>
    <format dxfId="3404">
      <pivotArea type="all" dataOnly="0" outline="0" fieldPosition="0"/>
    </format>
    <format dxfId="3403">
      <pivotArea type="all" dataOnly="0" outline="0" fieldPosition="0"/>
    </format>
    <format dxfId="3402">
      <pivotArea type="all" dataOnly="0" outline="0" fieldPosition="0"/>
    </format>
    <format dxfId="3401">
      <pivotArea type="origin" dataOnly="0" labelOnly="1" outline="0" fieldPosition="0"/>
    </format>
    <format dxfId="3400">
      <pivotArea type="all" dataOnly="0" outline="0" fieldPosition="0"/>
    </format>
    <format dxfId="3399">
      <pivotArea type="all" dataOnly="0" outline="0" fieldPosition="0"/>
    </format>
    <format dxfId="3398">
      <pivotArea type="origin" dataOnly="0" labelOnly="1" outline="0" fieldPosition="0"/>
    </format>
    <format dxfId="3397">
      <pivotArea type="origin" dataOnly="0" labelOnly="1" outline="0" fieldPosition="0"/>
    </format>
    <format dxfId="3396">
      <pivotArea dataOnly="0" labelOnly="1" outline="0" fieldPosition="0">
        <references count="1">
          <reference field="4" count="0"/>
        </references>
      </pivotArea>
    </format>
    <format dxfId="3395">
      <pivotArea dataOnly="0" labelOnly="1" grandRow="1" outline="0" fieldPosition="0"/>
    </format>
    <format dxfId="3394">
      <pivotArea type="all" dataOnly="0" outline="0" fieldPosition="0"/>
    </format>
    <format dxfId="3393">
      <pivotArea type="all" dataOnly="0" outline="0" fieldPosition="0"/>
    </format>
    <format dxfId="3392">
      <pivotArea type="origin" dataOnly="0" labelOnly="1" outline="0" fieldPosition="0"/>
    </format>
    <format dxfId="3391">
      <pivotArea type="topRight" dataOnly="0" labelOnly="1" outline="0" fieldPosition="0"/>
    </format>
    <format dxfId="3390">
      <pivotArea type="topRight" dataOnly="0" labelOnly="1" outline="0" fieldPosition="0"/>
    </format>
    <format dxfId="3389">
      <pivotArea type="origin" dataOnly="0" labelOnly="1" outline="0" fieldPosition="0"/>
    </format>
    <format dxfId="3388">
      <pivotArea type="topRight" dataOnly="0" labelOnly="1" outline="0" fieldPosition="0"/>
    </format>
    <format dxfId="3387">
      <pivotArea type="topRight" dataOnly="0" labelOnly="1" outline="0" fieldPosition="0"/>
    </format>
    <format dxfId="3386">
      <pivotArea type="origin" dataOnly="0" labelOnly="1" outline="0" fieldPosition="0"/>
    </format>
    <format dxfId="3385">
      <pivotArea dataOnly="0" labelOnly="1" outline="0" fieldPosition="0">
        <references count="1">
          <reference field="4" count="0"/>
        </references>
      </pivotArea>
    </format>
    <format dxfId="3384">
      <pivotArea dataOnly="0" labelOnly="1" grandRow="1" outline="0" fieldPosition="0"/>
    </format>
    <format dxfId="3383">
      <pivotArea grandRow="1" outline="0" collapsedLevelsAreSubtotals="1" fieldPosition="0"/>
    </format>
    <format dxfId="3382">
      <pivotArea dataOnly="0" labelOnly="1" grandRow="1" outline="0" fieldPosition="0"/>
    </format>
    <format dxfId="3381">
      <pivotArea outline="0" collapsedLevelsAreSubtotals="1" fieldPosition="0">
        <references count="1">
          <reference field="4" count="2" selected="0">
            <x v="0"/>
            <x v="1"/>
          </reference>
        </references>
      </pivotArea>
    </format>
    <format dxfId="3380">
      <pivotArea dataOnly="0" labelOnly="1" outline="0" fieldPosition="0">
        <references count="1">
          <reference field="4" count="2">
            <x v="0"/>
            <x v="1"/>
          </reference>
        </references>
      </pivotArea>
    </format>
    <format dxfId="3379">
      <pivotArea outline="0" collapsedLevelsAreSubtotals="1" fieldPosition="0">
        <references count="1">
          <reference field="4" count="2" selected="0">
            <x v="0"/>
            <x v="1"/>
          </reference>
        </references>
      </pivotArea>
    </format>
    <format dxfId="3378">
      <pivotArea dataOnly="0" labelOnly="1" outline="0" fieldPosition="0">
        <references count="1">
          <reference field="4" count="2">
            <x v="0"/>
            <x v="1"/>
          </reference>
        </references>
      </pivotArea>
    </format>
    <format dxfId="3377">
      <pivotArea type="all" dataOnly="0" outline="0" fieldPosition="0"/>
    </format>
    <format dxfId="3376">
      <pivotArea outline="0" collapsedLevelsAreSubtotals="1" fieldPosition="0"/>
    </format>
    <format dxfId="3375">
      <pivotArea type="topRight" dataOnly="0" labelOnly="1" outline="0" fieldPosition="0"/>
    </format>
    <format dxfId="3374">
      <pivotArea dataOnly="0" labelOnly="1" outline="0" fieldPosition="0">
        <references count="1">
          <reference field="4" count="0"/>
        </references>
      </pivotArea>
    </format>
    <format dxfId="3373">
      <pivotArea dataOnly="0" labelOnly="1" grandRow="1" outline="0" fieldPosition="0"/>
    </format>
    <format dxfId="3372">
      <pivotArea type="all" dataOnly="0" outline="0" fieldPosition="0"/>
    </format>
    <format dxfId="3371">
      <pivotArea outline="0" collapsedLevelsAreSubtotals="1" fieldPosition="0"/>
    </format>
    <format dxfId="3370">
      <pivotArea type="topRight" dataOnly="0" labelOnly="1" outline="0" fieldPosition="0"/>
    </format>
    <format dxfId="3369">
      <pivotArea dataOnly="0" labelOnly="1" outline="0" fieldPosition="0">
        <references count="1">
          <reference field="4" count="0"/>
        </references>
      </pivotArea>
    </format>
    <format dxfId="3368">
      <pivotArea dataOnly="0" labelOnly="1" grandRow="1" outline="0" fieldPosition="0"/>
    </format>
  </formats>
  <chartFormats count="30"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3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3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9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9" format="3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0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0" format="4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Tabla dinámica10" cacheId="51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compact="0" compactData="0" gridDropZones="1" multipleFieldFilters="0" chartFormat="11">
  <location ref="BB15:BC47" firstHeaderRow="2" firstDataRow="2" firstDataCol="1"/>
  <pivotFields count="37">
    <pivotField compact="0" outline="0" showAll="0"/>
    <pivotField compact="0" outline="0" showAll="0" defaultSubtotal="0"/>
    <pivotField dataField="1" compact="0" outline="0" showAll="0"/>
    <pivotField compact="0" numFmtId="167" outline="0" showAll="0"/>
    <pivotField compact="0" outline="0" showAll="0"/>
    <pivotField compact="0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axis="axisRow" compact="0" numFmtId="167" outline="0" showAll="0">
      <items count="31">
        <item x="29"/>
        <item x="28"/>
        <item x="27"/>
        <item x="26"/>
        <item x="25"/>
        <item x="24"/>
        <item x="23"/>
        <item x="19"/>
        <item x="22"/>
        <item x="13"/>
        <item x="16"/>
        <item x="20"/>
        <item x="15"/>
        <item x="17"/>
        <item x="12"/>
        <item x="11"/>
        <item x="3"/>
        <item x="10"/>
        <item x="21"/>
        <item x="18"/>
        <item x="6"/>
        <item x="14"/>
        <item x="0"/>
        <item x="1"/>
        <item x="2"/>
        <item x="4"/>
        <item x="5"/>
        <item x="7"/>
        <item x="8"/>
        <item x="9"/>
        <item t="default"/>
      </items>
    </pivotField>
  </pivotFields>
  <rowFields count="1">
    <field x="36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Cuenta de PUNTO" fld="2" subtotal="count" baseField="0" baseItem="0"/>
  </dataFields>
  <formats count="37">
    <format dxfId="3442">
      <pivotArea type="all" dataOnly="0" outline="0" fieldPosition="0"/>
    </format>
    <format dxfId="3441">
      <pivotArea type="all" dataOnly="0" outline="0" fieldPosition="0"/>
    </format>
    <format dxfId="3440">
      <pivotArea type="all" dataOnly="0" outline="0" fieldPosition="0"/>
    </format>
    <format dxfId="3439">
      <pivotArea field="36" type="button" dataOnly="0" labelOnly="1" outline="0" axis="axisRow" fieldPosition="0"/>
    </format>
    <format dxfId="3438">
      <pivotArea field="36" type="button" dataOnly="0" labelOnly="1" outline="0" axis="axisRow" fieldPosition="0"/>
    </format>
    <format dxfId="3437">
      <pivotArea outline="0" collapsedLevelsAreSubtotals="1" fieldPosition="0"/>
    </format>
    <format dxfId="3436">
      <pivotArea field="36" type="button" dataOnly="0" labelOnly="1" outline="0" axis="axisRow" fieldPosition="0"/>
    </format>
    <format dxfId="3435">
      <pivotArea dataOnly="0" labelOnly="1" outline="0" fieldPosition="0">
        <references count="1">
          <reference field="36" count="0"/>
        </references>
      </pivotArea>
    </format>
    <format dxfId="3434">
      <pivotArea dataOnly="0" labelOnly="1" grandRow="1" outline="0" fieldPosition="0"/>
    </format>
    <format dxfId="3433">
      <pivotArea type="all" dataOnly="0" outline="0" fieldPosition="0"/>
    </format>
    <format dxfId="3432">
      <pivotArea type="all" dataOnly="0" outline="0" fieldPosition="0"/>
    </format>
    <format dxfId="3431">
      <pivotArea field="36" type="button" dataOnly="0" labelOnly="1" outline="0" axis="axisRow" fieldPosition="0"/>
    </format>
    <format dxfId="3430">
      <pivotArea field="36" type="button" dataOnly="0" labelOnly="1" outline="0" axis="axisRow" fieldPosition="0"/>
    </format>
    <format dxfId="3429">
      <pivotArea type="origin" dataOnly="0" labelOnly="1" outline="0" fieldPosition="0"/>
    </format>
    <format dxfId="3428">
      <pivotArea type="all" dataOnly="0" outline="0" fieldPosition="0"/>
    </format>
    <format dxfId="3427">
      <pivotArea type="all" dataOnly="0" outline="0" fieldPosition="0"/>
    </format>
    <format dxfId="3426">
      <pivotArea field="36" type="button" dataOnly="0" labelOnly="1" outline="0" axis="axisRow" fieldPosition="0"/>
    </format>
    <format dxfId="3425">
      <pivotArea outline="0" collapsedLevelsAreSubtotals="1" fieldPosition="0"/>
    </format>
    <format dxfId="3424">
      <pivotArea type="topRight" dataOnly="0" labelOnly="1" outline="0" fieldPosition="0"/>
    </format>
    <format dxfId="3423">
      <pivotArea type="topRight" dataOnly="0" labelOnly="1" outline="0" fieldPosition="0"/>
    </format>
    <format dxfId="3422">
      <pivotArea outline="0" collapsedLevelsAreSubtotals="1" fieldPosition="0">
        <references count="1">
          <reference field="36" count="6" selected="0">
            <x v="0"/>
            <x v="1"/>
            <x v="2"/>
            <x v="3"/>
            <x v="4"/>
            <x v="5"/>
          </reference>
        </references>
      </pivotArea>
    </format>
    <format dxfId="3421">
      <pivotArea dataOnly="0" labelOnly="1" outline="0" fieldPosition="0">
        <references count="1">
          <reference field="36" count="6">
            <x v="0"/>
            <x v="1"/>
            <x v="2"/>
            <x v="3"/>
            <x v="4"/>
            <x v="5"/>
          </reference>
        </references>
      </pivotArea>
    </format>
    <format dxfId="3420">
      <pivotArea outline="0" collapsedLevelsAreSubtotals="1" fieldPosition="0">
        <references count="1">
          <reference field="36" count="1" selected="0">
            <x v="0"/>
          </reference>
        </references>
      </pivotArea>
    </format>
    <format dxfId="3419">
      <pivotArea dataOnly="0" labelOnly="1" outline="0" fieldPosition="0">
        <references count="1">
          <reference field="36" count="1">
            <x v="0"/>
          </reference>
        </references>
      </pivotArea>
    </format>
    <format dxfId="3418">
      <pivotArea outline="0" collapsedLevelsAreSubtotals="1" fieldPosition="0">
        <references count="1">
          <reference field="36" count="1" selected="0">
            <x v="0"/>
          </reference>
        </references>
      </pivotArea>
    </format>
    <format dxfId="3417">
      <pivotArea dataOnly="0" labelOnly="1" outline="0" fieldPosition="0">
        <references count="1">
          <reference field="36" count="1">
            <x v="0"/>
          </reference>
        </references>
      </pivotArea>
    </format>
    <format dxfId="3416">
      <pivotArea type="all" dataOnly="0" outline="0" fieldPosition="0"/>
    </format>
    <format dxfId="3415">
      <pivotArea outline="0" collapsedLevelsAreSubtotals="1" fieldPosition="0"/>
    </format>
    <format dxfId="3414">
      <pivotArea type="topRight" dataOnly="0" labelOnly="1" outline="0" fieldPosition="0"/>
    </format>
    <format dxfId="3413">
      <pivotArea dataOnly="0" labelOnly="1" outline="0" fieldPosition="0">
        <references count="1">
          <reference field="36" count="0"/>
        </references>
      </pivotArea>
    </format>
    <format dxfId="3412">
      <pivotArea dataOnly="0" labelOnly="1" grandRow="1" outline="0" fieldPosition="0"/>
    </format>
    <format dxfId="3411">
      <pivotArea type="all" dataOnly="0" outline="0" fieldPosition="0"/>
    </format>
    <format dxfId="3410">
      <pivotArea outline="0" collapsedLevelsAreSubtotals="1" fieldPosition="0"/>
    </format>
    <format dxfId="3409">
      <pivotArea dataOnly="0" labelOnly="1" outline="0" fieldPosition="0">
        <references count="1">
          <reference field="36" count="0"/>
        </references>
      </pivotArea>
    </format>
    <format dxfId="3408">
      <pivotArea dataOnly="0" labelOnly="1" grandRow="1" outline="0" fieldPosition="0"/>
    </format>
    <format dxfId="3407">
      <pivotArea type="origin" dataOnly="0" labelOnly="1" outline="0" fieldPosition="0"/>
    </format>
    <format dxfId="3406">
      <pivotArea type="topRight" dataOnly="0" labelOnly="1" outline="0" fieldPosition="0"/>
    </format>
  </formats>
  <chartFormats count="161">
    <chartFormat chart="1" format="22" series="1">
      <pivotArea type="data" outline="0" fieldPosition="0"/>
    </chartFormat>
    <chartFormat chart="3" format="70" series="1">
      <pivotArea type="data" outline="0" fieldPosition="0"/>
    </chartFormat>
    <chartFormat chart="3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2">
      <pivotArea type="data" outline="0" fieldPosition="0">
        <references count="2">
          <reference field="4294967294" count="1" selected="0">
            <x v="0"/>
          </reference>
          <reference field="36" count="1" selected="0">
            <x v="6"/>
          </reference>
        </references>
      </pivotArea>
    </chartFormat>
    <chartFormat chart="3" format="73">
      <pivotArea type="data" outline="0" fieldPosition="0">
        <references count="2">
          <reference field="4294967294" count="1" selected="0">
            <x v="0"/>
          </reference>
          <reference field="36" count="1" selected="0">
            <x v="8"/>
          </reference>
        </references>
      </pivotArea>
    </chartFormat>
    <chartFormat chart="3" format="76">
      <pivotArea type="data" outline="0" fieldPosition="0">
        <references count="2">
          <reference field="4294967294" count="1" selected="0">
            <x v="0"/>
          </reference>
          <reference field="36" count="1" selected="0">
            <x v="10"/>
          </reference>
        </references>
      </pivotArea>
    </chartFormat>
    <chartFormat chart="3" format="78">
      <pivotArea type="data" outline="0" fieldPosition="0">
        <references count="2">
          <reference field="4294967294" count="1" selected="0">
            <x v="0"/>
          </reference>
          <reference field="36" count="1" selected="0">
            <x v="11"/>
          </reference>
        </references>
      </pivotArea>
    </chartFormat>
    <chartFormat chart="3" format="80">
      <pivotArea type="data" outline="0" fieldPosition="0">
        <references count="2">
          <reference field="4294967294" count="1" selected="0">
            <x v="0"/>
          </reference>
          <reference field="36" count="1" selected="0">
            <x v="12"/>
          </reference>
        </references>
      </pivotArea>
    </chartFormat>
    <chartFormat chart="3" format="81">
      <pivotArea type="data" outline="0" fieldPosition="0">
        <references count="2">
          <reference field="4294967294" count="1" selected="0">
            <x v="0"/>
          </reference>
          <reference field="36" count="1" selected="0">
            <x v="9"/>
          </reference>
        </references>
      </pivotArea>
    </chartFormat>
    <chartFormat chart="3" format="82">
      <pivotArea type="data" outline="0" fieldPosition="0">
        <references count="2">
          <reference field="4294967294" count="1" selected="0">
            <x v="0"/>
          </reference>
          <reference field="36" count="1" selected="0">
            <x v="7"/>
          </reference>
        </references>
      </pivotArea>
    </chartFormat>
    <chartFormat chart="3" format="84">
      <pivotArea type="data" outline="0" fieldPosition="0">
        <references count="2">
          <reference field="4294967294" count="1" selected="0">
            <x v="0"/>
          </reference>
          <reference field="36" count="1" selected="0">
            <x v="5"/>
          </reference>
        </references>
      </pivotArea>
    </chartFormat>
    <chartFormat chart="3" format="85">
      <pivotArea type="data" outline="0" fieldPosition="0">
        <references count="2">
          <reference field="4294967294" count="1" selected="0">
            <x v="0"/>
          </reference>
          <reference field="36" count="1" selected="0">
            <x v="3"/>
          </reference>
        </references>
      </pivotArea>
    </chartFormat>
    <chartFormat chart="3" format="86">
      <pivotArea type="data" outline="0" fieldPosition="0">
        <references count="2">
          <reference field="4294967294" count="1" selected="0">
            <x v="0"/>
          </reference>
          <reference field="36" count="1" selected="0">
            <x v="4"/>
          </reference>
        </references>
      </pivotArea>
    </chartFormat>
    <chartFormat chart="3" format="87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  <chartFormat chart="3" format="88">
      <pivotArea type="data" outline="0" fieldPosition="0">
        <references count="2">
          <reference field="4294967294" count="1" selected="0">
            <x v="0"/>
          </reference>
          <reference field="36" count="1" selected="0">
            <x v="0"/>
          </reference>
        </references>
      </pivotArea>
    </chartFormat>
    <chartFormat chart="4" format="8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0">
      <pivotArea type="data" outline="0" fieldPosition="0">
        <references count="2">
          <reference field="4294967294" count="1" selected="0">
            <x v="0"/>
          </reference>
          <reference field="36" count="1" selected="0">
            <x v="0"/>
          </reference>
        </references>
      </pivotArea>
    </chartFormat>
    <chartFormat chart="4" format="91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  <chartFormat chart="4" format="92">
      <pivotArea type="data" outline="0" fieldPosition="0">
        <references count="2">
          <reference field="4294967294" count="1" selected="0">
            <x v="0"/>
          </reference>
          <reference field="36" count="1" selected="0">
            <x v="3"/>
          </reference>
        </references>
      </pivotArea>
    </chartFormat>
    <chartFormat chart="4" format="93">
      <pivotArea type="data" outline="0" fieldPosition="0">
        <references count="2">
          <reference field="4294967294" count="1" selected="0">
            <x v="0"/>
          </reference>
          <reference field="36" count="1" selected="0">
            <x v="4"/>
          </reference>
        </references>
      </pivotArea>
    </chartFormat>
    <chartFormat chart="4" format="94">
      <pivotArea type="data" outline="0" fieldPosition="0">
        <references count="2">
          <reference field="4294967294" count="1" selected="0">
            <x v="0"/>
          </reference>
          <reference field="36" count="1" selected="0">
            <x v="5"/>
          </reference>
        </references>
      </pivotArea>
    </chartFormat>
    <chartFormat chart="4" format="95">
      <pivotArea type="data" outline="0" fieldPosition="0">
        <references count="2">
          <reference field="4294967294" count="1" selected="0">
            <x v="0"/>
          </reference>
          <reference field="36" count="1" selected="0">
            <x v="6"/>
          </reference>
        </references>
      </pivotArea>
    </chartFormat>
    <chartFormat chart="4" format="97">
      <pivotArea type="data" outline="0" fieldPosition="0">
        <references count="2">
          <reference field="4294967294" count="1" selected="0">
            <x v="0"/>
          </reference>
          <reference field="36" count="1" selected="0">
            <x v="7"/>
          </reference>
        </references>
      </pivotArea>
    </chartFormat>
    <chartFormat chart="4" format="99">
      <pivotArea type="data" outline="0" fieldPosition="0">
        <references count="2">
          <reference field="4294967294" count="1" selected="0">
            <x v="0"/>
          </reference>
          <reference field="36" count="1" selected="0">
            <x v="8"/>
          </reference>
        </references>
      </pivotArea>
    </chartFormat>
    <chartFormat chart="4" format="100">
      <pivotArea type="data" outline="0" fieldPosition="0">
        <references count="2">
          <reference field="4294967294" count="1" selected="0">
            <x v="0"/>
          </reference>
          <reference field="36" count="1" selected="0">
            <x v="9"/>
          </reference>
        </references>
      </pivotArea>
    </chartFormat>
    <chartFormat chart="4" format="101">
      <pivotArea type="data" outline="0" fieldPosition="0">
        <references count="2">
          <reference field="4294967294" count="1" selected="0">
            <x v="0"/>
          </reference>
          <reference field="36" count="1" selected="0">
            <x v="10"/>
          </reference>
        </references>
      </pivotArea>
    </chartFormat>
    <chartFormat chart="4" format="102">
      <pivotArea type="data" outline="0" fieldPosition="0">
        <references count="2">
          <reference field="4294967294" count="1" selected="0">
            <x v="0"/>
          </reference>
          <reference field="36" count="1" selected="0">
            <x v="11"/>
          </reference>
        </references>
      </pivotArea>
    </chartFormat>
    <chartFormat chart="4" format="106">
      <pivotArea type="data" outline="0" fieldPosition="0">
        <references count="2">
          <reference field="4294967294" count="1" selected="0">
            <x v="0"/>
          </reference>
          <reference field="36" count="1" selected="0">
            <x v="12"/>
          </reference>
        </references>
      </pivotArea>
    </chartFormat>
    <chartFormat chart="4" format="107">
      <pivotArea type="data" outline="0" fieldPosition="0">
        <references count="2">
          <reference field="4294967294" count="1" selected="0">
            <x v="0"/>
          </reference>
          <reference field="36" count="1" selected="0">
            <x v="14"/>
          </reference>
        </references>
      </pivotArea>
    </chartFormat>
    <chartFormat chart="4" format="108">
      <pivotArea type="data" outline="0" fieldPosition="0">
        <references count="2">
          <reference field="4294967294" count="1" selected="0">
            <x v="0"/>
          </reference>
          <reference field="36" count="1" selected="0">
            <x v="13"/>
          </reference>
        </references>
      </pivotArea>
    </chartFormat>
    <chartFormat chart="4" format="112">
      <pivotArea type="data" outline="0" fieldPosition="0">
        <references count="2">
          <reference field="4294967294" count="1" selected="0">
            <x v="0"/>
          </reference>
          <reference field="36" count="1" selected="0">
            <x v="1"/>
          </reference>
        </references>
      </pivotArea>
    </chartFormat>
    <chartFormat chart="5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4">
      <pivotArea type="data" outline="0" fieldPosition="0">
        <references count="2">
          <reference field="4294967294" count="1" selected="0">
            <x v="0"/>
          </reference>
          <reference field="36" count="1" selected="0">
            <x v="0"/>
          </reference>
        </references>
      </pivotArea>
    </chartFormat>
    <chartFormat chart="5" format="115">
      <pivotArea type="data" outline="0" fieldPosition="0">
        <references count="2">
          <reference field="4294967294" count="1" selected="0">
            <x v="0"/>
          </reference>
          <reference field="36" count="1" selected="0">
            <x v="1"/>
          </reference>
        </references>
      </pivotArea>
    </chartFormat>
    <chartFormat chart="5" format="116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  <chartFormat chart="5" format="117">
      <pivotArea type="data" outline="0" fieldPosition="0">
        <references count="2">
          <reference field="4294967294" count="1" selected="0">
            <x v="0"/>
          </reference>
          <reference field="36" count="1" selected="0">
            <x v="3"/>
          </reference>
        </references>
      </pivotArea>
    </chartFormat>
    <chartFormat chart="5" format="118">
      <pivotArea type="data" outline="0" fieldPosition="0">
        <references count="2">
          <reference field="4294967294" count="1" selected="0">
            <x v="0"/>
          </reference>
          <reference field="36" count="1" selected="0">
            <x v="4"/>
          </reference>
        </references>
      </pivotArea>
    </chartFormat>
    <chartFormat chart="5" format="119">
      <pivotArea type="data" outline="0" fieldPosition="0">
        <references count="2">
          <reference field="4294967294" count="1" selected="0">
            <x v="0"/>
          </reference>
          <reference field="36" count="1" selected="0">
            <x v="5"/>
          </reference>
        </references>
      </pivotArea>
    </chartFormat>
    <chartFormat chart="5" format="120">
      <pivotArea type="data" outline="0" fieldPosition="0">
        <references count="2">
          <reference field="4294967294" count="1" selected="0">
            <x v="0"/>
          </reference>
          <reference field="36" count="1" selected="0">
            <x v="6"/>
          </reference>
        </references>
      </pivotArea>
    </chartFormat>
    <chartFormat chart="5" format="122">
      <pivotArea type="data" outline="0" fieldPosition="0">
        <references count="2">
          <reference field="4294967294" count="1" selected="0">
            <x v="0"/>
          </reference>
          <reference field="36" count="1" selected="0">
            <x v="7"/>
          </reference>
        </references>
      </pivotArea>
    </chartFormat>
    <chartFormat chart="5" format="124">
      <pivotArea type="data" outline="0" fieldPosition="0">
        <references count="2">
          <reference field="4294967294" count="1" selected="0">
            <x v="0"/>
          </reference>
          <reference field="36" count="1" selected="0">
            <x v="8"/>
          </reference>
        </references>
      </pivotArea>
    </chartFormat>
    <chartFormat chart="5" format="125">
      <pivotArea type="data" outline="0" fieldPosition="0">
        <references count="2">
          <reference field="4294967294" count="1" selected="0">
            <x v="0"/>
          </reference>
          <reference field="36" count="1" selected="0">
            <x v="9"/>
          </reference>
        </references>
      </pivotArea>
    </chartFormat>
    <chartFormat chart="5" format="126">
      <pivotArea type="data" outline="0" fieldPosition="0">
        <references count="2">
          <reference field="4294967294" count="1" selected="0">
            <x v="0"/>
          </reference>
          <reference field="36" count="1" selected="0">
            <x v="10"/>
          </reference>
        </references>
      </pivotArea>
    </chartFormat>
    <chartFormat chart="5" format="127">
      <pivotArea type="data" outline="0" fieldPosition="0">
        <references count="2">
          <reference field="4294967294" count="1" selected="0">
            <x v="0"/>
          </reference>
          <reference field="36" count="1" selected="0">
            <x v="11"/>
          </reference>
        </references>
      </pivotArea>
    </chartFormat>
    <chartFormat chart="5" format="130">
      <pivotArea type="data" outline="0" fieldPosition="0">
        <references count="2">
          <reference field="4294967294" count="1" selected="0">
            <x v="0"/>
          </reference>
          <reference field="36" count="1" selected="0">
            <x v="12"/>
          </reference>
        </references>
      </pivotArea>
    </chartFormat>
    <chartFormat chart="5" format="134">
      <pivotArea type="data" outline="0" fieldPosition="0">
        <references count="2">
          <reference field="4294967294" count="1" selected="0">
            <x v="0"/>
          </reference>
          <reference field="36" count="1" selected="0">
            <x v="13"/>
          </reference>
        </references>
      </pivotArea>
    </chartFormat>
    <chartFormat chart="5" format="135">
      <pivotArea type="data" outline="0" fieldPosition="0">
        <references count="2">
          <reference field="4294967294" count="1" selected="0">
            <x v="0"/>
          </reference>
          <reference field="36" count="1" selected="0">
            <x v="14"/>
          </reference>
        </references>
      </pivotArea>
    </chartFormat>
    <chartFormat chart="5" format="138">
      <pivotArea type="data" outline="0" fieldPosition="0">
        <references count="2">
          <reference field="4294967294" count="1" selected="0">
            <x v="0"/>
          </reference>
          <reference field="36" count="1" selected="0">
            <x v="15"/>
          </reference>
        </references>
      </pivotArea>
    </chartFormat>
    <chartFormat chart="6" format="1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0">
      <pivotArea type="data" outline="0" fieldPosition="0">
        <references count="2">
          <reference field="4294967294" count="1" selected="0">
            <x v="0"/>
          </reference>
          <reference field="36" count="1" selected="0">
            <x v="0"/>
          </reference>
        </references>
      </pivotArea>
    </chartFormat>
    <chartFormat chart="6" format="141">
      <pivotArea type="data" outline="0" fieldPosition="0">
        <references count="2">
          <reference field="4294967294" count="1" selected="0">
            <x v="0"/>
          </reference>
          <reference field="36" count="1" selected="0">
            <x v="1"/>
          </reference>
        </references>
      </pivotArea>
    </chartFormat>
    <chartFormat chart="6" format="142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  <chartFormat chart="6" format="143">
      <pivotArea type="data" outline="0" fieldPosition="0">
        <references count="2">
          <reference field="4294967294" count="1" selected="0">
            <x v="0"/>
          </reference>
          <reference field="36" count="1" selected="0">
            <x v="3"/>
          </reference>
        </references>
      </pivotArea>
    </chartFormat>
    <chartFormat chart="6" format="144">
      <pivotArea type="data" outline="0" fieldPosition="0">
        <references count="2">
          <reference field="4294967294" count="1" selected="0">
            <x v="0"/>
          </reference>
          <reference field="36" count="1" selected="0">
            <x v="4"/>
          </reference>
        </references>
      </pivotArea>
    </chartFormat>
    <chartFormat chart="6" format="145">
      <pivotArea type="data" outline="0" fieldPosition="0">
        <references count="2">
          <reference field="4294967294" count="1" selected="0">
            <x v="0"/>
          </reference>
          <reference field="36" count="1" selected="0">
            <x v="5"/>
          </reference>
        </references>
      </pivotArea>
    </chartFormat>
    <chartFormat chart="6" format="146">
      <pivotArea type="data" outline="0" fieldPosition="0">
        <references count="2">
          <reference field="4294967294" count="1" selected="0">
            <x v="0"/>
          </reference>
          <reference field="36" count="1" selected="0">
            <x v="6"/>
          </reference>
        </references>
      </pivotArea>
    </chartFormat>
    <chartFormat chart="6" format="147">
      <pivotArea type="data" outline="0" fieldPosition="0">
        <references count="2">
          <reference field="4294967294" count="1" selected="0">
            <x v="0"/>
          </reference>
          <reference field="36" count="1" selected="0">
            <x v="7"/>
          </reference>
        </references>
      </pivotArea>
    </chartFormat>
    <chartFormat chart="6" format="148">
      <pivotArea type="data" outline="0" fieldPosition="0">
        <references count="2">
          <reference field="4294967294" count="1" selected="0">
            <x v="0"/>
          </reference>
          <reference field="36" count="1" selected="0">
            <x v="8"/>
          </reference>
        </references>
      </pivotArea>
    </chartFormat>
    <chartFormat chart="6" format="149">
      <pivotArea type="data" outline="0" fieldPosition="0">
        <references count="2">
          <reference field="4294967294" count="1" selected="0">
            <x v="0"/>
          </reference>
          <reference field="36" count="1" selected="0">
            <x v="9"/>
          </reference>
        </references>
      </pivotArea>
    </chartFormat>
    <chartFormat chart="6" format="150">
      <pivotArea type="data" outline="0" fieldPosition="0">
        <references count="2">
          <reference field="4294967294" count="1" selected="0">
            <x v="0"/>
          </reference>
          <reference field="36" count="1" selected="0">
            <x v="10"/>
          </reference>
        </references>
      </pivotArea>
    </chartFormat>
    <chartFormat chart="6" format="151">
      <pivotArea type="data" outline="0" fieldPosition="0">
        <references count="2">
          <reference field="4294967294" count="1" selected="0">
            <x v="0"/>
          </reference>
          <reference field="36" count="1" selected="0">
            <x v="11"/>
          </reference>
        </references>
      </pivotArea>
    </chartFormat>
    <chartFormat chart="6" format="153">
      <pivotArea type="data" outline="0" fieldPosition="0">
        <references count="2">
          <reference field="4294967294" count="1" selected="0">
            <x v="0"/>
          </reference>
          <reference field="36" count="1" selected="0">
            <x v="12"/>
          </reference>
        </references>
      </pivotArea>
    </chartFormat>
    <chartFormat chart="6" format="154">
      <pivotArea type="data" outline="0" fieldPosition="0">
        <references count="2">
          <reference field="4294967294" count="1" selected="0">
            <x v="0"/>
          </reference>
          <reference field="36" count="1" selected="0">
            <x v="13"/>
          </reference>
        </references>
      </pivotArea>
    </chartFormat>
    <chartFormat chart="6" format="155">
      <pivotArea type="data" outline="0" fieldPosition="0">
        <references count="2">
          <reference field="4294967294" count="1" selected="0">
            <x v="0"/>
          </reference>
          <reference field="36" count="1" selected="0">
            <x v="14"/>
          </reference>
        </references>
      </pivotArea>
    </chartFormat>
    <chartFormat chart="6" format="156">
      <pivotArea type="data" outline="0" fieldPosition="0">
        <references count="2">
          <reference field="4294967294" count="1" selected="0">
            <x v="0"/>
          </reference>
          <reference field="36" count="1" selected="0">
            <x v="15"/>
          </reference>
        </references>
      </pivotArea>
    </chartFormat>
    <chartFormat chart="6" format="160">
      <pivotArea type="data" outline="0" fieldPosition="0">
        <references count="2">
          <reference field="4294967294" count="1" selected="0">
            <x v="0"/>
          </reference>
          <reference field="36" count="1" selected="0">
            <x v="18"/>
          </reference>
        </references>
      </pivotArea>
    </chartFormat>
    <chartFormat chart="6" format="161">
      <pivotArea type="data" outline="0" fieldPosition="0">
        <references count="2">
          <reference field="4294967294" count="1" selected="0">
            <x v="0"/>
          </reference>
          <reference field="36" count="1" selected="0">
            <x v="17"/>
          </reference>
        </references>
      </pivotArea>
    </chartFormat>
    <chartFormat chart="6" format="162">
      <pivotArea type="data" outline="0" fieldPosition="0">
        <references count="2">
          <reference field="4294967294" count="1" selected="0">
            <x v="0"/>
          </reference>
          <reference field="36" count="1" selected="0">
            <x v="16"/>
          </reference>
        </references>
      </pivotArea>
    </chartFormat>
    <chartFormat chart="6" format="165">
      <pivotArea type="data" outline="0" fieldPosition="0">
        <references count="2">
          <reference field="4294967294" count="1" selected="0">
            <x v="0"/>
          </reference>
          <reference field="36" count="1" selected="0">
            <x v="19"/>
          </reference>
        </references>
      </pivotArea>
    </chartFormat>
    <chartFormat chart="7" format="1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7">
      <pivotArea type="data" outline="0" fieldPosition="0">
        <references count="2">
          <reference field="4294967294" count="1" selected="0">
            <x v="0"/>
          </reference>
          <reference field="36" count="1" selected="0">
            <x v="0"/>
          </reference>
        </references>
      </pivotArea>
    </chartFormat>
    <chartFormat chart="7" format="168">
      <pivotArea type="data" outline="0" fieldPosition="0">
        <references count="2">
          <reference field="4294967294" count="1" selected="0">
            <x v="0"/>
          </reference>
          <reference field="36" count="1" selected="0">
            <x v="1"/>
          </reference>
        </references>
      </pivotArea>
    </chartFormat>
    <chartFormat chart="7" format="169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  <chartFormat chart="7" format="170">
      <pivotArea type="data" outline="0" fieldPosition="0">
        <references count="2">
          <reference field="4294967294" count="1" selected="0">
            <x v="0"/>
          </reference>
          <reference field="36" count="1" selected="0">
            <x v="3"/>
          </reference>
        </references>
      </pivotArea>
    </chartFormat>
    <chartFormat chart="7" format="171">
      <pivotArea type="data" outline="0" fieldPosition="0">
        <references count="2">
          <reference field="4294967294" count="1" selected="0">
            <x v="0"/>
          </reference>
          <reference field="36" count="1" selected="0">
            <x v="4"/>
          </reference>
        </references>
      </pivotArea>
    </chartFormat>
    <chartFormat chart="7" format="172">
      <pivotArea type="data" outline="0" fieldPosition="0">
        <references count="2">
          <reference field="4294967294" count="1" selected="0">
            <x v="0"/>
          </reference>
          <reference field="36" count="1" selected="0">
            <x v="5"/>
          </reference>
        </references>
      </pivotArea>
    </chartFormat>
    <chartFormat chart="7" format="173">
      <pivotArea type="data" outline="0" fieldPosition="0">
        <references count="2">
          <reference field="4294967294" count="1" selected="0">
            <x v="0"/>
          </reference>
          <reference field="36" count="1" selected="0">
            <x v="6"/>
          </reference>
        </references>
      </pivotArea>
    </chartFormat>
    <chartFormat chart="7" format="174">
      <pivotArea type="data" outline="0" fieldPosition="0">
        <references count="2">
          <reference field="4294967294" count="1" selected="0">
            <x v="0"/>
          </reference>
          <reference field="36" count="1" selected="0">
            <x v="7"/>
          </reference>
        </references>
      </pivotArea>
    </chartFormat>
    <chartFormat chart="7" format="175">
      <pivotArea type="data" outline="0" fieldPosition="0">
        <references count="2">
          <reference field="4294967294" count="1" selected="0">
            <x v="0"/>
          </reference>
          <reference field="36" count="1" selected="0">
            <x v="8"/>
          </reference>
        </references>
      </pivotArea>
    </chartFormat>
    <chartFormat chart="7" format="176">
      <pivotArea type="data" outline="0" fieldPosition="0">
        <references count="2">
          <reference field="4294967294" count="1" selected="0">
            <x v="0"/>
          </reference>
          <reference field="36" count="1" selected="0">
            <x v="9"/>
          </reference>
        </references>
      </pivotArea>
    </chartFormat>
    <chartFormat chart="7" format="177">
      <pivotArea type="data" outline="0" fieldPosition="0">
        <references count="2">
          <reference field="4294967294" count="1" selected="0">
            <x v="0"/>
          </reference>
          <reference field="36" count="1" selected="0">
            <x v="10"/>
          </reference>
        </references>
      </pivotArea>
    </chartFormat>
    <chartFormat chart="7" format="178">
      <pivotArea type="data" outline="0" fieldPosition="0">
        <references count="2">
          <reference field="4294967294" count="1" selected="0">
            <x v="0"/>
          </reference>
          <reference field="36" count="1" selected="0">
            <x v="11"/>
          </reference>
        </references>
      </pivotArea>
    </chartFormat>
    <chartFormat chart="7" format="179">
      <pivotArea type="data" outline="0" fieldPosition="0">
        <references count="2">
          <reference field="4294967294" count="1" selected="0">
            <x v="0"/>
          </reference>
          <reference field="36" count="1" selected="0">
            <x v="12"/>
          </reference>
        </references>
      </pivotArea>
    </chartFormat>
    <chartFormat chart="7" format="180">
      <pivotArea type="data" outline="0" fieldPosition="0">
        <references count="2">
          <reference field="4294967294" count="1" selected="0">
            <x v="0"/>
          </reference>
          <reference field="36" count="1" selected="0">
            <x v="13"/>
          </reference>
        </references>
      </pivotArea>
    </chartFormat>
    <chartFormat chart="7" format="181">
      <pivotArea type="data" outline="0" fieldPosition="0">
        <references count="2">
          <reference field="4294967294" count="1" selected="0">
            <x v="0"/>
          </reference>
          <reference field="36" count="1" selected="0">
            <x v="14"/>
          </reference>
        </references>
      </pivotArea>
    </chartFormat>
    <chartFormat chart="7" format="182">
      <pivotArea type="data" outline="0" fieldPosition="0">
        <references count="2">
          <reference field="4294967294" count="1" selected="0">
            <x v="0"/>
          </reference>
          <reference field="36" count="1" selected="0">
            <x v="15"/>
          </reference>
        </references>
      </pivotArea>
    </chartFormat>
    <chartFormat chart="7" format="185">
      <pivotArea type="data" outline="0" fieldPosition="0">
        <references count="2">
          <reference field="4294967294" count="1" selected="0">
            <x v="0"/>
          </reference>
          <reference field="36" count="1" selected="0">
            <x v="16"/>
          </reference>
        </references>
      </pivotArea>
    </chartFormat>
    <chartFormat chart="7" format="188">
      <pivotArea type="data" outline="0" fieldPosition="0">
        <references count="2">
          <reference field="4294967294" count="1" selected="0">
            <x v="0"/>
          </reference>
          <reference field="36" count="1" selected="0">
            <x v="17"/>
          </reference>
        </references>
      </pivotArea>
    </chartFormat>
    <chartFormat chart="7" format="189">
      <pivotArea type="data" outline="0" fieldPosition="0">
        <references count="2">
          <reference field="4294967294" count="1" selected="0">
            <x v="0"/>
          </reference>
          <reference field="36" count="1" selected="0">
            <x v="18"/>
          </reference>
        </references>
      </pivotArea>
    </chartFormat>
    <chartFormat chart="7" format="190">
      <pivotArea type="data" outline="0" fieldPosition="0">
        <references count="2">
          <reference field="4294967294" count="1" selected="0">
            <x v="0"/>
          </reference>
          <reference field="36" count="1" selected="0">
            <x v="19"/>
          </reference>
        </references>
      </pivotArea>
    </chartFormat>
    <chartFormat chart="7" format="191">
      <pivotArea type="data" outline="0" fieldPosition="0">
        <references count="2">
          <reference field="4294967294" count="1" selected="0">
            <x v="0"/>
          </reference>
          <reference field="36" count="1" selected="0">
            <x v="21"/>
          </reference>
        </references>
      </pivotArea>
    </chartFormat>
    <chartFormat chart="7" format="192">
      <pivotArea type="data" outline="0" fieldPosition="0">
        <references count="2">
          <reference field="4294967294" count="1" selected="0">
            <x v="0"/>
          </reference>
          <reference field="36" count="1" selected="0">
            <x v="20"/>
          </reference>
        </references>
      </pivotArea>
    </chartFormat>
    <chartFormat chart="8" format="19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98">
      <pivotArea type="data" outline="0" fieldPosition="0">
        <references count="2">
          <reference field="4294967294" count="1" selected="0">
            <x v="0"/>
          </reference>
          <reference field="36" count="1" selected="0">
            <x v="0"/>
          </reference>
        </references>
      </pivotArea>
    </chartFormat>
    <chartFormat chart="8" format="199">
      <pivotArea type="data" outline="0" fieldPosition="0">
        <references count="2">
          <reference field="4294967294" count="1" selected="0">
            <x v="0"/>
          </reference>
          <reference field="36" count="1" selected="0">
            <x v="1"/>
          </reference>
        </references>
      </pivotArea>
    </chartFormat>
    <chartFormat chart="8" format="200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  <chartFormat chart="8" format="201">
      <pivotArea type="data" outline="0" fieldPosition="0">
        <references count="2">
          <reference field="4294967294" count="1" selected="0">
            <x v="0"/>
          </reference>
          <reference field="36" count="1" selected="0">
            <x v="3"/>
          </reference>
        </references>
      </pivotArea>
    </chartFormat>
    <chartFormat chart="8" format="202">
      <pivotArea type="data" outline="0" fieldPosition="0">
        <references count="2">
          <reference field="4294967294" count="1" selected="0">
            <x v="0"/>
          </reference>
          <reference field="36" count="1" selected="0">
            <x v="4"/>
          </reference>
        </references>
      </pivotArea>
    </chartFormat>
    <chartFormat chart="8" format="203">
      <pivotArea type="data" outline="0" fieldPosition="0">
        <references count="2">
          <reference field="4294967294" count="1" selected="0">
            <x v="0"/>
          </reference>
          <reference field="36" count="1" selected="0">
            <x v="5"/>
          </reference>
        </references>
      </pivotArea>
    </chartFormat>
    <chartFormat chart="8" format="204">
      <pivotArea type="data" outline="0" fieldPosition="0">
        <references count="2">
          <reference field="4294967294" count="1" selected="0">
            <x v="0"/>
          </reference>
          <reference field="36" count="1" selected="0">
            <x v="6"/>
          </reference>
        </references>
      </pivotArea>
    </chartFormat>
    <chartFormat chart="8" format="205">
      <pivotArea type="data" outline="0" fieldPosition="0">
        <references count="2">
          <reference field="4294967294" count="1" selected="0">
            <x v="0"/>
          </reference>
          <reference field="36" count="1" selected="0">
            <x v="7"/>
          </reference>
        </references>
      </pivotArea>
    </chartFormat>
    <chartFormat chart="8" format="206">
      <pivotArea type="data" outline="0" fieldPosition="0">
        <references count="2">
          <reference field="4294967294" count="1" selected="0">
            <x v="0"/>
          </reference>
          <reference field="36" count="1" selected="0">
            <x v="8"/>
          </reference>
        </references>
      </pivotArea>
    </chartFormat>
    <chartFormat chart="8" format="207">
      <pivotArea type="data" outline="0" fieldPosition="0">
        <references count="2">
          <reference field="4294967294" count="1" selected="0">
            <x v="0"/>
          </reference>
          <reference field="36" count="1" selected="0">
            <x v="9"/>
          </reference>
        </references>
      </pivotArea>
    </chartFormat>
    <chartFormat chart="8" format="208">
      <pivotArea type="data" outline="0" fieldPosition="0">
        <references count="2">
          <reference field="4294967294" count="1" selected="0">
            <x v="0"/>
          </reference>
          <reference field="36" count="1" selected="0">
            <x v="10"/>
          </reference>
        </references>
      </pivotArea>
    </chartFormat>
    <chartFormat chart="8" format="209">
      <pivotArea type="data" outline="0" fieldPosition="0">
        <references count="2">
          <reference field="4294967294" count="1" selected="0">
            <x v="0"/>
          </reference>
          <reference field="36" count="1" selected="0">
            <x v="11"/>
          </reference>
        </references>
      </pivotArea>
    </chartFormat>
    <chartFormat chart="8" format="210">
      <pivotArea type="data" outline="0" fieldPosition="0">
        <references count="2">
          <reference field="4294967294" count="1" selected="0">
            <x v="0"/>
          </reference>
          <reference field="36" count="1" selected="0">
            <x v="12"/>
          </reference>
        </references>
      </pivotArea>
    </chartFormat>
    <chartFormat chart="8" format="211">
      <pivotArea type="data" outline="0" fieldPosition="0">
        <references count="2">
          <reference field="4294967294" count="1" selected="0">
            <x v="0"/>
          </reference>
          <reference field="36" count="1" selected="0">
            <x v="13"/>
          </reference>
        </references>
      </pivotArea>
    </chartFormat>
    <chartFormat chart="8" format="212">
      <pivotArea type="data" outline="0" fieldPosition="0">
        <references count="2">
          <reference field="4294967294" count="1" selected="0">
            <x v="0"/>
          </reference>
          <reference field="36" count="1" selected="0">
            <x v="14"/>
          </reference>
        </references>
      </pivotArea>
    </chartFormat>
    <chartFormat chart="8" format="213">
      <pivotArea type="data" outline="0" fieldPosition="0">
        <references count="2">
          <reference field="4294967294" count="1" selected="0">
            <x v="0"/>
          </reference>
          <reference field="36" count="1" selected="0">
            <x v="15"/>
          </reference>
        </references>
      </pivotArea>
    </chartFormat>
    <chartFormat chart="8" format="214">
      <pivotArea type="data" outline="0" fieldPosition="0">
        <references count="2">
          <reference field="4294967294" count="1" selected="0">
            <x v="0"/>
          </reference>
          <reference field="36" count="1" selected="0">
            <x v="16"/>
          </reference>
        </references>
      </pivotArea>
    </chartFormat>
    <chartFormat chart="8" format="215">
      <pivotArea type="data" outline="0" fieldPosition="0">
        <references count="2">
          <reference field="4294967294" count="1" selected="0">
            <x v="0"/>
          </reference>
          <reference field="36" count="1" selected="0">
            <x v="17"/>
          </reference>
        </references>
      </pivotArea>
    </chartFormat>
    <chartFormat chart="8" format="216">
      <pivotArea type="data" outline="0" fieldPosition="0">
        <references count="2">
          <reference field="4294967294" count="1" selected="0">
            <x v="0"/>
          </reference>
          <reference field="36" count="1" selected="0">
            <x v="18"/>
          </reference>
        </references>
      </pivotArea>
    </chartFormat>
    <chartFormat chart="8" format="217">
      <pivotArea type="data" outline="0" fieldPosition="0">
        <references count="2">
          <reference field="4294967294" count="1" selected="0">
            <x v="0"/>
          </reference>
          <reference field="36" count="1" selected="0">
            <x v="19"/>
          </reference>
        </references>
      </pivotArea>
    </chartFormat>
    <chartFormat chart="8" format="222">
      <pivotArea type="data" outline="0" fieldPosition="0">
        <references count="2">
          <reference field="4294967294" count="1" selected="0">
            <x v="0"/>
          </reference>
          <reference field="36" count="1" selected="0">
            <x v="20"/>
          </reference>
        </references>
      </pivotArea>
    </chartFormat>
    <chartFormat chart="8" format="223">
      <pivotArea type="data" outline="0" fieldPosition="0">
        <references count="2">
          <reference field="4294967294" count="1" selected="0">
            <x v="0"/>
          </reference>
          <reference field="36" count="1" selected="0">
            <x v="21"/>
          </reference>
        </references>
      </pivotArea>
    </chartFormat>
    <chartFormat chart="9" format="2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25">
      <pivotArea type="data" outline="0" fieldPosition="0">
        <references count="2">
          <reference field="4294967294" count="1" selected="0">
            <x v="0"/>
          </reference>
          <reference field="36" count="1" selected="0">
            <x v="0"/>
          </reference>
        </references>
      </pivotArea>
    </chartFormat>
    <chartFormat chart="9" format="226">
      <pivotArea type="data" outline="0" fieldPosition="0">
        <references count="2">
          <reference field="4294967294" count="1" selected="0">
            <x v="0"/>
          </reference>
          <reference field="36" count="1" selected="0">
            <x v="1"/>
          </reference>
        </references>
      </pivotArea>
    </chartFormat>
    <chartFormat chart="9" format="227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  <chartFormat chart="9" format="228">
      <pivotArea type="data" outline="0" fieldPosition="0">
        <references count="2">
          <reference field="4294967294" count="1" selected="0">
            <x v="0"/>
          </reference>
          <reference field="36" count="1" selected="0">
            <x v="3"/>
          </reference>
        </references>
      </pivotArea>
    </chartFormat>
    <chartFormat chart="9" format="229">
      <pivotArea type="data" outline="0" fieldPosition="0">
        <references count="2">
          <reference field="4294967294" count="1" selected="0">
            <x v="0"/>
          </reference>
          <reference field="36" count="1" selected="0">
            <x v="4"/>
          </reference>
        </references>
      </pivotArea>
    </chartFormat>
    <chartFormat chart="9" format="230">
      <pivotArea type="data" outline="0" fieldPosition="0">
        <references count="2">
          <reference field="4294967294" count="1" selected="0">
            <x v="0"/>
          </reference>
          <reference field="36" count="1" selected="0">
            <x v="5"/>
          </reference>
        </references>
      </pivotArea>
    </chartFormat>
    <chartFormat chart="9" format="231">
      <pivotArea type="data" outline="0" fieldPosition="0">
        <references count="2">
          <reference field="4294967294" count="1" selected="0">
            <x v="0"/>
          </reference>
          <reference field="36" count="1" selected="0">
            <x v="6"/>
          </reference>
        </references>
      </pivotArea>
    </chartFormat>
    <chartFormat chart="9" format="232">
      <pivotArea type="data" outline="0" fieldPosition="0">
        <references count="2">
          <reference field="4294967294" count="1" selected="0">
            <x v="0"/>
          </reference>
          <reference field="36" count="1" selected="0">
            <x v="7"/>
          </reference>
        </references>
      </pivotArea>
    </chartFormat>
    <chartFormat chart="9" format="233">
      <pivotArea type="data" outline="0" fieldPosition="0">
        <references count="2">
          <reference field="4294967294" count="1" selected="0">
            <x v="0"/>
          </reference>
          <reference field="36" count="1" selected="0">
            <x v="8"/>
          </reference>
        </references>
      </pivotArea>
    </chartFormat>
    <chartFormat chart="9" format="234">
      <pivotArea type="data" outline="0" fieldPosition="0">
        <references count="2">
          <reference field="4294967294" count="1" selected="0">
            <x v="0"/>
          </reference>
          <reference field="36" count="1" selected="0">
            <x v="9"/>
          </reference>
        </references>
      </pivotArea>
    </chartFormat>
    <chartFormat chart="9" format="235">
      <pivotArea type="data" outline="0" fieldPosition="0">
        <references count="2">
          <reference field="4294967294" count="1" selected="0">
            <x v="0"/>
          </reference>
          <reference field="36" count="1" selected="0">
            <x v="10"/>
          </reference>
        </references>
      </pivotArea>
    </chartFormat>
    <chartFormat chart="9" format="236">
      <pivotArea type="data" outline="0" fieldPosition="0">
        <references count="2">
          <reference field="4294967294" count="1" selected="0">
            <x v="0"/>
          </reference>
          <reference field="36" count="1" selected="0">
            <x v="11"/>
          </reference>
        </references>
      </pivotArea>
    </chartFormat>
    <chartFormat chart="9" format="237">
      <pivotArea type="data" outline="0" fieldPosition="0">
        <references count="2">
          <reference field="4294967294" count="1" selected="0">
            <x v="0"/>
          </reference>
          <reference field="36" count="1" selected="0">
            <x v="12"/>
          </reference>
        </references>
      </pivotArea>
    </chartFormat>
    <chartFormat chart="9" format="238">
      <pivotArea type="data" outline="0" fieldPosition="0">
        <references count="2">
          <reference field="4294967294" count="1" selected="0">
            <x v="0"/>
          </reference>
          <reference field="36" count="1" selected="0">
            <x v="13"/>
          </reference>
        </references>
      </pivotArea>
    </chartFormat>
    <chartFormat chart="9" format="239">
      <pivotArea type="data" outline="0" fieldPosition="0">
        <references count="2">
          <reference field="4294967294" count="1" selected="0">
            <x v="0"/>
          </reference>
          <reference field="36" count="1" selected="0">
            <x v="14"/>
          </reference>
        </references>
      </pivotArea>
    </chartFormat>
    <chartFormat chart="9" format="240">
      <pivotArea type="data" outline="0" fieldPosition="0">
        <references count="2">
          <reference field="4294967294" count="1" selected="0">
            <x v="0"/>
          </reference>
          <reference field="36" count="1" selected="0">
            <x v="15"/>
          </reference>
        </references>
      </pivotArea>
    </chartFormat>
    <chartFormat chart="9" format="241">
      <pivotArea type="data" outline="0" fieldPosition="0">
        <references count="2">
          <reference field="4294967294" count="1" selected="0">
            <x v="0"/>
          </reference>
          <reference field="36" count="1" selected="0">
            <x v="16"/>
          </reference>
        </references>
      </pivotArea>
    </chartFormat>
    <chartFormat chart="9" format="242">
      <pivotArea type="data" outline="0" fieldPosition="0">
        <references count="2">
          <reference field="4294967294" count="1" selected="0">
            <x v="0"/>
          </reference>
          <reference field="36" count="1" selected="0">
            <x v="17"/>
          </reference>
        </references>
      </pivotArea>
    </chartFormat>
    <chartFormat chart="9" format="243">
      <pivotArea type="data" outline="0" fieldPosition="0">
        <references count="2">
          <reference field="4294967294" count="1" selected="0">
            <x v="0"/>
          </reference>
          <reference field="36" count="1" selected="0">
            <x v="18"/>
          </reference>
        </references>
      </pivotArea>
    </chartFormat>
    <chartFormat chart="9" format="244">
      <pivotArea type="data" outline="0" fieldPosition="0">
        <references count="2">
          <reference field="4294967294" count="1" selected="0">
            <x v="0"/>
          </reference>
          <reference field="36" count="1" selected="0">
            <x v="19"/>
          </reference>
        </references>
      </pivotArea>
    </chartFormat>
    <chartFormat chart="9" format="249">
      <pivotArea type="data" outline="0" fieldPosition="0">
        <references count="2">
          <reference field="4294967294" count="1" selected="0">
            <x v="0"/>
          </reference>
          <reference field="36" count="1" selected="0">
            <x v="20"/>
          </reference>
        </references>
      </pivotArea>
    </chartFormat>
    <chartFormat chart="9" format="250">
      <pivotArea type="data" outline="0" fieldPosition="0">
        <references count="2">
          <reference field="4294967294" count="1" selected="0">
            <x v="0"/>
          </reference>
          <reference field="36" count="1" selected="0">
            <x v="21"/>
          </reference>
        </references>
      </pivotArea>
    </chartFormat>
    <chartFormat chart="10" format="2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52">
      <pivotArea type="data" outline="0" fieldPosition="0">
        <references count="2">
          <reference field="4294967294" count="1" selected="0">
            <x v="0"/>
          </reference>
          <reference field="36" count="1" selected="0">
            <x v="0"/>
          </reference>
        </references>
      </pivotArea>
    </chartFormat>
    <chartFormat chart="10" format="253">
      <pivotArea type="data" outline="0" fieldPosition="0">
        <references count="2">
          <reference field="4294967294" count="1" selected="0">
            <x v="0"/>
          </reference>
          <reference field="36" count="1" selected="0">
            <x v="1"/>
          </reference>
        </references>
      </pivotArea>
    </chartFormat>
    <chartFormat chart="10" format="254">
      <pivotArea type="data" outline="0" fieldPosition="0">
        <references count="2">
          <reference field="4294967294" count="1" selected="0">
            <x v="0"/>
          </reference>
          <reference field="36" count="1" selected="0">
            <x v="2"/>
          </reference>
        </references>
      </pivotArea>
    </chartFormat>
    <chartFormat chart="10" format="255">
      <pivotArea type="data" outline="0" fieldPosition="0">
        <references count="2">
          <reference field="4294967294" count="1" selected="0">
            <x v="0"/>
          </reference>
          <reference field="36" count="1" selected="0">
            <x v="3"/>
          </reference>
        </references>
      </pivotArea>
    </chartFormat>
    <chartFormat chart="10" format="256">
      <pivotArea type="data" outline="0" fieldPosition="0">
        <references count="2">
          <reference field="4294967294" count="1" selected="0">
            <x v="0"/>
          </reference>
          <reference field="36" count="1" selected="0">
            <x v="4"/>
          </reference>
        </references>
      </pivotArea>
    </chartFormat>
    <chartFormat chart="10" format="257">
      <pivotArea type="data" outline="0" fieldPosition="0">
        <references count="2">
          <reference field="4294967294" count="1" selected="0">
            <x v="0"/>
          </reference>
          <reference field="36" count="1" selected="0">
            <x v="5"/>
          </reference>
        </references>
      </pivotArea>
    </chartFormat>
    <chartFormat chart="10" format="258">
      <pivotArea type="data" outline="0" fieldPosition="0">
        <references count="2">
          <reference field="4294967294" count="1" selected="0">
            <x v="0"/>
          </reference>
          <reference field="36" count="1" selected="0">
            <x v="6"/>
          </reference>
        </references>
      </pivotArea>
    </chartFormat>
    <chartFormat chart="10" format="259">
      <pivotArea type="data" outline="0" fieldPosition="0">
        <references count="2">
          <reference field="4294967294" count="1" selected="0">
            <x v="0"/>
          </reference>
          <reference field="36" count="1" selected="0">
            <x v="7"/>
          </reference>
        </references>
      </pivotArea>
    </chartFormat>
    <chartFormat chart="10" format="260">
      <pivotArea type="data" outline="0" fieldPosition="0">
        <references count="2">
          <reference field="4294967294" count="1" selected="0">
            <x v="0"/>
          </reference>
          <reference field="36" count="1" selected="0">
            <x v="8"/>
          </reference>
        </references>
      </pivotArea>
    </chartFormat>
    <chartFormat chart="10" format="261">
      <pivotArea type="data" outline="0" fieldPosition="0">
        <references count="2">
          <reference field="4294967294" count="1" selected="0">
            <x v="0"/>
          </reference>
          <reference field="36" count="1" selected="0">
            <x v="9"/>
          </reference>
        </references>
      </pivotArea>
    </chartFormat>
    <chartFormat chart="10" format="262">
      <pivotArea type="data" outline="0" fieldPosition="0">
        <references count="2">
          <reference field="4294967294" count="1" selected="0">
            <x v="0"/>
          </reference>
          <reference field="36" count="1" selected="0">
            <x v="10"/>
          </reference>
        </references>
      </pivotArea>
    </chartFormat>
    <chartFormat chart="10" format="263">
      <pivotArea type="data" outline="0" fieldPosition="0">
        <references count="2">
          <reference field="4294967294" count="1" selected="0">
            <x v="0"/>
          </reference>
          <reference field="36" count="1" selected="0">
            <x v="11"/>
          </reference>
        </references>
      </pivotArea>
    </chartFormat>
    <chartFormat chart="10" format="264">
      <pivotArea type="data" outline="0" fieldPosition="0">
        <references count="2">
          <reference field="4294967294" count="1" selected="0">
            <x v="0"/>
          </reference>
          <reference field="36" count="1" selected="0">
            <x v="12"/>
          </reference>
        </references>
      </pivotArea>
    </chartFormat>
    <chartFormat chart="10" format="265">
      <pivotArea type="data" outline="0" fieldPosition="0">
        <references count="2">
          <reference field="4294967294" count="1" selected="0">
            <x v="0"/>
          </reference>
          <reference field="36" count="1" selected="0">
            <x v="13"/>
          </reference>
        </references>
      </pivotArea>
    </chartFormat>
    <chartFormat chart="10" format="266">
      <pivotArea type="data" outline="0" fieldPosition="0">
        <references count="2">
          <reference field="4294967294" count="1" selected="0">
            <x v="0"/>
          </reference>
          <reference field="36" count="1" selected="0">
            <x v="14"/>
          </reference>
        </references>
      </pivotArea>
    </chartFormat>
    <chartFormat chart="10" format="267">
      <pivotArea type="data" outline="0" fieldPosition="0">
        <references count="2">
          <reference field="4294967294" count="1" selected="0">
            <x v="0"/>
          </reference>
          <reference field="36" count="1" selected="0">
            <x v="15"/>
          </reference>
        </references>
      </pivotArea>
    </chartFormat>
    <chartFormat chart="10" format="268">
      <pivotArea type="data" outline="0" fieldPosition="0">
        <references count="2">
          <reference field="4294967294" count="1" selected="0">
            <x v="0"/>
          </reference>
          <reference field="36" count="1" selected="0">
            <x v="16"/>
          </reference>
        </references>
      </pivotArea>
    </chartFormat>
    <chartFormat chart="10" format="269">
      <pivotArea type="data" outline="0" fieldPosition="0">
        <references count="2">
          <reference field="4294967294" count="1" selected="0">
            <x v="0"/>
          </reference>
          <reference field="36" count="1" selected="0">
            <x v="17"/>
          </reference>
        </references>
      </pivotArea>
    </chartFormat>
    <chartFormat chart="10" format="270">
      <pivotArea type="data" outline="0" fieldPosition="0">
        <references count="2">
          <reference field="4294967294" count="1" selected="0">
            <x v="0"/>
          </reference>
          <reference field="36" count="1" selected="0">
            <x v="18"/>
          </reference>
        </references>
      </pivotArea>
    </chartFormat>
    <chartFormat chart="10" format="271">
      <pivotArea type="data" outline="0" fieldPosition="0">
        <references count="2">
          <reference field="4294967294" count="1" selected="0">
            <x v="0"/>
          </reference>
          <reference field="36" count="1" selected="0">
            <x v="19"/>
          </reference>
        </references>
      </pivotArea>
    </chartFormat>
    <chartFormat chart="10" format="276">
      <pivotArea type="data" outline="0" fieldPosition="0">
        <references count="2">
          <reference field="4294967294" count="1" selected="0">
            <x v="0"/>
          </reference>
          <reference field="36" count="1" selected="0">
            <x v="20"/>
          </reference>
        </references>
      </pivotArea>
    </chartFormat>
    <chartFormat chart="10" format="277">
      <pivotArea type="data" outline="0" fieldPosition="0">
        <references count="2">
          <reference field="4294967294" count="1" selected="0">
            <x v="0"/>
          </reference>
          <reference field="36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Tabla dinámica9" cacheId="50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compact="0" compactData="0" gridDropZones="1" multipleFieldFilters="0">
  <location ref="H93:K200" firstHeaderRow="2" firstDataRow="2" firstDataCol="3"/>
  <pivotFields count="5">
    <pivotField axis="axisRow" compact="0" numFmtId="14" outline="0" showAll="0" defaultSubtotal="0">
      <items count="1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</items>
    </pivotField>
    <pivotField compact="0" outline="0" showAll="0" defaultSubtotal="0"/>
    <pivotField axis="axisRow" compact="0" outline="0" showAll="0" defaultSubtotal="0">
      <items count="59">
        <item x="12"/>
        <item x="8"/>
        <item x="0"/>
        <item x="13"/>
        <item x="7"/>
        <item x="57"/>
        <item x="51"/>
        <item x="19"/>
        <item x="50"/>
        <item x="46"/>
        <item x="40"/>
        <item x="49"/>
        <item x="11"/>
        <item x="24"/>
        <item x="23"/>
        <item x="21"/>
        <item x="16"/>
        <item x="4"/>
        <item x="39"/>
        <item x="1"/>
        <item x="20"/>
        <item x="26"/>
        <item x="9"/>
        <item x="14"/>
        <item x="38"/>
        <item x="5"/>
        <item x="28"/>
        <item x="30"/>
        <item x="42"/>
        <item x="35"/>
        <item x="29"/>
        <item x="36"/>
        <item x="37"/>
        <item x="2"/>
        <item x="3"/>
        <item x="6"/>
        <item x="10"/>
        <item x="15"/>
        <item x="17"/>
        <item x="18"/>
        <item x="22"/>
        <item x="25"/>
        <item x="27"/>
        <item x="31"/>
        <item x="32"/>
        <item x="33"/>
        <item x="34"/>
        <item x="41"/>
        <item x="43"/>
        <item x="44"/>
        <item x="45"/>
        <item x="47"/>
        <item x="48"/>
        <item x="52"/>
        <item x="53"/>
        <item x="54"/>
        <item x="55"/>
        <item x="56"/>
        <item x="58"/>
      </items>
    </pivotField>
    <pivotField dataField="1" compact="0" outline="0" showAll="0"/>
    <pivotField axis="axisRow" compact="0" outline="0" showAll="0">
      <items count="4">
        <item x="1"/>
        <item x="0"/>
        <item x="2"/>
        <item t="default"/>
      </items>
    </pivotField>
  </pivotFields>
  <rowFields count="3">
    <field x="2"/>
    <field x="0"/>
    <field x="4"/>
  </rowFields>
  <rowItems count="106">
    <i>
      <x/>
      <x v="16"/>
      <x/>
    </i>
    <i r="1">
      <x v="28"/>
      <x/>
    </i>
    <i r="1">
      <x v="29"/>
      <x/>
    </i>
    <i r="1">
      <x v="61"/>
      <x/>
    </i>
    <i>
      <x v="1"/>
      <x v="11"/>
      <x v="1"/>
    </i>
    <i>
      <x v="2"/>
      <x/>
      <x v="1"/>
    </i>
    <i r="1">
      <x v="44"/>
      <x v="1"/>
    </i>
    <i>
      <x v="3"/>
      <x v="17"/>
      <x v="1"/>
    </i>
    <i r="1">
      <x v="78"/>
      <x v="1"/>
    </i>
    <i>
      <x v="4"/>
      <x v="7"/>
      <x v="1"/>
    </i>
    <i r="1">
      <x v="9"/>
      <x/>
    </i>
    <i r="1">
      <x v="10"/>
      <x/>
    </i>
    <i r="1">
      <x v="54"/>
      <x v="1"/>
    </i>
    <i r="1">
      <x v="76"/>
      <x/>
    </i>
    <i r="1">
      <x v="89"/>
      <x/>
    </i>
    <i>
      <x v="5"/>
      <x v="100"/>
      <x v="1"/>
    </i>
    <i>
      <x v="6"/>
      <x v="90"/>
      <x v="1"/>
    </i>
    <i>
      <x v="7"/>
      <x v="24"/>
      <x v="1"/>
    </i>
    <i>
      <x v="8"/>
      <x v="87"/>
      <x v="1"/>
    </i>
    <i>
      <x v="9"/>
      <x v="71"/>
      <x v="1"/>
    </i>
    <i r="1">
      <x v="97"/>
      <x v="1"/>
    </i>
    <i>
      <x v="10"/>
      <x v="59"/>
      <x v="1"/>
    </i>
    <i>
      <x v="11"/>
      <x v="86"/>
      <x v="1"/>
    </i>
    <i r="1">
      <x v="101"/>
      <x/>
    </i>
    <i r="1">
      <x v="102"/>
      <x/>
    </i>
    <i>
      <x v="12"/>
      <x v="15"/>
      <x v="1"/>
    </i>
    <i r="1">
      <x v="30"/>
      <x v="1"/>
    </i>
    <i r="1">
      <x v="37"/>
      <x v="1"/>
    </i>
    <i r="1">
      <x v="62"/>
      <x v="1"/>
    </i>
    <i r="1">
      <x v="84"/>
      <x v="1"/>
    </i>
    <i>
      <x v="13"/>
      <x v="32"/>
      <x v="1"/>
    </i>
    <i>
      <x v="14"/>
      <x v="31"/>
      <x v="1"/>
    </i>
    <i r="1">
      <x v="42"/>
      <x v="1"/>
    </i>
    <i r="1">
      <x v="52"/>
      <x v="1"/>
    </i>
    <i r="1">
      <x v="88"/>
      <x v="1"/>
    </i>
    <i>
      <x v="15"/>
      <x v="26"/>
      <x v="1"/>
    </i>
    <i r="1">
      <x v="43"/>
      <x v="1"/>
    </i>
    <i r="1">
      <x v="80"/>
      <x v="1"/>
    </i>
    <i>
      <x v="16"/>
      <x v="20"/>
      <x/>
    </i>
    <i r="1">
      <x v="21"/>
      <x v="1"/>
    </i>
    <i r="1">
      <x v="77"/>
      <x/>
    </i>
    <i>
      <x v="17"/>
      <x v="4"/>
      <x v="1"/>
    </i>
    <i>
      <x v="18"/>
      <x v="55"/>
      <x v="1"/>
    </i>
    <i>
      <x v="19"/>
      <x v="1"/>
      <x v="1"/>
    </i>
    <i r="1">
      <x v="79"/>
      <x v="1"/>
    </i>
    <i>
      <x v="20"/>
      <x v="25"/>
      <x v="2"/>
    </i>
    <i>
      <x v="21"/>
      <x v="34"/>
      <x v="1"/>
    </i>
    <i r="1">
      <x v="47"/>
      <x/>
    </i>
    <i>
      <x v="22"/>
      <x v="12"/>
      <x/>
    </i>
    <i>
      <x v="23"/>
      <x v="18"/>
      <x v="1"/>
    </i>
    <i r="1">
      <x v="60"/>
      <x v="1"/>
    </i>
    <i r="1">
      <x v="81"/>
      <x/>
    </i>
    <i>
      <x v="24"/>
      <x v="53"/>
      <x v="1"/>
    </i>
    <i>
      <x v="25"/>
      <x v="5"/>
      <x/>
    </i>
    <i>
      <x v="26"/>
      <x v="36"/>
      <x v="1"/>
    </i>
    <i r="1">
      <x v="103"/>
      <x v="1"/>
    </i>
    <i>
      <x v="27"/>
      <x v="39"/>
      <x v="1"/>
    </i>
    <i>
      <x v="28"/>
      <x v="67"/>
      <x v="1"/>
    </i>
    <i>
      <x v="29"/>
      <x v="49"/>
      <x v="1"/>
    </i>
    <i>
      <x v="30"/>
      <x v="38"/>
      <x v="1"/>
    </i>
    <i r="1">
      <x v="56"/>
      <x v="1"/>
    </i>
    <i>
      <x v="31"/>
      <x v="50"/>
      <x/>
    </i>
    <i>
      <x v="32"/>
      <x v="51"/>
      <x v="1"/>
    </i>
    <i>
      <x v="33"/>
      <x v="2"/>
      <x v="1"/>
    </i>
    <i>
      <x v="34"/>
      <x v="3"/>
      <x v="1"/>
    </i>
    <i>
      <x v="35"/>
      <x v="6"/>
      <x/>
    </i>
    <i r="1">
      <x v="8"/>
      <x/>
    </i>
    <i r="1">
      <x v="14"/>
      <x v="2"/>
    </i>
    <i>
      <x v="36"/>
      <x v="13"/>
      <x/>
    </i>
    <i r="1">
      <x v="95"/>
      <x/>
    </i>
    <i>
      <x v="37"/>
      <x v="19"/>
      <x/>
    </i>
    <i r="1">
      <x v="57"/>
      <x v="1"/>
    </i>
    <i r="1">
      <x v="58"/>
      <x/>
    </i>
    <i>
      <x v="38"/>
      <x v="22"/>
      <x/>
    </i>
    <i>
      <x v="39"/>
      <x v="23"/>
      <x v="1"/>
    </i>
    <i>
      <x v="40"/>
      <x v="27"/>
      <x v="1"/>
    </i>
    <i>
      <x v="41"/>
      <x v="33"/>
      <x/>
    </i>
    <i>
      <x v="42"/>
      <x v="35"/>
      <x/>
    </i>
    <i>
      <x v="43"/>
      <x v="40"/>
      <x v="1"/>
    </i>
    <i r="1">
      <x v="82"/>
      <x v="1"/>
    </i>
    <i>
      <x v="44"/>
      <x v="41"/>
      <x v="1"/>
    </i>
    <i>
      <x v="45"/>
      <x v="45"/>
      <x/>
    </i>
    <i r="1">
      <x v="46"/>
      <x v="1"/>
    </i>
    <i r="1">
      <x v="83"/>
      <x v="1"/>
    </i>
    <i>
      <x v="46"/>
      <x v="48"/>
      <x v="1"/>
    </i>
    <i>
      <x v="47"/>
      <x v="63"/>
      <x v="1"/>
    </i>
    <i r="1">
      <x v="64"/>
      <x/>
    </i>
    <i r="1">
      <x v="65"/>
      <x/>
    </i>
    <i r="1">
      <x v="66"/>
      <x v="1"/>
    </i>
    <i>
      <x v="48"/>
      <x v="68"/>
      <x v="2"/>
    </i>
    <i>
      <x v="49"/>
      <x v="69"/>
      <x v="1"/>
    </i>
    <i>
      <x v="50"/>
      <x v="70"/>
      <x/>
    </i>
    <i>
      <x v="51"/>
      <x v="72"/>
      <x/>
    </i>
    <i r="1">
      <x v="73"/>
      <x/>
    </i>
    <i r="1">
      <x v="74"/>
      <x/>
    </i>
    <i r="1">
      <x v="75"/>
      <x/>
    </i>
    <i>
      <x v="52"/>
      <x v="85"/>
      <x v="1"/>
    </i>
    <i r="1">
      <x v="96"/>
      <x v="1"/>
    </i>
    <i>
      <x v="53"/>
      <x v="91"/>
      <x v="1"/>
    </i>
    <i>
      <x v="54"/>
      <x v="92"/>
      <x v="1"/>
    </i>
    <i r="1">
      <x v="94"/>
      <x v="1"/>
    </i>
    <i>
      <x v="55"/>
      <x v="93"/>
      <x/>
    </i>
    <i>
      <x v="56"/>
      <x v="98"/>
      <x v="1"/>
    </i>
    <i>
      <x v="57"/>
      <x v="99"/>
      <x/>
    </i>
    <i>
      <x v="58"/>
      <x v="104"/>
      <x/>
    </i>
    <i t="grand">
      <x/>
    </i>
  </rowItems>
  <colItems count="1">
    <i/>
  </colItems>
  <dataFields count="1">
    <dataField name="Cuenta de CIUDAD" fld="3" subtotal="count" baseField="0" baseItem="0"/>
  </dataFields>
  <formats count="88">
    <format dxfId="3530">
      <pivotArea type="origin" dataOnly="0" labelOnly="1" outline="0" fieldPosition="0"/>
    </format>
    <format dxfId="3529">
      <pivotArea field="2" type="button" dataOnly="0" labelOnly="1" outline="0" axis="axisRow" fieldPosition="0"/>
    </format>
    <format dxfId="3528">
      <pivotArea field="0" type="button" dataOnly="0" labelOnly="1" outline="0" axis="axisRow" fieldPosition="1"/>
    </format>
    <format dxfId="3527">
      <pivotArea field="4" type="button" dataOnly="0" labelOnly="1" outline="0" axis="axisRow" fieldPosition="2"/>
    </format>
    <format dxfId="3526">
      <pivotArea dataOnly="0" labelOnly="1" grandRow="1" outline="0" fieldPosition="0"/>
    </format>
    <format dxfId="3525">
      <pivotArea type="all" dataOnly="0" outline="0" fieldPosition="0"/>
    </format>
    <format dxfId="3524">
      <pivotArea type="all" dataOnly="0" outline="0" fieldPosition="0"/>
    </format>
    <format dxfId="3523">
      <pivotArea type="all" dataOnly="0" outline="0" fieldPosition="0"/>
    </format>
    <format dxfId="3522">
      <pivotArea type="origin" dataOnly="0" labelOnly="1" outline="0" fieldPosition="0"/>
    </format>
    <format dxfId="3521">
      <pivotArea field="2" type="button" dataOnly="0" labelOnly="1" outline="0" axis="axisRow" fieldPosition="0"/>
    </format>
    <format dxfId="3520">
      <pivotArea dataOnly="0" labelOnly="1" grandRow="1" outline="0" fieldPosition="0"/>
    </format>
    <format dxfId="3519">
      <pivotArea outline="0" collapsedLevelsAreSubtotals="1" fieldPosition="0">
        <references count="3">
          <reference field="0" count="0" selected="0"/>
          <reference field="2" count="0" selected="0"/>
          <reference field="4" count="0" selected="0"/>
        </references>
      </pivotArea>
    </format>
    <format dxfId="3518">
      <pivotArea type="origin" dataOnly="0" labelOnly="1" outline="0" fieldPosition="0"/>
    </format>
    <format dxfId="3517">
      <pivotArea field="2" type="button" dataOnly="0" labelOnly="1" outline="0" axis="axisRow" fieldPosition="0"/>
    </format>
    <format dxfId="3516">
      <pivotArea field="0" type="button" dataOnly="0" labelOnly="1" outline="0" axis="axisRow" fieldPosition="1"/>
    </format>
    <format dxfId="3515">
      <pivotArea field="4" type="button" dataOnly="0" labelOnly="1" outline="0" axis="axisRow" fieldPosition="2"/>
    </format>
    <format dxfId="3514">
      <pivotArea type="topRight" dataOnly="0" labelOnly="1" outline="0" fieldPosition="0"/>
    </format>
    <format dxfId="3513">
      <pivotArea field="2" type="button" dataOnly="0" labelOnly="1" outline="0" axis="axisRow" fieldPosition="0"/>
    </format>
    <format dxfId="3512">
      <pivotArea field="0" type="button" dataOnly="0" labelOnly="1" outline="0" axis="axisRow" fieldPosition="1"/>
    </format>
    <format dxfId="3511">
      <pivotArea field="4" type="button" dataOnly="0" labelOnly="1" outline="0" axis="axisRow" fieldPosition="2"/>
    </format>
    <format dxfId="3510">
      <pivotArea type="all" dataOnly="0" outline="0" fieldPosition="0"/>
    </format>
    <format dxfId="3509">
      <pivotArea dataOnly="0" labelOnly="1" grandRow="1" outline="0" fieldPosition="0"/>
    </format>
    <format dxfId="3508">
      <pivotArea type="all" dataOnly="0" outline="0" fieldPosition="0"/>
    </format>
    <format dxfId="3507">
      <pivotArea type="all" dataOnly="0" outline="0" fieldPosition="0"/>
    </format>
    <format dxfId="3506">
      <pivotArea type="origin" dataOnly="0" labelOnly="1" outline="0" fieldPosition="0"/>
    </format>
    <format dxfId="3505">
      <pivotArea field="2" type="button" dataOnly="0" labelOnly="1" outline="0" axis="axisRow" fieldPosition="0"/>
    </format>
    <format dxfId="3504">
      <pivotArea field="0" type="button" dataOnly="0" labelOnly="1" outline="0" axis="axisRow" fieldPosition="1"/>
    </format>
    <format dxfId="3503">
      <pivotArea field="4" type="button" dataOnly="0" labelOnly="1" outline="0" axis="axisRow" fieldPosition="2"/>
    </format>
    <format dxfId="3502">
      <pivotArea type="topRight" dataOnly="0" labelOnly="1" outline="0" fieldPosition="0"/>
    </format>
    <format dxfId="3501">
      <pivotArea field="2" type="button" dataOnly="0" labelOnly="1" outline="0" axis="axisRow" fieldPosition="0"/>
    </format>
    <format dxfId="3500">
      <pivotArea field="0" type="button" dataOnly="0" labelOnly="1" outline="0" axis="axisRow" fieldPosition="1"/>
    </format>
    <format dxfId="3499">
      <pivotArea field="4" type="button" dataOnly="0" labelOnly="1" outline="0" axis="axisRow" fieldPosition="2"/>
    </format>
    <format dxfId="3498">
      <pivotArea type="origin" dataOnly="0" labelOnly="1" outline="0" fieldPosition="0"/>
    </format>
    <format dxfId="3497">
      <pivotArea field="2" type="button" dataOnly="0" labelOnly="1" outline="0" axis="axisRow" fieldPosition="0"/>
    </format>
    <format dxfId="3496">
      <pivotArea dataOnly="0" labelOnly="1" grandRow="1" outline="0" fieldPosition="0"/>
    </format>
    <format dxfId="3495">
      <pivotArea outline="0" collapsedLevelsAreSubtotals="1" fieldPosition="0"/>
    </format>
    <format dxfId="3494">
      <pivotArea dataOnly="0" labelOnly="1" grandRow="1" outline="0" fieldPosition="0"/>
    </format>
    <format dxfId="3493">
      <pivotArea outline="0" collapsedLevelsAreSubtotals="1" fieldPosition="0"/>
    </format>
    <format dxfId="3492">
      <pivotArea dataOnly="0" labelOnly="1" grandRow="1" outline="0" fieldPosition="0"/>
    </format>
    <format dxfId="3491">
      <pivotArea type="all" dataOnly="0" outline="0" fieldPosition="0"/>
    </format>
    <format dxfId="3490">
      <pivotArea type="all" dataOnly="0" outline="0" fieldPosition="0"/>
    </format>
    <format dxfId="3489">
      <pivotArea outline="0" collapsedLevelsAreSubtotals="1" fieldPosition="0"/>
    </format>
    <format dxfId="3488">
      <pivotArea field="2" type="button" dataOnly="0" labelOnly="1" outline="0" axis="axisRow" fieldPosition="0"/>
    </format>
    <format dxfId="3487">
      <pivotArea field="0" type="button" dataOnly="0" labelOnly="1" outline="0" axis="axisRow" fieldPosition="1"/>
    </format>
    <format dxfId="3486">
      <pivotArea field="4" type="button" dataOnly="0" labelOnly="1" outline="0" axis="axisRow" fieldPosition="2"/>
    </format>
    <format dxfId="3485">
      <pivotArea dataOnly="0" labelOnly="1" grandRow="1" outline="0" fieldPosition="0"/>
    </format>
    <format dxfId="3484">
      <pivotArea outline="0" collapsedLevelsAreSubtotals="1" fieldPosition="0"/>
    </format>
    <format dxfId="3483">
      <pivotArea field="2" type="button" dataOnly="0" labelOnly="1" outline="0" axis="axisRow" fieldPosition="0"/>
    </format>
    <format dxfId="3482">
      <pivotArea field="0" type="button" dataOnly="0" labelOnly="1" outline="0" axis="axisRow" fieldPosition="1"/>
    </format>
    <format dxfId="3481">
      <pivotArea field="4" type="button" dataOnly="0" labelOnly="1" outline="0" axis="axisRow" fieldPosition="2"/>
    </format>
    <format dxfId="3480">
      <pivotArea dataOnly="0" labelOnly="1" grandRow="1" outline="0" fieldPosition="0"/>
    </format>
    <format dxfId="3479">
      <pivotArea outline="0" collapsedLevelsAreSubtotals="1" fieldPosition="0"/>
    </format>
    <format dxfId="3478">
      <pivotArea field="2" type="button" dataOnly="0" labelOnly="1" outline="0" axis="axisRow" fieldPosition="0"/>
    </format>
    <format dxfId="3477">
      <pivotArea field="0" type="button" dataOnly="0" labelOnly="1" outline="0" axis="axisRow" fieldPosition="1"/>
    </format>
    <format dxfId="3476">
      <pivotArea field="4" type="button" dataOnly="0" labelOnly="1" outline="0" axis="axisRow" fieldPosition="2"/>
    </format>
    <format dxfId="3475">
      <pivotArea dataOnly="0" labelOnly="1" grandRow="1" outline="0" fieldPosition="0"/>
    </format>
    <format dxfId="3474">
      <pivotArea type="origin" dataOnly="0" labelOnly="1" outline="0" fieldPosition="0"/>
    </format>
    <format dxfId="3473">
      <pivotArea type="topRight" dataOnly="0" labelOnly="1" outline="0" fieldPosition="0"/>
    </format>
    <format dxfId="3472">
      <pivotArea type="topRight" dataOnly="0" labelOnly="1" outline="0" fieldPosition="0"/>
    </format>
    <format dxfId="3471">
      <pivotArea field="2" type="button" dataOnly="0" labelOnly="1" outline="0" axis="axisRow" fieldPosition="0"/>
    </format>
    <format dxfId="3470">
      <pivotArea field="0" type="button" dataOnly="0" labelOnly="1" outline="0" axis="axisRow" fieldPosition="1"/>
    </format>
    <format dxfId="3469">
      <pivotArea field="4" type="button" dataOnly="0" labelOnly="1" outline="0" axis="axisRow" fieldPosition="2"/>
    </format>
    <format dxfId="3468">
      <pivotArea field="2" type="button" dataOnly="0" labelOnly="1" outline="0" axis="axisRow" fieldPosition="0"/>
    </format>
    <format dxfId="3467">
      <pivotArea field="0" type="button" dataOnly="0" labelOnly="1" outline="0" axis="axisRow" fieldPosition="1"/>
    </format>
    <format dxfId="3466">
      <pivotArea field="4" type="button" dataOnly="0" labelOnly="1" outline="0" axis="axisRow" fieldPosition="2"/>
    </format>
    <format dxfId="3465">
      <pivotArea type="origin" dataOnly="0" labelOnly="1" outline="0" fieldPosition="0"/>
    </format>
    <format dxfId="3464">
      <pivotArea field="2" type="button" dataOnly="0" labelOnly="1" outline="0" axis="axisRow" fieldPosition="0"/>
    </format>
    <format dxfId="3463">
      <pivotArea dataOnly="0" labelOnly="1" grandRow="1" outline="0" fieldPosition="0"/>
    </format>
    <format dxfId="3462">
      <pivotArea outline="0" collapsedLevelsAreSubtotals="1" fieldPosition="0"/>
    </format>
    <format dxfId="3461">
      <pivotArea dataOnly="0" labelOnly="1" grandRow="1" outline="0" fieldPosition="0"/>
    </format>
    <format dxfId="3460">
      <pivotArea outline="0" collapsedLevelsAreSubtotals="1" fieldPosition="0"/>
    </format>
    <format dxfId="3459">
      <pivotArea dataOnly="0" labelOnly="1" outline="0" fieldPosition="0">
        <references count="1">
          <reference field="2" count="1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458">
      <pivotArea dataOnly="0" labelOnly="1" outline="0" fieldPosition="0">
        <references count="1">
          <reference field="2" count="2">
            <x v="19"/>
            <x v="20"/>
          </reference>
        </references>
      </pivotArea>
    </format>
    <format dxfId="3457">
      <pivotArea dataOnly="0" labelOnly="1" grandRow="1" outline="0" fieldPosition="0"/>
    </format>
    <format dxfId="3456">
      <pivotArea type="all" dataOnly="0" outline="0" fieldPosition="0"/>
    </format>
    <format dxfId="3455">
      <pivotArea outline="0" collapsedLevelsAreSubtotals="1" fieldPosition="0"/>
    </format>
    <format dxfId="3454">
      <pivotArea type="topRight" dataOnly="0" labelOnly="1" outline="0" fieldPosition="0"/>
    </format>
    <format dxfId="3453">
      <pivotArea dataOnly="0" labelOnly="1" outline="0" fieldPosition="0">
        <references count="1">
          <reference field="2" count="2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3452">
      <pivotArea dataOnly="0" labelOnly="1" outline="0" fieldPosition="0">
        <references count="1">
          <reference field="2" count="9"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3451">
      <pivotArea dataOnly="0" labelOnly="1" grandRow="1" outline="0" fieldPosition="0"/>
    </format>
    <format dxfId="3450">
      <pivotArea type="all" dataOnly="0" outline="0" fieldPosition="0"/>
    </format>
    <format dxfId="3449">
      <pivotArea outline="0" collapsedLevelsAreSubtotals="1" fieldPosition="0"/>
    </format>
    <format dxfId="3448">
      <pivotArea type="topRight" dataOnly="0" labelOnly="1" outline="0" fieldPosition="0"/>
    </format>
    <format dxfId="3447">
      <pivotArea dataOnly="0" labelOnly="1" outline="0" fieldPosition="0">
        <references count="1">
          <reference field="2" count="2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3446">
      <pivotArea dataOnly="0" labelOnly="1" outline="0" fieldPosition="0">
        <references count="1">
          <reference field="2" count="9"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3445">
      <pivotArea dataOnly="0" labelOnly="1" grandRow="1" outline="0" fieldPosition="0"/>
    </format>
    <format dxfId="3444">
      <pivotArea type="topRight" dataOnly="0" labelOnly="1" outline="0" fieldPosition="0"/>
    </format>
    <format dxfId="3443">
      <pivotArea dataOnly="0" labelOnly="1" outline="0" offset="IV1:IV4" fieldPosition="0">
        <references count="1">
          <reference field="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Tabla dinámica7" cacheId="50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compact="0" compactData="0" gridDropZones="1" multipleFieldFilters="0">
  <location ref="H15:L74" firstHeaderRow="1" firstDataRow="2" firstDataCol="2"/>
  <pivotFields count="5">
    <pivotField compact="0" numFmtId="14" outline="0" showAll="0"/>
    <pivotField axis="axisRow" compact="0" outline="0" showAll="0" defaultSubtotal="0">
      <items count="59">
        <item x="40"/>
        <item x="51"/>
        <item x="20"/>
        <item x="57"/>
        <item x="12"/>
        <item x="16"/>
        <item x="1"/>
        <item x="21"/>
        <item x="4"/>
        <item x="23"/>
        <item x="19"/>
        <item x="50"/>
        <item x="46"/>
        <item x="13"/>
        <item x="24"/>
        <item x="8"/>
        <item x="0"/>
        <item x="7"/>
        <item x="49"/>
        <item x="11"/>
        <item x="39"/>
        <item x="26"/>
        <item x="9"/>
        <item x="14"/>
        <item x="38"/>
        <item x="5"/>
        <item x="28"/>
        <item x="30"/>
        <item x="42"/>
        <item x="35"/>
        <item x="29"/>
        <item x="36"/>
        <item x="37"/>
        <item x="2"/>
        <item x="3"/>
        <item x="6"/>
        <item x="10"/>
        <item x="15"/>
        <item x="17"/>
        <item x="18"/>
        <item x="22"/>
        <item x="25"/>
        <item x="27"/>
        <item x="31"/>
        <item x="32"/>
        <item x="33"/>
        <item x="34"/>
        <item x="41"/>
        <item x="43"/>
        <item x="44"/>
        <item x="45"/>
        <item x="47"/>
        <item x="48"/>
        <item x="52"/>
        <item x="53"/>
        <item x="54"/>
        <item x="55"/>
        <item x="56"/>
        <item x="58"/>
      </items>
    </pivotField>
    <pivotField axis="axisRow" compact="0" outline="0" showAll="0" sortType="descending">
      <items count="60">
        <item x="12"/>
        <item x="8"/>
        <item x="0"/>
        <item x="13"/>
        <item x="7"/>
        <item x="57"/>
        <item x="51"/>
        <item x="19"/>
        <item x="50"/>
        <item x="46"/>
        <item x="40"/>
        <item x="49"/>
        <item x="11"/>
        <item x="24"/>
        <item x="23"/>
        <item x="21"/>
        <item x="16"/>
        <item x="4"/>
        <item x="39"/>
        <item x="1"/>
        <item x="20"/>
        <item x="26"/>
        <item x="9"/>
        <item x="14"/>
        <item x="38"/>
        <item x="5"/>
        <item x="28"/>
        <item x="30"/>
        <item x="42"/>
        <item x="35"/>
        <item x="29"/>
        <item x="36"/>
        <item x="37"/>
        <item x="2"/>
        <item x="3"/>
        <item x="6"/>
        <item x="10"/>
        <item x="15"/>
        <item x="17"/>
        <item x="18"/>
        <item x="22"/>
        <item x="25"/>
        <item x="27"/>
        <item x="31"/>
        <item x="32"/>
        <item x="33"/>
        <item x="34"/>
        <item x="41"/>
        <item x="43"/>
        <item x="44"/>
        <item x="45"/>
        <item x="47"/>
        <item x="48"/>
        <item x="52"/>
        <item x="53"/>
        <item x="54"/>
        <item x="55"/>
        <item x="56"/>
        <item x="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axis="axisCol" compact="0" outline="0" showAll="0">
      <items count="4">
        <item x="1"/>
        <item x="0"/>
        <item h="1" x="2"/>
        <item t="default"/>
      </items>
    </pivotField>
  </pivotFields>
  <rowFields count="2">
    <field x="1"/>
    <field x="2"/>
  </rowFields>
  <rowItems count="58">
    <i>
      <x/>
      <x v="10"/>
    </i>
    <i>
      <x v="1"/>
      <x v="6"/>
    </i>
    <i>
      <x v="3"/>
      <x v="5"/>
    </i>
    <i>
      <x v="4"/>
      <x/>
    </i>
    <i>
      <x v="5"/>
      <x v="16"/>
    </i>
    <i>
      <x v="6"/>
      <x v="19"/>
    </i>
    <i>
      <x v="7"/>
      <x v="15"/>
    </i>
    <i>
      <x v="8"/>
      <x v="17"/>
    </i>
    <i>
      <x v="9"/>
      <x v="14"/>
    </i>
    <i>
      <x v="10"/>
      <x v="7"/>
    </i>
    <i>
      <x v="11"/>
      <x v="8"/>
    </i>
    <i>
      <x v="12"/>
      <x v="9"/>
    </i>
    <i>
      <x v="13"/>
      <x v="3"/>
    </i>
    <i>
      <x v="14"/>
      <x v="13"/>
    </i>
    <i>
      <x v="15"/>
      <x v="1"/>
    </i>
    <i>
      <x v="16"/>
      <x v="2"/>
    </i>
    <i>
      <x v="17"/>
      <x v="4"/>
    </i>
    <i>
      <x v="18"/>
      <x v="11"/>
    </i>
    <i>
      <x v="19"/>
      <x v="12"/>
    </i>
    <i>
      <x v="20"/>
      <x v="18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>
      <x v="35"/>
      <x v="35"/>
    </i>
    <i>
      <x v="36"/>
      <x v="36"/>
    </i>
    <i>
      <x v="37"/>
      <x v="37"/>
    </i>
    <i>
      <x v="38"/>
      <x v="38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6"/>
      <x v="46"/>
    </i>
    <i>
      <x v="47"/>
      <x v="47"/>
    </i>
    <i>
      <x v="49"/>
      <x v="49"/>
    </i>
    <i>
      <x v="50"/>
      <x v="50"/>
    </i>
    <i>
      <x v="51"/>
      <x v="51"/>
    </i>
    <i>
      <x v="52"/>
      <x v="52"/>
    </i>
    <i>
      <x v="53"/>
      <x v="53"/>
    </i>
    <i>
      <x v="54"/>
      <x v="54"/>
    </i>
    <i>
      <x v="55"/>
      <x v="55"/>
    </i>
    <i>
      <x v="56"/>
      <x v="56"/>
    </i>
    <i>
      <x v="57"/>
      <x v="57"/>
    </i>
    <i>
      <x v="58"/>
      <x v="58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CIUDAD" fld="3" subtotal="count" baseField="0" baseItem="0"/>
  </dataFields>
  <formats count="266">
    <format dxfId="3796">
      <pivotArea outline="0" collapsedLevelsAreSubtotals="1" fieldPosition="0"/>
    </format>
    <format dxfId="3795">
      <pivotArea dataOnly="0" labelOnly="1" grandCol="1" outline="0" fieldPosition="0"/>
    </format>
    <format dxfId="3794">
      <pivotArea outline="0" collapsedLevelsAreSubtotals="1" fieldPosition="0"/>
    </format>
    <format dxfId="3793">
      <pivotArea dataOnly="0" labelOnly="1" grandCol="1" outline="0" fieldPosition="0"/>
    </format>
    <format dxfId="3792">
      <pivotArea outline="0" collapsedLevelsAreSubtotals="1" fieldPosition="0">
        <references count="1">
          <reference field="4" count="0" selected="0"/>
        </references>
      </pivotArea>
    </format>
    <format dxfId="3791">
      <pivotArea type="origin" dataOnly="0" labelOnly="1" outline="0" fieldPosition="0"/>
    </format>
    <format dxfId="3790">
      <pivotArea field="2" type="button" dataOnly="0" labelOnly="1" outline="0" axis="axisRow" fieldPosition="1"/>
    </format>
    <format dxfId="3789">
      <pivotArea field="4" type="button" dataOnly="0" labelOnly="1" outline="0" axis="axisCol" fieldPosition="0"/>
    </format>
    <format dxfId="3788">
      <pivotArea type="topRight" dataOnly="0" labelOnly="1" outline="0" fieldPosition="0"/>
    </format>
    <format dxfId="3787">
      <pivotArea dataOnly="0" labelOnly="1" grandRow="1" outline="0" fieldPosition="0"/>
    </format>
    <format dxfId="3786">
      <pivotArea dataOnly="0" labelOnly="1" outline="0" fieldPosition="0">
        <references count="1">
          <reference field="4" count="0"/>
        </references>
      </pivotArea>
    </format>
    <format dxfId="3785">
      <pivotArea outline="0" collapsedLevelsAreSubtotals="1" fieldPosition="0">
        <references count="1">
          <reference field="4" count="0" selected="0"/>
        </references>
      </pivotArea>
    </format>
    <format dxfId="3784">
      <pivotArea type="origin" dataOnly="0" labelOnly="1" outline="0" fieldPosition="0"/>
    </format>
    <format dxfId="3783">
      <pivotArea field="2" type="button" dataOnly="0" labelOnly="1" outline="0" axis="axisRow" fieldPosition="1"/>
    </format>
    <format dxfId="3782">
      <pivotArea field="4" type="button" dataOnly="0" labelOnly="1" outline="0" axis="axisCol" fieldPosition="0"/>
    </format>
    <format dxfId="3781">
      <pivotArea type="topRight" dataOnly="0" labelOnly="1" outline="0" fieldPosition="0"/>
    </format>
    <format dxfId="3780">
      <pivotArea dataOnly="0" labelOnly="1" grandRow="1" outline="0" fieldPosition="0"/>
    </format>
    <format dxfId="3779">
      <pivotArea dataOnly="0" labelOnly="1" outline="0" fieldPosition="0">
        <references count="1">
          <reference field="4" count="0"/>
        </references>
      </pivotArea>
    </format>
    <format dxfId="3778">
      <pivotArea type="all" dataOnly="0" outline="0" fieldPosition="0"/>
    </format>
    <format dxfId="3777">
      <pivotArea type="origin" dataOnly="0" labelOnly="1" outline="0" fieldPosition="0"/>
    </format>
    <format dxfId="3776">
      <pivotArea field="2" type="button" dataOnly="0" labelOnly="1" outline="0" axis="axisRow" fieldPosition="1"/>
    </format>
    <format dxfId="3775">
      <pivotArea field="4" type="button" dataOnly="0" labelOnly="1" outline="0" axis="axisCol" fieldPosition="0"/>
    </format>
    <format dxfId="3774">
      <pivotArea type="topRight" dataOnly="0" labelOnly="1" outline="0" fieldPosition="0"/>
    </format>
    <format dxfId="3773">
      <pivotArea dataOnly="0" labelOnly="1" outline="0" fieldPosition="0">
        <references count="1">
          <reference field="4" count="0"/>
        </references>
      </pivotArea>
    </format>
    <format dxfId="3772">
      <pivotArea dataOnly="0" labelOnly="1" grandCol="1" outline="0" fieldPosition="0"/>
    </format>
    <format dxfId="3771">
      <pivotArea field="2" type="button" dataOnly="0" labelOnly="1" outline="0" axis="axisRow" fieldPosition="1"/>
    </format>
    <format dxfId="3770">
      <pivotArea dataOnly="0" labelOnly="1" outline="0" fieldPosition="0">
        <references count="1">
          <reference field="4" count="0"/>
        </references>
      </pivotArea>
    </format>
    <format dxfId="3769">
      <pivotArea dataOnly="0" labelOnly="1" grandCol="1" outline="0" fieldPosition="0"/>
    </format>
    <format dxfId="3768">
      <pivotArea field="2" type="button" dataOnly="0" labelOnly="1" outline="0" axis="axisRow" fieldPosition="1"/>
    </format>
    <format dxfId="3767">
      <pivotArea dataOnly="0" labelOnly="1" outline="0" fieldPosition="0">
        <references count="1">
          <reference field="4" count="0"/>
        </references>
      </pivotArea>
    </format>
    <format dxfId="3766">
      <pivotArea dataOnly="0" labelOnly="1" grandCol="1" outline="0" fieldPosition="0"/>
    </format>
    <format dxfId="3765">
      <pivotArea type="origin" dataOnly="0" labelOnly="1" outline="0" fieldPosition="0"/>
    </format>
    <format dxfId="3764">
      <pivotArea dataOnly="0" labelOnly="1" grandRow="1" outline="0" fieldPosition="0"/>
    </format>
    <format dxfId="3763">
      <pivotArea dataOnly="0" labelOnly="1" outline="0" fieldPosition="0">
        <references count="1">
          <reference field="2" count="0"/>
        </references>
      </pivotArea>
    </format>
    <format dxfId="3762">
      <pivotArea outline="0" collapsedLevelsAreSubtotals="1" fieldPosition="0"/>
    </format>
    <format dxfId="3761">
      <pivotArea field="2" type="button" dataOnly="0" labelOnly="1" outline="0" axis="axisRow" fieldPosition="1"/>
    </format>
    <format dxfId="3760">
      <pivotArea dataOnly="0" labelOnly="1" grandRow="1" outline="0" fieldPosition="0"/>
    </format>
    <format dxfId="3759">
      <pivotArea dataOnly="0" labelOnly="1" outline="0" fieldPosition="0">
        <references count="1">
          <reference field="4" count="0"/>
        </references>
      </pivotArea>
    </format>
    <format dxfId="3758">
      <pivotArea dataOnly="0" labelOnly="1" grandCol="1" outline="0" fieldPosition="0"/>
    </format>
    <format dxfId="3757">
      <pivotArea dataOnly="0" labelOnly="1" outline="0" fieldPosition="0">
        <references count="1">
          <reference field="4" count="0"/>
        </references>
      </pivotArea>
    </format>
    <format dxfId="3756">
      <pivotArea dataOnly="0" labelOnly="1" grandCol="1" outline="0" fieldPosition="0"/>
    </format>
    <format dxfId="3755">
      <pivotArea type="all" dataOnly="0" outline="0" fieldPosition="0"/>
    </format>
    <format dxfId="3754">
      <pivotArea type="all" dataOnly="0" outline="0" fieldPosition="0"/>
    </format>
    <format dxfId="3753">
      <pivotArea type="all" dataOnly="0" outline="0" fieldPosition="0"/>
    </format>
    <format dxfId="3752">
      <pivotArea type="origin" dataOnly="0" labelOnly="1" outline="0" fieldPosition="0"/>
    </format>
    <format dxfId="3751">
      <pivotArea field="4" type="button" dataOnly="0" labelOnly="1" outline="0" axis="axisCol" fieldPosition="0"/>
    </format>
    <format dxfId="3750">
      <pivotArea type="topRight" dataOnly="0" labelOnly="1" outline="0" fieldPosition="0"/>
    </format>
    <format dxfId="3749">
      <pivotArea type="origin" dataOnly="0" labelOnly="1" outline="0" fieldPosition="0"/>
    </format>
    <format dxfId="3748">
      <pivotArea field="4" type="button" dataOnly="0" labelOnly="1" outline="0" axis="axisCol" fieldPosition="0"/>
    </format>
    <format dxfId="3747">
      <pivotArea type="topRight" dataOnly="0" labelOnly="1" outline="0" fieldPosition="0"/>
    </format>
    <format dxfId="3746">
      <pivotArea type="origin" dataOnly="0" labelOnly="1" outline="0" fieldPosition="0"/>
    </format>
    <format dxfId="3745">
      <pivotArea field="2" type="button" dataOnly="0" labelOnly="1" outline="0" axis="axisRow" fieldPosition="1"/>
    </format>
    <format dxfId="3744">
      <pivotArea dataOnly="0" labelOnly="1" outline="0" fieldPosition="0">
        <references count="1">
          <reference field="4" count="0"/>
        </references>
      </pivotArea>
    </format>
    <format dxfId="3743">
      <pivotArea dataOnly="0" labelOnly="1" outline="0" fieldPosition="0">
        <references count="1">
          <reference field="4" count="0"/>
        </references>
      </pivotArea>
    </format>
    <format dxfId="3742">
      <pivotArea dataOnly="0" labelOnly="1" grandCol="1" outline="0" fieldPosition="0"/>
    </format>
    <format dxfId="3741">
      <pivotArea type="origin" dataOnly="0" labelOnly="1" outline="0" fieldPosition="0"/>
    </format>
    <format dxfId="3740">
      <pivotArea dataOnly="0" labelOnly="1" grandRow="1" outline="0" fieldPosition="0"/>
    </format>
    <format dxfId="3739">
      <pivotArea field="2" type="button" dataOnly="0" labelOnly="1" outline="0" axis="axisRow" fieldPosition="1"/>
    </format>
    <format dxfId="3738">
      <pivotArea field="2" type="button" dataOnly="0" labelOnly="1" outline="0" axis="axisRow" fieldPosition="1"/>
    </format>
    <format dxfId="3737">
      <pivotArea field="2" type="button" dataOnly="0" labelOnly="1" outline="0" axis="axisRow" fieldPosition="1"/>
    </format>
    <format dxfId="3736">
      <pivotArea dataOnly="0" labelOnly="1" outline="0" fieldPosition="0">
        <references count="1">
          <reference field="4" count="0"/>
        </references>
      </pivotArea>
    </format>
    <format dxfId="3735">
      <pivotArea dataOnly="0" labelOnly="1" grandCol="1" outline="0" fieldPosition="0"/>
    </format>
    <format dxfId="3734">
      <pivotArea field="1" type="button" dataOnly="0" labelOnly="1" outline="0" axis="axisRow" fieldPosition="0"/>
    </format>
    <format dxfId="3733">
      <pivotArea field="2" type="button" dataOnly="0" labelOnly="1" outline="0" axis="axisRow" fieldPosition="1"/>
    </format>
    <format dxfId="3732">
      <pivotArea dataOnly="0" labelOnly="1" outline="0" fieldPosition="0">
        <references count="1">
          <reference field="4" count="0"/>
        </references>
      </pivotArea>
    </format>
    <format dxfId="3731">
      <pivotArea dataOnly="0" labelOnly="1" grandCol="1" outline="0" fieldPosition="0"/>
    </format>
    <format dxfId="3730">
      <pivotArea field="1" type="button" dataOnly="0" labelOnly="1" outline="0" axis="axisRow" fieldPosition="0"/>
    </format>
    <format dxfId="3729">
      <pivotArea field="2" type="button" dataOnly="0" labelOnly="1" outline="0" axis="axisRow" fieldPosition="1"/>
    </format>
    <format dxfId="3728">
      <pivotArea dataOnly="0" labelOnly="1" outline="0" fieldPosition="0">
        <references count="1">
          <reference field="4" count="0"/>
        </references>
      </pivotArea>
    </format>
    <format dxfId="3727">
      <pivotArea dataOnly="0" labelOnly="1" grandCol="1" outline="0" fieldPosition="0"/>
    </format>
    <format dxfId="3726">
      <pivotArea outline="0" collapsedLevelsAreSubtotals="1" fieldPosition="0"/>
    </format>
    <format dxfId="3725">
      <pivotArea dataOnly="0" labelOnly="1" outline="0" fieldPosition="0">
        <references count="1">
          <reference field="1" count="5">
            <x v="0"/>
            <x v="1"/>
            <x v="2"/>
            <x v="3"/>
            <x v="4"/>
          </reference>
        </references>
      </pivotArea>
    </format>
    <format dxfId="3724">
      <pivotArea dataOnly="0" labelOnly="1" grandRow="1" outline="0" fieldPosition="0"/>
    </format>
    <format dxfId="3723">
      <pivotArea outline="0" collapsedLevelsAreSubtotals="1" fieldPosition="0"/>
    </format>
    <format dxfId="3722">
      <pivotArea field="1" type="button" dataOnly="0" labelOnly="1" outline="0" axis="axisRow" fieldPosition="0"/>
    </format>
    <format dxfId="3721">
      <pivotArea field="2" type="button" dataOnly="0" labelOnly="1" outline="0" axis="axisRow" fieldPosition="1"/>
    </format>
    <format dxfId="3720">
      <pivotArea dataOnly="0" labelOnly="1" outline="0" fieldPosition="0">
        <references count="1">
          <reference field="1" count="5">
            <x v="0"/>
            <x v="1"/>
            <x v="2"/>
            <x v="3"/>
            <x v="4"/>
          </reference>
        </references>
      </pivotArea>
    </format>
    <format dxfId="3719">
      <pivotArea dataOnly="0" labelOnly="1" grandRow="1" outline="0" fieldPosition="0"/>
    </format>
    <format dxfId="3718">
      <pivotArea dataOnly="0" labelOnly="1" outline="0" fieldPosition="0">
        <references count="1">
          <reference field="4" count="0"/>
        </references>
      </pivotArea>
    </format>
    <format dxfId="3717">
      <pivotArea dataOnly="0" labelOnly="1" grandCol="1" outline="0" fieldPosition="0"/>
    </format>
    <format dxfId="3716">
      <pivotArea outline="0" collapsedLevelsAreSubtotals="1" fieldPosition="0"/>
    </format>
    <format dxfId="3715">
      <pivotArea dataOnly="0" labelOnly="1" grandRow="1" outline="0" fieldPosition="0"/>
    </format>
    <format dxfId="3714">
      <pivotArea type="origin" dataOnly="0" labelOnly="1" outline="0" fieldPosition="0"/>
    </format>
    <format dxfId="3713">
      <pivotArea type="origin" dataOnly="0" labelOnly="1" outline="0" fieldPosition="0"/>
    </format>
    <format dxfId="3712">
      <pivotArea type="origin" dataOnly="0" labelOnly="1" outline="0" fieldPosition="0"/>
    </format>
    <format dxfId="3711">
      <pivotArea field="4" type="button" dataOnly="0" labelOnly="1" outline="0" axis="axisCol" fieldPosition="0"/>
    </format>
    <format dxfId="3710">
      <pivotArea type="topRight" dataOnly="0" labelOnly="1" outline="0" fieldPosition="0"/>
    </format>
    <format dxfId="3709">
      <pivotArea field="1" type="button" dataOnly="0" labelOnly="1" outline="0" axis="axisRow" fieldPosition="0"/>
    </format>
    <format dxfId="3708">
      <pivotArea field="2" type="button" dataOnly="0" labelOnly="1" outline="0" axis="axisRow" fieldPosition="1"/>
    </format>
    <format dxfId="3707">
      <pivotArea dataOnly="0" labelOnly="1" outline="0" fieldPosition="0">
        <references count="1">
          <reference field="4" count="0"/>
        </references>
      </pivotArea>
    </format>
    <format dxfId="3706">
      <pivotArea dataOnly="0" labelOnly="1" grandCol="1" outline="0" fieldPosition="0"/>
    </format>
    <format dxfId="3705">
      <pivotArea type="origin" dataOnly="0" labelOnly="1" outline="0" fieldPosition="0"/>
    </format>
    <format dxfId="3704">
      <pivotArea field="4" type="button" dataOnly="0" labelOnly="1" outline="0" axis="axisCol" fieldPosition="0"/>
    </format>
    <format dxfId="3703">
      <pivotArea type="topRight" dataOnly="0" labelOnly="1" outline="0" fieldPosition="0"/>
    </format>
    <format dxfId="3702">
      <pivotArea type="origin" dataOnly="0" labelOnly="1" outline="0" fieldPosition="0"/>
    </format>
    <format dxfId="3701">
      <pivotArea field="4" type="button" dataOnly="0" labelOnly="1" outline="0" axis="axisCol" fieldPosition="0"/>
    </format>
    <format dxfId="3700">
      <pivotArea type="topRight" dataOnly="0" labelOnly="1" outline="0" fieldPosition="0"/>
    </format>
    <format dxfId="3699">
      <pivotArea type="all" dataOnly="0" outline="0" fieldPosition="0"/>
    </format>
    <format dxfId="3698">
      <pivotArea type="all" dataOnly="0" outline="0" fieldPosition="0"/>
    </format>
    <format dxfId="3697">
      <pivotArea field="2" type="button" dataOnly="0" labelOnly="1" outline="0" axis="axisRow" fieldPosition="1"/>
    </format>
    <format dxfId="3696">
      <pivotArea type="all" dataOnly="0" outline="0" fieldPosition="0"/>
    </format>
    <format dxfId="3695">
      <pivotArea outline="0" collapsedLevelsAreSubtotals="1" fieldPosition="0"/>
    </format>
    <format dxfId="3694">
      <pivotArea type="origin" dataOnly="0" labelOnly="1" outline="0" fieldPosition="0"/>
    </format>
    <format dxfId="3693">
      <pivotArea field="4" type="button" dataOnly="0" labelOnly="1" outline="0" axis="axisCol" fieldPosition="0"/>
    </format>
    <format dxfId="3692">
      <pivotArea type="topRight" dataOnly="0" labelOnly="1" outline="0" fieldPosition="0"/>
    </format>
    <format dxfId="3691">
      <pivotArea field="1" type="button" dataOnly="0" labelOnly="1" outline="0" axis="axisRow" fieldPosition="0"/>
    </format>
    <format dxfId="3690">
      <pivotArea field="2" type="button" dataOnly="0" labelOnly="1" outline="0" axis="axisRow" fieldPosition="1"/>
    </format>
    <format dxfId="3689">
      <pivotArea dataOnly="0" labelOnly="1" outline="0" fieldPosition="0">
        <references count="1">
          <reference field="1" count="6">
            <x v="0"/>
            <x v="1"/>
            <x v="2"/>
            <x v="3"/>
            <x v="4"/>
            <x v="5"/>
          </reference>
        </references>
      </pivotArea>
    </format>
    <format dxfId="3688">
      <pivotArea dataOnly="0" labelOnly="1" grandRow="1" outline="0" fieldPosition="0"/>
    </format>
    <format dxfId="3687">
      <pivotArea dataOnly="0" labelOnly="1" outline="0" fieldPosition="0">
        <references count="1">
          <reference field="4" count="0"/>
        </references>
      </pivotArea>
    </format>
    <format dxfId="3686">
      <pivotArea dataOnly="0" labelOnly="1" grandCol="1" outline="0" fieldPosition="0"/>
    </format>
    <format dxfId="3685">
      <pivotArea type="all" dataOnly="0" outline="0" fieldPosition="0"/>
    </format>
    <format dxfId="3684">
      <pivotArea outline="0" collapsedLevelsAreSubtotals="1" fieldPosition="0"/>
    </format>
    <format dxfId="3683">
      <pivotArea type="origin" dataOnly="0" labelOnly="1" outline="0" fieldPosition="0"/>
    </format>
    <format dxfId="3682">
      <pivotArea field="4" type="button" dataOnly="0" labelOnly="1" outline="0" axis="axisCol" fieldPosition="0"/>
    </format>
    <format dxfId="3681">
      <pivotArea type="topRight" dataOnly="0" labelOnly="1" outline="0" fieldPosition="0"/>
    </format>
    <format dxfId="3680">
      <pivotArea field="1" type="button" dataOnly="0" labelOnly="1" outline="0" axis="axisRow" fieldPosition="0"/>
    </format>
    <format dxfId="3679">
      <pivotArea field="2" type="button" dataOnly="0" labelOnly="1" outline="0" axis="axisRow" fieldPosition="1"/>
    </format>
    <format dxfId="3678">
      <pivotArea dataOnly="0" labelOnly="1" outline="0" fieldPosition="0">
        <references count="1">
          <reference field="1" count="6">
            <x v="0"/>
            <x v="1"/>
            <x v="2"/>
            <x v="3"/>
            <x v="4"/>
            <x v="5"/>
          </reference>
        </references>
      </pivotArea>
    </format>
    <format dxfId="3677">
      <pivotArea dataOnly="0" labelOnly="1" grandRow="1" outline="0" fieldPosition="0"/>
    </format>
    <format dxfId="3676">
      <pivotArea dataOnly="0" labelOnly="1" outline="0" fieldPosition="0">
        <references count="1">
          <reference field="4" count="0"/>
        </references>
      </pivotArea>
    </format>
    <format dxfId="3675">
      <pivotArea dataOnly="0" labelOnly="1" grandCol="1" outline="0" fieldPosition="0"/>
    </format>
    <format dxfId="3674">
      <pivotArea type="origin" dataOnly="0" labelOnly="1" outline="0" fieldPosition="0"/>
    </format>
    <format dxfId="3673">
      <pivotArea field="1" type="button" dataOnly="0" labelOnly="1" outline="0" axis="axisRow" fieldPosition="0"/>
    </format>
    <format dxfId="3672">
      <pivotArea dataOnly="0" labelOnly="1" outline="0" fieldPosition="0">
        <references count="1">
          <reference field="1" count="6">
            <x v="0"/>
            <x v="1"/>
            <x v="2"/>
            <x v="3"/>
            <x v="4"/>
            <x v="5"/>
          </reference>
        </references>
      </pivotArea>
    </format>
    <format dxfId="3671">
      <pivotArea dataOnly="0" labelOnly="1" grandRow="1" outline="0" fieldPosition="0"/>
    </format>
    <format dxfId="3670">
      <pivotArea outline="0" collapsedLevelsAreSubtotals="1" fieldPosition="0"/>
    </format>
    <format dxfId="3669">
      <pivotArea field="1" type="button" dataOnly="0" labelOnly="1" outline="0" axis="axisRow" fieldPosition="0"/>
    </format>
    <format dxfId="3668">
      <pivotArea field="2" type="button" dataOnly="0" labelOnly="1" outline="0" axis="axisRow" fieldPosition="1"/>
    </format>
    <format dxfId="3667">
      <pivotArea dataOnly="0" labelOnly="1" outline="0" fieldPosition="0">
        <references count="1">
          <reference field="1" count="6">
            <x v="0"/>
            <x v="1"/>
            <x v="2"/>
            <x v="3"/>
            <x v="4"/>
            <x v="5"/>
          </reference>
        </references>
      </pivotArea>
    </format>
    <format dxfId="3666">
      <pivotArea dataOnly="0" labelOnly="1" grandRow="1" outline="0" fieldPosition="0"/>
    </format>
    <format dxfId="3665">
      <pivotArea type="origin" dataOnly="0" labelOnly="1" outline="0" fieldPosition="0"/>
    </format>
    <format dxfId="3664">
      <pivotArea field="4" type="button" dataOnly="0" labelOnly="1" outline="0" axis="axisCol" fieldPosition="0"/>
    </format>
    <format dxfId="3663">
      <pivotArea type="topRight" dataOnly="0" labelOnly="1" outline="0" fieldPosition="0"/>
    </format>
    <format dxfId="3662">
      <pivotArea grandRow="1" outline="0" collapsedLevelsAreSubtotals="1" fieldPosition="0"/>
    </format>
    <format dxfId="3661">
      <pivotArea outline="0" collapsedLevelsAreSubtotals="1" fieldPosition="0"/>
    </format>
    <format dxfId="3660">
      <pivotArea dataOnly="0" labelOnly="1" outline="0" fieldPosition="0">
        <references count="1">
          <reference field="1" count="7">
            <x v="0"/>
            <x v="1"/>
            <x v="2"/>
            <x v="3"/>
            <x v="4"/>
            <x v="5"/>
            <x v="7"/>
          </reference>
        </references>
      </pivotArea>
    </format>
    <format dxfId="3659">
      <pivotArea dataOnly="0" labelOnly="1" grandRow="1" outline="0" fieldPosition="0"/>
    </format>
    <format dxfId="3658">
      <pivotArea dataOnly="0" labelOnly="1" outline="0" fieldPosition="0">
        <references count="1">
          <reference field="1" count="5">
            <x v="0"/>
            <x v="1"/>
            <x v="2"/>
            <x v="3"/>
            <x v="4"/>
          </reference>
        </references>
      </pivotArea>
    </format>
    <format dxfId="3657">
      <pivotArea outline="0" collapsedLevelsAreSubtotals="1" fieldPosition="0"/>
    </format>
    <format dxfId="3656">
      <pivotArea dataOnly="0" labelOnly="1" outline="0" fieldPosition="0">
        <references count="1">
          <reference field="1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655">
      <pivotArea dataOnly="0" labelOnly="1" outline="0" fieldPosition="0">
        <references count="1">
          <reference field="1" count="2">
            <x v="13"/>
            <x v="14"/>
          </reference>
        </references>
      </pivotArea>
    </format>
    <format dxfId="3654">
      <pivotArea dataOnly="0" labelOnly="1" grandRow="1" outline="0" fieldPosition="0"/>
    </format>
    <format dxfId="3653">
      <pivotArea dataOnly="0" labelOnly="1" outline="0" fieldPosition="0">
        <references count="1">
          <reference field="4" count="0"/>
        </references>
      </pivotArea>
    </format>
    <format dxfId="3652">
      <pivotArea dataOnly="0" labelOnly="1" grandCol="1" outline="0" fieldPosition="0"/>
    </format>
    <format dxfId="3651">
      <pivotArea outline="0" collapsedLevelsAreSubtotals="1" fieldPosition="0"/>
    </format>
    <format dxfId="3650">
      <pivotArea dataOnly="0" labelOnly="1" outline="0" fieldPosition="0">
        <references count="1">
          <reference field="1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649">
      <pivotArea dataOnly="0" labelOnly="1" outline="0" fieldPosition="0">
        <references count="1">
          <reference field="1" count="2">
            <x v="13"/>
            <x v="14"/>
          </reference>
        </references>
      </pivotArea>
    </format>
    <format dxfId="3648">
      <pivotArea dataOnly="0" labelOnly="1" grandRow="1" outline="0" fieldPosition="0"/>
    </format>
    <format dxfId="3647">
      <pivotArea dataOnly="0" labelOnly="1" outline="0" fieldPosition="0">
        <references count="1">
          <reference field="4" count="0"/>
        </references>
      </pivotArea>
    </format>
    <format dxfId="3646">
      <pivotArea dataOnly="0" labelOnly="1" grandCol="1" outline="0" fieldPosition="0"/>
    </format>
    <format dxfId="3645">
      <pivotArea outline="0" collapsedLevelsAreSubtotals="1" fieldPosition="0"/>
    </format>
    <format dxfId="3644">
      <pivotArea dataOnly="0" labelOnly="1" outline="0" fieldPosition="0">
        <references count="1">
          <reference field="1" count="2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3643">
      <pivotArea dataOnly="0" labelOnly="1" outline="0" fieldPosition="0">
        <references count="1">
          <reference field="1" count="1">
            <x v="20"/>
          </reference>
        </references>
      </pivotArea>
    </format>
    <format dxfId="3642">
      <pivotArea dataOnly="0" labelOnly="1" grandRow="1" outline="0" fieldPosition="0"/>
    </format>
    <format dxfId="3641">
      <pivotArea dataOnly="0" labelOnly="1" outline="0" fieldPosition="0">
        <references count="2">
          <reference field="1" count="1" selected="0">
            <x v="0"/>
          </reference>
          <reference field="2" count="1">
            <x v="10"/>
          </reference>
        </references>
      </pivotArea>
    </format>
    <format dxfId="3640">
      <pivotArea dataOnly="0" labelOnly="1" outline="0" fieldPosition="0">
        <references count="2">
          <reference field="1" count="1" selected="0">
            <x v="1"/>
          </reference>
          <reference field="2" count="1">
            <x v="6"/>
          </reference>
        </references>
      </pivotArea>
    </format>
    <format dxfId="3639">
      <pivotArea dataOnly="0" labelOnly="1" outline="0" fieldPosition="0">
        <references count="2">
          <reference field="1" count="1" selected="0">
            <x v="2"/>
          </reference>
          <reference field="2" count="1">
            <x v="20"/>
          </reference>
        </references>
      </pivotArea>
    </format>
    <format dxfId="3638">
      <pivotArea dataOnly="0" labelOnly="1" outline="0" fieldPosition="0">
        <references count="2">
          <reference field="1" count="1" selected="0">
            <x v="3"/>
          </reference>
          <reference field="2" count="1">
            <x v="5"/>
          </reference>
        </references>
      </pivotArea>
    </format>
    <format dxfId="3637">
      <pivotArea dataOnly="0" labelOnly="1" outline="0" fieldPosition="0">
        <references count="2">
          <reference field="1" count="1" selected="0">
            <x v="4"/>
          </reference>
          <reference field="2" count="1">
            <x v="0"/>
          </reference>
        </references>
      </pivotArea>
    </format>
    <format dxfId="3636">
      <pivotArea dataOnly="0" labelOnly="1" outline="0" fieldPosition="0">
        <references count="2">
          <reference field="1" count="1" selected="0">
            <x v="5"/>
          </reference>
          <reference field="2" count="1">
            <x v="16"/>
          </reference>
        </references>
      </pivotArea>
    </format>
    <format dxfId="3635">
      <pivotArea dataOnly="0" labelOnly="1" outline="0" fieldPosition="0">
        <references count="2">
          <reference field="1" count="1" selected="0">
            <x v="6"/>
          </reference>
          <reference field="2" count="1">
            <x v="19"/>
          </reference>
        </references>
      </pivotArea>
    </format>
    <format dxfId="3634">
      <pivotArea dataOnly="0" labelOnly="1" outline="0" fieldPosition="0">
        <references count="2">
          <reference field="1" count="1" selected="0">
            <x v="7"/>
          </reference>
          <reference field="2" count="1">
            <x v="15"/>
          </reference>
        </references>
      </pivotArea>
    </format>
    <format dxfId="3633">
      <pivotArea dataOnly="0" labelOnly="1" outline="0" fieldPosition="0">
        <references count="2">
          <reference field="1" count="1" selected="0">
            <x v="8"/>
          </reference>
          <reference field="2" count="1">
            <x v="17"/>
          </reference>
        </references>
      </pivotArea>
    </format>
    <format dxfId="3632">
      <pivotArea dataOnly="0" labelOnly="1" outline="0" fieldPosition="0">
        <references count="2">
          <reference field="1" count="1" selected="0">
            <x v="9"/>
          </reference>
          <reference field="2" count="1">
            <x v="14"/>
          </reference>
        </references>
      </pivotArea>
    </format>
    <format dxfId="3631">
      <pivotArea dataOnly="0" labelOnly="1" outline="0" fieldPosition="0">
        <references count="2">
          <reference field="1" count="1" selected="0">
            <x v="10"/>
          </reference>
          <reference field="2" count="1">
            <x v="7"/>
          </reference>
        </references>
      </pivotArea>
    </format>
    <format dxfId="3630">
      <pivotArea dataOnly="0" labelOnly="1" outline="0" fieldPosition="0">
        <references count="2">
          <reference field="1" count="1" selected="0">
            <x v="11"/>
          </reference>
          <reference field="2" count="1">
            <x v="8"/>
          </reference>
        </references>
      </pivotArea>
    </format>
    <format dxfId="3629">
      <pivotArea dataOnly="0" labelOnly="1" outline="0" fieldPosition="0">
        <references count="2">
          <reference field="1" count="1" selected="0">
            <x v="12"/>
          </reference>
          <reference field="2" count="1">
            <x v="9"/>
          </reference>
        </references>
      </pivotArea>
    </format>
    <format dxfId="3628">
      <pivotArea dataOnly="0" labelOnly="1" outline="0" fieldPosition="0">
        <references count="2">
          <reference field="1" count="1" selected="0">
            <x v="13"/>
          </reference>
          <reference field="2" count="1">
            <x v="3"/>
          </reference>
        </references>
      </pivotArea>
    </format>
    <format dxfId="3627">
      <pivotArea dataOnly="0" labelOnly="1" outline="0" fieldPosition="0">
        <references count="2">
          <reference field="1" count="1" selected="0">
            <x v="14"/>
          </reference>
          <reference field="2" count="1">
            <x v="13"/>
          </reference>
        </references>
      </pivotArea>
    </format>
    <format dxfId="3626">
      <pivotArea dataOnly="0" labelOnly="1" outline="0" fieldPosition="0">
        <references count="2">
          <reference field="1" count="1" selected="0">
            <x v="15"/>
          </reference>
          <reference field="2" count="1">
            <x v="1"/>
          </reference>
        </references>
      </pivotArea>
    </format>
    <format dxfId="3625">
      <pivotArea dataOnly="0" labelOnly="1" outline="0" fieldPosition="0">
        <references count="2">
          <reference field="1" count="1" selected="0">
            <x v="16"/>
          </reference>
          <reference field="2" count="1">
            <x v="2"/>
          </reference>
        </references>
      </pivotArea>
    </format>
    <format dxfId="3624">
      <pivotArea dataOnly="0" labelOnly="1" outline="0" fieldPosition="0">
        <references count="2">
          <reference field="1" count="1" selected="0">
            <x v="17"/>
          </reference>
          <reference field="2" count="1">
            <x v="4"/>
          </reference>
        </references>
      </pivotArea>
    </format>
    <format dxfId="3623">
      <pivotArea dataOnly="0" labelOnly="1" outline="0" fieldPosition="0">
        <references count="2">
          <reference field="1" count="1" selected="0">
            <x v="18"/>
          </reference>
          <reference field="2" count="1">
            <x v="11"/>
          </reference>
        </references>
      </pivotArea>
    </format>
    <format dxfId="3622">
      <pivotArea dataOnly="0" labelOnly="1" outline="0" fieldPosition="0">
        <references count="2">
          <reference field="1" count="1" selected="0">
            <x v="19"/>
          </reference>
          <reference field="2" count="1">
            <x v="12"/>
          </reference>
        </references>
      </pivotArea>
    </format>
    <format dxfId="3621">
      <pivotArea dataOnly="0" labelOnly="1" outline="0" fieldPosition="0">
        <references count="2">
          <reference field="1" count="1" selected="0">
            <x v="20"/>
          </reference>
          <reference field="2" count="1">
            <x v="18"/>
          </reference>
        </references>
      </pivotArea>
    </format>
    <format dxfId="3620">
      <pivotArea dataOnly="0" labelOnly="1" outline="0" fieldPosition="0">
        <references count="1">
          <reference field="4" count="0"/>
        </references>
      </pivotArea>
    </format>
    <format dxfId="3619">
      <pivotArea dataOnly="0" labelOnly="1" grandCol="1" outline="0" fieldPosition="0"/>
    </format>
    <format dxfId="3618">
      <pivotArea outline="0" collapsedLevelsAreSubtotals="1" fieldPosition="0">
        <references count="2">
          <reference field="1" count="5" selected="0">
            <x v="0"/>
            <x v="1"/>
            <x v="2"/>
            <x v="3"/>
            <x v="4"/>
          </reference>
          <reference field="2" count="5" selected="0">
            <x v="0"/>
            <x v="5"/>
            <x v="6"/>
            <x v="10"/>
            <x v="20"/>
          </reference>
        </references>
      </pivotArea>
    </format>
    <format dxfId="3617">
      <pivotArea dataOnly="0" labelOnly="1" outline="0" fieldPosition="0">
        <references count="1">
          <reference field="1" count="5">
            <x v="0"/>
            <x v="1"/>
            <x v="2"/>
            <x v="3"/>
            <x v="4"/>
          </reference>
        </references>
      </pivotArea>
    </format>
    <format dxfId="3616">
      <pivotArea dataOnly="0" labelOnly="1" outline="0" fieldPosition="0">
        <references count="2">
          <reference field="1" count="1" selected="0">
            <x v="0"/>
          </reference>
          <reference field="2" count="1">
            <x v="10"/>
          </reference>
        </references>
      </pivotArea>
    </format>
    <format dxfId="3615">
      <pivotArea dataOnly="0" labelOnly="1" outline="0" fieldPosition="0">
        <references count="2">
          <reference field="1" count="1" selected="0">
            <x v="1"/>
          </reference>
          <reference field="2" count="1">
            <x v="6"/>
          </reference>
        </references>
      </pivotArea>
    </format>
    <format dxfId="3614">
      <pivotArea dataOnly="0" labelOnly="1" outline="0" fieldPosition="0">
        <references count="2">
          <reference field="1" count="1" selected="0">
            <x v="2"/>
          </reference>
          <reference field="2" count="1">
            <x v="20"/>
          </reference>
        </references>
      </pivotArea>
    </format>
    <format dxfId="3613">
      <pivotArea dataOnly="0" labelOnly="1" outline="0" fieldPosition="0">
        <references count="2">
          <reference field="1" count="1" selected="0">
            <x v="3"/>
          </reference>
          <reference field="2" count="1">
            <x v="5"/>
          </reference>
        </references>
      </pivotArea>
    </format>
    <format dxfId="3612">
      <pivotArea dataOnly="0" labelOnly="1" outline="0" fieldPosition="0">
        <references count="2">
          <reference field="1" count="1" selected="0">
            <x v="4"/>
          </reference>
          <reference field="2" count="1">
            <x v="0"/>
          </reference>
        </references>
      </pivotArea>
    </format>
    <format dxfId="3611">
      <pivotArea type="all" dataOnly="0" outline="0" fieldPosition="0"/>
    </format>
    <format dxfId="3610">
      <pivotArea outline="0" collapsedLevelsAreSubtotals="1" fieldPosition="0"/>
    </format>
    <format dxfId="3609">
      <pivotArea dataOnly="0" labelOnly="1" outline="0" fieldPosition="0">
        <references count="1">
          <reference field="1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3608">
      <pivotArea dataOnly="0" labelOnly="1" outline="0" fieldPosition="0">
        <references count="1">
          <reference field="1" count="8"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3607">
      <pivotArea dataOnly="0" labelOnly="1" grandRow="1" outline="0" fieldPosition="0"/>
    </format>
    <format dxfId="3606">
      <pivotArea dataOnly="0" labelOnly="1" outline="0" fieldPosition="0">
        <references count="2">
          <reference field="1" count="1" selected="0">
            <x v="0"/>
          </reference>
          <reference field="2" count="1">
            <x v="10"/>
          </reference>
        </references>
      </pivotArea>
    </format>
    <format dxfId="3605">
      <pivotArea dataOnly="0" labelOnly="1" outline="0" fieldPosition="0">
        <references count="2">
          <reference field="1" count="1" selected="0">
            <x v="1"/>
          </reference>
          <reference field="2" count="1">
            <x v="6"/>
          </reference>
        </references>
      </pivotArea>
    </format>
    <format dxfId="3604">
      <pivotArea dataOnly="0" labelOnly="1" outline="0" fieldPosition="0">
        <references count="2">
          <reference field="1" count="1" selected="0">
            <x v="2"/>
          </reference>
          <reference field="2" count="1">
            <x v="20"/>
          </reference>
        </references>
      </pivotArea>
    </format>
    <format dxfId="3603">
      <pivotArea dataOnly="0" labelOnly="1" outline="0" fieldPosition="0">
        <references count="2">
          <reference field="1" count="1" selected="0">
            <x v="3"/>
          </reference>
          <reference field="2" count="1">
            <x v="5"/>
          </reference>
        </references>
      </pivotArea>
    </format>
    <format dxfId="3602">
      <pivotArea dataOnly="0" labelOnly="1" outline="0" fieldPosition="0">
        <references count="2">
          <reference field="1" count="1" selected="0">
            <x v="4"/>
          </reference>
          <reference field="2" count="1">
            <x v="0"/>
          </reference>
        </references>
      </pivotArea>
    </format>
    <format dxfId="3601">
      <pivotArea dataOnly="0" labelOnly="1" outline="0" fieldPosition="0">
        <references count="2">
          <reference field="1" count="1" selected="0">
            <x v="5"/>
          </reference>
          <reference field="2" count="1">
            <x v="16"/>
          </reference>
        </references>
      </pivotArea>
    </format>
    <format dxfId="3600">
      <pivotArea dataOnly="0" labelOnly="1" outline="0" fieldPosition="0">
        <references count="2">
          <reference field="1" count="1" selected="0">
            <x v="6"/>
          </reference>
          <reference field="2" count="1">
            <x v="19"/>
          </reference>
        </references>
      </pivotArea>
    </format>
    <format dxfId="3599">
      <pivotArea dataOnly="0" labelOnly="1" outline="0" fieldPosition="0">
        <references count="2">
          <reference field="1" count="1" selected="0">
            <x v="7"/>
          </reference>
          <reference field="2" count="1">
            <x v="15"/>
          </reference>
        </references>
      </pivotArea>
    </format>
    <format dxfId="3598">
      <pivotArea dataOnly="0" labelOnly="1" outline="0" fieldPosition="0">
        <references count="2">
          <reference field="1" count="1" selected="0">
            <x v="8"/>
          </reference>
          <reference field="2" count="1">
            <x v="17"/>
          </reference>
        </references>
      </pivotArea>
    </format>
    <format dxfId="3597">
      <pivotArea dataOnly="0" labelOnly="1" outline="0" fieldPosition="0">
        <references count="2">
          <reference field="1" count="1" selected="0">
            <x v="9"/>
          </reference>
          <reference field="2" count="1">
            <x v="14"/>
          </reference>
        </references>
      </pivotArea>
    </format>
    <format dxfId="3596">
      <pivotArea dataOnly="0" labelOnly="1" outline="0" fieldPosition="0">
        <references count="2">
          <reference field="1" count="1" selected="0">
            <x v="10"/>
          </reference>
          <reference field="2" count="1">
            <x v="7"/>
          </reference>
        </references>
      </pivotArea>
    </format>
    <format dxfId="3595">
      <pivotArea dataOnly="0" labelOnly="1" outline="0" fieldPosition="0">
        <references count="2">
          <reference field="1" count="1" selected="0">
            <x v="11"/>
          </reference>
          <reference field="2" count="1">
            <x v="8"/>
          </reference>
        </references>
      </pivotArea>
    </format>
    <format dxfId="3594">
      <pivotArea dataOnly="0" labelOnly="1" outline="0" fieldPosition="0">
        <references count="2">
          <reference field="1" count="1" selected="0">
            <x v="12"/>
          </reference>
          <reference field="2" count="1">
            <x v="9"/>
          </reference>
        </references>
      </pivotArea>
    </format>
    <format dxfId="3593">
      <pivotArea dataOnly="0" labelOnly="1" outline="0" fieldPosition="0">
        <references count="2">
          <reference field="1" count="1" selected="0">
            <x v="13"/>
          </reference>
          <reference field="2" count="1">
            <x v="3"/>
          </reference>
        </references>
      </pivotArea>
    </format>
    <format dxfId="3592">
      <pivotArea dataOnly="0" labelOnly="1" outline="0" fieldPosition="0">
        <references count="2">
          <reference field="1" count="1" selected="0">
            <x v="14"/>
          </reference>
          <reference field="2" count="1">
            <x v="13"/>
          </reference>
        </references>
      </pivotArea>
    </format>
    <format dxfId="3591">
      <pivotArea dataOnly="0" labelOnly="1" outline="0" fieldPosition="0">
        <references count="2">
          <reference field="1" count="1" selected="0">
            <x v="15"/>
          </reference>
          <reference field="2" count="1">
            <x v="1"/>
          </reference>
        </references>
      </pivotArea>
    </format>
    <format dxfId="3590">
      <pivotArea dataOnly="0" labelOnly="1" outline="0" fieldPosition="0">
        <references count="2">
          <reference field="1" count="1" selected="0">
            <x v="16"/>
          </reference>
          <reference field="2" count="1">
            <x v="2"/>
          </reference>
        </references>
      </pivotArea>
    </format>
    <format dxfId="3589">
      <pivotArea dataOnly="0" labelOnly="1" outline="0" fieldPosition="0">
        <references count="2">
          <reference field="1" count="1" selected="0">
            <x v="17"/>
          </reference>
          <reference field="2" count="1">
            <x v="4"/>
          </reference>
        </references>
      </pivotArea>
    </format>
    <format dxfId="3588">
      <pivotArea dataOnly="0" labelOnly="1" outline="0" fieldPosition="0">
        <references count="2">
          <reference field="1" count="1" selected="0">
            <x v="18"/>
          </reference>
          <reference field="2" count="1">
            <x v="11"/>
          </reference>
        </references>
      </pivotArea>
    </format>
    <format dxfId="3587">
      <pivotArea dataOnly="0" labelOnly="1" outline="0" fieldPosition="0">
        <references count="2">
          <reference field="1" count="1" selected="0">
            <x v="19"/>
          </reference>
          <reference field="2" count="1">
            <x v="12"/>
          </reference>
        </references>
      </pivotArea>
    </format>
    <format dxfId="3586">
      <pivotArea dataOnly="0" labelOnly="1" outline="0" fieldPosition="0">
        <references count="2">
          <reference field="1" count="1" selected="0">
            <x v="20"/>
          </reference>
          <reference field="2" count="1">
            <x v="18"/>
          </reference>
        </references>
      </pivotArea>
    </format>
    <format dxfId="3585">
      <pivotArea dataOnly="0" labelOnly="1" outline="0" fieldPosition="0">
        <references count="2">
          <reference field="1" count="1" selected="0">
            <x v="21"/>
          </reference>
          <reference field="2" count="1">
            <x v="21"/>
          </reference>
        </references>
      </pivotArea>
    </format>
    <format dxfId="3584">
      <pivotArea dataOnly="0" labelOnly="1" outline="0" fieldPosition="0">
        <references count="2">
          <reference field="1" count="1" selected="0">
            <x v="22"/>
          </reference>
          <reference field="2" count="1">
            <x v="22"/>
          </reference>
        </references>
      </pivotArea>
    </format>
    <format dxfId="3583">
      <pivotArea dataOnly="0" labelOnly="1" outline="0" fieldPosition="0">
        <references count="2">
          <reference field="1" count="1" selected="0">
            <x v="23"/>
          </reference>
          <reference field="2" count="1">
            <x v="23"/>
          </reference>
        </references>
      </pivotArea>
    </format>
    <format dxfId="3582">
      <pivotArea dataOnly="0" labelOnly="1" outline="0" fieldPosition="0">
        <references count="2">
          <reference field="1" count="1" selected="0">
            <x v="24"/>
          </reference>
          <reference field="2" count="1">
            <x v="24"/>
          </reference>
        </references>
      </pivotArea>
    </format>
    <format dxfId="3581">
      <pivotArea dataOnly="0" labelOnly="1" outline="0" fieldPosition="0">
        <references count="2">
          <reference field="1" count="1" selected="0">
            <x v="25"/>
          </reference>
          <reference field="2" count="1">
            <x v="25"/>
          </reference>
        </references>
      </pivotArea>
    </format>
    <format dxfId="3580">
      <pivotArea dataOnly="0" labelOnly="1" outline="0" fieldPosition="0">
        <references count="2">
          <reference field="1" count="1" selected="0">
            <x v="26"/>
          </reference>
          <reference field="2" count="1">
            <x v="26"/>
          </reference>
        </references>
      </pivotArea>
    </format>
    <format dxfId="3579">
      <pivotArea dataOnly="0" labelOnly="1" outline="0" fieldPosition="0">
        <references count="2">
          <reference field="1" count="1" selected="0">
            <x v="27"/>
          </reference>
          <reference field="2" count="1">
            <x v="27"/>
          </reference>
        </references>
      </pivotArea>
    </format>
    <format dxfId="3578">
      <pivotArea dataOnly="0" labelOnly="1" outline="0" fieldPosition="0">
        <references count="2">
          <reference field="1" count="1" selected="0">
            <x v="28"/>
          </reference>
          <reference field="2" count="1">
            <x v="28"/>
          </reference>
        </references>
      </pivotArea>
    </format>
    <format dxfId="3577">
      <pivotArea dataOnly="0" labelOnly="1" outline="0" fieldPosition="0">
        <references count="2">
          <reference field="1" count="1" selected="0">
            <x v="29"/>
          </reference>
          <reference field="2" count="1">
            <x v="29"/>
          </reference>
        </references>
      </pivotArea>
    </format>
    <format dxfId="3576">
      <pivotArea dataOnly="0" labelOnly="1" outline="0" fieldPosition="0">
        <references count="2">
          <reference field="1" count="1" selected="0">
            <x v="30"/>
          </reference>
          <reference field="2" count="1">
            <x v="30"/>
          </reference>
        </references>
      </pivotArea>
    </format>
    <format dxfId="3575">
      <pivotArea dataOnly="0" labelOnly="1" outline="0" fieldPosition="0">
        <references count="2">
          <reference field="1" count="1" selected="0">
            <x v="31"/>
          </reference>
          <reference field="2" count="1">
            <x v="31"/>
          </reference>
        </references>
      </pivotArea>
    </format>
    <format dxfId="3574">
      <pivotArea dataOnly="0" labelOnly="1" outline="0" fieldPosition="0">
        <references count="2">
          <reference field="1" count="1" selected="0">
            <x v="32"/>
          </reference>
          <reference field="2" count="1">
            <x v="32"/>
          </reference>
        </references>
      </pivotArea>
    </format>
    <format dxfId="3573">
      <pivotArea dataOnly="0" labelOnly="1" outline="0" fieldPosition="0">
        <references count="1">
          <reference field="4" count="0"/>
        </references>
      </pivotArea>
    </format>
    <format dxfId="3572">
      <pivotArea dataOnly="0" labelOnly="1" grandCol="1" outline="0" fieldPosition="0"/>
    </format>
    <format dxfId="3571">
      <pivotArea type="all" dataOnly="0" outline="0" fieldPosition="0"/>
    </format>
    <format dxfId="3570">
      <pivotArea outline="0" collapsedLevelsAreSubtotals="1" fieldPosition="0"/>
    </format>
    <format dxfId="3569">
      <pivotArea dataOnly="0" labelOnly="1" outline="0" fieldPosition="0">
        <references count="1">
          <reference field="1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3568">
      <pivotArea dataOnly="0" labelOnly="1" outline="0" fieldPosition="0">
        <references count="1">
          <reference field="1" count="8"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3567">
      <pivotArea dataOnly="0" labelOnly="1" grandRow="1" outline="0" fieldPosition="0"/>
    </format>
    <format dxfId="3566">
      <pivotArea dataOnly="0" labelOnly="1" outline="0" fieldPosition="0">
        <references count="2">
          <reference field="1" count="1" selected="0">
            <x v="0"/>
          </reference>
          <reference field="2" count="1">
            <x v="10"/>
          </reference>
        </references>
      </pivotArea>
    </format>
    <format dxfId="3565">
      <pivotArea dataOnly="0" labelOnly="1" outline="0" fieldPosition="0">
        <references count="2">
          <reference field="1" count="1" selected="0">
            <x v="1"/>
          </reference>
          <reference field="2" count="1">
            <x v="6"/>
          </reference>
        </references>
      </pivotArea>
    </format>
    <format dxfId="3564">
      <pivotArea dataOnly="0" labelOnly="1" outline="0" fieldPosition="0">
        <references count="2">
          <reference field="1" count="1" selected="0">
            <x v="2"/>
          </reference>
          <reference field="2" count="1">
            <x v="20"/>
          </reference>
        </references>
      </pivotArea>
    </format>
    <format dxfId="3563">
      <pivotArea dataOnly="0" labelOnly="1" outline="0" fieldPosition="0">
        <references count="2">
          <reference field="1" count="1" selected="0">
            <x v="3"/>
          </reference>
          <reference field="2" count="1">
            <x v="5"/>
          </reference>
        </references>
      </pivotArea>
    </format>
    <format dxfId="3562">
      <pivotArea dataOnly="0" labelOnly="1" outline="0" fieldPosition="0">
        <references count="2">
          <reference field="1" count="1" selected="0">
            <x v="4"/>
          </reference>
          <reference field="2" count="1">
            <x v="0"/>
          </reference>
        </references>
      </pivotArea>
    </format>
    <format dxfId="3561">
      <pivotArea dataOnly="0" labelOnly="1" outline="0" fieldPosition="0">
        <references count="2">
          <reference field="1" count="1" selected="0">
            <x v="5"/>
          </reference>
          <reference field="2" count="1">
            <x v="16"/>
          </reference>
        </references>
      </pivotArea>
    </format>
    <format dxfId="3560">
      <pivotArea dataOnly="0" labelOnly="1" outline="0" fieldPosition="0">
        <references count="2">
          <reference field="1" count="1" selected="0">
            <x v="6"/>
          </reference>
          <reference field="2" count="1">
            <x v="19"/>
          </reference>
        </references>
      </pivotArea>
    </format>
    <format dxfId="3559">
      <pivotArea dataOnly="0" labelOnly="1" outline="0" fieldPosition="0">
        <references count="2">
          <reference field="1" count="1" selected="0">
            <x v="7"/>
          </reference>
          <reference field="2" count="1">
            <x v="15"/>
          </reference>
        </references>
      </pivotArea>
    </format>
    <format dxfId="3558">
      <pivotArea dataOnly="0" labelOnly="1" outline="0" fieldPosition="0">
        <references count="2">
          <reference field="1" count="1" selected="0">
            <x v="8"/>
          </reference>
          <reference field="2" count="1">
            <x v="17"/>
          </reference>
        </references>
      </pivotArea>
    </format>
    <format dxfId="3557">
      <pivotArea dataOnly="0" labelOnly="1" outline="0" fieldPosition="0">
        <references count="2">
          <reference field="1" count="1" selected="0">
            <x v="9"/>
          </reference>
          <reference field="2" count="1">
            <x v="14"/>
          </reference>
        </references>
      </pivotArea>
    </format>
    <format dxfId="3556">
      <pivotArea dataOnly="0" labelOnly="1" outline="0" fieldPosition="0">
        <references count="2">
          <reference field="1" count="1" selected="0">
            <x v="10"/>
          </reference>
          <reference field="2" count="1">
            <x v="7"/>
          </reference>
        </references>
      </pivotArea>
    </format>
    <format dxfId="3555">
      <pivotArea dataOnly="0" labelOnly="1" outline="0" fieldPosition="0">
        <references count="2">
          <reference field="1" count="1" selected="0">
            <x v="11"/>
          </reference>
          <reference field="2" count="1">
            <x v="8"/>
          </reference>
        </references>
      </pivotArea>
    </format>
    <format dxfId="3554">
      <pivotArea dataOnly="0" labelOnly="1" outline="0" fieldPosition="0">
        <references count="2">
          <reference field="1" count="1" selected="0">
            <x v="12"/>
          </reference>
          <reference field="2" count="1">
            <x v="9"/>
          </reference>
        </references>
      </pivotArea>
    </format>
    <format dxfId="3553">
      <pivotArea dataOnly="0" labelOnly="1" outline="0" fieldPosition="0">
        <references count="2">
          <reference field="1" count="1" selected="0">
            <x v="13"/>
          </reference>
          <reference field="2" count="1">
            <x v="3"/>
          </reference>
        </references>
      </pivotArea>
    </format>
    <format dxfId="3552">
      <pivotArea dataOnly="0" labelOnly="1" outline="0" fieldPosition="0">
        <references count="2">
          <reference field="1" count="1" selected="0">
            <x v="14"/>
          </reference>
          <reference field="2" count="1">
            <x v="13"/>
          </reference>
        </references>
      </pivotArea>
    </format>
    <format dxfId="3551">
      <pivotArea dataOnly="0" labelOnly="1" outline="0" fieldPosition="0">
        <references count="2">
          <reference field="1" count="1" selected="0">
            <x v="15"/>
          </reference>
          <reference field="2" count="1">
            <x v="1"/>
          </reference>
        </references>
      </pivotArea>
    </format>
    <format dxfId="3550">
      <pivotArea dataOnly="0" labelOnly="1" outline="0" fieldPosition="0">
        <references count="2">
          <reference field="1" count="1" selected="0">
            <x v="16"/>
          </reference>
          <reference field="2" count="1">
            <x v="2"/>
          </reference>
        </references>
      </pivotArea>
    </format>
    <format dxfId="3549">
      <pivotArea dataOnly="0" labelOnly="1" outline="0" fieldPosition="0">
        <references count="2">
          <reference field="1" count="1" selected="0">
            <x v="17"/>
          </reference>
          <reference field="2" count="1">
            <x v="4"/>
          </reference>
        </references>
      </pivotArea>
    </format>
    <format dxfId="3548">
      <pivotArea dataOnly="0" labelOnly="1" outline="0" fieldPosition="0">
        <references count="2">
          <reference field="1" count="1" selected="0">
            <x v="18"/>
          </reference>
          <reference field="2" count="1">
            <x v="11"/>
          </reference>
        </references>
      </pivotArea>
    </format>
    <format dxfId="3547">
      <pivotArea dataOnly="0" labelOnly="1" outline="0" fieldPosition="0">
        <references count="2">
          <reference field="1" count="1" selected="0">
            <x v="19"/>
          </reference>
          <reference field="2" count="1">
            <x v="12"/>
          </reference>
        </references>
      </pivotArea>
    </format>
    <format dxfId="3546">
      <pivotArea dataOnly="0" labelOnly="1" outline="0" fieldPosition="0">
        <references count="2">
          <reference field="1" count="1" selected="0">
            <x v="20"/>
          </reference>
          <reference field="2" count="1">
            <x v="18"/>
          </reference>
        </references>
      </pivotArea>
    </format>
    <format dxfId="3545">
      <pivotArea dataOnly="0" labelOnly="1" outline="0" fieldPosition="0">
        <references count="2">
          <reference field="1" count="1" selected="0">
            <x v="21"/>
          </reference>
          <reference field="2" count="1">
            <x v="21"/>
          </reference>
        </references>
      </pivotArea>
    </format>
    <format dxfId="3544">
      <pivotArea dataOnly="0" labelOnly="1" outline="0" fieldPosition="0">
        <references count="2">
          <reference field="1" count="1" selected="0">
            <x v="22"/>
          </reference>
          <reference field="2" count="1">
            <x v="22"/>
          </reference>
        </references>
      </pivotArea>
    </format>
    <format dxfId="3543">
      <pivotArea dataOnly="0" labelOnly="1" outline="0" fieldPosition="0">
        <references count="2">
          <reference field="1" count="1" selected="0">
            <x v="23"/>
          </reference>
          <reference field="2" count="1">
            <x v="23"/>
          </reference>
        </references>
      </pivotArea>
    </format>
    <format dxfId="3542">
      <pivotArea dataOnly="0" labelOnly="1" outline="0" fieldPosition="0">
        <references count="2">
          <reference field="1" count="1" selected="0">
            <x v="24"/>
          </reference>
          <reference field="2" count="1">
            <x v="24"/>
          </reference>
        </references>
      </pivotArea>
    </format>
    <format dxfId="3541">
      <pivotArea dataOnly="0" labelOnly="1" outline="0" fieldPosition="0">
        <references count="2">
          <reference field="1" count="1" selected="0">
            <x v="25"/>
          </reference>
          <reference field="2" count="1">
            <x v="25"/>
          </reference>
        </references>
      </pivotArea>
    </format>
    <format dxfId="3540">
      <pivotArea dataOnly="0" labelOnly="1" outline="0" fieldPosition="0">
        <references count="2">
          <reference field="1" count="1" selected="0">
            <x v="26"/>
          </reference>
          <reference field="2" count="1">
            <x v="26"/>
          </reference>
        </references>
      </pivotArea>
    </format>
    <format dxfId="3539">
      <pivotArea dataOnly="0" labelOnly="1" outline="0" fieldPosition="0">
        <references count="2">
          <reference field="1" count="1" selected="0">
            <x v="27"/>
          </reference>
          <reference field="2" count="1">
            <x v="27"/>
          </reference>
        </references>
      </pivotArea>
    </format>
    <format dxfId="3538">
      <pivotArea dataOnly="0" labelOnly="1" outline="0" fieldPosition="0">
        <references count="2">
          <reference field="1" count="1" selected="0">
            <x v="28"/>
          </reference>
          <reference field="2" count="1">
            <x v="28"/>
          </reference>
        </references>
      </pivotArea>
    </format>
    <format dxfId="3537">
      <pivotArea dataOnly="0" labelOnly="1" outline="0" fieldPosition="0">
        <references count="2">
          <reference field="1" count="1" selected="0">
            <x v="29"/>
          </reference>
          <reference field="2" count="1">
            <x v="29"/>
          </reference>
        </references>
      </pivotArea>
    </format>
    <format dxfId="3536">
      <pivotArea dataOnly="0" labelOnly="1" outline="0" fieldPosition="0">
        <references count="2">
          <reference field="1" count="1" selected="0">
            <x v="30"/>
          </reference>
          <reference field="2" count="1">
            <x v="30"/>
          </reference>
        </references>
      </pivotArea>
    </format>
    <format dxfId="3535">
      <pivotArea dataOnly="0" labelOnly="1" outline="0" fieldPosition="0">
        <references count="2">
          <reference field="1" count="1" selected="0">
            <x v="31"/>
          </reference>
          <reference field="2" count="1">
            <x v="31"/>
          </reference>
        </references>
      </pivotArea>
    </format>
    <format dxfId="3534">
      <pivotArea dataOnly="0" labelOnly="1" outline="0" fieldPosition="0">
        <references count="2">
          <reference field="1" count="1" selected="0">
            <x v="32"/>
          </reference>
          <reference field="2" count="1">
            <x v="32"/>
          </reference>
        </references>
      </pivotArea>
    </format>
    <format dxfId="3533">
      <pivotArea dataOnly="0" labelOnly="1" outline="0" fieldPosition="0">
        <references count="1">
          <reference field="4" count="0"/>
        </references>
      </pivotArea>
    </format>
    <format dxfId="3532">
      <pivotArea dataOnly="0" labelOnly="1" grandCol="1" outline="0" fieldPosition="0"/>
    </format>
    <format dxfId="3531">
      <pivotArea type="origin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Tabla dinámica10" cacheId="52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compact="0" compactData="0" gridDropZones="1" multipleFieldFilters="0" chartFormat="12">
  <location ref="BE15:BF49" firstHeaderRow="2" firstDataRow="2" firstDataCol="1"/>
  <pivotFields count="40">
    <pivotField compact="0" outline="0" showAll="0"/>
    <pivotField compact="0" outline="0" showAll="0" defaultSubtotal="0"/>
    <pivotField dataField="1" compact="0" outline="0" showAll="0"/>
    <pivotField compact="0" numFmtId="167" outline="0" showAll="0"/>
    <pivotField compact="0" outline="0" showAll="0"/>
    <pivotField compact="0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axis="axisRow" compact="0" numFmtId="167" outline="0" showAll="0">
      <items count="33">
        <item x="31"/>
        <item x="30"/>
        <item x="29"/>
        <item x="28"/>
        <item x="27"/>
        <item x="26"/>
        <item x="25"/>
        <item x="21"/>
        <item x="24"/>
        <item x="16"/>
        <item x="19"/>
        <item x="23"/>
        <item x="14"/>
        <item x="18"/>
        <item x="15"/>
        <item x="7"/>
        <item x="13"/>
        <item x="22"/>
        <item x="20"/>
        <item x="17"/>
        <item x="9"/>
        <item x="10"/>
        <item x="12"/>
        <item x="0"/>
        <item x="1"/>
        <item x="2"/>
        <item x="3"/>
        <item x="4"/>
        <item x="6"/>
        <item x="8"/>
        <item x="5"/>
        <item x="11"/>
        <item t="default"/>
      </items>
    </pivotField>
  </pivotFields>
  <rowFields count="1">
    <field x="39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Cuenta de PUNTO" fld="2" subtotal="count" baseField="0" baseItem="0"/>
  </dataFields>
  <formats count="37">
    <format dxfId="2499">
      <pivotArea type="all" dataOnly="0" outline="0" fieldPosition="0"/>
    </format>
    <format dxfId="2498">
      <pivotArea type="all" dataOnly="0" outline="0" fieldPosition="0"/>
    </format>
    <format dxfId="2497">
      <pivotArea type="all" dataOnly="0" outline="0" fieldPosition="0"/>
    </format>
    <format dxfId="2496">
      <pivotArea field="39" type="button" dataOnly="0" labelOnly="1" outline="0" axis="axisRow" fieldPosition="0"/>
    </format>
    <format dxfId="2495">
      <pivotArea field="39" type="button" dataOnly="0" labelOnly="1" outline="0" axis="axisRow" fieldPosition="0"/>
    </format>
    <format dxfId="2494">
      <pivotArea outline="0" collapsedLevelsAreSubtotals="1" fieldPosition="0"/>
    </format>
    <format dxfId="2493">
      <pivotArea field="39" type="button" dataOnly="0" labelOnly="1" outline="0" axis="axisRow" fieldPosition="0"/>
    </format>
    <format dxfId="2492">
      <pivotArea dataOnly="0" labelOnly="1" outline="0" fieldPosition="0">
        <references count="1">
          <reference field="39" count="0"/>
        </references>
      </pivotArea>
    </format>
    <format dxfId="2491">
      <pivotArea dataOnly="0" labelOnly="1" grandRow="1" outline="0" fieldPosition="0"/>
    </format>
    <format dxfId="2490">
      <pivotArea type="all" dataOnly="0" outline="0" fieldPosition="0"/>
    </format>
    <format dxfId="2489">
      <pivotArea type="all" dataOnly="0" outline="0" fieldPosition="0"/>
    </format>
    <format dxfId="2488">
      <pivotArea field="39" type="button" dataOnly="0" labelOnly="1" outline="0" axis="axisRow" fieldPosition="0"/>
    </format>
    <format dxfId="2487">
      <pivotArea field="39" type="button" dataOnly="0" labelOnly="1" outline="0" axis="axisRow" fieldPosition="0"/>
    </format>
    <format dxfId="2486">
      <pivotArea type="origin" dataOnly="0" labelOnly="1" outline="0" fieldPosition="0"/>
    </format>
    <format dxfId="2485">
      <pivotArea type="all" dataOnly="0" outline="0" fieldPosition="0"/>
    </format>
    <format dxfId="2484">
      <pivotArea type="all" dataOnly="0" outline="0" fieldPosition="0"/>
    </format>
    <format dxfId="2483">
      <pivotArea field="39" type="button" dataOnly="0" labelOnly="1" outline="0" axis="axisRow" fieldPosition="0"/>
    </format>
    <format dxfId="2482">
      <pivotArea outline="0" collapsedLevelsAreSubtotals="1" fieldPosition="0"/>
    </format>
    <format dxfId="2481">
      <pivotArea type="topRight" dataOnly="0" labelOnly="1" outline="0" fieldPosition="0"/>
    </format>
    <format dxfId="2480">
      <pivotArea type="topRight" dataOnly="0" labelOnly="1" outline="0" fieldPosition="0"/>
    </format>
    <format dxfId="2479">
      <pivotArea outline="0" collapsedLevelsAreSubtotals="1" fieldPosition="0">
        <references count="1">
          <reference field="39" count="6" selected="0">
            <x v="0"/>
            <x v="1"/>
            <x v="2"/>
            <x v="3"/>
            <x v="4"/>
            <x v="5"/>
          </reference>
        </references>
      </pivotArea>
    </format>
    <format dxfId="2478">
      <pivotArea dataOnly="0" labelOnly="1" outline="0" fieldPosition="0">
        <references count="1">
          <reference field="39" count="6">
            <x v="0"/>
            <x v="1"/>
            <x v="2"/>
            <x v="3"/>
            <x v="4"/>
            <x v="5"/>
          </reference>
        </references>
      </pivotArea>
    </format>
    <format dxfId="2477">
      <pivotArea outline="0" collapsedLevelsAreSubtotals="1" fieldPosition="0">
        <references count="1">
          <reference field="39" count="1" selected="0">
            <x v="0"/>
          </reference>
        </references>
      </pivotArea>
    </format>
    <format dxfId="2476">
      <pivotArea dataOnly="0" labelOnly="1" outline="0" fieldPosition="0">
        <references count="1">
          <reference field="39" count="1">
            <x v="0"/>
          </reference>
        </references>
      </pivotArea>
    </format>
    <format dxfId="2475">
      <pivotArea outline="0" collapsedLevelsAreSubtotals="1" fieldPosition="0">
        <references count="1">
          <reference field="39" count="1" selected="0">
            <x v="0"/>
          </reference>
        </references>
      </pivotArea>
    </format>
    <format dxfId="2474">
      <pivotArea dataOnly="0" labelOnly="1" outline="0" fieldPosition="0">
        <references count="1">
          <reference field="39" count="1">
            <x v="0"/>
          </reference>
        </references>
      </pivotArea>
    </format>
    <format dxfId="2473">
      <pivotArea type="all" dataOnly="0" outline="0" fieldPosition="0"/>
    </format>
    <format dxfId="2472">
      <pivotArea outline="0" collapsedLevelsAreSubtotals="1" fieldPosition="0"/>
    </format>
    <format dxfId="2471">
      <pivotArea type="topRight" dataOnly="0" labelOnly="1" outline="0" fieldPosition="0"/>
    </format>
    <format dxfId="2470">
      <pivotArea dataOnly="0" labelOnly="1" outline="0" fieldPosition="0">
        <references count="1">
          <reference field="39" count="0"/>
        </references>
      </pivotArea>
    </format>
    <format dxfId="2469">
      <pivotArea dataOnly="0" labelOnly="1" grandRow="1" outline="0" fieldPosition="0"/>
    </format>
    <format dxfId="2468">
      <pivotArea type="all" dataOnly="0" outline="0" fieldPosition="0"/>
    </format>
    <format dxfId="2467">
      <pivotArea outline="0" collapsedLevelsAreSubtotals="1" fieldPosition="0"/>
    </format>
    <format dxfId="2466">
      <pivotArea dataOnly="0" labelOnly="1" outline="0" fieldPosition="0">
        <references count="1">
          <reference field="39" count="0"/>
        </references>
      </pivotArea>
    </format>
    <format dxfId="2465">
      <pivotArea dataOnly="0" labelOnly="1" grandRow="1" outline="0" fieldPosition="0"/>
    </format>
    <format dxfId="2464">
      <pivotArea type="origin" dataOnly="0" labelOnly="1" outline="0" fieldPosition="0"/>
    </format>
    <format dxfId="2463">
      <pivotArea type="topRight" dataOnly="0" labelOnly="1" outline="0" fieldPosition="0"/>
    </format>
  </formats>
  <chartFormats count="184">
    <chartFormat chart="1" format="22" series="1">
      <pivotArea type="data" outline="0" fieldPosition="0"/>
    </chartFormat>
    <chartFormat chart="3" format="70" series="1">
      <pivotArea type="data" outline="0" fieldPosition="0"/>
    </chartFormat>
    <chartFormat chart="3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2">
      <pivotArea type="data" outline="0" fieldPosition="0">
        <references count="2">
          <reference field="4294967294" count="1" selected="0">
            <x v="0"/>
          </reference>
          <reference field="39" count="1" selected="0">
            <x v="6"/>
          </reference>
        </references>
      </pivotArea>
    </chartFormat>
    <chartFormat chart="3" format="73">
      <pivotArea type="data" outline="0" fieldPosition="0">
        <references count="2">
          <reference field="4294967294" count="1" selected="0">
            <x v="0"/>
          </reference>
          <reference field="39" count="1" selected="0">
            <x v="8"/>
          </reference>
        </references>
      </pivotArea>
    </chartFormat>
    <chartFormat chart="3" format="76">
      <pivotArea type="data" outline="0" fieldPosition="0">
        <references count="2">
          <reference field="4294967294" count="1" selected="0">
            <x v="0"/>
          </reference>
          <reference field="39" count="1" selected="0">
            <x v="10"/>
          </reference>
        </references>
      </pivotArea>
    </chartFormat>
    <chartFormat chart="3" format="78">
      <pivotArea type="data" outline="0" fieldPosition="0">
        <references count="2">
          <reference field="4294967294" count="1" selected="0">
            <x v="0"/>
          </reference>
          <reference field="39" count="1" selected="0">
            <x v="11"/>
          </reference>
        </references>
      </pivotArea>
    </chartFormat>
    <chartFormat chart="3" format="80">
      <pivotArea type="data" outline="0" fieldPosition="0">
        <references count="2">
          <reference field="4294967294" count="1" selected="0">
            <x v="0"/>
          </reference>
          <reference field="39" count="1" selected="0">
            <x v="12"/>
          </reference>
        </references>
      </pivotArea>
    </chartFormat>
    <chartFormat chart="3" format="81">
      <pivotArea type="data" outline="0" fieldPosition="0">
        <references count="2">
          <reference field="4294967294" count="1" selected="0">
            <x v="0"/>
          </reference>
          <reference field="39" count="1" selected="0">
            <x v="9"/>
          </reference>
        </references>
      </pivotArea>
    </chartFormat>
    <chartFormat chart="3" format="82">
      <pivotArea type="data" outline="0" fieldPosition="0">
        <references count="2">
          <reference field="4294967294" count="1" selected="0">
            <x v="0"/>
          </reference>
          <reference field="39" count="1" selected="0">
            <x v="7"/>
          </reference>
        </references>
      </pivotArea>
    </chartFormat>
    <chartFormat chart="3" format="84">
      <pivotArea type="data" outline="0" fieldPosition="0">
        <references count="2">
          <reference field="4294967294" count="1" selected="0">
            <x v="0"/>
          </reference>
          <reference field="39" count="1" selected="0">
            <x v="5"/>
          </reference>
        </references>
      </pivotArea>
    </chartFormat>
    <chartFormat chart="3" format="85">
      <pivotArea type="data" outline="0" fieldPosition="0">
        <references count="2">
          <reference field="4294967294" count="1" selected="0">
            <x v="0"/>
          </reference>
          <reference field="39" count="1" selected="0">
            <x v="3"/>
          </reference>
        </references>
      </pivotArea>
    </chartFormat>
    <chartFormat chart="3" format="86">
      <pivotArea type="data" outline="0" fieldPosition="0">
        <references count="2">
          <reference field="4294967294" count="1" selected="0">
            <x v="0"/>
          </reference>
          <reference field="39" count="1" selected="0">
            <x v="4"/>
          </reference>
        </references>
      </pivotArea>
    </chartFormat>
    <chartFormat chart="3" format="87">
      <pivotArea type="data" outline="0" fieldPosition="0">
        <references count="2">
          <reference field="4294967294" count="1" selected="0">
            <x v="0"/>
          </reference>
          <reference field="39" count="1" selected="0">
            <x v="2"/>
          </reference>
        </references>
      </pivotArea>
    </chartFormat>
    <chartFormat chart="3" format="88">
      <pivotArea type="data" outline="0" fieldPosition="0">
        <references count="2">
          <reference field="4294967294" count="1" selected="0">
            <x v="0"/>
          </reference>
          <reference field="39" count="1" selected="0">
            <x v="0"/>
          </reference>
        </references>
      </pivotArea>
    </chartFormat>
    <chartFormat chart="4" format="8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0">
      <pivotArea type="data" outline="0" fieldPosition="0">
        <references count="2">
          <reference field="4294967294" count="1" selected="0">
            <x v="0"/>
          </reference>
          <reference field="39" count="1" selected="0">
            <x v="0"/>
          </reference>
        </references>
      </pivotArea>
    </chartFormat>
    <chartFormat chart="4" format="91">
      <pivotArea type="data" outline="0" fieldPosition="0">
        <references count="2">
          <reference field="4294967294" count="1" selected="0">
            <x v="0"/>
          </reference>
          <reference field="39" count="1" selected="0">
            <x v="2"/>
          </reference>
        </references>
      </pivotArea>
    </chartFormat>
    <chartFormat chart="4" format="92">
      <pivotArea type="data" outline="0" fieldPosition="0">
        <references count="2">
          <reference field="4294967294" count="1" selected="0">
            <x v="0"/>
          </reference>
          <reference field="39" count="1" selected="0">
            <x v="3"/>
          </reference>
        </references>
      </pivotArea>
    </chartFormat>
    <chartFormat chart="4" format="93">
      <pivotArea type="data" outline="0" fieldPosition="0">
        <references count="2">
          <reference field="4294967294" count="1" selected="0">
            <x v="0"/>
          </reference>
          <reference field="39" count="1" selected="0">
            <x v="4"/>
          </reference>
        </references>
      </pivotArea>
    </chartFormat>
    <chartFormat chart="4" format="94">
      <pivotArea type="data" outline="0" fieldPosition="0">
        <references count="2">
          <reference field="4294967294" count="1" selected="0">
            <x v="0"/>
          </reference>
          <reference field="39" count="1" selected="0">
            <x v="5"/>
          </reference>
        </references>
      </pivotArea>
    </chartFormat>
    <chartFormat chart="4" format="95">
      <pivotArea type="data" outline="0" fieldPosition="0">
        <references count="2">
          <reference field="4294967294" count="1" selected="0">
            <x v="0"/>
          </reference>
          <reference field="39" count="1" selected="0">
            <x v="6"/>
          </reference>
        </references>
      </pivotArea>
    </chartFormat>
    <chartFormat chart="4" format="97">
      <pivotArea type="data" outline="0" fieldPosition="0">
        <references count="2">
          <reference field="4294967294" count="1" selected="0">
            <x v="0"/>
          </reference>
          <reference field="39" count="1" selected="0">
            <x v="7"/>
          </reference>
        </references>
      </pivotArea>
    </chartFormat>
    <chartFormat chart="4" format="99">
      <pivotArea type="data" outline="0" fieldPosition="0">
        <references count="2">
          <reference field="4294967294" count="1" selected="0">
            <x v="0"/>
          </reference>
          <reference field="39" count="1" selected="0">
            <x v="8"/>
          </reference>
        </references>
      </pivotArea>
    </chartFormat>
    <chartFormat chart="4" format="100">
      <pivotArea type="data" outline="0" fieldPosition="0">
        <references count="2">
          <reference field="4294967294" count="1" selected="0">
            <x v="0"/>
          </reference>
          <reference field="39" count="1" selected="0">
            <x v="9"/>
          </reference>
        </references>
      </pivotArea>
    </chartFormat>
    <chartFormat chart="4" format="101">
      <pivotArea type="data" outline="0" fieldPosition="0">
        <references count="2">
          <reference field="4294967294" count="1" selected="0">
            <x v="0"/>
          </reference>
          <reference field="39" count="1" selected="0">
            <x v="10"/>
          </reference>
        </references>
      </pivotArea>
    </chartFormat>
    <chartFormat chart="4" format="102">
      <pivotArea type="data" outline="0" fieldPosition="0">
        <references count="2">
          <reference field="4294967294" count="1" selected="0">
            <x v="0"/>
          </reference>
          <reference field="39" count="1" selected="0">
            <x v="11"/>
          </reference>
        </references>
      </pivotArea>
    </chartFormat>
    <chartFormat chart="4" format="106">
      <pivotArea type="data" outline="0" fieldPosition="0">
        <references count="2">
          <reference field="4294967294" count="1" selected="0">
            <x v="0"/>
          </reference>
          <reference field="39" count="1" selected="0">
            <x v="12"/>
          </reference>
        </references>
      </pivotArea>
    </chartFormat>
    <chartFormat chart="4" format="107">
      <pivotArea type="data" outline="0" fieldPosition="0">
        <references count="2">
          <reference field="4294967294" count="1" selected="0">
            <x v="0"/>
          </reference>
          <reference field="39" count="1" selected="0">
            <x v="14"/>
          </reference>
        </references>
      </pivotArea>
    </chartFormat>
    <chartFormat chart="4" format="108">
      <pivotArea type="data" outline="0" fieldPosition="0">
        <references count="2">
          <reference field="4294967294" count="1" selected="0">
            <x v="0"/>
          </reference>
          <reference field="39" count="1" selected="0">
            <x v="13"/>
          </reference>
        </references>
      </pivotArea>
    </chartFormat>
    <chartFormat chart="4" format="112">
      <pivotArea type="data" outline="0" fieldPosition="0">
        <references count="2">
          <reference field="4294967294" count="1" selected="0">
            <x v="0"/>
          </reference>
          <reference field="39" count="1" selected="0">
            <x v="1"/>
          </reference>
        </references>
      </pivotArea>
    </chartFormat>
    <chartFormat chart="5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4">
      <pivotArea type="data" outline="0" fieldPosition="0">
        <references count="2">
          <reference field="4294967294" count="1" selected="0">
            <x v="0"/>
          </reference>
          <reference field="39" count="1" selected="0">
            <x v="0"/>
          </reference>
        </references>
      </pivotArea>
    </chartFormat>
    <chartFormat chart="5" format="115">
      <pivotArea type="data" outline="0" fieldPosition="0">
        <references count="2">
          <reference field="4294967294" count="1" selected="0">
            <x v="0"/>
          </reference>
          <reference field="39" count="1" selected="0">
            <x v="1"/>
          </reference>
        </references>
      </pivotArea>
    </chartFormat>
    <chartFormat chart="5" format="116">
      <pivotArea type="data" outline="0" fieldPosition="0">
        <references count="2">
          <reference field="4294967294" count="1" selected="0">
            <x v="0"/>
          </reference>
          <reference field="39" count="1" selected="0">
            <x v="2"/>
          </reference>
        </references>
      </pivotArea>
    </chartFormat>
    <chartFormat chart="5" format="117">
      <pivotArea type="data" outline="0" fieldPosition="0">
        <references count="2">
          <reference field="4294967294" count="1" selected="0">
            <x v="0"/>
          </reference>
          <reference field="39" count="1" selected="0">
            <x v="3"/>
          </reference>
        </references>
      </pivotArea>
    </chartFormat>
    <chartFormat chart="5" format="118">
      <pivotArea type="data" outline="0" fieldPosition="0">
        <references count="2">
          <reference field="4294967294" count="1" selected="0">
            <x v="0"/>
          </reference>
          <reference field="39" count="1" selected="0">
            <x v="4"/>
          </reference>
        </references>
      </pivotArea>
    </chartFormat>
    <chartFormat chart="5" format="119">
      <pivotArea type="data" outline="0" fieldPosition="0">
        <references count="2">
          <reference field="4294967294" count="1" selected="0">
            <x v="0"/>
          </reference>
          <reference field="39" count="1" selected="0">
            <x v="5"/>
          </reference>
        </references>
      </pivotArea>
    </chartFormat>
    <chartFormat chart="5" format="120">
      <pivotArea type="data" outline="0" fieldPosition="0">
        <references count="2">
          <reference field="4294967294" count="1" selected="0">
            <x v="0"/>
          </reference>
          <reference field="39" count="1" selected="0">
            <x v="6"/>
          </reference>
        </references>
      </pivotArea>
    </chartFormat>
    <chartFormat chart="5" format="122">
      <pivotArea type="data" outline="0" fieldPosition="0">
        <references count="2">
          <reference field="4294967294" count="1" selected="0">
            <x v="0"/>
          </reference>
          <reference field="39" count="1" selected="0">
            <x v="7"/>
          </reference>
        </references>
      </pivotArea>
    </chartFormat>
    <chartFormat chart="5" format="124">
      <pivotArea type="data" outline="0" fieldPosition="0">
        <references count="2">
          <reference field="4294967294" count="1" selected="0">
            <x v="0"/>
          </reference>
          <reference field="39" count="1" selected="0">
            <x v="8"/>
          </reference>
        </references>
      </pivotArea>
    </chartFormat>
    <chartFormat chart="5" format="125">
      <pivotArea type="data" outline="0" fieldPosition="0">
        <references count="2">
          <reference field="4294967294" count="1" selected="0">
            <x v="0"/>
          </reference>
          <reference field="39" count="1" selected="0">
            <x v="9"/>
          </reference>
        </references>
      </pivotArea>
    </chartFormat>
    <chartFormat chart="5" format="126">
      <pivotArea type="data" outline="0" fieldPosition="0">
        <references count="2">
          <reference field="4294967294" count="1" selected="0">
            <x v="0"/>
          </reference>
          <reference field="39" count="1" selected="0">
            <x v="10"/>
          </reference>
        </references>
      </pivotArea>
    </chartFormat>
    <chartFormat chart="5" format="127">
      <pivotArea type="data" outline="0" fieldPosition="0">
        <references count="2">
          <reference field="4294967294" count="1" selected="0">
            <x v="0"/>
          </reference>
          <reference field="39" count="1" selected="0">
            <x v="11"/>
          </reference>
        </references>
      </pivotArea>
    </chartFormat>
    <chartFormat chart="5" format="130">
      <pivotArea type="data" outline="0" fieldPosition="0">
        <references count="2">
          <reference field="4294967294" count="1" selected="0">
            <x v="0"/>
          </reference>
          <reference field="39" count="1" selected="0">
            <x v="12"/>
          </reference>
        </references>
      </pivotArea>
    </chartFormat>
    <chartFormat chart="5" format="134">
      <pivotArea type="data" outline="0" fieldPosition="0">
        <references count="2">
          <reference field="4294967294" count="1" selected="0">
            <x v="0"/>
          </reference>
          <reference field="39" count="1" selected="0">
            <x v="13"/>
          </reference>
        </references>
      </pivotArea>
    </chartFormat>
    <chartFormat chart="5" format="135">
      <pivotArea type="data" outline="0" fieldPosition="0">
        <references count="2">
          <reference field="4294967294" count="1" selected="0">
            <x v="0"/>
          </reference>
          <reference field="39" count="1" selected="0">
            <x v="14"/>
          </reference>
        </references>
      </pivotArea>
    </chartFormat>
    <chartFormat chart="6" format="1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0">
      <pivotArea type="data" outline="0" fieldPosition="0">
        <references count="2">
          <reference field="4294967294" count="1" selected="0">
            <x v="0"/>
          </reference>
          <reference field="39" count="1" selected="0">
            <x v="0"/>
          </reference>
        </references>
      </pivotArea>
    </chartFormat>
    <chartFormat chart="6" format="141">
      <pivotArea type="data" outline="0" fieldPosition="0">
        <references count="2">
          <reference field="4294967294" count="1" selected="0">
            <x v="0"/>
          </reference>
          <reference field="39" count="1" selected="0">
            <x v="1"/>
          </reference>
        </references>
      </pivotArea>
    </chartFormat>
    <chartFormat chart="6" format="142">
      <pivotArea type="data" outline="0" fieldPosition="0">
        <references count="2">
          <reference field="4294967294" count="1" selected="0">
            <x v="0"/>
          </reference>
          <reference field="39" count="1" selected="0">
            <x v="2"/>
          </reference>
        </references>
      </pivotArea>
    </chartFormat>
    <chartFormat chart="6" format="143">
      <pivotArea type="data" outline="0" fieldPosition="0">
        <references count="2">
          <reference field="4294967294" count="1" selected="0">
            <x v="0"/>
          </reference>
          <reference field="39" count="1" selected="0">
            <x v="3"/>
          </reference>
        </references>
      </pivotArea>
    </chartFormat>
    <chartFormat chart="6" format="144">
      <pivotArea type="data" outline="0" fieldPosition="0">
        <references count="2">
          <reference field="4294967294" count="1" selected="0">
            <x v="0"/>
          </reference>
          <reference field="39" count="1" selected="0">
            <x v="4"/>
          </reference>
        </references>
      </pivotArea>
    </chartFormat>
    <chartFormat chart="6" format="145">
      <pivotArea type="data" outline="0" fieldPosition="0">
        <references count="2">
          <reference field="4294967294" count="1" selected="0">
            <x v="0"/>
          </reference>
          <reference field="39" count="1" selected="0">
            <x v="5"/>
          </reference>
        </references>
      </pivotArea>
    </chartFormat>
    <chartFormat chart="6" format="146">
      <pivotArea type="data" outline="0" fieldPosition="0">
        <references count="2">
          <reference field="4294967294" count="1" selected="0">
            <x v="0"/>
          </reference>
          <reference field="39" count="1" selected="0">
            <x v="6"/>
          </reference>
        </references>
      </pivotArea>
    </chartFormat>
    <chartFormat chart="6" format="147">
      <pivotArea type="data" outline="0" fieldPosition="0">
        <references count="2">
          <reference field="4294967294" count="1" selected="0">
            <x v="0"/>
          </reference>
          <reference field="39" count="1" selected="0">
            <x v="7"/>
          </reference>
        </references>
      </pivotArea>
    </chartFormat>
    <chartFormat chart="6" format="148">
      <pivotArea type="data" outline="0" fieldPosition="0">
        <references count="2">
          <reference field="4294967294" count="1" selected="0">
            <x v="0"/>
          </reference>
          <reference field="39" count="1" selected="0">
            <x v="8"/>
          </reference>
        </references>
      </pivotArea>
    </chartFormat>
    <chartFormat chart="6" format="149">
      <pivotArea type="data" outline="0" fieldPosition="0">
        <references count="2">
          <reference field="4294967294" count="1" selected="0">
            <x v="0"/>
          </reference>
          <reference field="39" count="1" selected="0">
            <x v="9"/>
          </reference>
        </references>
      </pivotArea>
    </chartFormat>
    <chartFormat chart="6" format="150">
      <pivotArea type="data" outline="0" fieldPosition="0">
        <references count="2">
          <reference field="4294967294" count="1" selected="0">
            <x v="0"/>
          </reference>
          <reference field="39" count="1" selected="0">
            <x v="10"/>
          </reference>
        </references>
      </pivotArea>
    </chartFormat>
    <chartFormat chart="6" format="151">
      <pivotArea type="data" outline="0" fieldPosition="0">
        <references count="2">
          <reference field="4294967294" count="1" selected="0">
            <x v="0"/>
          </reference>
          <reference field="39" count="1" selected="0">
            <x v="11"/>
          </reference>
        </references>
      </pivotArea>
    </chartFormat>
    <chartFormat chart="6" format="153">
      <pivotArea type="data" outline="0" fieldPosition="0">
        <references count="2">
          <reference field="4294967294" count="1" selected="0">
            <x v="0"/>
          </reference>
          <reference field="39" count="1" selected="0">
            <x v="12"/>
          </reference>
        </references>
      </pivotArea>
    </chartFormat>
    <chartFormat chart="6" format="154">
      <pivotArea type="data" outline="0" fieldPosition="0">
        <references count="2">
          <reference field="4294967294" count="1" selected="0">
            <x v="0"/>
          </reference>
          <reference field="39" count="1" selected="0">
            <x v="13"/>
          </reference>
        </references>
      </pivotArea>
    </chartFormat>
    <chartFormat chart="6" format="155">
      <pivotArea type="data" outline="0" fieldPosition="0">
        <references count="2">
          <reference field="4294967294" count="1" selected="0">
            <x v="0"/>
          </reference>
          <reference field="39" count="1" selected="0">
            <x v="14"/>
          </reference>
        </references>
      </pivotArea>
    </chartFormat>
    <chartFormat chart="6" format="160">
      <pivotArea type="data" outline="0" fieldPosition="0">
        <references count="2">
          <reference field="4294967294" count="1" selected="0">
            <x v="0"/>
          </reference>
          <reference field="39" count="1" selected="0">
            <x v="17"/>
          </reference>
        </references>
      </pivotArea>
    </chartFormat>
    <chartFormat chart="6" format="161">
      <pivotArea type="data" outline="0" fieldPosition="0">
        <references count="2">
          <reference field="4294967294" count="1" selected="0">
            <x v="0"/>
          </reference>
          <reference field="39" count="1" selected="0">
            <x v="16"/>
          </reference>
        </references>
      </pivotArea>
    </chartFormat>
    <chartFormat chart="6" format="162">
      <pivotArea type="data" outline="0" fieldPosition="0">
        <references count="2">
          <reference field="4294967294" count="1" selected="0">
            <x v="0"/>
          </reference>
          <reference field="39" count="1" selected="0">
            <x v="15"/>
          </reference>
        </references>
      </pivotArea>
    </chartFormat>
    <chartFormat chart="6" format="165">
      <pivotArea type="data" outline="0" fieldPosition="0">
        <references count="2">
          <reference field="4294967294" count="1" selected="0">
            <x v="0"/>
          </reference>
          <reference field="39" count="1" selected="0">
            <x v="18"/>
          </reference>
        </references>
      </pivotArea>
    </chartFormat>
    <chartFormat chart="7" format="1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7">
      <pivotArea type="data" outline="0" fieldPosition="0">
        <references count="2">
          <reference field="4294967294" count="1" selected="0">
            <x v="0"/>
          </reference>
          <reference field="39" count="1" selected="0">
            <x v="0"/>
          </reference>
        </references>
      </pivotArea>
    </chartFormat>
    <chartFormat chart="7" format="168">
      <pivotArea type="data" outline="0" fieldPosition="0">
        <references count="2">
          <reference field="4294967294" count="1" selected="0">
            <x v="0"/>
          </reference>
          <reference field="39" count="1" selected="0">
            <x v="1"/>
          </reference>
        </references>
      </pivotArea>
    </chartFormat>
    <chartFormat chart="7" format="169">
      <pivotArea type="data" outline="0" fieldPosition="0">
        <references count="2">
          <reference field="4294967294" count="1" selected="0">
            <x v="0"/>
          </reference>
          <reference field="39" count="1" selected="0">
            <x v="2"/>
          </reference>
        </references>
      </pivotArea>
    </chartFormat>
    <chartFormat chart="7" format="170">
      <pivotArea type="data" outline="0" fieldPosition="0">
        <references count="2">
          <reference field="4294967294" count="1" selected="0">
            <x v="0"/>
          </reference>
          <reference field="39" count="1" selected="0">
            <x v="3"/>
          </reference>
        </references>
      </pivotArea>
    </chartFormat>
    <chartFormat chart="7" format="171">
      <pivotArea type="data" outline="0" fieldPosition="0">
        <references count="2">
          <reference field="4294967294" count="1" selected="0">
            <x v="0"/>
          </reference>
          <reference field="39" count="1" selected="0">
            <x v="4"/>
          </reference>
        </references>
      </pivotArea>
    </chartFormat>
    <chartFormat chart="7" format="172">
      <pivotArea type="data" outline="0" fieldPosition="0">
        <references count="2">
          <reference field="4294967294" count="1" selected="0">
            <x v="0"/>
          </reference>
          <reference field="39" count="1" selected="0">
            <x v="5"/>
          </reference>
        </references>
      </pivotArea>
    </chartFormat>
    <chartFormat chart="7" format="173">
      <pivotArea type="data" outline="0" fieldPosition="0">
        <references count="2">
          <reference field="4294967294" count="1" selected="0">
            <x v="0"/>
          </reference>
          <reference field="39" count="1" selected="0">
            <x v="6"/>
          </reference>
        </references>
      </pivotArea>
    </chartFormat>
    <chartFormat chart="7" format="174">
      <pivotArea type="data" outline="0" fieldPosition="0">
        <references count="2">
          <reference field="4294967294" count="1" selected="0">
            <x v="0"/>
          </reference>
          <reference field="39" count="1" selected="0">
            <x v="7"/>
          </reference>
        </references>
      </pivotArea>
    </chartFormat>
    <chartFormat chart="7" format="175">
      <pivotArea type="data" outline="0" fieldPosition="0">
        <references count="2">
          <reference field="4294967294" count="1" selected="0">
            <x v="0"/>
          </reference>
          <reference field="39" count="1" selected="0">
            <x v="8"/>
          </reference>
        </references>
      </pivotArea>
    </chartFormat>
    <chartFormat chart="7" format="176">
      <pivotArea type="data" outline="0" fieldPosition="0">
        <references count="2">
          <reference field="4294967294" count="1" selected="0">
            <x v="0"/>
          </reference>
          <reference field="39" count="1" selected="0">
            <x v="9"/>
          </reference>
        </references>
      </pivotArea>
    </chartFormat>
    <chartFormat chart="7" format="177">
      <pivotArea type="data" outline="0" fieldPosition="0">
        <references count="2">
          <reference field="4294967294" count="1" selected="0">
            <x v="0"/>
          </reference>
          <reference field="39" count="1" selected="0">
            <x v="10"/>
          </reference>
        </references>
      </pivotArea>
    </chartFormat>
    <chartFormat chart="7" format="178">
      <pivotArea type="data" outline="0" fieldPosition="0">
        <references count="2">
          <reference field="4294967294" count="1" selected="0">
            <x v="0"/>
          </reference>
          <reference field="39" count="1" selected="0">
            <x v="11"/>
          </reference>
        </references>
      </pivotArea>
    </chartFormat>
    <chartFormat chart="7" format="179">
      <pivotArea type="data" outline="0" fieldPosition="0">
        <references count="2">
          <reference field="4294967294" count="1" selected="0">
            <x v="0"/>
          </reference>
          <reference field="39" count="1" selected="0">
            <x v="12"/>
          </reference>
        </references>
      </pivotArea>
    </chartFormat>
    <chartFormat chart="7" format="180">
      <pivotArea type="data" outline="0" fieldPosition="0">
        <references count="2">
          <reference field="4294967294" count="1" selected="0">
            <x v="0"/>
          </reference>
          <reference field="39" count="1" selected="0">
            <x v="13"/>
          </reference>
        </references>
      </pivotArea>
    </chartFormat>
    <chartFormat chart="7" format="181">
      <pivotArea type="data" outline="0" fieldPosition="0">
        <references count="2">
          <reference field="4294967294" count="1" selected="0">
            <x v="0"/>
          </reference>
          <reference field="39" count="1" selected="0">
            <x v="14"/>
          </reference>
        </references>
      </pivotArea>
    </chartFormat>
    <chartFormat chart="7" format="185">
      <pivotArea type="data" outline="0" fieldPosition="0">
        <references count="2">
          <reference field="4294967294" count="1" selected="0">
            <x v="0"/>
          </reference>
          <reference field="39" count="1" selected="0">
            <x v="15"/>
          </reference>
        </references>
      </pivotArea>
    </chartFormat>
    <chartFormat chart="7" format="188">
      <pivotArea type="data" outline="0" fieldPosition="0">
        <references count="2">
          <reference field="4294967294" count="1" selected="0">
            <x v="0"/>
          </reference>
          <reference field="39" count="1" selected="0">
            <x v="16"/>
          </reference>
        </references>
      </pivotArea>
    </chartFormat>
    <chartFormat chart="7" format="189">
      <pivotArea type="data" outline="0" fieldPosition="0">
        <references count="2">
          <reference field="4294967294" count="1" selected="0">
            <x v="0"/>
          </reference>
          <reference field="39" count="1" selected="0">
            <x v="17"/>
          </reference>
        </references>
      </pivotArea>
    </chartFormat>
    <chartFormat chart="7" format="190">
      <pivotArea type="data" outline="0" fieldPosition="0">
        <references count="2">
          <reference field="4294967294" count="1" selected="0">
            <x v="0"/>
          </reference>
          <reference field="39" count="1" selected="0">
            <x v="18"/>
          </reference>
        </references>
      </pivotArea>
    </chartFormat>
    <chartFormat chart="7" format="191">
      <pivotArea type="data" outline="0" fieldPosition="0">
        <references count="2">
          <reference field="4294967294" count="1" selected="0">
            <x v="0"/>
          </reference>
          <reference field="39" count="1" selected="0">
            <x v="19"/>
          </reference>
        </references>
      </pivotArea>
    </chartFormat>
    <chartFormat chart="8" format="19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98">
      <pivotArea type="data" outline="0" fieldPosition="0">
        <references count="2">
          <reference field="4294967294" count="1" selected="0">
            <x v="0"/>
          </reference>
          <reference field="39" count="1" selected="0">
            <x v="0"/>
          </reference>
        </references>
      </pivotArea>
    </chartFormat>
    <chartFormat chart="8" format="199">
      <pivotArea type="data" outline="0" fieldPosition="0">
        <references count="2">
          <reference field="4294967294" count="1" selected="0">
            <x v="0"/>
          </reference>
          <reference field="39" count="1" selected="0">
            <x v="1"/>
          </reference>
        </references>
      </pivotArea>
    </chartFormat>
    <chartFormat chart="8" format="200">
      <pivotArea type="data" outline="0" fieldPosition="0">
        <references count="2">
          <reference field="4294967294" count="1" selected="0">
            <x v="0"/>
          </reference>
          <reference field="39" count="1" selected="0">
            <x v="2"/>
          </reference>
        </references>
      </pivotArea>
    </chartFormat>
    <chartFormat chart="8" format="201">
      <pivotArea type="data" outline="0" fieldPosition="0">
        <references count="2">
          <reference field="4294967294" count="1" selected="0">
            <x v="0"/>
          </reference>
          <reference field="39" count="1" selected="0">
            <x v="3"/>
          </reference>
        </references>
      </pivotArea>
    </chartFormat>
    <chartFormat chart="8" format="202">
      <pivotArea type="data" outline="0" fieldPosition="0">
        <references count="2">
          <reference field="4294967294" count="1" selected="0">
            <x v="0"/>
          </reference>
          <reference field="39" count="1" selected="0">
            <x v="4"/>
          </reference>
        </references>
      </pivotArea>
    </chartFormat>
    <chartFormat chart="8" format="203">
      <pivotArea type="data" outline="0" fieldPosition="0">
        <references count="2">
          <reference field="4294967294" count="1" selected="0">
            <x v="0"/>
          </reference>
          <reference field="39" count="1" selected="0">
            <x v="5"/>
          </reference>
        </references>
      </pivotArea>
    </chartFormat>
    <chartFormat chart="8" format="204">
      <pivotArea type="data" outline="0" fieldPosition="0">
        <references count="2">
          <reference field="4294967294" count="1" selected="0">
            <x v="0"/>
          </reference>
          <reference field="39" count="1" selected="0">
            <x v="6"/>
          </reference>
        </references>
      </pivotArea>
    </chartFormat>
    <chartFormat chart="8" format="205">
      <pivotArea type="data" outline="0" fieldPosition="0">
        <references count="2">
          <reference field="4294967294" count="1" selected="0">
            <x v="0"/>
          </reference>
          <reference field="39" count="1" selected="0">
            <x v="7"/>
          </reference>
        </references>
      </pivotArea>
    </chartFormat>
    <chartFormat chart="8" format="206">
      <pivotArea type="data" outline="0" fieldPosition="0">
        <references count="2">
          <reference field="4294967294" count="1" selected="0">
            <x v="0"/>
          </reference>
          <reference field="39" count="1" selected="0">
            <x v="8"/>
          </reference>
        </references>
      </pivotArea>
    </chartFormat>
    <chartFormat chart="8" format="207">
      <pivotArea type="data" outline="0" fieldPosition="0">
        <references count="2">
          <reference field="4294967294" count="1" selected="0">
            <x v="0"/>
          </reference>
          <reference field="39" count="1" selected="0">
            <x v="9"/>
          </reference>
        </references>
      </pivotArea>
    </chartFormat>
    <chartFormat chart="8" format="208">
      <pivotArea type="data" outline="0" fieldPosition="0">
        <references count="2">
          <reference field="4294967294" count="1" selected="0">
            <x v="0"/>
          </reference>
          <reference field="39" count="1" selected="0">
            <x v="10"/>
          </reference>
        </references>
      </pivotArea>
    </chartFormat>
    <chartFormat chart="8" format="209">
      <pivotArea type="data" outline="0" fieldPosition="0">
        <references count="2">
          <reference field="4294967294" count="1" selected="0">
            <x v="0"/>
          </reference>
          <reference field="39" count="1" selected="0">
            <x v="11"/>
          </reference>
        </references>
      </pivotArea>
    </chartFormat>
    <chartFormat chart="8" format="210">
      <pivotArea type="data" outline="0" fieldPosition="0">
        <references count="2">
          <reference field="4294967294" count="1" selected="0">
            <x v="0"/>
          </reference>
          <reference field="39" count="1" selected="0">
            <x v="12"/>
          </reference>
        </references>
      </pivotArea>
    </chartFormat>
    <chartFormat chart="8" format="211">
      <pivotArea type="data" outline="0" fieldPosition="0">
        <references count="2">
          <reference field="4294967294" count="1" selected="0">
            <x v="0"/>
          </reference>
          <reference field="39" count="1" selected="0">
            <x v="13"/>
          </reference>
        </references>
      </pivotArea>
    </chartFormat>
    <chartFormat chart="8" format="212">
      <pivotArea type="data" outline="0" fieldPosition="0">
        <references count="2">
          <reference field="4294967294" count="1" selected="0">
            <x v="0"/>
          </reference>
          <reference field="39" count="1" selected="0">
            <x v="14"/>
          </reference>
        </references>
      </pivotArea>
    </chartFormat>
    <chartFormat chart="8" format="214">
      <pivotArea type="data" outline="0" fieldPosition="0">
        <references count="2">
          <reference field="4294967294" count="1" selected="0">
            <x v="0"/>
          </reference>
          <reference field="39" count="1" selected="0">
            <x v="15"/>
          </reference>
        </references>
      </pivotArea>
    </chartFormat>
    <chartFormat chart="8" format="215">
      <pivotArea type="data" outline="0" fieldPosition="0">
        <references count="2">
          <reference field="4294967294" count="1" selected="0">
            <x v="0"/>
          </reference>
          <reference field="39" count="1" selected="0">
            <x v="16"/>
          </reference>
        </references>
      </pivotArea>
    </chartFormat>
    <chartFormat chart="8" format="216">
      <pivotArea type="data" outline="0" fieldPosition="0">
        <references count="2">
          <reference field="4294967294" count="1" selected="0">
            <x v="0"/>
          </reference>
          <reference field="39" count="1" selected="0">
            <x v="17"/>
          </reference>
        </references>
      </pivotArea>
    </chartFormat>
    <chartFormat chart="8" format="217">
      <pivotArea type="data" outline="0" fieldPosition="0">
        <references count="2">
          <reference field="4294967294" count="1" selected="0">
            <x v="0"/>
          </reference>
          <reference field="39" count="1" selected="0">
            <x v="18"/>
          </reference>
        </references>
      </pivotArea>
    </chartFormat>
    <chartFormat chart="8" format="223">
      <pivotArea type="data" outline="0" fieldPosition="0">
        <references count="2">
          <reference field="4294967294" count="1" selected="0">
            <x v="0"/>
          </reference>
          <reference field="39" count="1" selected="0">
            <x v="19"/>
          </reference>
        </references>
      </pivotArea>
    </chartFormat>
    <chartFormat chart="9" format="2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25">
      <pivotArea type="data" outline="0" fieldPosition="0">
        <references count="2">
          <reference field="4294967294" count="1" selected="0">
            <x v="0"/>
          </reference>
          <reference field="39" count="1" selected="0">
            <x v="0"/>
          </reference>
        </references>
      </pivotArea>
    </chartFormat>
    <chartFormat chart="9" format="226">
      <pivotArea type="data" outline="0" fieldPosition="0">
        <references count="2">
          <reference field="4294967294" count="1" selected="0">
            <x v="0"/>
          </reference>
          <reference field="39" count="1" selected="0">
            <x v="1"/>
          </reference>
        </references>
      </pivotArea>
    </chartFormat>
    <chartFormat chart="9" format="227">
      <pivotArea type="data" outline="0" fieldPosition="0">
        <references count="2">
          <reference field="4294967294" count="1" selected="0">
            <x v="0"/>
          </reference>
          <reference field="39" count="1" selected="0">
            <x v="2"/>
          </reference>
        </references>
      </pivotArea>
    </chartFormat>
    <chartFormat chart="9" format="228">
      <pivotArea type="data" outline="0" fieldPosition="0">
        <references count="2">
          <reference field="4294967294" count="1" selected="0">
            <x v="0"/>
          </reference>
          <reference field="39" count="1" selected="0">
            <x v="3"/>
          </reference>
        </references>
      </pivotArea>
    </chartFormat>
    <chartFormat chart="9" format="229">
      <pivotArea type="data" outline="0" fieldPosition="0">
        <references count="2">
          <reference field="4294967294" count="1" selected="0">
            <x v="0"/>
          </reference>
          <reference field="39" count="1" selected="0">
            <x v="4"/>
          </reference>
        </references>
      </pivotArea>
    </chartFormat>
    <chartFormat chart="9" format="230">
      <pivotArea type="data" outline="0" fieldPosition="0">
        <references count="2">
          <reference field="4294967294" count="1" selected="0">
            <x v="0"/>
          </reference>
          <reference field="39" count="1" selected="0">
            <x v="5"/>
          </reference>
        </references>
      </pivotArea>
    </chartFormat>
    <chartFormat chart="9" format="231">
      <pivotArea type="data" outline="0" fieldPosition="0">
        <references count="2">
          <reference field="4294967294" count="1" selected="0">
            <x v="0"/>
          </reference>
          <reference field="39" count="1" selected="0">
            <x v="6"/>
          </reference>
        </references>
      </pivotArea>
    </chartFormat>
    <chartFormat chart="9" format="232">
      <pivotArea type="data" outline="0" fieldPosition="0">
        <references count="2">
          <reference field="4294967294" count="1" selected="0">
            <x v="0"/>
          </reference>
          <reference field="39" count="1" selected="0">
            <x v="7"/>
          </reference>
        </references>
      </pivotArea>
    </chartFormat>
    <chartFormat chart="9" format="233">
      <pivotArea type="data" outline="0" fieldPosition="0">
        <references count="2">
          <reference field="4294967294" count="1" selected="0">
            <x v="0"/>
          </reference>
          <reference field="39" count="1" selected="0">
            <x v="8"/>
          </reference>
        </references>
      </pivotArea>
    </chartFormat>
    <chartFormat chart="9" format="234">
      <pivotArea type="data" outline="0" fieldPosition="0">
        <references count="2">
          <reference field="4294967294" count="1" selected="0">
            <x v="0"/>
          </reference>
          <reference field="39" count="1" selected="0">
            <x v="9"/>
          </reference>
        </references>
      </pivotArea>
    </chartFormat>
    <chartFormat chart="9" format="235">
      <pivotArea type="data" outline="0" fieldPosition="0">
        <references count="2">
          <reference field="4294967294" count="1" selected="0">
            <x v="0"/>
          </reference>
          <reference field="39" count="1" selected="0">
            <x v="10"/>
          </reference>
        </references>
      </pivotArea>
    </chartFormat>
    <chartFormat chart="9" format="236">
      <pivotArea type="data" outline="0" fieldPosition="0">
        <references count="2">
          <reference field="4294967294" count="1" selected="0">
            <x v="0"/>
          </reference>
          <reference field="39" count="1" selected="0">
            <x v="11"/>
          </reference>
        </references>
      </pivotArea>
    </chartFormat>
    <chartFormat chart="9" format="237">
      <pivotArea type="data" outline="0" fieldPosition="0">
        <references count="2">
          <reference field="4294967294" count="1" selected="0">
            <x v="0"/>
          </reference>
          <reference field="39" count="1" selected="0">
            <x v="12"/>
          </reference>
        </references>
      </pivotArea>
    </chartFormat>
    <chartFormat chart="9" format="238">
      <pivotArea type="data" outline="0" fieldPosition="0">
        <references count="2">
          <reference field="4294967294" count="1" selected="0">
            <x v="0"/>
          </reference>
          <reference field="39" count="1" selected="0">
            <x v="13"/>
          </reference>
        </references>
      </pivotArea>
    </chartFormat>
    <chartFormat chart="9" format="239">
      <pivotArea type="data" outline="0" fieldPosition="0">
        <references count="2">
          <reference field="4294967294" count="1" selected="0">
            <x v="0"/>
          </reference>
          <reference field="39" count="1" selected="0">
            <x v="14"/>
          </reference>
        </references>
      </pivotArea>
    </chartFormat>
    <chartFormat chart="9" format="241">
      <pivotArea type="data" outline="0" fieldPosition="0">
        <references count="2">
          <reference field="4294967294" count="1" selected="0">
            <x v="0"/>
          </reference>
          <reference field="39" count="1" selected="0">
            <x v="15"/>
          </reference>
        </references>
      </pivotArea>
    </chartFormat>
    <chartFormat chart="9" format="242">
      <pivotArea type="data" outline="0" fieldPosition="0">
        <references count="2">
          <reference field="4294967294" count="1" selected="0">
            <x v="0"/>
          </reference>
          <reference field="39" count="1" selected="0">
            <x v="16"/>
          </reference>
        </references>
      </pivotArea>
    </chartFormat>
    <chartFormat chart="9" format="243">
      <pivotArea type="data" outline="0" fieldPosition="0">
        <references count="2">
          <reference field="4294967294" count="1" selected="0">
            <x v="0"/>
          </reference>
          <reference field="39" count="1" selected="0">
            <x v="17"/>
          </reference>
        </references>
      </pivotArea>
    </chartFormat>
    <chartFormat chart="9" format="244">
      <pivotArea type="data" outline="0" fieldPosition="0">
        <references count="2">
          <reference field="4294967294" count="1" selected="0">
            <x v="0"/>
          </reference>
          <reference field="39" count="1" selected="0">
            <x v="18"/>
          </reference>
        </references>
      </pivotArea>
    </chartFormat>
    <chartFormat chart="9" format="250">
      <pivotArea type="data" outline="0" fieldPosition="0">
        <references count="2">
          <reference field="4294967294" count="1" selected="0">
            <x v="0"/>
          </reference>
          <reference field="39" count="1" selected="0">
            <x v="19"/>
          </reference>
        </references>
      </pivotArea>
    </chartFormat>
    <chartFormat chart="10" format="2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52">
      <pivotArea type="data" outline="0" fieldPosition="0">
        <references count="2">
          <reference field="4294967294" count="1" selected="0">
            <x v="0"/>
          </reference>
          <reference field="39" count="1" selected="0">
            <x v="0"/>
          </reference>
        </references>
      </pivotArea>
    </chartFormat>
    <chartFormat chart="10" format="253">
      <pivotArea type="data" outline="0" fieldPosition="0">
        <references count="2">
          <reference field="4294967294" count="1" selected="0">
            <x v="0"/>
          </reference>
          <reference field="39" count="1" selected="0">
            <x v="1"/>
          </reference>
        </references>
      </pivotArea>
    </chartFormat>
    <chartFormat chart="10" format="254">
      <pivotArea type="data" outline="0" fieldPosition="0">
        <references count="2">
          <reference field="4294967294" count="1" selected="0">
            <x v="0"/>
          </reference>
          <reference field="39" count="1" selected="0">
            <x v="2"/>
          </reference>
        </references>
      </pivotArea>
    </chartFormat>
    <chartFormat chart="10" format="255">
      <pivotArea type="data" outline="0" fieldPosition="0">
        <references count="2">
          <reference field="4294967294" count="1" selected="0">
            <x v="0"/>
          </reference>
          <reference field="39" count="1" selected="0">
            <x v="3"/>
          </reference>
        </references>
      </pivotArea>
    </chartFormat>
    <chartFormat chart="10" format="256">
      <pivotArea type="data" outline="0" fieldPosition="0">
        <references count="2">
          <reference field="4294967294" count="1" selected="0">
            <x v="0"/>
          </reference>
          <reference field="39" count="1" selected="0">
            <x v="4"/>
          </reference>
        </references>
      </pivotArea>
    </chartFormat>
    <chartFormat chart="10" format="257">
      <pivotArea type="data" outline="0" fieldPosition="0">
        <references count="2">
          <reference field="4294967294" count="1" selected="0">
            <x v="0"/>
          </reference>
          <reference field="39" count="1" selected="0">
            <x v="5"/>
          </reference>
        </references>
      </pivotArea>
    </chartFormat>
    <chartFormat chart="10" format="258">
      <pivotArea type="data" outline="0" fieldPosition="0">
        <references count="2">
          <reference field="4294967294" count="1" selected="0">
            <x v="0"/>
          </reference>
          <reference field="39" count="1" selected="0">
            <x v="6"/>
          </reference>
        </references>
      </pivotArea>
    </chartFormat>
    <chartFormat chart="10" format="259">
      <pivotArea type="data" outline="0" fieldPosition="0">
        <references count="2">
          <reference field="4294967294" count="1" selected="0">
            <x v="0"/>
          </reference>
          <reference field="39" count="1" selected="0">
            <x v="7"/>
          </reference>
        </references>
      </pivotArea>
    </chartFormat>
    <chartFormat chart="10" format="260">
      <pivotArea type="data" outline="0" fieldPosition="0">
        <references count="2">
          <reference field="4294967294" count="1" selected="0">
            <x v="0"/>
          </reference>
          <reference field="39" count="1" selected="0">
            <x v="8"/>
          </reference>
        </references>
      </pivotArea>
    </chartFormat>
    <chartFormat chart="10" format="261">
      <pivotArea type="data" outline="0" fieldPosition="0">
        <references count="2">
          <reference field="4294967294" count="1" selected="0">
            <x v="0"/>
          </reference>
          <reference field="39" count="1" selected="0">
            <x v="9"/>
          </reference>
        </references>
      </pivotArea>
    </chartFormat>
    <chartFormat chart="10" format="262">
      <pivotArea type="data" outline="0" fieldPosition="0">
        <references count="2">
          <reference field="4294967294" count="1" selected="0">
            <x v="0"/>
          </reference>
          <reference field="39" count="1" selected="0">
            <x v="10"/>
          </reference>
        </references>
      </pivotArea>
    </chartFormat>
    <chartFormat chart="10" format="263">
      <pivotArea type="data" outline="0" fieldPosition="0">
        <references count="2">
          <reference field="4294967294" count="1" selected="0">
            <x v="0"/>
          </reference>
          <reference field="39" count="1" selected="0">
            <x v="11"/>
          </reference>
        </references>
      </pivotArea>
    </chartFormat>
    <chartFormat chart="10" format="264">
      <pivotArea type="data" outline="0" fieldPosition="0">
        <references count="2">
          <reference field="4294967294" count="1" selected="0">
            <x v="0"/>
          </reference>
          <reference field="39" count="1" selected="0">
            <x v="12"/>
          </reference>
        </references>
      </pivotArea>
    </chartFormat>
    <chartFormat chart="10" format="265">
      <pivotArea type="data" outline="0" fieldPosition="0">
        <references count="2">
          <reference field="4294967294" count="1" selected="0">
            <x v="0"/>
          </reference>
          <reference field="39" count="1" selected="0">
            <x v="13"/>
          </reference>
        </references>
      </pivotArea>
    </chartFormat>
    <chartFormat chart="10" format="266">
      <pivotArea type="data" outline="0" fieldPosition="0">
        <references count="2">
          <reference field="4294967294" count="1" selected="0">
            <x v="0"/>
          </reference>
          <reference field="39" count="1" selected="0">
            <x v="14"/>
          </reference>
        </references>
      </pivotArea>
    </chartFormat>
    <chartFormat chart="10" format="268">
      <pivotArea type="data" outline="0" fieldPosition="0">
        <references count="2">
          <reference field="4294967294" count="1" selected="0">
            <x v="0"/>
          </reference>
          <reference field="39" count="1" selected="0">
            <x v="15"/>
          </reference>
        </references>
      </pivotArea>
    </chartFormat>
    <chartFormat chart="10" format="269">
      <pivotArea type="data" outline="0" fieldPosition="0">
        <references count="2">
          <reference field="4294967294" count="1" selected="0">
            <x v="0"/>
          </reference>
          <reference field="39" count="1" selected="0">
            <x v="16"/>
          </reference>
        </references>
      </pivotArea>
    </chartFormat>
    <chartFormat chart="10" format="270">
      <pivotArea type="data" outline="0" fieldPosition="0">
        <references count="2">
          <reference field="4294967294" count="1" selected="0">
            <x v="0"/>
          </reference>
          <reference field="39" count="1" selected="0">
            <x v="17"/>
          </reference>
        </references>
      </pivotArea>
    </chartFormat>
    <chartFormat chart="10" format="271">
      <pivotArea type="data" outline="0" fieldPosition="0">
        <references count="2">
          <reference field="4294967294" count="1" selected="0">
            <x v="0"/>
          </reference>
          <reference field="39" count="1" selected="0">
            <x v="18"/>
          </reference>
        </references>
      </pivotArea>
    </chartFormat>
    <chartFormat chart="10" format="277">
      <pivotArea type="data" outline="0" fieldPosition="0">
        <references count="2">
          <reference field="4294967294" count="1" selected="0">
            <x v="0"/>
          </reference>
          <reference field="39" count="1" selected="0">
            <x v="19"/>
          </reference>
        </references>
      </pivotArea>
    </chartFormat>
    <chartFormat chart="11" format="27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79">
      <pivotArea type="data" outline="0" fieldPosition="0">
        <references count="2">
          <reference field="4294967294" count="1" selected="0">
            <x v="0"/>
          </reference>
          <reference field="39" count="1" selected="0">
            <x v="0"/>
          </reference>
        </references>
      </pivotArea>
    </chartFormat>
    <chartFormat chart="11" format="280">
      <pivotArea type="data" outline="0" fieldPosition="0">
        <references count="2">
          <reference field="4294967294" count="1" selected="0">
            <x v="0"/>
          </reference>
          <reference field="39" count="1" selected="0">
            <x v="1"/>
          </reference>
        </references>
      </pivotArea>
    </chartFormat>
    <chartFormat chart="11" format="281">
      <pivotArea type="data" outline="0" fieldPosition="0">
        <references count="2">
          <reference field="4294967294" count="1" selected="0">
            <x v="0"/>
          </reference>
          <reference field="39" count="1" selected="0">
            <x v="2"/>
          </reference>
        </references>
      </pivotArea>
    </chartFormat>
    <chartFormat chart="11" format="282">
      <pivotArea type="data" outline="0" fieldPosition="0">
        <references count="2">
          <reference field="4294967294" count="1" selected="0">
            <x v="0"/>
          </reference>
          <reference field="39" count="1" selected="0">
            <x v="3"/>
          </reference>
        </references>
      </pivotArea>
    </chartFormat>
    <chartFormat chart="11" format="283">
      <pivotArea type="data" outline="0" fieldPosition="0">
        <references count="2">
          <reference field="4294967294" count="1" selected="0">
            <x v="0"/>
          </reference>
          <reference field="39" count="1" selected="0">
            <x v="4"/>
          </reference>
        </references>
      </pivotArea>
    </chartFormat>
    <chartFormat chart="11" format="284">
      <pivotArea type="data" outline="0" fieldPosition="0">
        <references count="2">
          <reference field="4294967294" count="1" selected="0">
            <x v="0"/>
          </reference>
          <reference field="39" count="1" selected="0">
            <x v="5"/>
          </reference>
        </references>
      </pivotArea>
    </chartFormat>
    <chartFormat chart="11" format="285">
      <pivotArea type="data" outline="0" fieldPosition="0">
        <references count="2">
          <reference field="4294967294" count="1" selected="0">
            <x v="0"/>
          </reference>
          <reference field="39" count="1" selected="0">
            <x v="6"/>
          </reference>
        </references>
      </pivotArea>
    </chartFormat>
    <chartFormat chart="11" format="286">
      <pivotArea type="data" outline="0" fieldPosition="0">
        <references count="2">
          <reference field="4294967294" count="1" selected="0">
            <x v="0"/>
          </reference>
          <reference field="39" count="1" selected="0">
            <x v="7"/>
          </reference>
        </references>
      </pivotArea>
    </chartFormat>
    <chartFormat chart="11" format="287">
      <pivotArea type="data" outline="0" fieldPosition="0">
        <references count="2">
          <reference field="4294967294" count="1" selected="0">
            <x v="0"/>
          </reference>
          <reference field="39" count="1" selected="0">
            <x v="8"/>
          </reference>
        </references>
      </pivotArea>
    </chartFormat>
    <chartFormat chart="11" format="288">
      <pivotArea type="data" outline="0" fieldPosition="0">
        <references count="2">
          <reference field="4294967294" count="1" selected="0">
            <x v="0"/>
          </reference>
          <reference field="39" count="1" selected="0">
            <x v="9"/>
          </reference>
        </references>
      </pivotArea>
    </chartFormat>
    <chartFormat chart="11" format="289">
      <pivotArea type="data" outline="0" fieldPosition="0">
        <references count="2">
          <reference field="4294967294" count="1" selected="0">
            <x v="0"/>
          </reference>
          <reference field="39" count="1" selected="0">
            <x v="10"/>
          </reference>
        </references>
      </pivotArea>
    </chartFormat>
    <chartFormat chart="11" format="290">
      <pivotArea type="data" outline="0" fieldPosition="0">
        <references count="2">
          <reference field="4294967294" count="1" selected="0">
            <x v="0"/>
          </reference>
          <reference field="39" count="1" selected="0">
            <x v="11"/>
          </reference>
        </references>
      </pivotArea>
    </chartFormat>
    <chartFormat chart="11" format="291">
      <pivotArea type="data" outline="0" fieldPosition="0">
        <references count="2">
          <reference field="4294967294" count="1" selected="0">
            <x v="0"/>
          </reference>
          <reference field="39" count="1" selected="0">
            <x v="12"/>
          </reference>
        </references>
      </pivotArea>
    </chartFormat>
    <chartFormat chart="11" format="292">
      <pivotArea type="data" outline="0" fieldPosition="0">
        <references count="2">
          <reference field="4294967294" count="1" selected="0">
            <x v="0"/>
          </reference>
          <reference field="39" count="1" selected="0">
            <x v="13"/>
          </reference>
        </references>
      </pivotArea>
    </chartFormat>
    <chartFormat chart="11" format="293">
      <pivotArea type="data" outline="0" fieldPosition="0">
        <references count="2">
          <reference field="4294967294" count="1" selected="0">
            <x v="0"/>
          </reference>
          <reference field="39" count="1" selected="0">
            <x v="14"/>
          </reference>
        </references>
      </pivotArea>
    </chartFormat>
    <chartFormat chart="11" format="295">
      <pivotArea type="data" outline="0" fieldPosition="0">
        <references count="2">
          <reference field="4294967294" count="1" selected="0">
            <x v="0"/>
          </reference>
          <reference field="39" count="1" selected="0">
            <x v="15"/>
          </reference>
        </references>
      </pivotArea>
    </chartFormat>
    <chartFormat chart="11" format="296">
      <pivotArea type="data" outline="0" fieldPosition="0">
        <references count="2">
          <reference field="4294967294" count="1" selected="0">
            <x v="0"/>
          </reference>
          <reference field="39" count="1" selected="0">
            <x v="16"/>
          </reference>
        </references>
      </pivotArea>
    </chartFormat>
    <chartFormat chart="11" format="297">
      <pivotArea type="data" outline="0" fieldPosition="0">
        <references count="2">
          <reference field="4294967294" count="1" selected="0">
            <x v="0"/>
          </reference>
          <reference field="39" count="1" selected="0">
            <x v="17"/>
          </reference>
        </references>
      </pivotArea>
    </chartFormat>
    <chartFormat chart="11" format="298">
      <pivotArea type="data" outline="0" fieldPosition="0">
        <references count="2">
          <reference field="4294967294" count="1" selected="0">
            <x v="0"/>
          </reference>
          <reference field="39" count="1" selected="0">
            <x v="18"/>
          </reference>
        </references>
      </pivotArea>
    </chartFormat>
    <chartFormat chart="11" format="300">
      <pivotArea type="data" outline="0" fieldPosition="0">
        <references count="2">
          <reference field="4294967294" count="1" selected="0">
            <x v="0"/>
          </reference>
          <reference field="39" count="1" selected="0">
            <x v="19"/>
          </reference>
        </references>
      </pivotArea>
    </chartFormat>
    <chartFormat chart="11" format="301">
      <pivotArea type="data" outline="0" fieldPosition="0">
        <references count="2">
          <reference field="4294967294" count="1" selected="0">
            <x v="0"/>
          </reference>
          <reference field="39" count="1" selected="0">
            <x v="25"/>
          </reference>
        </references>
      </pivotArea>
    </chartFormat>
    <chartFormat chart="11" format="302">
      <pivotArea type="data" outline="0" fieldPosition="0">
        <references count="2">
          <reference field="4294967294" count="1" selected="0">
            <x v="0"/>
          </reference>
          <reference field="39" count="1" selected="0">
            <x v="27"/>
          </reference>
        </references>
      </pivotArea>
    </chartFormat>
    <chartFormat chart="11" format="303">
      <pivotArea type="data" outline="0" fieldPosition="0">
        <references count="2">
          <reference field="4294967294" count="1" selected="0">
            <x v="0"/>
          </reference>
          <reference field="39" count="1" selected="0">
            <x v="28"/>
          </reference>
        </references>
      </pivotArea>
    </chartFormat>
    <chartFormat chart="11" format="304">
      <pivotArea type="data" outline="0" fieldPosition="0">
        <references count="2">
          <reference field="4294967294" count="1" selected="0">
            <x v="0"/>
          </reference>
          <reference field="39" count="1" selected="0">
            <x v="29"/>
          </reference>
        </references>
      </pivotArea>
    </chartFormat>
    <chartFormat chart="11" format="305">
      <pivotArea type="data" outline="0" fieldPosition="0">
        <references count="2">
          <reference field="4294967294" count="1" selected="0">
            <x v="0"/>
          </reference>
          <reference field="39" count="1" selected="0">
            <x v="26"/>
          </reference>
        </references>
      </pivotArea>
    </chartFormat>
    <chartFormat chart="11" format="306">
      <pivotArea type="data" outline="0" fieldPosition="0">
        <references count="2">
          <reference field="4294967294" count="1" selected="0">
            <x v="0"/>
          </reference>
          <reference field="39" count="1" selected="0">
            <x v="24"/>
          </reference>
        </references>
      </pivotArea>
    </chartFormat>
    <chartFormat chart="11" format="307">
      <pivotArea type="data" outline="0" fieldPosition="0">
        <references count="2">
          <reference field="4294967294" count="1" selected="0">
            <x v="0"/>
          </reference>
          <reference field="39" count="1" selected="0">
            <x v="23"/>
          </reference>
        </references>
      </pivotArea>
    </chartFormat>
    <chartFormat chart="11" format="308">
      <pivotArea type="data" outline="0" fieldPosition="0">
        <references count="2">
          <reference field="4294967294" count="1" selected="0">
            <x v="0"/>
          </reference>
          <reference field="39" count="1" selected="0">
            <x v="31"/>
          </reference>
        </references>
      </pivotArea>
    </chartFormat>
    <chartFormat chart="11" format="309">
      <pivotArea type="data" outline="0" fieldPosition="0">
        <references count="2">
          <reference field="4294967294" count="1" selected="0">
            <x v="0"/>
          </reference>
          <reference field="39" count="1" selected="0">
            <x v="22"/>
          </reference>
        </references>
      </pivotArea>
    </chartFormat>
    <chartFormat chart="11" format="310">
      <pivotArea type="data" outline="0" fieldPosition="0">
        <references count="2">
          <reference field="4294967294" count="1" selected="0">
            <x v="0"/>
          </reference>
          <reference field="39" count="1" selected="0">
            <x v="21"/>
          </reference>
        </references>
      </pivotArea>
    </chartFormat>
    <chartFormat chart="11" format="311">
      <pivotArea type="data" outline="0" fieldPosition="0">
        <references count="2">
          <reference field="4294967294" count="1" selected="0">
            <x v="0"/>
          </reference>
          <reference field="39" count="1" selected="0">
            <x v="20"/>
          </reference>
        </references>
      </pivotArea>
    </chartFormat>
    <chartFormat chart="11" format="312">
      <pivotArea type="data" outline="0" fieldPosition="0">
        <references count="2">
          <reference field="4294967294" count="1" selected="0">
            <x v="0"/>
          </reference>
          <reference field="39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Tabla dinámica5" cacheId="53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showHeaders="0" compact="0" compactData="0" gridDropZones="1" chartFormat="12">
  <location ref="H3:I8" firstHeaderRow="2" firstDataRow="2" firstDataCol="1"/>
  <pivotFields count="5">
    <pivotField compact="0" numFmtId="14" outline="0" showAll="0"/>
    <pivotField dataField="1" compact="0" outline="0" showAll="0" defaultSubtotal="0"/>
    <pivotField compact="0" outline="0" showAll="0"/>
    <pivotField compact="0" outline="0" showAll="0"/>
    <pivotField axis="axisRow" compact="0" outline="0" multipleItemSelectionAllowed="1" showAll="0" includeNewItemsInFilter="1" defaultSubtotal="0">
      <items count="4">
        <item x="1"/>
        <item x="0"/>
        <item x="2"/>
        <item m="1" x="3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COD" fld="1" subtotal="count" baseField="0" baseItem="0"/>
  </dataFields>
  <formats count="48">
    <format dxfId="2547">
      <pivotArea type="all" dataOnly="0" outline="0" fieldPosition="0"/>
    </format>
    <format dxfId="2546">
      <pivotArea type="all" dataOnly="0" outline="0" fieldPosition="0"/>
    </format>
    <format dxfId="2545">
      <pivotArea type="all" dataOnly="0" outline="0" fieldPosition="0"/>
    </format>
    <format dxfId="2544">
      <pivotArea type="all" dataOnly="0" outline="0" fieldPosition="0"/>
    </format>
    <format dxfId="2543">
      <pivotArea type="origin" dataOnly="0" labelOnly="1" outline="0" fieldPosition="0"/>
    </format>
    <format dxfId="2542">
      <pivotArea type="all" dataOnly="0" outline="0" fieldPosition="0"/>
    </format>
    <format dxfId="2541">
      <pivotArea type="all" dataOnly="0" outline="0" fieldPosition="0"/>
    </format>
    <format dxfId="2540">
      <pivotArea type="origin" dataOnly="0" labelOnly="1" outline="0" fieldPosition="0"/>
    </format>
    <format dxfId="2539">
      <pivotArea type="origin" dataOnly="0" labelOnly="1" outline="0" fieldPosition="0"/>
    </format>
    <format dxfId="2538">
      <pivotArea dataOnly="0" labelOnly="1" outline="0" fieldPosition="0">
        <references count="1">
          <reference field="4" count="0"/>
        </references>
      </pivotArea>
    </format>
    <format dxfId="2537">
      <pivotArea dataOnly="0" labelOnly="1" grandRow="1" outline="0" fieldPosition="0"/>
    </format>
    <format dxfId="2536">
      <pivotArea type="all" dataOnly="0" outline="0" fieldPosition="0"/>
    </format>
    <format dxfId="2535">
      <pivotArea type="all" dataOnly="0" outline="0" fieldPosition="0"/>
    </format>
    <format dxfId="2534">
      <pivotArea type="origin" dataOnly="0" labelOnly="1" outline="0" fieldPosition="0"/>
    </format>
    <format dxfId="2533">
      <pivotArea type="topRight" dataOnly="0" labelOnly="1" outline="0" fieldPosition="0"/>
    </format>
    <format dxfId="2532">
      <pivotArea type="topRight" dataOnly="0" labelOnly="1" outline="0" fieldPosition="0"/>
    </format>
    <format dxfId="2531">
      <pivotArea type="origin" dataOnly="0" labelOnly="1" outline="0" fieldPosition="0"/>
    </format>
    <format dxfId="2530">
      <pivotArea type="topRight" dataOnly="0" labelOnly="1" outline="0" fieldPosition="0"/>
    </format>
    <format dxfId="2529">
      <pivotArea type="topRight" dataOnly="0" labelOnly="1" outline="0" fieldPosition="0"/>
    </format>
    <format dxfId="2528">
      <pivotArea type="origin" dataOnly="0" labelOnly="1" outline="0" fieldPosition="0"/>
    </format>
    <format dxfId="2527">
      <pivotArea dataOnly="0" labelOnly="1" outline="0" fieldPosition="0">
        <references count="1">
          <reference field="4" count="0"/>
        </references>
      </pivotArea>
    </format>
    <format dxfId="2526">
      <pivotArea dataOnly="0" labelOnly="1" grandRow="1" outline="0" fieldPosition="0"/>
    </format>
    <format dxfId="2525">
      <pivotArea grandRow="1" outline="0" collapsedLevelsAreSubtotals="1" fieldPosition="0"/>
    </format>
    <format dxfId="2524">
      <pivotArea dataOnly="0" labelOnly="1" grandRow="1" outline="0" fieldPosition="0"/>
    </format>
    <format dxfId="2523">
      <pivotArea outline="0" collapsedLevelsAreSubtotals="1" fieldPosition="0">
        <references count="1">
          <reference field="4" count="2" selected="0">
            <x v="0"/>
            <x v="1"/>
          </reference>
        </references>
      </pivotArea>
    </format>
    <format dxfId="2522">
      <pivotArea dataOnly="0" labelOnly="1" outline="0" fieldPosition="0">
        <references count="1">
          <reference field="4" count="2">
            <x v="0"/>
            <x v="1"/>
          </reference>
        </references>
      </pivotArea>
    </format>
    <format dxfId="2521">
      <pivotArea outline="0" collapsedLevelsAreSubtotals="1" fieldPosition="0">
        <references count="1">
          <reference field="4" count="2" selected="0">
            <x v="0"/>
            <x v="1"/>
          </reference>
        </references>
      </pivotArea>
    </format>
    <format dxfId="2520">
      <pivotArea dataOnly="0" labelOnly="1" outline="0" fieldPosition="0">
        <references count="1">
          <reference field="4" count="2">
            <x v="0"/>
            <x v="1"/>
          </reference>
        </references>
      </pivotArea>
    </format>
    <format dxfId="2519">
      <pivotArea type="all" dataOnly="0" outline="0" fieldPosition="0"/>
    </format>
    <format dxfId="2518">
      <pivotArea outline="0" collapsedLevelsAreSubtotals="1" fieldPosition="0"/>
    </format>
    <format dxfId="2517">
      <pivotArea type="topRight" dataOnly="0" labelOnly="1" outline="0" fieldPosition="0"/>
    </format>
    <format dxfId="2516">
      <pivotArea dataOnly="0" labelOnly="1" outline="0" fieldPosition="0">
        <references count="1">
          <reference field="4" count="0"/>
        </references>
      </pivotArea>
    </format>
    <format dxfId="2515">
      <pivotArea dataOnly="0" labelOnly="1" grandRow="1" outline="0" fieldPosition="0"/>
    </format>
    <format dxfId="2514">
      <pivotArea type="all" dataOnly="0" outline="0" fieldPosition="0"/>
    </format>
    <format dxfId="2513">
      <pivotArea outline="0" collapsedLevelsAreSubtotals="1" fieldPosition="0"/>
    </format>
    <format dxfId="2512">
      <pivotArea type="topRight" dataOnly="0" labelOnly="1" outline="0" fieldPosition="0"/>
    </format>
    <format dxfId="2511">
      <pivotArea dataOnly="0" labelOnly="1" outline="0" fieldPosition="0">
        <references count="1">
          <reference field="4" count="0"/>
        </references>
      </pivotArea>
    </format>
    <format dxfId="2510">
      <pivotArea dataOnly="0" labelOnly="1" grandRow="1" outline="0" fieldPosition="0"/>
    </format>
    <format dxfId="2509">
      <pivotArea type="all" dataOnly="0" outline="0" fieldPosition="0"/>
    </format>
    <format dxfId="2508">
      <pivotArea outline="0" collapsedLevelsAreSubtotals="1" fieldPosition="0"/>
    </format>
    <format dxfId="2507">
      <pivotArea type="topRight" dataOnly="0" labelOnly="1" outline="0" fieldPosition="0"/>
    </format>
    <format dxfId="2506">
      <pivotArea dataOnly="0" labelOnly="1" outline="0" fieldPosition="0">
        <references count="1">
          <reference field="4" count="0"/>
        </references>
      </pivotArea>
    </format>
    <format dxfId="2505">
      <pivotArea dataOnly="0" labelOnly="1" grandRow="1" outline="0" fieldPosition="0"/>
    </format>
    <format dxfId="2504">
      <pivotArea type="all" dataOnly="0" outline="0" fieldPosition="0"/>
    </format>
    <format dxfId="2503">
      <pivotArea outline="0" collapsedLevelsAreSubtotals="1" fieldPosition="0"/>
    </format>
    <format dxfId="2502">
      <pivotArea type="topRight" dataOnly="0" labelOnly="1" outline="0" fieldPosition="0"/>
    </format>
    <format dxfId="2501">
      <pivotArea dataOnly="0" labelOnly="1" outline="0" fieldPosition="0">
        <references count="1">
          <reference field="4" count="0"/>
        </references>
      </pivotArea>
    </format>
    <format dxfId="2500">
      <pivotArea dataOnly="0" labelOnly="1" grandRow="1" outline="0" fieldPosition="0"/>
    </format>
  </formats>
  <chartFormats count="33"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3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3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9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9" format="3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0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0" format="4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1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1" format="4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Tabla dinámica7" cacheId="53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compact="0" compactData="0" gridDropZones="1" multipleFieldFilters="0">
  <location ref="H15:L74" firstHeaderRow="1" firstDataRow="2" firstDataCol="2"/>
  <pivotFields count="5">
    <pivotField compact="0" numFmtId="14" outline="0" showAll="0"/>
    <pivotField axis="axisRow" compact="0" outline="0" showAll="0" defaultSubtotal="0">
      <items count="59">
        <item x="26"/>
        <item x="32"/>
        <item x="19"/>
        <item x="41"/>
        <item x="29"/>
        <item x="28"/>
        <item x="52"/>
        <item x="20"/>
        <item x="40"/>
        <item x="23"/>
        <item x="42"/>
        <item x="2"/>
        <item x="1"/>
        <item x="30"/>
        <item x="3"/>
        <item x="16"/>
        <item x="13"/>
        <item x="17"/>
        <item x="50"/>
        <item x="5"/>
        <item x="4"/>
        <item x="11"/>
        <item x="12"/>
        <item x="18"/>
        <item x="51"/>
        <item x="24"/>
        <item x="25"/>
        <item x="49"/>
        <item x="7"/>
        <item x="14"/>
        <item x="0"/>
        <item x="6"/>
        <item x="8"/>
        <item x="9"/>
        <item x="10"/>
        <item x="15"/>
        <item x="21"/>
        <item x="22"/>
        <item x="27"/>
        <item x="31"/>
        <item x="33"/>
        <item x="34"/>
        <item x="35"/>
        <item x="36"/>
        <item x="37"/>
        <item x="38"/>
        <item x="39"/>
        <item x="43"/>
        <item x="44"/>
        <item x="45"/>
        <item x="46"/>
        <item x="47"/>
        <item x="48"/>
        <item x="53"/>
        <item x="54"/>
        <item x="55"/>
        <item x="56"/>
        <item x="57"/>
        <item x="58"/>
      </items>
    </pivotField>
    <pivotField axis="axisRow" compact="0" outline="0" showAll="0" sortType="descending">
      <items count="60">
        <item x="41"/>
        <item x="42"/>
        <item x="23"/>
        <item x="2"/>
        <item x="19"/>
        <item x="32"/>
        <item x="20"/>
        <item x="40"/>
        <item x="26"/>
        <item x="1"/>
        <item x="30"/>
        <item x="52"/>
        <item x="28"/>
        <item x="29"/>
        <item x="3"/>
        <item x="16"/>
        <item x="13"/>
        <item x="17"/>
        <item x="50"/>
        <item x="5"/>
        <item x="4"/>
        <item x="11"/>
        <item x="12"/>
        <item x="18"/>
        <item x="51"/>
        <item x="24"/>
        <item x="25"/>
        <item x="49"/>
        <item x="7"/>
        <item x="14"/>
        <item x="0"/>
        <item x="6"/>
        <item x="8"/>
        <item x="9"/>
        <item x="10"/>
        <item x="15"/>
        <item x="21"/>
        <item x="22"/>
        <item x="27"/>
        <item x="31"/>
        <item x="33"/>
        <item x="34"/>
        <item x="35"/>
        <item x="36"/>
        <item x="37"/>
        <item x="38"/>
        <item x="39"/>
        <item x="43"/>
        <item x="44"/>
        <item x="45"/>
        <item x="46"/>
        <item x="47"/>
        <item x="48"/>
        <item x="53"/>
        <item x="54"/>
        <item x="55"/>
        <item x="56"/>
        <item x="57"/>
        <item x="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axis="axisCol" compact="0" outline="0" showAll="0">
      <items count="5">
        <item x="1"/>
        <item x="0"/>
        <item h="1" x="2"/>
        <item h="1" m="1" x="3"/>
        <item t="default"/>
      </items>
    </pivotField>
  </pivotFields>
  <rowFields count="2">
    <field x="1"/>
    <field x="2"/>
  </rowFields>
  <rowItems count="58">
    <i>
      <x/>
      <x v="8"/>
    </i>
    <i>
      <x v="1"/>
      <x v="5"/>
    </i>
    <i>
      <x v="2"/>
      <x v="4"/>
    </i>
    <i>
      <x v="3"/>
      <x/>
    </i>
    <i>
      <x v="4"/>
      <x v="13"/>
    </i>
    <i>
      <x v="5"/>
      <x v="12"/>
    </i>
    <i>
      <x v="6"/>
      <x v="11"/>
    </i>
    <i>
      <x v="7"/>
      <x v="6"/>
    </i>
    <i>
      <x v="8"/>
      <x v="7"/>
    </i>
    <i>
      <x v="9"/>
      <x v="2"/>
    </i>
    <i>
      <x v="10"/>
      <x v="1"/>
    </i>
    <i>
      <x v="11"/>
      <x v="3"/>
    </i>
    <i>
      <x v="12"/>
      <x v="9"/>
    </i>
    <i>
      <x v="13"/>
      <x v="10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>
      <x v="35"/>
      <x v="35"/>
    </i>
    <i>
      <x v="36"/>
      <x v="36"/>
    </i>
    <i>
      <x v="37"/>
      <x v="37"/>
    </i>
    <i>
      <x v="38"/>
      <x v="38"/>
    </i>
    <i>
      <x v="39"/>
      <x v="39"/>
    </i>
    <i>
      <x v="40"/>
      <x v="40"/>
    </i>
    <i>
      <x v="41"/>
      <x v="41"/>
    </i>
    <i>
      <x v="42"/>
      <x v="42"/>
    </i>
    <i>
      <x v="45"/>
      <x v="45"/>
    </i>
    <i>
      <x v="46"/>
      <x v="46"/>
    </i>
    <i>
      <x v="47"/>
      <x v="47"/>
    </i>
    <i>
      <x v="48"/>
      <x v="48"/>
    </i>
    <i>
      <x v="49"/>
      <x v="49"/>
    </i>
    <i>
      <x v="50"/>
      <x v="50"/>
    </i>
    <i>
      <x v="51"/>
      <x v="51"/>
    </i>
    <i>
      <x v="52"/>
      <x v="52"/>
    </i>
    <i>
      <x v="53"/>
      <x v="53"/>
    </i>
    <i>
      <x v="54"/>
      <x v="54"/>
    </i>
    <i>
      <x v="55"/>
      <x v="55"/>
    </i>
    <i>
      <x v="56"/>
      <x v="56"/>
    </i>
    <i>
      <x v="57"/>
      <x v="57"/>
    </i>
    <i>
      <x v="58"/>
      <x v="58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CIUDAD" fld="3" subtotal="count" baseField="0" baseItem="0"/>
  </dataFields>
  <formats count="603">
    <format dxfId="3150">
      <pivotArea outline="0" collapsedLevelsAreSubtotals="1" fieldPosition="0"/>
    </format>
    <format dxfId="3149">
      <pivotArea dataOnly="0" labelOnly="1" grandCol="1" outline="0" fieldPosition="0"/>
    </format>
    <format dxfId="3148">
      <pivotArea outline="0" collapsedLevelsAreSubtotals="1" fieldPosition="0"/>
    </format>
    <format dxfId="3147">
      <pivotArea dataOnly="0" labelOnly="1" grandCol="1" outline="0" fieldPosition="0"/>
    </format>
    <format dxfId="3146">
      <pivotArea outline="0" collapsedLevelsAreSubtotals="1" fieldPosition="0">
        <references count="1">
          <reference field="4" count="0" selected="0"/>
        </references>
      </pivotArea>
    </format>
    <format dxfId="3145">
      <pivotArea type="origin" dataOnly="0" labelOnly="1" outline="0" fieldPosition="0"/>
    </format>
    <format dxfId="3144">
      <pivotArea field="2" type="button" dataOnly="0" labelOnly="1" outline="0" axis="axisRow" fieldPosition="1"/>
    </format>
    <format dxfId="3143">
      <pivotArea field="4" type="button" dataOnly="0" labelOnly="1" outline="0" axis="axisCol" fieldPosition="0"/>
    </format>
    <format dxfId="3142">
      <pivotArea type="topRight" dataOnly="0" labelOnly="1" outline="0" fieldPosition="0"/>
    </format>
    <format dxfId="3141">
      <pivotArea dataOnly="0" labelOnly="1" grandRow="1" outline="0" fieldPosition="0"/>
    </format>
    <format dxfId="3140">
      <pivotArea dataOnly="0" labelOnly="1" outline="0" fieldPosition="0">
        <references count="1">
          <reference field="4" count="0"/>
        </references>
      </pivotArea>
    </format>
    <format dxfId="3139">
      <pivotArea outline="0" collapsedLevelsAreSubtotals="1" fieldPosition="0">
        <references count="1">
          <reference field="4" count="0" selected="0"/>
        </references>
      </pivotArea>
    </format>
    <format dxfId="3138">
      <pivotArea type="origin" dataOnly="0" labelOnly="1" outline="0" fieldPosition="0"/>
    </format>
    <format dxfId="3137">
      <pivotArea field="2" type="button" dataOnly="0" labelOnly="1" outline="0" axis="axisRow" fieldPosition="1"/>
    </format>
    <format dxfId="3136">
      <pivotArea field="4" type="button" dataOnly="0" labelOnly="1" outline="0" axis="axisCol" fieldPosition="0"/>
    </format>
    <format dxfId="3135">
      <pivotArea type="topRight" dataOnly="0" labelOnly="1" outline="0" fieldPosition="0"/>
    </format>
    <format dxfId="3134">
      <pivotArea dataOnly="0" labelOnly="1" grandRow="1" outline="0" fieldPosition="0"/>
    </format>
    <format dxfId="3133">
      <pivotArea dataOnly="0" labelOnly="1" outline="0" fieldPosition="0">
        <references count="1">
          <reference field="4" count="0"/>
        </references>
      </pivotArea>
    </format>
    <format dxfId="3132">
      <pivotArea type="all" dataOnly="0" outline="0" fieldPosition="0"/>
    </format>
    <format dxfId="3131">
      <pivotArea type="origin" dataOnly="0" labelOnly="1" outline="0" fieldPosition="0"/>
    </format>
    <format dxfId="3130">
      <pivotArea field="2" type="button" dataOnly="0" labelOnly="1" outline="0" axis="axisRow" fieldPosition="1"/>
    </format>
    <format dxfId="3129">
      <pivotArea field="4" type="button" dataOnly="0" labelOnly="1" outline="0" axis="axisCol" fieldPosition="0"/>
    </format>
    <format dxfId="3128">
      <pivotArea type="topRight" dataOnly="0" labelOnly="1" outline="0" fieldPosition="0"/>
    </format>
    <format dxfId="3127">
      <pivotArea dataOnly="0" labelOnly="1" outline="0" fieldPosition="0">
        <references count="1">
          <reference field="4" count="0"/>
        </references>
      </pivotArea>
    </format>
    <format dxfId="3126">
      <pivotArea dataOnly="0" labelOnly="1" grandCol="1" outline="0" fieldPosition="0"/>
    </format>
    <format dxfId="3125">
      <pivotArea field="2" type="button" dataOnly="0" labelOnly="1" outline="0" axis="axisRow" fieldPosition="1"/>
    </format>
    <format dxfId="3124">
      <pivotArea dataOnly="0" labelOnly="1" outline="0" fieldPosition="0">
        <references count="1">
          <reference field="4" count="0"/>
        </references>
      </pivotArea>
    </format>
    <format dxfId="3123">
      <pivotArea dataOnly="0" labelOnly="1" grandCol="1" outline="0" fieldPosition="0"/>
    </format>
    <format dxfId="3122">
      <pivotArea field="2" type="button" dataOnly="0" labelOnly="1" outline="0" axis="axisRow" fieldPosition="1"/>
    </format>
    <format dxfId="3121">
      <pivotArea dataOnly="0" labelOnly="1" outline="0" fieldPosition="0">
        <references count="1">
          <reference field="4" count="0"/>
        </references>
      </pivotArea>
    </format>
    <format dxfId="3120">
      <pivotArea dataOnly="0" labelOnly="1" grandCol="1" outline="0" fieldPosition="0"/>
    </format>
    <format dxfId="3119">
      <pivotArea type="origin" dataOnly="0" labelOnly="1" outline="0" fieldPosition="0"/>
    </format>
    <format dxfId="3118">
      <pivotArea dataOnly="0" labelOnly="1" grandRow="1" outline="0" fieldPosition="0"/>
    </format>
    <format dxfId="3117">
      <pivotArea dataOnly="0" labelOnly="1" outline="0" fieldPosition="0">
        <references count="1">
          <reference field="2" count="0"/>
        </references>
      </pivotArea>
    </format>
    <format dxfId="3116">
      <pivotArea outline="0" collapsedLevelsAreSubtotals="1" fieldPosition="0"/>
    </format>
    <format dxfId="3115">
      <pivotArea field="2" type="button" dataOnly="0" labelOnly="1" outline="0" axis="axisRow" fieldPosition="1"/>
    </format>
    <format dxfId="3114">
      <pivotArea dataOnly="0" labelOnly="1" grandRow="1" outline="0" fieldPosition="0"/>
    </format>
    <format dxfId="3113">
      <pivotArea dataOnly="0" labelOnly="1" outline="0" fieldPosition="0">
        <references count="1">
          <reference field="4" count="0"/>
        </references>
      </pivotArea>
    </format>
    <format dxfId="3112">
      <pivotArea dataOnly="0" labelOnly="1" grandCol="1" outline="0" fieldPosition="0"/>
    </format>
    <format dxfId="3111">
      <pivotArea dataOnly="0" labelOnly="1" outline="0" fieldPosition="0">
        <references count="1">
          <reference field="4" count="0"/>
        </references>
      </pivotArea>
    </format>
    <format dxfId="3110">
      <pivotArea dataOnly="0" labelOnly="1" grandCol="1" outline="0" fieldPosition="0"/>
    </format>
    <format dxfId="3109">
      <pivotArea type="all" dataOnly="0" outline="0" fieldPosition="0"/>
    </format>
    <format dxfId="3108">
      <pivotArea type="all" dataOnly="0" outline="0" fieldPosition="0"/>
    </format>
    <format dxfId="3107">
      <pivotArea type="all" dataOnly="0" outline="0" fieldPosition="0"/>
    </format>
    <format dxfId="3106">
      <pivotArea type="origin" dataOnly="0" labelOnly="1" outline="0" fieldPosition="0"/>
    </format>
    <format dxfId="3105">
      <pivotArea field="4" type="button" dataOnly="0" labelOnly="1" outline="0" axis="axisCol" fieldPosition="0"/>
    </format>
    <format dxfId="3104">
      <pivotArea type="topRight" dataOnly="0" labelOnly="1" outline="0" fieldPosition="0"/>
    </format>
    <format dxfId="3103">
      <pivotArea type="origin" dataOnly="0" labelOnly="1" outline="0" fieldPosition="0"/>
    </format>
    <format dxfId="3102">
      <pivotArea field="4" type="button" dataOnly="0" labelOnly="1" outline="0" axis="axisCol" fieldPosition="0"/>
    </format>
    <format dxfId="3101">
      <pivotArea type="topRight" dataOnly="0" labelOnly="1" outline="0" fieldPosition="0"/>
    </format>
    <format dxfId="3100">
      <pivotArea type="origin" dataOnly="0" labelOnly="1" outline="0" fieldPosition="0"/>
    </format>
    <format dxfId="3099">
      <pivotArea field="2" type="button" dataOnly="0" labelOnly="1" outline="0" axis="axisRow" fieldPosition="1"/>
    </format>
    <format dxfId="3098">
      <pivotArea dataOnly="0" labelOnly="1" outline="0" fieldPosition="0">
        <references count="1">
          <reference field="4" count="0"/>
        </references>
      </pivotArea>
    </format>
    <format dxfId="3097">
      <pivotArea dataOnly="0" labelOnly="1" outline="0" fieldPosition="0">
        <references count="1">
          <reference field="4" count="0"/>
        </references>
      </pivotArea>
    </format>
    <format dxfId="3096">
      <pivotArea dataOnly="0" labelOnly="1" grandCol="1" outline="0" fieldPosition="0"/>
    </format>
    <format dxfId="3095">
      <pivotArea type="origin" dataOnly="0" labelOnly="1" outline="0" fieldPosition="0"/>
    </format>
    <format dxfId="3094">
      <pivotArea dataOnly="0" labelOnly="1" grandRow="1" outline="0" fieldPosition="0"/>
    </format>
    <format dxfId="3093">
      <pivotArea field="2" type="button" dataOnly="0" labelOnly="1" outline="0" axis="axisRow" fieldPosition="1"/>
    </format>
    <format dxfId="3092">
      <pivotArea field="2" type="button" dataOnly="0" labelOnly="1" outline="0" axis="axisRow" fieldPosition="1"/>
    </format>
    <format dxfId="3091">
      <pivotArea field="2" type="button" dataOnly="0" labelOnly="1" outline="0" axis="axisRow" fieldPosition="1"/>
    </format>
    <format dxfId="3090">
      <pivotArea dataOnly="0" labelOnly="1" outline="0" fieldPosition="0">
        <references count="1">
          <reference field="4" count="0"/>
        </references>
      </pivotArea>
    </format>
    <format dxfId="3089">
      <pivotArea dataOnly="0" labelOnly="1" grandCol="1" outline="0" fieldPosition="0"/>
    </format>
    <format dxfId="3088">
      <pivotArea field="1" type="button" dataOnly="0" labelOnly="1" outline="0" axis="axisRow" fieldPosition="0"/>
    </format>
    <format dxfId="3087">
      <pivotArea field="2" type="button" dataOnly="0" labelOnly="1" outline="0" axis="axisRow" fieldPosition="1"/>
    </format>
    <format dxfId="3086">
      <pivotArea dataOnly="0" labelOnly="1" outline="0" fieldPosition="0">
        <references count="1">
          <reference field="4" count="0"/>
        </references>
      </pivotArea>
    </format>
    <format dxfId="3085">
      <pivotArea dataOnly="0" labelOnly="1" grandCol="1" outline="0" fieldPosition="0"/>
    </format>
    <format dxfId="3084">
      <pivotArea field="1" type="button" dataOnly="0" labelOnly="1" outline="0" axis="axisRow" fieldPosition="0"/>
    </format>
    <format dxfId="3083">
      <pivotArea field="2" type="button" dataOnly="0" labelOnly="1" outline="0" axis="axisRow" fieldPosition="1"/>
    </format>
    <format dxfId="3082">
      <pivotArea dataOnly="0" labelOnly="1" outline="0" fieldPosition="0">
        <references count="1">
          <reference field="4" count="0"/>
        </references>
      </pivotArea>
    </format>
    <format dxfId="3081">
      <pivotArea dataOnly="0" labelOnly="1" grandCol="1" outline="0" fieldPosition="0"/>
    </format>
    <format dxfId="3080">
      <pivotArea outline="0" collapsedLevelsAreSubtotals="1" fieldPosition="0"/>
    </format>
    <format dxfId="3079">
      <pivotArea dataOnly="0" labelOnly="1" outline="0" fieldPosition="0">
        <references count="1">
          <reference field="1" count="4">
            <x v="0"/>
            <x v="1"/>
            <x v="2"/>
            <x v="3"/>
          </reference>
        </references>
      </pivotArea>
    </format>
    <format dxfId="3078">
      <pivotArea dataOnly="0" labelOnly="1" grandRow="1" outline="0" fieldPosition="0"/>
    </format>
    <format dxfId="3077">
      <pivotArea outline="0" collapsedLevelsAreSubtotals="1" fieldPosition="0"/>
    </format>
    <format dxfId="3076">
      <pivotArea field="1" type="button" dataOnly="0" labelOnly="1" outline="0" axis="axisRow" fieldPosition="0"/>
    </format>
    <format dxfId="3075">
      <pivotArea field="2" type="button" dataOnly="0" labelOnly="1" outline="0" axis="axisRow" fieldPosition="1"/>
    </format>
    <format dxfId="3074">
      <pivotArea dataOnly="0" labelOnly="1" outline="0" fieldPosition="0">
        <references count="1">
          <reference field="1" count="4">
            <x v="0"/>
            <x v="1"/>
            <x v="2"/>
            <x v="3"/>
          </reference>
        </references>
      </pivotArea>
    </format>
    <format dxfId="3073">
      <pivotArea dataOnly="0" labelOnly="1" grandRow="1" outline="0" fieldPosition="0"/>
    </format>
    <format dxfId="3072">
      <pivotArea dataOnly="0" labelOnly="1" outline="0" fieldPosition="0">
        <references count="1">
          <reference field="4" count="0"/>
        </references>
      </pivotArea>
    </format>
    <format dxfId="3071">
      <pivotArea dataOnly="0" labelOnly="1" grandCol="1" outline="0" fieldPosition="0"/>
    </format>
    <format dxfId="3070">
      <pivotArea outline="0" collapsedLevelsAreSubtotals="1" fieldPosition="0"/>
    </format>
    <format dxfId="3069">
      <pivotArea dataOnly="0" labelOnly="1" grandRow="1" outline="0" fieldPosition="0"/>
    </format>
    <format dxfId="3068">
      <pivotArea type="origin" dataOnly="0" labelOnly="1" outline="0" fieldPosition="0"/>
    </format>
    <format dxfId="3067">
      <pivotArea type="origin" dataOnly="0" labelOnly="1" outline="0" fieldPosition="0"/>
    </format>
    <format dxfId="3066">
      <pivotArea type="origin" dataOnly="0" labelOnly="1" outline="0" fieldPosition="0"/>
    </format>
    <format dxfId="3065">
      <pivotArea field="4" type="button" dataOnly="0" labelOnly="1" outline="0" axis="axisCol" fieldPosition="0"/>
    </format>
    <format dxfId="3064">
      <pivotArea type="topRight" dataOnly="0" labelOnly="1" outline="0" fieldPosition="0"/>
    </format>
    <format dxfId="3063">
      <pivotArea field="1" type="button" dataOnly="0" labelOnly="1" outline="0" axis="axisRow" fieldPosition="0"/>
    </format>
    <format dxfId="3062">
      <pivotArea field="2" type="button" dataOnly="0" labelOnly="1" outline="0" axis="axisRow" fieldPosition="1"/>
    </format>
    <format dxfId="3061">
      <pivotArea dataOnly="0" labelOnly="1" outline="0" fieldPosition="0">
        <references count="1">
          <reference field="4" count="0"/>
        </references>
      </pivotArea>
    </format>
    <format dxfId="3060">
      <pivotArea dataOnly="0" labelOnly="1" grandCol="1" outline="0" fieldPosition="0"/>
    </format>
    <format dxfId="3059">
      <pivotArea type="origin" dataOnly="0" labelOnly="1" outline="0" fieldPosition="0"/>
    </format>
    <format dxfId="3058">
      <pivotArea field="4" type="button" dataOnly="0" labelOnly="1" outline="0" axis="axisCol" fieldPosition="0"/>
    </format>
    <format dxfId="3057">
      <pivotArea type="topRight" dataOnly="0" labelOnly="1" outline="0" fieldPosition="0"/>
    </format>
    <format dxfId="3056">
      <pivotArea type="origin" dataOnly="0" labelOnly="1" outline="0" fieldPosition="0"/>
    </format>
    <format dxfId="3055">
      <pivotArea field="4" type="button" dataOnly="0" labelOnly="1" outline="0" axis="axisCol" fieldPosition="0"/>
    </format>
    <format dxfId="3054">
      <pivotArea type="topRight" dataOnly="0" labelOnly="1" outline="0" fieldPosition="0"/>
    </format>
    <format dxfId="3053">
      <pivotArea type="all" dataOnly="0" outline="0" fieldPosition="0"/>
    </format>
    <format dxfId="3052">
      <pivotArea type="all" dataOnly="0" outline="0" fieldPosition="0"/>
    </format>
    <format dxfId="3051">
      <pivotArea field="2" type="button" dataOnly="0" labelOnly="1" outline="0" axis="axisRow" fieldPosition="1"/>
    </format>
    <format dxfId="3050">
      <pivotArea type="all" dataOnly="0" outline="0" fieldPosition="0"/>
    </format>
    <format dxfId="3049">
      <pivotArea outline="0" collapsedLevelsAreSubtotals="1" fieldPosition="0"/>
    </format>
    <format dxfId="3048">
      <pivotArea type="origin" dataOnly="0" labelOnly="1" outline="0" fieldPosition="0"/>
    </format>
    <format dxfId="3047">
      <pivotArea field="4" type="button" dataOnly="0" labelOnly="1" outline="0" axis="axisCol" fieldPosition="0"/>
    </format>
    <format dxfId="3046">
      <pivotArea type="topRight" dataOnly="0" labelOnly="1" outline="0" fieldPosition="0"/>
    </format>
    <format dxfId="3045">
      <pivotArea field="1" type="button" dataOnly="0" labelOnly="1" outline="0" axis="axisRow" fieldPosition="0"/>
    </format>
    <format dxfId="3044">
      <pivotArea field="2" type="button" dataOnly="0" labelOnly="1" outline="0" axis="axisRow" fieldPosition="1"/>
    </format>
    <format dxfId="3043">
      <pivotArea dataOnly="0" labelOnly="1" outline="0" fieldPosition="0">
        <references count="1">
          <reference field="1" count="5">
            <x v="0"/>
            <x v="1"/>
            <x v="2"/>
            <x v="3"/>
            <x v="4"/>
          </reference>
        </references>
      </pivotArea>
    </format>
    <format dxfId="3042">
      <pivotArea dataOnly="0" labelOnly="1" grandRow="1" outline="0" fieldPosition="0"/>
    </format>
    <format dxfId="3041">
      <pivotArea dataOnly="0" labelOnly="1" outline="0" fieldPosition="0">
        <references count="1">
          <reference field="4" count="0"/>
        </references>
      </pivotArea>
    </format>
    <format dxfId="3040">
      <pivotArea dataOnly="0" labelOnly="1" grandCol="1" outline="0" fieldPosition="0"/>
    </format>
    <format dxfId="3039">
      <pivotArea type="all" dataOnly="0" outline="0" fieldPosition="0"/>
    </format>
    <format dxfId="3038">
      <pivotArea outline="0" collapsedLevelsAreSubtotals="1" fieldPosition="0"/>
    </format>
    <format dxfId="3037">
      <pivotArea type="origin" dataOnly="0" labelOnly="1" outline="0" fieldPosition="0"/>
    </format>
    <format dxfId="3036">
      <pivotArea field="4" type="button" dataOnly="0" labelOnly="1" outline="0" axis="axisCol" fieldPosition="0"/>
    </format>
    <format dxfId="3035">
      <pivotArea type="topRight" dataOnly="0" labelOnly="1" outline="0" fieldPosition="0"/>
    </format>
    <format dxfId="3034">
      <pivotArea field="1" type="button" dataOnly="0" labelOnly="1" outline="0" axis="axisRow" fieldPosition="0"/>
    </format>
    <format dxfId="3033">
      <pivotArea field="2" type="button" dataOnly="0" labelOnly="1" outline="0" axis="axisRow" fieldPosition="1"/>
    </format>
    <format dxfId="3032">
      <pivotArea dataOnly="0" labelOnly="1" outline="0" fieldPosition="0">
        <references count="1">
          <reference field="1" count="5">
            <x v="0"/>
            <x v="1"/>
            <x v="2"/>
            <x v="3"/>
            <x v="4"/>
          </reference>
        </references>
      </pivotArea>
    </format>
    <format dxfId="3031">
      <pivotArea dataOnly="0" labelOnly="1" grandRow="1" outline="0" fieldPosition="0"/>
    </format>
    <format dxfId="3030">
      <pivotArea dataOnly="0" labelOnly="1" outline="0" fieldPosition="0">
        <references count="1">
          <reference field="4" count="0"/>
        </references>
      </pivotArea>
    </format>
    <format dxfId="3029">
      <pivotArea dataOnly="0" labelOnly="1" grandCol="1" outline="0" fieldPosition="0"/>
    </format>
    <format dxfId="3028">
      <pivotArea type="origin" dataOnly="0" labelOnly="1" outline="0" fieldPosition="0"/>
    </format>
    <format dxfId="3027">
      <pivotArea field="1" type="button" dataOnly="0" labelOnly="1" outline="0" axis="axisRow" fieldPosition="0"/>
    </format>
    <format dxfId="3026">
      <pivotArea dataOnly="0" labelOnly="1" outline="0" fieldPosition="0">
        <references count="1">
          <reference field="1" count="5">
            <x v="0"/>
            <x v="1"/>
            <x v="2"/>
            <x v="3"/>
            <x v="4"/>
          </reference>
        </references>
      </pivotArea>
    </format>
    <format dxfId="3025">
      <pivotArea dataOnly="0" labelOnly="1" grandRow="1" outline="0" fieldPosition="0"/>
    </format>
    <format dxfId="3024">
      <pivotArea outline="0" collapsedLevelsAreSubtotals="1" fieldPosition="0"/>
    </format>
    <format dxfId="3023">
      <pivotArea field="1" type="button" dataOnly="0" labelOnly="1" outline="0" axis="axisRow" fieldPosition="0"/>
    </format>
    <format dxfId="3022">
      <pivotArea field="2" type="button" dataOnly="0" labelOnly="1" outline="0" axis="axisRow" fieldPosition="1"/>
    </format>
    <format dxfId="3021">
      <pivotArea dataOnly="0" labelOnly="1" outline="0" fieldPosition="0">
        <references count="1">
          <reference field="1" count="5">
            <x v="0"/>
            <x v="1"/>
            <x v="2"/>
            <x v="3"/>
            <x v="4"/>
          </reference>
        </references>
      </pivotArea>
    </format>
    <format dxfId="3020">
      <pivotArea dataOnly="0" labelOnly="1" grandRow="1" outline="0" fieldPosition="0"/>
    </format>
    <format dxfId="3019">
      <pivotArea type="origin" dataOnly="0" labelOnly="1" outline="0" fieldPosition="0"/>
    </format>
    <format dxfId="3018">
      <pivotArea field="4" type="button" dataOnly="0" labelOnly="1" outline="0" axis="axisCol" fieldPosition="0"/>
    </format>
    <format dxfId="3017">
      <pivotArea type="topRight" dataOnly="0" labelOnly="1" outline="0" fieldPosition="0"/>
    </format>
    <format dxfId="3016">
      <pivotArea grandRow="1" outline="0" collapsedLevelsAreSubtotals="1" fieldPosition="0"/>
    </format>
    <format dxfId="3015">
      <pivotArea outline="0" collapsedLevelsAreSubtotals="1" fieldPosition="0"/>
    </format>
    <format dxfId="3014">
      <pivotArea dataOnly="0" labelOnly="1" outline="0" fieldPosition="0">
        <references count="1">
          <reference field="1" count="6">
            <x v="0"/>
            <x v="1"/>
            <x v="2"/>
            <x v="3"/>
            <x v="4"/>
            <x v="5"/>
          </reference>
        </references>
      </pivotArea>
    </format>
    <format dxfId="3013">
      <pivotArea dataOnly="0" labelOnly="1" grandRow="1" outline="0" fieldPosition="0"/>
    </format>
    <format dxfId="3012">
      <pivotArea dataOnly="0" labelOnly="1" outline="0" fieldPosition="0">
        <references count="1">
          <reference field="1" count="4">
            <x v="0"/>
            <x v="1"/>
            <x v="2"/>
            <x v="3"/>
          </reference>
        </references>
      </pivotArea>
    </format>
    <format dxfId="3011">
      <pivotArea outline="0" collapsedLevelsAreSubtotals="1" fieldPosition="0"/>
    </format>
    <format dxfId="3010">
      <pivotArea dataOnly="0" labelOnly="1" outline="0" fieldPosition="0">
        <references count="1">
          <reference field="1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3009">
      <pivotArea dataOnly="0" labelOnly="1" outline="0" fieldPosition="0">
        <references count="1">
          <reference field="1" count="1">
            <x v="9"/>
          </reference>
        </references>
      </pivotArea>
    </format>
    <format dxfId="3008">
      <pivotArea dataOnly="0" labelOnly="1" grandRow="1" outline="0" fieldPosition="0"/>
    </format>
    <format dxfId="3007">
      <pivotArea dataOnly="0" labelOnly="1" outline="0" fieldPosition="0">
        <references count="1">
          <reference field="4" count="0"/>
        </references>
      </pivotArea>
    </format>
    <format dxfId="3006">
      <pivotArea dataOnly="0" labelOnly="1" grandCol="1" outline="0" fieldPosition="0"/>
    </format>
    <format dxfId="3005">
      <pivotArea outline="0" collapsedLevelsAreSubtotals="1" fieldPosition="0"/>
    </format>
    <format dxfId="3004">
      <pivotArea dataOnly="0" labelOnly="1" outline="0" fieldPosition="0">
        <references count="1">
          <reference field="1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3003">
      <pivotArea dataOnly="0" labelOnly="1" outline="0" fieldPosition="0">
        <references count="1">
          <reference field="1" count="1">
            <x v="9"/>
          </reference>
        </references>
      </pivotArea>
    </format>
    <format dxfId="3002">
      <pivotArea dataOnly="0" labelOnly="1" grandRow="1" outline="0" fieldPosition="0"/>
    </format>
    <format dxfId="3001">
      <pivotArea dataOnly="0" labelOnly="1" outline="0" fieldPosition="0">
        <references count="1">
          <reference field="4" count="0"/>
        </references>
      </pivotArea>
    </format>
    <format dxfId="3000">
      <pivotArea dataOnly="0" labelOnly="1" grandCol="1" outline="0" fieldPosition="0"/>
    </format>
    <format dxfId="2999">
      <pivotArea outline="0" collapsedLevelsAreSubtotals="1" fieldPosition="0"/>
    </format>
    <format dxfId="2998">
      <pivotArea dataOnly="0" labelOnly="1" outline="0" fieldPosition="0">
        <references count="1">
          <reference field="1" count="1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</reference>
        </references>
      </pivotArea>
    </format>
    <format dxfId="2997">
      <pivotArea dataOnly="0" labelOnly="1" outline="0" fieldPosition="0">
        <references count="1">
          <reference field="1" count="1">
            <x v="14"/>
          </reference>
        </references>
      </pivotArea>
    </format>
    <format dxfId="2996">
      <pivotArea dataOnly="0" labelOnly="1" grandRow="1" outline="0" fieldPosition="0"/>
    </format>
    <format dxfId="2995">
      <pivotArea dataOnly="0" labelOnly="1" outline="0" fieldPosition="0">
        <references count="2">
          <reference field="1" count="1" selected="0">
            <x v="0"/>
          </reference>
          <reference field="2" count="1">
            <x v="8"/>
          </reference>
        </references>
      </pivotArea>
    </format>
    <format dxfId="2994">
      <pivotArea dataOnly="0" labelOnly="1" outline="0" fieldPosition="0">
        <references count="2">
          <reference field="1" count="1" selected="0">
            <x v="1"/>
          </reference>
          <reference field="2" count="1">
            <x v="5"/>
          </reference>
        </references>
      </pivotArea>
    </format>
    <format dxfId="2993">
      <pivotArea dataOnly="0" labelOnly="1" outline="0" fieldPosition="0">
        <references count="2">
          <reference field="1" count="1" selected="0">
            <x v="2"/>
          </reference>
          <reference field="2" count="1">
            <x v="4"/>
          </reference>
        </references>
      </pivotArea>
    </format>
    <format dxfId="2992">
      <pivotArea dataOnly="0" labelOnly="1" outline="0" fieldPosition="0">
        <references count="2">
          <reference field="1" count="1" selected="0">
            <x v="3"/>
          </reference>
          <reference field="2" count="1">
            <x v="0"/>
          </reference>
        </references>
      </pivotArea>
    </format>
    <format dxfId="2991">
      <pivotArea dataOnly="0" labelOnly="1" outline="0" fieldPosition="0">
        <references count="2">
          <reference field="1" count="1" selected="0">
            <x v="4"/>
          </reference>
          <reference field="2" count="1">
            <x v="13"/>
          </reference>
        </references>
      </pivotArea>
    </format>
    <format dxfId="2990">
      <pivotArea dataOnly="0" labelOnly="1" outline="0" fieldPosition="0">
        <references count="2">
          <reference field="1" count="1" selected="0">
            <x v="5"/>
          </reference>
          <reference field="2" count="1">
            <x v="12"/>
          </reference>
        </references>
      </pivotArea>
    </format>
    <format dxfId="2989">
      <pivotArea dataOnly="0" labelOnly="1" outline="0" fieldPosition="0">
        <references count="2">
          <reference field="1" count="1" selected="0">
            <x v="6"/>
          </reference>
          <reference field="2" count="1">
            <x v="11"/>
          </reference>
        </references>
      </pivotArea>
    </format>
    <format dxfId="2988">
      <pivotArea dataOnly="0" labelOnly="1" outline="0" fieldPosition="0">
        <references count="2">
          <reference field="1" count="1" selected="0">
            <x v="7"/>
          </reference>
          <reference field="2" count="1">
            <x v="6"/>
          </reference>
        </references>
      </pivotArea>
    </format>
    <format dxfId="2987">
      <pivotArea dataOnly="0" labelOnly="1" outline="0" fieldPosition="0">
        <references count="2">
          <reference field="1" count="1" selected="0">
            <x v="8"/>
          </reference>
          <reference field="2" count="1">
            <x v="7"/>
          </reference>
        </references>
      </pivotArea>
    </format>
    <format dxfId="2986">
      <pivotArea dataOnly="0" labelOnly="1" outline="0" fieldPosition="0">
        <references count="2">
          <reference field="1" count="1" selected="0">
            <x v="9"/>
          </reference>
          <reference field="2" count="1">
            <x v="2"/>
          </reference>
        </references>
      </pivotArea>
    </format>
    <format dxfId="2985">
      <pivotArea dataOnly="0" labelOnly="1" outline="0" fieldPosition="0">
        <references count="2">
          <reference field="1" count="1" selected="0">
            <x v="10"/>
          </reference>
          <reference field="2" count="1">
            <x v="1"/>
          </reference>
        </references>
      </pivotArea>
    </format>
    <format dxfId="2984">
      <pivotArea dataOnly="0" labelOnly="1" outline="0" fieldPosition="0">
        <references count="2">
          <reference field="1" count="1" selected="0">
            <x v="11"/>
          </reference>
          <reference field="2" count="1">
            <x v="3"/>
          </reference>
        </references>
      </pivotArea>
    </format>
    <format dxfId="2983">
      <pivotArea dataOnly="0" labelOnly="1" outline="0" fieldPosition="0">
        <references count="2">
          <reference field="1" count="1" selected="0">
            <x v="12"/>
          </reference>
          <reference field="2" count="1">
            <x v="9"/>
          </reference>
        </references>
      </pivotArea>
    </format>
    <format dxfId="2982">
      <pivotArea dataOnly="0" labelOnly="1" outline="0" fieldPosition="0">
        <references count="2">
          <reference field="1" count="1" selected="0">
            <x v="13"/>
          </reference>
          <reference field="2" count="1">
            <x v="10"/>
          </reference>
        </references>
      </pivotArea>
    </format>
    <format dxfId="2981">
      <pivotArea dataOnly="0" labelOnly="1" outline="0" fieldPosition="0">
        <references count="2">
          <reference field="1" count="1" selected="0">
            <x v="14"/>
          </reference>
          <reference field="2" count="1">
            <x v="14"/>
          </reference>
        </references>
      </pivotArea>
    </format>
    <format dxfId="2980">
      <pivotArea dataOnly="0" labelOnly="1" outline="0" fieldPosition="0">
        <references count="1">
          <reference field="4" count="0"/>
        </references>
      </pivotArea>
    </format>
    <format dxfId="2979">
      <pivotArea dataOnly="0" labelOnly="1" grandCol="1" outline="0" fieldPosition="0"/>
    </format>
    <format dxfId="2978">
      <pivotArea outline="0" collapsedLevelsAreSubtotals="1" fieldPosition="0">
        <references count="2">
          <reference field="1" count="4" selected="0">
            <x v="0"/>
            <x v="1"/>
            <x v="2"/>
            <x v="3"/>
          </reference>
          <reference field="2" count="4" selected="0">
            <x v="0"/>
            <x v="4"/>
            <x v="5"/>
            <x v="8"/>
          </reference>
        </references>
      </pivotArea>
    </format>
    <format dxfId="2977">
      <pivotArea dataOnly="0" labelOnly="1" outline="0" fieldPosition="0">
        <references count="1">
          <reference field="1" count="4">
            <x v="0"/>
            <x v="1"/>
            <x v="2"/>
            <x v="3"/>
          </reference>
        </references>
      </pivotArea>
    </format>
    <format dxfId="2976">
      <pivotArea dataOnly="0" labelOnly="1" outline="0" fieldPosition="0">
        <references count="2">
          <reference field="1" count="1" selected="0">
            <x v="0"/>
          </reference>
          <reference field="2" count="1">
            <x v="8"/>
          </reference>
        </references>
      </pivotArea>
    </format>
    <format dxfId="2975">
      <pivotArea dataOnly="0" labelOnly="1" outline="0" fieldPosition="0">
        <references count="2">
          <reference field="1" count="1" selected="0">
            <x v="1"/>
          </reference>
          <reference field="2" count="1">
            <x v="5"/>
          </reference>
        </references>
      </pivotArea>
    </format>
    <format dxfId="2974">
      <pivotArea dataOnly="0" labelOnly="1" outline="0" fieldPosition="0">
        <references count="2">
          <reference field="1" count="1" selected="0">
            <x v="2"/>
          </reference>
          <reference field="2" count="1">
            <x v="4"/>
          </reference>
        </references>
      </pivotArea>
    </format>
    <format dxfId="2973">
      <pivotArea dataOnly="0" labelOnly="1" outline="0" fieldPosition="0">
        <references count="2">
          <reference field="1" count="1" selected="0">
            <x v="3"/>
          </reference>
          <reference field="2" count="1">
            <x v="0"/>
          </reference>
        </references>
      </pivotArea>
    </format>
    <format dxfId="2972">
      <pivotArea type="all" dataOnly="0" outline="0" fieldPosition="0"/>
    </format>
    <format dxfId="2971">
      <pivotArea outline="0" collapsedLevelsAreSubtotals="1" fieldPosition="0"/>
    </format>
    <format dxfId="2970">
      <pivotArea dataOnly="0" labelOnly="1" outline="0" fieldPosition="0">
        <references count="1">
          <reference field="1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969">
      <pivotArea dataOnly="0" labelOnly="1" outline="0" fieldPosition="0">
        <references count="1">
          <reference field="1" count="3">
            <x v="16"/>
            <x v="17"/>
            <x v="18"/>
          </reference>
        </references>
      </pivotArea>
    </format>
    <format dxfId="2968">
      <pivotArea dataOnly="0" labelOnly="1" grandRow="1" outline="0" fieldPosition="0"/>
    </format>
    <format dxfId="2967">
      <pivotArea dataOnly="0" labelOnly="1" outline="0" fieldPosition="0">
        <references count="2">
          <reference field="1" count="1" selected="0">
            <x v="0"/>
          </reference>
          <reference field="2" count="1">
            <x v="8"/>
          </reference>
        </references>
      </pivotArea>
    </format>
    <format dxfId="2966">
      <pivotArea dataOnly="0" labelOnly="1" outline="0" fieldPosition="0">
        <references count="2">
          <reference field="1" count="1" selected="0">
            <x v="1"/>
          </reference>
          <reference field="2" count="1">
            <x v="5"/>
          </reference>
        </references>
      </pivotArea>
    </format>
    <format dxfId="2965">
      <pivotArea dataOnly="0" labelOnly="1" outline="0" fieldPosition="0">
        <references count="2">
          <reference field="1" count="1" selected="0">
            <x v="2"/>
          </reference>
          <reference field="2" count="1">
            <x v="4"/>
          </reference>
        </references>
      </pivotArea>
    </format>
    <format dxfId="2964">
      <pivotArea dataOnly="0" labelOnly="1" outline="0" fieldPosition="0">
        <references count="2">
          <reference field="1" count="1" selected="0">
            <x v="3"/>
          </reference>
          <reference field="2" count="1">
            <x v="0"/>
          </reference>
        </references>
      </pivotArea>
    </format>
    <format dxfId="2963">
      <pivotArea dataOnly="0" labelOnly="1" outline="0" fieldPosition="0">
        <references count="2">
          <reference field="1" count="1" selected="0">
            <x v="4"/>
          </reference>
          <reference field="2" count="1">
            <x v="13"/>
          </reference>
        </references>
      </pivotArea>
    </format>
    <format dxfId="2962">
      <pivotArea dataOnly="0" labelOnly="1" outline="0" fieldPosition="0">
        <references count="2">
          <reference field="1" count="1" selected="0">
            <x v="5"/>
          </reference>
          <reference field="2" count="1">
            <x v="12"/>
          </reference>
        </references>
      </pivotArea>
    </format>
    <format dxfId="2961">
      <pivotArea dataOnly="0" labelOnly="1" outline="0" fieldPosition="0">
        <references count="2">
          <reference field="1" count="1" selected="0">
            <x v="6"/>
          </reference>
          <reference field="2" count="1">
            <x v="11"/>
          </reference>
        </references>
      </pivotArea>
    </format>
    <format dxfId="2960">
      <pivotArea dataOnly="0" labelOnly="1" outline="0" fieldPosition="0">
        <references count="2">
          <reference field="1" count="1" selected="0">
            <x v="7"/>
          </reference>
          <reference field="2" count="1">
            <x v="6"/>
          </reference>
        </references>
      </pivotArea>
    </format>
    <format dxfId="2959">
      <pivotArea dataOnly="0" labelOnly="1" outline="0" fieldPosition="0">
        <references count="2">
          <reference field="1" count="1" selected="0">
            <x v="8"/>
          </reference>
          <reference field="2" count="1">
            <x v="7"/>
          </reference>
        </references>
      </pivotArea>
    </format>
    <format dxfId="2958">
      <pivotArea dataOnly="0" labelOnly="1" outline="0" fieldPosition="0">
        <references count="2">
          <reference field="1" count="1" selected="0">
            <x v="9"/>
          </reference>
          <reference field="2" count="1">
            <x v="2"/>
          </reference>
        </references>
      </pivotArea>
    </format>
    <format dxfId="2957">
      <pivotArea dataOnly="0" labelOnly="1" outline="0" fieldPosition="0">
        <references count="2">
          <reference field="1" count="1" selected="0">
            <x v="10"/>
          </reference>
          <reference field="2" count="1">
            <x v="1"/>
          </reference>
        </references>
      </pivotArea>
    </format>
    <format dxfId="2956">
      <pivotArea dataOnly="0" labelOnly="1" outline="0" fieldPosition="0">
        <references count="2">
          <reference field="1" count="1" selected="0">
            <x v="11"/>
          </reference>
          <reference field="2" count="1">
            <x v="3"/>
          </reference>
        </references>
      </pivotArea>
    </format>
    <format dxfId="2955">
      <pivotArea dataOnly="0" labelOnly="1" outline="0" fieldPosition="0">
        <references count="2">
          <reference field="1" count="1" selected="0">
            <x v="12"/>
          </reference>
          <reference field="2" count="1">
            <x v="9"/>
          </reference>
        </references>
      </pivotArea>
    </format>
    <format dxfId="2954">
      <pivotArea dataOnly="0" labelOnly="1" outline="0" fieldPosition="0">
        <references count="2">
          <reference field="1" count="1" selected="0">
            <x v="13"/>
          </reference>
          <reference field="2" count="1">
            <x v="10"/>
          </reference>
        </references>
      </pivotArea>
    </format>
    <format dxfId="2953">
      <pivotArea dataOnly="0" labelOnly="1" outline="0" fieldPosition="0">
        <references count="2">
          <reference field="1" count="1" selected="0">
            <x v="14"/>
          </reference>
          <reference field="2" count="1">
            <x v="14"/>
          </reference>
        </references>
      </pivotArea>
    </format>
    <format dxfId="2952">
      <pivotArea dataOnly="0" labelOnly="1" outline="0" fieldPosition="0">
        <references count="2">
          <reference field="1" count="1" selected="0">
            <x v="15"/>
          </reference>
          <reference field="2" count="1">
            <x v="15"/>
          </reference>
        </references>
      </pivotArea>
    </format>
    <format dxfId="2951">
      <pivotArea dataOnly="0" labelOnly="1" outline="0" fieldPosition="0">
        <references count="2">
          <reference field="1" count="1" selected="0">
            <x v="16"/>
          </reference>
          <reference field="2" count="1">
            <x v="16"/>
          </reference>
        </references>
      </pivotArea>
    </format>
    <format dxfId="2950">
      <pivotArea dataOnly="0" labelOnly="1" outline="0" fieldPosition="0">
        <references count="2">
          <reference field="1" count="1" selected="0">
            <x v="17"/>
          </reference>
          <reference field="2" count="1">
            <x v="17"/>
          </reference>
        </references>
      </pivotArea>
    </format>
    <format dxfId="2949">
      <pivotArea dataOnly="0" labelOnly="1" outline="0" fieldPosition="0">
        <references count="2">
          <reference field="1" count="1" selected="0">
            <x v="18"/>
          </reference>
          <reference field="2" count="1">
            <x v="18"/>
          </reference>
        </references>
      </pivotArea>
    </format>
    <format dxfId="2948">
      <pivotArea dataOnly="0" labelOnly="1" outline="0" fieldPosition="0">
        <references count="1">
          <reference field="4" count="0"/>
        </references>
      </pivotArea>
    </format>
    <format dxfId="2947">
      <pivotArea dataOnly="0" labelOnly="1" grandCol="1" outline="0" fieldPosition="0"/>
    </format>
    <format dxfId="2946">
      <pivotArea type="all" dataOnly="0" outline="0" fieldPosition="0"/>
    </format>
    <format dxfId="2945">
      <pivotArea outline="0" collapsedLevelsAreSubtotals="1" fieldPosition="0"/>
    </format>
    <format dxfId="2944">
      <pivotArea dataOnly="0" labelOnly="1" outline="0" fieldPosition="0">
        <references count="1">
          <reference field="1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943">
      <pivotArea dataOnly="0" labelOnly="1" outline="0" fieldPosition="0">
        <references count="1">
          <reference field="1" count="3">
            <x v="16"/>
            <x v="17"/>
            <x v="18"/>
          </reference>
        </references>
      </pivotArea>
    </format>
    <format dxfId="2942">
      <pivotArea dataOnly="0" labelOnly="1" grandRow="1" outline="0" fieldPosition="0"/>
    </format>
    <format dxfId="2941">
      <pivotArea dataOnly="0" labelOnly="1" outline="0" fieldPosition="0">
        <references count="2">
          <reference field="1" count="1" selected="0">
            <x v="0"/>
          </reference>
          <reference field="2" count="1">
            <x v="8"/>
          </reference>
        </references>
      </pivotArea>
    </format>
    <format dxfId="2940">
      <pivotArea dataOnly="0" labelOnly="1" outline="0" fieldPosition="0">
        <references count="2">
          <reference field="1" count="1" selected="0">
            <x v="1"/>
          </reference>
          <reference field="2" count="1">
            <x v="5"/>
          </reference>
        </references>
      </pivotArea>
    </format>
    <format dxfId="2939">
      <pivotArea dataOnly="0" labelOnly="1" outline="0" fieldPosition="0">
        <references count="2">
          <reference field="1" count="1" selected="0">
            <x v="2"/>
          </reference>
          <reference field="2" count="1">
            <x v="4"/>
          </reference>
        </references>
      </pivotArea>
    </format>
    <format dxfId="2938">
      <pivotArea dataOnly="0" labelOnly="1" outline="0" fieldPosition="0">
        <references count="2">
          <reference field="1" count="1" selected="0">
            <x v="3"/>
          </reference>
          <reference field="2" count="1">
            <x v="0"/>
          </reference>
        </references>
      </pivotArea>
    </format>
    <format dxfId="2937">
      <pivotArea dataOnly="0" labelOnly="1" outline="0" fieldPosition="0">
        <references count="2">
          <reference field="1" count="1" selected="0">
            <x v="4"/>
          </reference>
          <reference field="2" count="1">
            <x v="13"/>
          </reference>
        </references>
      </pivotArea>
    </format>
    <format dxfId="2936">
      <pivotArea dataOnly="0" labelOnly="1" outline="0" fieldPosition="0">
        <references count="2">
          <reference field="1" count="1" selected="0">
            <x v="5"/>
          </reference>
          <reference field="2" count="1">
            <x v="12"/>
          </reference>
        </references>
      </pivotArea>
    </format>
    <format dxfId="2935">
      <pivotArea dataOnly="0" labelOnly="1" outline="0" fieldPosition="0">
        <references count="2">
          <reference field="1" count="1" selected="0">
            <x v="6"/>
          </reference>
          <reference field="2" count="1">
            <x v="11"/>
          </reference>
        </references>
      </pivotArea>
    </format>
    <format dxfId="2934">
      <pivotArea dataOnly="0" labelOnly="1" outline="0" fieldPosition="0">
        <references count="2">
          <reference field="1" count="1" selected="0">
            <x v="7"/>
          </reference>
          <reference field="2" count="1">
            <x v="6"/>
          </reference>
        </references>
      </pivotArea>
    </format>
    <format dxfId="2933">
      <pivotArea dataOnly="0" labelOnly="1" outline="0" fieldPosition="0">
        <references count="2">
          <reference field="1" count="1" selected="0">
            <x v="8"/>
          </reference>
          <reference field="2" count="1">
            <x v="7"/>
          </reference>
        </references>
      </pivotArea>
    </format>
    <format dxfId="2932">
      <pivotArea dataOnly="0" labelOnly="1" outline="0" fieldPosition="0">
        <references count="2">
          <reference field="1" count="1" selected="0">
            <x v="9"/>
          </reference>
          <reference field="2" count="1">
            <x v="2"/>
          </reference>
        </references>
      </pivotArea>
    </format>
    <format dxfId="2931">
      <pivotArea dataOnly="0" labelOnly="1" outline="0" fieldPosition="0">
        <references count="2">
          <reference field="1" count="1" selected="0">
            <x v="10"/>
          </reference>
          <reference field="2" count="1">
            <x v="1"/>
          </reference>
        </references>
      </pivotArea>
    </format>
    <format dxfId="2930">
      <pivotArea dataOnly="0" labelOnly="1" outline="0" fieldPosition="0">
        <references count="2">
          <reference field="1" count="1" selected="0">
            <x v="11"/>
          </reference>
          <reference field="2" count="1">
            <x v="3"/>
          </reference>
        </references>
      </pivotArea>
    </format>
    <format dxfId="2929">
      <pivotArea dataOnly="0" labelOnly="1" outline="0" fieldPosition="0">
        <references count="2">
          <reference field="1" count="1" selected="0">
            <x v="12"/>
          </reference>
          <reference field="2" count="1">
            <x v="9"/>
          </reference>
        </references>
      </pivotArea>
    </format>
    <format dxfId="2928">
      <pivotArea dataOnly="0" labelOnly="1" outline="0" fieldPosition="0">
        <references count="2">
          <reference field="1" count="1" selected="0">
            <x v="13"/>
          </reference>
          <reference field="2" count="1">
            <x v="10"/>
          </reference>
        </references>
      </pivotArea>
    </format>
    <format dxfId="2927">
      <pivotArea dataOnly="0" labelOnly="1" outline="0" fieldPosition="0">
        <references count="2">
          <reference field="1" count="1" selected="0">
            <x v="14"/>
          </reference>
          <reference field="2" count="1">
            <x v="14"/>
          </reference>
        </references>
      </pivotArea>
    </format>
    <format dxfId="2926">
      <pivotArea dataOnly="0" labelOnly="1" outline="0" fieldPosition="0">
        <references count="2">
          <reference field="1" count="1" selected="0">
            <x v="15"/>
          </reference>
          <reference field="2" count="1">
            <x v="15"/>
          </reference>
        </references>
      </pivotArea>
    </format>
    <format dxfId="2925">
      <pivotArea dataOnly="0" labelOnly="1" outline="0" fieldPosition="0">
        <references count="2">
          <reference field="1" count="1" selected="0">
            <x v="16"/>
          </reference>
          <reference field="2" count="1">
            <x v="16"/>
          </reference>
        </references>
      </pivotArea>
    </format>
    <format dxfId="2924">
      <pivotArea dataOnly="0" labelOnly="1" outline="0" fieldPosition="0">
        <references count="2">
          <reference field="1" count="1" selected="0">
            <x v="17"/>
          </reference>
          <reference field="2" count="1">
            <x v="17"/>
          </reference>
        </references>
      </pivotArea>
    </format>
    <format dxfId="2923">
      <pivotArea dataOnly="0" labelOnly="1" outline="0" fieldPosition="0">
        <references count="2">
          <reference field="1" count="1" selected="0">
            <x v="18"/>
          </reference>
          <reference field="2" count="1">
            <x v="18"/>
          </reference>
        </references>
      </pivotArea>
    </format>
    <format dxfId="2922">
      <pivotArea dataOnly="0" labelOnly="1" outline="0" fieldPosition="0">
        <references count="1">
          <reference field="4" count="0"/>
        </references>
      </pivotArea>
    </format>
    <format dxfId="2921">
      <pivotArea dataOnly="0" labelOnly="1" grandCol="1" outline="0" fieldPosition="0"/>
    </format>
    <format dxfId="2920">
      <pivotArea type="origin" dataOnly="0" labelOnly="1" outline="0" fieldPosition="0"/>
    </format>
    <format dxfId="2919">
      <pivotArea outline="0" collapsedLevelsAreSubtotals="1" fieldPosition="0"/>
    </format>
    <format dxfId="2918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5"/>
            <x v="46"/>
            <x v="47"/>
            <x v="48"/>
            <x v="49"/>
            <x v="50"/>
            <x v="51"/>
            <x v="52"/>
          </reference>
        </references>
      </pivotArea>
    </format>
    <format dxfId="2917">
      <pivotArea dataOnly="0" labelOnly="1" outline="0" fieldPosition="0">
        <references count="1">
          <reference field="1" count="6">
            <x v="53"/>
            <x v="54"/>
            <x v="55"/>
            <x v="56"/>
            <x v="57"/>
            <x v="58"/>
          </reference>
        </references>
      </pivotArea>
    </format>
    <format dxfId="2916">
      <pivotArea dataOnly="0" labelOnly="1" grandRow="1" outline="0" fieldPosition="0"/>
    </format>
    <format dxfId="2915">
      <pivotArea dataOnly="0" labelOnly="1" outline="0" fieldPosition="0">
        <references count="2">
          <reference field="1" count="1" selected="0">
            <x v="0"/>
          </reference>
          <reference field="2" count="1">
            <x v="8"/>
          </reference>
        </references>
      </pivotArea>
    </format>
    <format dxfId="2914">
      <pivotArea dataOnly="0" labelOnly="1" outline="0" fieldPosition="0">
        <references count="2">
          <reference field="1" count="1" selected="0">
            <x v="1"/>
          </reference>
          <reference field="2" count="1">
            <x v="5"/>
          </reference>
        </references>
      </pivotArea>
    </format>
    <format dxfId="2913">
      <pivotArea dataOnly="0" labelOnly="1" outline="0" fieldPosition="0">
        <references count="2">
          <reference field="1" count="1" selected="0">
            <x v="2"/>
          </reference>
          <reference field="2" count="1">
            <x v="4"/>
          </reference>
        </references>
      </pivotArea>
    </format>
    <format dxfId="2912">
      <pivotArea dataOnly="0" labelOnly="1" outline="0" fieldPosition="0">
        <references count="2">
          <reference field="1" count="1" selected="0">
            <x v="3"/>
          </reference>
          <reference field="2" count="1">
            <x v="0"/>
          </reference>
        </references>
      </pivotArea>
    </format>
    <format dxfId="2911">
      <pivotArea dataOnly="0" labelOnly="1" outline="0" fieldPosition="0">
        <references count="2">
          <reference field="1" count="1" selected="0">
            <x v="4"/>
          </reference>
          <reference field="2" count="1">
            <x v="13"/>
          </reference>
        </references>
      </pivotArea>
    </format>
    <format dxfId="2910">
      <pivotArea dataOnly="0" labelOnly="1" outline="0" fieldPosition="0">
        <references count="2">
          <reference field="1" count="1" selected="0">
            <x v="5"/>
          </reference>
          <reference field="2" count="1">
            <x v="12"/>
          </reference>
        </references>
      </pivotArea>
    </format>
    <format dxfId="2909">
      <pivotArea dataOnly="0" labelOnly="1" outline="0" fieldPosition="0">
        <references count="2">
          <reference field="1" count="1" selected="0">
            <x v="6"/>
          </reference>
          <reference field="2" count="1">
            <x v="11"/>
          </reference>
        </references>
      </pivotArea>
    </format>
    <format dxfId="2908">
      <pivotArea dataOnly="0" labelOnly="1" outline="0" fieldPosition="0">
        <references count="2">
          <reference field="1" count="1" selected="0">
            <x v="7"/>
          </reference>
          <reference field="2" count="1">
            <x v="6"/>
          </reference>
        </references>
      </pivotArea>
    </format>
    <format dxfId="2907">
      <pivotArea dataOnly="0" labelOnly="1" outline="0" fieldPosition="0">
        <references count="2">
          <reference field="1" count="1" selected="0">
            <x v="8"/>
          </reference>
          <reference field="2" count="1">
            <x v="7"/>
          </reference>
        </references>
      </pivotArea>
    </format>
    <format dxfId="2906">
      <pivotArea dataOnly="0" labelOnly="1" outline="0" fieldPosition="0">
        <references count="2">
          <reference field="1" count="1" selected="0">
            <x v="9"/>
          </reference>
          <reference field="2" count="1">
            <x v="2"/>
          </reference>
        </references>
      </pivotArea>
    </format>
    <format dxfId="2905">
      <pivotArea dataOnly="0" labelOnly="1" outline="0" fieldPosition="0">
        <references count="2">
          <reference field="1" count="1" selected="0">
            <x v="10"/>
          </reference>
          <reference field="2" count="1">
            <x v="1"/>
          </reference>
        </references>
      </pivotArea>
    </format>
    <format dxfId="2904">
      <pivotArea dataOnly="0" labelOnly="1" outline="0" fieldPosition="0">
        <references count="2">
          <reference field="1" count="1" selected="0">
            <x v="11"/>
          </reference>
          <reference field="2" count="1">
            <x v="3"/>
          </reference>
        </references>
      </pivotArea>
    </format>
    <format dxfId="2903">
      <pivotArea dataOnly="0" labelOnly="1" outline="0" fieldPosition="0">
        <references count="2">
          <reference field="1" count="1" selected="0">
            <x v="12"/>
          </reference>
          <reference field="2" count="1">
            <x v="9"/>
          </reference>
        </references>
      </pivotArea>
    </format>
    <format dxfId="2902">
      <pivotArea dataOnly="0" labelOnly="1" outline="0" fieldPosition="0">
        <references count="2">
          <reference field="1" count="1" selected="0">
            <x v="13"/>
          </reference>
          <reference field="2" count="1">
            <x v="10"/>
          </reference>
        </references>
      </pivotArea>
    </format>
    <format dxfId="2901">
      <pivotArea dataOnly="0" labelOnly="1" outline="0" fieldPosition="0">
        <references count="2">
          <reference field="1" count="1" selected="0">
            <x v="14"/>
          </reference>
          <reference field="2" count="1">
            <x v="14"/>
          </reference>
        </references>
      </pivotArea>
    </format>
    <format dxfId="2900">
      <pivotArea dataOnly="0" labelOnly="1" outline="0" fieldPosition="0">
        <references count="2">
          <reference field="1" count="1" selected="0">
            <x v="15"/>
          </reference>
          <reference field="2" count="1">
            <x v="15"/>
          </reference>
        </references>
      </pivotArea>
    </format>
    <format dxfId="2899">
      <pivotArea dataOnly="0" labelOnly="1" outline="0" fieldPosition="0">
        <references count="2">
          <reference field="1" count="1" selected="0">
            <x v="16"/>
          </reference>
          <reference field="2" count="1">
            <x v="16"/>
          </reference>
        </references>
      </pivotArea>
    </format>
    <format dxfId="2898">
      <pivotArea dataOnly="0" labelOnly="1" outline="0" fieldPosition="0">
        <references count="2">
          <reference field="1" count="1" selected="0">
            <x v="17"/>
          </reference>
          <reference field="2" count="1">
            <x v="17"/>
          </reference>
        </references>
      </pivotArea>
    </format>
    <format dxfId="2897">
      <pivotArea dataOnly="0" labelOnly="1" outline="0" fieldPosition="0">
        <references count="2">
          <reference field="1" count="1" selected="0">
            <x v="18"/>
          </reference>
          <reference field="2" count="1">
            <x v="18"/>
          </reference>
        </references>
      </pivotArea>
    </format>
    <format dxfId="2896">
      <pivotArea dataOnly="0" labelOnly="1" outline="0" fieldPosition="0">
        <references count="2">
          <reference field="1" count="1" selected="0">
            <x v="19"/>
          </reference>
          <reference field="2" count="1">
            <x v="19"/>
          </reference>
        </references>
      </pivotArea>
    </format>
    <format dxfId="2895">
      <pivotArea dataOnly="0" labelOnly="1" outline="0" fieldPosition="0">
        <references count="2">
          <reference field="1" count="1" selected="0">
            <x v="20"/>
          </reference>
          <reference field="2" count="1">
            <x v="20"/>
          </reference>
        </references>
      </pivotArea>
    </format>
    <format dxfId="2894">
      <pivotArea dataOnly="0" labelOnly="1" outline="0" fieldPosition="0">
        <references count="2">
          <reference field="1" count="1" selected="0">
            <x v="21"/>
          </reference>
          <reference field="2" count="1">
            <x v="21"/>
          </reference>
        </references>
      </pivotArea>
    </format>
    <format dxfId="2893">
      <pivotArea dataOnly="0" labelOnly="1" outline="0" fieldPosition="0">
        <references count="2">
          <reference field="1" count="1" selected="0">
            <x v="22"/>
          </reference>
          <reference field="2" count="1">
            <x v="22"/>
          </reference>
        </references>
      </pivotArea>
    </format>
    <format dxfId="2892">
      <pivotArea dataOnly="0" labelOnly="1" outline="0" fieldPosition="0">
        <references count="2">
          <reference field="1" count="1" selected="0">
            <x v="23"/>
          </reference>
          <reference field="2" count="1">
            <x v="23"/>
          </reference>
        </references>
      </pivotArea>
    </format>
    <format dxfId="2891">
      <pivotArea dataOnly="0" labelOnly="1" outline="0" fieldPosition="0">
        <references count="2">
          <reference field="1" count="1" selected="0">
            <x v="24"/>
          </reference>
          <reference field="2" count="1">
            <x v="24"/>
          </reference>
        </references>
      </pivotArea>
    </format>
    <format dxfId="2890">
      <pivotArea dataOnly="0" labelOnly="1" outline="0" fieldPosition="0">
        <references count="2">
          <reference field="1" count="1" selected="0">
            <x v="25"/>
          </reference>
          <reference field="2" count="1">
            <x v="25"/>
          </reference>
        </references>
      </pivotArea>
    </format>
    <format dxfId="2889">
      <pivotArea dataOnly="0" labelOnly="1" outline="0" fieldPosition="0">
        <references count="2">
          <reference field="1" count="1" selected="0">
            <x v="26"/>
          </reference>
          <reference field="2" count="1">
            <x v="26"/>
          </reference>
        </references>
      </pivotArea>
    </format>
    <format dxfId="2888">
      <pivotArea dataOnly="0" labelOnly="1" outline="0" fieldPosition="0">
        <references count="2">
          <reference field="1" count="1" selected="0">
            <x v="27"/>
          </reference>
          <reference field="2" count="1">
            <x v="27"/>
          </reference>
        </references>
      </pivotArea>
    </format>
    <format dxfId="2887">
      <pivotArea dataOnly="0" labelOnly="1" outline="0" fieldPosition="0">
        <references count="2">
          <reference field="1" count="1" selected="0">
            <x v="28"/>
          </reference>
          <reference field="2" count="1">
            <x v="28"/>
          </reference>
        </references>
      </pivotArea>
    </format>
    <format dxfId="2886">
      <pivotArea dataOnly="0" labelOnly="1" outline="0" fieldPosition="0">
        <references count="2">
          <reference field="1" count="1" selected="0">
            <x v="29"/>
          </reference>
          <reference field="2" count="1">
            <x v="29"/>
          </reference>
        </references>
      </pivotArea>
    </format>
    <format dxfId="2885">
      <pivotArea dataOnly="0" labelOnly="1" outline="0" fieldPosition="0">
        <references count="2">
          <reference field="1" count="1" selected="0">
            <x v="30"/>
          </reference>
          <reference field="2" count="1">
            <x v="30"/>
          </reference>
        </references>
      </pivotArea>
    </format>
    <format dxfId="2884">
      <pivotArea dataOnly="0" labelOnly="1" outline="0" fieldPosition="0">
        <references count="2">
          <reference field="1" count="1" selected="0">
            <x v="32"/>
          </reference>
          <reference field="2" count="1">
            <x v="32"/>
          </reference>
        </references>
      </pivotArea>
    </format>
    <format dxfId="2883">
      <pivotArea dataOnly="0" labelOnly="1" outline="0" fieldPosition="0">
        <references count="2">
          <reference field="1" count="1" selected="0">
            <x v="33"/>
          </reference>
          <reference field="2" count="1">
            <x v="33"/>
          </reference>
        </references>
      </pivotArea>
    </format>
    <format dxfId="2882">
      <pivotArea dataOnly="0" labelOnly="1" outline="0" fieldPosition="0">
        <references count="2">
          <reference field="1" count="1" selected="0">
            <x v="34"/>
          </reference>
          <reference field="2" count="1">
            <x v="34"/>
          </reference>
        </references>
      </pivotArea>
    </format>
    <format dxfId="2881">
      <pivotArea dataOnly="0" labelOnly="1" outline="0" fieldPosition="0">
        <references count="2">
          <reference field="1" count="1" selected="0">
            <x v="35"/>
          </reference>
          <reference field="2" count="1">
            <x v="35"/>
          </reference>
        </references>
      </pivotArea>
    </format>
    <format dxfId="2880">
      <pivotArea dataOnly="0" labelOnly="1" outline="0" fieldPosition="0">
        <references count="2">
          <reference field="1" count="1" selected="0">
            <x v="36"/>
          </reference>
          <reference field="2" count="1">
            <x v="36"/>
          </reference>
        </references>
      </pivotArea>
    </format>
    <format dxfId="2879">
      <pivotArea dataOnly="0" labelOnly="1" outline="0" fieldPosition="0">
        <references count="2">
          <reference field="1" count="1" selected="0">
            <x v="37"/>
          </reference>
          <reference field="2" count="1">
            <x v="37"/>
          </reference>
        </references>
      </pivotArea>
    </format>
    <format dxfId="2878">
      <pivotArea dataOnly="0" labelOnly="1" outline="0" fieldPosition="0">
        <references count="2">
          <reference field="1" count="1" selected="0">
            <x v="38"/>
          </reference>
          <reference field="2" count="1">
            <x v="38"/>
          </reference>
        </references>
      </pivotArea>
    </format>
    <format dxfId="2877">
      <pivotArea dataOnly="0" labelOnly="1" outline="0" fieldPosition="0">
        <references count="2">
          <reference field="1" count="1" selected="0">
            <x v="39"/>
          </reference>
          <reference field="2" count="1">
            <x v="39"/>
          </reference>
        </references>
      </pivotArea>
    </format>
    <format dxfId="2876">
      <pivotArea dataOnly="0" labelOnly="1" outline="0" fieldPosition="0">
        <references count="2">
          <reference field="1" count="1" selected="0">
            <x v="40"/>
          </reference>
          <reference field="2" count="1">
            <x v="40"/>
          </reference>
        </references>
      </pivotArea>
    </format>
    <format dxfId="2875">
      <pivotArea dataOnly="0" labelOnly="1" outline="0" fieldPosition="0">
        <references count="2">
          <reference field="1" count="1" selected="0">
            <x v="41"/>
          </reference>
          <reference field="2" count="1">
            <x v="41"/>
          </reference>
        </references>
      </pivotArea>
    </format>
    <format dxfId="2874">
      <pivotArea dataOnly="0" labelOnly="1" outline="0" fieldPosition="0">
        <references count="2">
          <reference field="1" count="1" selected="0">
            <x v="42"/>
          </reference>
          <reference field="2" count="1">
            <x v="42"/>
          </reference>
        </references>
      </pivotArea>
    </format>
    <format dxfId="2873">
      <pivotArea dataOnly="0" labelOnly="1" outline="0" fieldPosition="0">
        <references count="2">
          <reference field="1" count="1" selected="0">
            <x v="45"/>
          </reference>
          <reference field="2" count="1">
            <x v="45"/>
          </reference>
        </references>
      </pivotArea>
    </format>
    <format dxfId="2872">
      <pivotArea dataOnly="0" labelOnly="1" outline="0" fieldPosition="0">
        <references count="2">
          <reference field="1" count="1" selected="0">
            <x v="46"/>
          </reference>
          <reference field="2" count="1">
            <x v="46"/>
          </reference>
        </references>
      </pivotArea>
    </format>
    <format dxfId="2871">
      <pivotArea dataOnly="0" labelOnly="1" outline="0" fieldPosition="0">
        <references count="2">
          <reference field="1" count="1" selected="0">
            <x v="47"/>
          </reference>
          <reference field="2" count="1">
            <x v="47"/>
          </reference>
        </references>
      </pivotArea>
    </format>
    <format dxfId="2870">
      <pivotArea dataOnly="0" labelOnly="1" outline="0" fieldPosition="0">
        <references count="2">
          <reference field="1" count="1" selected="0">
            <x v="48"/>
          </reference>
          <reference field="2" count="1">
            <x v="48"/>
          </reference>
        </references>
      </pivotArea>
    </format>
    <format dxfId="2869">
      <pivotArea dataOnly="0" labelOnly="1" outline="0" fieldPosition="0">
        <references count="2">
          <reference field="1" count="1" selected="0">
            <x v="49"/>
          </reference>
          <reference field="2" count="1">
            <x v="49"/>
          </reference>
        </references>
      </pivotArea>
    </format>
    <format dxfId="2868">
      <pivotArea dataOnly="0" labelOnly="1" outline="0" fieldPosition="0">
        <references count="2">
          <reference field="1" count="1" selected="0">
            <x v="50"/>
          </reference>
          <reference field="2" count="1">
            <x v="50"/>
          </reference>
        </references>
      </pivotArea>
    </format>
    <format dxfId="2867">
      <pivotArea dataOnly="0" labelOnly="1" outline="0" fieldPosition="0">
        <references count="2">
          <reference field="1" count="1" selected="0">
            <x v="51"/>
          </reference>
          <reference field="2" count="1">
            <x v="51"/>
          </reference>
        </references>
      </pivotArea>
    </format>
    <format dxfId="2866">
      <pivotArea dataOnly="0" labelOnly="1" outline="0" fieldPosition="0">
        <references count="2">
          <reference field="1" count="1" selected="0">
            <x v="52"/>
          </reference>
          <reference field="2" count="1">
            <x v="52"/>
          </reference>
        </references>
      </pivotArea>
    </format>
    <format dxfId="2865">
      <pivotArea dataOnly="0" labelOnly="1" outline="0" fieldPosition="0">
        <references count="2">
          <reference field="1" count="1" selected="0">
            <x v="53"/>
          </reference>
          <reference field="2" count="1">
            <x v="53"/>
          </reference>
        </references>
      </pivotArea>
    </format>
    <format dxfId="2864">
      <pivotArea dataOnly="0" labelOnly="1" outline="0" fieldPosition="0">
        <references count="2">
          <reference field="1" count="1" selected="0">
            <x v="54"/>
          </reference>
          <reference field="2" count="1">
            <x v="54"/>
          </reference>
        </references>
      </pivotArea>
    </format>
    <format dxfId="2863">
      <pivotArea dataOnly="0" labelOnly="1" outline="0" fieldPosition="0">
        <references count="2">
          <reference field="1" count="1" selected="0">
            <x v="55"/>
          </reference>
          <reference field="2" count="1">
            <x v="55"/>
          </reference>
        </references>
      </pivotArea>
    </format>
    <format dxfId="2862">
      <pivotArea dataOnly="0" labelOnly="1" outline="0" fieldPosition="0">
        <references count="2">
          <reference field="1" count="1" selected="0">
            <x v="56"/>
          </reference>
          <reference field="2" count="1">
            <x v="56"/>
          </reference>
        </references>
      </pivotArea>
    </format>
    <format dxfId="2861">
      <pivotArea dataOnly="0" labelOnly="1" outline="0" fieldPosition="0">
        <references count="2">
          <reference field="1" count="1" selected="0">
            <x v="57"/>
          </reference>
          <reference field="2" count="1">
            <x v="57"/>
          </reference>
        </references>
      </pivotArea>
    </format>
    <format dxfId="2860">
      <pivotArea dataOnly="0" labelOnly="1" outline="0" fieldPosition="0">
        <references count="2">
          <reference field="1" count="1" selected="0">
            <x v="58"/>
          </reference>
          <reference field="2" count="1">
            <x v="58"/>
          </reference>
        </references>
      </pivotArea>
    </format>
    <format dxfId="2859">
      <pivotArea dataOnly="0" labelOnly="1" outline="0" fieldPosition="0">
        <references count="1">
          <reference field="4" count="0"/>
        </references>
      </pivotArea>
    </format>
    <format dxfId="2858">
      <pivotArea dataOnly="0" labelOnly="1" grandCol="1" outline="0" fieldPosition="0"/>
    </format>
    <format dxfId="2857">
      <pivotArea outline="0" collapsedLevelsAreSubtotals="1" fieldPosition="0"/>
    </format>
    <format dxfId="2856">
      <pivotArea dataOnly="0" labelOnly="1" outline="0" fieldPosition="0">
        <references count="1">
          <reference field="4" count="0"/>
        </references>
      </pivotArea>
    </format>
    <format dxfId="2855">
      <pivotArea dataOnly="0" labelOnly="1" grandCol="1" outline="0" fieldPosition="0"/>
    </format>
    <format dxfId="2854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5"/>
            <x v="46"/>
            <x v="47"/>
            <x v="48"/>
            <x v="49"/>
            <x v="50"/>
            <x v="51"/>
            <x v="52"/>
          </reference>
        </references>
      </pivotArea>
    </format>
    <format dxfId="2853">
      <pivotArea dataOnly="0" labelOnly="1" outline="0" fieldPosition="0">
        <references count="1">
          <reference field="1" count="6">
            <x v="53"/>
            <x v="54"/>
            <x v="55"/>
            <x v="56"/>
            <x v="57"/>
            <x v="58"/>
          </reference>
        </references>
      </pivotArea>
    </format>
    <format dxfId="2852">
      <pivotArea dataOnly="0" labelOnly="1" grandRow="1" outline="0" fieldPosition="0"/>
    </format>
    <format dxfId="2851">
      <pivotArea dataOnly="0" labelOnly="1" outline="0" fieldPosition="0">
        <references count="2">
          <reference field="1" count="1" selected="0">
            <x v="0"/>
          </reference>
          <reference field="2" count="1">
            <x v="8"/>
          </reference>
        </references>
      </pivotArea>
    </format>
    <format dxfId="2850">
      <pivotArea dataOnly="0" labelOnly="1" outline="0" fieldPosition="0">
        <references count="2">
          <reference field="1" count="1" selected="0">
            <x v="1"/>
          </reference>
          <reference field="2" count="1">
            <x v="5"/>
          </reference>
        </references>
      </pivotArea>
    </format>
    <format dxfId="2849">
      <pivotArea dataOnly="0" labelOnly="1" outline="0" fieldPosition="0">
        <references count="2">
          <reference field="1" count="1" selected="0">
            <x v="2"/>
          </reference>
          <reference field="2" count="1">
            <x v="4"/>
          </reference>
        </references>
      </pivotArea>
    </format>
    <format dxfId="2848">
      <pivotArea dataOnly="0" labelOnly="1" outline="0" fieldPosition="0">
        <references count="2">
          <reference field="1" count="1" selected="0">
            <x v="3"/>
          </reference>
          <reference field="2" count="1">
            <x v="0"/>
          </reference>
        </references>
      </pivotArea>
    </format>
    <format dxfId="2847">
      <pivotArea dataOnly="0" labelOnly="1" outline="0" fieldPosition="0">
        <references count="2">
          <reference field="1" count="1" selected="0">
            <x v="4"/>
          </reference>
          <reference field="2" count="1">
            <x v="13"/>
          </reference>
        </references>
      </pivotArea>
    </format>
    <format dxfId="2846">
      <pivotArea dataOnly="0" labelOnly="1" outline="0" fieldPosition="0">
        <references count="2">
          <reference field="1" count="1" selected="0">
            <x v="5"/>
          </reference>
          <reference field="2" count="1">
            <x v="12"/>
          </reference>
        </references>
      </pivotArea>
    </format>
    <format dxfId="2845">
      <pivotArea dataOnly="0" labelOnly="1" outline="0" fieldPosition="0">
        <references count="2">
          <reference field="1" count="1" selected="0">
            <x v="6"/>
          </reference>
          <reference field="2" count="1">
            <x v="11"/>
          </reference>
        </references>
      </pivotArea>
    </format>
    <format dxfId="2844">
      <pivotArea dataOnly="0" labelOnly="1" outline="0" fieldPosition="0">
        <references count="2">
          <reference field="1" count="1" selected="0">
            <x v="7"/>
          </reference>
          <reference field="2" count="1">
            <x v="6"/>
          </reference>
        </references>
      </pivotArea>
    </format>
    <format dxfId="2843">
      <pivotArea dataOnly="0" labelOnly="1" outline="0" fieldPosition="0">
        <references count="2">
          <reference field="1" count="1" selected="0">
            <x v="8"/>
          </reference>
          <reference field="2" count="1">
            <x v="7"/>
          </reference>
        </references>
      </pivotArea>
    </format>
    <format dxfId="2842">
      <pivotArea dataOnly="0" labelOnly="1" outline="0" fieldPosition="0">
        <references count="2">
          <reference field="1" count="1" selected="0">
            <x v="9"/>
          </reference>
          <reference field="2" count="1">
            <x v="2"/>
          </reference>
        </references>
      </pivotArea>
    </format>
    <format dxfId="2841">
      <pivotArea dataOnly="0" labelOnly="1" outline="0" fieldPosition="0">
        <references count="2">
          <reference field="1" count="1" selected="0">
            <x v="10"/>
          </reference>
          <reference field="2" count="1">
            <x v="1"/>
          </reference>
        </references>
      </pivotArea>
    </format>
    <format dxfId="2840">
      <pivotArea dataOnly="0" labelOnly="1" outline="0" fieldPosition="0">
        <references count="2">
          <reference field="1" count="1" selected="0">
            <x v="11"/>
          </reference>
          <reference field="2" count="1">
            <x v="3"/>
          </reference>
        </references>
      </pivotArea>
    </format>
    <format dxfId="2839">
      <pivotArea dataOnly="0" labelOnly="1" outline="0" fieldPosition="0">
        <references count="2">
          <reference field="1" count="1" selected="0">
            <x v="12"/>
          </reference>
          <reference field="2" count="1">
            <x v="9"/>
          </reference>
        </references>
      </pivotArea>
    </format>
    <format dxfId="2838">
      <pivotArea dataOnly="0" labelOnly="1" outline="0" fieldPosition="0">
        <references count="2">
          <reference field="1" count="1" selected="0">
            <x v="13"/>
          </reference>
          <reference field="2" count="1">
            <x v="10"/>
          </reference>
        </references>
      </pivotArea>
    </format>
    <format dxfId="2837">
      <pivotArea dataOnly="0" labelOnly="1" outline="0" fieldPosition="0">
        <references count="2">
          <reference field="1" count="1" selected="0">
            <x v="14"/>
          </reference>
          <reference field="2" count="1">
            <x v="14"/>
          </reference>
        </references>
      </pivotArea>
    </format>
    <format dxfId="2836">
      <pivotArea dataOnly="0" labelOnly="1" outline="0" fieldPosition="0">
        <references count="2">
          <reference field="1" count="1" selected="0">
            <x v="15"/>
          </reference>
          <reference field="2" count="1">
            <x v="15"/>
          </reference>
        </references>
      </pivotArea>
    </format>
    <format dxfId="2835">
      <pivotArea dataOnly="0" labelOnly="1" outline="0" fieldPosition="0">
        <references count="2">
          <reference field="1" count="1" selected="0">
            <x v="16"/>
          </reference>
          <reference field="2" count="1">
            <x v="16"/>
          </reference>
        </references>
      </pivotArea>
    </format>
    <format dxfId="2834">
      <pivotArea dataOnly="0" labelOnly="1" outline="0" fieldPosition="0">
        <references count="2">
          <reference field="1" count="1" selected="0">
            <x v="17"/>
          </reference>
          <reference field="2" count="1">
            <x v="17"/>
          </reference>
        </references>
      </pivotArea>
    </format>
    <format dxfId="2833">
      <pivotArea dataOnly="0" labelOnly="1" outline="0" fieldPosition="0">
        <references count="2">
          <reference field="1" count="1" selected="0">
            <x v="18"/>
          </reference>
          <reference field="2" count="1">
            <x v="18"/>
          </reference>
        </references>
      </pivotArea>
    </format>
    <format dxfId="2832">
      <pivotArea dataOnly="0" labelOnly="1" outline="0" fieldPosition="0">
        <references count="2">
          <reference field="1" count="1" selected="0">
            <x v="19"/>
          </reference>
          <reference field="2" count="1">
            <x v="19"/>
          </reference>
        </references>
      </pivotArea>
    </format>
    <format dxfId="2831">
      <pivotArea dataOnly="0" labelOnly="1" outline="0" fieldPosition="0">
        <references count="2">
          <reference field="1" count="1" selected="0">
            <x v="20"/>
          </reference>
          <reference field="2" count="1">
            <x v="20"/>
          </reference>
        </references>
      </pivotArea>
    </format>
    <format dxfId="2830">
      <pivotArea dataOnly="0" labelOnly="1" outline="0" fieldPosition="0">
        <references count="2">
          <reference field="1" count="1" selected="0">
            <x v="21"/>
          </reference>
          <reference field="2" count="1">
            <x v="21"/>
          </reference>
        </references>
      </pivotArea>
    </format>
    <format dxfId="2829">
      <pivotArea dataOnly="0" labelOnly="1" outline="0" fieldPosition="0">
        <references count="2">
          <reference field="1" count="1" selected="0">
            <x v="22"/>
          </reference>
          <reference field="2" count="1">
            <x v="22"/>
          </reference>
        </references>
      </pivotArea>
    </format>
    <format dxfId="2828">
      <pivotArea dataOnly="0" labelOnly="1" outline="0" fieldPosition="0">
        <references count="2">
          <reference field="1" count="1" selected="0">
            <x v="23"/>
          </reference>
          <reference field="2" count="1">
            <x v="23"/>
          </reference>
        </references>
      </pivotArea>
    </format>
    <format dxfId="2827">
      <pivotArea dataOnly="0" labelOnly="1" outline="0" fieldPosition="0">
        <references count="2">
          <reference field="1" count="1" selected="0">
            <x v="24"/>
          </reference>
          <reference field="2" count="1">
            <x v="24"/>
          </reference>
        </references>
      </pivotArea>
    </format>
    <format dxfId="2826">
      <pivotArea dataOnly="0" labelOnly="1" outline="0" fieldPosition="0">
        <references count="2">
          <reference field="1" count="1" selected="0">
            <x v="25"/>
          </reference>
          <reference field="2" count="1">
            <x v="25"/>
          </reference>
        </references>
      </pivotArea>
    </format>
    <format dxfId="2825">
      <pivotArea dataOnly="0" labelOnly="1" outline="0" fieldPosition="0">
        <references count="2">
          <reference field="1" count="1" selected="0">
            <x v="26"/>
          </reference>
          <reference field="2" count="1">
            <x v="26"/>
          </reference>
        </references>
      </pivotArea>
    </format>
    <format dxfId="2824">
      <pivotArea dataOnly="0" labelOnly="1" outline="0" fieldPosition="0">
        <references count="2">
          <reference field="1" count="1" selected="0">
            <x v="27"/>
          </reference>
          <reference field="2" count="1">
            <x v="27"/>
          </reference>
        </references>
      </pivotArea>
    </format>
    <format dxfId="2823">
      <pivotArea dataOnly="0" labelOnly="1" outline="0" fieldPosition="0">
        <references count="2">
          <reference field="1" count="1" selected="0">
            <x v="28"/>
          </reference>
          <reference field="2" count="1">
            <x v="28"/>
          </reference>
        </references>
      </pivotArea>
    </format>
    <format dxfId="2822">
      <pivotArea dataOnly="0" labelOnly="1" outline="0" fieldPosition="0">
        <references count="2">
          <reference field="1" count="1" selected="0">
            <x v="29"/>
          </reference>
          <reference field="2" count="1">
            <x v="29"/>
          </reference>
        </references>
      </pivotArea>
    </format>
    <format dxfId="2821">
      <pivotArea dataOnly="0" labelOnly="1" outline="0" fieldPosition="0">
        <references count="2">
          <reference field="1" count="1" selected="0">
            <x v="30"/>
          </reference>
          <reference field="2" count="1">
            <x v="30"/>
          </reference>
        </references>
      </pivotArea>
    </format>
    <format dxfId="2820">
      <pivotArea dataOnly="0" labelOnly="1" outline="0" fieldPosition="0">
        <references count="2">
          <reference field="1" count="1" selected="0">
            <x v="32"/>
          </reference>
          <reference field="2" count="1">
            <x v="32"/>
          </reference>
        </references>
      </pivotArea>
    </format>
    <format dxfId="2819">
      <pivotArea dataOnly="0" labelOnly="1" outline="0" fieldPosition="0">
        <references count="2">
          <reference field="1" count="1" selected="0">
            <x v="33"/>
          </reference>
          <reference field="2" count="1">
            <x v="33"/>
          </reference>
        </references>
      </pivotArea>
    </format>
    <format dxfId="2818">
      <pivotArea dataOnly="0" labelOnly="1" outline="0" fieldPosition="0">
        <references count="2">
          <reference field="1" count="1" selected="0">
            <x v="34"/>
          </reference>
          <reference field="2" count="1">
            <x v="34"/>
          </reference>
        </references>
      </pivotArea>
    </format>
    <format dxfId="2817">
      <pivotArea dataOnly="0" labelOnly="1" outline="0" fieldPosition="0">
        <references count="2">
          <reference field="1" count="1" selected="0">
            <x v="35"/>
          </reference>
          <reference field="2" count="1">
            <x v="35"/>
          </reference>
        </references>
      </pivotArea>
    </format>
    <format dxfId="2816">
      <pivotArea dataOnly="0" labelOnly="1" outline="0" fieldPosition="0">
        <references count="2">
          <reference field="1" count="1" selected="0">
            <x v="36"/>
          </reference>
          <reference field="2" count="1">
            <x v="36"/>
          </reference>
        </references>
      </pivotArea>
    </format>
    <format dxfId="2815">
      <pivotArea dataOnly="0" labelOnly="1" outline="0" fieldPosition="0">
        <references count="2">
          <reference field="1" count="1" selected="0">
            <x v="37"/>
          </reference>
          <reference field="2" count="1">
            <x v="37"/>
          </reference>
        </references>
      </pivotArea>
    </format>
    <format dxfId="2814">
      <pivotArea dataOnly="0" labelOnly="1" outline="0" fieldPosition="0">
        <references count="2">
          <reference field="1" count="1" selected="0">
            <x v="38"/>
          </reference>
          <reference field="2" count="1">
            <x v="38"/>
          </reference>
        </references>
      </pivotArea>
    </format>
    <format dxfId="2813">
      <pivotArea dataOnly="0" labelOnly="1" outline="0" fieldPosition="0">
        <references count="2">
          <reference field="1" count="1" selected="0">
            <x v="39"/>
          </reference>
          <reference field="2" count="1">
            <x v="39"/>
          </reference>
        </references>
      </pivotArea>
    </format>
    <format dxfId="2812">
      <pivotArea dataOnly="0" labelOnly="1" outline="0" fieldPosition="0">
        <references count="2">
          <reference field="1" count="1" selected="0">
            <x v="40"/>
          </reference>
          <reference field="2" count="1">
            <x v="40"/>
          </reference>
        </references>
      </pivotArea>
    </format>
    <format dxfId="2811">
      <pivotArea dataOnly="0" labelOnly="1" outline="0" fieldPosition="0">
        <references count="2">
          <reference field="1" count="1" selected="0">
            <x v="41"/>
          </reference>
          <reference field="2" count="1">
            <x v="41"/>
          </reference>
        </references>
      </pivotArea>
    </format>
    <format dxfId="2810">
      <pivotArea dataOnly="0" labelOnly="1" outline="0" fieldPosition="0">
        <references count="2">
          <reference field="1" count="1" selected="0">
            <x v="42"/>
          </reference>
          <reference field="2" count="1">
            <x v="42"/>
          </reference>
        </references>
      </pivotArea>
    </format>
    <format dxfId="2809">
      <pivotArea dataOnly="0" labelOnly="1" outline="0" fieldPosition="0">
        <references count="2">
          <reference field="1" count="1" selected="0">
            <x v="45"/>
          </reference>
          <reference field="2" count="1">
            <x v="45"/>
          </reference>
        </references>
      </pivotArea>
    </format>
    <format dxfId="2808">
      <pivotArea dataOnly="0" labelOnly="1" outline="0" fieldPosition="0">
        <references count="2">
          <reference field="1" count="1" selected="0">
            <x v="46"/>
          </reference>
          <reference field="2" count="1">
            <x v="46"/>
          </reference>
        </references>
      </pivotArea>
    </format>
    <format dxfId="2807">
      <pivotArea dataOnly="0" labelOnly="1" outline="0" fieldPosition="0">
        <references count="2">
          <reference field="1" count="1" selected="0">
            <x v="47"/>
          </reference>
          <reference field="2" count="1">
            <x v="47"/>
          </reference>
        </references>
      </pivotArea>
    </format>
    <format dxfId="2806">
      <pivotArea dataOnly="0" labelOnly="1" outline="0" fieldPosition="0">
        <references count="2">
          <reference field="1" count="1" selected="0">
            <x v="48"/>
          </reference>
          <reference field="2" count="1">
            <x v="48"/>
          </reference>
        </references>
      </pivotArea>
    </format>
    <format dxfId="2805">
      <pivotArea dataOnly="0" labelOnly="1" outline="0" fieldPosition="0">
        <references count="2">
          <reference field="1" count="1" selected="0">
            <x v="49"/>
          </reference>
          <reference field="2" count="1">
            <x v="49"/>
          </reference>
        </references>
      </pivotArea>
    </format>
    <format dxfId="2804">
      <pivotArea dataOnly="0" labelOnly="1" outline="0" fieldPosition="0">
        <references count="2">
          <reference field="1" count="1" selected="0">
            <x v="50"/>
          </reference>
          <reference field="2" count="1">
            <x v="50"/>
          </reference>
        </references>
      </pivotArea>
    </format>
    <format dxfId="2803">
      <pivotArea dataOnly="0" labelOnly="1" outline="0" fieldPosition="0">
        <references count="2">
          <reference field="1" count="1" selected="0">
            <x v="51"/>
          </reference>
          <reference field="2" count="1">
            <x v="51"/>
          </reference>
        </references>
      </pivotArea>
    </format>
    <format dxfId="2802">
      <pivotArea dataOnly="0" labelOnly="1" outline="0" fieldPosition="0">
        <references count="2">
          <reference field="1" count="1" selected="0">
            <x v="52"/>
          </reference>
          <reference field="2" count="1">
            <x v="52"/>
          </reference>
        </references>
      </pivotArea>
    </format>
    <format dxfId="2801">
      <pivotArea dataOnly="0" labelOnly="1" outline="0" fieldPosition="0">
        <references count="2">
          <reference field="1" count="1" selected="0">
            <x v="53"/>
          </reference>
          <reference field="2" count="1">
            <x v="53"/>
          </reference>
        </references>
      </pivotArea>
    </format>
    <format dxfId="2800">
      <pivotArea dataOnly="0" labelOnly="1" outline="0" fieldPosition="0">
        <references count="2">
          <reference field="1" count="1" selected="0">
            <x v="54"/>
          </reference>
          <reference field="2" count="1">
            <x v="54"/>
          </reference>
        </references>
      </pivotArea>
    </format>
    <format dxfId="2799">
      <pivotArea dataOnly="0" labelOnly="1" outline="0" fieldPosition="0">
        <references count="2">
          <reference field="1" count="1" selected="0">
            <x v="55"/>
          </reference>
          <reference field="2" count="1">
            <x v="55"/>
          </reference>
        </references>
      </pivotArea>
    </format>
    <format dxfId="2798">
      <pivotArea dataOnly="0" labelOnly="1" outline="0" fieldPosition="0">
        <references count="2">
          <reference field="1" count="1" selected="0">
            <x v="56"/>
          </reference>
          <reference field="2" count="1">
            <x v="56"/>
          </reference>
        </references>
      </pivotArea>
    </format>
    <format dxfId="2797">
      <pivotArea dataOnly="0" labelOnly="1" outline="0" fieldPosition="0">
        <references count="2">
          <reference field="1" count="1" selected="0">
            <x v="57"/>
          </reference>
          <reference field="2" count="1">
            <x v="57"/>
          </reference>
        </references>
      </pivotArea>
    </format>
    <format dxfId="2796">
      <pivotArea dataOnly="0" labelOnly="1" outline="0" fieldPosition="0">
        <references count="2">
          <reference field="1" count="1" selected="0">
            <x v="58"/>
          </reference>
          <reference field="2" count="1">
            <x v="58"/>
          </reference>
        </references>
      </pivotArea>
    </format>
    <format dxfId="2795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5"/>
            <x v="46"/>
            <x v="47"/>
            <x v="48"/>
            <x v="49"/>
            <x v="50"/>
            <x v="51"/>
            <x v="52"/>
          </reference>
        </references>
      </pivotArea>
    </format>
    <format dxfId="2794">
      <pivotArea dataOnly="0" labelOnly="1" outline="0" fieldPosition="0">
        <references count="1">
          <reference field="1" count="6">
            <x v="53"/>
            <x v="54"/>
            <x v="55"/>
            <x v="56"/>
            <x v="57"/>
            <x v="58"/>
          </reference>
        </references>
      </pivotArea>
    </format>
    <format dxfId="2793">
      <pivotArea dataOnly="0" labelOnly="1" grandRow="1" outline="0" fieldPosition="0"/>
    </format>
    <format dxfId="2792">
      <pivotArea dataOnly="0" labelOnly="1" outline="0" fieldPosition="0">
        <references count="2">
          <reference field="1" count="1" selected="0">
            <x v="0"/>
          </reference>
          <reference field="2" count="1">
            <x v="8"/>
          </reference>
        </references>
      </pivotArea>
    </format>
    <format dxfId="2791">
      <pivotArea dataOnly="0" labelOnly="1" outline="0" fieldPosition="0">
        <references count="2">
          <reference field="1" count="1" selected="0">
            <x v="1"/>
          </reference>
          <reference field="2" count="1">
            <x v="5"/>
          </reference>
        </references>
      </pivotArea>
    </format>
    <format dxfId="2790">
      <pivotArea dataOnly="0" labelOnly="1" outline="0" fieldPosition="0">
        <references count="2">
          <reference field="1" count="1" selected="0">
            <x v="2"/>
          </reference>
          <reference field="2" count="1">
            <x v="4"/>
          </reference>
        </references>
      </pivotArea>
    </format>
    <format dxfId="2789">
      <pivotArea dataOnly="0" labelOnly="1" outline="0" fieldPosition="0">
        <references count="2">
          <reference field="1" count="1" selected="0">
            <x v="3"/>
          </reference>
          <reference field="2" count="1">
            <x v="0"/>
          </reference>
        </references>
      </pivotArea>
    </format>
    <format dxfId="2788">
      <pivotArea dataOnly="0" labelOnly="1" outline="0" fieldPosition="0">
        <references count="2">
          <reference field="1" count="1" selected="0">
            <x v="4"/>
          </reference>
          <reference field="2" count="1">
            <x v="13"/>
          </reference>
        </references>
      </pivotArea>
    </format>
    <format dxfId="2787">
      <pivotArea dataOnly="0" labelOnly="1" outline="0" fieldPosition="0">
        <references count="2">
          <reference field="1" count="1" selected="0">
            <x v="5"/>
          </reference>
          <reference field="2" count="1">
            <x v="12"/>
          </reference>
        </references>
      </pivotArea>
    </format>
    <format dxfId="2786">
      <pivotArea dataOnly="0" labelOnly="1" outline="0" fieldPosition="0">
        <references count="2">
          <reference field="1" count="1" selected="0">
            <x v="6"/>
          </reference>
          <reference field="2" count="1">
            <x v="11"/>
          </reference>
        </references>
      </pivotArea>
    </format>
    <format dxfId="2785">
      <pivotArea dataOnly="0" labelOnly="1" outline="0" fieldPosition="0">
        <references count="2">
          <reference field="1" count="1" selected="0">
            <x v="7"/>
          </reference>
          <reference field="2" count="1">
            <x v="6"/>
          </reference>
        </references>
      </pivotArea>
    </format>
    <format dxfId="2784">
      <pivotArea dataOnly="0" labelOnly="1" outline="0" fieldPosition="0">
        <references count="2">
          <reference field="1" count="1" selected="0">
            <x v="8"/>
          </reference>
          <reference field="2" count="1">
            <x v="7"/>
          </reference>
        </references>
      </pivotArea>
    </format>
    <format dxfId="2783">
      <pivotArea dataOnly="0" labelOnly="1" outline="0" fieldPosition="0">
        <references count="2">
          <reference field="1" count="1" selected="0">
            <x v="9"/>
          </reference>
          <reference field="2" count="1">
            <x v="2"/>
          </reference>
        </references>
      </pivotArea>
    </format>
    <format dxfId="2782">
      <pivotArea dataOnly="0" labelOnly="1" outline="0" fieldPosition="0">
        <references count="2">
          <reference field="1" count="1" selected="0">
            <x v="10"/>
          </reference>
          <reference field="2" count="1">
            <x v="1"/>
          </reference>
        </references>
      </pivotArea>
    </format>
    <format dxfId="2781">
      <pivotArea dataOnly="0" labelOnly="1" outline="0" fieldPosition="0">
        <references count="2">
          <reference field="1" count="1" selected="0">
            <x v="11"/>
          </reference>
          <reference field="2" count="1">
            <x v="3"/>
          </reference>
        </references>
      </pivotArea>
    </format>
    <format dxfId="2780">
      <pivotArea dataOnly="0" labelOnly="1" outline="0" fieldPosition="0">
        <references count="2">
          <reference field="1" count="1" selected="0">
            <x v="12"/>
          </reference>
          <reference field="2" count="1">
            <x v="9"/>
          </reference>
        </references>
      </pivotArea>
    </format>
    <format dxfId="2779">
      <pivotArea dataOnly="0" labelOnly="1" outline="0" fieldPosition="0">
        <references count="2">
          <reference field="1" count="1" selected="0">
            <x v="13"/>
          </reference>
          <reference field="2" count="1">
            <x v="10"/>
          </reference>
        </references>
      </pivotArea>
    </format>
    <format dxfId="2778">
      <pivotArea dataOnly="0" labelOnly="1" outline="0" fieldPosition="0">
        <references count="2">
          <reference field="1" count="1" selected="0">
            <x v="14"/>
          </reference>
          <reference field="2" count="1">
            <x v="14"/>
          </reference>
        </references>
      </pivotArea>
    </format>
    <format dxfId="2777">
      <pivotArea dataOnly="0" labelOnly="1" outline="0" fieldPosition="0">
        <references count="2">
          <reference field="1" count="1" selected="0">
            <x v="15"/>
          </reference>
          <reference field="2" count="1">
            <x v="15"/>
          </reference>
        </references>
      </pivotArea>
    </format>
    <format dxfId="2776">
      <pivotArea dataOnly="0" labelOnly="1" outline="0" fieldPosition="0">
        <references count="2">
          <reference field="1" count="1" selected="0">
            <x v="16"/>
          </reference>
          <reference field="2" count="1">
            <x v="16"/>
          </reference>
        </references>
      </pivotArea>
    </format>
    <format dxfId="2775">
      <pivotArea dataOnly="0" labelOnly="1" outline="0" fieldPosition="0">
        <references count="2">
          <reference field="1" count="1" selected="0">
            <x v="17"/>
          </reference>
          <reference field="2" count="1">
            <x v="17"/>
          </reference>
        </references>
      </pivotArea>
    </format>
    <format dxfId="2774">
      <pivotArea dataOnly="0" labelOnly="1" outline="0" fieldPosition="0">
        <references count="2">
          <reference field="1" count="1" selected="0">
            <x v="18"/>
          </reference>
          <reference field="2" count="1">
            <x v="18"/>
          </reference>
        </references>
      </pivotArea>
    </format>
    <format dxfId="2773">
      <pivotArea dataOnly="0" labelOnly="1" outline="0" fieldPosition="0">
        <references count="2">
          <reference field="1" count="1" selected="0">
            <x v="19"/>
          </reference>
          <reference field="2" count="1">
            <x v="19"/>
          </reference>
        </references>
      </pivotArea>
    </format>
    <format dxfId="2772">
      <pivotArea dataOnly="0" labelOnly="1" outline="0" fieldPosition="0">
        <references count="2">
          <reference field="1" count="1" selected="0">
            <x v="20"/>
          </reference>
          <reference field="2" count="1">
            <x v="20"/>
          </reference>
        </references>
      </pivotArea>
    </format>
    <format dxfId="2771">
      <pivotArea dataOnly="0" labelOnly="1" outline="0" fieldPosition="0">
        <references count="2">
          <reference field="1" count="1" selected="0">
            <x v="21"/>
          </reference>
          <reference field="2" count="1">
            <x v="21"/>
          </reference>
        </references>
      </pivotArea>
    </format>
    <format dxfId="2770">
      <pivotArea dataOnly="0" labelOnly="1" outline="0" fieldPosition="0">
        <references count="2">
          <reference field="1" count="1" selected="0">
            <x v="22"/>
          </reference>
          <reference field="2" count="1">
            <x v="22"/>
          </reference>
        </references>
      </pivotArea>
    </format>
    <format dxfId="2769">
      <pivotArea dataOnly="0" labelOnly="1" outline="0" fieldPosition="0">
        <references count="2">
          <reference field="1" count="1" selected="0">
            <x v="23"/>
          </reference>
          <reference field="2" count="1">
            <x v="23"/>
          </reference>
        </references>
      </pivotArea>
    </format>
    <format dxfId="2768">
      <pivotArea dataOnly="0" labelOnly="1" outline="0" fieldPosition="0">
        <references count="2">
          <reference field="1" count="1" selected="0">
            <x v="24"/>
          </reference>
          <reference field="2" count="1">
            <x v="24"/>
          </reference>
        </references>
      </pivotArea>
    </format>
    <format dxfId="2767">
      <pivotArea dataOnly="0" labelOnly="1" outline="0" fieldPosition="0">
        <references count="2">
          <reference field="1" count="1" selected="0">
            <x v="25"/>
          </reference>
          <reference field="2" count="1">
            <x v="25"/>
          </reference>
        </references>
      </pivotArea>
    </format>
    <format dxfId="2766">
      <pivotArea dataOnly="0" labelOnly="1" outline="0" fieldPosition="0">
        <references count="2">
          <reference field="1" count="1" selected="0">
            <x v="26"/>
          </reference>
          <reference field="2" count="1">
            <x v="26"/>
          </reference>
        </references>
      </pivotArea>
    </format>
    <format dxfId="2765">
      <pivotArea dataOnly="0" labelOnly="1" outline="0" fieldPosition="0">
        <references count="2">
          <reference field="1" count="1" selected="0">
            <x v="27"/>
          </reference>
          <reference field="2" count="1">
            <x v="27"/>
          </reference>
        </references>
      </pivotArea>
    </format>
    <format dxfId="2764">
      <pivotArea dataOnly="0" labelOnly="1" outline="0" fieldPosition="0">
        <references count="2">
          <reference field="1" count="1" selected="0">
            <x v="28"/>
          </reference>
          <reference field="2" count="1">
            <x v="28"/>
          </reference>
        </references>
      </pivotArea>
    </format>
    <format dxfId="2763">
      <pivotArea dataOnly="0" labelOnly="1" outline="0" fieldPosition="0">
        <references count="2">
          <reference field="1" count="1" selected="0">
            <x v="29"/>
          </reference>
          <reference field="2" count="1">
            <x v="29"/>
          </reference>
        </references>
      </pivotArea>
    </format>
    <format dxfId="2762">
      <pivotArea dataOnly="0" labelOnly="1" outline="0" fieldPosition="0">
        <references count="2">
          <reference field="1" count="1" selected="0">
            <x v="30"/>
          </reference>
          <reference field="2" count="1">
            <x v="30"/>
          </reference>
        </references>
      </pivotArea>
    </format>
    <format dxfId="2761">
      <pivotArea dataOnly="0" labelOnly="1" outline="0" fieldPosition="0">
        <references count="2">
          <reference field="1" count="1" selected="0">
            <x v="32"/>
          </reference>
          <reference field="2" count="1">
            <x v="32"/>
          </reference>
        </references>
      </pivotArea>
    </format>
    <format dxfId="2760">
      <pivotArea dataOnly="0" labelOnly="1" outline="0" fieldPosition="0">
        <references count="2">
          <reference field="1" count="1" selected="0">
            <x v="33"/>
          </reference>
          <reference field="2" count="1">
            <x v="33"/>
          </reference>
        </references>
      </pivotArea>
    </format>
    <format dxfId="2759">
      <pivotArea dataOnly="0" labelOnly="1" outline="0" fieldPosition="0">
        <references count="2">
          <reference field="1" count="1" selected="0">
            <x v="34"/>
          </reference>
          <reference field="2" count="1">
            <x v="34"/>
          </reference>
        </references>
      </pivotArea>
    </format>
    <format dxfId="2758">
      <pivotArea dataOnly="0" labelOnly="1" outline="0" fieldPosition="0">
        <references count="2">
          <reference field="1" count="1" selected="0">
            <x v="35"/>
          </reference>
          <reference field="2" count="1">
            <x v="35"/>
          </reference>
        </references>
      </pivotArea>
    </format>
    <format dxfId="2757">
      <pivotArea dataOnly="0" labelOnly="1" outline="0" fieldPosition="0">
        <references count="2">
          <reference field="1" count="1" selected="0">
            <x v="36"/>
          </reference>
          <reference field="2" count="1">
            <x v="36"/>
          </reference>
        </references>
      </pivotArea>
    </format>
    <format dxfId="2756">
      <pivotArea dataOnly="0" labelOnly="1" outline="0" fieldPosition="0">
        <references count="2">
          <reference field="1" count="1" selected="0">
            <x v="37"/>
          </reference>
          <reference field="2" count="1">
            <x v="37"/>
          </reference>
        </references>
      </pivotArea>
    </format>
    <format dxfId="2755">
      <pivotArea dataOnly="0" labelOnly="1" outline="0" fieldPosition="0">
        <references count="2">
          <reference field="1" count="1" selected="0">
            <x v="38"/>
          </reference>
          <reference field="2" count="1">
            <x v="38"/>
          </reference>
        </references>
      </pivotArea>
    </format>
    <format dxfId="2754">
      <pivotArea dataOnly="0" labelOnly="1" outline="0" fieldPosition="0">
        <references count="2">
          <reference field="1" count="1" selected="0">
            <x v="39"/>
          </reference>
          <reference field="2" count="1">
            <x v="39"/>
          </reference>
        </references>
      </pivotArea>
    </format>
    <format dxfId="2753">
      <pivotArea dataOnly="0" labelOnly="1" outline="0" fieldPosition="0">
        <references count="2">
          <reference field="1" count="1" selected="0">
            <x v="40"/>
          </reference>
          <reference field="2" count="1">
            <x v="40"/>
          </reference>
        </references>
      </pivotArea>
    </format>
    <format dxfId="2752">
      <pivotArea dataOnly="0" labelOnly="1" outline="0" fieldPosition="0">
        <references count="2">
          <reference field="1" count="1" selected="0">
            <x v="41"/>
          </reference>
          <reference field="2" count="1">
            <x v="41"/>
          </reference>
        </references>
      </pivotArea>
    </format>
    <format dxfId="2751">
      <pivotArea dataOnly="0" labelOnly="1" outline="0" fieldPosition="0">
        <references count="2">
          <reference field="1" count="1" selected="0">
            <x v="42"/>
          </reference>
          <reference field="2" count="1">
            <x v="42"/>
          </reference>
        </references>
      </pivotArea>
    </format>
    <format dxfId="2750">
      <pivotArea dataOnly="0" labelOnly="1" outline="0" fieldPosition="0">
        <references count="2">
          <reference field="1" count="1" selected="0">
            <x v="45"/>
          </reference>
          <reference field="2" count="1">
            <x v="45"/>
          </reference>
        </references>
      </pivotArea>
    </format>
    <format dxfId="2749">
      <pivotArea dataOnly="0" labelOnly="1" outline="0" fieldPosition="0">
        <references count="2">
          <reference field="1" count="1" selected="0">
            <x v="46"/>
          </reference>
          <reference field="2" count="1">
            <x v="46"/>
          </reference>
        </references>
      </pivotArea>
    </format>
    <format dxfId="2748">
      <pivotArea dataOnly="0" labelOnly="1" outline="0" fieldPosition="0">
        <references count="2">
          <reference field="1" count="1" selected="0">
            <x v="47"/>
          </reference>
          <reference field="2" count="1">
            <x v="47"/>
          </reference>
        </references>
      </pivotArea>
    </format>
    <format dxfId="2747">
      <pivotArea dataOnly="0" labelOnly="1" outline="0" fieldPosition="0">
        <references count="2">
          <reference field="1" count="1" selected="0">
            <x v="48"/>
          </reference>
          <reference field="2" count="1">
            <x v="48"/>
          </reference>
        </references>
      </pivotArea>
    </format>
    <format dxfId="2746">
      <pivotArea dataOnly="0" labelOnly="1" outline="0" fieldPosition="0">
        <references count="2">
          <reference field="1" count="1" selected="0">
            <x v="49"/>
          </reference>
          <reference field="2" count="1">
            <x v="49"/>
          </reference>
        </references>
      </pivotArea>
    </format>
    <format dxfId="2745">
      <pivotArea dataOnly="0" labelOnly="1" outline="0" fieldPosition="0">
        <references count="2">
          <reference field="1" count="1" selected="0">
            <x v="50"/>
          </reference>
          <reference field="2" count="1">
            <x v="50"/>
          </reference>
        </references>
      </pivotArea>
    </format>
    <format dxfId="2744">
      <pivotArea dataOnly="0" labelOnly="1" outline="0" fieldPosition="0">
        <references count="2">
          <reference field="1" count="1" selected="0">
            <x v="51"/>
          </reference>
          <reference field="2" count="1">
            <x v="51"/>
          </reference>
        </references>
      </pivotArea>
    </format>
    <format dxfId="2743">
      <pivotArea dataOnly="0" labelOnly="1" outline="0" fieldPosition="0">
        <references count="2">
          <reference field="1" count="1" selected="0">
            <x v="52"/>
          </reference>
          <reference field="2" count="1">
            <x v="52"/>
          </reference>
        </references>
      </pivotArea>
    </format>
    <format dxfId="2742">
      <pivotArea dataOnly="0" labelOnly="1" outline="0" fieldPosition="0">
        <references count="2">
          <reference field="1" count="1" selected="0">
            <x v="53"/>
          </reference>
          <reference field="2" count="1">
            <x v="53"/>
          </reference>
        </references>
      </pivotArea>
    </format>
    <format dxfId="2741">
      <pivotArea dataOnly="0" labelOnly="1" outline="0" fieldPosition="0">
        <references count="2">
          <reference field="1" count="1" selected="0">
            <x v="54"/>
          </reference>
          <reference field="2" count="1">
            <x v="54"/>
          </reference>
        </references>
      </pivotArea>
    </format>
    <format dxfId="2740">
      <pivotArea dataOnly="0" labelOnly="1" outline="0" fieldPosition="0">
        <references count="2">
          <reference field="1" count="1" selected="0">
            <x v="55"/>
          </reference>
          <reference field="2" count="1">
            <x v="55"/>
          </reference>
        </references>
      </pivotArea>
    </format>
    <format dxfId="2739">
      <pivotArea dataOnly="0" labelOnly="1" outline="0" fieldPosition="0">
        <references count="2">
          <reference field="1" count="1" selected="0">
            <x v="56"/>
          </reference>
          <reference field="2" count="1">
            <x v="56"/>
          </reference>
        </references>
      </pivotArea>
    </format>
    <format dxfId="2738">
      <pivotArea dataOnly="0" labelOnly="1" outline="0" fieldPosition="0">
        <references count="2">
          <reference field="1" count="1" selected="0">
            <x v="57"/>
          </reference>
          <reference field="2" count="1">
            <x v="57"/>
          </reference>
        </references>
      </pivotArea>
    </format>
    <format dxfId="2737">
      <pivotArea dataOnly="0" labelOnly="1" outline="0" fieldPosition="0">
        <references count="2">
          <reference field="1" count="1" selected="0">
            <x v="58"/>
          </reference>
          <reference field="2" count="1">
            <x v="58"/>
          </reference>
        </references>
      </pivotArea>
    </format>
    <format dxfId="2736">
      <pivotArea outline="0" collapsedLevelsAreSubtotals="1" fieldPosition="0"/>
    </format>
    <format dxfId="2735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5"/>
            <x v="46"/>
            <x v="47"/>
            <x v="48"/>
            <x v="49"/>
            <x v="50"/>
            <x v="51"/>
          </reference>
        </references>
      </pivotArea>
    </format>
    <format dxfId="2734">
      <pivotArea dataOnly="0" labelOnly="1" outline="0" fieldPosition="0">
        <references count="1">
          <reference field="1" count="7">
            <x v="52"/>
            <x v="53"/>
            <x v="54"/>
            <x v="55"/>
            <x v="56"/>
            <x v="57"/>
            <x v="58"/>
          </reference>
        </references>
      </pivotArea>
    </format>
    <format dxfId="2733">
      <pivotArea dataOnly="0" labelOnly="1" grandRow="1" outline="0" fieldPosition="0"/>
    </format>
    <format dxfId="2732">
      <pivotArea dataOnly="0" labelOnly="1" outline="0" fieldPosition="0">
        <references count="2">
          <reference field="1" count="1" selected="0">
            <x v="0"/>
          </reference>
          <reference field="2" count="1">
            <x v="8"/>
          </reference>
        </references>
      </pivotArea>
    </format>
    <format dxfId="2731">
      <pivotArea dataOnly="0" labelOnly="1" outline="0" fieldPosition="0">
        <references count="2">
          <reference field="1" count="1" selected="0">
            <x v="1"/>
          </reference>
          <reference field="2" count="1">
            <x v="5"/>
          </reference>
        </references>
      </pivotArea>
    </format>
    <format dxfId="2730">
      <pivotArea dataOnly="0" labelOnly="1" outline="0" fieldPosition="0">
        <references count="2">
          <reference field="1" count="1" selected="0">
            <x v="2"/>
          </reference>
          <reference field="2" count="1">
            <x v="4"/>
          </reference>
        </references>
      </pivotArea>
    </format>
    <format dxfId="2729">
      <pivotArea dataOnly="0" labelOnly="1" outline="0" fieldPosition="0">
        <references count="2">
          <reference field="1" count="1" selected="0">
            <x v="3"/>
          </reference>
          <reference field="2" count="1">
            <x v="0"/>
          </reference>
        </references>
      </pivotArea>
    </format>
    <format dxfId="2728">
      <pivotArea dataOnly="0" labelOnly="1" outline="0" fieldPosition="0">
        <references count="2">
          <reference field="1" count="1" selected="0">
            <x v="4"/>
          </reference>
          <reference field="2" count="1">
            <x v="13"/>
          </reference>
        </references>
      </pivotArea>
    </format>
    <format dxfId="2727">
      <pivotArea dataOnly="0" labelOnly="1" outline="0" fieldPosition="0">
        <references count="2">
          <reference field="1" count="1" selected="0">
            <x v="5"/>
          </reference>
          <reference field="2" count="1">
            <x v="12"/>
          </reference>
        </references>
      </pivotArea>
    </format>
    <format dxfId="2726">
      <pivotArea dataOnly="0" labelOnly="1" outline="0" fieldPosition="0">
        <references count="2">
          <reference field="1" count="1" selected="0">
            <x v="6"/>
          </reference>
          <reference field="2" count="1">
            <x v="11"/>
          </reference>
        </references>
      </pivotArea>
    </format>
    <format dxfId="2725">
      <pivotArea dataOnly="0" labelOnly="1" outline="0" fieldPosition="0">
        <references count="2">
          <reference field="1" count="1" selected="0">
            <x v="7"/>
          </reference>
          <reference field="2" count="1">
            <x v="6"/>
          </reference>
        </references>
      </pivotArea>
    </format>
    <format dxfId="2724">
      <pivotArea dataOnly="0" labelOnly="1" outline="0" fieldPosition="0">
        <references count="2">
          <reference field="1" count="1" selected="0">
            <x v="8"/>
          </reference>
          <reference field="2" count="1">
            <x v="7"/>
          </reference>
        </references>
      </pivotArea>
    </format>
    <format dxfId="2723">
      <pivotArea dataOnly="0" labelOnly="1" outline="0" fieldPosition="0">
        <references count="2">
          <reference field="1" count="1" selected="0">
            <x v="9"/>
          </reference>
          <reference field="2" count="1">
            <x v="2"/>
          </reference>
        </references>
      </pivotArea>
    </format>
    <format dxfId="2722">
      <pivotArea dataOnly="0" labelOnly="1" outline="0" fieldPosition="0">
        <references count="2">
          <reference field="1" count="1" selected="0">
            <x v="10"/>
          </reference>
          <reference field="2" count="1">
            <x v="1"/>
          </reference>
        </references>
      </pivotArea>
    </format>
    <format dxfId="2721">
      <pivotArea dataOnly="0" labelOnly="1" outline="0" fieldPosition="0">
        <references count="2">
          <reference field="1" count="1" selected="0">
            <x v="11"/>
          </reference>
          <reference field="2" count="1">
            <x v="3"/>
          </reference>
        </references>
      </pivotArea>
    </format>
    <format dxfId="2720">
      <pivotArea dataOnly="0" labelOnly="1" outline="0" fieldPosition="0">
        <references count="2">
          <reference field="1" count="1" selected="0">
            <x v="12"/>
          </reference>
          <reference field="2" count="1">
            <x v="9"/>
          </reference>
        </references>
      </pivotArea>
    </format>
    <format dxfId="2719">
      <pivotArea dataOnly="0" labelOnly="1" outline="0" fieldPosition="0">
        <references count="2">
          <reference field="1" count="1" selected="0">
            <x v="13"/>
          </reference>
          <reference field="2" count="1">
            <x v="10"/>
          </reference>
        </references>
      </pivotArea>
    </format>
    <format dxfId="2718">
      <pivotArea dataOnly="0" labelOnly="1" outline="0" fieldPosition="0">
        <references count="2">
          <reference field="1" count="1" selected="0">
            <x v="14"/>
          </reference>
          <reference field="2" count="1">
            <x v="14"/>
          </reference>
        </references>
      </pivotArea>
    </format>
    <format dxfId="2717">
      <pivotArea dataOnly="0" labelOnly="1" outline="0" fieldPosition="0">
        <references count="2">
          <reference field="1" count="1" selected="0">
            <x v="15"/>
          </reference>
          <reference field="2" count="1">
            <x v="15"/>
          </reference>
        </references>
      </pivotArea>
    </format>
    <format dxfId="2716">
      <pivotArea dataOnly="0" labelOnly="1" outline="0" fieldPosition="0">
        <references count="2">
          <reference field="1" count="1" selected="0">
            <x v="16"/>
          </reference>
          <reference field="2" count="1">
            <x v="16"/>
          </reference>
        </references>
      </pivotArea>
    </format>
    <format dxfId="2715">
      <pivotArea dataOnly="0" labelOnly="1" outline="0" fieldPosition="0">
        <references count="2">
          <reference field="1" count="1" selected="0">
            <x v="17"/>
          </reference>
          <reference field="2" count="1">
            <x v="17"/>
          </reference>
        </references>
      </pivotArea>
    </format>
    <format dxfId="2714">
      <pivotArea dataOnly="0" labelOnly="1" outline="0" fieldPosition="0">
        <references count="2">
          <reference field="1" count="1" selected="0">
            <x v="18"/>
          </reference>
          <reference field="2" count="1">
            <x v="18"/>
          </reference>
        </references>
      </pivotArea>
    </format>
    <format dxfId="2713">
      <pivotArea dataOnly="0" labelOnly="1" outline="0" fieldPosition="0">
        <references count="2">
          <reference field="1" count="1" selected="0">
            <x v="19"/>
          </reference>
          <reference field="2" count="1">
            <x v="19"/>
          </reference>
        </references>
      </pivotArea>
    </format>
    <format dxfId="2712">
      <pivotArea dataOnly="0" labelOnly="1" outline="0" fieldPosition="0">
        <references count="2">
          <reference field="1" count="1" selected="0">
            <x v="20"/>
          </reference>
          <reference field="2" count="1">
            <x v="20"/>
          </reference>
        </references>
      </pivotArea>
    </format>
    <format dxfId="2711">
      <pivotArea dataOnly="0" labelOnly="1" outline="0" fieldPosition="0">
        <references count="2">
          <reference field="1" count="1" selected="0">
            <x v="21"/>
          </reference>
          <reference field="2" count="1">
            <x v="21"/>
          </reference>
        </references>
      </pivotArea>
    </format>
    <format dxfId="2710">
      <pivotArea dataOnly="0" labelOnly="1" outline="0" fieldPosition="0">
        <references count="2">
          <reference field="1" count="1" selected="0">
            <x v="22"/>
          </reference>
          <reference field="2" count="1">
            <x v="22"/>
          </reference>
        </references>
      </pivotArea>
    </format>
    <format dxfId="2709">
      <pivotArea dataOnly="0" labelOnly="1" outline="0" fieldPosition="0">
        <references count="2">
          <reference field="1" count="1" selected="0">
            <x v="23"/>
          </reference>
          <reference field="2" count="1">
            <x v="23"/>
          </reference>
        </references>
      </pivotArea>
    </format>
    <format dxfId="2708">
      <pivotArea dataOnly="0" labelOnly="1" outline="0" fieldPosition="0">
        <references count="2">
          <reference field="1" count="1" selected="0">
            <x v="24"/>
          </reference>
          <reference field="2" count="1">
            <x v="24"/>
          </reference>
        </references>
      </pivotArea>
    </format>
    <format dxfId="2707">
      <pivotArea dataOnly="0" labelOnly="1" outline="0" fieldPosition="0">
        <references count="2">
          <reference field="1" count="1" selected="0">
            <x v="25"/>
          </reference>
          <reference field="2" count="1">
            <x v="25"/>
          </reference>
        </references>
      </pivotArea>
    </format>
    <format dxfId="2706">
      <pivotArea dataOnly="0" labelOnly="1" outline="0" fieldPosition="0">
        <references count="2">
          <reference field="1" count="1" selected="0">
            <x v="26"/>
          </reference>
          <reference field="2" count="1">
            <x v="26"/>
          </reference>
        </references>
      </pivotArea>
    </format>
    <format dxfId="2705">
      <pivotArea dataOnly="0" labelOnly="1" outline="0" fieldPosition="0">
        <references count="2">
          <reference field="1" count="1" selected="0">
            <x v="27"/>
          </reference>
          <reference field="2" count="1">
            <x v="27"/>
          </reference>
        </references>
      </pivotArea>
    </format>
    <format dxfId="2704">
      <pivotArea dataOnly="0" labelOnly="1" outline="0" fieldPosition="0">
        <references count="2">
          <reference field="1" count="1" selected="0">
            <x v="28"/>
          </reference>
          <reference field="2" count="1">
            <x v="28"/>
          </reference>
        </references>
      </pivotArea>
    </format>
    <format dxfId="2703">
      <pivotArea dataOnly="0" labelOnly="1" outline="0" fieldPosition="0">
        <references count="2">
          <reference field="1" count="1" selected="0">
            <x v="29"/>
          </reference>
          <reference field="2" count="1">
            <x v="29"/>
          </reference>
        </references>
      </pivotArea>
    </format>
    <format dxfId="2702">
      <pivotArea dataOnly="0" labelOnly="1" outline="0" fieldPosition="0">
        <references count="2">
          <reference field="1" count="1" selected="0">
            <x v="30"/>
          </reference>
          <reference field="2" count="1">
            <x v="30"/>
          </reference>
        </references>
      </pivotArea>
    </format>
    <format dxfId="2701">
      <pivotArea dataOnly="0" labelOnly="1" outline="0" fieldPosition="0">
        <references count="2">
          <reference field="1" count="1" selected="0">
            <x v="31"/>
          </reference>
          <reference field="2" count="1">
            <x v="31"/>
          </reference>
        </references>
      </pivotArea>
    </format>
    <format dxfId="2700">
      <pivotArea dataOnly="0" labelOnly="1" outline="0" fieldPosition="0">
        <references count="2">
          <reference field="1" count="1" selected="0">
            <x v="32"/>
          </reference>
          <reference field="2" count="1">
            <x v="32"/>
          </reference>
        </references>
      </pivotArea>
    </format>
    <format dxfId="2699">
      <pivotArea dataOnly="0" labelOnly="1" outline="0" fieldPosition="0">
        <references count="2">
          <reference field="1" count="1" selected="0">
            <x v="33"/>
          </reference>
          <reference field="2" count="1">
            <x v="33"/>
          </reference>
        </references>
      </pivotArea>
    </format>
    <format dxfId="2698">
      <pivotArea dataOnly="0" labelOnly="1" outline="0" fieldPosition="0">
        <references count="2">
          <reference field="1" count="1" selected="0">
            <x v="34"/>
          </reference>
          <reference field="2" count="1">
            <x v="34"/>
          </reference>
        </references>
      </pivotArea>
    </format>
    <format dxfId="2697">
      <pivotArea dataOnly="0" labelOnly="1" outline="0" fieldPosition="0">
        <references count="2">
          <reference field="1" count="1" selected="0">
            <x v="35"/>
          </reference>
          <reference field="2" count="1">
            <x v="35"/>
          </reference>
        </references>
      </pivotArea>
    </format>
    <format dxfId="2696">
      <pivotArea dataOnly="0" labelOnly="1" outline="0" fieldPosition="0">
        <references count="2">
          <reference field="1" count="1" selected="0">
            <x v="36"/>
          </reference>
          <reference field="2" count="1">
            <x v="36"/>
          </reference>
        </references>
      </pivotArea>
    </format>
    <format dxfId="2695">
      <pivotArea dataOnly="0" labelOnly="1" outline="0" fieldPosition="0">
        <references count="2">
          <reference field="1" count="1" selected="0">
            <x v="37"/>
          </reference>
          <reference field="2" count="1">
            <x v="37"/>
          </reference>
        </references>
      </pivotArea>
    </format>
    <format dxfId="2694">
      <pivotArea dataOnly="0" labelOnly="1" outline="0" fieldPosition="0">
        <references count="2">
          <reference field="1" count="1" selected="0">
            <x v="38"/>
          </reference>
          <reference field="2" count="1">
            <x v="38"/>
          </reference>
        </references>
      </pivotArea>
    </format>
    <format dxfId="2693">
      <pivotArea dataOnly="0" labelOnly="1" outline="0" fieldPosition="0">
        <references count="2">
          <reference field="1" count="1" selected="0">
            <x v="39"/>
          </reference>
          <reference field="2" count="1">
            <x v="39"/>
          </reference>
        </references>
      </pivotArea>
    </format>
    <format dxfId="2692">
      <pivotArea dataOnly="0" labelOnly="1" outline="0" fieldPosition="0">
        <references count="2">
          <reference field="1" count="1" selected="0">
            <x v="40"/>
          </reference>
          <reference field="2" count="1">
            <x v="40"/>
          </reference>
        </references>
      </pivotArea>
    </format>
    <format dxfId="2691">
      <pivotArea dataOnly="0" labelOnly="1" outline="0" fieldPosition="0">
        <references count="2">
          <reference field="1" count="1" selected="0">
            <x v="41"/>
          </reference>
          <reference field="2" count="1">
            <x v="41"/>
          </reference>
        </references>
      </pivotArea>
    </format>
    <format dxfId="2690">
      <pivotArea dataOnly="0" labelOnly="1" outline="0" fieldPosition="0">
        <references count="2">
          <reference field="1" count="1" selected="0">
            <x v="42"/>
          </reference>
          <reference field="2" count="1">
            <x v="42"/>
          </reference>
        </references>
      </pivotArea>
    </format>
    <format dxfId="2689">
      <pivotArea dataOnly="0" labelOnly="1" outline="0" fieldPosition="0">
        <references count="2">
          <reference field="1" count="1" selected="0">
            <x v="45"/>
          </reference>
          <reference field="2" count="1">
            <x v="45"/>
          </reference>
        </references>
      </pivotArea>
    </format>
    <format dxfId="2688">
      <pivotArea dataOnly="0" labelOnly="1" outline="0" fieldPosition="0">
        <references count="2">
          <reference field="1" count="1" selected="0">
            <x v="46"/>
          </reference>
          <reference field="2" count="1">
            <x v="46"/>
          </reference>
        </references>
      </pivotArea>
    </format>
    <format dxfId="2687">
      <pivotArea dataOnly="0" labelOnly="1" outline="0" fieldPosition="0">
        <references count="2">
          <reference field="1" count="1" selected="0">
            <x v="47"/>
          </reference>
          <reference field="2" count="1">
            <x v="47"/>
          </reference>
        </references>
      </pivotArea>
    </format>
    <format dxfId="2686">
      <pivotArea dataOnly="0" labelOnly="1" outline="0" fieldPosition="0">
        <references count="2">
          <reference field="1" count="1" selected="0">
            <x v="48"/>
          </reference>
          <reference field="2" count="1">
            <x v="48"/>
          </reference>
        </references>
      </pivotArea>
    </format>
    <format dxfId="2685">
      <pivotArea dataOnly="0" labelOnly="1" outline="0" fieldPosition="0">
        <references count="2">
          <reference field="1" count="1" selected="0">
            <x v="49"/>
          </reference>
          <reference field="2" count="1">
            <x v="49"/>
          </reference>
        </references>
      </pivotArea>
    </format>
    <format dxfId="2684">
      <pivotArea dataOnly="0" labelOnly="1" outline="0" fieldPosition="0">
        <references count="2">
          <reference field="1" count="1" selected="0">
            <x v="50"/>
          </reference>
          <reference field="2" count="1">
            <x v="50"/>
          </reference>
        </references>
      </pivotArea>
    </format>
    <format dxfId="2683">
      <pivotArea dataOnly="0" labelOnly="1" outline="0" fieldPosition="0">
        <references count="2">
          <reference field="1" count="1" selected="0">
            <x v="51"/>
          </reference>
          <reference field="2" count="1">
            <x v="51"/>
          </reference>
        </references>
      </pivotArea>
    </format>
    <format dxfId="2682">
      <pivotArea dataOnly="0" labelOnly="1" outline="0" fieldPosition="0">
        <references count="2">
          <reference field="1" count="1" selected="0">
            <x v="52"/>
          </reference>
          <reference field="2" count="1">
            <x v="52"/>
          </reference>
        </references>
      </pivotArea>
    </format>
    <format dxfId="2681">
      <pivotArea dataOnly="0" labelOnly="1" outline="0" fieldPosition="0">
        <references count="2">
          <reference field="1" count="1" selected="0">
            <x v="53"/>
          </reference>
          <reference field="2" count="1">
            <x v="53"/>
          </reference>
        </references>
      </pivotArea>
    </format>
    <format dxfId="2680">
      <pivotArea dataOnly="0" labelOnly="1" outline="0" fieldPosition="0">
        <references count="2">
          <reference field="1" count="1" selected="0">
            <x v="54"/>
          </reference>
          <reference field="2" count="1">
            <x v="54"/>
          </reference>
        </references>
      </pivotArea>
    </format>
    <format dxfId="2679">
      <pivotArea dataOnly="0" labelOnly="1" outline="0" fieldPosition="0">
        <references count="2">
          <reference field="1" count="1" selected="0">
            <x v="55"/>
          </reference>
          <reference field="2" count="1">
            <x v="55"/>
          </reference>
        </references>
      </pivotArea>
    </format>
    <format dxfId="2678">
      <pivotArea dataOnly="0" labelOnly="1" outline="0" fieldPosition="0">
        <references count="2">
          <reference field="1" count="1" selected="0">
            <x v="56"/>
          </reference>
          <reference field="2" count="1">
            <x v="56"/>
          </reference>
        </references>
      </pivotArea>
    </format>
    <format dxfId="2677">
      <pivotArea dataOnly="0" labelOnly="1" outline="0" fieldPosition="0">
        <references count="2">
          <reference field="1" count="1" selected="0">
            <x v="57"/>
          </reference>
          <reference field="2" count="1">
            <x v="57"/>
          </reference>
        </references>
      </pivotArea>
    </format>
    <format dxfId="2676">
      <pivotArea dataOnly="0" labelOnly="1" outline="0" fieldPosition="0">
        <references count="2">
          <reference field="1" count="1" selected="0">
            <x v="58"/>
          </reference>
          <reference field="2" count="1">
            <x v="58"/>
          </reference>
        </references>
      </pivotArea>
    </format>
    <format dxfId="2675">
      <pivotArea dataOnly="0" labelOnly="1" outline="0" fieldPosition="0">
        <references count="1">
          <reference field="4" count="0"/>
        </references>
      </pivotArea>
    </format>
    <format dxfId="2674">
      <pivotArea dataOnly="0" labelOnly="1" grandCol="1" outline="0" fieldPosition="0"/>
    </format>
    <format dxfId="2673">
      <pivotArea outline="0" collapsedLevelsAreSubtotals="1" fieldPosition="0"/>
    </format>
    <format dxfId="2672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5"/>
            <x v="46"/>
            <x v="47"/>
            <x v="48"/>
            <x v="49"/>
            <x v="50"/>
            <x v="51"/>
          </reference>
        </references>
      </pivotArea>
    </format>
    <format dxfId="2671">
      <pivotArea dataOnly="0" labelOnly="1" outline="0" fieldPosition="0">
        <references count="1">
          <reference field="1" count="7">
            <x v="52"/>
            <x v="53"/>
            <x v="54"/>
            <x v="55"/>
            <x v="56"/>
            <x v="57"/>
            <x v="58"/>
          </reference>
        </references>
      </pivotArea>
    </format>
    <format dxfId="2670">
      <pivotArea dataOnly="0" labelOnly="1" grandRow="1" outline="0" fieldPosition="0"/>
    </format>
    <format dxfId="2669">
      <pivotArea dataOnly="0" labelOnly="1" outline="0" fieldPosition="0">
        <references count="2">
          <reference field="1" count="1" selected="0">
            <x v="0"/>
          </reference>
          <reference field="2" count="1">
            <x v="8"/>
          </reference>
        </references>
      </pivotArea>
    </format>
    <format dxfId="2668">
      <pivotArea dataOnly="0" labelOnly="1" outline="0" fieldPosition="0">
        <references count="2">
          <reference field="1" count="1" selected="0">
            <x v="1"/>
          </reference>
          <reference field="2" count="1">
            <x v="5"/>
          </reference>
        </references>
      </pivotArea>
    </format>
    <format dxfId="2667">
      <pivotArea dataOnly="0" labelOnly="1" outline="0" fieldPosition="0">
        <references count="2">
          <reference field="1" count="1" selected="0">
            <x v="2"/>
          </reference>
          <reference field="2" count="1">
            <x v="4"/>
          </reference>
        </references>
      </pivotArea>
    </format>
    <format dxfId="2666">
      <pivotArea dataOnly="0" labelOnly="1" outline="0" fieldPosition="0">
        <references count="2">
          <reference field="1" count="1" selected="0">
            <x v="3"/>
          </reference>
          <reference field="2" count="1">
            <x v="0"/>
          </reference>
        </references>
      </pivotArea>
    </format>
    <format dxfId="2665">
      <pivotArea dataOnly="0" labelOnly="1" outline="0" fieldPosition="0">
        <references count="2">
          <reference field="1" count="1" selected="0">
            <x v="4"/>
          </reference>
          <reference field="2" count="1">
            <x v="13"/>
          </reference>
        </references>
      </pivotArea>
    </format>
    <format dxfId="2664">
      <pivotArea dataOnly="0" labelOnly="1" outline="0" fieldPosition="0">
        <references count="2">
          <reference field="1" count="1" selected="0">
            <x v="5"/>
          </reference>
          <reference field="2" count="1">
            <x v="12"/>
          </reference>
        </references>
      </pivotArea>
    </format>
    <format dxfId="2663">
      <pivotArea dataOnly="0" labelOnly="1" outline="0" fieldPosition="0">
        <references count="2">
          <reference field="1" count="1" selected="0">
            <x v="6"/>
          </reference>
          <reference field="2" count="1">
            <x v="11"/>
          </reference>
        </references>
      </pivotArea>
    </format>
    <format dxfId="2662">
      <pivotArea dataOnly="0" labelOnly="1" outline="0" fieldPosition="0">
        <references count="2">
          <reference field="1" count="1" selected="0">
            <x v="7"/>
          </reference>
          <reference field="2" count="1">
            <x v="6"/>
          </reference>
        </references>
      </pivotArea>
    </format>
    <format dxfId="2661">
      <pivotArea dataOnly="0" labelOnly="1" outline="0" fieldPosition="0">
        <references count="2">
          <reference field="1" count="1" selected="0">
            <x v="8"/>
          </reference>
          <reference field="2" count="1">
            <x v="7"/>
          </reference>
        </references>
      </pivotArea>
    </format>
    <format dxfId="2660">
      <pivotArea dataOnly="0" labelOnly="1" outline="0" fieldPosition="0">
        <references count="2">
          <reference field="1" count="1" selected="0">
            <x v="9"/>
          </reference>
          <reference field="2" count="1">
            <x v="2"/>
          </reference>
        </references>
      </pivotArea>
    </format>
    <format dxfId="2659">
      <pivotArea dataOnly="0" labelOnly="1" outline="0" fieldPosition="0">
        <references count="2">
          <reference field="1" count="1" selected="0">
            <x v="10"/>
          </reference>
          <reference field="2" count="1">
            <x v="1"/>
          </reference>
        </references>
      </pivotArea>
    </format>
    <format dxfId="2658">
      <pivotArea dataOnly="0" labelOnly="1" outline="0" fieldPosition="0">
        <references count="2">
          <reference field="1" count="1" selected="0">
            <x v="11"/>
          </reference>
          <reference field="2" count="1">
            <x v="3"/>
          </reference>
        </references>
      </pivotArea>
    </format>
    <format dxfId="2657">
      <pivotArea dataOnly="0" labelOnly="1" outline="0" fieldPosition="0">
        <references count="2">
          <reference field="1" count="1" selected="0">
            <x v="12"/>
          </reference>
          <reference field="2" count="1">
            <x v="9"/>
          </reference>
        </references>
      </pivotArea>
    </format>
    <format dxfId="2656">
      <pivotArea dataOnly="0" labelOnly="1" outline="0" fieldPosition="0">
        <references count="2">
          <reference field="1" count="1" selected="0">
            <x v="13"/>
          </reference>
          <reference field="2" count="1">
            <x v="10"/>
          </reference>
        </references>
      </pivotArea>
    </format>
    <format dxfId="2655">
      <pivotArea dataOnly="0" labelOnly="1" outline="0" fieldPosition="0">
        <references count="2">
          <reference field="1" count="1" selected="0">
            <x v="14"/>
          </reference>
          <reference field="2" count="1">
            <x v="14"/>
          </reference>
        </references>
      </pivotArea>
    </format>
    <format dxfId="2654">
      <pivotArea dataOnly="0" labelOnly="1" outline="0" fieldPosition="0">
        <references count="2">
          <reference field="1" count="1" selected="0">
            <x v="15"/>
          </reference>
          <reference field="2" count="1">
            <x v="15"/>
          </reference>
        </references>
      </pivotArea>
    </format>
    <format dxfId="2653">
      <pivotArea dataOnly="0" labelOnly="1" outline="0" fieldPosition="0">
        <references count="2">
          <reference field="1" count="1" selected="0">
            <x v="16"/>
          </reference>
          <reference field="2" count="1">
            <x v="16"/>
          </reference>
        </references>
      </pivotArea>
    </format>
    <format dxfId="2652">
      <pivotArea dataOnly="0" labelOnly="1" outline="0" fieldPosition="0">
        <references count="2">
          <reference field="1" count="1" selected="0">
            <x v="17"/>
          </reference>
          <reference field="2" count="1">
            <x v="17"/>
          </reference>
        </references>
      </pivotArea>
    </format>
    <format dxfId="2651">
      <pivotArea dataOnly="0" labelOnly="1" outline="0" fieldPosition="0">
        <references count="2">
          <reference field="1" count="1" selected="0">
            <x v="18"/>
          </reference>
          <reference field="2" count="1">
            <x v="18"/>
          </reference>
        </references>
      </pivotArea>
    </format>
    <format dxfId="2650">
      <pivotArea dataOnly="0" labelOnly="1" outline="0" fieldPosition="0">
        <references count="2">
          <reference field="1" count="1" selected="0">
            <x v="19"/>
          </reference>
          <reference field="2" count="1">
            <x v="19"/>
          </reference>
        </references>
      </pivotArea>
    </format>
    <format dxfId="2649">
      <pivotArea dataOnly="0" labelOnly="1" outline="0" fieldPosition="0">
        <references count="2">
          <reference field="1" count="1" selected="0">
            <x v="20"/>
          </reference>
          <reference field="2" count="1">
            <x v="20"/>
          </reference>
        </references>
      </pivotArea>
    </format>
    <format dxfId="2648">
      <pivotArea dataOnly="0" labelOnly="1" outline="0" fieldPosition="0">
        <references count="2">
          <reference field="1" count="1" selected="0">
            <x v="21"/>
          </reference>
          <reference field="2" count="1">
            <x v="21"/>
          </reference>
        </references>
      </pivotArea>
    </format>
    <format dxfId="2647">
      <pivotArea dataOnly="0" labelOnly="1" outline="0" fieldPosition="0">
        <references count="2">
          <reference field="1" count="1" selected="0">
            <x v="22"/>
          </reference>
          <reference field="2" count="1">
            <x v="22"/>
          </reference>
        </references>
      </pivotArea>
    </format>
    <format dxfId="2646">
      <pivotArea dataOnly="0" labelOnly="1" outline="0" fieldPosition="0">
        <references count="2">
          <reference field="1" count="1" selected="0">
            <x v="23"/>
          </reference>
          <reference field="2" count="1">
            <x v="23"/>
          </reference>
        </references>
      </pivotArea>
    </format>
    <format dxfId="2645">
      <pivotArea dataOnly="0" labelOnly="1" outline="0" fieldPosition="0">
        <references count="2">
          <reference field="1" count="1" selected="0">
            <x v="24"/>
          </reference>
          <reference field="2" count="1">
            <x v="24"/>
          </reference>
        </references>
      </pivotArea>
    </format>
    <format dxfId="2644">
      <pivotArea dataOnly="0" labelOnly="1" outline="0" fieldPosition="0">
        <references count="2">
          <reference field="1" count="1" selected="0">
            <x v="25"/>
          </reference>
          <reference field="2" count="1">
            <x v="25"/>
          </reference>
        </references>
      </pivotArea>
    </format>
    <format dxfId="2643">
      <pivotArea dataOnly="0" labelOnly="1" outline="0" fieldPosition="0">
        <references count="2">
          <reference field="1" count="1" selected="0">
            <x v="26"/>
          </reference>
          <reference field="2" count="1">
            <x v="26"/>
          </reference>
        </references>
      </pivotArea>
    </format>
    <format dxfId="2642">
      <pivotArea dataOnly="0" labelOnly="1" outline="0" fieldPosition="0">
        <references count="2">
          <reference field="1" count="1" selected="0">
            <x v="27"/>
          </reference>
          <reference field="2" count="1">
            <x v="27"/>
          </reference>
        </references>
      </pivotArea>
    </format>
    <format dxfId="2641">
      <pivotArea dataOnly="0" labelOnly="1" outline="0" fieldPosition="0">
        <references count="2">
          <reference field="1" count="1" selected="0">
            <x v="28"/>
          </reference>
          <reference field="2" count="1">
            <x v="28"/>
          </reference>
        </references>
      </pivotArea>
    </format>
    <format dxfId="2640">
      <pivotArea dataOnly="0" labelOnly="1" outline="0" fieldPosition="0">
        <references count="2">
          <reference field="1" count="1" selected="0">
            <x v="29"/>
          </reference>
          <reference field="2" count="1">
            <x v="29"/>
          </reference>
        </references>
      </pivotArea>
    </format>
    <format dxfId="2639">
      <pivotArea dataOnly="0" labelOnly="1" outline="0" fieldPosition="0">
        <references count="2">
          <reference field="1" count="1" selected="0">
            <x v="30"/>
          </reference>
          <reference field="2" count="1">
            <x v="30"/>
          </reference>
        </references>
      </pivotArea>
    </format>
    <format dxfId="2638">
      <pivotArea dataOnly="0" labelOnly="1" outline="0" fieldPosition="0">
        <references count="2">
          <reference field="1" count="1" selected="0">
            <x v="31"/>
          </reference>
          <reference field="2" count="1">
            <x v="31"/>
          </reference>
        </references>
      </pivotArea>
    </format>
    <format dxfId="2637">
      <pivotArea dataOnly="0" labelOnly="1" outline="0" fieldPosition="0">
        <references count="2">
          <reference field="1" count="1" selected="0">
            <x v="32"/>
          </reference>
          <reference field="2" count="1">
            <x v="32"/>
          </reference>
        </references>
      </pivotArea>
    </format>
    <format dxfId="2636">
      <pivotArea dataOnly="0" labelOnly="1" outline="0" fieldPosition="0">
        <references count="2">
          <reference field="1" count="1" selected="0">
            <x v="33"/>
          </reference>
          <reference field="2" count="1">
            <x v="33"/>
          </reference>
        </references>
      </pivotArea>
    </format>
    <format dxfId="2635">
      <pivotArea dataOnly="0" labelOnly="1" outline="0" fieldPosition="0">
        <references count="2">
          <reference field="1" count="1" selected="0">
            <x v="34"/>
          </reference>
          <reference field="2" count="1">
            <x v="34"/>
          </reference>
        </references>
      </pivotArea>
    </format>
    <format dxfId="2634">
      <pivotArea dataOnly="0" labelOnly="1" outline="0" fieldPosition="0">
        <references count="2">
          <reference field="1" count="1" selected="0">
            <x v="35"/>
          </reference>
          <reference field="2" count="1">
            <x v="35"/>
          </reference>
        </references>
      </pivotArea>
    </format>
    <format dxfId="2633">
      <pivotArea dataOnly="0" labelOnly="1" outline="0" fieldPosition="0">
        <references count="2">
          <reference field="1" count="1" selected="0">
            <x v="36"/>
          </reference>
          <reference field="2" count="1">
            <x v="36"/>
          </reference>
        </references>
      </pivotArea>
    </format>
    <format dxfId="2632">
      <pivotArea dataOnly="0" labelOnly="1" outline="0" fieldPosition="0">
        <references count="2">
          <reference field="1" count="1" selected="0">
            <x v="37"/>
          </reference>
          <reference field="2" count="1">
            <x v="37"/>
          </reference>
        </references>
      </pivotArea>
    </format>
    <format dxfId="2631">
      <pivotArea dataOnly="0" labelOnly="1" outline="0" fieldPosition="0">
        <references count="2">
          <reference field="1" count="1" selected="0">
            <x v="38"/>
          </reference>
          <reference field="2" count="1">
            <x v="38"/>
          </reference>
        </references>
      </pivotArea>
    </format>
    <format dxfId="2630">
      <pivotArea dataOnly="0" labelOnly="1" outline="0" fieldPosition="0">
        <references count="2">
          <reference field="1" count="1" selected="0">
            <x v="39"/>
          </reference>
          <reference field="2" count="1">
            <x v="39"/>
          </reference>
        </references>
      </pivotArea>
    </format>
    <format dxfId="2629">
      <pivotArea dataOnly="0" labelOnly="1" outline="0" fieldPosition="0">
        <references count="2">
          <reference field="1" count="1" selected="0">
            <x v="40"/>
          </reference>
          <reference field="2" count="1">
            <x v="40"/>
          </reference>
        </references>
      </pivotArea>
    </format>
    <format dxfId="2628">
      <pivotArea dataOnly="0" labelOnly="1" outline="0" fieldPosition="0">
        <references count="2">
          <reference field="1" count="1" selected="0">
            <x v="41"/>
          </reference>
          <reference field="2" count="1">
            <x v="41"/>
          </reference>
        </references>
      </pivotArea>
    </format>
    <format dxfId="2627">
      <pivotArea dataOnly="0" labelOnly="1" outline="0" fieldPosition="0">
        <references count="2">
          <reference field="1" count="1" selected="0">
            <x v="42"/>
          </reference>
          <reference field="2" count="1">
            <x v="42"/>
          </reference>
        </references>
      </pivotArea>
    </format>
    <format dxfId="2626">
      <pivotArea dataOnly="0" labelOnly="1" outline="0" fieldPosition="0">
        <references count="2">
          <reference field="1" count="1" selected="0">
            <x v="45"/>
          </reference>
          <reference field="2" count="1">
            <x v="45"/>
          </reference>
        </references>
      </pivotArea>
    </format>
    <format dxfId="2625">
      <pivotArea dataOnly="0" labelOnly="1" outline="0" fieldPosition="0">
        <references count="2">
          <reference field="1" count="1" selected="0">
            <x v="46"/>
          </reference>
          <reference field="2" count="1">
            <x v="46"/>
          </reference>
        </references>
      </pivotArea>
    </format>
    <format dxfId="2624">
      <pivotArea dataOnly="0" labelOnly="1" outline="0" fieldPosition="0">
        <references count="2">
          <reference field="1" count="1" selected="0">
            <x v="47"/>
          </reference>
          <reference field="2" count="1">
            <x v="47"/>
          </reference>
        </references>
      </pivotArea>
    </format>
    <format dxfId="2623">
      <pivotArea dataOnly="0" labelOnly="1" outline="0" fieldPosition="0">
        <references count="2">
          <reference field="1" count="1" selected="0">
            <x v="48"/>
          </reference>
          <reference field="2" count="1">
            <x v="48"/>
          </reference>
        </references>
      </pivotArea>
    </format>
    <format dxfId="2622">
      <pivotArea dataOnly="0" labelOnly="1" outline="0" fieldPosition="0">
        <references count="2">
          <reference field="1" count="1" selected="0">
            <x v="49"/>
          </reference>
          <reference field="2" count="1">
            <x v="49"/>
          </reference>
        </references>
      </pivotArea>
    </format>
    <format dxfId="2621">
      <pivotArea dataOnly="0" labelOnly="1" outline="0" fieldPosition="0">
        <references count="2">
          <reference field="1" count="1" selected="0">
            <x v="50"/>
          </reference>
          <reference field="2" count="1">
            <x v="50"/>
          </reference>
        </references>
      </pivotArea>
    </format>
    <format dxfId="2620">
      <pivotArea dataOnly="0" labelOnly="1" outline="0" fieldPosition="0">
        <references count="2">
          <reference field="1" count="1" selected="0">
            <x v="51"/>
          </reference>
          <reference field="2" count="1">
            <x v="51"/>
          </reference>
        </references>
      </pivotArea>
    </format>
    <format dxfId="2619">
      <pivotArea dataOnly="0" labelOnly="1" outline="0" fieldPosition="0">
        <references count="2">
          <reference field="1" count="1" selected="0">
            <x v="52"/>
          </reference>
          <reference field="2" count="1">
            <x v="52"/>
          </reference>
        </references>
      </pivotArea>
    </format>
    <format dxfId="2618">
      <pivotArea dataOnly="0" labelOnly="1" outline="0" fieldPosition="0">
        <references count="2">
          <reference field="1" count="1" selected="0">
            <x v="53"/>
          </reference>
          <reference field="2" count="1">
            <x v="53"/>
          </reference>
        </references>
      </pivotArea>
    </format>
    <format dxfId="2617">
      <pivotArea dataOnly="0" labelOnly="1" outline="0" fieldPosition="0">
        <references count="2">
          <reference field="1" count="1" selected="0">
            <x v="54"/>
          </reference>
          <reference field="2" count="1">
            <x v="54"/>
          </reference>
        </references>
      </pivotArea>
    </format>
    <format dxfId="2616">
      <pivotArea dataOnly="0" labelOnly="1" outline="0" fieldPosition="0">
        <references count="2">
          <reference field="1" count="1" selected="0">
            <x v="55"/>
          </reference>
          <reference field="2" count="1">
            <x v="55"/>
          </reference>
        </references>
      </pivotArea>
    </format>
    <format dxfId="2615">
      <pivotArea dataOnly="0" labelOnly="1" outline="0" fieldPosition="0">
        <references count="2">
          <reference field="1" count="1" selected="0">
            <x v="56"/>
          </reference>
          <reference field="2" count="1">
            <x v="56"/>
          </reference>
        </references>
      </pivotArea>
    </format>
    <format dxfId="2614">
      <pivotArea dataOnly="0" labelOnly="1" outline="0" fieldPosition="0">
        <references count="2">
          <reference field="1" count="1" selected="0">
            <x v="57"/>
          </reference>
          <reference field="2" count="1">
            <x v="57"/>
          </reference>
        </references>
      </pivotArea>
    </format>
    <format dxfId="2613">
      <pivotArea dataOnly="0" labelOnly="1" outline="0" fieldPosition="0">
        <references count="2">
          <reference field="1" count="1" selected="0">
            <x v="58"/>
          </reference>
          <reference field="2" count="1">
            <x v="58"/>
          </reference>
        </references>
      </pivotArea>
    </format>
    <format dxfId="2612">
      <pivotArea dataOnly="0" labelOnly="1" outline="0" fieldPosition="0">
        <references count="1">
          <reference field="4" count="0"/>
        </references>
      </pivotArea>
    </format>
    <format dxfId="2611">
      <pivotArea dataOnly="0" labelOnly="1" grandCol="1" outline="0" fieldPosition="0"/>
    </format>
    <format dxfId="2610">
      <pivotArea outline="0" collapsedLevelsAreSubtotals="1" fieldPosition="0"/>
    </format>
    <format dxfId="2609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5"/>
            <x v="46"/>
            <x v="47"/>
            <x v="48"/>
            <x v="49"/>
            <x v="50"/>
            <x v="51"/>
          </reference>
        </references>
      </pivotArea>
    </format>
    <format dxfId="2608">
      <pivotArea dataOnly="0" labelOnly="1" outline="0" fieldPosition="0">
        <references count="1">
          <reference field="1" count="7">
            <x v="52"/>
            <x v="53"/>
            <x v="54"/>
            <x v="55"/>
            <x v="56"/>
            <x v="57"/>
            <x v="58"/>
          </reference>
        </references>
      </pivotArea>
    </format>
    <format dxfId="2607">
      <pivotArea dataOnly="0" labelOnly="1" grandRow="1" outline="0" fieldPosition="0"/>
    </format>
    <format dxfId="2606">
      <pivotArea dataOnly="0" labelOnly="1" outline="0" fieldPosition="0">
        <references count="2">
          <reference field="1" count="1" selected="0">
            <x v="0"/>
          </reference>
          <reference field="2" count="1">
            <x v="8"/>
          </reference>
        </references>
      </pivotArea>
    </format>
    <format dxfId="2605">
      <pivotArea dataOnly="0" labelOnly="1" outline="0" fieldPosition="0">
        <references count="2">
          <reference field="1" count="1" selected="0">
            <x v="1"/>
          </reference>
          <reference field="2" count="1">
            <x v="5"/>
          </reference>
        </references>
      </pivotArea>
    </format>
    <format dxfId="2604">
      <pivotArea dataOnly="0" labelOnly="1" outline="0" fieldPosition="0">
        <references count="2">
          <reference field="1" count="1" selected="0">
            <x v="2"/>
          </reference>
          <reference field="2" count="1">
            <x v="4"/>
          </reference>
        </references>
      </pivotArea>
    </format>
    <format dxfId="2603">
      <pivotArea dataOnly="0" labelOnly="1" outline="0" fieldPosition="0">
        <references count="2">
          <reference field="1" count="1" selected="0">
            <x v="3"/>
          </reference>
          <reference field="2" count="1">
            <x v="0"/>
          </reference>
        </references>
      </pivotArea>
    </format>
    <format dxfId="2602">
      <pivotArea dataOnly="0" labelOnly="1" outline="0" fieldPosition="0">
        <references count="2">
          <reference field="1" count="1" selected="0">
            <x v="4"/>
          </reference>
          <reference field="2" count="1">
            <x v="13"/>
          </reference>
        </references>
      </pivotArea>
    </format>
    <format dxfId="2601">
      <pivotArea dataOnly="0" labelOnly="1" outline="0" fieldPosition="0">
        <references count="2">
          <reference field="1" count="1" selected="0">
            <x v="5"/>
          </reference>
          <reference field="2" count="1">
            <x v="12"/>
          </reference>
        </references>
      </pivotArea>
    </format>
    <format dxfId="2600">
      <pivotArea dataOnly="0" labelOnly="1" outline="0" fieldPosition="0">
        <references count="2">
          <reference field="1" count="1" selected="0">
            <x v="6"/>
          </reference>
          <reference field="2" count="1">
            <x v="11"/>
          </reference>
        </references>
      </pivotArea>
    </format>
    <format dxfId="2599">
      <pivotArea dataOnly="0" labelOnly="1" outline="0" fieldPosition="0">
        <references count="2">
          <reference field="1" count="1" selected="0">
            <x v="7"/>
          </reference>
          <reference field="2" count="1">
            <x v="6"/>
          </reference>
        </references>
      </pivotArea>
    </format>
    <format dxfId="2598">
      <pivotArea dataOnly="0" labelOnly="1" outline="0" fieldPosition="0">
        <references count="2">
          <reference field="1" count="1" selected="0">
            <x v="8"/>
          </reference>
          <reference field="2" count="1">
            <x v="7"/>
          </reference>
        </references>
      </pivotArea>
    </format>
    <format dxfId="2597">
      <pivotArea dataOnly="0" labelOnly="1" outline="0" fieldPosition="0">
        <references count="2">
          <reference field="1" count="1" selected="0">
            <x v="9"/>
          </reference>
          <reference field="2" count="1">
            <x v="2"/>
          </reference>
        </references>
      </pivotArea>
    </format>
    <format dxfId="2596">
      <pivotArea dataOnly="0" labelOnly="1" outline="0" fieldPosition="0">
        <references count="2">
          <reference field="1" count="1" selected="0">
            <x v="10"/>
          </reference>
          <reference field="2" count="1">
            <x v="1"/>
          </reference>
        </references>
      </pivotArea>
    </format>
    <format dxfId="2595">
      <pivotArea dataOnly="0" labelOnly="1" outline="0" fieldPosition="0">
        <references count="2">
          <reference field="1" count="1" selected="0">
            <x v="11"/>
          </reference>
          <reference field="2" count="1">
            <x v="3"/>
          </reference>
        </references>
      </pivotArea>
    </format>
    <format dxfId="2594">
      <pivotArea dataOnly="0" labelOnly="1" outline="0" fieldPosition="0">
        <references count="2">
          <reference field="1" count="1" selected="0">
            <x v="12"/>
          </reference>
          <reference field="2" count="1">
            <x v="9"/>
          </reference>
        </references>
      </pivotArea>
    </format>
    <format dxfId="2593">
      <pivotArea dataOnly="0" labelOnly="1" outline="0" fieldPosition="0">
        <references count="2">
          <reference field="1" count="1" selected="0">
            <x v="13"/>
          </reference>
          <reference field="2" count="1">
            <x v="10"/>
          </reference>
        </references>
      </pivotArea>
    </format>
    <format dxfId="2592">
      <pivotArea dataOnly="0" labelOnly="1" outline="0" fieldPosition="0">
        <references count="2">
          <reference field="1" count="1" selected="0">
            <x v="14"/>
          </reference>
          <reference field="2" count="1">
            <x v="14"/>
          </reference>
        </references>
      </pivotArea>
    </format>
    <format dxfId="2591">
      <pivotArea dataOnly="0" labelOnly="1" outline="0" fieldPosition="0">
        <references count="2">
          <reference field="1" count="1" selected="0">
            <x v="15"/>
          </reference>
          <reference field="2" count="1">
            <x v="15"/>
          </reference>
        </references>
      </pivotArea>
    </format>
    <format dxfId="2590">
      <pivotArea dataOnly="0" labelOnly="1" outline="0" fieldPosition="0">
        <references count="2">
          <reference field="1" count="1" selected="0">
            <x v="16"/>
          </reference>
          <reference field="2" count="1">
            <x v="16"/>
          </reference>
        </references>
      </pivotArea>
    </format>
    <format dxfId="2589">
      <pivotArea dataOnly="0" labelOnly="1" outline="0" fieldPosition="0">
        <references count="2">
          <reference field="1" count="1" selected="0">
            <x v="17"/>
          </reference>
          <reference field="2" count="1">
            <x v="17"/>
          </reference>
        </references>
      </pivotArea>
    </format>
    <format dxfId="2588">
      <pivotArea dataOnly="0" labelOnly="1" outline="0" fieldPosition="0">
        <references count="2">
          <reference field="1" count="1" selected="0">
            <x v="18"/>
          </reference>
          <reference field="2" count="1">
            <x v="18"/>
          </reference>
        </references>
      </pivotArea>
    </format>
    <format dxfId="2587">
      <pivotArea dataOnly="0" labelOnly="1" outline="0" fieldPosition="0">
        <references count="2">
          <reference field="1" count="1" selected="0">
            <x v="19"/>
          </reference>
          <reference field="2" count="1">
            <x v="19"/>
          </reference>
        </references>
      </pivotArea>
    </format>
    <format dxfId="2586">
      <pivotArea dataOnly="0" labelOnly="1" outline="0" fieldPosition="0">
        <references count="2">
          <reference field="1" count="1" selected="0">
            <x v="20"/>
          </reference>
          <reference field="2" count="1">
            <x v="20"/>
          </reference>
        </references>
      </pivotArea>
    </format>
    <format dxfId="2585">
      <pivotArea dataOnly="0" labelOnly="1" outline="0" fieldPosition="0">
        <references count="2">
          <reference field="1" count="1" selected="0">
            <x v="21"/>
          </reference>
          <reference field="2" count="1">
            <x v="21"/>
          </reference>
        </references>
      </pivotArea>
    </format>
    <format dxfId="2584">
      <pivotArea dataOnly="0" labelOnly="1" outline="0" fieldPosition="0">
        <references count="2">
          <reference field="1" count="1" selected="0">
            <x v="22"/>
          </reference>
          <reference field="2" count="1">
            <x v="22"/>
          </reference>
        </references>
      </pivotArea>
    </format>
    <format dxfId="2583">
      <pivotArea dataOnly="0" labelOnly="1" outline="0" fieldPosition="0">
        <references count="2">
          <reference field="1" count="1" selected="0">
            <x v="23"/>
          </reference>
          <reference field="2" count="1">
            <x v="23"/>
          </reference>
        </references>
      </pivotArea>
    </format>
    <format dxfId="2582">
      <pivotArea dataOnly="0" labelOnly="1" outline="0" fieldPosition="0">
        <references count="2">
          <reference field="1" count="1" selected="0">
            <x v="24"/>
          </reference>
          <reference field="2" count="1">
            <x v="24"/>
          </reference>
        </references>
      </pivotArea>
    </format>
    <format dxfId="2581">
      <pivotArea dataOnly="0" labelOnly="1" outline="0" fieldPosition="0">
        <references count="2">
          <reference field="1" count="1" selected="0">
            <x v="25"/>
          </reference>
          <reference field="2" count="1">
            <x v="25"/>
          </reference>
        </references>
      </pivotArea>
    </format>
    <format dxfId="2580">
      <pivotArea dataOnly="0" labelOnly="1" outline="0" fieldPosition="0">
        <references count="2">
          <reference field="1" count="1" selected="0">
            <x v="26"/>
          </reference>
          <reference field="2" count="1">
            <x v="26"/>
          </reference>
        </references>
      </pivotArea>
    </format>
    <format dxfId="2579">
      <pivotArea dataOnly="0" labelOnly="1" outline="0" fieldPosition="0">
        <references count="2">
          <reference field="1" count="1" selected="0">
            <x v="27"/>
          </reference>
          <reference field="2" count="1">
            <x v="27"/>
          </reference>
        </references>
      </pivotArea>
    </format>
    <format dxfId="2578">
      <pivotArea dataOnly="0" labelOnly="1" outline="0" fieldPosition="0">
        <references count="2">
          <reference field="1" count="1" selected="0">
            <x v="28"/>
          </reference>
          <reference field="2" count="1">
            <x v="28"/>
          </reference>
        </references>
      </pivotArea>
    </format>
    <format dxfId="2577">
      <pivotArea dataOnly="0" labelOnly="1" outline="0" fieldPosition="0">
        <references count="2">
          <reference field="1" count="1" selected="0">
            <x v="29"/>
          </reference>
          <reference field="2" count="1">
            <x v="29"/>
          </reference>
        </references>
      </pivotArea>
    </format>
    <format dxfId="2576">
      <pivotArea dataOnly="0" labelOnly="1" outline="0" fieldPosition="0">
        <references count="2">
          <reference field="1" count="1" selected="0">
            <x v="30"/>
          </reference>
          <reference field="2" count="1">
            <x v="30"/>
          </reference>
        </references>
      </pivotArea>
    </format>
    <format dxfId="2575">
      <pivotArea dataOnly="0" labelOnly="1" outline="0" fieldPosition="0">
        <references count="2">
          <reference field="1" count="1" selected="0">
            <x v="31"/>
          </reference>
          <reference field="2" count="1">
            <x v="31"/>
          </reference>
        </references>
      </pivotArea>
    </format>
    <format dxfId="2574">
      <pivotArea dataOnly="0" labelOnly="1" outline="0" fieldPosition="0">
        <references count="2">
          <reference field="1" count="1" selected="0">
            <x v="32"/>
          </reference>
          <reference field="2" count="1">
            <x v="32"/>
          </reference>
        </references>
      </pivotArea>
    </format>
    <format dxfId="2573">
      <pivotArea dataOnly="0" labelOnly="1" outline="0" fieldPosition="0">
        <references count="2">
          <reference field="1" count="1" selected="0">
            <x v="33"/>
          </reference>
          <reference field="2" count="1">
            <x v="33"/>
          </reference>
        </references>
      </pivotArea>
    </format>
    <format dxfId="2572">
      <pivotArea dataOnly="0" labelOnly="1" outline="0" fieldPosition="0">
        <references count="2">
          <reference field="1" count="1" selected="0">
            <x v="34"/>
          </reference>
          <reference field="2" count="1">
            <x v="34"/>
          </reference>
        </references>
      </pivotArea>
    </format>
    <format dxfId="2571">
      <pivotArea dataOnly="0" labelOnly="1" outline="0" fieldPosition="0">
        <references count="2">
          <reference field="1" count="1" selected="0">
            <x v="35"/>
          </reference>
          <reference field="2" count="1">
            <x v="35"/>
          </reference>
        </references>
      </pivotArea>
    </format>
    <format dxfId="2570">
      <pivotArea dataOnly="0" labelOnly="1" outline="0" fieldPosition="0">
        <references count="2">
          <reference field="1" count="1" selected="0">
            <x v="36"/>
          </reference>
          <reference field="2" count="1">
            <x v="36"/>
          </reference>
        </references>
      </pivotArea>
    </format>
    <format dxfId="2569">
      <pivotArea dataOnly="0" labelOnly="1" outline="0" fieldPosition="0">
        <references count="2">
          <reference field="1" count="1" selected="0">
            <x v="37"/>
          </reference>
          <reference field="2" count="1">
            <x v="37"/>
          </reference>
        </references>
      </pivotArea>
    </format>
    <format dxfId="2568">
      <pivotArea dataOnly="0" labelOnly="1" outline="0" fieldPosition="0">
        <references count="2">
          <reference field="1" count="1" selected="0">
            <x v="38"/>
          </reference>
          <reference field="2" count="1">
            <x v="38"/>
          </reference>
        </references>
      </pivotArea>
    </format>
    <format dxfId="2567">
      <pivotArea dataOnly="0" labelOnly="1" outline="0" fieldPosition="0">
        <references count="2">
          <reference field="1" count="1" selected="0">
            <x v="39"/>
          </reference>
          <reference field="2" count="1">
            <x v="39"/>
          </reference>
        </references>
      </pivotArea>
    </format>
    <format dxfId="2566">
      <pivotArea dataOnly="0" labelOnly="1" outline="0" fieldPosition="0">
        <references count="2">
          <reference field="1" count="1" selected="0">
            <x v="40"/>
          </reference>
          <reference field="2" count="1">
            <x v="40"/>
          </reference>
        </references>
      </pivotArea>
    </format>
    <format dxfId="2565">
      <pivotArea dataOnly="0" labelOnly="1" outline="0" fieldPosition="0">
        <references count="2">
          <reference field="1" count="1" selected="0">
            <x v="41"/>
          </reference>
          <reference field="2" count="1">
            <x v="41"/>
          </reference>
        </references>
      </pivotArea>
    </format>
    <format dxfId="2564">
      <pivotArea dataOnly="0" labelOnly="1" outline="0" fieldPosition="0">
        <references count="2">
          <reference field="1" count="1" selected="0">
            <x v="42"/>
          </reference>
          <reference field="2" count="1">
            <x v="42"/>
          </reference>
        </references>
      </pivotArea>
    </format>
    <format dxfId="2563">
      <pivotArea dataOnly="0" labelOnly="1" outline="0" fieldPosition="0">
        <references count="2">
          <reference field="1" count="1" selected="0">
            <x v="45"/>
          </reference>
          <reference field="2" count="1">
            <x v="45"/>
          </reference>
        </references>
      </pivotArea>
    </format>
    <format dxfId="2562">
      <pivotArea dataOnly="0" labelOnly="1" outline="0" fieldPosition="0">
        <references count="2">
          <reference field="1" count="1" selected="0">
            <x v="46"/>
          </reference>
          <reference field="2" count="1">
            <x v="46"/>
          </reference>
        </references>
      </pivotArea>
    </format>
    <format dxfId="2561">
      <pivotArea dataOnly="0" labelOnly="1" outline="0" fieldPosition="0">
        <references count="2">
          <reference field="1" count="1" selected="0">
            <x v="47"/>
          </reference>
          <reference field="2" count="1">
            <x v="47"/>
          </reference>
        </references>
      </pivotArea>
    </format>
    <format dxfId="2560">
      <pivotArea dataOnly="0" labelOnly="1" outline="0" fieldPosition="0">
        <references count="2">
          <reference field="1" count="1" selected="0">
            <x v="48"/>
          </reference>
          <reference field="2" count="1">
            <x v="48"/>
          </reference>
        </references>
      </pivotArea>
    </format>
    <format dxfId="2559">
      <pivotArea dataOnly="0" labelOnly="1" outline="0" fieldPosition="0">
        <references count="2">
          <reference field="1" count="1" selected="0">
            <x v="49"/>
          </reference>
          <reference field="2" count="1">
            <x v="49"/>
          </reference>
        </references>
      </pivotArea>
    </format>
    <format dxfId="2558">
      <pivotArea dataOnly="0" labelOnly="1" outline="0" fieldPosition="0">
        <references count="2">
          <reference field="1" count="1" selected="0">
            <x v="50"/>
          </reference>
          <reference field="2" count="1">
            <x v="50"/>
          </reference>
        </references>
      </pivotArea>
    </format>
    <format dxfId="2557">
      <pivotArea dataOnly="0" labelOnly="1" outline="0" fieldPosition="0">
        <references count="2">
          <reference field="1" count="1" selected="0">
            <x v="51"/>
          </reference>
          <reference field="2" count="1">
            <x v="51"/>
          </reference>
        </references>
      </pivotArea>
    </format>
    <format dxfId="2556">
      <pivotArea dataOnly="0" labelOnly="1" outline="0" fieldPosition="0">
        <references count="2">
          <reference field="1" count="1" selected="0">
            <x v="52"/>
          </reference>
          <reference field="2" count="1">
            <x v="52"/>
          </reference>
        </references>
      </pivotArea>
    </format>
    <format dxfId="2555">
      <pivotArea dataOnly="0" labelOnly="1" outline="0" fieldPosition="0">
        <references count="2">
          <reference field="1" count="1" selected="0">
            <x v="53"/>
          </reference>
          <reference field="2" count="1">
            <x v="53"/>
          </reference>
        </references>
      </pivotArea>
    </format>
    <format dxfId="2554">
      <pivotArea dataOnly="0" labelOnly="1" outline="0" fieldPosition="0">
        <references count="2">
          <reference field="1" count="1" selected="0">
            <x v="54"/>
          </reference>
          <reference field="2" count="1">
            <x v="54"/>
          </reference>
        </references>
      </pivotArea>
    </format>
    <format dxfId="2553">
      <pivotArea dataOnly="0" labelOnly="1" outline="0" fieldPosition="0">
        <references count="2">
          <reference field="1" count="1" selected="0">
            <x v="55"/>
          </reference>
          <reference field="2" count="1">
            <x v="55"/>
          </reference>
        </references>
      </pivotArea>
    </format>
    <format dxfId="2552">
      <pivotArea dataOnly="0" labelOnly="1" outline="0" fieldPosition="0">
        <references count="2">
          <reference field="1" count="1" selected="0">
            <x v="56"/>
          </reference>
          <reference field="2" count="1">
            <x v="56"/>
          </reference>
        </references>
      </pivotArea>
    </format>
    <format dxfId="2551">
      <pivotArea dataOnly="0" labelOnly="1" outline="0" fieldPosition="0">
        <references count="2">
          <reference field="1" count="1" selected="0">
            <x v="57"/>
          </reference>
          <reference field="2" count="1">
            <x v="57"/>
          </reference>
        </references>
      </pivotArea>
    </format>
    <format dxfId="2550">
      <pivotArea dataOnly="0" labelOnly="1" outline="0" fieldPosition="0">
        <references count="2">
          <reference field="1" count="1" selected="0">
            <x v="58"/>
          </reference>
          <reference field="2" count="1">
            <x v="58"/>
          </reference>
        </references>
      </pivotArea>
    </format>
    <format dxfId="2549">
      <pivotArea dataOnly="0" labelOnly="1" outline="0" fieldPosition="0">
        <references count="1">
          <reference field="4" count="0"/>
        </references>
      </pivotArea>
    </format>
    <format dxfId="254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Tabla dinámica9" cacheId="53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compact="0" compactData="0" gridDropZones="1" multipleFieldFilters="0">
  <location ref="H93:K220" firstHeaderRow="2" firstDataRow="2" firstDataCol="3"/>
  <pivotFields count="5">
    <pivotField axis="axisRow" compact="0" numFmtId="14" outline="0" showAll="0" defaultSubtotal="0">
      <items count="1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</items>
    </pivotField>
    <pivotField compact="0" outline="0" showAll="0" defaultSubtotal="0"/>
    <pivotField axis="axisRow" compact="0" outline="0" showAll="0" defaultSubtotal="0">
      <items count="59">
        <item x="41"/>
        <item x="42"/>
        <item x="23"/>
        <item x="2"/>
        <item x="19"/>
        <item x="32"/>
        <item x="20"/>
        <item x="40"/>
        <item x="26"/>
        <item x="1"/>
        <item x="30"/>
        <item x="52"/>
        <item x="28"/>
        <item x="29"/>
        <item x="3"/>
        <item x="16"/>
        <item x="13"/>
        <item x="17"/>
        <item x="50"/>
        <item x="5"/>
        <item x="4"/>
        <item x="11"/>
        <item x="12"/>
        <item x="18"/>
        <item x="51"/>
        <item x="24"/>
        <item x="25"/>
        <item x="49"/>
        <item x="7"/>
        <item x="14"/>
        <item x="0"/>
        <item x="6"/>
        <item x="8"/>
        <item x="9"/>
        <item x="10"/>
        <item x="15"/>
        <item x="21"/>
        <item x="22"/>
        <item x="27"/>
        <item x="31"/>
        <item x="33"/>
        <item x="34"/>
        <item x="35"/>
        <item x="36"/>
        <item x="37"/>
        <item x="38"/>
        <item x="39"/>
        <item x="43"/>
        <item x="44"/>
        <item x="45"/>
        <item x="46"/>
        <item x="47"/>
        <item x="48"/>
        <item x="53"/>
        <item x="54"/>
        <item x="55"/>
        <item x="56"/>
        <item x="57"/>
        <item x="58"/>
      </items>
    </pivotField>
    <pivotField dataField="1" compact="0" outline="0" showAll="0"/>
    <pivotField axis="axisRow" compact="0" outline="0" showAll="0">
      <items count="5">
        <item x="1"/>
        <item x="0"/>
        <item x="2"/>
        <item m="1" x="3"/>
        <item t="default"/>
      </items>
    </pivotField>
  </pivotFields>
  <rowFields count="3">
    <field x="2"/>
    <field x="0"/>
    <field x="4"/>
  </rowFields>
  <rowItems count="126">
    <i>
      <x/>
      <x v="70"/>
      <x/>
    </i>
    <i r="1">
      <x v="71"/>
      <x/>
    </i>
    <i r="1">
      <x v="72"/>
      <x/>
    </i>
    <i r="1">
      <x v="75"/>
      <x/>
    </i>
    <i r="1">
      <x v="76"/>
      <x v="1"/>
    </i>
    <i r="1">
      <x v="114"/>
      <x/>
    </i>
    <i r="1">
      <x v="120"/>
      <x v="1"/>
    </i>
    <i r="1">
      <x v="122"/>
      <x v="1"/>
    </i>
    <i>
      <x v="1"/>
      <x v="77"/>
      <x/>
    </i>
    <i r="1">
      <x v="118"/>
      <x/>
    </i>
    <i>
      <x v="2"/>
      <x v="34"/>
      <x v="1"/>
    </i>
    <i r="1">
      <x v="83"/>
      <x v="1"/>
    </i>
    <i r="1">
      <x v="112"/>
      <x v="1"/>
    </i>
    <i>
      <x v="3"/>
      <x v="2"/>
      <x/>
    </i>
    <i r="1">
      <x v="11"/>
      <x/>
    </i>
    <i r="1">
      <x v="12"/>
      <x/>
    </i>
    <i r="1">
      <x v="24"/>
      <x/>
    </i>
    <i r="1">
      <x v="89"/>
      <x v="1"/>
    </i>
    <i>
      <x v="4"/>
      <x v="30"/>
      <x/>
    </i>
    <i r="1">
      <x v="78"/>
      <x v="1"/>
    </i>
    <i>
      <x v="5"/>
      <x v="52"/>
      <x/>
    </i>
    <i>
      <x v="6"/>
      <x v="31"/>
      <x v="1"/>
    </i>
    <i r="1">
      <x v="101"/>
      <x v="1"/>
    </i>
    <i>
      <x v="7"/>
      <x v="64"/>
      <x v="1"/>
    </i>
    <i r="1">
      <x v="88"/>
      <x v="1"/>
    </i>
    <i>
      <x v="8"/>
      <x v="38"/>
      <x v="1"/>
    </i>
    <i r="1">
      <x v="81"/>
      <x v="1"/>
    </i>
    <i>
      <x v="9"/>
      <x v="1"/>
      <x/>
    </i>
    <i r="1">
      <x v="86"/>
      <x/>
    </i>
    <i>
      <x v="10"/>
      <x v="43"/>
      <x v="1"/>
    </i>
    <i>
      <x v="11"/>
      <x v="105"/>
      <x v="1"/>
    </i>
    <i>
      <x v="12"/>
      <x v="40"/>
      <x v="1"/>
    </i>
    <i r="1">
      <x v="79"/>
      <x v="1"/>
    </i>
    <i r="1">
      <x v="119"/>
      <x v="1"/>
    </i>
    <i>
      <x v="13"/>
      <x v="42"/>
      <x/>
    </i>
    <i r="1">
      <x v="44"/>
      <x/>
    </i>
    <i r="1">
      <x v="45"/>
      <x/>
    </i>
    <i r="1">
      <x v="50"/>
      <x/>
    </i>
    <i>
      <x v="14"/>
      <x v="3"/>
      <x/>
    </i>
    <i>
      <x v="15"/>
      <x v="27"/>
      <x/>
    </i>
    <i r="1">
      <x v="37"/>
      <x/>
    </i>
    <i r="1">
      <x v="66"/>
      <x/>
    </i>
    <i>
      <x v="16"/>
      <x v="20"/>
      <x v="1"/>
    </i>
    <i r="1">
      <x v="21"/>
      <x v="1"/>
    </i>
    <i>
      <x v="17"/>
      <x v="28"/>
      <x v="1"/>
    </i>
    <i r="1">
      <x v="58"/>
      <x v="1"/>
    </i>
    <i r="1">
      <x v="91"/>
      <x v="1"/>
    </i>
    <i>
      <x v="18"/>
      <x v="103"/>
      <x v="1"/>
    </i>
    <i>
      <x v="19"/>
      <x v="6"/>
      <x/>
    </i>
    <i r="1">
      <x v="123"/>
      <x/>
    </i>
    <i>
      <x v="20"/>
      <x v="4"/>
      <x/>
    </i>
    <i r="1">
      <x v="5"/>
      <x/>
    </i>
    <i r="1">
      <x v="7"/>
      <x/>
    </i>
    <i r="1">
      <x v="25"/>
      <x/>
    </i>
    <i r="1">
      <x v="26"/>
      <x/>
    </i>
    <i r="1">
      <x v="41"/>
      <x/>
    </i>
    <i r="1">
      <x v="47"/>
      <x v="1"/>
    </i>
    <i r="1">
      <x v="56"/>
      <x/>
    </i>
    <i r="1">
      <x v="57"/>
      <x/>
    </i>
    <i r="1">
      <x v="73"/>
      <x/>
    </i>
    <i r="1">
      <x v="74"/>
      <x/>
    </i>
    <i r="1">
      <x v="82"/>
      <x/>
    </i>
    <i>
      <x v="21"/>
      <x v="18"/>
      <x/>
    </i>
    <i r="1">
      <x v="49"/>
      <x/>
    </i>
    <i>
      <x v="22"/>
      <x v="19"/>
      <x/>
    </i>
    <i>
      <x v="23"/>
      <x v="29"/>
      <x/>
    </i>
    <i>
      <x v="24"/>
      <x v="104"/>
      <x v="1"/>
    </i>
    <i>
      <x v="25"/>
      <x v="35"/>
      <x/>
    </i>
    <i r="1">
      <x v="84"/>
      <x v="1"/>
    </i>
    <i r="1">
      <x v="85"/>
      <x/>
    </i>
    <i>
      <x v="26"/>
      <x v="36"/>
      <x/>
    </i>
    <i r="1">
      <x v="48"/>
      <x/>
    </i>
    <i>
      <x v="27"/>
      <x v="102"/>
      <x/>
    </i>
    <i>
      <x v="28"/>
      <x v="9"/>
      <x v="1"/>
    </i>
    <i>
      <x v="29"/>
      <x v="22"/>
      <x v="1"/>
    </i>
    <i r="1">
      <x v="67"/>
      <x/>
    </i>
    <i r="1">
      <x v="68"/>
      <x/>
    </i>
    <i>
      <x v="30"/>
      <x/>
      <x v="1"/>
    </i>
    <i r="1">
      <x v="65"/>
      <x v="1"/>
    </i>
    <i r="1">
      <x v="116"/>
      <x v="1"/>
    </i>
    <i>
      <x v="31"/>
      <x v="8"/>
      <x v="1"/>
    </i>
    <i r="1">
      <x v="10"/>
      <x v="2"/>
    </i>
    <i>
      <x v="32"/>
      <x v="13"/>
      <x/>
    </i>
    <i r="1">
      <x v="14"/>
      <x/>
    </i>
    <i r="1">
      <x v="15"/>
      <x/>
    </i>
    <i r="1">
      <x v="93"/>
      <x/>
    </i>
    <i r="1">
      <x v="94"/>
      <x/>
    </i>
    <i r="1">
      <x v="95"/>
      <x/>
    </i>
    <i r="1">
      <x v="108"/>
      <x/>
    </i>
    <i>
      <x v="33"/>
      <x v="16"/>
      <x v="1"/>
    </i>
    <i>
      <x v="34"/>
      <x v="17"/>
      <x v="2"/>
    </i>
    <i r="1">
      <x v="51"/>
      <x/>
    </i>
    <i>
      <x v="35"/>
      <x v="23"/>
      <x v="1"/>
    </i>
    <i r="1">
      <x v="106"/>
      <x v="1"/>
    </i>
    <i>
      <x v="36"/>
      <x v="32"/>
      <x v="1"/>
    </i>
    <i>
      <x v="37"/>
      <x v="33"/>
      <x/>
    </i>
    <i>
      <x v="38"/>
      <x v="39"/>
      <x/>
    </i>
    <i>
      <x v="39"/>
      <x v="46"/>
      <x/>
    </i>
    <i>
      <x v="40"/>
      <x v="53"/>
      <x/>
    </i>
    <i r="1">
      <x v="54"/>
      <x/>
    </i>
    <i>
      <x v="41"/>
      <x v="55"/>
      <x v="1"/>
    </i>
    <i r="1">
      <x v="109"/>
      <x/>
    </i>
    <i>
      <x v="42"/>
      <x v="59"/>
      <x v="1"/>
    </i>
    <i r="1">
      <x v="69"/>
      <x v="1"/>
    </i>
    <i r="1">
      <x v="99"/>
      <x v="1"/>
    </i>
    <i>
      <x v="43"/>
      <x v="60"/>
      <x v="2"/>
    </i>
    <i>
      <x v="44"/>
      <x v="61"/>
      <x v="2"/>
    </i>
    <i>
      <x v="45"/>
      <x v="62"/>
      <x v="1"/>
    </i>
    <i>
      <x v="46"/>
      <x v="63"/>
      <x/>
    </i>
    <i>
      <x v="47"/>
      <x v="80"/>
      <x v="1"/>
    </i>
    <i>
      <x v="48"/>
      <x v="87"/>
      <x v="1"/>
    </i>
    <i>
      <x v="49"/>
      <x v="90"/>
      <x v="1"/>
    </i>
    <i>
      <x v="50"/>
      <x v="92"/>
      <x/>
    </i>
    <i>
      <x v="51"/>
      <x v="96"/>
      <x/>
    </i>
    <i r="1">
      <x v="97"/>
      <x/>
    </i>
    <i r="1">
      <x v="98"/>
      <x v="1"/>
    </i>
    <i>
      <x v="52"/>
      <x v="100"/>
      <x/>
    </i>
    <i>
      <x v="53"/>
      <x v="107"/>
      <x v="1"/>
    </i>
    <i>
      <x v="54"/>
      <x v="110"/>
      <x v="1"/>
    </i>
    <i>
      <x v="55"/>
      <x v="111"/>
      <x/>
    </i>
    <i>
      <x v="56"/>
      <x v="113"/>
      <x v="1"/>
    </i>
    <i r="1">
      <x v="115"/>
      <x v="1"/>
    </i>
    <i r="1">
      <x v="124"/>
      <x v="1"/>
    </i>
    <i>
      <x v="57"/>
      <x v="117"/>
      <x v="1"/>
    </i>
    <i>
      <x v="58"/>
      <x v="121"/>
      <x/>
    </i>
    <i t="grand">
      <x/>
    </i>
  </rowItems>
  <colItems count="1">
    <i/>
  </colItems>
  <dataFields count="1">
    <dataField name="Cuenta de CIUDAD" fld="3" subtotal="count" baseField="0" baseItem="0"/>
  </dataFields>
  <formats count="217">
    <format dxfId="3367">
      <pivotArea type="origin" dataOnly="0" labelOnly="1" outline="0" fieldPosition="0"/>
    </format>
    <format dxfId="3366">
      <pivotArea field="2" type="button" dataOnly="0" labelOnly="1" outline="0" axis="axisRow" fieldPosition="0"/>
    </format>
    <format dxfId="3365">
      <pivotArea field="0" type="button" dataOnly="0" labelOnly="1" outline="0" axis="axisRow" fieldPosition="1"/>
    </format>
    <format dxfId="3364">
      <pivotArea field="4" type="button" dataOnly="0" labelOnly="1" outline="0" axis="axisRow" fieldPosition="2"/>
    </format>
    <format dxfId="3363">
      <pivotArea dataOnly="0" labelOnly="1" grandRow="1" outline="0" fieldPosition="0"/>
    </format>
    <format dxfId="3362">
      <pivotArea type="all" dataOnly="0" outline="0" fieldPosition="0"/>
    </format>
    <format dxfId="3361">
      <pivotArea type="all" dataOnly="0" outline="0" fieldPosition="0"/>
    </format>
    <format dxfId="3360">
      <pivotArea type="all" dataOnly="0" outline="0" fieldPosition="0"/>
    </format>
    <format dxfId="3359">
      <pivotArea type="origin" dataOnly="0" labelOnly="1" outline="0" fieldPosition="0"/>
    </format>
    <format dxfId="3358">
      <pivotArea field="2" type="button" dataOnly="0" labelOnly="1" outline="0" axis="axisRow" fieldPosition="0"/>
    </format>
    <format dxfId="3357">
      <pivotArea dataOnly="0" labelOnly="1" grandRow="1" outline="0" fieldPosition="0"/>
    </format>
    <format dxfId="3356">
      <pivotArea outline="0" collapsedLevelsAreSubtotals="1" fieldPosition="0">
        <references count="3">
          <reference field="0" count="0" selected="0"/>
          <reference field="2" count="0" selected="0"/>
          <reference field="4" count="0" selected="0"/>
        </references>
      </pivotArea>
    </format>
    <format dxfId="3355">
      <pivotArea type="origin" dataOnly="0" labelOnly="1" outline="0" fieldPosition="0"/>
    </format>
    <format dxfId="3354">
      <pivotArea field="2" type="button" dataOnly="0" labelOnly="1" outline="0" axis="axisRow" fieldPosition="0"/>
    </format>
    <format dxfId="3353">
      <pivotArea field="0" type="button" dataOnly="0" labelOnly="1" outline="0" axis="axisRow" fieldPosition="1"/>
    </format>
    <format dxfId="3352">
      <pivotArea field="4" type="button" dataOnly="0" labelOnly="1" outline="0" axis="axisRow" fieldPosition="2"/>
    </format>
    <format dxfId="3351">
      <pivotArea type="topRight" dataOnly="0" labelOnly="1" outline="0" fieldPosition="0"/>
    </format>
    <format dxfId="3350">
      <pivotArea field="2" type="button" dataOnly="0" labelOnly="1" outline="0" axis="axisRow" fieldPosition="0"/>
    </format>
    <format dxfId="3349">
      <pivotArea field="0" type="button" dataOnly="0" labelOnly="1" outline="0" axis="axisRow" fieldPosition="1"/>
    </format>
    <format dxfId="3348">
      <pivotArea field="4" type="button" dataOnly="0" labelOnly="1" outline="0" axis="axisRow" fieldPosition="2"/>
    </format>
    <format dxfId="3347">
      <pivotArea type="all" dataOnly="0" outline="0" fieldPosition="0"/>
    </format>
    <format dxfId="3346">
      <pivotArea dataOnly="0" labelOnly="1" grandRow="1" outline="0" fieldPosition="0"/>
    </format>
    <format dxfId="3345">
      <pivotArea type="all" dataOnly="0" outline="0" fieldPosition="0"/>
    </format>
    <format dxfId="3344">
      <pivotArea type="all" dataOnly="0" outline="0" fieldPosition="0"/>
    </format>
    <format dxfId="3343">
      <pivotArea type="origin" dataOnly="0" labelOnly="1" outline="0" fieldPosition="0"/>
    </format>
    <format dxfId="3342">
      <pivotArea field="2" type="button" dataOnly="0" labelOnly="1" outline="0" axis="axisRow" fieldPosition="0"/>
    </format>
    <format dxfId="3341">
      <pivotArea field="0" type="button" dataOnly="0" labelOnly="1" outline="0" axis="axisRow" fieldPosition="1"/>
    </format>
    <format dxfId="3340">
      <pivotArea field="4" type="button" dataOnly="0" labelOnly="1" outline="0" axis="axisRow" fieldPosition="2"/>
    </format>
    <format dxfId="3339">
      <pivotArea type="topRight" dataOnly="0" labelOnly="1" outline="0" fieldPosition="0"/>
    </format>
    <format dxfId="3338">
      <pivotArea field="2" type="button" dataOnly="0" labelOnly="1" outline="0" axis="axisRow" fieldPosition="0"/>
    </format>
    <format dxfId="3337">
      <pivotArea field="0" type="button" dataOnly="0" labelOnly="1" outline="0" axis="axisRow" fieldPosition="1"/>
    </format>
    <format dxfId="3336">
      <pivotArea field="4" type="button" dataOnly="0" labelOnly="1" outline="0" axis="axisRow" fieldPosition="2"/>
    </format>
    <format dxfId="3335">
      <pivotArea type="origin" dataOnly="0" labelOnly="1" outline="0" fieldPosition="0"/>
    </format>
    <format dxfId="3334">
      <pivotArea field="2" type="button" dataOnly="0" labelOnly="1" outline="0" axis="axisRow" fieldPosition="0"/>
    </format>
    <format dxfId="3333">
      <pivotArea dataOnly="0" labelOnly="1" grandRow="1" outline="0" fieldPosition="0"/>
    </format>
    <format dxfId="3332">
      <pivotArea outline="0" collapsedLevelsAreSubtotals="1" fieldPosition="0"/>
    </format>
    <format dxfId="3331">
      <pivotArea dataOnly="0" labelOnly="1" grandRow="1" outline="0" fieldPosition="0"/>
    </format>
    <format dxfId="3330">
      <pivotArea outline="0" collapsedLevelsAreSubtotals="1" fieldPosition="0"/>
    </format>
    <format dxfId="3329">
      <pivotArea dataOnly="0" labelOnly="1" grandRow="1" outline="0" fieldPosition="0"/>
    </format>
    <format dxfId="3328">
      <pivotArea type="all" dataOnly="0" outline="0" fieldPosition="0"/>
    </format>
    <format dxfId="3327">
      <pivotArea type="all" dataOnly="0" outline="0" fieldPosition="0"/>
    </format>
    <format dxfId="3326">
      <pivotArea outline="0" collapsedLevelsAreSubtotals="1" fieldPosition="0"/>
    </format>
    <format dxfId="3325">
      <pivotArea field="2" type="button" dataOnly="0" labelOnly="1" outline="0" axis="axisRow" fieldPosition="0"/>
    </format>
    <format dxfId="3324">
      <pivotArea field="0" type="button" dataOnly="0" labelOnly="1" outline="0" axis="axisRow" fieldPosition="1"/>
    </format>
    <format dxfId="3323">
      <pivotArea field="4" type="button" dataOnly="0" labelOnly="1" outline="0" axis="axisRow" fieldPosition="2"/>
    </format>
    <format dxfId="3322">
      <pivotArea dataOnly="0" labelOnly="1" grandRow="1" outline="0" fieldPosition="0"/>
    </format>
    <format dxfId="3321">
      <pivotArea outline="0" collapsedLevelsAreSubtotals="1" fieldPosition="0"/>
    </format>
    <format dxfId="3320">
      <pivotArea field="2" type="button" dataOnly="0" labelOnly="1" outline="0" axis="axisRow" fieldPosition="0"/>
    </format>
    <format dxfId="3319">
      <pivotArea field="0" type="button" dataOnly="0" labelOnly="1" outline="0" axis="axisRow" fieldPosition="1"/>
    </format>
    <format dxfId="3318">
      <pivotArea field="4" type="button" dataOnly="0" labelOnly="1" outline="0" axis="axisRow" fieldPosition="2"/>
    </format>
    <format dxfId="3317">
      <pivotArea dataOnly="0" labelOnly="1" grandRow="1" outline="0" fieldPosition="0"/>
    </format>
    <format dxfId="3316">
      <pivotArea outline="0" collapsedLevelsAreSubtotals="1" fieldPosition="0"/>
    </format>
    <format dxfId="3315">
      <pivotArea field="2" type="button" dataOnly="0" labelOnly="1" outline="0" axis="axisRow" fieldPosition="0"/>
    </format>
    <format dxfId="3314">
      <pivotArea field="0" type="button" dataOnly="0" labelOnly="1" outline="0" axis="axisRow" fieldPosition="1"/>
    </format>
    <format dxfId="3313">
      <pivotArea field="4" type="button" dataOnly="0" labelOnly="1" outline="0" axis="axisRow" fieldPosition="2"/>
    </format>
    <format dxfId="3312">
      <pivotArea dataOnly="0" labelOnly="1" grandRow="1" outline="0" fieldPosition="0"/>
    </format>
    <format dxfId="3311">
      <pivotArea type="origin" dataOnly="0" labelOnly="1" outline="0" fieldPosition="0"/>
    </format>
    <format dxfId="3310">
      <pivotArea type="topRight" dataOnly="0" labelOnly="1" outline="0" fieldPosition="0"/>
    </format>
    <format dxfId="3309">
      <pivotArea type="topRight" dataOnly="0" labelOnly="1" outline="0" fieldPosition="0"/>
    </format>
    <format dxfId="3308">
      <pivotArea field="2" type="button" dataOnly="0" labelOnly="1" outline="0" axis="axisRow" fieldPosition="0"/>
    </format>
    <format dxfId="3307">
      <pivotArea field="0" type="button" dataOnly="0" labelOnly="1" outline="0" axis="axisRow" fieldPosition="1"/>
    </format>
    <format dxfId="3306">
      <pivotArea field="4" type="button" dataOnly="0" labelOnly="1" outline="0" axis="axisRow" fieldPosition="2"/>
    </format>
    <format dxfId="3305">
      <pivotArea field="2" type="button" dataOnly="0" labelOnly="1" outline="0" axis="axisRow" fieldPosition="0"/>
    </format>
    <format dxfId="3304">
      <pivotArea field="0" type="button" dataOnly="0" labelOnly="1" outline="0" axis="axisRow" fieldPosition="1"/>
    </format>
    <format dxfId="3303">
      <pivotArea field="4" type="button" dataOnly="0" labelOnly="1" outline="0" axis="axisRow" fieldPosition="2"/>
    </format>
    <format dxfId="3302">
      <pivotArea type="origin" dataOnly="0" labelOnly="1" outline="0" fieldPosition="0"/>
    </format>
    <format dxfId="3301">
      <pivotArea field="2" type="button" dataOnly="0" labelOnly="1" outline="0" axis="axisRow" fieldPosition="0"/>
    </format>
    <format dxfId="3300">
      <pivotArea dataOnly="0" labelOnly="1" grandRow="1" outline="0" fieldPosition="0"/>
    </format>
    <format dxfId="3299">
      <pivotArea outline="0" collapsedLevelsAreSubtotals="1" fieldPosition="0"/>
    </format>
    <format dxfId="3298">
      <pivotArea dataOnly="0" labelOnly="1" grandRow="1" outline="0" fieldPosition="0"/>
    </format>
    <format dxfId="3297">
      <pivotArea outline="0" collapsedLevelsAreSubtotals="1" fieldPosition="0"/>
    </format>
    <format dxfId="3296">
      <pivotArea dataOnly="0" labelOnly="1" outline="0" fieldPosition="0">
        <references count="1">
          <reference field="2" count="1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  <format dxfId="3295">
      <pivotArea dataOnly="0" labelOnly="1" grandRow="1" outline="0" fieldPosition="0"/>
    </format>
    <format dxfId="3294">
      <pivotArea type="all" dataOnly="0" outline="0" fieldPosition="0"/>
    </format>
    <format dxfId="3293">
      <pivotArea outline="0" collapsedLevelsAreSubtotals="1" fieldPosition="0"/>
    </format>
    <format dxfId="3292">
      <pivotArea type="topRight" dataOnly="0" labelOnly="1" outline="0" fieldPosition="0"/>
    </format>
    <format dxfId="3291">
      <pivotArea dataOnly="0" labelOnly="1" outline="0" fieldPosition="0">
        <references count="1">
          <reference field="2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290">
      <pivotArea dataOnly="0" labelOnly="1" outline="0" fieldPosition="0">
        <references count="1">
          <reference field="2" count="3">
            <x v="16"/>
            <x v="17"/>
            <x v="18"/>
          </reference>
        </references>
      </pivotArea>
    </format>
    <format dxfId="3289">
      <pivotArea dataOnly="0" labelOnly="1" grandRow="1" outline="0" fieldPosition="0"/>
    </format>
    <format dxfId="3288">
      <pivotArea type="all" dataOnly="0" outline="0" fieldPosition="0"/>
    </format>
    <format dxfId="3287">
      <pivotArea outline="0" collapsedLevelsAreSubtotals="1" fieldPosition="0"/>
    </format>
    <format dxfId="3286">
      <pivotArea type="topRight" dataOnly="0" labelOnly="1" outline="0" fieldPosition="0"/>
    </format>
    <format dxfId="3285">
      <pivotArea dataOnly="0" labelOnly="1" outline="0" fieldPosition="0">
        <references count="1">
          <reference field="2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284">
      <pivotArea dataOnly="0" labelOnly="1" outline="0" fieldPosition="0">
        <references count="1">
          <reference field="2" count="3">
            <x v="16"/>
            <x v="17"/>
            <x v="18"/>
          </reference>
        </references>
      </pivotArea>
    </format>
    <format dxfId="3283">
      <pivotArea dataOnly="0" labelOnly="1" grandRow="1" outline="0" fieldPosition="0"/>
    </format>
    <format dxfId="3282">
      <pivotArea type="topRight" dataOnly="0" labelOnly="1" outline="0" fieldPosition="0"/>
    </format>
    <format dxfId="3281">
      <pivotArea dataOnly="0" labelOnly="1" outline="0" offset="IV1:IV4" fieldPosition="0">
        <references count="1">
          <reference field="2" count="1">
            <x v="0"/>
          </reference>
        </references>
      </pivotArea>
    </format>
    <format dxfId="3280">
      <pivotArea outline="0" collapsedLevelsAreSubtotals="1" fieldPosition="0">
        <references count="3">
          <reference field="0" count="1" selected="0">
            <x v="121"/>
          </reference>
          <reference field="2" count="1" selected="0">
            <x v="58"/>
          </reference>
          <reference field="4" count="1" selected="0">
            <x v="0"/>
          </reference>
        </references>
      </pivotArea>
    </format>
    <format dxfId="3279">
      <pivotArea grandRow="1" outline="0" collapsedLevelsAreSubtotals="1" fieldPosition="0"/>
    </format>
    <format dxfId="3278">
      <pivotArea dataOnly="0" labelOnly="1" outline="0" fieldPosition="0">
        <references count="1">
          <reference field="2" count="1">
            <x v="58"/>
          </reference>
        </references>
      </pivotArea>
    </format>
    <format dxfId="3277">
      <pivotArea dataOnly="0" labelOnly="1" grandRow="1" outline="0" fieldPosition="0"/>
    </format>
    <format dxfId="3276">
      <pivotArea dataOnly="0" labelOnly="1" outline="0" fieldPosition="0">
        <references count="2">
          <reference field="0" count="1">
            <x v="121"/>
          </reference>
          <reference field="2" count="1" selected="0">
            <x v="58"/>
          </reference>
        </references>
      </pivotArea>
    </format>
    <format dxfId="3275">
      <pivotArea dataOnly="0" labelOnly="1" outline="0" fieldPosition="0">
        <references count="3">
          <reference field="0" count="1" selected="0">
            <x v="121"/>
          </reference>
          <reference field="2" count="1" selected="0">
            <x v="58"/>
          </reference>
          <reference field="4" count="1">
            <x v="0"/>
          </reference>
        </references>
      </pivotArea>
    </format>
    <format dxfId="3274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273">
      <pivotArea dataOnly="0" labelOnly="1" outline="0" fieldPosition="0">
        <references count="1">
          <reference field="2" count="9">
            <x v="50"/>
            <x v="51"/>
            <x v="52"/>
            <x v="53"/>
            <x v="54"/>
            <x v="55"/>
            <x v="56"/>
            <x v="57"/>
            <x v="58"/>
          </reference>
        </references>
      </pivotArea>
    </format>
    <format dxfId="3272">
      <pivotArea dataOnly="0" labelOnly="1" grandRow="1" outline="0" fieldPosition="0"/>
    </format>
    <format dxfId="3271">
      <pivotArea dataOnly="0" labelOnly="1" outline="0" fieldPosition="0">
        <references count="2">
          <reference field="0" count="8">
            <x v="70"/>
            <x v="71"/>
            <x v="72"/>
            <x v="75"/>
            <x v="76"/>
            <x v="114"/>
            <x v="120"/>
            <x v="122"/>
          </reference>
          <reference field="2" count="1" selected="0">
            <x v="0"/>
          </reference>
        </references>
      </pivotArea>
    </format>
    <format dxfId="3270">
      <pivotArea dataOnly="0" labelOnly="1" outline="0" fieldPosition="0">
        <references count="2">
          <reference field="0" count="2">
            <x v="77"/>
            <x v="118"/>
          </reference>
          <reference field="2" count="1" selected="0">
            <x v="1"/>
          </reference>
        </references>
      </pivotArea>
    </format>
    <format dxfId="3269">
      <pivotArea dataOnly="0" labelOnly="1" outline="0" fieldPosition="0">
        <references count="2">
          <reference field="0" count="3">
            <x v="34"/>
            <x v="83"/>
            <x v="112"/>
          </reference>
          <reference field="2" count="1" selected="0">
            <x v="2"/>
          </reference>
        </references>
      </pivotArea>
    </format>
    <format dxfId="3268">
      <pivotArea dataOnly="0" labelOnly="1" outline="0" fieldPosition="0">
        <references count="2">
          <reference field="0" count="5">
            <x v="2"/>
            <x v="11"/>
            <x v="12"/>
            <x v="24"/>
            <x v="89"/>
          </reference>
          <reference field="2" count="1" selected="0">
            <x v="3"/>
          </reference>
        </references>
      </pivotArea>
    </format>
    <format dxfId="3267">
      <pivotArea dataOnly="0" labelOnly="1" outline="0" fieldPosition="0">
        <references count="2">
          <reference field="0" count="2">
            <x v="30"/>
            <x v="78"/>
          </reference>
          <reference field="2" count="1" selected="0">
            <x v="4"/>
          </reference>
        </references>
      </pivotArea>
    </format>
    <format dxfId="3266">
      <pivotArea dataOnly="0" labelOnly="1" outline="0" fieldPosition="0">
        <references count="2">
          <reference field="0" count="1">
            <x v="52"/>
          </reference>
          <reference field="2" count="1" selected="0">
            <x v="5"/>
          </reference>
        </references>
      </pivotArea>
    </format>
    <format dxfId="3265">
      <pivotArea dataOnly="0" labelOnly="1" outline="0" fieldPosition="0">
        <references count="2">
          <reference field="0" count="2">
            <x v="31"/>
            <x v="101"/>
          </reference>
          <reference field="2" count="1" selected="0">
            <x v="6"/>
          </reference>
        </references>
      </pivotArea>
    </format>
    <format dxfId="3264">
      <pivotArea dataOnly="0" labelOnly="1" outline="0" fieldPosition="0">
        <references count="2">
          <reference field="0" count="2">
            <x v="64"/>
            <x v="88"/>
          </reference>
          <reference field="2" count="1" selected="0">
            <x v="7"/>
          </reference>
        </references>
      </pivotArea>
    </format>
    <format dxfId="3263">
      <pivotArea dataOnly="0" labelOnly="1" outline="0" fieldPosition="0">
        <references count="2">
          <reference field="0" count="2">
            <x v="38"/>
            <x v="81"/>
          </reference>
          <reference field="2" count="1" selected="0">
            <x v="8"/>
          </reference>
        </references>
      </pivotArea>
    </format>
    <format dxfId="3262">
      <pivotArea dataOnly="0" labelOnly="1" outline="0" fieldPosition="0">
        <references count="2">
          <reference field="0" count="2">
            <x v="1"/>
            <x v="86"/>
          </reference>
          <reference field="2" count="1" selected="0">
            <x v="9"/>
          </reference>
        </references>
      </pivotArea>
    </format>
    <format dxfId="3261">
      <pivotArea dataOnly="0" labelOnly="1" outline="0" fieldPosition="0">
        <references count="2">
          <reference field="0" count="1">
            <x v="43"/>
          </reference>
          <reference field="2" count="1" selected="0">
            <x v="10"/>
          </reference>
        </references>
      </pivotArea>
    </format>
    <format dxfId="3260">
      <pivotArea dataOnly="0" labelOnly="1" outline="0" fieldPosition="0">
        <references count="2">
          <reference field="0" count="1">
            <x v="105"/>
          </reference>
          <reference field="2" count="1" selected="0">
            <x v="11"/>
          </reference>
        </references>
      </pivotArea>
    </format>
    <format dxfId="3259">
      <pivotArea dataOnly="0" labelOnly="1" outline="0" fieldPosition="0">
        <references count="2">
          <reference field="0" count="3">
            <x v="40"/>
            <x v="79"/>
            <x v="119"/>
          </reference>
          <reference field="2" count="1" selected="0">
            <x v="12"/>
          </reference>
        </references>
      </pivotArea>
    </format>
    <format dxfId="3258">
      <pivotArea dataOnly="0" labelOnly="1" outline="0" fieldPosition="0">
        <references count="2">
          <reference field="0" count="4">
            <x v="42"/>
            <x v="44"/>
            <x v="45"/>
            <x v="50"/>
          </reference>
          <reference field="2" count="1" selected="0">
            <x v="13"/>
          </reference>
        </references>
      </pivotArea>
    </format>
    <format dxfId="3257">
      <pivotArea dataOnly="0" labelOnly="1" outline="0" fieldPosition="0">
        <references count="2">
          <reference field="0" count="1">
            <x v="3"/>
          </reference>
          <reference field="2" count="1" selected="0">
            <x v="14"/>
          </reference>
        </references>
      </pivotArea>
    </format>
    <format dxfId="3256">
      <pivotArea dataOnly="0" labelOnly="1" outline="0" fieldPosition="0">
        <references count="2">
          <reference field="0" count="3">
            <x v="27"/>
            <x v="37"/>
            <x v="66"/>
          </reference>
          <reference field="2" count="1" selected="0">
            <x v="15"/>
          </reference>
        </references>
      </pivotArea>
    </format>
    <format dxfId="3255">
      <pivotArea dataOnly="0" labelOnly="1" outline="0" fieldPosition="0">
        <references count="2">
          <reference field="0" count="2">
            <x v="20"/>
            <x v="21"/>
          </reference>
          <reference field="2" count="1" selected="0">
            <x v="16"/>
          </reference>
        </references>
      </pivotArea>
    </format>
    <format dxfId="3254">
      <pivotArea dataOnly="0" labelOnly="1" outline="0" fieldPosition="0">
        <references count="2">
          <reference field="0" count="3">
            <x v="28"/>
            <x v="58"/>
            <x v="91"/>
          </reference>
          <reference field="2" count="1" selected="0">
            <x v="17"/>
          </reference>
        </references>
      </pivotArea>
    </format>
    <format dxfId="3253">
      <pivotArea dataOnly="0" labelOnly="1" outline="0" fieldPosition="0">
        <references count="2">
          <reference field="0" count="1">
            <x v="103"/>
          </reference>
          <reference field="2" count="1" selected="0">
            <x v="18"/>
          </reference>
        </references>
      </pivotArea>
    </format>
    <format dxfId="3252">
      <pivotArea dataOnly="0" labelOnly="1" outline="0" fieldPosition="0">
        <references count="2">
          <reference field="0" count="2">
            <x v="6"/>
            <x v="123"/>
          </reference>
          <reference field="2" count="1" selected="0">
            <x v="19"/>
          </reference>
        </references>
      </pivotArea>
    </format>
    <format dxfId="3251">
      <pivotArea dataOnly="0" labelOnly="1" outline="0" fieldPosition="0">
        <references count="2">
          <reference field="0" count="12">
            <x v="4"/>
            <x v="5"/>
            <x v="7"/>
            <x v="25"/>
            <x v="26"/>
            <x v="41"/>
            <x v="47"/>
            <x v="56"/>
            <x v="57"/>
            <x v="73"/>
            <x v="74"/>
            <x v="82"/>
          </reference>
          <reference field="2" count="1" selected="0">
            <x v="20"/>
          </reference>
        </references>
      </pivotArea>
    </format>
    <format dxfId="3250">
      <pivotArea dataOnly="0" labelOnly="1" outline="0" fieldPosition="0">
        <references count="2">
          <reference field="0" count="2">
            <x v="18"/>
            <x v="49"/>
          </reference>
          <reference field="2" count="1" selected="0">
            <x v="21"/>
          </reference>
        </references>
      </pivotArea>
    </format>
    <format dxfId="3249">
      <pivotArea dataOnly="0" labelOnly="1" outline="0" fieldPosition="0">
        <references count="2">
          <reference field="0" count="1">
            <x v="19"/>
          </reference>
          <reference field="2" count="1" selected="0">
            <x v="22"/>
          </reference>
        </references>
      </pivotArea>
    </format>
    <format dxfId="3248">
      <pivotArea dataOnly="0" labelOnly="1" outline="0" fieldPosition="0">
        <references count="2">
          <reference field="0" count="1">
            <x v="29"/>
          </reference>
          <reference field="2" count="1" selected="0">
            <x v="23"/>
          </reference>
        </references>
      </pivotArea>
    </format>
    <format dxfId="3247">
      <pivotArea dataOnly="0" labelOnly="1" outline="0" fieldPosition="0">
        <references count="2">
          <reference field="0" count="1">
            <x v="104"/>
          </reference>
          <reference field="2" count="1" selected="0">
            <x v="24"/>
          </reference>
        </references>
      </pivotArea>
    </format>
    <format dxfId="3246">
      <pivotArea dataOnly="0" labelOnly="1" outline="0" fieldPosition="0">
        <references count="2">
          <reference field="0" count="3">
            <x v="35"/>
            <x v="84"/>
            <x v="85"/>
          </reference>
          <reference field="2" count="1" selected="0">
            <x v="25"/>
          </reference>
        </references>
      </pivotArea>
    </format>
    <format dxfId="3245">
      <pivotArea dataOnly="0" labelOnly="1" outline="0" fieldPosition="0">
        <references count="2">
          <reference field="0" count="2">
            <x v="36"/>
            <x v="48"/>
          </reference>
          <reference field="2" count="1" selected="0">
            <x v="26"/>
          </reference>
        </references>
      </pivotArea>
    </format>
    <format dxfId="3244">
      <pivotArea dataOnly="0" labelOnly="1" outline="0" fieldPosition="0">
        <references count="2">
          <reference field="0" count="1">
            <x v="102"/>
          </reference>
          <reference field="2" count="1" selected="0">
            <x v="27"/>
          </reference>
        </references>
      </pivotArea>
    </format>
    <format dxfId="3243">
      <pivotArea dataOnly="0" labelOnly="1" outline="0" fieldPosition="0">
        <references count="2">
          <reference field="0" count="1">
            <x v="9"/>
          </reference>
          <reference field="2" count="1" selected="0">
            <x v="28"/>
          </reference>
        </references>
      </pivotArea>
    </format>
    <format dxfId="3242">
      <pivotArea dataOnly="0" labelOnly="1" outline="0" fieldPosition="0">
        <references count="2">
          <reference field="0" count="3">
            <x v="22"/>
            <x v="67"/>
            <x v="68"/>
          </reference>
          <reference field="2" count="1" selected="0">
            <x v="29"/>
          </reference>
        </references>
      </pivotArea>
    </format>
    <format dxfId="3241">
      <pivotArea dataOnly="0" labelOnly="1" outline="0" fieldPosition="0">
        <references count="2">
          <reference field="0" count="3">
            <x v="0"/>
            <x v="65"/>
            <x v="116"/>
          </reference>
          <reference field="2" count="1" selected="0">
            <x v="30"/>
          </reference>
        </references>
      </pivotArea>
    </format>
    <format dxfId="3240">
      <pivotArea dataOnly="0" labelOnly="1" outline="0" fieldPosition="0">
        <references count="2">
          <reference field="0" count="2">
            <x v="8"/>
            <x v="10"/>
          </reference>
          <reference field="2" count="1" selected="0">
            <x v="31"/>
          </reference>
        </references>
      </pivotArea>
    </format>
    <format dxfId="3239">
      <pivotArea dataOnly="0" labelOnly="1" outline="0" fieldPosition="0">
        <references count="2">
          <reference field="0" count="7">
            <x v="13"/>
            <x v="14"/>
            <x v="15"/>
            <x v="93"/>
            <x v="94"/>
            <x v="95"/>
            <x v="108"/>
          </reference>
          <reference field="2" count="1" selected="0">
            <x v="32"/>
          </reference>
        </references>
      </pivotArea>
    </format>
    <format dxfId="3238">
      <pivotArea dataOnly="0" labelOnly="1" outline="0" fieldPosition="0">
        <references count="2">
          <reference field="0" count="1">
            <x v="16"/>
          </reference>
          <reference field="2" count="1" selected="0">
            <x v="33"/>
          </reference>
        </references>
      </pivotArea>
    </format>
    <format dxfId="3237">
      <pivotArea dataOnly="0" labelOnly="1" outline="0" fieldPosition="0">
        <references count="2">
          <reference field="0" count="2">
            <x v="17"/>
            <x v="51"/>
          </reference>
          <reference field="2" count="1" selected="0">
            <x v="34"/>
          </reference>
        </references>
      </pivotArea>
    </format>
    <format dxfId="3236">
      <pivotArea dataOnly="0" labelOnly="1" outline="0" fieldPosition="0">
        <references count="2">
          <reference field="0" count="2">
            <x v="23"/>
            <x v="106"/>
          </reference>
          <reference field="2" count="1" selected="0">
            <x v="35"/>
          </reference>
        </references>
      </pivotArea>
    </format>
    <format dxfId="3235">
      <pivotArea dataOnly="0" labelOnly="1" outline="0" fieldPosition="0">
        <references count="2">
          <reference field="0" count="1">
            <x v="32"/>
          </reference>
          <reference field="2" count="1" selected="0">
            <x v="36"/>
          </reference>
        </references>
      </pivotArea>
    </format>
    <format dxfId="3234">
      <pivotArea dataOnly="0" labelOnly="1" outline="0" fieldPosition="0">
        <references count="2">
          <reference field="0" count="1">
            <x v="33"/>
          </reference>
          <reference field="2" count="1" selected="0">
            <x v="37"/>
          </reference>
        </references>
      </pivotArea>
    </format>
    <format dxfId="3233">
      <pivotArea dataOnly="0" labelOnly="1" outline="0" fieldPosition="0">
        <references count="2">
          <reference field="0" count="1">
            <x v="39"/>
          </reference>
          <reference field="2" count="1" selected="0">
            <x v="38"/>
          </reference>
        </references>
      </pivotArea>
    </format>
    <format dxfId="3232">
      <pivotArea dataOnly="0" labelOnly="1" outline="0" fieldPosition="0">
        <references count="2">
          <reference field="0" count="1">
            <x v="46"/>
          </reference>
          <reference field="2" count="1" selected="0">
            <x v="39"/>
          </reference>
        </references>
      </pivotArea>
    </format>
    <format dxfId="3231">
      <pivotArea dataOnly="0" labelOnly="1" outline="0" fieldPosition="0">
        <references count="2">
          <reference field="0" count="2">
            <x v="53"/>
            <x v="54"/>
          </reference>
          <reference field="2" count="1" selected="0">
            <x v="40"/>
          </reference>
        </references>
      </pivotArea>
    </format>
    <format dxfId="3230">
      <pivotArea dataOnly="0" labelOnly="1" outline="0" fieldPosition="0">
        <references count="2">
          <reference field="0" count="2">
            <x v="55"/>
            <x v="109"/>
          </reference>
          <reference field="2" count="1" selected="0">
            <x v="41"/>
          </reference>
        </references>
      </pivotArea>
    </format>
    <format dxfId="3229">
      <pivotArea dataOnly="0" labelOnly="1" outline="0" fieldPosition="0">
        <references count="2">
          <reference field="0" count="3">
            <x v="59"/>
            <x v="69"/>
            <x v="99"/>
          </reference>
          <reference field="2" count="1" selected="0">
            <x v="42"/>
          </reference>
        </references>
      </pivotArea>
    </format>
    <format dxfId="3228">
      <pivotArea dataOnly="0" labelOnly="1" outline="0" fieldPosition="0">
        <references count="2">
          <reference field="0" count="1">
            <x v="60"/>
          </reference>
          <reference field="2" count="1" selected="0">
            <x v="43"/>
          </reference>
        </references>
      </pivotArea>
    </format>
    <format dxfId="3227">
      <pivotArea dataOnly="0" labelOnly="1" outline="0" fieldPosition="0">
        <references count="2">
          <reference field="0" count="1">
            <x v="61"/>
          </reference>
          <reference field="2" count="1" selected="0">
            <x v="44"/>
          </reference>
        </references>
      </pivotArea>
    </format>
    <format dxfId="3226">
      <pivotArea dataOnly="0" labelOnly="1" outline="0" fieldPosition="0">
        <references count="2">
          <reference field="0" count="1">
            <x v="62"/>
          </reference>
          <reference field="2" count="1" selected="0">
            <x v="45"/>
          </reference>
        </references>
      </pivotArea>
    </format>
    <format dxfId="3225">
      <pivotArea dataOnly="0" labelOnly="1" outline="0" fieldPosition="0">
        <references count="2">
          <reference field="0" count="1">
            <x v="63"/>
          </reference>
          <reference field="2" count="1" selected="0">
            <x v="46"/>
          </reference>
        </references>
      </pivotArea>
    </format>
    <format dxfId="3224">
      <pivotArea dataOnly="0" labelOnly="1" outline="0" fieldPosition="0">
        <references count="2">
          <reference field="0" count="1">
            <x v="80"/>
          </reference>
          <reference field="2" count="1" selected="0">
            <x v="47"/>
          </reference>
        </references>
      </pivotArea>
    </format>
    <format dxfId="3223">
      <pivotArea dataOnly="0" labelOnly="1" outline="0" fieldPosition="0">
        <references count="2">
          <reference field="0" count="1">
            <x v="87"/>
          </reference>
          <reference field="2" count="1" selected="0">
            <x v="48"/>
          </reference>
        </references>
      </pivotArea>
    </format>
    <format dxfId="3222">
      <pivotArea dataOnly="0" labelOnly="1" outline="0" fieldPosition="0">
        <references count="2">
          <reference field="0" count="1">
            <x v="90"/>
          </reference>
          <reference field="2" count="1" selected="0">
            <x v="49"/>
          </reference>
        </references>
      </pivotArea>
    </format>
    <format dxfId="3221">
      <pivotArea dataOnly="0" labelOnly="1" outline="0" fieldPosition="0">
        <references count="2">
          <reference field="0" count="1">
            <x v="92"/>
          </reference>
          <reference field="2" count="1" selected="0">
            <x v="50"/>
          </reference>
        </references>
      </pivotArea>
    </format>
    <format dxfId="3220">
      <pivotArea dataOnly="0" labelOnly="1" outline="0" fieldPosition="0">
        <references count="2">
          <reference field="0" count="3">
            <x v="96"/>
            <x v="97"/>
            <x v="98"/>
          </reference>
          <reference field="2" count="1" selected="0">
            <x v="51"/>
          </reference>
        </references>
      </pivotArea>
    </format>
    <format dxfId="3219">
      <pivotArea dataOnly="0" labelOnly="1" outline="0" fieldPosition="0">
        <references count="2">
          <reference field="0" count="1">
            <x v="100"/>
          </reference>
          <reference field="2" count="1" selected="0">
            <x v="52"/>
          </reference>
        </references>
      </pivotArea>
    </format>
    <format dxfId="3218">
      <pivotArea dataOnly="0" labelOnly="1" outline="0" fieldPosition="0">
        <references count="2">
          <reference field="0" count="1">
            <x v="107"/>
          </reference>
          <reference field="2" count="1" selected="0">
            <x v="53"/>
          </reference>
        </references>
      </pivotArea>
    </format>
    <format dxfId="3217">
      <pivotArea dataOnly="0" labelOnly="1" outline="0" fieldPosition="0">
        <references count="2">
          <reference field="0" count="1">
            <x v="110"/>
          </reference>
          <reference field="2" count="1" selected="0">
            <x v="54"/>
          </reference>
        </references>
      </pivotArea>
    </format>
    <format dxfId="3216">
      <pivotArea dataOnly="0" labelOnly="1" outline="0" fieldPosition="0">
        <references count="2">
          <reference field="0" count="1">
            <x v="111"/>
          </reference>
          <reference field="2" count="1" selected="0">
            <x v="55"/>
          </reference>
        </references>
      </pivotArea>
    </format>
    <format dxfId="3215">
      <pivotArea dataOnly="0" labelOnly="1" outline="0" fieldPosition="0">
        <references count="2">
          <reference field="0" count="3">
            <x v="113"/>
            <x v="115"/>
            <x v="124"/>
          </reference>
          <reference field="2" count="1" selected="0">
            <x v="56"/>
          </reference>
        </references>
      </pivotArea>
    </format>
    <format dxfId="3214">
      <pivotArea dataOnly="0" labelOnly="1" outline="0" fieldPosition="0">
        <references count="2">
          <reference field="0" count="1">
            <x v="117"/>
          </reference>
          <reference field="2" count="1" selected="0">
            <x v="57"/>
          </reference>
        </references>
      </pivotArea>
    </format>
    <format dxfId="3213">
      <pivotArea dataOnly="0" labelOnly="1" outline="0" fieldPosition="0">
        <references count="2">
          <reference field="0" count="1">
            <x v="121"/>
          </reference>
          <reference field="2" count="1" selected="0">
            <x v="58"/>
          </reference>
        </references>
      </pivotArea>
    </format>
    <format dxfId="3212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211">
      <pivotArea dataOnly="0" labelOnly="1" outline="0" fieldPosition="0">
        <references count="1">
          <reference field="2" count="9">
            <x v="50"/>
            <x v="51"/>
            <x v="52"/>
            <x v="53"/>
            <x v="54"/>
            <x v="55"/>
            <x v="56"/>
            <x v="57"/>
            <x v="58"/>
          </reference>
        </references>
      </pivotArea>
    </format>
    <format dxfId="3210">
      <pivotArea dataOnly="0" labelOnly="1" grandRow="1" outline="0" fieldPosition="0"/>
    </format>
    <format dxfId="3209">
      <pivotArea dataOnly="0" labelOnly="1" outline="0" fieldPosition="0">
        <references count="2">
          <reference field="0" count="8">
            <x v="70"/>
            <x v="71"/>
            <x v="72"/>
            <x v="75"/>
            <x v="76"/>
            <x v="114"/>
            <x v="120"/>
            <x v="122"/>
          </reference>
          <reference field="2" count="1" selected="0">
            <x v="0"/>
          </reference>
        </references>
      </pivotArea>
    </format>
    <format dxfId="3208">
      <pivotArea dataOnly="0" labelOnly="1" outline="0" fieldPosition="0">
        <references count="2">
          <reference field="0" count="2">
            <x v="77"/>
            <x v="118"/>
          </reference>
          <reference field="2" count="1" selected="0">
            <x v="1"/>
          </reference>
        </references>
      </pivotArea>
    </format>
    <format dxfId="3207">
      <pivotArea dataOnly="0" labelOnly="1" outline="0" fieldPosition="0">
        <references count="2">
          <reference field="0" count="3">
            <x v="34"/>
            <x v="83"/>
            <x v="112"/>
          </reference>
          <reference field="2" count="1" selected="0">
            <x v="2"/>
          </reference>
        </references>
      </pivotArea>
    </format>
    <format dxfId="3206">
      <pivotArea dataOnly="0" labelOnly="1" outline="0" fieldPosition="0">
        <references count="2">
          <reference field="0" count="5">
            <x v="2"/>
            <x v="11"/>
            <x v="12"/>
            <x v="24"/>
            <x v="89"/>
          </reference>
          <reference field="2" count="1" selected="0">
            <x v="3"/>
          </reference>
        </references>
      </pivotArea>
    </format>
    <format dxfId="3205">
      <pivotArea dataOnly="0" labelOnly="1" outline="0" fieldPosition="0">
        <references count="2">
          <reference field="0" count="2">
            <x v="30"/>
            <x v="78"/>
          </reference>
          <reference field="2" count="1" selected="0">
            <x v="4"/>
          </reference>
        </references>
      </pivotArea>
    </format>
    <format dxfId="3204">
      <pivotArea dataOnly="0" labelOnly="1" outline="0" fieldPosition="0">
        <references count="2">
          <reference field="0" count="1">
            <x v="52"/>
          </reference>
          <reference field="2" count="1" selected="0">
            <x v="5"/>
          </reference>
        </references>
      </pivotArea>
    </format>
    <format dxfId="3203">
      <pivotArea dataOnly="0" labelOnly="1" outline="0" fieldPosition="0">
        <references count="2">
          <reference field="0" count="2">
            <x v="31"/>
            <x v="101"/>
          </reference>
          <reference field="2" count="1" selected="0">
            <x v="6"/>
          </reference>
        </references>
      </pivotArea>
    </format>
    <format dxfId="3202">
      <pivotArea dataOnly="0" labelOnly="1" outline="0" fieldPosition="0">
        <references count="2">
          <reference field="0" count="2">
            <x v="64"/>
            <x v="88"/>
          </reference>
          <reference field="2" count="1" selected="0">
            <x v="7"/>
          </reference>
        </references>
      </pivotArea>
    </format>
    <format dxfId="3201">
      <pivotArea dataOnly="0" labelOnly="1" outline="0" fieldPosition="0">
        <references count="2">
          <reference field="0" count="2">
            <x v="38"/>
            <x v="81"/>
          </reference>
          <reference field="2" count="1" selected="0">
            <x v="8"/>
          </reference>
        </references>
      </pivotArea>
    </format>
    <format dxfId="3200">
      <pivotArea dataOnly="0" labelOnly="1" outline="0" fieldPosition="0">
        <references count="2">
          <reference field="0" count="2">
            <x v="1"/>
            <x v="86"/>
          </reference>
          <reference field="2" count="1" selected="0">
            <x v="9"/>
          </reference>
        </references>
      </pivotArea>
    </format>
    <format dxfId="3199">
      <pivotArea dataOnly="0" labelOnly="1" outline="0" fieldPosition="0">
        <references count="2">
          <reference field="0" count="1">
            <x v="43"/>
          </reference>
          <reference field="2" count="1" selected="0">
            <x v="10"/>
          </reference>
        </references>
      </pivotArea>
    </format>
    <format dxfId="3198">
      <pivotArea dataOnly="0" labelOnly="1" outline="0" fieldPosition="0">
        <references count="2">
          <reference field="0" count="1">
            <x v="105"/>
          </reference>
          <reference field="2" count="1" selected="0">
            <x v="11"/>
          </reference>
        </references>
      </pivotArea>
    </format>
    <format dxfId="3197">
      <pivotArea dataOnly="0" labelOnly="1" outline="0" fieldPosition="0">
        <references count="2">
          <reference field="0" count="3">
            <x v="40"/>
            <x v="79"/>
            <x v="119"/>
          </reference>
          <reference field="2" count="1" selected="0">
            <x v="12"/>
          </reference>
        </references>
      </pivotArea>
    </format>
    <format dxfId="3196">
      <pivotArea dataOnly="0" labelOnly="1" outline="0" fieldPosition="0">
        <references count="2">
          <reference field="0" count="4">
            <x v="42"/>
            <x v="44"/>
            <x v="45"/>
            <x v="50"/>
          </reference>
          <reference field="2" count="1" selected="0">
            <x v="13"/>
          </reference>
        </references>
      </pivotArea>
    </format>
    <format dxfId="3195">
      <pivotArea dataOnly="0" labelOnly="1" outline="0" fieldPosition="0">
        <references count="2">
          <reference field="0" count="1">
            <x v="3"/>
          </reference>
          <reference field="2" count="1" selected="0">
            <x v="14"/>
          </reference>
        </references>
      </pivotArea>
    </format>
    <format dxfId="3194">
      <pivotArea dataOnly="0" labelOnly="1" outline="0" fieldPosition="0">
        <references count="2">
          <reference field="0" count="3">
            <x v="27"/>
            <x v="37"/>
            <x v="66"/>
          </reference>
          <reference field="2" count="1" selected="0">
            <x v="15"/>
          </reference>
        </references>
      </pivotArea>
    </format>
    <format dxfId="3193">
      <pivotArea dataOnly="0" labelOnly="1" outline="0" fieldPosition="0">
        <references count="2">
          <reference field="0" count="2">
            <x v="20"/>
            <x v="21"/>
          </reference>
          <reference field="2" count="1" selected="0">
            <x v="16"/>
          </reference>
        </references>
      </pivotArea>
    </format>
    <format dxfId="3192">
      <pivotArea dataOnly="0" labelOnly="1" outline="0" fieldPosition="0">
        <references count="2">
          <reference field="0" count="3">
            <x v="28"/>
            <x v="58"/>
            <x v="91"/>
          </reference>
          <reference field="2" count="1" selected="0">
            <x v="17"/>
          </reference>
        </references>
      </pivotArea>
    </format>
    <format dxfId="3191">
      <pivotArea dataOnly="0" labelOnly="1" outline="0" fieldPosition="0">
        <references count="2">
          <reference field="0" count="1">
            <x v="103"/>
          </reference>
          <reference field="2" count="1" selected="0">
            <x v="18"/>
          </reference>
        </references>
      </pivotArea>
    </format>
    <format dxfId="3190">
      <pivotArea dataOnly="0" labelOnly="1" outline="0" fieldPosition="0">
        <references count="2">
          <reference field="0" count="2">
            <x v="6"/>
            <x v="123"/>
          </reference>
          <reference field="2" count="1" selected="0">
            <x v="19"/>
          </reference>
        </references>
      </pivotArea>
    </format>
    <format dxfId="3189">
      <pivotArea dataOnly="0" labelOnly="1" outline="0" fieldPosition="0">
        <references count="2">
          <reference field="0" count="12">
            <x v="4"/>
            <x v="5"/>
            <x v="7"/>
            <x v="25"/>
            <x v="26"/>
            <x v="41"/>
            <x v="47"/>
            <x v="56"/>
            <x v="57"/>
            <x v="73"/>
            <x v="74"/>
            <x v="82"/>
          </reference>
          <reference field="2" count="1" selected="0">
            <x v="20"/>
          </reference>
        </references>
      </pivotArea>
    </format>
    <format dxfId="3188">
      <pivotArea dataOnly="0" labelOnly="1" outline="0" fieldPosition="0">
        <references count="2">
          <reference field="0" count="2">
            <x v="18"/>
            <x v="49"/>
          </reference>
          <reference field="2" count="1" selected="0">
            <x v="21"/>
          </reference>
        </references>
      </pivotArea>
    </format>
    <format dxfId="3187">
      <pivotArea dataOnly="0" labelOnly="1" outline="0" fieldPosition="0">
        <references count="2">
          <reference field="0" count="1">
            <x v="19"/>
          </reference>
          <reference field="2" count="1" selected="0">
            <x v="22"/>
          </reference>
        </references>
      </pivotArea>
    </format>
    <format dxfId="3186">
      <pivotArea dataOnly="0" labelOnly="1" outline="0" fieldPosition="0">
        <references count="2">
          <reference field="0" count="1">
            <x v="29"/>
          </reference>
          <reference field="2" count="1" selected="0">
            <x v="23"/>
          </reference>
        </references>
      </pivotArea>
    </format>
    <format dxfId="3185">
      <pivotArea dataOnly="0" labelOnly="1" outline="0" fieldPosition="0">
        <references count="2">
          <reference field="0" count="1">
            <x v="104"/>
          </reference>
          <reference field="2" count="1" selected="0">
            <x v="24"/>
          </reference>
        </references>
      </pivotArea>
    </format>
    <format dxfId="3184">
      <pivotArea dataOnly="0" labelOnly="1" outline="0" fieldPosition="0">
        <references count="2">
          <reference field="0" count="3">
            <x v="35"/>
            <x v="84"/>
            <x v="85"/>
          </reference>
          <reference field="2" count="1" selected="0">
            <x v="25"/>
          </reference>
        </references>
      </pivotArea>
    </format>
    <format dxfId="3183">
      <pivotArea dataOnly="0" labelOnly="1" outline="0" fieldPosition="0">
        <references count="2">
          <reference field="0" count="2">
            <x v="36"/>
            <x v="48"/>
          </reference>
          <reference field="2" count="1" selected="0">
            <x v="26"/>
          </reference>
        </references>
      </pivotArea>
    </format>
    <format dxfId="3182">
      <pivotArea dataOnly="0" labelOnly="1" outline="0" fieldPosition="0">
        <references count="2">
          <reference field="0" count="1">
            <x v="102"/>
          </reference>
          <reference field="2" count="1" selected="0">
            <x v="27"/>
          </reference>
        </references>
      </pivotArea>
    </format>
    <format dxfId="3181">
      <pivotArea dataOnly="0" labelOnly="1" outline="0" fieldPosition="0">
        <references count="2">
          <reference field="0" count="1">
            <x v="9"/>
          </reference>
          <reference field="2" count="1" selected="0">
            <x v="28"/>
          </reference>
        </references>
      </pivotArea>
    </format>
    <format dxfId="3180">
      <pivotArea dataOnly="0" labelOnly="1" outline="0" fieldPosition="0">
        <references count="2">
          <reference field="0" count="3">
            <x v="22"/>
            <x v="67"/>
            <x v="68"/>
          </reference>
          <reference field="2" count="1" selected="0">
            <x v="29"/>
          </reference>
        </references>
      </pivotArea>
    </format>
    <format dxfId="3179">
      <pivotArea dataOnly="0" labelOnly="1" outline="0" fieldPosition="0">
        <references count="2">
          <reference field="0" count="3">
            <x v="0"/>
            <x v="65"/>
            <x v="116"/>
          </reference>
          <reference field="2" count="1" selected="0">
            <x v="30"/>
          </reference>
        </references>
      </pivotArea>
    </format>
    <format dxfId="3178">
      <pivotArea dataOnly="0" labelOnly="1" outline="0" fieldPosition="0">
        <references count="2">
          <reference field="0" count="2">
            <x v="8"/>
            <x v="10"/>
          </reference>
          <reference field="2" count="1" selected="0">
            <x v="31"/>
          </reference>
        </references>
      </pivotArea>
    </format>
    <format dxfId="3177">
      <pivotArea dataOnly="0" labelOnly="1" outline="0" fieldPosition="0">
        <references count="2">
          <reference field="0" count="7">
            <x v="13"/>
            <x v="14"/>
            <x v="15"/>
            <x v="93"/>
            <x v="94"/>
            <x v="95"/>
            <x v="108"/>
          </reference>
          <reference field="2" count="1" selected="0">
            <x v="32"/>
          </reference>
        </references>
      </pivotArea>
    </format>
    <format dxfId="3176">
      <pivotArea dataOnly="0" labelOnly="1" outline="0" fieldPosition="0">
        <references count="2">
          <reference field="0" count="1">
            <x v="16"/>
          </reference>
          <reference field="2" count="1" selected="0">
            <x v="33"/>
          </reference>
        </references>
      </pivotArea>
    </format>
    <format dxfId="3175">
      <pivotArea dataOnly="0" labelOnly="1" outline="0" fieldPosition="0">
        <references count="2">
          <reference field="0" count="2">
            <x v="17"/>
            <x v="51"/>
          </reference>
          <reference field="2" count="1" selected="0">
            <x v="34"/>
          </reference>
        </references>
      </pivotArea>
    </format>
    <format dxfId="3174">
      <pivotArea dataOnly="0" labelOnly="1" outline="0" fieldPosition="0">
        <references count="2">
          <reference field="0" count="2">
            <x v="23"/>
            <x v="106"/>
          </reference>
          <reference field="2" count="1" selected="0">
            <x v="35"/>
          </reference>
        </references>
      </pivotArea>
    </format>
    <format dxfId="3173">
      <pivotArea dataOnly="0" labelOnly="1" outline="0" fieldPosition="0">
        <references count="2">
          <reference field="0" count="1">
            <x v="32"/>
          </reference>
          <reference field="2" count="1" selected="0">
            <x v="36"/>
          </reference>
        </references>
      </pivotArea>
    </format>
    <format dxfId="3172">
      <pivotArea dataOnly="0" labelOnly="1" outline="0" fieldPosition="0">
        <references count="2">
          <reference field="0" count="1">
            <x v="33"/>
          </reference>
          <reference field="2" count="1" selected="0">
            <x v="37"/>
          </reference>
        </references>
      </pivotArea>
    </format>
    <format dxfId="3171">
      <pivotArea dataOnly="0" labelOnly="1" outline="0" fieldPosition="0">
        <references count="2">
          <reference field="0" count="1">
            <x v="39"/>
          </reference>
          <reference field="2" count="1" selected="0">
            <x v="38"/>
          </reference>
        </references>
      </pivotArea>
    </format>
    <format dxfId="3170">
      <pivotArea dataOnly="0" labelOnly="1" outline="0" fieldPosition="0">
        <references count="2">
          <reference field="0" count="1">
            <x v="46"/>
          </reference>
          <reference field="2" count="1" selected="0">
            <x v="39"/>
          </reference>
        </references>
      </pivotArea>
    </format>
    <format dxfId="3169">
      <pivotArea dataOnly="0" labelOnly="1" outline="0" fieldPosition="0">
        <references count="2">
          <reference field="0" count="2">
            <x v="53"/>
            <x v="54"/>
          </reference>
          <reference field="2" count="1" selected="0">
            <x v="40"/>
          </reference>
        </references>
      </pivotArea>
    </format>
    <format dxfId="3168">
      <pivotArea dataOnly="0" labelOnly="1" outline="0" fieldPosition="0">
        <references count="2">
          <reference field="0" count="2">
            <x v="55"/>
            <x v="109"/>
          </reference>
          <reference field="2" count="1" selected="0">
            <x v="41"/>
          </reference>
        </references>
      </pivotArea>
    </format>
    <format dxfId="3167">
      <pivotArea dataOnly="0" labelOnly="1" outline="0" fieldPosition="0">
        <references count="2">
          <reference field="0" count="3">
            <x v="59"/>
            <x v="69"/>
            <x v="99"/>
          </reference>
          <reference field="2" count="1" selected="0">
            <x v="42"/>
          </reference>
        </references>
      </pivotArea>
    </format>
    <format dxfId="3166">
      <pivotArea dataOnly="0" labelOnly="1" outline="0" fieldPosition="0">
        <references count="2">
          <reference field="0" count="1">
            <x v="60"/>
          </reference>
          <reference field="2" count="1" selected="0">
            <x v="43"/>
          </reference>
        </references>
      </pivotArea>
    </format>
    <format dxfId="3165">
      <pivotArea dataOnly="0" labelOnly="1" outline="0" fieldPosition="0">
        <references count="2">
          <reference field="0" count="1">
            <x v="61"/>
          </reference>
          <reference field="2" count="1" selected="0">
            <x v="44"/>
          </reference>
        </references>
      </pivotArea>
    </format>
    <format dxfId="3164">
      <pivotArea dataOnly="0" labelOnly="1" outline="0" fieldPosition="0">
        <references count="2">
          <reference field="0" count="1">
            <x v="62"/>
          </reference>
          <reference field="2" count="1" selected="0">
            <x v="45"/>
          </reference>
        </references>
      </pivotArea>
    </format>
    <format dxfId="3163">
      <pivotArea dataOnly="0" labelOnly="1" outline="0" fieldPosition="0">
        <references count="2">
          <reference field="0" count="1">
            <x v="63"/>
          </reference>
          <reference field="2" count="1" selected="0">
            <x v="46"/>
          </reference>
        </references>
      </pivotArea>
    </format>
    <format dxfId="3162">
      <pivotArea dataOnly="0" labelOnly="1" outline="0" fieldPosition="0">
        <references count="2">
          <reference field="0" count="1">
            <x v="80"/>
          </reference>
          <reference field="2" count="1" selected="0">
            <x v="47"/>
          </reference>
        </references>
      </pivotArea>
    </format>
    <format dxfId="3161">
      <pivotArea dataOnly="0" labelOnly="1" outline="0" fieldPosition="0">
        <references count="2">
          <reference field="0" count="1">
            <x v="87"/>
          </reference>
          <reference field="2" count="1" selected="0">
            <x v="48"/>
          </reference>
        </references>
      </pivotArea>
    </format>
    <format dxfId="3160">
      <pivotArea dataOnly="0" labelOnly="1" outline="0" fieldPosition="0">
        <references count="2">
          <reference field="0" count="1">
            <x v="90"/>
          </reference>
          <reference field="2" count="1" selected="0">
            <x v="49"/>
          </reference>
        </references>
      </pivotArea>
    </format>
    <format dxfId="3159">
      <pivotArea dataOnly="0" labelOnly="1" outline="0" fieldPosition="0">
        <references count="2">
          <reference field="0" count="1">
            <x v="92"/>
          </reference>
          <reference field="2" count="1" selected="0">
            <x v="50"/>
          </reference>
        </references>
      </pivotArea>
    </format>
    <format dxfId="3158">
      <pivotArea dataOnly="0" labelOnly="1" outline="0" fieldPosition="0">
        <references count="2">
          <reference field="0" count="3">
            <x v="96"/>
            <x v="97"/>
            <x v="98"/>
          </reference>
          <reference field="2" count="1" selected="0">
            <x v="51"/>
          </reference>
        </references>
      </pivotArea>
    </format>
    <format dxfId="3157">
      <pivotArea dataOnly="0" labelOnly="1" outline="0" fieldPosition="0">
        <references count="2">
          <reference field="0" count="1">
            <x v="100"/>
          </reference>
          <reference field="2" count="1" selected="0">
            <x v="52"/>
          </reference>
        </references>
      </pivotArea>
    </format>
    <format dxfId="3156">
      <pivotArea dataOnly="0" labelOnly="1" outline="0" fieldPosition="0">
        <references count="2">
          <reference field="0" count="1">
            <x v="107"/>
          </reference>
          <reference field="2" count="1" selected="0">
            <x v="53"/>
          </reference>
        </references>
      </pivotArea>
    </format>
    <format dxfId="3155">
      <pivotArea dataOnly="0" labelOnly="1" outline="0" fieldPosition="0">
        <references count="2">
          <reference field="0" count="1">
            <x v="110"/>
          </reference>
          <reference field="2" count="1" selected="0">
            <x v="54"/>
          </reference>
        </references>
      </pivotArea>
    </format>
    <format dxfId="3154">
      <pivotArea dataOnly="0" labelOnly="1" outline="0" fieldPosition="0">
        <references count="2">
          <reference field="0" count="1">
            <x v="111"/>
          </reference>
          <reference field="2" count="1" selected="0">
            <x v="55"/>
          </reference>
        </references>
      </pivotArea>
    </format>
    <format dxfId="3153">
      <pivotArea dataOnly="0" labelOnly="1" outline="0" fieldPosition="0">
        <references count="2">
          <reference field="0" count="3">
            <x v="113"/>
            <x v="115"/>
            <x v="124"/>
          </reference>
          <reference field="2" count="1" selected="0">
            <x v="56"/>
          </reference>
        </references>
      </pivotArea>
    </format>
    <format dxfId="3152">
      <pivotArea dataOnly="0" labelOnly="1" outline="0" fieldPosition="0">
        <references count="2">
          <reference field="0" count="1">
            <x v="117"/>
          </reference>
          <reference field="2" count="1" selected="0">
            <x v="57"/>
          </reference>
        </references>
      </pivotArea>
    </format>
    <format dxfId="3151">
      <pivotArea dataOnly="0" labelOnly="1" outline="0" fieldPosition="0">
        <references count="2">
          <reference field="0" count="1">
            <x v="121"/>
          </reference>
          <reference field="2" count="1" selected="0">
            <x v="5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Tabla dinámica8" cacheId="2" applyNumberFormats="0" applyBorderFormats="0" applyFontFormats="0" applyPatternFormats="0" applyAlignmentFormats="0" applyWidthHeightFormats="1" dataCaption="Valores" updatedVersion="4" minRefreshableVersion="3" useAutoFormatting="1" itemPrintTitles="1" createdVersion="5" indent="0" compact="0" compactData="0" gridDropZones="1" multipleFieldFilters="0" chartFormat="7">
  <location ref="B22:C37" firstHeaderRow="2" firstDataRow="2" firstDataCol="1"/>
  <pivotFields count="5">
    <pivotField compact="0" numFmtId="22" outline="0" showAll="0" defaultSubtotal="0"/>
    <pivotField compact="0" outline="0" showAll="0" defaultSubtotal="0"/>
    <pivotField compact="0" outline="0" showAll="0"/>
    <pivotField axis="axisRow" compact="0" outline="0" showAll="0" sortType="descending">
      <items count="14">
        <item x="1"/>
        <item x="3"/>
        <item x="0"/>
        <item x="5"/>
        <item x="7"/>
        <item x="2"/>
        <item x="4"/>
        <item x="6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</pivotFields>
  <rowFields count="1">
    <field x="3"/>
  </rowFields>
  <rowItems count="14">
    <i>
      <x v="1"/>
    </i>
    <i>
      <x v="2"/>
    </i>
    <i>
      <x v="6"/>
    </i>
    <i>
      <x/>
    </i>
    <i>
      <x v="3"/>
    </i>
    <i>
      <x v="7"/>
    </i>
    <i>
      <x v="9"/>
    </i>
    <i>
      <x v="10"/>
    </i>
    <i>
      <x v="12"/>
    </i>
    <i>
      <x v="11"/>
    </i>
    <i>
      <x v="8"/>
    </i>
    <i>
      <x v="5"/>
    </i>
    <i>
      <x v="4"/>
    </i>
    <i t="grand">
      <x/>
    </i>
  </rowItems>
  <colItems count="1">
    <i/>
  </colItems>
  <dataFields count="1">
    <dataField name="Cuenta de RESULTADO" fld="4" subtotal="count" baseField="0" baseItem="0" numFmtId="167"/>
  </dataFields>
  <formats count="9">
    <format dxfId="2255">
      <pivotArea type="all" dataOnly="0" outline="0" fieldPosition="0"/>
    </format>
    <format dxfId="2254">
      <pivotArea outline="0" collapsedLevelsAreSubtotals="1" fieldPosition="0"/>
    </format>
    <format dxfId="2253">
      <pivotArea outline="0" collapsedLevelsAreSubtotals="1" fieldPosition="0"/>
    </format>
    <format dxfId="2252">
      <pivotArea type="topRight" dataOnly="0" labelOnly="1" outline="0" fieldPosition="0"/>
    </format>
    <format dxfId="2251">
      <pivotArea outline="0" collapsedLevelsAreSubtotals="1" fieldPosition="0"/>
    </format>
    <format dxfId="2250">
      <pivotArea type="topRight" dataOnly="0" labelOnly="1" outline="0" fieldPosition="0"/>
    </format>
    <format dxfId="2249">
      <pivotArea type="all" dataOnly="0" outline="0" fieldPosition="0"/>
    </format>
    <format dxfId="2248">
      <pivotArea field="3" type="button" dataOnly="0" labelOnly="1" outline="0" axis="axisRow" fieldPosition="0"/>
    </format>
    <format dxfId="2247">
      <pivotArea field="3" type="button" dataOnly="0" labelOnly="1" outline="0" axis="axisRow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Tabla dinámica4" cacheId="2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B41:E139" firstHeaderRow="2" firstDataRow="2" firstDataCol="3"/>
  <pivotFields count="5">
    <pivotField axis="axisRow" compact="0" numFmtId="22" outline="0" showAll="0" defaultSubtotal="0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</items>
    </pivotField>
    <pivotField dataField="1" compact="0" outline="0" showAll="0"/>
    <pivotField axis="axisRow" compact="0" outline="0" showAll="0" defaultSubtotal="0">
      <items count="41">
        <item x="24"/>
        <item x="40"/>
        <item x="15"/>
        <item x="3"/>
        <item x="33"/>
        <item x="38"/>
        <item x="6"/>
        <item x="34"/>
        <item x="14"/>
        <item x="32"/>
        <item x="20"/>
        <item x="16"/>
        <item x="29"/>
        <item x="2"/>
        <item x="36"/>
        <item x="26"/>
        <item x="39"/>
        <item x="4"/>
        <item x="12"/>
        <item x="35"/>
        <item x="13"/>
        <item x="18"/>
        <item x="25"/>
        <item x="7"/>
        <item x="31"/>
        <item x="17"/>
        <item x="11"/>
        <item x="23"/>
        <item x="30"/>
        <item x="37"/>
        <item x="8"/>
        <item x="9"/>
        <item x="0"/>
        <item x="5"/>
        <item x="1"/>
        <item x="22"/>
        <item x="10"/>
        <item x="21"/>
        <item x="27"/>
        <item x="28"/>
        <item x="19"/>
      </items>
    </pivotField>
    <pivotField compact="0" outline="0" showAll="0"/>
    <pivotField axis="axisRow" compact="0" outline="0" showAll="0">
      <items count="3">
        <item x="1"/>
        <item x="0"/>
        <item t="default"/>
      </items>
    </pivotField>
  </pivotFields>
  <rowFields count="3">
    <field x="2"/>
    <field x="0"/>
    <field x="4"/>
  </rowFields>
  <rowItems count="97">
    <i>
      <x/>
      <x v="34"/>
      <x v="1"/>
    </i>
    <i r="1">
      <x v="85"/>
      <x v="1"/>
    </i>
    <i>
      <x v="1"/>
      <x v="88"/>
      <x v="1"/>
    </i>
    <i>
      <x v="2"/>
      <x v="16"/>
      <x v="1"/>
    </i>
    <i>
      <x v="3"/>
      <x v="3"/>
      <x v="1"/>
    </i>
    <i>
      <x v="4"/>
      <x v="66"/>
      <x v="1"/>
    </i>
    <i r="1">
      <x v="77"/>
      <x v="1"/>
    </i>
    <i>
      <x v="5"/>
      <x v="82"/>
      <x/>
    </i>
    <i>
      <x v="6"/>
      <x v="6"/>
      <x v="1"/>
    </i>
    <i r="1">
      <x v="8"/>
      <x v="1"/>
    </i>
    <i r="1">
      <x v="26"/>
      <x v="1"/>
    </i>
    <i r="1">
      <x v="29"/>
      <x v="1"/>
    </i>
    <i r="1">
      <x v="37"/>
      <x v="1"/>
    </i>
    <i r="1">
      <x v="38"/>
      <x v="1"/>
    </i>
    <i r="1">
      <x v="55"/>
      <x v="1"/>
    </i>
    <i r="1">
      <x v="72"/>
      <x v="1"/>
    </i>
    <i>
      <x v="7"/>
      <x v="68"/>
      <x v="1"/>
    </i>
    <i>
      <x v="8"/>
      <x v="15"/>
      <x/>
    </i>
    <i r="1">
      <x v="84"/>
      <x v="1"/>
    </i>
    <i>
      <x v="9"/>
      <x v="61"/>
      <x v="1"/>
    </i>
    <i r="1">
      <x v="64"/>
      <x v="1"/>
    </i>
    <i>
      <x v="10"/>
      <x v="23"/>
      <x v="1"/>
    </i>
    <i>
      <x v="11"/>
      <x v="19"/>
      <x v="1"/>
    </i>
    <i>
      <x v="12"/>
      <x v="48"/>
      <x v="1"/>
    </i>
    <i r="1">
      <x v="67"/>
      <x v="1"/>
    </i>
    <i>
      <x v="13"/>
      <x v="2"/>
      <x v="1"/>
    </i>
    <i r="1">
      <x v="79"/>
      <x/>
    </i>
    <i>
      <x v="14"/>
      <x v="73"/>
      <x/>
    </i>
    <i>
      <x v="15"/>
      <x v="41"/>
      <x/>
    </i>
    <i r="1">
      <x v="80"/>
      <x/>
    </i>
    <i r="1">
      <x v="92"/>
      <x/>
    </i>
    <i>
      <x v="16"/>
      <x v="83"/>
      <x v="1"/>
    </i>
    <i>
      <x v="17"/>
      <x v="4"/>
      <x v="1"/>
    </i>
    <i r="1">
      <x v="62"/>
      <x/>
    </i>
    <i r="1">
      <x v="63"/>
      <x v="1"/>
    </i>
    <i>
      <x v="18"/>
      <x v="13"/>
      <x/>
    </i>
    <i r="1">
      <x v="24"/>
      <x v="1"/>
    </i>
    <i r="1">
      <x v="25"/>
      <x/>
    </i>
    <i r="1">
      <x v="27"/>
      <x/>
    </i>
    <i r="1">
      <x v="32"/>
      <x/>
    </i>
    <i r="1">
      <x v="35"/>
      <x/>
    </i>
    <i r="1">
      <x v="36"/>
      <x/>
    </i>
    <i r="1">
      <x v="43"/>
      <x/>
    </i>
    <i r="1">
      <x v="44"/>
      <x/>
    </i>
    <i r="1">
      <x v="50"/>
      <x/>
    </i>
    <i r="1">
      <x v="51"/>
      <x/>
    </i>
    <i r="1">
      <x v="70"/>
      <x/>
    </i>
    <i r="1">
      <x v="91"/>
      <x/>
    </i>
    <i r="1">
      <x v="93"/>
      <x v="1"/>
    </i>
    <i>
      <x v="19"/>
      <x v="69"/>
      <x/>
    </i>
    <i>
      <x v="20"/>
      <x v="14"/>
      <x v="1"/>
    </i>
    <i>
      <x v="21"/>
      <x v="21"/>
      <x v="1"/>
    </i>
    <i>
      <x v="22"/>
      <x v="40"/>
      <x v="1"/>
    </i>
    <i r="1">
      <x v="46"/>
      <x v="1"/>
    </i>
    <i>
      <x v="23"/>
      <x v="7"/>
      <x v="1"/>
    </i>
    <i>
      <x v="24"/>
      <x v="59"/>
      <x v="1"/>
    </i>
    <i>
      <x v="25"/>
      <x v="20"/>
      <x v="1"/>
    </i>
    <i>
      <x v="26"/>
      <x v="12"/>
      <x v="1"/>
    </i>
    <i r="1">
      <x v="52"/>
      <x v="1"/>
    </i>
    <i r="1">
      <x v="76"/>
      <x v="1"/>
    </i>
    <i r="1">
      <x v="86"/>
      <x v="1"/>
    </i>
    <i>
      <x v="27"/>
      <x v="33"/>
      <x/>
    </i>
    <i>
      <x v="28"/>
      <x v="56"/>
      <x v="1"/>
    </i>
    <i>
      <x v="29"/>
      <x v="74"/>
      <x v="1"/>
    </i>
    <i>
      <x v="30"/>
      <x v="9"/>
      <x v="1"/>
    </i>
    <i r="1">
      <x v="31"/>
      <x v="1"/>
    </i>
    <i r="1">
      <x v="45"/>
      <x v="1"/>
    </i>
    <i r="1">
      <x v="60"/>
      <x v="1"/>
    </i>
    <i r="1">
      <x v="67"/>
      <x v="1"/>
    </i>
    <i r="1">
      <x v="75"/>
      <x v="1"/>
    </i>
    <i r="1">
      <x v="81"/>
      <x/>
    </i>
    <i r="1">
      <x v="94"/>
      <x v="1"/>
    </i>
    <i>
      <x v="31"/>
      <x v="10"/>
      <x v="1"/>
    </i>
    <i>
      <x v="32"/>
      <x/>
      <x v="1"/>
    </i>
    <i>
      <x v="33"/>
      <x v="5"/>
      <x v="1"/>
    </i>
    <i r="1">
      <x v="18"/>
      <x v="1"/>
    </i>
    <i r="1">
      <x v="39"/>
      <x v="1"/>
    </i>
    <i>
      <x v="34"/>
      <x v="1"/>
      <x v="1"/>
    </i>
    <i r="1">
      <x v="71"/>
      <x v="1"/>
    </i>
    <i r="1">
      <x v="90"/>
      <x v="1"/>
    </i>
    <i>
      <x v="35"/>
      <x v="30"/>
      <x/>
    </i>
    <i r="1">
      <x v="58"/>
      <x/>
    </i>
    <i r="1">
      <x v="87"/>
      <x/>
    </i>
    <i>
      <x v="36"/>
      <x v="11"/>
      <x/>
    </i>
    <i r="1">
      <x v="17"/>
      <x/>
    </i>
    <i r="1">
      <x v="49"/>
      <x v="1"/>
    </i>
    <i r="1">
      <x v="65"/>
      <x v="1"/>
    </i>
    <i r="1">
      <x v="78"/>
      <x v="1"/>
    </i>
    <i r="1">
      <x v="89"/>
      <x v="1"/>
    </i>
    <i>
      <x v="37"/>
      <x v="28"/>
      <x/>
    </i>
    <i>
      <x v="38"/>
      <x v="42"/>
      <x/>
    </i>
    <i r="1">
      <x v="57"/>
      <x/>
    </i>
    <i>
      <x v="39"/>
      <x v="47"/>
      <x/>
    </i>
    <i>
      <x v="40"/>
      <x v="22"/>
      <x v="1"/>
    </i>
    <i r="1">
      <x v="53"/>
      <x v="1"/>
    </i>
    <i r="1">
      <x v="54"/>
      <x/>
    </i>
    <i t="grand">
      <x/>
    </i>
  </rowItems>
  <colItems count="1">
    <i/>
  </colItems>
  <dataFields count="1">
    <dataField name="Cuenta de CODIGO PUNTO" fld="1" subtotal="count" baseField="0" baseItem="0"/>
  </dataFields>
  <formats count="192">
    <format dxfId="2447">
      <pivotArea outline="0" collapsedLevelsAreSubtotals="1" fieldPosition="0">
        <references count="3">
          <reference field="0" count="0" selected="0"/>
          <reference field="2" count="0" selected="0"/>
          <reference field="4" count="0" selected="0"/>
        </references>
      </pivotArea>
    </format>
    <format dxfId="2446">
      <pivotArea dataOnly="0" labelOnly="1" outline="0" fieldPosition="0">
        <references count="1">
          <reference field="2" count="0"/>
        </references>
      </pivotArea>
    </format>
    <format dxfId="2445">
      <pivotArea dataOnly="0" labelOnly="1" outline="0" fieldPosition="0">
        <references count="2">
          <reference field="0" count="2">
            <x v="34"/>
            <x v="85"/>
          </reference>
          <reference field="2" count="1" selected="0">
            <x v="0"/>
          </reference>
        </references>
      </pivotArea>
    </format>
    <format dxfId="2444">
      <pivotArea dataOnly="0" labelOnly="1" outline="0" fieldPosition="0">
        <references count="2">
          <reference field="0" count="1">
            <x v="88"/>
          </reference>
          <reference field="2" count="1" selected="0">
            <x v="1"/>
          </reference>
        </references>
      </pivotArea>
    </format>
    <format dxfId="2443">
      <pivotArea dataOnly="0" labelOnly="1" outline="0" fieldPosition="0">
        <references count="2">
          <reference field="0" count="1">
            <x v="16"/>
          </reference>
          <reference field="2" count="1" selected="0">
            <x v="2"/>
          </reference>
        </references>
      </pivotArea>
    </format>
    <format dxfId="2442">
      <pivotArea dataOnly="0" labelOnly="1" outline="0" fieldPosition="0">
        <references count="2">
          <reference field="0" count="1">
            <x v="3"/>
          </reference>
          <reference field="2" count="1" selected="0">
            <x v="3"/>
          </reference>
        </references>
      </pivotArea>
    </format>
    <format dxfId="2441">
      <pivotArea dataOnly="0" labelOnly="1" outline="0" fieldPosition="0">
        <references count="2">
          <reference field="0" count="2">
            <x v="66"/>
            <x v="77"/>
          </reference>
          <reference field="2" count="1" selected="0">
            <x v="4"/>
          </reference>
        </references>
      </pivotArea>
    </format>
    <format dxfId="2440">
      <pivotArea dataOnly="0" labelOnly="1" outline="0" fieldPosition="0">
        <references count="2">
          <reference field="0" count="1">
            <x v="82"/>
          </reference>
          <reference field="2" count="1" selected="0">
            <x v="5"/>
          </reference>
        </references>
      </pivotArea>
    </format>
    <format dxfId="2439">
      <pivotArea dataOnly="0" labelOnly="1" outline="0" fieldPosition="0">
        <references count="2">
          <reference field="0" count="8">
            <x v="6"/>
            <x v="8"/>
            <x v="26"/>
            <x v="29"/>
            <x v="37"/>
            <x v="38"/>
            <x v="55"/>
            <x v="72"/>
          </reference>
          <reference field="2" count="1" selected="0">
            <x v="6"/>
          </reference>
        </references>
      </pivotArea>
    </format>
    <format dxfId="2438">
      <pivotArea dataOnly="0" labelOnly="1" outline="0" fieldPosition="0">
        <references count="2">
          <reference field="0" count="1">
            <x v="68"/>
          </reference>
          <reference field="2" count="1" selected="0">
            <x v="7"/>
          </reference>
        </references>
      </pivotArea>
    </format>
    <format dxfId="2437">
      <pivotArea dataOnly="0" labelOnly="1" outline="0" fieldPosition="0">
        <references count="2">
          <reference field="0" count="2">
            <x v="15"/>
            <x v="84"/>
          </reference>
          <reference field="2" count="1" selected="0">
            <x v="8"/>
          </reference>
        </references>
      </pivotArea>
    </format>
    <format dxfId="2436">
      <pivotArea dataOnly="0" labelOnly="1" outline="0" fieldPosition="0">
        <references count="2">
          <reference field="0" count="2">
            <x v="61"/>
            <x v="64"/>
          </reference>
          <reference field="2" count="1" selected="0">
            <x v="9"/>
          </reference>
        </references>
      </pivotArea>
    </format>
    <format dxfId="2435">
      <pivotArea dataOnly="0" labelOnly="1" outline="0" fieldPosition="0">
        <references count="2">
          <reference field="0" count="1">
            <x v="23"/>
          </reference>
          <reference field="2" count="1" selected="0">
            <x v="10"/>
          </reference>
        </references>
      </pivotArea>
    </format>
    <format dxfId="2434">
      <pivotArea dataOnly="0" labelOnly="1" outline="0" fieldPosition="0">
        <references count="2">
          <reference field="0" count="1">
            <x v="19"/>
          </reference>
          <reference field="2" count="1" selected="0">
            <x v="11"/>
          </reference>
        </references>
      </pivotArea>
    </format>
    <format dxfId="2433">
      <pivotArea dataOnly="0" labelOnly="1" outline="0" fieldPosition="0">
        <references count="2">
          <reference field="0" count="2">
            <x v="48"/>
            <x v="67"/>
          </reference>
          <reference field="2" count="1" selected="0">
            <x v="12"/>
          </reference>
        </references>
      </pivotArea>
    </format>
    <format dxfId="2432">
      <pivotArea dataOnly="0" labelOnly="1" outline="0" fieldPosition="0">
        <references count="2">
          <reference field="0" count="2">
            <x v="2"/>
            <x v="79"/>
          </reference>
          <reference field="2" count="1" selected="0">
            <x v="13"/>
          </reference>
        </references>
      </pivotArea>
    </format>
    <format dxfId="2431">
      <pivotArea dataOnly="0" labelOnly="1" outline="0" fieldPosition="0">
        <references count="2">
          <reference field="0" count="1">
            <x v="73"/>
          </reference>
          <reference field="2" count="1" selected="0">
            <x v="14"/>
          </reference>
        </references>
      </pivotArea>
    </format>
    <format dxfId="2430">
      <pivotArea dataOnly="0" labelOnly="1" outline="0" fieldPosition="0">
        <references count="2">
          <reference field="0" count="3">
            <x v="41"/>
            <x v="80"/>
            <x v="92"/>
          </reference>
          <reference field="2" count="1" selected="0">
            <x v="15"/>
          </reference>
        </references>
      </pivotArea>
    </format>
    <format dxfId="2429">
      <pivotArea dataOnly="0" labelOnly="1" outline="0" fieldPosition="0">
        <references count="2">
          <reference field="0" count="1">
            <x v="83"/>
          </reference>
          <reference field="2" count="1" selected="0">
            <x v="16"/>
          </reference>
        </references>
      </pivotArea>
    </format>
    <format dxfId="2428">
      <pivotArea dataOnly="0" labelOnly="1" outline="0" fieldPosition="0">
        <references count="2">
          <reference field="0" count="3">
            <x v="4"/>
            <x v="62"/>
            <x v="63"/>
          </reference>
          <reference field="2" count="1" selected="0">
            <x v="17"/>
          </reference>
        </references>
      </pivotArea>
    </format>
    <format dxfId="2427">
      <pivotArea dataOnly="0" labelOnly="1" outline="0" fieldPosition="0">
        <references count="2">
          <reference field="0" count="14">
            <x v="13"/>
            <x v="24"/>
            <x v="25"/>
            <x v="27"/>
            <x v="32"/>
            <x v="35"/>
            <x v="36"/>
            <x v="43"/>
            <x v="44"/>
            <x v="50"/>
            <x v="51"/>
            <x v="70"/>
            <x v="91"/>
            <x v="93"/>
          </reference>
          <reference field="2" count="1" selected="0">
            <x v="18"/>
          </reference>
        </references>
      </pivotArea>
    </format>
    <format dxfId="2426">
      <pivotArea dataOnly="0" labelOnly="1" outline="0" fieldPosition="0">
        <references count="2">
          <reference field="0" count="1">
            <x v="69"/>
          </reference>
          <reference field="2" count="1" selected="0">
            <x v="19"/>
          </reference>
        </references>
      </pivotArea>
    </format>
    <format dxfId="2425">
      <pivotArea dataOnly="0" labelOnly="1" outline="0" fieldPosition="0">
        <references count="2">
          <reference field="0" count="1">
            <x v="14"/>
          </reference>
          <reference field="2" count="1" selected="0">
            <x v="20"/>
          </reference>
        </references>
      </pivotArea>
    </format>
    <format dxfId="2424">
      <pivotArea dataOnly="0" labelOnly="1" outline="0" fieldPosition="0">
        <references count="2">
          <reference field="0" count="1">
            <x v="21"/>
          </reference>
          <reference field="2" count="1" selected="0">
            <x v="21"/>
          </reference>
        </references>
      </pivotArea>
    </format>
    <format dxfId="2423">
      <pivotArea dataOnly="0" labelOnly="1" outline="0" fieldPosition="0">
        <references count="2">
          <reference field="0" count="2">
            <x v="40"/>
            <x v="46"/>
          </reference>
          <reference field="2" count="1" selected="0">
            <x v="22"/>
          </reference>
        </references>
      </pivotArea>
    </format>
    <format dxfId="2422">
      <pivotArea dataOnly="0" labelOnly="1" outline="0" fieldPosition="0">
        <references count="2">
          <reference field="0" count="1">
            <x v="7"/>
          </reference>
          <reference field="2" count="1" selected="0">
            <x v="23"/>
          </reference>
        </references>
      </pivotArea>
    </format>
    <format dxfId="2421">
      <pivotArea dataOnly="0" labelOnly="1" outline="0" fieldPosition="0">
        <references count="2">
          <reference field="0" count="1">
            <x v="59"/>
          </reference>
          <reference field="2" count="1" selected="0">
            <x v="24"/>
          </reference>
        </references>
      </pivotArea>
    </format>
    <format dxfId="2420">
      <pivotArea dataOnly="0" labelOnly="1" outline="0" fieldPosition="0">
        <references count="2">
          <reference field="0" count="1">
            <x v="20"/>
          </reference>
          <reference field="2" count="1" selected="0">
            <x v="25"/>
          </reference>
        </references>
      </pivotArea>
    </format>
    <format dxfId="2419">
      <pivotArea dataOnly="0" labelOnly="1" outline="0" fieldPosition="0">
        <references count="2">
          <reference field="0" count="4">
            <x v="12"/>
            <x v="52"/>
            <x v="76"/>
            <x v="86"/>
          </reference>
          <reference field="2" count="1" selected="0">
            <x v="26"/>
          </reference>
        </references>
      </pivotArea>
    </format>
    <format dxfId="2418">
      <pivotArea dataOnly="0" labelOnly="1" outline="0" fieldPosition="0">
        <references count="2">
          <reference field="0" count="1">
            <x v="33"/>
          </reference>
          <reference field="2" count="1" selected="0">
            <x v="27"/>
          </reference>
        </references>
      </pivotArea>
    </format>
    <format dxfId="2417">
      <pivotArea dataOnly="0" labelOnly="1" outline="0" fieldPosition="0">
        <references count="2">
          <reference field="0" count="1">
            <x v="56"/>
          </reference>
          <reference field="2" count="1" selected="0">
            <x v="28"/>
          </reference>
        </references>
      </pivotArea>
    </format>
    <format dxfId="2416">
      <pivotArea dataOnly="0" labelOnly="1" outline="0" fieldPosition="0">
        <references count="2">
          <reference field="0" count="1">
            <x v="74"/>
          </reference>
          <reference field="2" count="1" selected="0">
            <x v="29"/>
          </reference>
        </references>
      </pivotArea>
    </format>
    <format dxfId="2415">
      <pivotArea dataOnly="0" labelOnly="1" outline="0" fieldPosition="0">
        <references count="2">
          <reference field="0" count="8">
            <x v="9"/>
            <x v="31"/>
            <x v="45"/>
            <x v="60"/>
            <x v="67"/>
            <x v="75"/>
            <x v="81"/>
            <x v="94"/>
          </reference>
          <reference field="2" count="1" selected="0">
            <x v="30"/>
          </reference>
        </references>
      </pivotArea>
    </format>
    <format dxfId="2414">
      <pivotArea dataOnly="0" labelOnly="1" outline="0" fieldPosition="0">
        <references count="2">
          <reference field="0" count="1">
            <x v="10"/>
          </reference>
          <reference field="2" count="1" selected="0">
            <x v="31"/>
          </reference>
        </references>
      </pivotArea>
    </format>
    <format dxfId="2413">
      <pivotArea dataOnly="0" labelOnly="1" outline="0" fieldPosition="0">
        <references count="2">
          <reference field="0" count="1">
            <x v="0"/>
          </reference>
          <reference field="2" count="1" selected="0">
            <x v="32"/>
          </reference>
        </references>
      </pivotArea>
    </format>
    <format dxfId="2412">
      <pivotArea dataOnly="0" labelOnly="1" outline="0" fieldPosition="0">
        <references count="2">
          <reference field="0" count="3">
            <x v="5"/>
            <x v="18"/>
            <x v="39"/>
          </reference>
          <reference field="2" count="1" selected="0">
            <x v="33"/>
          </reference>
        </references>
      </pivotArea>
    </format>
    <format dxfId="2411">
      <pivotArea dataOnly="0" labelOnly="1" outline="0" fieldPosition="0">
        <references count="2">
          <reference field="0" count="3">
            <x v="1"/>
            <x v="71"/>
            <x v="90"/>
          </reference>
          <reference field="2" count="1" selected="0">
            <x v="34"/>
          </reference>
        </references>
      </pivotArea>
    </format>
    <format dxfId="2410">
      <pivotArea dataOnly="0" labelOnly="1" outline="0" fieldPosition="0">
        <references count="2">
          <reference field="0" count="3">
            <x v="30"/>
            <x v="58"/>
            <x v="87"/>
          </reference>
          <reference field="2" count="1" selected="0">
            <x v="35"/>
          </reference>
        </references>
      </pivotArea>
    </format>
    <format dxfId="2409">
      <pivotArea dataOnly="0" labelOnly="1" outline="0" fieldPosition="0">
        <references count="2">
          <reference field="0" count="6">
            <x v="11"/>
            <x v="17"/>
            <x v="49"/>
            <x v="65"/>
            <x v="78"/>
            <x v="89"/>
          </reference>
          <reference field="2" count="1" selected="0">
            <x v="36"/>
          </reference>
        </references>
      </pivotArea>
    </format>
    <format dxfId="2408">
      <pivotArea dataOnly="0" labelOnly="1" outline="0" fieldPosition="0">
        <references count="2">
          <reference field="0" count="1">
            <x v="28"/>
          </reference>
          <reference field="2" count="1" selected="0">
            <x v="37"/>
          </reference>
        </references>
      </pivotArea>
    </format>
    <format dxfId="2407">
      <pivotArea dataOnly="0" labelOnly="1" outline="0" fieldPosition="0">
        <references count="2">
          <reference field="0" count="2">
            <x v="42"/>
            <x v="57"/>
          </reference>
          <reference field="2" count="1" selected="0">
            <x v="38"/>
          </reference>
        </references>
      </pivotArea>
    </format>
    <format dxfId="2406">
      <pivotArea dataOnly="0" labelOnly="1" outline="0" fieldPosition="0">
        <references count="2">
          <reference field="0" count="1">
            <x v="47"/>
          </reference>
          <reference field="2" count="1" selected="0">
            <x v="39"/>
          </reference>
        </references>
      </pivotArea>
    </format>
    <format dxfId="2405">
      <pivotArea dataOnly="0" labelOnly="1" outline="0" fieldPosition="0">
        <references count="2">
          <reference field="0" count="3">
            <x v="22"/>
            <x v="53"/>
            <x v="54"/>
          </reference>
          <reference field="2" count="1" selected="0">
            <x v="40"/>
          </reference>
        </references>
      </pivotArea>
    </format>
    <format dxfId="2404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2403">
      <pivotArea dataOnly="0" labelOnly="1" outline="0" fieldPosition="0">
        <references count="3">
          <reference field="0" count="1" selected="0">
            <x v="85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2402">
      <pivotArea dataOnly="0" labelOnly="1" outline="0" fieldPosition="0">
        <references count="3">
          <reference field="0" count="1" selected="0">
            <x v="88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2401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2400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3"/>
          </reference>
          <reference field="4" count="1">
            <x v="1"/>
          </reference>
        </references>
      </pivotArea>
    </format>
    <format dxfId="2399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2398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2397">
      <pivotArea dataOnly="0" labelOnly="1" outline="0" fieldPosition="0">
        <references count="3">
          <reference field="0" count="1" selected="0">
            <x v="82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2396">
      <pivotArea dataOnly="0" labelOnly="1" outline="0" fieldPosition="0">
        <references count="3">
          <reference field="0" count="1" selected="0">
            <x v="6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2395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2394">
      <pivotArea dataOnly="0" labelOnly="1" outline="0" fieldPosition="0">
        <references count="3">
          <reference field="0" count="1" selected="0">
            <x v="26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2393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2392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2391">
      <pivotArea dataOnly="0" labelOnly="1" outline="0" fieldPosition="0">
        <references count="3">
          <reference field="0" count="1" selected="0">
            <x v="38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2390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2389">
      <pivotArea dataOnly="0" labelOnly="1" outline="0" fieldPosition="0">
        <references count="3">
          <reference field="0" count="1" selected="0">
            <x v="72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2388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2387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8"/>
          </reference>
          <reference field="4" count="1">
            <x v="0"/>
          </reference>
        </references>
      </pivotArea>
    </format>
    <format dxfId="2386">
      <pivotArea dataOnly="0" labelOnly="1" outline="0" fieldPosition="0">
        <references count="3">
          <reference field="0" count="1" selected="0">
            <x v="84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2385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2384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2383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2382">
      <pivotArea dataOnly="0" labelOnly="1" outline="0" fieldPosition="0">
        <references count="3">
          <reference field="0" count="1" selected="0">
            <x v="19"/>
          </reference>
          <reference field="2" count="1" selected="0">
            <x v="11"/>
          </reference>
          <reference field="4" count="1">
            <x v="1"/>
          </reference>
        </references>
      </pivotArea>
    </format>
    <format dxfId="2381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12"/>
          </reference>
          <reference field="4" count="1">
            <x v="1"/>
          </reference>
        </references>
      </pivotArea>
    </format>
    <format dxfId="2380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12"/>
          </reference>
          <reference field="4" count="1">
            <x v="1"/>
          </reference>
        </references>
      </pivotArea>
    </format>
    <format dxfId="2379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2378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2377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14"/>
          </reference>
          <reference field="4" count="1">
            <x v="0"/>
          </reference>
        </references>
      </pivotArea>
    </format>
    <format dxfId="2376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2375">
      <pivotArea dataOnly="0" labelOnly="1" outline="0" fieldPosition="0">
        <references count="3">
          <reference field="0" count="1" selected="0">
            <x v="80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2374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2373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2372">
      <pivotArea dataOnly="0" labelOnly="1" outline="0" fieldPosition="0">
        <references count="3">
          <reference field="0" count="1" selected="0">
            <x v="4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2371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2370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2369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2368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2367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2366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2365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2364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2363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2362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2361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2360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2359">
      <pivotArea dataOnly="0" labelOnly="1" outline="0" fieldPosition="0">
        <references count="3">
          <reference field="0" count="1" selected="0">
            <x v="51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2358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2357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2356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2355">
      <pivotArea dataOnly="0" labelOnly="1" outline="0" fieldPosition="0">
        <references count="3">
          <reference field="0" count="1" selected="0">
            <x v="69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2354">
      <pivotArea dataOnly="0" labelOnly="1" outline="0" fieldPosition="0">
        <references count="3">
          <reference field="0" count="1" selected="0">
            <x v="14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2353">
      <pivotArea dataOnly="0" labelOnly="1" outline="0" fieldPosition="0">
        <references count="3">
          <reference field="0" count="1" selected="0">
            <x v="21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2352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22"/>
          </reference>
          <reference field="4" count="1">
            <x v="1"/>
          </reference>
        </references>
      </pivotArea>
    </format>
    <format dxfId="2351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22"/>
          </reference>
          <reference field="4" count="1">
            <x v="1"/>
          </reference>
        </references>
      </pivotArea>
    </format>
    <format dxfId="2350">
      <pivotArea dataOnly="0" labelOnly="1" outline="0" fieldPosition="0">
        <references count="3">
          <reference field="0" count="1" selected="0">
            <x v="7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2349">
      <pivotArea dataOnly="0" labelOnly="1" outline="0" fieldPosition="0">
        <references count="3">
          <reference field="0" count="1" selected="0">
            <x v="59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2348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2347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2346">
      <pivotArea dataOnly="0" labelOnly="1" outline="0" fieldPosition="0">
        <references count="3">
          <reference field="0" count="1" selected="0">
            <x v="52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2345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2344">
      <pivotArea dataOnly="0" labelOnly="1" outline="0" fieldPosition="0">
        <references count="3">
          <reference field="0" count="1" selected="0">
            <x v="86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2343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27"/>
          </reference>
          <reference field="4" count="1">
            <x v="0"/>
          </reference>
        </references>
      </pivotArea>
    </format>
    <format dxfId="2342">
      <pivotArea dataOnly="0" labelOnly="1" outline="0" fieldPosition="0">
        <references count="3">
          <reference field="0" count="1" selected="0">
            <x v="56"/>
          </reference>
          <reference field="2" count="1" selected="0">
            <x v="28"/>
          </reference>
          <reference field="4" count="1">
            <x v="1"/>
          </reference>
        </references>
      </pivotArea>
    </format>
    <format dxfId="2341">
      <pivotArea dataOnly="0" labelOnly="1" outline="0" fieldPosition="0">
        <references count="3">
          <reference field="0" count="1" selected="0">
            <x v="74"/>
          </reference>
          <reference field="2" count="1" selected="0">
            <x v="29"/>
          </reference>
          <reference field="4" count="1">
            <x v="1"/>
          </reference>
        </references>
      </pivotArea>
    </format>
    <format dxfId="2340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2339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2338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2337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2336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2335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2334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30"/>
          </reference>
          <reference field="4" count="1">
            <x v="0"/>
          </reference>
        </references>
      </pivotArea>
    </format>
    <format dxfId="2333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2332">
      <pivotArea dataOnly="0" labelOnly="1" outline="0" fieldPosition="0">
        <references count="3">
          <reference field="0" count="1" selected="0">
            <x v="10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2331">
      <pivotArea dataOnly="0" labelOnly="1" outline="0" fieldPosition="0">
        <references count="3">
          <reference field="0" count="1" selected="0">
            <x v="0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2330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2329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2328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2327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34"/>
          </reference>
          <reference field="4" count="1">
            <x v="1"/>
          </reference>
        </references>
      </pivotArea>
    </format>
    <format dxfId="2326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34"/>
          </reference>
          <reference field="4" count="1">
            <x v="1"/>
          </reference>
        </references>
      </pivotArea>
    </format>
    <format dxfId="2325">
      <pivotArea dataOnly="0" labelOnly="1" outline="0" fieldPosition="0">
        <references count="3">
          <reference field="0" count="1" selected="0">
            <x v="90"/>
          </reference>
          <reference field="2" count="1" selected="0">
            <x v="34"/>
          </reference>
          <reference field="4" count="1">
            <x v="1"/>
          </reference>
        </references>
      </pivotArea>
    </format>
    <format dxfId="2324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2323">
      <pivotArea dataOnly="0" labelOnly="1" outline="0" fieldPosition="0">
        <references count="3">
          <reference field="0" count="1" selected="0">
            <x v="58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2322">
      <pivotArea dataOnly="0" labelOnly="1" outline="0" fieldPosition="0">
        <references count="3">
          <reference field="0" count="1" selected="0">
            <x v="87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2321">
      <pivotArea dataOnly="0" labelOnly="1" outline="0" fieldPosition="0">
        <references count="3">
          <reference field="0" count="1" selected="0">
            <x v="11"/>
          </reference>
          <reference field="2" count="1" selected="0">
            <x v="36"/>
          </reference>
          <reference field="4" count="1">
            <x v="0"/>
          </reference>
        </references>
      </pivotArea>
    </format>
    <format dxfId="2320">
      <pivotArea dataOnly="0" labelOnly="1" outline="0" fieldPosition="0">
        <references count="3">
          <reference field="0" count="1" selected="0">
            <x v="17"/>
          </reference>
          <reference field="2" count="1" selected="0">
            <x v="36"/>
          </reference>
          <reference field="4" count="1">
            <x v="0"/>
          </reference>
        </references>
      </pivotArea>
    </format>
    <format dxfId="2319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36"/>
          </reference>
          <reference field="4" count="1">
            <x v="1"/>
          </reference>
        </references>
      </pivotArea>
    </format>
    <format dxfId="2318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36"/>
          </reference>
          <reference field="4" count="1">
            <x v="1"/>
          </reference>
        </references>
      </pivotArea>
    </format>
    <format dxfId="2317">
      <pivotArea dataOnly="0" labelOnly="1" outline="0" fieldPosition="0">
        <references count="3">
          <reference field="0" count="1" selected="0">
            <x v="78"/>
          </reference>
          <reference field="2" count="1" selected="0">
            <x v="36"/>
          </reference>
          <reference field="4" count="1">
            <x v="1"/>
          </reference>
        </references>
      </pivotArea>
    </format>
    <format dxfId="2316">
      <pivotArea dataOnly="0" labelOnly="1" outline="0" fieldPosition="0">
        <references count="3">
          <reference field="0" count="1" selected="0">
            <x v="89"/>
          </reference>
          <reference field="2" count="1" selected="0">
            <x v="36"/>
          </reference>
          <reference field="4" count="1">
            <x v="1"/>
          </reference>
        </references>
      </pivotArea>
    </format>
    <format dxfId="2315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37"/>
          </reference>
          <reference field="4" count="1">
            <x v="0"/>
          </reference>
        </references>
      </pivotArea>
    </format>
    <format dxfId="2314">
      <pivotArea dataOnly="0" labelOnly="1" outline="0" fieldPosition="0">
        <references count="3">
          <reference field="0" count="1" selected="0">
            <x v="42"/>
          </reference>
          <reference field="2" count="1" selected="0">
            <x v="38"/>
          </reference>
          <reference field="4" count="1">
            <x v="0"/>
          </reference>
        </references>
      </pivotArea>
    </format>
    <format dxfId="2313">
      <pivotArea dataOnly="0" labelOnly="1" outline="0" fieldPosition="0">
        <references count="3">
          <reference field="0" count="1" selected="0">
            <x v="57"/>
          </reference>
          <reference field="2" count="1" selected="0">
            <x v="38"/>
          </reference>
          <reference field="4" count="1">
            <x v="0"/>
          </reference>
        </references>
      </pivotArea>
    </format>
    <format dxfId="2312">
      <pivotArea dataOnly="0" labelOnly="1" outline="0" fieldPosition="0">
        <references count="3">
          <reference field="0" count="1" selected="0">
            <x v="47"/>
          </reference>
          <reference field="2" count="1" selected="0">
            <x v="39"/>
          </reference>
          <reference field="4" count="1">
            <x v="0"/>
          </reference>
        </references>
      </pivotArea>
    </format>
    <format dxfId="2311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40"/>
          </reference>
          <reference field="4" count="1">
            <x v="1"/>
          </reference>
        </references>
      </pivotArea>
    </format>
    <format dxfId="2310">
      <pivotArea dataOnly="0" labelOnly="1" outline="0" fieldPosition="0">
        <references count="3">
          <reference field="0" count="1" selected="0">
            <x v="53"/>
          </reference>
          <reference field="2" count="1" selected="0">
            <x v="40"/>
          </reference>
          <reference field="4" count="1">
            <x v="1"/>
          </reference>
        </references>
      </pivotArea>
    </format>
    <format dxfId="2309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40"/>
          </reference>
          <reference field="4" count="1">
            <x v="0"/>
          </reference>
        </references>
      </pivotArea>
    </format>
    <format dxfId="2308">
      <pivotArea outline="0" collapsedLevelsAreSubtotals="1" fieldPosition="0">
        <references count="3">
          <reference field="0" count="8" selected="0">
            <x v="9"/>
            <x v="31"/>
            <x v="45"/>
            <x v="60"/>
            <x v="67"/>
            <x v="75"/>
            <x v="81"/>
            <x v="94"/>
          </reference>
          <reference field="2" count="1" selected="0">
            <x v="30"/>
          </reference>
          <reference field="4" count="0" selected="0"/>
        </references>
      </pivotArea>
    </format>
    <format dxfId="2307">
      <pivotArea dataOnly="0" labelOnly="1" outline="0" fieldPosition="0">
        <references count="1">
          <reference field="2" count="1">
            <x v="30"/>
          </reference>
        </references>
      </pivotArea>
    </format>
    <format dxfId="2306">
      <pivotArea dataOnly="0" labelOnly="1" outline="0" fieldPosition="0">
        <references count="2">
          <reference field="0" count="8">
            <x v="9"/>
            <x v="31"/>
            <x v="45"/>
            <x v="60"/>
            <x v="67"/>
            <x v="75"/>
            <x v="81"/>
            <x v="94"/>
          </reference>
          <reference field="2" count="1" selected="0">
            <x v="30"/>
          </reference>
        </references>
      </pivotArea>
    </format>
    <format dxfId="2305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2304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2303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2302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2301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2300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2299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30"/>
          </reference>
          <reference field="4" count="1">
            <x v="0"/>
          </reference>
        </references>
      </pivotArea>
    </format>
    <format dxfId="2298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2297">
      <pivotArea outline="0" collapsedLevelsAreSubtotals="1" fieldPosition="0">
        <references count="3">
          <reference field="0" count="4" selected="0">
            <x v="12"/>
            <x v="52"/>
            <x v="76"/>
            <x v="86"/>
          </reference>
          <reference field="2" count="1" selected="0">
            <x v="26"/>
          </reference>
          <reference field="4" count="1" selected="0">
            <x v="1"/>
          </reference>
        </references>
      </pivotArea>
    </format>
    <format dxfId="2296">
      <pivotArea dataOnly="0" labelOnly="1" outline="0" fieldPosition="0">
        <references count="1">
          <reference field="2" count="1">
            <x v="26"/>
          </reference>
        </references>
      </pivotArea>
    </format>
    <format dxfId="2295">
      <pivotArea dataOnly="0" labelOnly="1" outline="0" fieldPosition="0">
        <references count="2">
          <reference field="0" count="4">
            <x v="12"/>
            <x v="52"/>
            <x v="76"/>
            <x v="86"/>
          </reference>
          <reference field="2" count="1" selected="0">
            <x v="26"/>
          </reference>
        </references>
      </pivotArea>
    </format>
    <format dxfId="2294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2293">
      <pivotArea dataOnly="0" labelOnly="1" outline="0" fieldPosition="0">
        <references count="3">
          <reference field="0" count="1" selected="0">
            <x v="52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2292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2291">
      <pivotArea dataOnly="0" labelOnly="1" outline="0" fieldPosition="0">
        <references count="3">
          <reference field="0" count="1" selected="0">
            <x v="86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2290">
      <pivotArea outline="0" collapsedLevelsAreSubtotals="1" fieldPosition="0">
        <references count="3">
          <reference field="0" count="6" selected="0">
            <x v="11"/>
            <x v="17"/>
            <x v="49"/>
            <x v="65"/>
            <x v="78"/>
            <x v="89"/>
          </reference>
          <reference field="2" count="1" selected="0">
            <x v="36"/>
          </reference>
          <reference field="4" count="0" selected="0"/>
        </references>
      </pivotArea>
    </format>
    <format dxfId="2289">
      <pivotArea dataOnly="0" labelOnly="1" outline="0" fieldPosition="0">
        <references count="1">
          <reference field="2" count="1">
            <x v="36"/>
          </reference>
        </references>
      </pivotArea>
    </format>
    <format dxfId="2288">
      <pivotArea dataOnly="0" labelOnly="1" outline="0" fieldPosition="0">
        <references count="2">
          <reference field="0" count="6">
            <x v="11"/>
            <x v="17"/>
            <x v="49"/>
            <x v="65"/>
            <x v="78"/>
            <x v="89"/>
          </reference>
          <reference field="2" count="1" selected="0">
            <x v="36"/>
          </reference>
        </references>
      </pivotArea>
    </format>
    <format dxfId="2287">
      <pivotArea dataOnly="0" labelOnly="1" outline="0" fieldPosition="0">
        <references count="3">
          <reference field="0" count="1" selected="0">
            <x v="11"/>
          </reference>
          <reference field="2" count="1" selected="0">
            <x v="36"/>
          </reference>
          <reference field="4" count="1">
            <x v="0"/>
          </reference>
        </references>
      </pivotArea>
    </format>
    <format dxfId="2286">
      <pivotArea dataOnly="0" labelOnly="1" outline="0" fieldPosition="0">
        <references count="3">
          <reference field="0" count="1" selected="0">
            <x v="17"/>
          </reference>
          <reference field="2" count="1" selected="0">
            <x v="36"/>
          </reference>
          <reference field="4" count="1">
            <x v="0"/>
          </reference>
        </references>
      </pivotArea>
    </format>
    <format dxfId="2285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36"/>
          </reference>
          <reference field="4" count="1">
            <x v="1"/>
          </reference>
        </references>
      </pivotArea>
    </format>
    <format dxfId="2284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36"/>
          </reference>
          <reference field="4" count="1">
            <x v="1"/>
          </reference>
        </references>
      </pivotArea>
    </format>
    <format dxfId="2283">
      <pivotArea dataOnly="0" labelOnly="1" outline="0" fieldPosition="0">
        <references count="3">
          <reference field="0" count="1" selected="0">
            <x v="78"/>
          </reference>
          <reference field="2" count="1" selected="0">
            <x v="36"/>
          </reference>
          <reference field="4" count="1">
            <x v="1"/>
          </reference>
        </references>
      </pivotArea>
    </format>
    <format dxfId="2282">
      <pivotArea dataOnly="0" labelOnly="1" outline="0" fieldPosition="0">
        <references count="3">
          <reference field="0" count="1" selected="0">
            <x v="89"/>
          </reference>
          <reference field="2" count="1" selected="0">
            <x v="36"/>
          </reference>
          <reference field="4" count="1">
            <x v="1"/>
          </reference>
        </references>
      </pivotArea>
    </format>
    <format dxfId="2281">
      <pivotArea outline="0" collapsedLevelsAreSubtotals="1" fieldPosition="0">
        <references count="3">
          <reference field="0" count="3" selected="0">
            <x v="1"/>
            <x v="71"/>
            <x v="90"/>
          </reference>
          <reference field="2" count="1" selected="0">
            <x v="34"/>
          </reference>
          <reference field="4" count="1" selected="0">
            <x v="1"/>
          </reference>
        </references>
      </pivotArea>
    </format>
    <format dxfId="2280">
      <pivotArea dataOnly="0" labelOnly="1" outline="0" fieldPosition="0">
        <references count="1">
          <reference field="2" count="1">
            <x v="34"/>
          </reference>
        </references>
      </pivotArea>
    </format>
    <format dxfId="2279">
      <pivotArea dataOnly="0" labelOnly="1" outline="0" fieldPosition="0">
        <references count="2">
          <reference field="0" count="3">
            <x v="1"/>
            <x v="71"/>
            <x v="90"/>
          </reference>
          <reference field="2" count="1" selected="0">
            <x v="34"/>
          </reference>
        </references>
      </pivotArea>
    </format>
    <format dxfId="2278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34"/>
          </reference>
          <reference field="4" count="1">
            <x v="1"/>
          </reference>
        </references>
      </pivotArea>
    </format>
    <format dxfId="2277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34"/>
          </reference>
          <reference field="4" count="1">
            <x v="1"/>
          </reference>
        </references>
      </pivotArea>
    </format>
    <format dxfId="2276">
      <pivotArea dataOnly="0" labelOnly="1" outline="0" fieldPosition="0">
        <references count="3">
          <reference field="0" count="1" selected="0">
            <x v="90"/>
          </reference>
          <reference field="2" count="1" selected="0">
            <x v="34"/>
          </reference>
          <reference field="4" count="1">
            <x v="1"/>
          </reference>
        </references>
      </pivotArea>
    </format>
    <format dxfId="2275">
      <pivotArea outline="0" collapsedLevelsAreSubtotals="1" fieldPosition="0">
        <references count="3">
          <reference field="0" count="3" selected="0">
            <x v="5"/>
            <x v="18"/>
            <x v="39"/>
          </reference>
          <reference field="2" count="1" selected="0">
            <x v="33"/>
          </reference>
          <reference field="4" count="1" selected="0">
            <x v="1"/>
          </reference>
        </references>
      </pivotArea>
    </format>
    <format dxfId="2274">
      <pivotArea dataOnly="0" labelOnly="1" outline="0" fieldPosition="0">
        <references count="1">
          <reference field="2" count="1">
            <x v="33"/>
          </reference>
        </references>
      </pivotArea>
    </format>
    <format dxfId="2273">
      <pivotArea dataOnly="0" labelOnly="1" outline="0" fieldPosition="0">
        <references count="2">
          <reference field="0" count="3">
            <x v="5"/>
            <x v="18"/>
            <x v="39"/>
          </reference>
          <reference field="2" count="1" selected="0">
            <x v="33"/>
          </reference>
        </references>
      </pivotArea>
    </format>
    <format dxfId="2272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2271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2270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2269">
      <pivotArea outline="0" collapsedLevelsAreSubtotals="1" fieldPosition="0"/>
    </format>
    <format dxfId="2268">
      <pivotArea type="topRight" dataOnly="0" labelOnly="1" outline="0" fieldPosition="0"/>
    </format>
    <format dxfId="2267">
      <pivotArea field="0" type="button" dataOnly="0" labelOnly="1" outline="0" axis="axisRow" fieldPosition="1"/>
    </format>
    <format dxfId="2266">
      <pivotArea field="0" type="button" dataOnly="0" labelOnly="1" outline="0" axis="axisRow" fieldPosition="1"/>
    </format>
    <format dxfId="2265">
      <pivotArea type="all" dataOnly="0" outline="0" fieldPosition="0"/>
    </format>
    <format dxfId="2264">
      <pivotArea field="2" type="button" dataOnly="0" labelOnly="1" outline="0" axis="axisRow" fieldPosition="0"/>
    </format>
    <format dxfId="2263">
      <pivotArea field="0" type="button" dataOnly="0" labelOnly="1" outline="0" axis="axisRow" fieldPosition="1"/>
    </format>
    <format dxfId="2262">
      <pivotArea field="4" type="button" dataOnly="0" labelOnly="1" outline="0" axis="axisRow" fieldPosition="2"/>
    </format>
    <format dxfId="2261">
      <pivotArea field="2" type="button" dataOnly="0" labelOnly="1" outline="0" axis="axisRow" fieldPosition="0"/>
    </format>
    <format dxfId="2260">
      <pivotArea field="0" type="button" dataOnly="0" labelOnly="1" outline="0" axis="axisRow" fieldPosition="1"/>
    </format>
    <format dxfId="2259">
      <pivotArea field="4" type="button" dataOnly="0" labelOnly="1" outline="0" axis="axisRow" fieldPosition="2"/>
    </format>
    <format dxfId="2258">
      <pivotArea field="2" type="button" dataOnly="0" labelOnly="1" outline="0" axis="axisRow" fieldPosition="0"/>
    </format>
    <format dxfId="2257">
      <pivotArea field="0" type="button" dataOnly="0" labelOnly="1" outline="0" axis="axisRow" fieldPosition="1"/>
    </format>
    <format dxfId="2256">
      <pivotArea field="4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Tabla dinámica1" cacheId="2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H42:K85" firstHeaderRow="1" firstDataRow="2" firstDataCol="1"/>
  <pivotFields count="5">
    <pivotField compact="0" numFmtId="22" outline="0" showAll="0"/>
    <pivotField dataField="1" compact="0" outline="0" showAll="0">
      <items count="42">
        <item x="24"/>
        <item x="40"/>
        <item x="15"/>
        <item x="3"/>
        <item x="33"/>
        <item x="38"/>
        <item x="6"/>
        <item x="34"/>
        <item x="14"/>
        <item x="32"/>
        <item x="20"/>
        <item x="16"/>
        <item x="29"/>
        <item x="2"/>
        <item x="36"/>
        <item x="26"/>
        <item x="39"/>
        <item x="4"/>
        <item x="12"/>
        <item x="35"/>
        <item x="13"/>
        <item x="18"/>
        <item x="25"/>
        <item x="7"/>
        <item x="31"/>
        <item x="17"/>
        <item x="11"/>
        <item x="23"/>
        <item x="30"/>
        <item x="37"/>
        <item x="8"/>
        <item x="9"/>
        <item x="0"/>
        <item x="5"/>
        <item x="1"/>
        <item x="22"/>
        <item x="10"/>
        <item x="21"/>
        <item x="27"/>
        <item x="28"/>
        <item x="19"/>
        <item t="default"/>
      </items>
    </pivotField>
    <pivotField axis="axisRow" compact="0" outline="0" showAll="0">
      <items count="42">
        <item x="24"/>
        <item x="40"/>
        <item x="15"/>
        <item x="3"/>
        <item x="33"/>
        <item x="38"/>
        <item x="6"/>
        <item x="34"/>
        <item x="14"/>
        <item x="32"/>
        <item x="20"/>
        <item x="16"/>
        <item x="29"/>
        <item x="2"/>
        <item x="36"/>
        <item x="26"/>
        <item x="39"/>
        <item x="4"/>
        <item x="12"/>
        <item x="35"/>
        <item x="13"/>
        <item x="18"/>
        <item x="25"/>
        <item x="7"/>
        <item x="31"/>
        <item x="17"/>
        <item x="11"/>
        <item x="23"/>
        <item x="30"/>
        <item x="37"/>
        <item x="8"/>
        <item x="9"/>
        <item x="0"/>
        <item x="5"/>
        <item x="1"/>
        <item x="22"/>
        <item x="10"/>
        <item x="21"/>
        <item x="27"/>
        <item x="28"/>
        <item x="19"/>
        <item t="default"/>
      </items>
    </pivotField>
    <pivotField compact="0" outline="0" showAll="0"/>
    <pivotField axis="axisCol" compact="0" outline="0" showAll="0">
      <items count="3">
        <item x="1"/>
        <item x="0"/>
        <item t="default"/>
      </items>
    </pivotField>
  </pivotFields>
  <rowFields count="1">
    <field x="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CODIGO PUNTO" fld="1" subtotal="count" baseField="0" baseItem="0"/>
  </dataFields>
  <formats count="7">
    <format dxfId="2454">
      <pivotArea type="all" dataOnly="0" outline="0" fieldPosition="0"/>
    </format>
    <format dxfId="2453">
      <pivotArea field="2" type="button" dataOnly="0" labelOnly="1" outline="0" axis="axisRow" fieldPosition="0"/>
    </format>
    <format dxfId="2452">
      <pivotArea dataOnly="0" labelOnly="1" outline="0" fieldPosition="0">
        <references count="1">
          <reference field="4" count="0"/>
        </references>
      </pivotArea>
    </format>
    <format dxfId="2451">
      <pivotArea dataOnly="0" labelOnly="1" grandCol="1" outline="0" fieldPosition="0"/>
    </format>
    <format dxfId="2450">
      <pivotArea field="2" type="button" dataOnly="0" labelOnly="1" outline="0" axis="axisRow" fieldPosition="0"/>
    </format>
    <format dxfId="2449">
      <pivotArea dataOnly="0" labelOnly="1" outline="0" fieldPosition="0">
        <references count="1">
          <reference field="4" count="0"/>
        </references>
      </pivotArea>
    </format>
    <format dxfId="244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Tabla dinámica2" cacheId="2" applyNumberFormats="0" applyBorderFormats="0" applyFontFormats="0" applyPatternFormats="0" applyAlignmentFormats="0" applyWidthHeightFormats="1" dataCaption="Valores" updatedVersion="4" minRefreshableVersion="3" useAutoFormatting="1" itemPrintTitles="1" createdVersion="5" indent="0" compact="0" compactData="0" gridDropZones="1" multipleFieldFilters="0" chartFormat="7">
  <location ref="B5:C9" firstHeaderRow="2" firstDataRow="2" firstDataCol="1"/>
  <pivotFields count="5">
    <pivotField compact="0" numFmtId="22" outline="0" showAll="0" defaultSubtotal="0"/>
    <pivotField compact="0" outline="0" showAll="0" defaultSubtotal="0"/>
    <pivotField compact="0" outline="0"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Row" dataField="1" compact="0" outline="0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uenta de RESULTADO" fld="4" subtotal="count" baseField="0" baseItem="0"/>
  </dataFields>
  <formats count="8">
    <format dxfId="2462">
      <pivotArea type="all" dataOnly="0" outline="0" fieldPosition="0"/>
    </format>
    <format dxfId="2461">
      <pivotArea outline="0" collapsedLevelsAreSubtotals="1" fieldPosition="0"/>
    </format>
    <format dxfId="2460">
      <pivotArea type="topRight" dataOnly="0" labelOnly="1" outline="0" fieldPosition="0"/>
    </format>
    <format dxfId="2459">
      <pivotArea outline="0" collapsedLevelsAreSubtotals="1" fieldPosition="0"/>
    </format>
    <format dxfId="2458">
      <pivotArea type="topRight" dataOnly="0" labelOnly="1" outline="0" fieldPosition="0"/>
    </format>
    <format dxfId="2457">
      <pivotArea type="all" dataOnly="0" outline="0" fieldPosition="0"/>
    </format>
    <format dxfId="2456">
      <pivotArea field="4" type="button" dataOnly="0" labelOnly="1" outline="0" axis="axisRow" fieldPosition="0"/>
    </format>
    <format dxfId="2455">
      <pivotArea field="4" type="button" dataOnly="0" labelOnly="1" outline="0" axis="axisRow" fieldPosition="0"/>
    </format>
  </formats>
  <chartFormats count="1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Tabla dinámica6" cacheId="3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 chartFormat="2">
  <location ref="G4:H14" firstHeaderRow="2" firstDataRow="2" firstDataCol="1"/>
  <pivotFields count="4">
    <pivotField compact="0" outline="0" showAll="0"/>
    <pivotField compact="0" outline="0" showAll="0"/>
    <pivotField dataField="1" compact="0" outline="0" showAll="0"/>
    <pivotField axis="axisRow" compact="0" outline="0" showAll="0">
      <items count="9">
        <item x="1"/>
        <item x="3"/>
        <item x="5"/>
        <item x="7"/>
        <item x="2"/>
        <item x="6"/>
        <item x="4"/>
        <item x="0"/>
        <item t="default"/>
      </items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uenta de PUNTO" fld="2" subtotal="count" baseField="0" baseItem="0"/>
  </dataFields>
  <formats count="11">
    <format dxfId="2246">
      <pivotArea type="all" dataOnly="0" outline="0" fieldPosition="0"/>
    </format>
    <format dxfId="2245">
      <pivotArea outline="0" collapsedLevelsAreSubtotals="1" fieldPosition="0">
        <references count="1">
          <reference field="3" count="2" selected="0">
            <x v="0"/>
            <x v="1"/>
          </reference>
        </references>
      </pivotArea>
    </format>
    <format dxfId="2244">
      <pivotArea type="origin" dataOnly="0" labelOnly="1" outline="0" fieldPosition="0"/>
    </format>
    <format dxfId="2243">
      <pivotArea field="3" type="button" dataOnly="0" labelOnly="1" outline="0" axis="axisRow" fieldPosition="0"/>
    </format>
    <format dxfId="2242">
      <pivotArea type="topRight" dataOnly="0" labelOnly="1" outline="0" fieldPosition="0"/>
    </format>
    <format dxfId="2241">
      <pivotArea dataOnly="0" labelOnly="1" outline="0" fieldPosition="0">
        <references count="1">
          <reference field="3" count="2">
            <x v="0"/>
            <x v="1"/>
          </reference>
        </references>
      </pivotArea>
    </format>
    <format dxfId="2240">
      <pivotArea outline="0" collapsedLevelsAreSubtotals="1" fieldPosition="0">
        <references count="1">
          <reference field="3" count="4" selected="0">
            <x v="4"/>
            <x v="5"/>
            <x v="6"/>
            <x v="7"/>
          </reference>
        </references>
      </pivotArea>
    </format>
    <format dxfId="2239">
      <pivotArea dataOnly="0" labelOnly="1" outline="0" fieldPosition="0">
        <references count="1">
          <reference field="3" count="4">
            <x v="4"/>
            <x v="5"/>
            <x v="6"/>
            <x v="7"/>
          </reference>
        </references>
      </pivotArea>
    </format>
    <format dxfId="2238">
      <pivotArea type="all" dataOnly="0" outline="0" fieldPosition="0"/>
    </format>
    <format dxfId="2237">
      <pivotArea field="3" type="button" dataOnly="0" labelOnly="1" outline="0" axis="axisRow" fieldPosition="0"/>
    </format>
    <format dxfId="2236">
      <pivotArea field="3" type="button" dataOnly="0" labelOnly="1" outline="0" axis="axisRow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Tabla dinámica3" cacheId="5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 chartFormat="1">
  <location ref="H158:I169" firstHeaderRow="2" firstDataRow="2" firstDataCol="1"/>
  <pivotFields count="5">
    <pivotField compact="0" outline="0" showAll="0"/>
    <pivotField compact="0" outline="0" showAll="0"/>
    <pivotField dataField="1" compact="0" outline="0" showAll="0"/>
    <pivotField compact="0" numFmtId="167" outline="0" showAll="0"/>
    <pivotField axis="axisRow" compact="0" numFmtId="167" outline="0" showAll="0">
      <items count="10">
        <item x="0"/>
        <item x="2"/>
        <item x="4"/>
        <item x="3"/>
        <item x="7"/>
        <item x="8"/>
        <item x="6"/>
        <item x="1"/>
        <item x="5"/>
        <item t="default"/>
      </items>
    </pivotField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uenta de PUNTO" fld="2" subtotal="count" baseField="0" baseItem="0"/>
  </dataFields>
  <formats count="9">
    <format dxfId="1929">
      <pivotArea outline="0" collapsedLevelsAreSubtotals="1" fieldPosition="0">
        <references count="1">
          <reference field="4" count="0" selected="0"/>
        </references>
      </pivotArea>
    </format>
    <format dxfId="1928">
      <pivotArea dataOnly="0" labelOnly="1" outline="0" fieldPosition="0">
        <references count="1">
          <reference field="4" count="0"/>
        </references>
      </pivotArea>
    </format>
    <format dxfId="1927">
      <pivotArea outline="0" collapsedLevelsAreSubtotals="1" fieldPosition="0">
        <references count="1">
          <reference field="4" count="0" selected="0"/>
        </references>
      </pivotArea>
    </format>
    <format dxfId="1926">
      <pivotArea dataOnly="0" labelOnly="1" outline="0" fieldPosition="0">
        <references count="1">
          <reference field="4" count="0"/>
        </references>
      </pivotArea>
    </format>
    <format dxfId="1925">
      <pivotArea outline="0" collapsedLevelsAreSubtotals="1" fieldPosition="0">
        <references count="1">
          <reference field="4" count="8" selected="0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924">
      <pivotArea dataOnly="0" labelOnly="1" outline="0" fieldPosition="0">
        <references count="1">
          <reference field="4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923">
      <pivotArea type="all" dataOnly="0" outline="0" fieldPosition="0"/>
    </format>
    <format dxfId="1922">
      <pivotArea field="4" type="button" dataOnly="0" labelOnly="1" outline="0" axis="axisRow" fieldPosition="0"/>
    </format>
    <format dxfId="1921">
      <pivotArea field="4" type="button" dataOnly="0" labelOnly="1" outline="0" axis="axisRow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Tabla dinámica8" cacheId="4" applyNumberFormats="0" applyBorderFormats="0" applyFontFormats="0" applyPatternFormats="0" applyAlignmentFormats="0" applyWidthHeightFormats="1" dataCaption="Valores" updatedVersion="4" minRefreshableVersion="3" useAutoFormatting="1" itemPrintTitles="1" createdVersion="5" indent="0" compact="0" compactData="0" gridDropZones="1" multipleFieldFilters="0" chartFormat="8">
  <location ref="B22:C38" firstHeaderRow="2" firstDataRow="2" firstDataCol="1"/>
  <pivotFields count="5">
    <pivotField compact="0" numFmtId="22" outline="0" showAll="0" defaultSubtotal="0"/>
    <pivotField compact="0" outline="0" showAll="0" defaultSubtotal="0"/>
    <pivotField compact="0" outline="0" showAll="0"/>
    <pivotField axis="axisRow" compact="0" outline="0" showAll="0" sortType="descending">
      <items count="15">
        <item x="1"/>
        <item x="2"/>
        <item x="6"/>
        <item x="7"/>
        <item x="3"/>
        <item x="0"/>
        <item x="4"/>
        <item x="13"/>
        <item x="11"/>
        <item x="8"/>
        <item x="10"/>
        <item x="5"/>
        <item x="9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</pivotFields>
  <rowFields count="1">
    <field x="3"/>
  </rowFields>
  <rowItems count="15">
    <i>
      <x v="1"/>
    </i>
    <i>
      <x v="2"/>
    </i>
    <i>
      <x v="6"/>
    </i>
    <i>
      <x/>
    </i>
    <i>
      <x v="3"/>
    </i>
    <i>
      <x v="9"/>
    </i>
    <i>
      <x v="4"/>
    </i>
    <i>
      <x v="12"/>
    </i>
    <i>
      <x v="11"/>
    </i>
    <i>
      <x v="10"/>
    </i>
    <i>
      <x v="5"/>
    </i>
    <i>
      <x v="13"/>
    </i>
    <i>
      <x v="7"/>
    </i>
    <i>
      <x v="8"/>
    </i>
    <i t="grand">
      <x/>
    </i>
  </rowItems>
  <colItems count="1">
    <i/>
  </colItems>
  <dataFields count="1">
    <dataField name="Cuenta de RESULTADO" fld="4" subtotal="count" baseField="0" baseItem="0" numFmtId="167"/>
  </dataFields>
  <formats count="8">
    <format dxfId="1937">
      <pivotArea type="all" dataOnly="0" outline="0" fieldPosition="0"/>
    </format>
    <format dxfId="1936">
      <pivotArea outline="0" collapsedLevelsAreSubtotals="1" fieldPosition="0"/>
    </format>
    <format dxfId="1935">
      <pivotArea outline="0" collapsedLevelsAreSubtotals="1" fieldPosition="0"/>
    </format>
    <format dxfId="1934">
      <pivotArea type="topRight" dataOnly="0" labelOnly="1" outline="0" fieldPosition="0"/>
    </format>
    <format dxfId="1933">
      <pivotArea type="all" dataOnly="0" outline="0" fieldPosition="0"/>
    </format>
    <format dxfId="1932">
      <pivotArea type="all" dataOnly="0" outline="0" fieldPosition="0"/>
    </format>
    <format dxfId="1931">
      <pivotArea field="3" type="button" dataOnly="0" labelOnly="1" outline="0" axis="axisRow" fieldPosition="0"/>
    </format>
    <format dxfId="1930">
      <pivotArea field="3" type="button" dataOnly="0" labelOnly="1" outline="0" axis="axisRow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Tabla dinámica2" cacheId="4" applyNumberFormats="0" applyBorderFormats="0" applyFontFormats="0" applyPatternFormats="0" applyAlignmentFormats="0" applyWidthHeightFormats="1" dataCaption="Valores" updatedVersion="4" minRefreshableVersion="3" useAutoFormatting="1" itemPrintTitles="1" createdVersion="5" indent="0" compact="0" compactData="0" gridDropZones="1" multipleFieldFilters="0" chartFormat="8">
  <location ref="B5:C9" firstHeaderRow="2" firstDataRow="2" firstDataCol="1"/>
  <pivotFields count="5">
    <pivotField compact="0" numFmtId="22" outline="0" showAll="0" defaultSubtotal="0"/>
    <pivotField compact="0" outline="0" showAll="0" defaultSubtotal="0"/>
    <pivotField compact="0" outline="0"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Row" dataField="1" compact="0" outline="0" showAll="0">
      <items count="4">
        <item x="0"/>
        <item x="1"/>
        <item m="1" x="2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uenta de RESULTADO" fld="4" subtotal="count" baseField="0" baseItem="0"/>
  </dataFields>
  <formats count="6">
    <format dxfId="1943">
      <pivotArea outline="0" collapsedLevelsAreSubtotals="1" fieldPosition="0"/>
    </format>
    <format dxfId="1942">
      <pivotArea type="topRight" dataOnly="0" labelOnly="1" outline="0" fieldPosition="0"/>
    </format>
    <format dxfId="1941">
      <pivotArea type="all" dataOnly="0" outline="0" fieldPosition="0"/>
    </format>
    <format dxfId="1940">
      <pivotArea type="all" dataOnly="0" outline="0" fieldPosition="0"/>
    </format>
    <format dxfId="1939">
      <pivotArea field="4" type="button" dataOnly="0" labelOnly="1" outline="0" axis="axisRow" fieldPosition="0"/>
    </format>
    <format dxfId="1938">
      <pivotArea field="4" type="button" dataOnly="0" labelOnly="1" outline="0" axis="axisRow" fieldPosition="0"/>
    </format>
  </formats>
  <chartFormats count="1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Tabla dinámica1" cacheId="4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H43:L95" firstHeaderRow="1" firstDataRow="2" firstDataCol="2"/>
  <pivotFields count="5">
    <pivotField compact="0" numFmtId="22" outline="0" showAll="0"/>
    <pivotField axis="axisRow" dataField="1" compact="0" outline="0" showAll="0" defaultSubtotal="0">
      <items count="50">
        <item x="42"/>
        <item x="17"/>
        <item x="25"/>
        <item x="49"/>
        <item x="44"/>
        <item x="34"/>
        <item x="7"/>
        <item x="40"/>
        <item x="0"/>
        <item x="28"/>
        <item x="24"/>
        <item x="14"/>
        <item x="8"/>
        <item x="19"/>
        <item x="12"/>
        <item x="46"/>
        <item x="47"/>
        <item x="32"/>
        <item x="13"/>
        <item x="3"/>
        <item x="18"/>
        <item x="35"/>
        <item x="22"/>
        <item x="1"/>
        <item x="38"/>
        <item x="4"/>
        <item x="31"/>
        <item x="9"/>
        <item x="39"/>
        <item x="20"/>
        <item x="5"/>
        <item x="11"/>
        <item x="29"/>
        <item x="23"/>
        <item x="37"/>
        <item x="36"/>
        <item x="45"/>
        <item x="48"/>
        <item x="15"/>
        <item x="26"/>
        <item x="41"/>
        <item x="2"/>
        <item x="27"/>
        <item x="6"/>
        <item x="33"/>
        <item x="21"/>
        <item x="30"/>
        <item x="16"/>
        <item x="10"/>
        <item x="43"/>
      </items>
    </pivotField>
    <pivotField axis="axisRow" compact="0" outline="0" showAll="0">
      <items count="51">
        <item x="25"/>
        <item x="44"/>
        <item x="34"/>
        <item x="7"/>
        <item x="40"/>
        <item x="0"/>
        <item x="24"/>
        <item x="14"/>
        <item x="8"/>
        <item x="19"/>
        <item x="12"/>
        <item x="46"/>
        <item x="47"/>
        <item x="3"/>
        <item x="18"/>
        <item x="1"/>
        <item x="31"/>
        <item x="9"/>
        <item x="39"/>
        <item x="5"/>
        <item x="15"/>
        <item x="2"/>
        <item x="27"/>
        <item x="6"/>
        <item x="21"/>
        <item x="4"/>
        <item x="10"/>
        <item x="11"/>
        <item x="13"/>
        <item x="16"/>
        <item x="17"/>
        <item x="20"/>
        <item x="22"/>
        <item x="23"/>
        <item x="26"/>
        <item x="28"/>
        <item x="29"/>
        <item x="30"/>
        <item x="32"/>
        <item x="33"/>
        <item x="35"/>
        <item x="36"/>
        <item x="37"/>
        <item x="38"/>
        <item x="41"/>
        <item x="42"/>
        <item x="43"/>
        <item x="45"/>
        <item x="48"/>
        <item x="49"/>
        <item t="default"/>
      </items>
    </pivotField>
    <pivotField compact="0" outline="0" showAll="0"/>
    <pivotField axis="axisCol" compact="0" outline="0" showAll="0">
      <items count="4">
        <item x="1"/>
        <item x="0"/>
        <item m="1" x="2"/>
        <item t="default"/>
      </items>
    </pivotField>
  </pivotFields>
  <rowFields count="2">
    <field x="1"/>
    <field x="2"/>
  </rowFields>
  <rowItems count="51">
    <i>
      <x/>
      <x v="45"/>
    </i>
    <i>
      <x v="1"/>
      <x v="30"/>
    </i>
    <i>
      <x v="2"/>
      <x/>
    </i>
    <i>
      <x v="3"/>
      <x v="49"/>
    </i>
    <i>
      <x v="4"/>
      <x v="1"/>
    </i>
    <i>
      <x v="5"/>
      <x v="2"/>
    </i>
    <i>
      <x v="6"/>
      <x v="3"/>
    </i>
    <i>
      <x v="7"/>
      <x v="4"/>
    </i>
    <i>
      <x v="8"/>
      <x v="5"/>
    </i>
    <i>
      <x v="9"/>
      <x v="35"/>
    </i>
    <i>
      <x v="10"/>
      <x v="6"/>
    </i>
    <i>
      <x v="11"/>
      <x v="7"/>
    </i>
    <i>
      <x v="12"/>
      <x v="8"/>
    </i>
    <i>
      <x v="13"/>
      <x v="9"/>
    </i>
    <i>
      <x v="14"/>
      <x v="10"/>
    </i>
    <i>
      <x v="15"/>
      <x v="11"/>
    </i>
    <i>
      <x v="16"/>
      <x v="12"/>
    </i>
    <i>
      <x v="17"/>
      <x v="38"/>
    </i>
    <i>
      <x v="18"/>
      <x v="28"/>
    </i>
    <i>
      <x v="19"/>
      <x v="13"/>
    </i>
    <i>
      <x v="20"/>
      <x v="14"/>
    </i>
    <i>
      <x v="21"/>
      <x v="40"/>
    </i>
    <i>
      <x v="22"/>
      <x v="32"/>
    </i>
    <i>
      <x v="23"/>
      <x v="15"/>
    </i>
    <i>
      <x v="24"/>
      <x v="43"/>
    </i>
    <i>
      <x v="25"/>
      <x v="25"/>
    </i>
    <i>
      <x v="26"/>
      <x v="16"/>
    </i>
    <i>
      <x v="27"/>
      <x v="17"/>
    </i>
    <i>
      <x v="28"/>
      <x v="18"/>
    </i>
    <i>
      <x v="29"/>
      <x v="31"/>
    </i>
    <i>
      <x v="30"/>
      <x v="19"/>
    </i>
    <i>
      <x v="31"/>
      <x v="27"/>
    </i>
    <i>
      <x v="32"/>
      <x v="36"/>
    </i>
    <i>
      <x v="33"/>
      <x v="33"/>
    </i>
    <i>
      <x v="34"/>
      <x v="42"/>
    </i>
    <i>
      <x v="35"/>
      <x v="41"/>
    </i>
    <i>
      <x v="36"/>
      <x v="47"/>
    </i>
    <i>
      <x v="37"/>
      <x v="48"/>
    </i>
    <i>
      <x v="38"/>
      <x v="20"/>
    </i>
    <i>
      <x v="39"/>
      <x v="34"/>
    </i>
    <i>
      <x v="40"/>
      <x v="44"/>
    </i>
    <i>
      <x v="41"/>
      <x v="21"/>
    </i>
    <i>
      <x v="42"/>
      <x v="22"/>
    </i>
    <i>
      <x v="43"/>
      <x v="23"/>
    </i>
    <i>
      <x v="44"/>
      <x v="39"/>
    </i>
    <i>
      <x v="45"/>
      <x v="24"/>
    </i>
    <i>
      <x v="46"/>
      <x v="37"/>
    </i>
    <i>
      <x v="47"/>
      <x v="29"/>
    </i>
    <i>
      <x v="48"/>
      <x v="26"/>
    </i>
    <i>
      <x v="49"/>
      <x v="46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CODIGO PUNTO" fld="1" subtotal="count" baseField="0" baseItem="0"/>
  </dataFields>
  <formats count="69">
    <format dxfId="2012">
      <pivotArea outline="0" collapsedLevelsAreSubtotals="1" fieldPosition="0"/>
    </format>
    <format dxfId="2011">
      <pivotArea field="4" type="button" dataOnly="0" labelOnly="1" outline="0" axis="axisCol" fieldPosition="0"/>
    </format>
    <format dxfId="2010">
      <pivotArea type="topRight" dataOnly="0" labelOnly="1" outline="0" fieldPosition="0"/>
    </format>
    <format dxfId="2009">
      <pivotArea dataOnly="0" labelOnly="1" outline="0" fieldPosition="0">
        <references count="1">
          <reference field="4" count="0"/>
        </references>
      </pivotArea>
    </format>
    <format dxfId="2008">
      <pivotArea dataOnly="0" labelOnly="1" grandCol="1" outline="0" fieldPosition="0"/>
    </format>
    <format dxfId="2007">
      <pivotArea outline="0" collapsedLevelsAreSubtotals="1" fieldPosition="0">
        <references count="1">
          <reference field="2" count="1" selected="0">
            <x v="21"/>
          </reference>
        </references>
      </pivotArea>
    </format>
    <format dxfId="2006">
      <pivotArea dataOnly="0" labelOnly="1" outline="0" fieldPosition="0">
        <references count="1">
          <reference field="2" count="1">
            <x v="21"/>
          </reference>
        </references>
      </pivotArea>
    </format>
    <format dxfId="2005">
      <pivotArea outline="0" collapsedLevelsAreSubtotals="1" fieldPosition="0">
        <references count="1">
          <reference field="2" count="1" selected="0">
            <x v="21"/>
          </reference>
        </references>
      </pivotArea>
    </format>
    <format dxfId="2004">
      <pivotArea dataOnly="0" labelOnly="1" outline="0" fieldPosition="0">
        <references count="1">
          <reference field="2" count="1">
            <x v="21"/>
          </reference>
        </references>
      </pivotArea>
    </format>
    <format dxfId="2003">
      <pivotArea dataOnly="0" labelOnly="1" outline="0" fieldPosition="0">
        <references count="1">
          <reference field="1" count="0"/>
        </references>
      </pivotArea>
    </format>
    <format dxfId="2002">
      <pivotArea dataOnly="0" labelOnly="1" outline="0" fieldPosition="0">
        <references count="2">
          <reference field="1" count="1" selected="0">
            <x v="0"/>
          </reference>
          <reference field="2" count="1">
            <x v="45"/>
          </reference>
        </references>
      </pivotArea>
    </format>
    <format dxfId="2001">
      <pivotArea dataOnly="0" labelOnly="1" outline="0" fieldPosition="0">
        <references count="2">
          <reference field="1" count="1" selected="0">
            <x v="1"/>
          </reference>
          <reference field="2" count="1">
            <x v="30"/>
          </reference>
        </references>
      </pivotArea>
    </format>
    <format dxfId="2000">
      <pivotArea dataOnly="0" labelOnly="1" outline="0" fieldPosition="0">
        <references count="2">
          <reference field="1" count="1" selected="0">
            <x v="2"/>
          </reference>
          <reference field="2" count="1">
            <x v="0"/>
          </reference>
        </references>
      </pivotArea>
    </format>
    <format dxfId="1999">
      <pivotArea dataOnly="0" labelOnly="1" outline="0" fieldPosition="0">
        <references count="2">
          <reference field="1" count="1" selected="0">
            <x v="3"/>
          </reference>
          <reference field="2" count="1">
            <x v="49"/>
          </reference>
        </references>
      </pivotArea>
    </format>
    <format dxfId="1998">
      <pivotArea dataOnly="0" labelOnly="1" outline="0" fieldPosition="0">
        <references count="2">
          <reference field="1" count="1" selected="0">
            <x v="4"/>
          </reference>
          <reference field="2" count="1">
            <x v="1"/>
          </reference>
        </references>
      </pivotArea>
    </format>
    <format dxfId="1997">
      <pivotArea dataOnly="0" labelOnly="1" outline="0" fieldPosition="0">
        <references count="2">
          <reference field="1" count="1" selected="0">
            <x v="5"/>
          </reference>
          <reference field="2" count="1">
            <x v="2"/>
          </reference>
        </references>
      </pivotArea>
    </format>
    <format dxfId="1996">
      <pivotArea dataOnly="0" labelOnly="1" outline="0" fieldPosition="0">
        <references count="2">
          <reference field="1" count="1" selected="0">
            <x v="6"/>
          </reference>
          <reference field="2" count="1">
            <x v="3"/>
          </reference>
        </references>
      </pivotArea>
    </format>
    <format dxfId="1995">
      <pivotArea dataOnly="0" labelOnly="1" outline="0" fieldPosition="0">
        <references count="2">
          <reference field="1" count="1" selected="0">
            <x v="7"/>
          </reference>
          <reference field="2" count="1">
            <x v="4"/>
          </reference>
        </references>
      </pivotArea>
    </format>
    <format dxfId="1994">
      <pivotArea dataOnly="0" labelOnly="1" outline="0" fieldPosition="0">
        <references count="2">
          <reference field="1" count="1" selected="0">
            <x v="8"/>
          </reference>
          <reference field="2" count="1">
            <x v="5"/>
          </reference>
        </references>
      </pivotArea>
    </format>
    <format dxfId="1993">
      <pivotArea dataOnly="0" labelOnly="1" outline="0" fieldPosition="0">
        <references count="2">
          <reference field="1" count="1" selected="0">
            <x v="9"/>
          </reference>
          <reference field="2" count="1">
            <x v="35"/>
          </reference>
        </references>
      </pivotArea>
    </format>
    <format dxfId="1992">
      <pivotArea dataOnly="0" labelOnly="1" outline="0" fieldPosition="0">
        <references count="2">
          <reference field="1" count="1" selected="0">
            <x v="10"/>
          </reference>
          <reference field="2" count="1">
            <x v="6"/>
          </reference>
        </references>
      </pivotArea>
    </format>
    <format dxfId="1991">
      <pivotArea dataOnly="0" labelOnly="1" outline="0" fieldPosition="0">
        <references count="2">
          <reference field="1" count="1" selected="0">
            <x v="11"/>
          </reference>
          <reference field="2" count="1">
            <x v="7"/>
          </reference>
        </references>
      </pivotArea>
    </format>
    <format dxfId="1990">
      <pivotArea dataOnly="0" labelOnly="1" outline="0" fieldPosition="0">
        <references count="2">
          <reference field="1" count="1" selected="0">
            <x v="12"/>
          </reference>
          <reference field="2" count="1">
            <x v="8"/>
          </reference>
        </references>
      </pivotArea>
    </format>
    <format dxfId="1989">
      <pivotArea dataOnly="0" labelOnly="1" outline="0" fieldPosition="0">
        <references count="2">
          <reference field="1" count="1" selected="0">
            <x v="13"/>
          </reference>
          <reference field="2" count="1">
            <x v="9"/>
          </reference>
        </references>
      </pivotArea>
    </format>
    <format dxfId="1988">
      <pivotArea dataOnly="0" labelOnly="1" outline="0" fieldPosition="0">
        <references count="2">
          <reference field="1" count="1" selected="0">
            <x v="14"/>
          </reference>
          <reference field="2" count="1">
            <x v="10"/>
          </reference>
        </references>
      </pivotArea>
    </format>
    <format dxfId="1987">
      <pivotArea dataOnly="0" labelOnly="1" outline="0" fieldPosition="0">
        <references count="2">
          <reference field="1" count="1" selected="0">
            <x v="15"/>
          </reference>
          <reference field="2" count="1">
            <x v="11"/>
          </reference>
        </references>
      </pivotArea>
    </format>
    <format dxfId="1986">
      <pivotArea dataOnly="0" labelOnly="1" outline="0" fieldPosition="0">
        <references count="2">
          <reference field="1" count="1" selected="0">
            <x v="16"/>
          </reference>
          <reference field="2" count="1">
            <x v="12"/>
          </reference>
        </references>
      </pivotArea>
    </format>
    <format dxfId="1985">
      <pivotArea dataOnly="0" labelOnly="1" outline="0" fieldPosition="0">
        <references count="2">
          <reference field="1" count="1" selected="0">
            <x v="17"/>
          </reference>
          <reference field="2" count="1">
            <x v="38"/>
          </reference>
        </references>
      </pivotArea>
    </format>
    <format dxfId="1984">
      <pivotArea dataOnly="0" labelOnly="1" outline="0" fieldPosition="0">
        <references count="2">
          <reference field="1" count="1" selected="0">
            <x v="18"/>
          </reference>
          <reference field="2" count="1">
            <x v="28"/>
          </reference>
        </references>
      </pivotArea>
    </format>
    <format dxfId="1983">
      <pivotArea dataOnly="0" labelOnly="1" outline="0" fieldPosition="0">
        <references count="2">
          <reference field="1" count="1" selected="0">
            <x v="19"/>
          </reference>
          <reference field="2" count="1">
            <x v="13"/>
          </reference>
        </references>
      </pivotArea>
    </format>
    <format dxfId="1982">
      <pivotArea dataOnly="0" labelOnly="1" outline="0" fieldPosition="0">
        <references count="2">
          <reference field="1" count="1" selected="0">
            <x v="20"/>
          </reference>
          <reference field="2" count="1">
            <x v="14"/>
          </reference>
        </references>
      </pivotArea>
    </format>
    <format dxfId="1981">
      <pivotArea dataOnly="0" labelOnly="1" outline="0" fieldPosition="0">
        <references count="2">
          <reference field="1" count="1" selected="0">
            <x v="21"/>
          </reference>
          <reference field="2" count="1">
            <x v="40"/>
          </reference>
        </references>
      </pivotArea>
    </format>
    <format dxfId="1980">
      <pivotArea dataOnly="0" labelOnly="1" outline="0" fieldPosition="0">
        <references count="2">
          <reference field="1" count="1" selected="0">
            <x v="22"/>
          </reference>
          <reference field="2" count="1">
            <x v="32"/>
          </reference>
        </references>
      </pivotArea>
    </format>
    <format dxfId="1979">
      <pivotArea dataOnly="0" labelOnly="1" outline="0" fieldPosition="0">
        <references count="2">
          <reference field="1" count="1" selected="0">
            <x v="23"/>
          </reference>
          <reference field="2" count="1">
            <x v="15"/>
          </reference>
        </references>
      </pivotArea>
    </format>
    <format dxfId="1978">
      <pivotArea dataOnly="0" labelOnly="1" outline="0" fieldPosition="0">
        <references count="2">
          <reference field="1" count="1" selected="0">
            <x v="24"/>
          </reference>
          <reference field="2" count="1">
            <x v="43"/>
          </reference>
        </references>
      </pivotArea>
    </format>
    <format dxfId="1977">
      <pivotArea dataOnly="0" labelOnly="1" outline="0" fieldPosition="0">
        <references count="2">
          <reference field="1" count="1" selected="0">
            <x v="25"/>
          </reference>
          <reference field="2" count="1">
            <x v="25"/>
          </reference>
        </references>
      </pivotArea>
    </format>
    <format dxfId="1976">
      <pivotArea dataOnly="0" labelOnly="1" outline="0" fieldPosition="0">
        <references count="2">
          <reference field="1" count="1" selected="0">
            <x v="26"/>
          </reference>
          <reference field="2" count="1">
            <x v="16"/>
          </reference>
        </references>
      </pivotArea>
    </format>
    <format dxfId="1975">
      <pivotArea dataOnly="0" labelOnly="1" outline="0" fieldPosition="0">
        <references count="2">
          <reference field="1" count="1" selected="0">
            <x v="27"/>
          </reference>
          <reference field="2" count="1">
            <x v="17"/>
          </reference>
        </references>
      </pivotArea>
    </format>
    <format dxfId="1974">
      <pivotArea dataOnly="0" labelOnly="1" outline="0" fieldPosition="0">
        <references count="2">
          <reference field="1" count="1" selected="0">
            <x v="28"/>
          </reference>
          <reference field="2" count="1">
            <x v="18"/>
          </reference>
        </references>
      </pivotArea>
    </format>
    <format dxfId="1973">
      <pivotArea dataOnly="0" labelOnly="1" outline="0" fieldPosition="0">
        <references count="2">
          <reference field="1" count="1" selected="0">
            <x v="29"/>
          </reference>
          <reference field="2" count="1">
            <x v="31"/>
          </reference>
        </references>
      </pivotArea>
    </format>
    <format dxfId="1972">
      <pivotArea dataOnly="0" labelOnly="1" outline="0" fieldPosition="0">
        <references count="2">
          <reference field="1" count="1" selected="0">
            <x v="30"/>
          </reference>
          <reference field="2" count="1">
            <x v="19"/>
          </reference>
        </references>
      </pivotArea>
    </format>
    <format dxfId="1971">
      <pivotArea dataOnly="0" labelOnly="1" outline="0" fieldPosition="0">
        <references count="2">
          <reference field="1" count="1" selected="0">
            <x v="31"/>
          </reference>
          <reference field="2" count="1">
            <x v="27"/>
          </reference>
        </references>
      </pivotArea>
    </format>
    <format dxfId="1970">
      <pivotArea dataOnly="0" labelOnly="1" outline="0" fieldPosition="0">
        <references count="2">
          <reference field="1" count="1" selected="0">
            <x v="32"/>
          </reference>
          <reference field="2" count="1">
            <x v="36"/>
          </reference>
        </references>
      </pivotArea>
    </format>
    <format dxfId="1969">
      <pivotArea dataOnly="0" labelOnly="1" outline="0" fieldPosition="0">
        <references count="2">
          <reference field="1" count="1" selected="0">
            <x v="33"/>
          </reference>
          <reference field="2" count="1">
            <x v="33"/>
          </reference>
        </references>
      </pivotArea>
    </format>
    <format dxfId="1968">
      <pivotArea dataOnly="0" labelOnly="1" outline="0" fieldPosition="0">
        <references count="2">
          <reference field="1" count="1" selected="0">
            <x v="34"/>
          </reference>
          <reference field="2" count="1">
            <x v="42"/>
          </reference>
        </references>
      </pivotArea>
    </format>
    <format dxfId="1967">
      <pivotArea dataOnly="0" labelOnly="1" outline="0" fieldPosition="0">
        <references count="2">
          <reference field="1" count="1" selected="0">
            <x v="35"/>
          </reference>
          <reference field="2" count="1">
            <x v="41"/>
          </reference>
        </references>
      </pivotArea>
    </format>
    <format dxfId="1966">
      <pivotArea dataOnly="0" labelOnly="1" outline="0" fieldPosition="0">
        <references count="2">
          <reference field="1" count="1" selected="0">
            <x v="36"/>
          </reference>
          <reference field="2" count="1">
            <x v="47"/>
          </reference>
        </references>
      </pivotArea>
    </format>
    <format dxfId="1965">
      <pivotArea dataOnly="0" labelOnly="1" outline="0" fieldPosition="0">
        <references count="2">
          <reference field="1" count="1" selected="0">
            <x v="37"/>
          </reference>
          <reference field="2" count="1">
            <x v="48"/>
          </reference>
        </references>
      </pivotArea>
    </format>
    <format dxfId="1964">
      <pivotArea dataOnly="0" labelOnly="1" outline="0" fieldPosition="0">
        <references count="2">
          <reference field="1" count="1" selected="0">
            <x v="38"/>
          </reference>
          <reference field="2" count="1">
            <x v="20"/>
          </reference>
        </references>
      </pivotArea>
    </format>
    <format dxfId="1963">
      <pivotArea dataOnly="0" labelOnly="1" outline="0" fieldPosition="0">
        <references count="2">
          <reference field="1" count="1" selected="0">
            <x v="39"/>
          </reference>
          <reference field="2" count="1">
            <x v="34"/>
          </reference>
        </references>
      </pivotArea>
    </format>
    <format dxfId="1962">
      <pivotArea dataOnly="0" labelOnly="1" outline="0" fieldPosition="0">
        <references count="2">
          <reference field="1" count="1" selected="0">
            <x v="40"/>
          </reference>
          <reference field="2" count="1">
            <x v="44"/>
          </reference>
        </references>
      </pivotArea>
    </format>
    <format dxfId="1961">
      <pivotArea dataOnly="0" labelOnly="1" outline="0" fieldPosition="0">
        <references count="2">
          <reference field="1" count="1" selected="0">
            <x v="41"/>
          </reference>
          <reference field="2" count="1">
            <x v="21"/>
          </reference>
        </references>
      </pivotArea>
    </format>
    <format dxfId="1960">
      <pivotArea dataOnly="0" labelOnly="1" outline="0" fieldPosition="0">
        <references count="2">
          <reference field="1" count="1" selected="0">
            <x v="42"/>
          </reference>
          <reference field="2" count="1">
            <x v="22"/>
          </reference>
        </references>
      </pivotArea>
    </format>
    <format dxfId="1959">
      <pivotArea dataOnly="0" labelOnly="1" outline="0" fieldPosition="0">
        <references count="2">
          <reference field="1" count="1" selected="0">
            <x v="43"/>
          </reference>
          <reference field="2" count="1">
            <x v="23"/>
          </reference>
        </references>
      </pivotArea>
    </format>
    <format dxfId="1958">
      <pivotArea dataOnly="0" labelOnly="1" outline="0" fieldPosition="0">
        <references count="2">
          <reference field="1" count="1" selected="0">
            <x v="44"/>
          </reference>
          <reference field="2" count="1">
            <x v="39"/>
          </reference>
        </references>
      </pivotArea>
    </format>
    <format dxfId="1957">
      <pivotArea dataOnly="0" labelOnly="1" outline="0" fieldPosition="0">
        <references count="2">
          <reference field="1" count="1" selected="0">
            <x v="45"/>
          </reference>
          <reference field="2" count="1">
            <x v="24"/>
          </reference>
        </references>
      </pivotArea>
    </format>
    <format dxfId="1956">
      <pivotArea dataOnly="0" labelOnly="1" outline="0" fieldPosition="0">
        <references count="2">
          <reference field="1" count="1" selected="0">
            <x v="46"/>
          </reference>
          <reference field="2" count="1">
            <x v="37"/>
          </reference>
        </references>
      </pivotArea>
    </format>
    <format dxfId="1955">
      <pivotArea dataOnly="0" labelOnly="1" outline="0" fieldPosition="0">
        <references count="2">
          <reference field="1" count="1" selected="0">
            <x v="47"/>
          </reference>
          <reference field="2" count="1">
            <x v="29"/>
          </reference>
        </references>
      </pivotArea>
    </format>
    <format dxfId="1954">
      <pivotArea dataOnly="0" labelOnly="1" outline="0" fieldPosition="0">
        <references count="2">
          <reference field="1" count="1" selected="0">
            <x v="48"/>
          </reference>
          <reference field="2" count="1">
            <x v="26"/>
          </reference>
        </references>
      </pivotArea>
    </format>
    <format dxfId="1953">
      <pivotArea dataOnly="0" labelOnly="1" outline="0" fieldPosition="0">
        <references count="2">
          <reference field="1" count="1" selected="0">
            <x v="49"/>
          </reference>
          <reference field="2" count="1">
            <x v="46"/>
          </reference>
        </references>
      </pivotArea>
    </format>
    <format dxfId="1952">
      <pivotArea type="all" dataOnly="0" outline="0" fieldPosition="0"/>
    </format>
    <format dxfId="1951">
      <pivotArea field="1" type="button" dataOnly="0" labelOnly="1" outline="0" axis="axisRow" fieldPosition="0"/>
    </format>
    <format dxfId="1950">
      <pivotArea field="2" type="button" dataOnly="0" labelOnly="1" outline="0" axis="axisRow" fieldPosition="1"/>
    </format>
    <format dxfId="1949">
      <pivotArea dataOnly="0" labelOnly="1" outline="0" fieldPosition="0">
        <references count="1">
          <reference field="4" count="0"/>
        </references>
      </pivotArea>
    </format>
    <format dxfId="1948">
      <pivotArea dataOnly="0" labelOnly="1" grandCol="1" outline="0" fieldPosition="0"/>
    </format>
    <format dxfId="1947">
      <pivotArea field="1" type="button" dataOnly="0" labelOnly="1" outline="0" axis="axisRow" fieldPosition="0"/>
    </format>
    <format dxfId="1946">
      <pivotArea field="2" type="button" dataOnly="0" labelOnly="1" outline="0" axis="axisRow" fieldPosition="1"/>
    </format>
    <format dxfId="1945">
      <pivotArea dataOnly="0" labelOnly="1" outline="0" fieldPosition="0">
        <references count="1">
          <reference field="4" count="0"/>
        </references>
      </pivotArea>
    </format>
    <format dxfId="194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Tabla dinámica4" cacheId="4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B42:E152" firstHeaderRow="2" firstDataRow="2" firstDataCol="3"/>
  <pivotFields count="5">
    <pivotField axis="axisRow" compact="0" numFmtId="22" outline="0" showAll="0" defaultSubtotal="0">
      <items count="1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</items>
    </pivotField>
    <pivotField dataField="1" compact="0" outline="0" showAll="0"/>
    <pivotField axis="axisRow" compact="0" outline="0" showAll="0" defaultSubtotal="0">
      <items count="50">
        <item x="25"/>
        <item x="44"/>
        <item x="34"/>
        <item x="7"/>
        <item x="40"/>
        <item x="0"/>
        <item x="24"/>
        <item x="14"/>
        <item x="8"/>
        <item x="19"/>
        <item x="12"/>
        <item x="46"/>
        <item x="47"/>
        <item x="3"/>
        <item x="18"/>
        <item x="1"/>
        <item x="31"/>
        <item x="9"/>
        <item x="39"/>
        <item x="5"/>
        <item x="15"/>
        <item x="2"/>
        <item x="27"/>
        <item x="6"/>
        <item x="21"/>
        <item x="4"/>
        <item x="10"/>
        <item x="11"/>
        <item x="13"/>
        <item x="16"/>
        <item x="17"/>
        <item x="20"/>
        <item x="22"/>
        <item x="23"/>
        <item x="26"/>
        <item x="28"/>
        <item x="29"/>
        <item x="30"/>
        <item x="32"/>
        <item x="33"/>
        <item x="35"/>
        <item x="36"/>
        <item x="37"/>
        <item x="38"/>
        <item x="41"/>
        <item x="42"/>
        <item x="43"/>
        <item x="45"/>
        <item x="48"/>
        <item x="49"/>
      </items>
    </pivotField>
    <pivotField compact="0" outline="0" showAll="0"/>
    <pivotField axis="axisRow" compact="0" outline="0" showAll="0">
      <items count="4">
        <item x="1"/>
        <item x="0"/>
        <item m="1" x="2"/>
        <item t="default"/>
      </items>
    </pivotField>
  </pivotFields>
  <rowFields count="3">
    <field x="2"/>
    <field x="0"/>
    <field x="4"/>
  </rowFields>
  <rowItems count="109">
    <i>
      <x/>
      <x v="48"/>
      <x/>
    </i>
    <i>
      <x v="1"/>
      <x v="96"/>
      <x v="1"/>
    </i>
    <i>
      <x v="2"/>
      <x v="71"/>
      <x v="1"/>
    </i>
    <i>
      <x v="3"/>
      <x v="10"/>
      <x v="1"/>
    </i>
    <i r="1">
      <x v="75"/>
      <x/>
    </i>
    <i>
      <x v="4"/>
      <x v="86"/>
      <x v="1"/>
    </i>
    <i>
      <x v="5"/>
      <x/>
      <x v="1"/>
    </i>
    <i>
      <x v="6"/>
      <x v="47"/>
      <x v="1"/>
    </i>
    <i r="1">
      <x v="103"/>
      <x v="1"/>
    </i>
    <i>
      <x v="7"/>
      <x v="23"/>
      <x v="1"/>
    </i>
    <i r="1">
      <x v="72"/>
      <x/>
    </i>
    <i r="1">
      <x v="76"/>
      <x/>
    </i>
    <i r="1">
      <x v="85"/>
      <x/>
    </i>
    <i>
      <x v="8"/>
      <x v="11"/>
      <x v="1"/>
    </i>
    <i>
      <x v="9"/>
      <x v="35"/>
      <x/>
    </i>
    <i r="1">
      <x v="36"/>
      <x v="1"/>
    </i>
    <i r="1">
      <x v="50"/>
      <x v="1"/>
    </i>
    <i>
      <x v="10"/>
      <x v="20"/>
      <x/>
    </i>
    <i r="1">
      <x v="66"/>
      <x/>
    </i>
    <i r="1">
      <x v="67"/>
      <x v="1"/>
    </i>
    <i r="1">
      <x v="89"/>
      <x v="1"/>
    </i>
    <i r="1">
      <x v="90"/>
      <x/>
    </i>
    <i r="1">
      <x v="107"/>
      <x/>
    </i>
    <i>
      <x v="11"/>
      <x v="98"/>
      <x v="1"/>
    </i>
    <i>
      <x v="12"/>
      <x v="99"/>
      <x/>
    </i>
    <i>
      <x v="13"/>
      <x v="3"/>
      <x v="1"/>
    </i>
    <i r="1">
      <x v="4"/>
      <x/>
    </i>
    <i r="1">
      <x v="14"/>
      <x/>
    </i>
    <i r="1">
      <x v="18"/>
      <x/>
    </i>
    <i r="1">
      <x v="19"/>
      <x/>
    </i>
    <i r="1">
      <x v="28"/>
      <x/>
    </i>
    <i r="1">
      <x v="30"/>
      <x/>
    </i>
    <i r="1">
      <x v="39"/>
      <x v="1"/>
    </i>
    <i r="1">
      <x v="100"/>
      <x v="1"/>
    </i>
    <i>
      <x v="14"/>
      <x v="34"/>
      <x/>
    </i>
    <i r="1">
      <x v="52"/>
      <x/>
    </i>
    <i>
      <x v="15"/>
      <x v="1"/>
      <x v="1"/>
    </i>
    <i>
      <x v="16"/>
      <x v="64"/>
      <x/>
    </i>
    <i>
      <x v="17"/>
      <x v="12"/>
      <x v="1"/>
    </i>
    <i r="1">
      <x v="69"/>
      <x/>
    </i>
    <i r="1">
      <x v="79"/>
      <x v="1"/>
    </i>
    <i>
      <x v="18"/>
      <x v="84"/>
      <x v="1"/>
    </i>
    <i>
      <x v="19"/>
      <x v="7"/>
      <x v="1"/>
    </i>
    <i r="1">
      <x v="8"/>
      <x v="1"/>
    </i>
    <i r="1">
      <x v="94"/>
      <x v="1"/>
    </i>
    <i>
      <x v="20"/>
      <x v="26"/>
      <x v="1"/>
    </i>
    <i>
      <x v="21"/>
      <x v="2"/>
      <x v="1"/>
    </i>
    <i r="1">
      <x v="5"/>
      <x v="1"/>
    </i>
    <i r="1">
      <x v="16"/>
      <x v="1"/>
    </i>
    <i r="1">
      <x v="22"/>
      <x v="1"/>
    </i>
    <i r="1">
      <x v="24"/>
      <x v="1"/>
    </i>
    <i r="1">
      <x v="29"/>
      <x v="1"/>
    </i>
    <i r="1">
      <x v="32"/>
      <x v="1"/>
    </i>
    <i r="1">
      <x v="46"/>
      <x v="1"/>
    </i>
    <i r="1">
      <x v="77"/>
      <x v="1"/>
    </i>
    <i r="1">
      <x v="91"/>
      <x v="1"/>
    </i>
    <i r="1">
      <x v="95"/>
      <x v="1"/>
    </i>
    <i r="1">
      <x v="102"/>
      <x v="1"/>
    </i>
    <i>
      <x v="22"/>
      <x v="51"/>
      <x/>
    </i>
    <i r="1">
      <x v="53"/>
      <x/>
    </i>
    <i>
      <x v="23"/>
      <x v="9"/>
      <x v="1"/>
    </i>
    <i r="1">
      <x v="25"/>
      <x/>
    </i>
    <i r="1">
      <x v="33"/>
      <x v="1"/>
    </i>
    <i r="1">
      <x v="40"/>
      <x/>
    </i>
    <i r="1">
      <x v="44"/>
      <x v="1"/>
    </i>
    <i r="1">
      <x v="54"/>
      <x v="1"/>
    </i>
    <i r="1">
      <x v="55"/>
      <x v="1"/>
    </i>
    <i r="1">
      <x v="81"/>
      <x v="1"/>
    </i>
    <i r="1">
      <x v="101"/>
      <x v="1"/>
    </i>
    <i>
      <x v="24"/>
      <x v="41"/>
      <x v="1"/>
    </i>
    <i>
      <x v="25"/>
      <x v="6"/>
      <x v="1"/>
    </i>
    <i r="1">
      <x v="65"/>
      <x/>
    </i>
    <i>
      <x v="26"/>
      <x v="13"/>
      <x v="1"/>
    </i>
    <i>
      <x v="27"/>
      <x v="15"/>
      <x/>
    </i>
    <i r="1">
      <x v="17"/>
      <x v="1"/>
    </i>
    <i r="1">
      <x v="38"/>
      <x/>
    </i>
    <i r="1">
      <x v="59"/>
      <x v="1"/>
    </i>
    <i r="1">
      <x v="62"/>
      <x v="1"/>
    </i>
    <i>
      <x v="28"/>
      <x v="21"/>
      <x/>
    </i>
    <i>
      <x v="29"/>
      <x v="27"/>
      <x v="1"/>
    </i>
    <i>
      <x v="30"/>
      <x v="31"/>
      <x v="1"/>
    </i>
    <i>
      <x v="31"/>
      <x v="37"/>
      <x v="1"/>
    </i>
    <i r="1">
      <x v="80"/>
      <x v="1"/>
    </i>
    <i>
      <x v="32"/>
      <x v="42"/>
      <x/>
    </i>
    <i r="1">
      <x v="43"/>
      <x/>
    </i>
    <i>
      <x v="33"/>
      <x v="45"/>
      <x/>
    </i>
    <i>
      <x v="34"/>
      <x v="49"/>
      <x v="1"/>
    </i>
    <i>
      <x v="35"/>
      <x v="56"/>
      <x/>
    </i>
    <i r="1">
      <x v="58"/>
      <x/>
    </i>
    <i>
      <x v="36"/>
      <x v="57"/>
      <x v="1"/>
    </i>
    <i>
      <x v="37"/>
      <x v="60"/>
      <x v="1"/>
    </i>
    <i r="1">
      <x v="61"/>
      <x/>
    </i>
    <i r="1">
      <x v="63"/>
      <x/>
    </i>
    <i>
      <x v="38"/>
      <x v="68"/>
      <x v="1"/>
    </i>
    <i r="1">
      <x v="73"/>
      <x/>
    </i>
    <i>
      <x v="39"/>
      <x v="70"/>
      <x v="1"/>
    </i>
    <i>
      <x v="40"/>
      <x v="74"/>
      <x v="1"/>
    </i>
    <i>
      <x v="41"/>
      <x v="78"/>
      <x/>
    </i>
    <i>
      <x v="42"/>
      <x v="82"/>
      <x v="1"/>
    </i>
    <i>
      <x v="43"/>
      <x v="83"/>
      <x v="1"/>
    </i>
    <i r="1">
      <x v="88"/>
      <x v="1"/>
    </i>
    <i r="1">
      <x v="105"/>
      <x v="1"/>
    </i>
    <i>
      <x v="44"/>
      <x v="87"/>
      <x v="1"/>
    </i>
    <i>
      <x v="45"/>
      <x v="92"/>
      <x v="1"/>
    </i>
    <i>
      <x v="46"/>
      <x v="93"/>
      <x/>
    </i>
    <i>
      <x v="47"/>
      <x v="97"/>
      <x v="1"/>
    </i>
    <i>
      <x v="48"/>
      <x v="104"/>
      <x/>
    </i>
    <i>
      <x v="49"/>
      <x v="106"/>
      <x v="1"/>
    </i>
    <i t="grand">
      <x/>
    </i>
  </rowItems>
  <colItems count="1">
    <i/>
  </colItems>
  <dataFields count="1">
    <dataField name="Cuenta de CODIGO PUNTO" fld="1" subtotal="count" baseField="0" baseItem="0"/>
  </dataFields>
  <formats count="223">
    <format dxfId="2235">
      <pivotArea outline="0" collapsedLevelsAreSubtotals="1" fieldPosition="0">
        <references count="3">
          <reference field="0" count="0" selected="0"/>
          <reference field="2" count="0" selected="0"/>
          <reference field="4" count="0" selected="0"/>
        </references>
      </pivotArea>
    </format>
    <format dxfId="2234">
      <pivotArea dataOnly="0" labelOnly="1" outline="0" fieldPosition="0">
        <references count="1">
          <reference field="2" count="0"/>
        </references>
      </pivotArea>
    </format>
    <format dxfId="2233">
      <pivotArea outline="0" collapsedLevelsAreSubtotals="1" fieldPosition="0"/>
    </format>
    <format dxfId="2232">
      <pivotArea type="topRight" dataOnly="0" labelOnly="1" outline="0" fieldPosition="0"/>
    </format>
    <format dxfId="2231">
      <pivotArea field="0" type="button" dataOnly="0" labelOnly="1" outline="0" axis="axisRow" fieldPosition="1"/>
    </format>
    <format dxfId="2230">
      <pivotArea type="all" dataOnly="0" outline="0" fieldPosition="0"/>
    </format>
    <format dxfId="2229">
      <pivotArea outline="0" collapsedLevelsAreSubtotals="1" fieldPosition="0"/>
    </format>
    <format dxfId="2228">
      <pivotArea dataOnly="0" labelOnly="1" outline="0" fieldPosition="0">
        <references count="1">
          <reference field="2" count="0"/>
        </references>
      </pivotArea>
    </format>
    <format dxfId="2227">
      <pivotArea dataOnly="0" labelOnly="1" grandRow="1" outline="0" fieldPosition="0"/>
    </format>
    <format dxfId="2226">
      <pivotArea dataOnly="0" labelOnly="1" outline="0" fieldPosition="0">
        <references count="2">
          <reference field="0" count="1">
            <x v="48"/>
          </reference>
          <reference field="2" count="1" selected="0">
            <x v="0"/>
          </reference>
        </references>
      </pivotArea>
    </format>
    <format dxfId="2225">
      <pivotArea dataOnly="0" labelOnly="1" outline="0" fieldPosition="0">
        <references count="2">
          <reference field="0" count="1">
            <x v="96"/>
          </reference>
          <reference field="2" count="1" selected="0">
            <x v="1"/>
          </reference>
        </references>
      </pivotArea>
    </format>
    <format dxfId="2224">
      <pivotArea dataOnly="0" labelOnly="1" outline="0" fieldPosition="0">
        <references count="2">
          <reference field="0" count="1">
            <x v="71"/>
          </reference>
          <reference field="2" count="1" selected="0">
            <x v="2"/>
          </reference>
        </references>
      </pivotArea>
    </format>
    <format dxfId="2223">
      <pivotArea dataOnly="0" labelOnly="1" outline="0" fieldPosition="0">
        <references count="2">
          <reference field="0" count="2">
            <x v="10"/>
            <x v="75"/>
          </reference>
          <reference field="2" count="1" selected="0">
            <x v="3"/>
          </reference>
        </references>
      </pivotArea>
    </format>
    <format dxfId="2222">
      <pivotArea dataOnly="0" labelOnly="1" outline="0" fieldPosition="0">
        <references count="2">
          <reference field="0" count="1">
            <x v="86"/>
          </reference>
          <reference field="2" count="1" selected="0">
            <x v="4"/>
          </reference>
        </references>
      </pivotArea>
    </format>
    <format dxfId="2221">
      <pivotArea dataOnly="0" labelOnly="1" outline="0" fieldPosition="0">
        <references count="2">
          <reference field="0" count="1">
            <x v="0"/>
          </reference>
          <reference field="2" count="1" selected="0">
            <x v="5"/>
          </reference>
        </references>
      </pivotArea>
    </format>
    <format dxfId="2220">
      <pivotArea dataOnly="0" labelOnly="1" outline="0" fieldPosition="0">
        <references count="2">
          <reference field="0" count="2">
            <x v="47"/>
            <x v="103"/>
          </reference>
          <reference field="2" count="1" selected="0">
            <x v="6"/>
          </reference>
        </references>
      </pivotArea>
    </format>
    <format dxfId="2219">
      <pivotArea dataOnly="0" labelOnly="1" outline="0" fieldPosition="0">
        <references count="2">
          <reference field="0" count="4">
            <x v="23"/>
            <x v="72"/>
            <x v="76"/>
            <x v="85"/>
          </reference>
          <reference field="2" count="1" selected="0">
            <x v="7"/>
          </reference>
        </references>
      </pivotArea>
    </format>
    <format dxfId="2218">
      <pivotArea dataOnly="0" labelOnly="1" outline="0" fieldPosition="0">
        <references count="2">
          <reference field="0" count="1">
            <x v="11"/>
          </reference>
          <reference field="2" count="1" selected="0">
            <x v="8"/>
          </reference>
        </references>
      </pivotArea>
    </format>
    <format dxfId="2217">
      <pivotArea dataOnly="0" labelOnly="1" outline="0" fieldPosition="0">
        <references count="2">
          <reference field="0" count="3">
            <x v="35"/>
            <x v="36"/>
            <x v="50"/>
          </reference>
          <reference field="2" count="1" selected="0">
            <x v="9"/>
          </reference>
        </references>
      </pivotArea>
    </format>
    <format dxfId="2216">
      <pivotArea dataOnly="0" labelOnly="1" outline="0" fieldPosition="0">
        <references count="2">
          <reference field="0" count="6">
            <x v="20"/>
            <x v="66"/>
            <x v="67"/>
            <x v="89"/>
            <x v="90"/>
            <x v="107"/>
          </reference>
          <reference field="2" count="1" selected="0">
            <x v="10"/>
          </reference>
        </references>
      </pivotArea>
    </format>
    <format dxfId="2215">
      <pivotArea dataOnly="0" labelOnly="1" outline="0" fieldPosition="0">
        <references count="2">
          <reference field="0" count="1">
            <x v="98"/>
          </reference>
          <reference field="2" count="1" selected="0">
            <x v="11"/>
          </reference>
        </references>
      </pivotArea>
    </format>
    <format dxfId="2214">
      <pivotArea dataOnly="0" labelOnly="1" outline="0" fieldPosition="0">
        <references count="2">
          <reference field="0" count="1">
            <x v="99"/>
          </reference>
          <reference field="2" count="1" selected="0">
            <x v="12"/>
          </reference>
        </references>
      </pivotArea>
    </format>
    <format dxfId="2213">
      <pivotArea dataOnly="0" labelOnly="1" outline="0" fieldPosition="0">
        <references count="2">
          <reference field="0" count="9">
            <x v="3"/>
            <x v="4"/>
            <x v="14"/>
            <x v="18"/>
            <x v="19"/>
            <x v="28"/>
            <x v="30"/>
            <x v="39"/>
            <x v="100"/>
          </reference>
          <reference field="2" count="1" selected="0">
            <x v="13"/>
          </reference>
        </references>
      </pivotArea>
    </format>
    <format dxfId="2212">
      <pivotArea dataOnly="0" labelOnly="1" outline="0" fieldPosition="0">
        <references count="2">
          <reference field="0" count="2">
            <x v="34"/>
            <x v="52"/>
          </reference>
          <reference field="2" count="1" selected="0">
            <x v="14"/>
          </reference>
        </references>
      </pivotArea>
    </format>
    <format dxfId="2211">
      <pivotArea dataOnly="0" labelOnly="1" outline="0" fieldPosition="0">
        <references count="2">
          <reference field="0" count="1">
            <x v="1"/>
          </reference>
          <reference field="2" count="1" selected="0">
            <x v="15"/>
          </reference>
        </references>
      </pivotArea>
    </format>
    <format dxfId="2210">
      <pivotArea dataOnly="0" labelOnly="1" outline="0" fieldPosition="0">
        <references count="2">
          <reference field="0" count="1">
            <x v="64"/>
          </reference>
          <reference field="2" count="1" selected="0">
            <x v="16"/>
          </reference>
        </references>
      </pivotArea>
    </format>
    <format dxfId="2209">
      <pivotArea dataOnly="0" labelOnly="1" outline="0" fieldPosition="0">
        <references count="2">
          <reference field="0" count="3">
            <x v="12"/>
            <x v="69"/>
            <x v="79"/>
          </reference>
          <reference field="2" count="1" selected="0">
            <x v="17"/>
          </reference>
        </references>
      </pivotArea>
    </format>
    <format dxfId="2208">
      <pivotArea dataOnly="0" labelOnly="1" outline="0" fieldPosition="0">
        <references count="2">
          <reference field="0" count="1">
            <x v="84"/>
          </reference>
          <reference field="2" count="1" selected="0">
            <x v="18"/>
          </reference>
        </references>
      </pivotArea>
    </format>
    <format dxfId="2207">
      <pivotArea dataOnly="0" labelOnly="1" outline="0" fieldPosition="0">
        <references count="2">
          <reference field="0" count="1">
            <x v="26"/>
          </reference>
          <reference field="2" count="1" selected="0">
            <x v="20"/>
          </reference>
        </references>
      </pivotArea>
    </format>
    <format dxfId="2206">
      <pivotArea dataOnly="0" labelOnly="1" outline="0" fieldPosition="0">
        <references count="2">
          <reference field="0" count="2">
            <x v="51"/>
            <x v="53"/>
          </reference>
          <reference field="2" count="1" selected="0">
            <x v="22"/>
          </reference>
        </references>
      </pivotArea>
    </format>
    <format dxfId="2205">
      <pivotArea dataOnly="0" labelOnly="1" outline="0" fieldPosition="0">
        <references count="2">
          <reference field="0" count="1">
            <x v="41"/>
          </reference>
          <reference field="2" count="1" selected="0">
            <x v="24"/>
          </reference>
        </references>
      </pivotArea>
    </format>
    <format dxfId="2204">
      <pivotArea dataOnly="0" labelOnly="1" outline="0" fieldPosition="0">
        <references count="2">
          <reference field="0" count="2">
            <x v="6"/>
            <x v="65"/>
          </reference>
          <reference field="2" count="1" selected="0">
            <x v="25"/>
          </reference>
        </references>
      </pivotArea>
    </format>
    <format dxfId="2203">
      <pivotArea dataOnly="0" labelOnly="1" outline="0" fieldPosition="0">
        <references count="2">
          <reference field="0" count="1">
            <x v="13"/>
          </reference>
          <reference field="2" count="1" selected="0">
            <x v="26"/>
          </reference>
        </references>
      </pivotArea>
    </format>
    <format dxfId="2202">
      <pivotArea dataOnly="0" labelOnly="1" outline="0" fieldPosition="0">
        <references count="2">
          <reference field="0" count="1">
            <x v="21"/>
          </reference>
          <reference field="2" count="1" selected="0">
            <x v="28"/>
          </reference>
        </references>
      </pivotArea>
    </format>
    <format dxfId="2201">
      <pivotArea dataOnly="0" labelOnly="1" outline="0" fieldPosition="0">
        <references count="2">
          <reference field="0" count="1">
            <x v="27"/>
          </reference>
          <reference field="2" count="1" selected="0">
            <x v="29"/>
          </reference>
        </references>
      </pivotArea>
    </format>
    <format dxfId="2200">
      <pivotArea dataOnly="0" labelOnly="1" outline="0" fieldPosition="0">
        <references count="2">
          <reference field="0" count="1">
            <x v="31"/>
          </reference>
          <reference field="2" count="1" selected="0">
            <x v="30"/>
          </reference>
        </references>
      </pivotArea>
    </format>
    <format dxfId="2199">
      <pivotArea dataOnly="0" labelOnly="1" outline="0" fieldPosition="0">
        <references count="2">
          <reference field="0" count="2">
            <x v="37"/>
            <x v="80"/>
          </reference>
          <reference field="2" count="1" selected="0">
            <x v="31"/>
          </reference>
        </references>
      </pivotArea>
    </format>
    <format dxfId="2198">
      <pivotArea dataOnly="0" labelOnly="1" outline="0" fieldPosition="0">
        <references count="2">
          <reference field="0" count="2">
            <x v="42"/>
            <x v="43"/>
          </reference>
          <reference field="2" count="1" selected="0">
            <x v="32"/>
          </reference>
        </references>
      </pivotArea>
    </format>
    <format dxfId="2197">
      <pivotArea dataOnly="0" labelOnly="1" outline="0" fieldPosition="0">
        <references count="2">
          <reference field="0" count="1">
            <x v="45"/>
          </reference>
          <reference field="2" count="1" selected="0">
            <x v="33"/>
          </reference>
        </references>
      </pivotArea>
    </format>
    <format dxfId="2196">
      <pivotArea dataOnly="0" labelOnly="1" outline="0" fieldPosition="0">
        <references count="2">
          <reference field="0" count="1">
            <x v="49"/>
          </reference>
          <reference field="2" count="1" selected="0">
            <x v="34"/>
          </reference>
        </references>
      </pivotArea>
    </format>
    <format dxfId="2195">
      <pivotArea dataOnly="0" labelOnly="1" outline="0" fieldPosition="0">
        <references count="2">
          <reference field="0" count="2">
            <x v="56"/>
            <x v="58"/>
          </reference>
          <reference field="2" count="1" selected="0">
            <x v="35"/>
          </reference>
        </references>
      </pivotArea>
    </format>
    <format dxfId="2194">
      <pivotArea dataOnly="0" labelOnly="1" outline="0" fieldPosition="0">
        <references count="2">
          <reference field="0" count="1">
            <x v="57"/>
          </reference>
          <reference field="2" count="1" selected="0">
            <x v="36"/>
          </reference>
        </references>
      </pivotArea>
    </format>
    <format dxfId="2193">
      <pivotArea dataOnly="0" labelOnly="1" outline="0" fieldPosition="0">
        <references count="2">
          <reference field="0" count="3">
            <x v="60"/>
            <x v="61"/>
            <x v="63"/>
          </reference>
          <reference field="2" count="1" selected="0">
            <x v="37"/>
          </reference>
        </references>
      </pivotArea>
    </format>
    <format dxfId="2192">
      <pivotArea dataOnly="0" labelOnly="1" outline="0" fieldPosition="0">
        <references count="2">
          <reference field="0" count="2">
            <x v="68"/>
            <x v="73"/>
          </reference>
          <reference field="2" count="1" selected="0">
            <x v="38"/>
          </reference>
        </references>
      </pivotArea>
    </format>
    <format dxfId="2191">
      <pivotArea dataOnly="0" labelOnly="1" outline="0" fieldPosition="0">
        <references count="2">
          <reference field="0" count="1">
            <x v="70"/>
          </reference>
          <reference field="2" count="1" selected="0">
            <x v="39"/>
          </reference>
        </references>
      </pivotArea>
    </format>
    <format dxfId="2190">
      <pivotArea dataOnly="0" labelOnly="1" outline="0" fieldPosition="0">
        <references count="2">
          <reference field="0" count="1">
            <x v="74"/>
          </reference>
          <reference field="2" count="1" selected="0">
            <x v="40"/>
          </reference>
        </references>
      </pivotArea>
    </format>
    <format dxfId="2189">
      <pivotArea dataOnly="0" labelOnly="1" outline="0" fieldPosition="0">
        <references count="2">
          <reference field="0" count="1">
            <x v="78"/>
          </reference>
          <reference field="2" count="1" selected="0">
            <x v="41"/>
          </reference>
        </references>
      </pivotArea>
    </format>
    <format dxfId="2188">
      <pivotArea dataOnly="0" labelOnly="1" outline="0" fieldPosition="0">
        <references count="2">
          <reference field="0" count="1">
            <x v="82"/>
          </reference>
          <reference field="2" count="1" selected="0">
            <x v="42"/>
          </reference>
        </references>
      </pivotArea>
    </format>
    <format dxfId="2187">
      <pivotArea dataOnly="0" labelOnly="1" outline="0" fieldPosition="0">
        <references count="2">
          <reference field="0" count="3">
            <x v="83"/>
            <x v="88"/>
            <x v="105"/>
          </reference>
          <reference field="2" count="1" selected="0">
            <x v="43"/>
          </reference>
        </references>
      </pivotArea>
    </format>
    <format dxfId="2186">
      <pivotArea dataOnly="0" labelOnly="1" outline="0" fieldPosition="0">
        <references count="2">
          <reference field="0" count="1">
            <x v="87"/>
          </reference>
          <reference field="2" count="1" selected="0">
            <x v="44"/>
          </reference>
        </references>
      </pivotArea>
    </format>
    <format dxfId="2185">
      <pivotArea dataOnly="0" labelOnly="1" outline="0" fieldPosition="0">
        <references count="2">
          <reference field="0" count="1">
            <x v="92"/>
          </reference>
          <reference field="2" count="1" selected="0">
            <x v="45"/>
          </reference>
        </references>
      </pivotArea>
    </format>
    <format dxfId="2184">
      <pivotArea dataOnly="0" labelOnly="1" outline="0" fieldPosition="0">
        <references count="2">
          <reference field="0" count="1">
            <x v="93"/>
          </reference>
          <reference field="2" count="1" selected="0">
            <x v="46"/>
          </reference>
        </references>
      </pivotArea>
    </format>
    <format dxfId="2183">
      <pivotArea dataOnly="0" labelOnly="1" outline="0" fieldPosition="0">
        <references count="2">
          <reference field="0" count="1">
            <x v="97"/>
          </reference>
          <reference field="2" count="1" selected="0">
            <x v="47"/>
          </reference>
        </references>
      </pivotArea>
    </format>
    <format dxfId="2182">
      <pivotArea dataOnly="0" labelOnly="1" outline="0" fieldPosition="0">
        <references count="2">
          <reference field="0" count="1">
            <x v="104"/>
          </reference>
          <reference field="2" count="1" selected="0">
            <x v="48"/>
          </reference>
        </references>
      </pivotArea>
    </format>
    <format dxfId="2181">
      <pivotArea dataOnly="0" labelOnly="1" outline="0" fieldPosition="0">
        <references count="2">
          <reference field="0" count="1">
            <x v="106"/>
          </reference>
          <reference field="2" count="1" selected="0">
            <x v="49"/>
          </reference>
        </references>
      </pivotArea>
    </format>
    <format dxfId="2180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2179">
      <pivotArea dataOnly="0" labelOnly="1" outline="0" fieldPosition="0">
        <references count="3">
          <reference field="0" count="1" selected="0">
            <x v="96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2178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2177">
      <pivotArea dataOnly="0" labelOnly="1" outline="0" fieldPosition="0">
        <references count="3">
          <reference field="0" count="1" selected="0">
            <x v="10"/>
          </reference>
          <reference field="2" count="1" selected="0">
            <x v="3"/>
          </reference>
          <reference field="4" count="1">
            <x v="1"/>
          </reference>
        </references>
      </pivotArea>
    </format>
    <format dxfId="2176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3"/>
          </reference>
          <reference field="4" count="1">
            <x v="0"/>
          </reference>
        </references>
      </pivotArea>
    </format>
    <format dxfId="2175">
      <pivotArea dataOnly="0" labelOnly="1" outline="0" fieldPosition="0">
        <references count="3">
          <reference field="0" count="1" selected="0">
            <x v="86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2174">
      <pivotArea dataOnly="0" labelOnly="1" outline="0" fieldPosition="0">
        <references count="3">
          <reference field="0" count="1" selected="0">
            <x v="0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2173">
      <pivotArea dataOnly="0" labelOnly="1" outline="0" fieldPosition="0">
        <references count="3">
          <reference field="0" count="1" selected="0">
            <x v="47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2172">
      <pivotArea dataOnly="0" labelOnly="1" outline="0" fieldPosition="0">
        <references count="3">
          <reference field="0" count="1" selected="0">
            <x v="103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2171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2170">
      <pivotArea dataOnly="0" labelOnly="1" outline="0" fieldPosition="0">
        <references count="3">
          <reference field="0" count="1" selected="0">
            <x v="72"/>
          </reference>
          <reference field="2" count="1" selected="0">
            <x v="7"/>
          </reference>
          <reference field="4" count="1">
            <x v="0"/>
          </reference>
        </references>
      </pivotArea>
    </format>
    <format dxfId="2169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7"/>
          </reference>
          <reference field="4" count="1">
            <x v="0"/>
          </reference>
        </references>
      </pivotArea>
    </format>
    <format dxfId="2168">
      <pivotArea dataOnly="0" labelOnly="1" outline="0" fieldPosition="0">
        <references count="3">
          <reference field="0" count="1" selected="0">
            <x v="85"/>
          </reference>
          <reference field="2" count="1" selected="0">
            <x v="7"/>
          </reference>
          <reference field="4" count="1">
            <x v="0"/>
          </reference>
        </references>
      </pivotArea>
    </format>
    <format dxfId="2167">
      <pivotArea dataOnly="0" labelOnly="1" outline="0" fieldPosition="0">
        <references count="3">
          <reference field="0" count="1" selected="0">
            <x v="11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2166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2165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2164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2163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2162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2161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2160">
      <pivotArea dataOnly="0" labelOnly="1" outline="0" fieldPosition="0">
        <references count="3">
          <reference field="0" count="1" selected="0">
            <x v="89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2159">
      <pivotArea dataOnly="0" labelOnly="1" outline="0" fieldPosition="0">
        <references count="3">
          <reference field="0" count="1" selected="0">
            <x v="90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2158">
      <pivotArea dataOnly="0" labelOnly="1" outline="0" fieldPosition="0">
        <references count="3">
          <reference field="0" count="1" selected="0">
            <x v="107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2157">
      <pivotArea dataOnly="0" labelOnly="1" outline="0" fieldPosition="0">
        <references count="3">
          <reference field="0" count="1" selected="0">
            <x v="98"/>
          </reference>
          <reference field="2" count="1" selected="0">
            <x v="11"/>
          </reference>
          <reference field="4" count="1">
            <x v="1"/>
          </reference>
        </references>
      </pivotArea>
    </format>
    <format dxfId="2156">
      <pivotArea dataOnly="0" labelOnly="1" outline="0" fieldPosition="0">
        <references count="3">
          <reference field="0" count="1" selected="0">
            <x v="99"/>
          </reference>
          <reference field="2" count="1" selected="0">
            <x v="12"/>
          </reference>
          <reference field="4" count="1">
            <x v="0"/>
          </reference>
        </references>
      </pivotArea>
    </format>
    <format dxfId="2155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2154">
      <pivotArea dataOnly="0" labelOnly="1" outline="0" fieldPosition="0">
        <references count="3">
          <reference field="0" count="1" selected="0">
            <x v="4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2153">
      <pivotArea dataOnly="0" labelOnly="1" outline="0" fieldPosition="0">
        <references count="3">
          <reference field="0" count="1" selected="0">
            <x v="14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2152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2151">
      <pivotArea dataOnly="0" labelOnly="1" outline="0" fieldPosition="0">
        <references count="3">
          <reference field="0" count="1" selected="0">
            <x v="19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2150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2149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2148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2147">
      <pivotArea dataOnly="0" labelOnly="1" outline="0" fieldPosition="0">
        <references count="3">
          <reference field="0" count="1" selected="0">
            <x v="100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2146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14"/>
          </reference>
          <reference field="4" count="1">
            <x v="0"/>
          </reference>
        </references>
      </pivotArea>
    </format>
    <format dxfId="2145">
      <pivotArea dataOnly="0" labelOnly="1" outline="0" fieldPosition="0">
        <references count="3">
          <reference field="0" count="1" selected="0">
            <x v="52"/>
          </reference>
          <reference field="2" count="1" selected="0">
            <x v="14"/>
          </reference>
          <reference field="4" count="1">
            <x v="0"/>
          </reference>
        </references>
      </pivotArea>
    </format>
    <format dxfId="2144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2143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2142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2141">
      <pivotArea dataOnly="0" labelOnly="1" outline="0" fieldPosition="0">
        <references count="3">
          <reference field="0" count="1" selected="0">
            <x v="69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2140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2139">
      <pivotArea dataOnly="0" labelOnly="1" outline="0" fieldPosition="0">
        <references count="3">
          <reference field="0" count="1" selected="0">
            <x v="84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2138">
      <pivotArea dataOnly="0" labelOnly="1" outline="0" fieldPosition="0">
        <references count="3">
          <reference field="0" count="1" selected="0">
            <x v="26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2137">
      <pivotArea dataOnly="0" labelOnly="1" outline="0" fieldPosition="0">
        <references count="3">
          <reference field="0" count="1" selected="0">
            <x v="51"/>
          </reference>
          <reference field="2" count="1" selected="0">
            <x v="22"/>
          </reference>
          <reference field="4" count="1">
            <x v="0"/>
          </reference>
        </references>
      </pivotArea>
    </format>
    <format dxfId="2136">
      <pivotArea dataOnly="0" labelOnly="1" outline="0" fieldPosition="0">
        <references count="3">
          <reference field="0" count="1" selected="0">
            <x v="53"/>
          </reference>
          <reference field="2" count="1" selected="0">
            <x v="22"/>
          </reference>
          <reference field="4" count="1">
            <x v="0"/>
          </reference>
        </references>
      </pivotArea>
    </format>
    <format dxfId="2135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2134">
      <pivotArea dataOnly="0" labelOnly="1" outline="0" fieldPosition="0">
        <references count="3">
          <reference field="0" count="1" selected="0">
            <x v="6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2133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25"/>
          </reference>
          <reference field="4" count="1">
            <x v="0"/>
          </reference>
        </references>
      </pivotArea>
    </format>
    <format dxfId="2132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2131">
      <pivotArea dataOnly="0" labelOnly="1" outline="0" fieldPosition="0">
        <references count="3">
          <reference field="0" count="1" selected="0">
            <x v="21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2130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29"/>
          </reference>
          <reference field="4" count="1">
            <x v="1"/>
          </reference>
        </references>
      </pivotArea>
    </format>
    <format dxfId="2129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2128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2127">
      <pivotArea dataOnly="0" labelOnly="1" outline="0" fieldPosition="0">
        <references count="3">
          <reference field="0" count="1" selected="0">
            <x v="80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2126">
      <pivotArea dataOnly="0" labelOnly="1" outline="0" fieldPosition="0">
        <references count="3">
          <reference field="0" count="1" selected="0">
            <x v="42"/>
          </reference>
          <reference field="2" count="1" selected="0">
            <x v="32"/>
          </reference>
          <reference field="4" count="1">
            <x v="0"/>
          </reference>
        </references>
      </pivotArea>
    </format>
    <format dxfId="2125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32"/>
          </reference>
          <reference field="4" count="1">
            <x v="0"/>
          </reference>
        </references>
      </pivotArea>
    </format>
    <format dxfId="2124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33"/>
          </reference>
          <reference field="4" count="1">
            <x v="0"/>
          </reference>
        </references>
      </pivotArea>
    </format>
    <format dxfId="2123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34"/>
          </reference>
          <reference field="4" count="1">
            <x v="1"/>
          </reference>
        </references>
      </pivotArea>
    </format>
    <format dxfId="2122">
      <pivotArea dataOnly="0" labelOnly="1" outline="0" fieldPosition="0">
        <references count="3">
          <reference field="0" count="1" selected="0">
            <x v="56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2121">
      <pivotArea dataOnly="0" labelOnly="1" outline="0" fieldPosition="0">
        <references count="3">
          <reference field="0" count="1" selected="0">
            <x v="58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2120">
      <pivotArea dataOnly="0" labelOnly="1" outline="0" fieldPosition="0">
        <references count="3">
          <reference field="0" count="1" selected="0">
            <x v="57"/>
          </reference>
          <reference field="2" count="1" selected="0">
            <x v="36"/>
          </reference>
          <reference field="4" count="1">
            <x v="1"/>
          </reference>
        </references>
      </pivotArea>
    </format>
    <format dxfId="2119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37"/>
          </reference>
          <reference field="4" count="1">
            <x v="1"/>
          </reference>
        </references>
      </pivotArea>
    </format>
    <format dxfId="2118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37"/>
          </reference>
          <reference field="4" count="1">
            <x v="0"/>
          </reference>
        </references>
      </pivotArea>
    </format>
    <format dxfId="2117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37"/>
          </reference>
          <reference field="4" count="1">
            <x v="0"/>
          </reference>
        </references>
      </pivotArea>
    </format>
    <format dxfId="2116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38"/>
          </reference>
          <reference field="4" count="1">
            <x v="1"/>
          </reference>
        </references>
      </pivotArea>
    </format>
    <format dxfId="2115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38"/>
          </reference>
          <reference field="4" count="1">
            <x v="0"/>
          </reference>
        </references>
      </pivotArea>
    </format>
    <format dxfId="2114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39"/>
          </reference>
          <reference field="4" count="1">
            <x v="1"/>
          </reference>
        </references>
      </pivotArea>
    </format>
    <format dxfId="2113">
      <pivotArea dataOnly="0" labelOnly="1" outline="0" fieldPosition="0">
        <references count="3">
          <reference field="0" count="1" selected="0">
            <x v="74"/>
          </reference>
          <reference field="2" count="1" selected="0">
            <x v="40"/>
          </reference>
          <reference field="4" count="1">
            <x v="1"/>
          </reference>
        </references>
      </pivotArea>
    </format>
    <format dxfId="2112">
      <pivotArea dataOnly="0" labelOnly="1" outline="0" fieldPosition="0">
        <references count="3">
          <reference field="0" count="1" selected="0">
            <x v="78"/>
          </reference>
          <reference field="2" count="1" selected="0">
            <x v="41"/>
          </reference>
          <reference field="4" count="1">
            <x v="0"/>
          </reference>
        </references>
      </pivotArea>
    </format>
    <format dxfId="2111">
      <pivotArea dataOnly="0" labelOnly="1" outline="0" fieldPosition="0">
        <references count="3">
          <reference field="0" count="1" selected="0">
            <x v="82"/>
          </reference>
          <reference field="2" count="1" selected="0">
            <x v="42"/>
          </reference>
          <reference field="4" count="1">
            <x v="1"/>
          </reference>
        </references>
      </pivotArea>
    </format>
    <format dxfId="2110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2109">
      <pivotArea dataOnly="0" labelOnly="1" outline="0" fieldPosition="0">
        <references count="3">
          <reference field="0" count="1" selected="0">
            <x v="88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2108">
      <pivotArea dataOnly="0" labelOnly="1" outline="0" fieldPosition="0">
        <references count="3">
          <reference field="0" count="1" selected="0">
            <x v="105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2107">
      <pivotArea dataOnly="0" labelOnly="1" outline="0" fieldPosition="0">
        <references count="3">
          <reference field="0" count="1" selected="0">
            <x v="87"/>
          </reference>
          <reference field="2" count="1" selected="0">
            <x v="44"/>
          </reference>
          <reference field="4" count="1">
            <x v="1"/>
          </reference>
        </references>
      </pivotArea>
    </format>
    <format dxfId="2106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45"/>
          </reference>
          <reference field="4" count="1">
            <x v="1"/>
          </reference>
        </references>
      </pivotArea>
    </format>
    <format dxfId="2105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46"/>
          </reference>
          <reference field="4" count="1">
            <x v="0"/>
          </reference>
        </references>
      </pivotArea>
    </format>
    <format dxfId="2104">
      <pivotArea dataOnly="0" labelOnly="1" outline="0" fieldPosition="0">
        <references count="3">
          <reference field="0" count="1" selected="0">
            <x v="97"/>
          </reference>
          <reference field="2" count="1" selected="0">
            <x v="47"/>
          </reference>
          <reference field="4" count="1">
            <x v="1"/>
          </reference>
        </references>
      </pivotArea>
    </format>
    <format dxfId="2103">
      <pivotArea dataOnly="0" labelOnly="1" outline="0" fieldPosition="0">
        <references count="3">
          <reference field="0" count="1" selected="0">
            <x v="104"/>
          </reference>
          <reference field="2" count="1" selected="0">
            <x v="48"/>
          </reference>
          <reference field="4" count="1">
            <x v="0"/>
          </reference>
        </references>
      </pivotArea>
    </format>
    <format dxfId="2102">
      <pivotArea dataOnly="0" labelOnly="1" outline="0" fieldPosition="0">
        <references count="3">
          <reference field="0" count="1" selected="0">
            <x v="106"/>
          </reference>
          <reference field="2" count="1" selected="0">
            <x v="49"/>
          </reference>
          <reference field="4" count="1">
            <x v="1"/>
          </reference>
        </references>
      </pivotArea>
    </format>
    <format dxfId="2101">
      <pivotArea outline="0" collapsedLevelsAreSubtotals="1" fieldPosition="0">
        <references count="3">
          <reference field="0" count="3" selected="0">
            <x v="7"/>
            <x v="8"/>
            <x v="94"/>
          </reference>
          <reference field="2" count="1" selected="0">
            <x v="19"/>
          </reference>
          <reference field="4" count="1" selected="0">
            <x v="1"/>
          </reference>
        </references>
      </pivotArea>
    </format>
    <format dxfId="2100">
      <pivotArea dataOnly="0" labelOnly="1" outline="0" fieldPosition="0">
        <references count="1">
          <reference field="2" count="1">
            <x v="19"/>
          </reference>
        </references>
      </pivotArea>
    </format>
    <format dxfId="2099">
      <pivotArea dataOnly="0" labelOnly="1" outline="0" fieldPosition="0">
        <references count="2">
          <reference field="0" count="3">
            <x v="7"/>
            <x v="8"/>
            <x v="94"/>
          </reference>
          <reference field="2" count="1" selected="0">
            <x v="19"/>
          </reference>
        </references>
      </pivotArea>
    </format>
    <format dxfId="2098">
      <pivotArea dataOnly="0" labelOnly="1" outline="0" fieldPosition="0">
        <references count="3">
          <reference field="0" count="1" selected="0">
            <x v="7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2097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2096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2095">
      <pivotArea outline="0" collapsedLevelsAreSubtotals="1" fieldPosition="0">
        <references count="3">
          <reference field="0" count="12" selected="0">
            <x v="2"/>
            <x v="5"/>
            <x v="16"/>
            <x v="22"/>
            <x v="24"/>
            <x v="29"/>
            <x v="32"/>
            <x v="46"/>
            <x v="77"/>
            <x v="91"/>
            <x v="95"/>
            <x v="102"/>
          </reference>
          <reference field="2" count="1" selected="0">
            <x v="21"/>
          </reference>
          <reference field="4" count="1" selected="0">
            <x v="1"/>
          </reference>
        </references>
      </pivotArea>
    </format>
    <format dxfId="2094">
      <pivotArea dataOnly="0" labelOnly="1" outline="0" fieldPosition="0">
        <references count="1">
          <reference field="2" count="1">
            <x v="21"/>
          </reference>
        </references>
      </pivotArea>
    </format>
    <format dxfId="2093">
      <pivotArea dataOnly="0" labelOnly="1" outline="0" fieldPosition="0">
        <references count="2">
          <reference field="0" count="12">
            <x v="2"/>
            <x v="5"/>
            <x v="16"/>
            <x v="22"/>
            <x v="24"/>
            <x v="29"/>
            <x v="32"/>
            <x v="46"/>
            <x v="77"/>
            <x v="91"/>
            <x v="95"/>
            <x v="102"/>
          </reference>
          <reference field="2" count="1" selected="0">
            <x v="21"/>
          </reference>
        </references>
      </pivotArea>
    </format>
    <format dxfId="2092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2091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2090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2089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2088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2087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2086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2085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2084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2083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2082">
      <pivotArea dataOnly="0" labelOnly="1" outline="0" fieldPosition="0">
        <references count="3">
          <reference field="0" count="1" selected="0">
            <x v="95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2081">
      <pivotArea dataOnly="0" labelOnly="1" outline="0" fieldPosition="0">
        <references count="3">
          <reference field="0" count="1" selected="0">
            <x v="102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2080">
      <pivotArea outline="0" collapsedLevelsAreSubtotals="1" fieldPosition="0">
        <references count="3">
          <reference field="0" count="12" selected="0">
            <x v="2"/>
            <x v="5"/>
            <x v="16"/>
            <x v="22"/>
            <x v="24"/>
            <x v="29"/>
            <x v="32"/>
            <x v="46"/>
            <x v="77"/>
            <x v="91"/>
            <x v="95"/>
            <x v="102"/>
          </reference>
          <reference field="2" count="1" selected="0">
            <x v="21"/>
          </reference>
          <reference field="4" count="1" selected="0">
            <x v="1"/>
          </reference>
        </references>
      </pivotArea>
    </format>
    <format dxfId="2079">
      <pivotArea dataOnly="0" labelOnly="1" outline="0" fieldPosition="0">
        <references count="1">
          <reference field="2" count="1">
            <x v="21"/>
          </reference>
        </references>
      </pivotArea>
    </format>
    <format dxfId="2078">
      <pivotArea dataOnly="0" labelOnly="1" outline="0" fieldPosition="0">
        <references count="2">
          <reference field="0" count="12">
            <x v="2"/>
            <x v="5"/>
            <x v="16"/>
            <x v="22"/>
            <x v="24"/>
            <x v="29"/>
            <x v="32"/>
            <x v="46"/>
            <x v="77"/>
            <x v="91"/>
            <x v="95"/>
            <x v="102"/>
          </reference>
          <reference field="2" count="1" selected="0">
            <x v="21"/>
          </reference>
        </references>
      </pivotArea>
    </format>
    <format dxfId="2077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2076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2075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2074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2073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2072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2071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2070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2069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2068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2067">
      <pivotArea dataOnly="0" labelOnly="1" outline="0" fieldPosition="0">
        <references count="3">
          <reference field="0" count="1" selected="0">
            <x v="95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2066">
      <pivotArea dataOnly="0" labelOnly="1" outline="0" fieldPosition="0">
        <references count="3">
          <reference field="0" count="1" selected="0">
            <x v="102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2065">
      <pivotArea outline="0" collapsedLevelsAreSubtotals="1" fieldPosition="0">
        <references count="3">
          <reference field="0" count="3" selected="0">
            <x v="7"/>
            <x v="8"/>
            <x v="94"/>
          </reference>
          <reference field="2" count="1" selected="0">
            <x v="19"/>
          </reference>
          <reference field="4" count="1" selected="0">
            <x v="1"/>
          </reference>
        </references>
      </pivotArea>
    </format>
    <format dxfId="2064">
      <pivotArea dataOnly="0" labelOnly="1" outline="0" fieldPosition="0">
        <references count="1">
          <reference field="2" count="1">
            <x v="19"/>
          </reference>
        </references>
      </pivotArea>
    </format>
    <format dxfId="2063">
      <pivotArea dataOnly="0" labelOnly="1" outline="0" fieldPosition="0">
        <references count="2">
          <reference field="0" count="3">
            <x v="7"/>
            <x v="8"/>
            <x v="94"/>
          </reference>
          <reference field="2" count="1" selected="0">
            <x v="19"/>
          </reference>
        </references>
      </pivotArea>
    </format>
    <format dxfId="2062">
      <pivotArea dataOnly="0" labelOnly="1" outline="0" fieldPosition="0">
        <references count="3">
          <reference field="0" count="1" selected="0">
            <x v="7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2061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2060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2059">
      <pivotArea outline="0" collapsedLevelsAreSubtotals="1" fieldPosition="0">
        <references count="3">
          <reference field="0" count="9" selected="0">
            <x v="9"/>
            <x v="25"/>
            <x v="33"/>
            <x v="40"/>
            <x v="44"/>
            <x v="54"/>
            <x v="55"/>
            <x v="81"/>
            <x v="101"/>
          </reference>
          <reference field="2" count="1" selected="0">
            <x v="23"/>
          </reference>
          <reference field="4" count="0" selected="0"/>
        </references>
      </pivotArea>
    </format>
    <format dxfId="2058">
      <pivotArea dataOnly="0" labelOnly="1" outline="0" fieldPosition="0">
        <references count="1">
          <reference field="2" count="1">
            <x v="23"/>
          </reference>
        </references>
      </pivotArea>
    </format>
    <format dxfId="2057">
      <pivotArea dataOnly="0" labelOnly="1" outline="0" fieldPosition="0">
        <references count="2">
          <reference field="0" count="9">
            <x v="9"/>
            <x v="25"/>
            <x v="33"/>
            <x v="40"/>
            <x v="44"/>
            <x v="54"/>
            <x v="55"/>
            <x v="81"/>
            <x v="101"/>
          </reference>
          <reference field="2" count="1" selected="0">
            <x v="23"/>
          </reference>
        </references>
      </pivotArea>
    </format>
    <format dxfId="2056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2055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23"/>
          </reference>
          <reference field="4" count="1">
            <x v="0"/>
          </reference>
        </references>
      </pivotArea>
    </format>
    <format dxfId="2054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2053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23"/>
          </reference>
          <reference field="4" count="1">
            <x v="0"/>
          </reference>
        </references>
      </pivotArea>
    </format>
    <format dxfId="2052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2051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2050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2049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2048">
      <pivotArea dataOnly="0" labelOnly="1" outline="0" fieldPosition="0">
        <references count="3">
          <reference field="0" count="1" selected="0">
            <x v="101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2047">
      <pivotArea outline="0" collapsedLevelsAreSubtotals="1" fieldPosition="0">
        <references count="3">
          <reference field="0" count="9" selected="0">
            <x v="9"/>
            <x v="25"/>
            <x v="33"/>
            <x v="40"/>
            <x v="44"/>
            <x v="54"/>
            <x v="55"/>
            <x v="81"/>
            <x v="101"/>
          </reference>
          <reference field="2" count="1" selected="0">
            <x v="23"/>
          </reference>
          <reference field="4" count="0" selected="0"/>
        </references>
      </pivotArea>
    </format>
    <format dxfId="2046">
      <pivotArea dataOnly="0" labelOnly="1" outline="0" fieldPosition="0">
        <references count="1">
          <reference field="2" count="1">
            <x v="23"/>
          </reference>
        </references>
      </pivotArea>
    </format>
    <format dxfId="2045">
      <pivotArea dataOnly="0" labelOnly="1" outline="0" fieldPosition="0">
        <references count="2">
          <reference field="0" count="9">
            <x v="9"/>
            <x v="25"/>
            <x v="33"/>
            <x v="40"/>
            <x v="44"/>
            <x v="54"/>
            <x v="55"/>
            <x v="81"/>
            <x v="101"/>
          </reference>
          <reference field="2" count="1" selected="0">
            <x v="23"/>
          </reference>
        </references>
      </pivotArea>
    </format>
    <format dxfId="2044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2043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23"/>
          </reference>
          <reference field="4" count="1">
            <x v="0"/>
          </reference>
        </references>
      </pivotArea>
    </format>
    <format dxfId="2042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2041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23"/>
          </reference>
          <reference field="4" count="1">
            <x v="0"/>
          </reference>
        </references>
      </pivotArea>
    </format>
    <format dxfId="2040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2039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2038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2037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2036">
      <pivotArea dataOnly="0" labelOnly="1" outline="0" fieldPosition="0">
        <references count="3">
          <reference field="0" count="1" selected="0">
            <x v="101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2035">
      <pivotArea outline="0" collapsedLevelsAreSubtotals="1" fieldPosition="0">
        <references count="3">
          <reference field="0" count="5" selected="0">
            <x v="15"/>
            <x v="17"/>
            <x v="38"/>
            <x v="59"/>
            <x v="62"/>
          </reference>
          <reference field="2" count="1" selected="0">
            <x v="27"/>
          </reference>
          <reference field="4" count="0" selected="0"/>
        </references>
      </pivotArea>
    </format>
    <format dxfId="2034">
      <pivotArea dataOnly="0" labelOnly="1" outline="0" fieldPosition="0">
        <references count="1">
          <reference field="2" count="1">
            <x v="27"/>
          </reference>
        </references>
      </pivotArea>
    </format>
    <format dxfId="2033">
      <pivotArea dataOnly="0" labelOnly="1" outline="0" fieldPosition="0">
        <references count="2">
          <reference field="0" count="5">
            <x v="15"/>
            <x v="17"/>
            <x v="38"/>
            <x v="59"/>
            <x v="62"/>
          </reference>
          <reference field="2" count="1" selected="0">
            <x v="27"/>
          </reference>
        </references>
      </pivotArea>
    </format>
    <format dxfId="2032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27"/>
          </reference>
          <reference field="4" count="1">
            <x v="0"/>
          </reference>
        </references>
      </pivotArea>
    </format>
    <format dxfId="2031">
      <pivotArea dataOnly="0" labelOnly="1" outline="0" fieldPosition="0">
        <references count="3">
          <reference field="0" count="1" selected="0">
            <x v="17"/>
          </reference>
          <reference field="2" count="1" selected="0">
            <x v="27"/>
          </reference>
          <reference field="4" count="1">
            <x v="1"/>
          </reference>
        </references>
      </pivotArea>
    </format>
    <format dxfId="2030">
      <pivotArea dataOnly="0" labelOnly="1" outline="0" fieldPosition="0">
        <references count="3">
          <reference field="0" count="1" selected="0">
            <x v="38"/>
          </reference>
          <reference field="2" count="1" selected="0">
            <x v="27"/>
          </reference>
          <reference field="4" count="1">
            <x v="0"/>
          </reference>
        </references>
      </pivotArea>
    </format>
    <format dxfId="2029">
      <pivotArea dataOnly="0" labelOnly="1" outline="0" fieldPosition="0">
        <references count="3">
          <reference field="0" count="1" selected="0">
            <x v="59"/>
          </reference>
          <reference field="2" count="1" selected="0">
            <x v="27"/>
          </reference>
          <reference field="4" count="1">
            <x v="1"/>
          </reference>
        </references>
      </pivotArea>
    </format>
    <format dxfId="2028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27"/>
          </reference>
          <reference field="4" count="1">
            <x v="1"/>
          </reference>
        </references>
      </pivotArea>
    </format>
    <format dxfId="2027">
      <pivotArea outline="0" collapsedLevelsAreSubtotals="1" fieldPosition="0">
        <references count="3">
          <reference field="0" count="5" selected="0">
            <x v="15"/>
            <x v="17"/>
            <x v="38"/>
            <x v="59"/>
            <x v="62"/>
          </reference>
          <reference field="2" count="1" selected="0">
            <x v="27"/>
          </reference>
          <reference field="4" count="0" selected="0"/>
        </references>
      </pivotArea>
    </format>
    <format dxfId="2026">
      <pivotArea dataOnly="0" labelOnly="1" outline="0" fieldPosition="0">
        <references count="1">
          <reference field="2" count="1">
            <x v="27"/>
          </reference>
        </references>
      </pivotArea>
    </format>
    <format dxfId="2025">
      <pivotArea dataOnly="0" labelOnly="1" outline="0" fieldPosition="0">
        <references count="2">
          <reference field="0" count="5">
            <x v="15"/>
            <x v="17"/>
            <x v="38"/>
            <x v="59"/>
            <x v="62"/>
          </reference>
          <reference field="2" count="1" selected="0">
            <x v="27"/>
          </reference>
        </references>
      </pivotArea>
    </format>
    <format dxfId="2024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27"/>
          </reference>
          <reference field="4" count="1">
            <x v="0"/>
          </reference>
        </references>
      </pivotArea>
    </format>
    <format dxfId="2023">
      <pivotArea dataOnly="0" labelOnly="1" outline="0" fieldPosition="0">
        <references count="3">
          <reference field="0" count="1" selected="0">
            <x v="17"/>
          </reference>
          <reference field="2" count="1" selected="0">
            <x v="27"/>
          </reference>
          <reference field="4" count="1">
            <x v="1"/>
          </reference>
        </references>
      </pivotArea>
    </format>
    <format dxfId="2022">
      <pivotArea dataOnly="0" labelOnly="1" outline="0" fieldPosition="0">
        <references count="3">
          <reference field="0" count="1" selected="0">
            <x v="38"/>
          </reference>
          <reference field="2" count="1" selected="0">
            <x v="27"/>
          </reference>
          <reference field="4" count="1">
            <x v="0"/>
          </reference>
        </references>
      </pivotArea>
    </format>
    <format dxfId="2021">
      <pivotArea dataOnly="0" labelOnly="1" outline="0" fieldPosition="0">
        <references count="3">
          <reference field="0" count="1" selected="0">
            <x v="59"/>
          </reference>
          <reference field="2" count="1" selected="0">
            <x v="27"/>
          </reference>
          <reference field="4" count="1">
            <x v="1"/>
          </reference>
        </references>
      </pivotArea>
    </format>
    <format dxfId="2020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27"/>
          </reference>
          <reference field="4" count="1">
            <x v="1"/>
          </reference>
        </references>
      </pivotArea>
    </format>
    <format dxfId="2019">
      <pivotArea type="all" dataOnly="0" outline="0" fieldPosition="0"/>
    </format>
    <format dxfId="2018">
      <pivotArea field="2" type="button" dataOnly="0" labelOnly="1" outline="0" axis="axisRow" fieldPosition="0"/>
    </format>
    <format dxfId="2017">
      <pivotArea field="0" type="button" dataOnly="0" labelOnly="1" outline="0" axis="axisRow" fieldPosition="1"/>
    </format>
    <format dxfId="2016">
      <pivotArea field="4" type="button" dataOnly="0" labelOnly="1" outline="0" axis="axisRow" fieldPosition="2"/>
    </format>
    <format dxfId="2015">
      <pivotArea field="2" type="button" dataOnly="0" labelOnly="1" outline="0" axis="axisRow" fieldPosition="0"/>
    </format>
    <format dxfId="2014">
      <pivotArea field="0" type="button" dataOnly="0" labelOnly="1" outline="0" axis="axisRow" fieldPosition="1"/>
    </format>
    <format dxfId="2013">
      <pivotArea field="4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Tabla dinámica1" cacheId="6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compact="0" compactData="0" gridDropZones="1" multipleFieldFilters="0">
  <location ref="I43:M101" firstHeaderRow="1" firstDataRow="2" firstDataCol="2"/>
  <pivotFields count="5">
    <pivotField compact="0" numFmtId="22" outline="0" showAll="0"/>
    <pivotField axis="axisRow" dataField="1" compact="0" outline="0" showAll="0" defaultSubtotal="0">
      <items count="56">
        <item x="2"/>
        <item x="12"/>
        <item x="53"/>
        <item x="13"/>
        <item x="39"/>
        <item x="29"/>
        <item x="27"/>
        <item x="15"/>
        <item x="21"/>
        <item x="19"/>
        <item x="22"/>
        <item x="46"/>
        <item x="1"/>
        <item x="26"/>
        <item x="41"/>
        <item x="50"/>
        <item x="3"/>
        <item x="49"/>
        <item x="40"/>
        <item x="6"/>
        <item x="14"/>
        <item x="7"/>
        <item x="37"/>
        <item x="45"/>
        <item x="24"/>
        <item x="11"/>
        <item x="43"/>
        <item x="18"/>
        <item x="52"/>
        <item x="0"/>
        <item x="4"/>
        <item x="5"/>
        <item x="8"/>
        <item x="9"/>
        <item x="10"/>
        <item x="16"/>
        <item x="17"/>
        <item x="20"/>
        <item x="23"/>
        <item x="25"/>
        <item x="28"/>
        <item x="30"/>
        <item x="31"/>
        <item x="32"/>
        <item x="33"/>
        <item x="34"/>
        <item x="35"/>
        <item x="36"/>
        <item x="38"/>
        <item x="42"/>
        <item x="44"/>
        <item x="47"/>
        <item x="48"/>
        <item x="51"/>
        <item x="54"/>
        <item x="55"/>
      </items>
    </pivotField>
    <pivotField axis="axisRow" compact="0" outline="0" showAll="0" sortType="descending">
      <items count="57">
        <item x="12"/>
        <item x="53"/>
        <item x="13"/>
        <item x="39"/>
        <item x="29"/>
        <item x="27"/>
        <item x="15"/>
        <item x="21"/>
        <item x="19"/>
        <item x="22"/>
        <item x="1"/>
        <item x="41"/>
        <item x="40"/>
        <item x="11"/>
        <item x="18"/>
        <item x="3"/>
        <item x="0"/>
        <item x="6"/>
        <item x="46"/>
        <item x="49"/>
        <item x="26"/>
        <item x="14"/>
        <item x="24"/>
        <item x="52"/>
        <item x="43"/>
        <item x="37"/>
        <item x="7"/>
        <item x="50"/>
        <item x="2"/>
        <item x="45"/>
        <item x="4"/>
        <item x="5"/>
        <item x="8"/>
        <item x="9"/>
        <item x="10"/>
        <item x="16"/>
        <item x="17"/>
        <item x="20"/>
        <item x="23"/>
        <item x="25"/>
        <item x="28"/>
        <item x="30"/>
        <item x="31"/>
        <item x="32"/>
        <item x="33"/>
        <item x="34"/>
        <item x="35"/>
        <item x="36"/>
        <item x="38"/>
        <item x="42"/>
        <item x="44"/>
        <item x="47"/>
        <item x="48"/>
        <item x="51"/>
        <item x="54"/>
        <item x="5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Col" compact="0" outline="0" showAll="0">
      <items count="3">
        <item x="0"/>
        <item x="1"/>
        <item t="default"/>
      </items>
    </pivotField>
  </pivotFields>
  <rowFields count="2">
    <field x="1"/>
    <field x="2"/>
  </rowFields>
  <rowItems count="57">
    <i>
      <x/>
      <x v="28"/>
    </i>
    <i>
      <x v="1"/>
      <x/>
    </i>
    <i>
      <x v="2"/>
      <x v="1"/>
    </i>
    <i>
      <x v="3"/>
      <x v="2"/>
    </i>
    <i>
      <x v="4"/>
      <x v="3"/>
    </i>
    <i>
      <x v="5"/>
      <x v="4"/>
    </i>
    <i>
      <x v="6"/>
      <x v="5"/>
    </i>
    <i>
      <x v="7"/>
      <x v="6"/>
    </i>
    <i>
      <x v="8"/>
      <x v="7"/>
    </i>
    <i>
      <x v="9"/>
      <x v="8"/>
    </i>
    <i>
      <x v="10"/>
      <x v="9"/>
    </i>
    <i>
      <x v="11"/>
      <x v="18"/>
    </i>
    <i>
      <x v="12"/>
      <x v="10"/>
    </i>
    <i>
      <x v="13"/>
      <x v="20"/>
    </i>
    <i>
      <x v="14"/>
      <x v="11"/>
    </i>
    <i>
      <x v="15"/>
      <x v="27"/>
    </i>
    <i>
      <x v="16"/>
      <x v="15"/>
    </i>
    <i>
      <x v="17"/>
      <x v="19"/>
    </i>
    <i>
      <x v="18"/>
      <x v="12"/>
    </i>
    <i>
      <x v="19"/>
      <x v="17"/>
    </i>
    <i>
      <x v="20"/>
      <x v="21"/>
    </i>
    <i>
      <x v="21"/>
      <x v="26"/>
    </i>
    <i>
      <x v="22"/>
      <x v="25"/>
    </i>
    <i>
      <x v="23"/>
      <x v="29"/>
    </i>
    <i>
      <x v="24"/>
      <x v="22"/>
    </i>
    <i>
      <x v="25"/>
      <x v="13"/>
    </i>
    <i>
      <x v="26"/>
      <x v="24"/>
    </i>
    <i>
      <x v="27"/>
      <x v="14"/>
    </i>
    <i>
      <x v="28"/>
      <x v="23"/>
    </i>
    <i>
      <x v="29"/>
      <x v="16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>
      <x v="35"/>
      <x v="35"/>
    </i>
    <i>
      <x v="36"/>
      <x v="36"/>
    </i>
    <i>
      <x v="37"/>
      <x v="37"/>
    </i>
    <i>
      <x v="38"/>
      <x v="38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6"/>
      <x v="46"/>
    </i>
    <i>
      <x v="47"/>
      <x v="47"/>
    </i>
    <i>
      <x v="48"/>
      <x v="48"/>
    </i>
    <i>
      <x v="49"/>
      <x v="49"/>
    </i>
    <i>
      <x v="50"/>
      <x v="50"/>
    </i>
    <i>
      <x v="51"/>
      <x v="51"/>
    </i>
    <i>
      <x v="52"/>
      <x v="52"/>
    </i>
    <i>
      <x v="53"/>
      <x v="53"/>
    </i>
    <i>
      <x v="54"/>
      <x v="54"/>
    </i>
    <i>
      <x v="55"/>
      <x v="55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CODIGO PUNTO" fld="1" subtotal="count" baseField="0" baseItem="0"/>
  </dataFields>
  <formats count="72">
    <format dxfId="1655">
      <pivotArea type="all" dataOnly="0" outline="0" fieldPosition="0"/>
    </format>
    <format dxfId="1654">
      <pivotArea outline="0" collapsedLevelsAreSubtotals="1" fieldPosition="0"/>
    </format>
    <format dxfId="1653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52">
      <pivotArea dataOnly="0" labelOnly="1" outline="0" fieldPosition="0">
        <references count="1">
          <reference field="1" count="6">
            <x v="50"/>
            <x v="51"/>
            <x v="52"/>
            <x v="53"/>
            <x v="54"/>
            <x v="55"/>
          </reference>
        </references>
      </pivotArea>
    </format>
    <format dxfId="1651">
      <pivotArea dataOnly="0" labelOnly="1" grandRow="1" outline="0" fieldPosition="0"/>
    </format>
    <format dxfId="1650">
      <pivotArea dataOnly="0" labelOnly="1" outline="0" fieldPosition="0">
        <references count="2">
          <reference field="1" count="1" selected="0">
            <x v="0"/>
          </reference>
          <reference field="2" count="1">
            <x v="28"/>
          </reference>
        </references>
      </pivotArea>
    </format>
    <format dxfId="1649">
      <pivotArea dataOnly="0" labelOnly="1" outline="0" fieldPosition="0">
        <references count="2">
          <reference field="1" count="1" selected="0">
            <x v="1"/>
          </reference>
          <reference field="2" count="1">
            <x v="0"/>
          </reference>
        </references>
      </pivotArea>
    </format>
    <format dxfId="1648">
      <pivotArea dataOnly="0" labelOnly="1" outline="0" fieldPosition="0">
        <references count="2">
          <reference field="1" count="1" selected="0">
            <x v="2"/>
          </reference>
          <reference field="2" count="1">
            <x v="1"/>
          </reference>
        </references>
      </pivotArea>
    </format>
    <format dxfId="1647">
      <pivotArea dataOnly="0" labelOnly="1" outline="0" fieldPosition="0">
        <references count="2">
          <reference field="1" count="1" selected="0">
            <x v="3"/>
          </reference>
          <reference field="2" count="1">
            <x v="2"/>
          </reference>
        </references>
      </pivotArea>
    </format>
    <format dxfId="1646">
      <pivotArea dataOnly="0" labelOnly="1" outline="0" fieldPosition="0">
        <references count="2">
          <reference field="1" count="1" selected="0">
            <x v="4"/>
          </reference>
          <reference field="2" count="1">
            <x v="3"/>
          </reference>
        </references>
      </pivotArea>
    </format>
    <format dxfId="1645">
      <pivotArea dataOnly="0" labelOnly="1" outline="0" fieldPosition="0">
        <references count="2">
          <reference field="1" count="1" selected="0">
            <x v="5"/>
          </reference>
          <reference field="2" count="1">
            <x v="4"/>
          </reference>
        </references>
      </pivotArea>
    </format>
    <format dxfId="1644">
      <pivotArea dataOnly="0" labelOnly="1" outline="0" fieldPosition="0">
        <references count="2">
          <reference field="1" count="1" selected="0">
            <x v="6"/>
          </reference>
          <reference field="2" count="1">
            <x v="5"/>
          </reference>
        </references>
      </pivotArea>
    </format>
    <format dxfId="1643">
      <pivotArea dataOnly="0" labelOnly="1" outline="0" fieldPosition="0">
        <references count="2">
          <reference field="1" count="1" selected="0">
            <x v="7"/>
          </reference>
          <reference field="2" count="1">
            <x v="6"/>
          </reference>
        </references>
      </pivotArea>
    </format>
    <format dxfId="1642">
      <pivotArea dataOnly="0" labelOnly="1" outline="0" fieldPosition="0">
        <references count="2">
          <reference field="1" count="1" selected="0">
            <x v="8"/>
          </reference>
          <reference field="2" count="1">
            <x v="7"/>
          </reference>
        </references>
      </pivotArea>
    </format>
    <format dxfId="1641">
      <pivotArea dataOnly="0" labelOnly="1" outline="0" fieldPosition="0">
        <references count="2">
          <reference field="1" count="1" selected="0">
            <x v="9"/>
          </reference>
          <reference field="2" count="1">
            <x v="8"/>
          </reference>
        </references>
      </pivotArea>
    </format>
    <format dxfId="1640">
      <pivotArea dataOnly="0" labelOnly="1" outline="0" fieldPosition="0">
        <references count="2">
          <reference field="1" count="1" selected="0">
            <x v="10"/>
          </reference>
          <reference field="2" count="1">
            <x v="9"/>
          </reference>
        </references>
      </pivotArea>
    </format>
    <format dxfId="1639">
      <pivotArea dataOnly="0" labelOnly="1" outline="0" fieldPosition="0">
        <references count="2">
          <reference field="1" count="1" selected="0">
            <x v="11"/>
          </reference>
          <reference field="2" count="1">
            <x v="18"/>
          </reference>
        </references>
      </pivotArea>
    </format>
    <format dxfId="1638">
      <pivotArea dataOnly="0" labelOnly="1" outline="0" fieldPosition="0">
        <references count="2">
          <reference field="1" count="1" selected="0">
            <x v="12"/>
          </reference>
          <reference field="2" count="1">
            <x v="10"/>
          </reference>
        </references>
      </pivotArea>
    </format>
    <format dxfId="1637">
      <pivotArea dataOnly="0" labelOnly="1" outline="0" fieldPosition="0">
        <references count="2">
          <reference field="1" count="1" selected="0">
            <x v="13"/>
          </reference>
          <reference field="2" count="1">
            <x v="20"/>
          </reference>
        </references>
      </pivotArea>
    </format>
    <format dxfId="1636">
      <pivotArea dataOnly="0" labelOnly="1" outline="0" fieldPosition="0">
        <references count="2">
          <reference field="1" count="1" selected="0">
            <x v="14"/>
          </reference>
          <reference field="2" count="1">
            <x v="11"/>
          </reference>
        </references>
      </pivotArea>
    </format>
    <format dxfId="1635">
      <pivotArea dataOnly="0" labelOnly="1" outline="0" fieldPosition="0">
        <references count="2">
          <reference field="1" count="1" selected="0">
            <x v="15"/>
          </reference>
          <reference field="2" count="1">
            <x v="27"/>
          </reference>
        </references>
      </pivotArea>
    </format>
    <format dxfId="1634">
      <pivotArea dataOnly="0" labelOnly="1" outline="0" fieldPosition="0">
        <references count="2">
          <reference field="1" count="1" selected="0">
            <x v="16"/>
          </reference>
          <reference field="2" count="1">
            <x v="15"/>
          </reference>
        </references>
      </pivotArea>
    </format>
    <format dxfId="1633">
      <pivotArea dataOnly="0" labelOnly="1" outline="0" fieldPosition="0">
        <references count="2">
          <reference field="1" count="1" selected="0">
            <x v="17"/>
          </reference>
          <reference field="2" count="1">
            <x v="19"/>
          </reference>
        </references>
      </pivotArea>
    </format>
    <format dxfId="1632">
      <pivotArea dataOnly="0" labelOnly="1" outline="0" fieldPosition="0">
        <references count="2">
          <reference field="1" count="1" selected="0">
            <x v="18"/>
          </reference>
          <reference field="2" count="1">
            <x v="12"/>
          </reference>
        </references>
      </pivotArea>
    </format>
    <format dxfId="1631">
      <pivotArea dataOnly="0" labelOnly="1" outline="0" fieldPosition="0">
        <references count="2">
          <reference field="1" count="1" selected="0">
            <x v="19"/>
          </reference>
          <reference field="2" count="1">
            <x v="17"/>
          </reference>
        </references>
      </pivotArea>
    </format>
    <format dxfId="1630">
      <pivotArea dataOnly="0" labelOnly="1" outline="0" fieldPosition="0">
        <references count="2">
          <reference field="1" count="1" selected="0">
            <x v="20"/>
          </reference>
          <reference field="2" count="1">
            <x v="21"/>
          </reference>
        </references>
      </pivotArea>
    </format>
    <format dxfId="1629">
      <pivotArea dataOnly="0" labelOnly="1" outline="0" fieldPosition="0">
        <references count="2">
          <reference field="1" count="1" selected="0">
            <x v="21"/>
          </reference>
          <reference field="2" count="1">
            <x v="26"/>
          </reference>
        </references>
      </pivotArea>
    </format>
    <format dxfId="1628">
      <pivotArea dataOnly="0" labelOnly="1" outline="0" fieldPosition="0">
        <references count="2">
          <reference field="1" count="1" selected="0">
            <x v="22"/>
          </reference>
          <reference field="2" count="1">
            <x v="25"/>
          </reference>
        </references>
      </pivotArea>
    </format>
    <format dxfId="1627">
      <pivotArea dataOnly="0" labelOnly="1" outline="0" fieldPosition="0">
        <references count="2">
          <reference field="1" count="1" selected="0">
            <x v="23"/>
          </reference>
          <reference field="2" count="1">
            <x v="29"/>
          </reference>
        </references>
      </pivotArea>
    </format>
    <format dxfId="1626">
      <pivotArea dataOnly="0" labelOnly="1" outline="0" fieldPosition="0">
        <references count="2">
          <reference field="1" count="1" selected="0">
            <x v="24"/>
          </reference>
          <reference field="2" count="1">
            <x v="22"/>
          </reference>
        </references>
      </pivotArea>
    </format>
    <format dxfId="1625">
      <pivotArea dataOnly="0" labelOnly="1" outline="0" fieldPosition="0">
        <references count="2">
          <reference field="1" count="1" selected="0">
            <x v="25"/>
          </reference>
          <reference field="2" count="1">
            <x v="13"/>
          </reference>
        </references>
      </pivotArea>
    </format>
    <format dxfId="1624">
      <pivotArea dataOnly="0" labelOnly="1" outline="0" fieldPosition="0">
        <references count="2">
          <reference field="1" count="1" selected="0">
            <x v="26"/>
          </reference>
          <reference field="2" count="1">
            <x v="24"/>
          </reference>
        </references>
      </pivotArea>
    </format>
    <format dxfId="1623">
      <pivotArea dataOnly="0" labelOnly="1" outline="0" fieldPosition="0">
        <references count="2">
          <reference field="1" count="1" selected="0">
            <x v="27"/>
          </reference>
          <reference field="2" count="1">
            <x v="14"/>
          </reference>
        </references>
      </pivotArea>
    </format>
    <format dxfId="1622">
      <pivotArea dataOnly="0" labelOnly="1" outline="0" fieldPosition="0">
        <references count="2">
          <reference field="1" count="1" selected="0">
            <x v="28"/>
          </reference>
          <reference field="2" count="1">
            <x v="23"/>
          </reference>
        </references>
      </pivotArea>
    </format>
    <format dxfId="1621">
      <pivotArea dataOnly="0" labelOnly="1" outline="0" fieldPosition="0">
        <references count="2">
          <reference field="1" count="1" selected="0">
            <x v="29"/>
          </reference>
          <reference field="2" count="1">
            <x v="16"/>
          </reference>
        </references>
      </pivotArea>
    </format>
    <format dxfId="1620">
      <pivotArea dataOnly="0" labelOnly="1" outline="0" fieldPosition="0">
        <references count="2">
          <reference field="1" count="1" selected="0">
            <x v="30"/>
          </reference>
          <reference field="2" count="1">
            <x v="30"/>
          </reference>
        </references>
      </pivotArea>
    </format>
    <format dxfId="1619">
      <pivotArea dataOnly="0" labelOnly="1" outline="0" fieldPosition="0">
        <references count="2">
          <reference field="1" count="1" selected="0">
            <x v="31"/>
          </reference>
          <reference field="2" count="1">
            <x v="31"/>
          </reference>
        </references>
      </pivotArea>
    </format>
    <format dxfId="1618">
      <pivotArea dataOnly="0" labelOnly="1" outline="0" fieldPosition="0">
        <references count="2">
          <reference field="1" count="1" selected="0">
            <x v="32"/>
          </reference>
          <reference field="2" count="1">
            <x v="32"/>
          </reference>
        </references>
      </pivotArea>
    </format>
    <format dxfId="1617">
      <pivotArea dataOnly="0" labelOnly="1" outline="0" fieldPosition="0">
        <references count="2">
          <reference field="1" count="1" selected="0">
            <x v="33"/>
          </reference>
          <reference field="2" count="1">
            <x v="33"/>
          </reference>
        </references>
      </pivotArea>
    </format>
    <format dxfId="1616">
      <pivotArea dataOnly="0" labelOnly="1" outline="0" fieldPosition="0">
        <references count="2">
          <reference field="1" count="1" selected="0">
            <x v="34"/>
          </reference>
          <reference field="2" count="1">
            <x v="34"/>
          </reference>
        </references>
      </pivotArea>
    </format>
    <format dxfId="1615">
      <pivotArea dataOnly="0" labelOnly="1" outline="0" fieldPosition="0">
        <references count="2">
          <reference field="1" count="1" selected="0">
            <x v="35"/>
          </reference>
          <reference field="2" count="1">
            <x v="35"/>
          </reference>
        </references>
      </pivotArea>
    </format>
    <format dxfId="1614">
      <pivotArea dataOnly="0" labelOnly="1" outline="0" fieldPosition="0">
        <references count="2">
          <reference field="1" count="1" selected="0">
            <x v="36"/>
          </reference>
          <reference field="2" count="1">
            <x v="36"/>
          </reference>
        </references>
      </pivotArea>
    </format>
    <format dxfId="1613">
      <pivotArea dataOnly="0" labelOnly="1" outline="0" fieldPosition="0">
        <references count="2">
          <reference field="1" count="1" selected="0">
            <x v="37"/>
          </reference>
          <reference field="2" count="1">
            <x v="37"/>
          </reference>
        </references>
      </pivotArea>
    </format>
    <format dxfId="1612">
      <pivotArea dataOnly="0" labelOnly="1" outline="0" fieldPosition="0">
        <references count="2">
          <reference field="1" count="1" selected="0">
            <x v="38"/>
          </reference>
          <reference field="2" count="1">
            <x v="38"/>
          </reference>
        </references>
      </pivotArea>
    </format>
    <format dxfId="1611">
      <pivotArea dataOnly="0" labelOnly="1" outline="0" fieldPosition="0">
        <references count="2">
          <reference field="1" count="1" selected="0">
            <x v="39"/>
          </reference>
          <reference field="2" count="1">
            <x v="39"/>
          </reference>
        </references>
      </pivotArea>
    </format>
    <format dxfId="1610">
      <pivotArea dataOnly="0" labelOnly="1" outline="0" fieldPosition="0">
        <references count="2">
          <reference field="1" count="1" selected="0">
            <x v="40"/>
          </reference>
          <reference field="2" count="1">
            <x v="40"/>
          </reference>
        </references>
      </pivotArea>
    </format>
    <format dxfId="1609">
      <pivotArea dataOnly="0" labelOnly="1" outline="0" fieldPosition="0">
        <references count="2">
          <reference field="1" count="1" selected="0">
            <x v="41"/>
          </reference>
          <reference field="2" count="1">
            <x v="41"/>
          </reference>
        </references>
      </pivotArea>
    </format>
    <format dxfId="1608">
      <pivotArea dataOnly="0" labelOnly="1" outline="0" fieldPosition="0">
        <references count="2">
          <reference field="1" count="1" selected="0">
            <x v="42"/>
          </reference>
          <reference field="2" count="1">
            <x v="42"/>
          </reference>
        </references>
      </pivotArea>
    </format>
    <format dxfId="1607">
      <pivotArea dataOnly="0" labelOnly="1" outline="0" fieldPosition="0">
        <references count="2">
          <reference field="1" count="1" selected="0">
            <x v="43"/>
          </reference>
          <reference field="2" count="1">
            <x v="43"/>
          </reference>
        </references>
      </pivotArea>
    </format>
    <format dxfId="1606">
      <pivotArea dataOnly="0" labelOnly="1" outline="0" fieldPosition="0">
        <references count="2">
          <reference field="1" count="1" selected="0">
            <x v="44"/>
          </reference>
          <reference field="2" count="1">
            <x v="44"/>
          </reference>
        </references>
      </pivotArea>
    </format>
    <format dxfId="1605">
      <pivotArea dataOnly="0" labelOnly="1" outline="0" fieldPosition="0">
        <references count="2">
          <reference field="1" count="1" selected="0">
            <x v="45"/>
          </reference>
          <reference field="2" count="1">
            <x v="45"/>
          </reference>
        </references>
      </pivotArea>
    </format>
    <format dxfId="1604">
      <pivotArea dataOnly="0" labelOnly="1" outline="0" fieldPosition="0">
        <references count="2">
          <reference field="1" count="1" selected="0">
            <x v="46"/>
          </reference>
          <reference field="2" count="1">
            <x v="46"/>
          </reference>
        </references>
      </pivotArea>
    </format>
    <format dxfId="1603">
      <pivotArea dataOnly="0" labelOnly="1" outline="0" fieldPosition="0">
        <references count="2">
          <reference field="1" count="1" selected="0">
            <x v="47"/>
          </reference>
          <reference field="2" count="1">
            <x v="47"/>
          </reference>
        </references>
      </pivotArea>
    </format>
    <format dxfId="1602">
      <pivotArea dataOnly="0" labelOnly="1" outline="0" fieldPosition="0">
        <references count="2">
          <reference field="1" count="1" selected="0">
            <x v="48"/>
          </reference>
          <reference field="2" count="1">
            <x v="48"/>
          </reference>
        </references>
      </pivotArea>
    </format>
    <format dxfId="1601">
      <pivotArea dataOnly="0" labelOnly="1" outline="0" fieldPosition="0">
        <references count="2">
          <reference field="1" count="1" selected="0">
            <x v="49"/>
          </reference>
          <reference field="2" count="1">
            <x v="49"/>
          </reference>
        </references>
      </pivotArea>
    </format>
    <format dxfId="1600">
      <pivotArea dataOnly="0" labelOnly="1" outline="0" fieldPosition="0">
        <references count="2">
          <reference field="1" count="1" selected="0">
            <x v="50"/>
          </reference>
          <reference field="2" count="1">
            <x v="50"/>
          </reference>
        </references>
      </pivotArea>
    </format>
    <format dxfId="1599">
      <pivotArea dataOnly="0" labelOnly="1" outline="0" fieldPosition="0">
        <references count="2">
          <reference field="1" count="1" selected="0">
            <x v="51"/>
          </reference>
          <reference field="2" count="1">
            <x v="51"/>
          </reference>
        </references>
      </pivotArea>
    </format>
    <format dxfId="1598">
      <pivotArea dataOnly="0" labelOnly="1" outline="0" fieldPosition="0">
        <references count="2">
          <reference field="1" count="1" selected="0">
            <x v="52"/>
          </reference>
          <reference field="2" count="1">
            <x v="52"/>
          </reference>
        </references>
      </pivotArea>
    </format>
    <format dxfId="1597">
      <pivotArea dataOnly="0" labelOnly="1" outline="0" fieldPosition="0">
        <references count="2">
          <reference field="1" count="1" selected="0">
            <x v="53"/>
          </reference>
          <reference field="2" count="1">
            <x v="53"/>
          </reference>
        </references>
      </pivotArea>
    </format>
    <format dxfId="1596">
      <pivotArea dataOnly="0" labelOnly="1" outline="0" fieldPosition="0">
        <references count="2">
          <reference field="1" count="1" selected="0">
            <x v="54"/>
          </reference>
          <reference field="2" count="1">
            <x v="54"/>
          </reference>
        </references>
      </pivotArea>
    </format>
    <format dxfId="1595">
      <pivotArea dataOnly="0" labelOnly="1" outline="0" fieldPosition="0">
        <references count="2">
          <reference field="1" count="1" selected="0">
            <x v="55"/>
          </reference>
          <reference field="2" count="1">
            <x v="55"/>
          </reference>
        </references>
      </pivotArea>
    </format>
    <format dxfId="1594">
      <pivotArea dataOnly="0" labelOnly="1" outline="0" fieldPosition="0">
        <references count="1">
          <reference field="4" count="0"/>
        </references>
      </pivotArea>
    </format>
    <format dxfId="1593">
      <pivotArea dataOnly="0" labelOnly="1" grandCol="1" outline="0" fieldPosition="0"/>
    </format>
    <format dxfId="1592">
      <pivotArea type="all" dataOnly="0" outline="0" fieldPosition="0"/>
    </format>
    <format dxfId="1591">
      <pivotArea field="1" type="button" dataOnly="0" labelOnly="1" outline="0" axis="axisRow" fieldPosition="0"/>
    </format>
    <format dxfId="1590">
      <pivotArea field="2" type="button" dataOnly="0" labelOnly="1" outline="0" axis="axisRow" fieldPosition="1"/>
    </format>
    <format dxfId="1589">
      <pivotArea dataOnly="0" labelOnly="1" outline="0" fieldPosition="0">
        <references count="1">
          <reference field="4" count="0"/>
        </references>
      </pivotArea>
    </format>
    <format dxfId="1588">
      <pivotArea dataOnly="0" labelOnly="1" grandCol="1" outline="0" fieldPosition="0"/>
    </format>
    <format dxfId="1587">
      <pivotArea field="1" type="button" dataOnly="0" labelOnly="1" outline="0" axis="axisRow" fieldPosition="0"/>
    </format>
    <format dxfId="1586">
      <pivotArea field="2" type="button" dataOnly="0" labelOnly="1" outline="0" axis="axisRow" fieldPosition="1"/>
    </format>
    <format dxfId="1585">
      <pivotArea dataOnly="0" labelOnly="1" outline="0" fieldPosition="0">
        <references count="1">
          <reference field="4" count="0"/>
        </references>
      </pivotArea>
    </format>
    <format dxfId="158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Tabla dinámica2" cacheId="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gridDropZones="1" multipleFieldFilters="0" chartFormat="9">
  <location ref="B5:C9" firstHeaderRow="2" firstDataRow="2" firstDataCol="1"/>
  <pivotFields count="5">
    <pivotField compact="0" numFmtId="22" outline="0" showAll="0" defaultSubtotal="0"/>
    <pivotField compact="0" outline="0" showAll="0" defaultSubtotal="0"/>
    <pivotField compact="0" outline="0"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Row" dataField="1" compact="0" outline="0" showAll="0">
      <items count="3">
        <item x="1"/>
        <item x="0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uenta de RESULTADO" fld="4" subtotal="count" baseField="0" baseItem="0"/>
  </dataFields>
  <formats count="6">
    <format dxfId="1661">
      <pivotArea outline="0" collapsedLevelsAreSubtotals="1" fieldPosition="0"/>
    </format>
    <format dxfId="1660">
      <pivotArea type="topRight" dataOnly="0" labelOnly="1" outline="0" fieldPosition="0"/>
    </format>
    <format dxfId="1659">
      <pivotArea type="all" dataOnly="0" outline="0" fieldPosition="0"/>
    </format>
    <format dxfId="1658">
      <pivotArea type="all" dataOnly="0" outline="0" fieldPosition="0"/>
    </format>
    <format dxfId="1657">
      <pivotArea field="4" type="button" dataOnly="0" labelOnly="1" outline="0" axis="axisRow" fieldPosition="0"/>
    </format>
    <format dxfId="1656">
      <pivotArea field="4" type="button" dataOnly="0" labelOnly="1" outline="0" axis="axisRow" fieldPosition="0"/>
    </format>
  </formats>
  <chartFormats count="1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Tabla dinámica8" cacheId="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gridDropZones="1" multipleFieldFilters="0" chartFormat="9">
  <location ref="B22:C37" firstHeaderRow="2" firstDataRow="2" firstDataCol="1"/>
  <pivotFields count="5">
    <pivotField compact="0" numFmtId="22" outline="0" showAll="0" defaultSubtotal="0"/>
    <pivotField compact="0" outline="0" showAll="0" defaultSubtotal="0"/>
    <pivotField compact="0" outline="0" showAll="0"/>
    <pivotField axis="axisRow" compact="0" outline="0" showAll="0" sortType="descending">
      <items count="14">
        <item x="4"/>
        <item x="0"/>
        <item x="3"/>
        <item x="1"/>
        <item x="2"/>
        <item x="6"/>
        <item x="10"/>
        <item x="8"/>
        <item x="5"/>
        <item x="7"/>
        <item x="9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</pivotFields>
  <rowFields count="1">
    <field x="3"/>
  </rowFields>
  <rowItems count="14">
    <i>
      <x v="1"/>
    </i>
    <i>
      <x v="3"/>
    </i>
    <i>
      <x v="2"/>
    </i>
    <i>
      <x/>
    </i>
    <i>
      <x v="4"/>
    </i>
    <i>
      <x v="7"/>
    </i>
    <i>
      <x v="6"/>
    </i>
    <i>
      <x v="10"/>
    </i>
    <i>
      <x v="12"/>
    </i>
    <i>
      <x v="11"/>
    </i>
    <i>
      <x v="8"/>
    </i>
    <i>
      <x v="5"/>
    </i>
    <i>
      <x v="9"/>
    </i>
    <i t="grand">
      <x/>
    </i>
  </rowItems>
  <colItems count="1">
    <i/>
  </colItems>
  <dataFields count="1">
    <dataField name="Cuenta de RESULTADO" fld="4" subtotal="count" baseField="0" baseItem="0" numFmtId="167"/>
  </dataFields>
  <formats count="8">
    <format dxfId="1669">
      <pivotArea type="all" dataOnly="0" outline="0" fieldPosition="0"/>
    </format>
    <format dxfId="1668">
      <pivotArea outline="0" collapsedLevelsAreSubtotals="1" fieldPosition="0"/>
    </format>
    <format dxfId="1667">
      <pivotArea outline="0" collapsedLevelsAreSubtotals="1" fieldPosition="0"/>
    </format>
    <format dxfId="1666">
      <pivotArea type="topRight" dataOnly="0" labelOnly="1" outline="0" fieldPosition="0"/>
    </format>
    <format dxfId="1665">
      <pivotArea type="all" dataOnly="0" outline="0" fieldPosition="0"/>
    </format>
    <format dxfId="1664">
      <pivotArea type="all" dataOnly="0" outline="0" fieldPosition="0"/>
    </format>
    <format dxfId="1663">
      <pivotArea field="3" type="button" dataOnly="0" labelOnly="1" outline="0" axis="axisRow" fieldPosition="0"/>
    </format>
    <format dxfId="1662">
      <pivotArea field="3" type="button" dataOnly="0" labelOnly="1" outline="0" axis="axisRow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Tabla dinámica3" cacheId="7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compact="0" compactData="0" gridDropZones="1" multipleFieldFilters="0" chartFormat="2">
  <location ref="I178:J189" firstHeaderRow="2" firstDataRow="2" firstDataCol="1"/>
  <pivotFields count="6">
    <pivotField compact="0" outline="0" showAll="0"/>
    <pivotField compact="0" outline="0" showAll="0"/>
    <pivotField dataField="1" compact="0" outline="0" showAll="0"/>
    <pivotField compact="0" numFmtId="167" outline="0" showAll="0"/>
    <pivotField compact="0" numFmtId="167" outline="0" showAll="0"/>
    <pivotField axis="axisRow" compact="0" outline="0" showAll="0" defaultSubtotal="0">
      <items count="9">
        <item x="2"/>
        <item x="0"/>
        <item x="1"/>
        <item x="3"/>
        <item x="4"/>
        <item x="5"/>
        <item x="6"/>
        <item x="7"/>
        <item x="8"/>
      </items>
    </pivotField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uenta de PUNTO" fld="2" subtotal="count" baseField="0" baseItem="0"/>
  </dataFields>
  <formats count="11">
    <format dxfId="1680">
      <pivotArea type="all" dataOnly="0" outline="0" fieldPosition="0"/>
    </format>
    <format dxfId="1679">
      <pivotArea outline="0" collapsedLevelsAreSubtotals="1" fieldPosition="0"/>
    </format>
    <format dxfId="1678">
      <pivotArea type="topRight" dataOnly="0" labelOnly="1" outline="0" fieldPosition="0"/>
    </format>
    <format dxfId="1677">
      <pivotArea dataOnly="0" labelOnly="1" grandRow="1" outline="0" fieldPosition="0"/>
    </format>
    <format dxfId="1676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675">
      <pivotArea dataOnly="0" labelOnly="1" outline="0" fieldPosition="0">
        <references count="1">
          <reference field="5" count="1">
            <x v="0"/>
          </reference>
        </references>
      </pivotArea>
    </format>
    <format dxfId="1674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673">
      <pivotArea dataOnly="0" labelOnly="1" outline="0" fieldPosition="0">
        <references count="1">
          <reference field="5" count="1">
            <x v="0"/>
          </reference>
        </references>
      </pivotArea>
    </format>
    <format dxfId="1672">
      <pivotArea type="all" dataOnly="0" outline="0" fieldPosition="0"/>
    </format>
    <format dxfId="1671">
      <pivotArea field="5" type="button" dataOnly="0" labelOnly="1" outline="0" axis="axisRow" fieldPosition="0"/>
    </format>
    <format dxfId="1670">
      <pivotArea field="5" type="button" dataOnly="0" labelOnly="1" outline="0" axis="axisRow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Tabla dinámica4" cacheId="6" applyNumberFormats="0" applyBorderFormats="0" applyFontFormats="0" applyPatternFormats="0" applyAlignmentFormats="0" applyWidthHeightFormats="1" dataCaption="Valores" updatedVersion="5" minRefreshableVersion="3" useAutoFormatting="1" itemPrintTitles="1" createdVersion="4" indent="0" compact="0" compactData="0" gridDropZones="1" multipleFieldFilters="0">
  <location ref="B42:E172" firstHeaderRow="2" firstDataRow="2" firstDataCol="3"/>
  <pivotFields count="5">
    <pivotField axis="axisRow" compact="0" numFmtId="22" outline="0" showAll="0" defaultSubtotal="0">
      <items count="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</items>
    </pivotField>
    <pivotField dataField="1" compact="0" outline="0" showAll="0"/>
    <pivotField axis="axisRow" compact="0" outline="0" showAll="0" defaultSubtotal="0">
      <items count="56">
        <item x="12"/>
        <item x="53"/>
        <item x="13"/>
        <item x="39"/>
        <item x="29"/>
        <item x="27"/>
        <item x="15"/>
        <item x="21"/>
        <item x="19"/>
        <item x="22"/>
        <item x="1"/>
        <item x="41"/>
        <item x="40"/>
        <item x="11"/>
        <item x="18"/>
        <item x="3"/>
        <item x="0"/>
        <item x="6"/>
        <item x="46"/>
        <item x="49"/>
        <item x="26"/>
        <item x="14"/>
        <item x="24"/>
        <item x="52"/>
        <item x="43"/>
        <item x="37"/>
        <item x="7"/>
        <item x="50"/>
        <item x="2"/>
        <item x="45"/>
        <item x="4"/>
        <item x="5"/>
        <item x="8"/>
        <item x="9"/>
        <item x="10"/>
        <item x="16"/>
        <item x="17"/>
        <item x="20"/>
        <item x="23"/>
        <item x="25"/>
        <item x="28"/>
        <item x="30"/>
        <item x="31"/>
        <item x="32"/>
        <item x="33"/>
        <item x="34"/>
        <item x="35"/>
        <item x="36"/>
        <item x="38"/>
        <item x="42"/>
        <item x="44"/>
        <item x="47"/>
        <item x="48"/>
        <item x="51"/>
        <item x="54"/>
        <item x="55"/>
      </items>
    </pivotField>
    <pivotField compact="0" outline="0" showAll="0"/>
    <pivotField axis="axisRow" compact="0" outline="0" showAll="0">
      <items count="3">
        <item x="0"/>
        <item x="1"/>
        <item t="default"/>
      </items>
    </pivotField>
  </pivotFields>
  <rowFields count="3">
    <field x="2"/>
    <field x="0"/>
    <field x="4"/>
  </rowFields>
  <rowItems count="129">
    <i>
      <x/>
      <x v="15"/>
      <x/>
    </i>
    <i r="1">
      <x v="44"/>
      <x v="1"/>
    </i>
    <i r="1">
      <x v="121"/>
      <x v="1"/>
    </i>
    <i>
      <x v="1"/>
      <x v="108"/>
      <x v="1"/>
    </i>
    <i>
      <x v="2"/>
      <x v="18"/>
      <x v="1"/>
    </i>
    <i r="1">
      <x v="30"/>
      <x v="1"/>
    </i>
    <i r="1">
      <x v="48"/>
      <x/>
    </i>
    <i>
      <x v="3"/>
      <x v="59"/>
      <x v="1"/>
    </i>
    <i r="1">
      <x v="123"/>
      <x v="1"/>
    </i>
    <i>
      <x v="4"/>
      <x v="40"/>
      <x v="1"/>
    </i>
    <i>
      <x v="5"/>
      <x v="36"/>
      <x v="1"/>
    </i>
    <i>
      <x v="6"/>
      <x v="20"/>
      <x/>
    </i>
    <i r="1">
      <x v="22"/>
      <x v="1"/>
    </i>
    <i>
      <x v="7"/>
      <x v="28"/>
      <x v="1"/>
    </i>
    <i r="1">
      <x v="76"/>
      <x/>
    </i>
    <i>
      <x v="8"/>
      <x v="26"/>
      <x v="1"/>
    </i>
    <i r="1">
      <x v="43"/>
      <x v="1"/>
    </i>
    <i r="1">
      <x v="62"/>
      <x v="1"/>
    </i>
    <i r="1">
      <x v="93"/>
      <x v="1"/>
    </i>
    <i r="1">
      <x v="94"/>
      <x v="1"/>
    </i>
    <i>
      <x v="9"/>
      <x v="29"/>
      <x v="1"/>
    </i>
    <i r="1">
      <x v="47"/>
      <x v="1"/>
    </i>
    <i r="1">
      <x v="77"/>
      <x/>
    </i>
    <i>
      <x v="10"/>
      <x v="1"/>
      <x v="1"/>
    </i>
    <i r="1">
      <x v="16"/>
      <x v="1"/>
    </i>
    <i r="1">
      <x v="75"/>
      <x v="1"/>
    </i>
    <i r="1">
      <x v="86"/>
      <x/>
    </i>
    <i r="1">
      <x v="89"/>
      <x/>
    </i>
    <i r="1">
      <x v="118"/>
      <x/>
    </i>
    <i r="1">
      <x v="119"/>
      <x v="1"/>
    </i>
    <i>
      <x v="11"/>
      <x v="70"/>
      <x v="1"/>
    </i>
    <i>
      <x v="12"/>
      <x v="66"/>
      <x v="1"/>
    </i>
    <i r="1">
      <x v="87"/>
      <x v="1"/>
    </i>
    <i>
      <x v="13"/>
      <x v="14"/>
      <x v="1"/>
    </i>
    <i r="1">
      <x v="17"/>
      <x v="1"/>
    </i>
    <i r="1">
      <x v="51"/>
      <x v="1"/>
    </i>
    <i r="1">
      <x v="60"/>
      <x v="1"/>
    </i>
    <i r="1">
      <x v="88"/>
      <x v="1"/>
    </i>
    <i r="1">
      <x v="99"/>
      <x/>
    </i>
    <i r="1">
      <x v="111"/>
      <x v="1"/>
    </i>
    <i>
      <x v="14"/>
      <x v="25"/>
      <x v="1"/>
    </i>
    <i r="1">
      <x v="114"/>
      <x v="1"/>
    </i>
    <i>
      <x v="15"/>
      <x v="3"/>
      <x v="1"/>
    </i>
    <i r="1">
      <x v="98"/>
      <x v="1"/>
    </i>
    <i r="1">
      <x v="100"/>
      <x v="1"/>
    </i>
    <i>
      <x v="16"/>
      <x/>
      <x/>
    </i>
    <i r="1">
      <x v="21"/>
      <x v="1"/>
    </i>
    <i r="1">
      <x v="82"/>
      <x/>
    </i>
    <i r="1">
      <x v="102"/>
      <x v="1"/>
    </i>
    <i>
      <x v="17"/>
      <x v="6"/>
      <x v="1"/>
    </i>
    <i r="1">
      <x v="63"/>
      <x v="1"/>
    </i>
    <i r="1">
      <x v="67"/>
      <x v="1"/>
    </i>
    <i r="1">
      <x v="113"/>
      <x/>
    </i>
    <i>
      <x v="18"/>
      <x v="85"/>
      <x/>
    </i>
    <i>
      <x v="19"/>
      <x v="95"/>
      <x v="1"/>
    </i>
    <i r="1">
      <x v="101"/>
      <x/>
    </i>
    <i r="1">
      <x v="110"/>
      <x/>
    </i>
    <i>
      <x v="20"/>
      <x v="35"/>
      <x v="1"/>
    </i>
    <i>
      <x v="21"/>
      <x v="19"/>
      <x v="1"/>
    </i>
    <i r="1">
      <x v="68"/>
      <x v="1"/>
    </i>
    <i r="1">
      <x v="73"/>
      <x v="1"/>
    </i>
    <i>
      <x v="22"/>
      <x v="33"/>
      <x/>
    </i>
    <i r="1">
      <x v="80"/>
      <x/>
    </i>
    <i>
      <x v="23"/>
      <x v="105"/>
      <x v="1"/>
    </i>
    <i r="1">
      <x v="106"/>
      <x/>
    </i>
    <i r="1">
      <x v="107"/>
      <x/>
    </i>
    <i r="1">
      <x v="112"/>
      <x/>
    </i>
    <i r="1">
      <x v="116"/>
      <x/>
    </i>
    <i>
      <x v="24"/>
      <x v="78"/>
      <x v="1"/>
    </i>
    <i>
      <x v="25"/>
      <x v="57"/>
      <x v="1"/>
    </i>
    <i>
      <x v="26"/>
      <x v="7"/>
      <x v="1"/>
    </i>
    <i r="1">
      <x v="9"/>
      <x v="1"/>
    </i>
    <i>
      <x v="27"/>
      <x v="96"/>
      <x v="1"/>
    </i>
    <i r="1">
      <x v="103"/>
      <x v="1"/>
    </i>
    <i>
      <x v="28"/>
      <x v="2"/>
      <x v="1"/>
    </i>
    <i r="1">
      <x v="81"/>
      <x v="1"/>
    </i>
    <i r="1">
      <x v="126"/>
      <x v="1"/>
    </i>
    <i>
      <x v="29"/>
      <x v="84"/>
      <x v="1"/>
    </i>
    <i>
      <x v="30"/>
      <x v="4"/>
      <x/>
    </i>
    <i r="1">
      <x v="8"/>
      <x v="1"/>
    </i>
    <i>
      <x v="31"/>
      <x v="5"/>
      <x v="1"/>
    </i>
    <i r="1">
      <x v="12"/>
      <x v="1"/>
    </i>
    <i r="1">
      <x v="46"/>
      <x v="1"/>
    </i>
    <i r="1">
      <x v="53"/>
      <x v="1"/>
    </i>
    <i r="1">
      <x v="71"/>
      <x v="1"/>
    </i>
    <i r="1">
      <x v="97"/>
      <x v="1"/>
    </i>
    <i r="1">
      <x v="109"/>
      <x v="1"/>
    </i>
    <i r="1">
      <x v="124"/>
      <x v="1"/>
    </i>
    <i>
      <x v="32"/>
      <x v="8"/>
      <x v="1"/>
    </i>
    <i r="1">
      <x v="122"/>
      <x v="1"/>
    </i>
    <i>
      <x v="33"/>
      <x v="10"/>
      <x/>
    </i>
    <i r="1">
      <x v="11"/>
      <x/>
    </i>
    <i r="1">
      <x v="37"/>
      <x/>
    </i>
    <i r="1">
      <x v="38"/>
      <x/>
    </i>
    <i r="1">
      <x v="56"/>
      <x/>
    </i>
    <i r="1">
      <x v="74"/>
      <x/>
    </i>
    <i>
      <x v="34"/>
      <x v="13"/>
      <x/>
    </i>
    <i r="1">
      <x v="32"/>
      <x/>
    </i>
    <i r="1">
      <x v="64"/>
      <x/>
    </i>
    <i r="1">
      <x v="92"/>
      <x v="1"/>
    </i>
    <i>
      <x v="35"/>
      <x v="23"/>
      <x v="1"/>
    </i>
    <i r="1">
      <x v="69"/>
      <x/>
    </i>
    <i r="1">
      <x v="115"/>
      <x v="1"/>
    </i>
    <i>
      <x v="36"/>
      <x v="24"/>
      <x v="1"/>
    </i>
    <i r="1">
      <x v="125"/>
      <x v="1"/>
    </i>
    <i>
      <x v="37"/>
      <x v="27"/>
      <x v="1"/>
    </i>
    <i>
      <x v="38"/>
      <x v="31"/>
      <x/>
    </i>
    <i>
      <x v="39"/>
      <x v="34"/>
      <x/>
    </i>
    <i r="1">
      <x v="49"/>
      <x/>
    </i>
    <i>
      <x v="40"/>
      <x v="39"/>
      <x v="1"/>
    </i>
    <i r="1">
      <x v="61"/>
      <x v="1"/>
    </i>
    <i>
      <x v="41"/>
      <x v="41"/>
      <x v="1"/>
    </i>
    <i>
      <x v="42"/>
      <x v="42"/>
      <x v="1"/>
    </i>
    <i>
      <x v="43"/>
      <x v="45"/>
      <x v="1"/>
    </i>
    <i r="1">
      <x v="79"/>
      <x v="1"/>
    </i>
    <i>
      <x v="44"/>
      <x v="50"/>
      <x/>
    </i>
    <i>
      <x v="45"/>
      <x v="52"/>
      <x v="1"/>
    </i>
    <i r="1">
      <x v="65"/>
      <x v="1"/>
    </i>
    <i>
      <x v="46"/>
      <x v="54"/>
      <x v="1"/>
    </i>
    <i>
      <x v="47"/>
      <x v="55"/>
      <x/>
    </i>
    <i>
      <x v="48"/>
      <x v="58"/>
      <x v="1"/>
    </i>
    <i>
      <x v="49"/>
      <x v="72"/>
      <x v="1"/>
    </i>
    <i>
      <x v="50"/>
      <x v="83"/>
      <x v="1"/>
    </i>
    <i>
      <x v="51"/>
      <x v="90"/>
      <x v="1"/>
    </i>
    <i>
      <x v="52"/>
      <x v="91"/>
      <x/>
    </i>
    <i>
      <x v="53"/>
      <x v="104"/>
      <x v="1"/>
    </i>
    <i>
      <x v="54"/>
      <x v="117"/>
      <x v="1"/>
    </i>
    <i>
      <x v="55"/>
      <x v="120"/>
      <x v="1"/>
    </i>
    <i t="grand">
      <x/>
    </i>
  </rowItems>
  <colItems count="1">
    <i/>
  </colItems>
  <dataFields count="1">
    <dataField name="Cuenta de CODIGO PUNTO" fld="1" subtotal="count" baseField="0" baseItem="0"/>
  </dataFields>
  <formats count="240">
    <format dxfId="1920">
      <pivotArea outline="0" collapsedLevelsAreSubtotals="1" fieldPosition="0">
        <references count="3">
          <reference field="0" count="0" selected="0"/>
          <reference field="2" count="0" selected="0"/>
          <reference field="4" count="0" selected="0"/>
        </references>
      </pivotArea>
    </format>
    <format dxfId="1919">
      <pivotArea dataOnly="0" labelOnly="1" outline="0" fieldPosition="0">
        <references count="1">
          <reference field="2" count="0"/>
        </references>
      </pivotArea>
    </format>
    <format dxfId="1918">
      <pivotArea outline="0" collapsedLevelsAreSubtotals="1" fieldPosition="0"/>
    </format>
    <format dxfId="1917">
      <pivotArea type="topRight" dataOnly="0" labelOnly="1" outline="0" fieldPosition="0"/>
    </format>
    <format dxfId="1916">
      <pivotArea field="0" type="button" dataOnly="0" labelOnly="1" outline="0" axis="axisRow" fieldPosition="1"/>
    </format>
    <format dxfId="1915">
      <pivotArea type="all" dataOnly="0" outline="0" fieldPosition="0"/>
    </format>
    <format dxfId="1914">
      <pivotArea dataOnly="0" labelOnly="1" outline="0" fieldPosition="0">
        <references count="1">
          <reference field="2" count="1">
            <x v="12"/>
          </reference>
        </references>
      </pivotArea>
    </format>
    <format dxfId="1913">
      <pivotArea dataOnly="0" labelOnly="1" outline="0" fieldPosition="0">
        <references count="1">
          <reference field="2" count="1">
            <x v="13"/>
          </reference>
        </references>
      </pivotArea>
    </format>
    <format dxfId="1912">
      <pivotArea dataOnly="0" labelOnly="1" outline="0" fieldPosition="0">
        <references count="1">
          <reference field="2" count="1">
            <x v="17"/>
          </reference>
        </references>
      </pivotArea>
    </format>
    <format dxfId="1911">
      <pivotArea type="all" dataOnly="0" outline="0" fieldPosition="0"/>
    </format>
    <format dxfId="1910">
      <pivotArea outline="0" collapsedLevelsAreSubtotals="1" fieldPosition="0"/>
    </format>
    <format dxfId="1909">
      <pivotArea type="topRight" dataOnly="0" labelOnly="1" outline="0" fieldPosition="0"/>
    </format>
    <format dxfId="1908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907">
      <pivotArea dataOnly="0" labelOnly="1" outline="0" fieldPosition="0">
        <references count="1">
          <reference field="2" count="6">
            <x v="50"/>
            <x v="51"/>
            <x v="52"/>
            <x v="53"/>
            <x v="54"/>
            <x v="55"/>
          </reference>
        </references>
      </pivotArea>
    </format>
    <format dxfId="1906">
      <pivotArea dataOnly="0" labelOnly="1" grandRow="1" outline="0" fieldPosition="0"/>
    </format>
    <format dxfId="1905">
      <pivotArea dataOnly="0" labelOnly="1" outline="0" fieldPosition="0">
        <references count="2">
          <reference field="0" count="1">
            <x v="108"/>
          </reference>
          <reference field="2" count="1" selected="0">
            <x v="1"/>
          </reference>
        </references>
      </pivotArea>
    </format>
    <format dxfId="1904">
      <pivotArea dataOnly="0" labelOnly="1" outline="0" fieldPosition="0">
        <references count="2">
          <reference field="0" count="2">
            <x v="59"/>
            <x v="123"/>
          </reference>
          <reference field="2" count="1" selected="0">
            <x v="3"/>
          </reference>
        </references>
      </pivotArea>
    </format>
    <format dxfId="1903">
      <pivotArea dataOnly="0" labelOnly="1" outline="0" fieldPosition="0">
        <references count="2">
          <reference field="0" count="1">
            <x v="40"/>
          </reference>
          <reference field="2" count="1" selected="0">
            <x v="4"/>
          </reference>
        </references>
      </pivotArea>
    </format>
    <format dxfId="1902">
      <pivotArea dataOnly="0" labelOnly="1" outline="0" fieldPosition="0">
        <references count="2">
          <reference field="0" count="1">
            <x v="36"/>
          </reference>
          <reference field="2" count="1" selected="0">
            <x v="5"/>
          </reference>
        </references>
      </pivotArea>
    </format>
    <format dxfId="1901">
      <pivotArea dataOnly="0" labelOnly="1" outline="0" fieldPosition="0">
        <references count="2">
          <reference field="0" count="2">
            <x v="20"/>
            <x v="22"/>
          </reference>
          <reference field="2" count="1" selected="0">
            <x v="6"/>
          </reference>
        </references>
      </pivotArea>
    </format>
    <format dxfId="1900">
      <pivotArea dataOnly="0" labelOnly="1" outline="0" fieldPosition="0">
        <references count="2">
          <reference field="0" count="2">
            <x v="28"/>
            <x v="76"/>
          </reference>
          <reference field="2" count="1" selected="0">
            <x v="7"/>
          </reference>
        </references>
      </pivotArea>
    </format>
    <format dxfId="1899">
      <pivotArea dataOnly="0" labelOnly="1" outline="0" fieldPosition="0">
        <references count="2">
          <reference field="0" count="1">
            <x v="70"/>
          </reference>
          <reference field="2" count="1" selected="0">
            <x v="11"/>
          </reference>
        </references>
      </pivotArea>
    </format>
    <format dxfId="1898">
      <pivotArea dataOnly="0" labelOnly="1" outline="0" fieldPosition="0">
        <references count="2">
          <reference field="0" count="2">
            <x v="66"/>
            <x v="87"/>
          </reference>
          <reference field="2" count="1" selected="0">
            <x v="12"/>
          </reference>
        </references>
      </pivotArea>
    </format>
    <format dxfId="1897">
      <pivotArea dataOnly="0" labelOnly="1" outline="0" fieldPosition="0">
        <references count="2">
          <reference field="0" count="2">
            <x v="25"/>
            <x v="114"/>
          </reference>
          <reference field="2" count="1" selected="0">
            <x v="14"/>
          </reference>
        </references>
      </pivotArea>
    </format>
    <format dxfId="1896">
      <pivotArea dataOnly="0" labelOnly="1" outline="0" fieldPosition="0">
        <references count="2">
          <reference field="0" count="1">
            <x v="85"/>
          </reference>
          <reference field="2" count="1" selected="0">
            <x v="18"/>
          </reference>
        </references>
      </pivotArea>
    </format>
    <format dxfId="1895">
      <pivotArea dataOnly="0" labelOnly="1" outline="0" fieldPosition="0">
        <references count="2">
          <reference field="0" count="1">
            <x v="35"/>
          </reference>
          <reference field="2" count="1" selected="0">
            <x v="20"/>
          </reference>
        </references>
      </pivotArea>
    </format>
    <format dxfId="1894">
      <pivotArea dataOnly="0" labelOnly="1" outline="0" fieldPosition="0">
        <references count="2">
          <reference field="0" count="2">
            <x v="33"/>
            <x v="80"/>
          </reference>
          <reference field="2" count="1" selected="0">
            <x v="22"/>
          </reference>
        </references>
      </pivotArea>
    </format>
    <format dxfId="1893">
      <pivotArea dataOnly="0" labelOnly="1" outline="0" fieldPosition="0">
        <references count="2">
          <reference field="0" count="1">
            <x v="78"/>
          </reference>
          <reference field="2" count="1" selected="0">
            <x v="24"/>
          </reference>
        </references>
      </pivotArea>
    </format>
    <format dxfId="1892">
      <pivotArea dataOnly="0" labelOnly="1" outline="0" fieldPosition="0">
        <references count="2">
          <reference field="0" count="1">
            <x v="57"/>
          </reference>
          <reference field="2" count="1" selected="0">
            <x v="25"/>
          </reference>
        </references>
      </pivotArea>
    </format>
    <format dxfId="1891">
      <pivotArea dataOnly="0" labelOnly="1" outline="0" fieldPosition="0">
        <references count="2">
          <reference field="0" count="2">
            <x v="7"/>
            <x v="9"/>
          </reference>
          <reference field="2" count="1" selected="0">
            <x v="26"/>
          </reference>
        </references>
      </pivotArea>
    </format>
    <format dxfId="1890">
      <pivotArea dataOnly="0" labelOnly="1" outline="0" fieldPosition="0">
        <references count="2">
          <reference field="0" count="2">
            <x v="96"/>
            <x v="103"/>
          </reference>
          <reference field="2" count="1" selected="0">
            <x v="27"/>
          </reference>
        </references>
      </pivotArea>
    </format>
    <format dxfId="1889">
      <pivotArea dataOnly="0" labelOnly="1" outline="0" fieldPosition="0">
        <references count="2">
          <reference field="0" count="1">
            <x v="84"/>
          </reference>
          <reference field="2" count="1" selected="0">
            <x v="29"/>
          </reference>
        </references>
      </pivotArea>
    </format>
    <format dxfId="1888">
      <pivotArea dataOnly="0" labelOnly="1" outline="0" fieldPosition="0">
        <references count="2">
          <reference field="0" count="2">
            <x v="4"/>
            <x v="8"/>
          </reference>
          <reference field="2" count="1" selected="0">
            <x v="30"/>
          </reference>
        </references>
      </pivotArea>
    </format>
    <format dxfId="1887">
      <pivotArea dataOnly="0" labelOnly="1" outline="0" fieldPosition="0">
        <references count="2">
          <reference field="0" count="2">
            <x v="8"/>
            <x v="122"/>
          </reference>
          <reference field="2" count="1" selected="0">
            <x v="32"/>
          </reference>
        </references>
      </pivotArea>
    </format>
    <format dxfId="1886">
      <pivotArea dataOnly="0" labelOnly="1" outline="0" fieldPosition="0">
        <references count="2">
          <reference field="0" count="2">
            <x v="24"/>
            <x v="125"/>
          </reference>
          <reference field="2" count="1" selected="0">
            <x v="36"/>
          </reference>
        </references>
      </pivotArea>
    </format>
    <format dxfId="1885">
      <pivotArea dataOnly="0" labelOnly="1" outline="0" fieldPosition="0">
        <references count="2">
          <reference field="0" count="1">
            <x v="27"/>
          </reference>
          <reference field="2" count="1" selected="0">
            <x v="37"/>
          </reference>
        </references>
      </pivotArea>
    </format>
    <format dxfId="1884">
      <pivotArea dataOnly="0" labelOnly="1" outline="0" fieldPosition="0">
        <references count="2">
          <reference field="0" count="1">
            <x v="31"/>
          </reference>
          <reference field="2" count="1" selected="0">
            <x v="38"/>
          </reference>
        </references>
      </pivotArea>
    </format>
    <format dxfId="1883">
      <pivotArea dataOnly="0" labelOnly="1" outline="0" fieldPosition="0">
        <references count="2">
          <reference field="0" count="2">
            <x v="34"/>
            <x v="49"/>
          </reference>
          <reference field="2" count="1" selected="0">
            <x v="39"/>
          </reference>
        </references>
      </pivotArea>
    </format>
    <format dxfId="1882">
      <pivotArea dataOnly="0" labelOnly="1" outline="0" fieldPosition="0">
        <references count="2">
          <reference field="0" count="2">
            <x v="39"/>
            <x v="61"/>
          </reference>
          <reference field="2" count="1" selected="0">
            <x v="40"/>
          </reference>
        </references>
      </pivotArea>
    </format>
    <format dxfId="1881">
      <pivotArea dataOnly="0" labelOnly="1" outline="0" fieldPosition="0">
        <references count="2">
          <reference field="0" count="1">
            <x v="41"/>
          </reference>
          <reference field="2" count="1" selected="0">
            <x v="41"/>
          </reference>
        </references>
      </pivotArea>
    </format>
    <format dxfId="1880">
      <pivotArea dataOnly="0" labelOnly="1" outline="0" fieldPosition="0">
        <references count="2">
          <reference field="0" count="1">
            <x v="42"/>
          </reference>
          <reference field="2" count="1" selected="0">
            <x v="42"/>
          </reference>
        </references>
      </pivotArea>
    </format>
    <format dxfId="1879">
      <pivotArea dataOnly="0" labelOnly="1" outline="0" fieldPosition="0">
        <references count="2">
          <reference field="0" count="2">
            <x v="45"/>
            <x v="79"/>
          </reference>
          <reference field="2" count="1" selected="0">
            <x v="43"/>
          </reference>
        </references>
      </pivotArea>
    </format>
    <format dxfId="1878">
      <pivotArea dataOnly="0" labelOnly="1" outline="0" fieldPosition="0">
        <references count="2">
          <reference field="0" count="1">
            <x v="50"/>
          </reference>
          <reference field="2" count="1" selected="0">
            <x v="44"/>
          </reference>
        </references>
      </pivotArea>
    </format>
    <format dxfId="1877">
      <pivotArea dataOnly="0" labelOnly="1" outline="0" fieldPosition="0">
        <references count="2">
          <reference field="0" count="2">
            <x v="52"/>
            <x v="65"/>
          </reference>
          <reference field="2" count="1" selected="0">
            <x v="45"/>
          </reference>
        </references>
      </pivotArea>
    </format>
    <format dxfId="1876">
      <pivotArea dataOnly="0" labelOnly="1" outline="0" fieldPosition="0">
        <references count="2">
          <reference field="0" count="1">
            <x v="54"/>
          </reference>
          <reference field="2" count="1" selected="0">
            <x v="46"/>
          </reference>
        </references>
      </pivotArea>
    </format>
    <format dxfId="1875">
      <pivotArea dataOnly="0" labelOnly="1" outline="0" fieldPosition="0">
        <references count="2">
          <reference field="0" count="1">
            <x v="55"/>
          </reference>
          <reference field="2" count="1" selected="0">
            <x v="47"/>
          </reference>
        </references>
      </pivotArea>
    </format>
    <format dxfId="1874">
      <pivotArea dataOnly="0" labelOnly="1" outline="0" fieldPosition="0">
        <references count="2">
          <reference field="0" count="1">
            <x v="58"/>
          </reference>
          <reference field="2" count="1" selected="0">
            <x v="48"/>
          </reference>
        </references>
      </pivotArea>
    </format>
    <format dxfId="1873">
      <pivotArea dataOnly="0" labelOnly="1" outline="0" fieldPosition="0">
        <references count="2">
          <reference field="0" count="1">
            <x v="72"/>
          </reference>
          <reference field="2" count="1" selected="0">
            <x v="49"/>
          </reference>
        </references>
      </pivotArea>
    </format>
    <format dxfId="1872">
      <pivotArea dataOnly="0" labelOnly="1" outline="0" fieldPosition="0">
        <references count="2">
          <reference field="0" count="1">
            <x v="83"/>
          </reference>
          <reference field="2" count="1" selected="0">
            <x v="50"/>
          </reference>
        </references>
      </pivotArea>
    </format>
    <format dxfId="1871">
      <pivotArea dataOnly="0" labelOnly="1" outline="0" fieldPosition="0">
        <references count="2">
          <reference field="0" count="1">
            <x v="90"/>
          </reference>
          <reference field="2" count="1" selected="0">
            <x v="51"/>
          </reference>
        </references>
      </pivotArea>
    </format>
    <format dxfId="1870">
      <pivotArea dataOnly="0" labelOnly="1" outline="0" fieldPosition="0">
        <references count="2">
          <reference field="0" count="1">
            <x v="91"/>
          </reference>
          <reference field="2" count="1" selected="0">
            <x v="52"/>
          </reference>
        </references>
      </pivotArea>
    </format>
    <format dxfId="1869">
      <pivotArea dataOnly="0" labelOnly="1" outline="0" fieldPosition="0">
        <references count="2">
          <reference field="0" count="1">
            <x v="104"/>
          </reference>
          <reference field="2" count="1" selected="0">
            <x v="53"/>
          </reference>
        </references>
      </pivotArea>
    </format>
    <format dxfId="1868">
      <pivotArea dataOnly="0" labelOnly="1" outline="0" fieldPosition="0">
        <references count="2">
          <reference field="0" count="1">
            <x v="117"/>
          </reference>
          <reference field="2" count="1" selected="0">
            <x v="54"/>
          </reference>
        </references>
      </pivotArea>
    </format>
    <format dxfId="1867">
      <pivotArea dataOnly="0" labelOnly="1" outline="0" fieldPosition="0">
        <references count="2">
          <reference field="0" count="1">
            <x v="120"/>
          </reference>
          <reference field="2" count="1" selected="0">
            <x v="55"/>
          </reference>
        </references>
      </pivotArea>
    </format>
    <format dxfId="1866">
      <pivotArea dataOnly="0" labelOnly="1" outline="0" fieldPosition="0">
        <references count="3">
          <reference field="0" count="1" selected="0">
            <x v="108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1865">
      <pivotArea dataOnly="0" labelOnly="1" outline="0" fieldPosition="0">
        <references count="3">
          <reference field="0" count="1" selected="0">
            <x v="59"/>
          </reference>
          <reference field="2" count="1" selected="0">
            <x v="3"/>
          </reference>
          <reference field="4" count="1">
            <x v="1"/>
          </reference>
        </references>
      </pivotArea>
    </format>
    <format dxfId="1864">
      <pivotArea dataOnly="0" labelOnly="1" outline="0" fieldPosition="0">
        <references count="3">
          <reference field="0" count="1" selected="0">
            <x v="123"/>
          </reference>
          <reference field="2" count="1" selected="0">
            <x v="3"/>
          </reference>
          <reference field="4" count="1">
            <x v="1"/>
          </reference>
        </references>
      </pivotArea>
    </format>
    <format dxfId="1863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1862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1861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6"/>
          </reference>
          <reference field="4" count="1">
            <x v="0"/>
          </reference>
        </references>
      </pivotArea>
    </format>
    <format dxfId="1860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1859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1858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7"/>
          </reference>
          <reference field="4" count="1">
            <x v="0"/>
          </reference>
        </references>
      </pivotArea>
    </format>
    <format dxfId="1857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11"/>
          </reference>
          <reference field="4" count="1">
            <x v="1"/>
          </reference>
        </references>
      </pivotArea>
    </format>
    <format dxfId="1856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12"/>
          </reference>
          <reference field="4" count="1">
            <x v="1"/>
          </reference>
        </references>
      </pivotArea>
    </format>
    <format dxfId="1855">
      <pivotArea dataOnly="0" labelOnly="1" outline="0" fieldPosition="0">
        <references count="3">
          <reference field="0" count="1" selected="0">
            <x v="87"/>
          </reference>
          <reference field="2" count="1" selected="0">
            <x v="12"/>
          </reference>
          <reference field="4" count="1">
            <x v="1"/>
          </reference>
        </references>
      </pivotArea>
    </format>
    <format dxfId="1854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14"/>
          </reference>
          <reference field="4" count="1">
            <x v="1"/>
          </reference>
        </references>
      </pivotArea>
    </format>
    <format dxfId="1853">
      <pivotArea dataOnly="0" labelOnly="1" outline="0" fieldPosition="0">
        <references count="3">
          <reference field="0" count="1" selected="0">
            <x v="114"/>
          </reference>
          <reference field="2" count="1" selected="0">
            <x v="14"/>
          </reference>
          <reference field="4" count="1">
            <x v="1"/>
          </reference>
        </references>
      </pivotArea>
    </format>
    <format dxfId="1852">
      <pivotArea dataOnly="0" labelOnly="1" outline="0" fieldPosition="0">
        <references count="3">
          <reference field="0" count="1" selected="0">
            <x v="85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1851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1850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22"/>
          </reference>
          <reference field="4" count="1">
            <x v="0"/>
          </reference>
        </references>
      </pivotArea>
    </format>
    <format dxfId="1849">
      <pivotArea dataOnly="0" labelOnly="1" outline="0" fieldPosition="0">
        <references count="3">
          <reference field="0" count="1" selected="0">
            <x v="80"/>
          </reference>
          <reference field="2" count="1" selected="0">
            <x v="22"/>
          </reference>
          <reference field="4" count="1">
            <x v="0"/>
          </reference>
        </references>
      </pivotArea>
    </format>
    <format dxfId="1848">
      <pivotArea dataOnly="0" labelOnly="1" outline="0" fieldPosition="0">
        <references count="3">
          <reference field="0" count="1" selected="0">
            <x v="78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1847">
      <pivotArea dataOnly="0" labelOnly="1" outline="0" fieldPosition="0">
        <references count="3">
          <reference field="0" count="1" selected="0">
            <x v="57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1846">
      <pivotArea dataOnly="0" labelOnly="1" outline="0" fieldPosition="0">
        <references count="3">
          <reference field="0" count="1" selected="0">
            <x v="7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1845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1844">
      <pivotArea dataOnly="0" labelOnly="1" outline="0" fieldPosition="0">
        <references count="3">
          <reference field="0" count="1" selected="0">
            <x v="96"/>
          </reference>
          <reference field="2" count="1" selected="0">
            <x v="27"/>
          </reference>
          <reference field="4" count="1">
            <x v="1"/>
          </reference>
        </references>
      </pivotArea>
    </format>
    <format dxfId="1843">
      <pivotArea dataOnly="0" labelOnly="1" outline="0" fieldPosition="0">
        <references count="3">
          <reference field="0" count="1" selected="0">
            <x v="103"/>
          </reference>
          <reference field="2" count="1" selected="0">
            <x v="27"/>
          </reference>
          <reference field="4" count="1">
            <x v="1"/>
          </reference>
        </references>
      </pivotArea>
    </format>
    <format dxfId="1842">
      <pivotArea dataOnly="0" labelOnly="1" outline="0" fieldPosition="0">
        <references count="3">
          <reference field="0" count="1" selected="0">
            <x v="84"/>
          </reference>
          <reference field="2" count="1" selected="0">
            <x v="29"/>
          </reference>
          <reference field="4" count="1">
            <x v="1"/>
          </reference>
        </references>
      </pivotArea>
    </format>
    <format dxfId="1841">
      <pivotArea dataOnly="0" labelOnly="1" outline="0" fieldPosition="0">
        <references count="3">
          <reference field="0" count="1" selected="0">
            <x v="4"/>
          </reference>
          <reference field="2" count="1" selected="0">
            <x v="30"/>
          </reference>
          <reference field="4" count="1">
            <x v="0"/>
          </reference>
        </references>
      </pivotArea>
    </format>
    <format dxfId="1840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1839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838">
      <pivotArea dataOnly="0" labelOnly="1" outline="0" fieldPosition="0">
        <references count="3">
          <reference field="0" count="1" selected="0">
            <x v="122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837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36"/>
          </reference>
          <reference field="4" count="1">
            <x v="1"/>
          </reference>
        </references>
      </pivotArea>
    </format>
    <format dxfId="1836">
      <pivotArea dataOnly="0" labelOnly="1" outline="0" fieldPosition="0">
        <references count="3">
          <reference field="0" count="1" selected="0">
            <x v="125"/>
          </reference>
          <reference field="2" count="1" selected="0">
            <x v="36"/>
          </reference>
          <reference field="4" count="1">
            <x v="1"/>
          </reference>
        </references>
      </pivotArea>
    </format>
    <format dxfId="1835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37"/>
          </reference>
          <reference field="4" count="1">
            <x v="1"/>
          </reference>
        </references>
      </pivotArea>
    </format>
    <format dxfId="1834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38"/>
          </reference>
          <reference field="4" count="1">
            <x v="0"/>
          </reference>
        </references>
      </pivotArea>
    </format>
    <format dxfId="1833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39"/>
          </reference>
          <reference field="4" count="1">
            <x v="0"/>
          </reference>
        </references>
      </pivotArea>
    </format>
    <format dxfId="1832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39"/>
          </reference>
          <reference field="4" count="1">
            <x v="0"/>
          </reference>
        </references>
      </pivotArea>
    </format>
    <format dxfId="1831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40"/>
          </reference>
          <reference field="4" count="1">
            <x v="1"/>
          </reference>
        </references>
      </pivotArea>
    </format>
    <format dxfId="1830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40"/>
          </reference>
          <reference field="4" count="1">
            <x v="1"/>
          </reference>
        </references>
      </pivotArea>
    </format>
    <format dxfId="1829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41"/>
          </reference>
          <reference field="4" count="1">
            <x v="1"/>
          </reference>
        </references>
      </pivotArea>
    </format>
    <format dxfId="1828">
      <pivotArea dataOnly="0" labelOnly="1" outline="0" fieldPosition="0">
        <references count="3">
          <reference field="0" count="1" selected="0">
            <x v="42"/>
          </reference>
          <reference field="2" count="1" selected="0">
            <x v="42"/>
          </reference>
          <reference field="4" count="1">
            <x v="1"/>
          </reference>
        </references>
      </pivotArea>
    </format>
    <format dxfId="1827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1826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43"/>
          </reference>
          <reference field="4" count="1">
            <x v="1"/>
          </reference>
        </references>
      </pivotArea>
    </format>
    <format dxfId="1825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44"/>
          </reference>
          <reference field="4" count="1">
            <x v="0"/>
          </reference>
        </references>
      </pivotArea>
    </format>
    <format dxfId="1824">
      <pivotArea dataOnly="0" labelOnly="1" outline="0" fieldPosition="0">
        <references count="3">
          <reference field="0" count="1" selected="0">
            <x v="52"/>
          </reference>
          <reference field="2" count="1" selected="0">
            <x v="45"/>
          </reference>
          <reference field="4" count="1">
            <x v="1"/>
          </reference>
        </references>
      </pivotArea>
    </format>
    <format dxfId="1823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45"/>
          </reference>
          <reference field="4" count="1">
            <x v="1"/>
          </reference>
        </references>
      </pivotArea>
    </format>
    <format dxfId="1822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46"/>
          </reference>
          <reference field="4" count="1">
            <x v="1"/>
          </reference>
        </references>
      </pivotArea>
    </format>
    <format dxfId="1821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47"/>
          </reference>
          <reference field="4" count="1">
            <x v="0"/>
          </reference>
        </references>
      </pivotArea>
    </format>
    <format dxfId="1820">
      <pivotArea dataOnly="0" labelOnly="1" outline="0" fieldPosition="0">
        <references count="3">
          <reference field="0" count="1" selected="0">
            <x v="58"/>
          </reference>
          <reference field="2" count="1" selected="0">
            <x v="48"/>
          </reference>
          <reference field="4" count="1">
            <x v="1"/>
          </reference>
        </references>
      </pivotArea>
    </format>
    <format dxfId="1819">
      <pivotArea dataOnly="0" labelOnly="1" outline="0" fieldPosition="0">
        <references count="3">
          <reference field="0" count="1" selected="0">
            <x v="72"/>
          </reference>
          <reference field="2" count="1" selected="0">
            <x v="49"/>
          </reference>
          <reference field="4" count="1">
            <x v="1"/>
          </reference>
        </references>
      </pivotArea>
    </format>
    <format dxfId="1818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50"/>
          </reference>
          <reference field="4" count="1">
            <x v="1"/>
          </reference>
        </references>
      </pivotArea>
    </format>
    <format dxfId="1817">
      <pivotArea dataOnly="0" labelOnly="1" outline="0" fieldPosition="0">
        <references count="3">
          <reference field="0" count="1" selected="0">
            <x v="90"/>
          </reference>
          <reference field="2" count="1" selected="0">
            <x v="51"/>
          </reference>
          <reference field="4" count="1">
            <x v="1"/>
          </reference>
        </references>
      </pivotArea>
    </format>
    <format dxfId="1816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52"/>
          </reference>
          <reference field="4" count="1">
            <x v="0"/>
          </reference>
        </references>
      </pivotArea>
    </format>
    <format dxfId="1815">
      <pivotArea dataOnly="0" labelOnly="1" outline="0" fieldPosition="0">
        <references count="3">
          <reference field="0" count="1" selected="0">
            <x v="104"/>
          </reference>
          <reference field="2" count="1" selected="0">
            <x v="53"/>
          </reference>
          <reference field="4" count="1">
            <x v="1"/>
          </reference>
        </references>
      </pivotArea>
    </format>
    <format dxfId="1814">
      <pivotArea dataOnly="0" labelOnly="1" outline="0" fieldPosition="0">
        <references count="3">
          <reference field="0" count="1" selected="0">
            <x v="117"/>
          </reference>
          <reference field="2" count="1" selected="0">
            <x v="54"/>
          </reference>
          <reference field="4" count="1">
            <x v="1"/>
          </reference>
        </references>
      </pivotArea>
    </format>
    <format dxfId="1813">
      <pivotArea dataOnly="0" labelOnly="1" outline="0" fieldPosition="0">
        <references count="3">
          <reference field="0" count="1" selected="0">
            <x v="120"/>
          </reference>
          <reference field="2" count="1" selected="0">
            <x v="55"/>
          </reference>
          <reference field="4" count="1">
            <x v="1"/>
          </reference>
        </references>
      </pivotArea>
    </format>
    <format dxfId="1812">
      <pivotArea outline="0" collapsedLevelsAreSubtotals="1" fieldPosition="0">
        <references count="3">
          <reference field="0" count="5" selected="0">
            <x v="26"/>
            <x v="43"/>
            <x v="62"/>
            <x v="93"/>
            <x v="94"/>
          </reference>
          <reference field="2" count="1" selected="0">
            <x v="8"/>
          </reference>
          <reference field="4" count="1" selected="0">
            <x v="1"/>
          </reference>
        </references>
      </pivotArea>
    </format>
    <format dxfId="1811">
      <pivotArea dataOnly="0" labelOnly="1" outline="0" fieldPosition="0">
        <references count="1">
          <reference field="2" count="1">
            <x v="8"/>
          </reference>
        </references>
      </pivotArea>
    </format>
    <format dxfId="1810">
      <pivotArea dataOnly="0" labelOnly="1" outline="0" fieldPosition="0">
        <references count="2">
          <reference field="0" count="5">
            <x v="26"/>
            <x v="43"/>
            <x v="62"/>
            <x v="93"/>
            <x v="94"/>
          </reference>
          <reference field="2" count="1" selected="0">
            <x v="8"/>
          </reference>
        </references>
      </pivotArea>
    </format>
    <format dxfId="1809">
      <pivotArea dataOnly="0" labelOnly="1" outline="0" fieldPosition="0">
        <references count="3">
          <reference field="0" count="1" selected="0">
            <x v="26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1808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1807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1806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1805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1804">
      <pivotArea outline="0" collapsedLevelsAreSubtotals="1" fieldPosition="0">
        <references count="3">
          <reference field="0" count="7" selected="0">
            <x v="1"/>
            <x v="16"/>
            <x v="75"/>
            <x v="86"/>
            <x v="89"/>
            <x v="118"/>
            <x v="119"/>
          </reference>
          <reference field="2" count="1" selected="0">
            <x v="10"/>
          </reference>
          <reference field="4" count="0" selected="0"/>
        </references>
      </pivotArea>
    </format>
    <format dxfId="1803">
      <pivotArea dataOnly="0" labelOnly="1" outline="0" fieldPosition="0">
        <references count="1">
          <reference field="2" count="1">
            <x v="10"/>
          </reference>
        </references>
      </pivotArea>
    </format>
    <format dxfId="1802">
      <pivotArea dataOnly="0" labelOnly="1" outline="0" fieldPosition="0">
        <references count="2">
          <reference field="0" count="7">
            <x v="1"/>
            <x v="16"/>
            <x v="75"/>
            <x v="86"/>
            <x v="89"/>
            <x v="118"/>
            <x v="119"/>
          </reference>
          <reference field="2" count="1" selected="0">
            <x v="10"/>
          </reference>
        </references>
      </pivotArea>
    </format>
    <format dxfId="1801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1800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1799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1798">
      <pivotArea dataOnly="0" labelOnly="1" outline="0" fieldPosition="0">
        <references count="3">
          <reference field="0" count="1" selected="0">
            <x v="86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1797">
      <pivotArea dataOnly="0" labelOnly="1" outline="0" fieldPosition="0">
        <references count="3">
          <reference field="0" count="1" selected="0">
            <x v="89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1796">
      <pivotArea dataOnly="0" labelOnly="1" outline="0" fieldPosition="0">
        <references count="3">
          <reference field="0" count="1" selected="0">
            <x v="118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1795">
      <pivotArea dataOnly="0" labelOnly="1" outline="0" fieldPosition="0">
        <references count="3">
          <reference field="0" count="1" selected="0">
            <x v="119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1794">
      <pivotArea outline="0" collapsedLevelsAreSubtotals="1" fieldPosition="0">
        <references count="3">
          <reference field="0" count="7" selected="0">
            <x v="14"/>
            <x v="17"/>
            <x v="51"/>
            <x v="60"/>
            <x v="88"/>
            <x v="99"/>
            <x v="111"/>
          </reference>
          <reference field="2" count="1" selected="0">
            <x v="13"/>
          </reference>
          <reference field="4" count="0" selected="0"/>
        </references>
      </pivotArea>
    </format>
    <format dxfId="1793">
      <pivotArea dataOnly="0" labelOnly="1" outline="0" fieldPosition="0">
        <references count="1">
          <reference field="2" count="1">
            <x v="13"/>
          </reference>
        </references>
      </pivotArea>
    </format>
    <format dxfId="1792">
      <pivotArea dataOnly="0" labelOnly="1" outline="0" fieldPosition="0">
        <references count="2">
          <reference field="0" count="7">
            <x v="14"/>
            <x v="17"/>
            <x v="51"/>
            <x v="60"/>
            <x v="88"/>
            <x v="99"/>
            <x v="111"/>
          </reference>
          <reference field="2" count="1" selected="0">
            <x v="13"/>
          </reference>
        </references>
      </pivotArea>
    </format>
    <format dxfId="1791">
      <pivotArea dataOnly="0" labelOnly="1" outline="0" fieldPosition="0">
        <references count="3">
          <reference field="0" count="1" selected="0">
            <x v="14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1790">
      <pivotArea dataOnly="0" labelOnly="1" outline="0" fieldPosition="0">
        <references count="3">
          <reference field="0" count="1" selected="0">
            <x v="17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1789">
      <pivotArea dataOnly="0" labelOnly="1" outline="0" fieldPosition="0">
        <references count="3">
          <reference field="0" count="1" selected="0">
            <x v="51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1788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1787">
      <pivotArea dataOnly="0" labelOnly="1" outline="0" fieldPosition="0">
        <references count="3">
          <reference field="0" count="1" selected="0">
            <x v="88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1786">
      <pivotArea dataOnly="0" labelOnly="1" outline="0" fieldPosition="0">
        <references count="3">
          <reference field="0" count="1" selected="0">
            <x v="99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1785">
      <pivotArea dataOnly="0" labelOnly="1" outline="0" fieldPosition="0">
        <references count="3">
          <reference field="0" count="1" selected="0">
            <x v="111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1784">
      <pivotArea outline="0" collapsedLevelsAreSubtotals="1" fieldPosition="0">
        <references count="3">
          <reference field="0" count="3" selected="0">
            <x v="3"/>
            <x v="98"/>
            <x v="100"/>
          </reference>
          <reference field="2" count="1" selected="0">
            <x v="15"/>
          </reference>
          <reference field="4" count="1" selected="0">
            <x v="1"/>
          </reference>
        </references>
      </pivotArea>
    </format>
    <format dxfId="1783">
      <pivotArea dataOnly="0" labelOnly="1" outline="0" fieldPosition="0">
        <references count="1">
          <reference field="2" count="1">
            <x v="15"/>
          </reference>
        </references>
      </pivotArea>
    </format>
    <format dxfId="1782">
      <pivotArea dataOnly="0" labelOnly="1" outline="0" fieldPosition="0">
        <references count="2">
          <reference field="0" count="3">
            <x v="3"/>
            <x v="98"/>
            <x v="100"/>
          </reference>
          <reference field="2" count="1" selected="0">
            <x v="15"/>
          </reference>
        </references>
      </pivotArea>
    </format>
    <format dxfId="1781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1780">
      <pivotArea dataOnly="0" labelOnly="1" outline="0" fieldPosition="0">
        <references count="3">
          <reference field="0" count="1" selected="0">
            <x v="98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1779">
      <pivotArea dataOnly="0" labelOnly="1" outline="0" fieldPosition="0">
        <references count="3">
          <reference field="0" count="1" selected="0">
            <x v="100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1778">
      <pivotArea outline="0" collapsedLevelsAreSubtotals="1" fieldPosition="0">
        <references count="3">
          <reference field="0" count="4" selected="0">
            <x v="0"/>
            <x v="21"/>
            <x v="82"/>
            <x v="102"/>
          </reference>
          <reference field="2" count="1" selected="0">
            <x v="16"/>
          </reference>
          <reference field="4" count="0" selected="0"/>
        </references>
      </pivotArea>
    </format>
    <format dxfId="1777">
      <pivotArea dataOnly="0" labelOnly="1" outline="0" fieldPosition="0">
        <references count="1">
          <reference field="2" count="1">
            <x v="16"/>
          </reference>
        </references>
      </pivotArea>
    </format>
    <format dxfId="1776">
      <pivotArea dataOnly="0" labelOnly="1" outline="0" fieldPosition="0">
        <references count="2">
          <reference field="0" count="4">
            <x v="0"/>
            <x v="21"/>
            <x v="82"/>
            <x v="102"/>
          </reference>
          <reference field="2" count="1" selected="0">
            <x v="16"/>
          </reference>
        </references>
      </pivotArea>
    </format>
    <format dxfId="1775">
      <pivotArea dataOnly="0" labelOnly="1" outline="0" fieldPosition="0">
        <references count="3">
          <reference field="0" count="1" selected="0">
            <x v="0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1774">
      <pivotArea dataOnly="0" labelOnly="1" outline="0" fieldPosition="0">
        <references count="3">
          <reference field="0" count="1" selected="0">
            <x v="21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1773">
      <pivotArea dataOnly="0" labelOnly="1" outline="0" fieldPosition="0">
        <references count="3">
          <reference field="0" count="1" selected="0">
            <x v="82"/>
          </reference>
          <reference field="2" count="1" selected="0">
            <x v="16"/>
          </reference>
          <reference field="4" count="1">
            <x v="0"/>
          </reference>
        </references>
      </pivotArea>
    </format>
    <format dxfId="1772">
      <pivotArea dataOnly="0" labelOnly="1" outline="0" fieldPosition="0">
        <references count="3">
          <reference field="0" count="1" selected="0">
            <x v="102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1771">
      <pivotArea outline="0" collapsedLevelsAreSubtotals="1" fieldPosition="0">
        <references count="3">
          <reference field="0" count="4" selected="0">
            <x v="6"/>
            <x v="63"/>
            <x v="67"/>
            <x v="113"/>
          </reference>
          <reference field="2" count="1" selected="0">
            <x v="17"/>
          </reference>
          <reference field="4" count="0" selected="0"/>
        </references>
      </pivotArea>
    </format>
    <format dxfId="1770">
      <pivotArea dataOnly="0" labelOnly="1" outline="0" fieldPosition="0">
        <references count="1">
          <reference field="2" count="1">
            <x v="17"/>
          </reference>
        </references>
      </pivotArea>
    </format>
    <format dxfId="1769">
      <pivotArea dataOnly="0" labelOnly="1" outline="0" fieldPosition="0">
        <references count="2">
          <reference field="0" count="4">
            <x v="6"/>
            <x v="63"/>
            <x v="67"/>
            <x v="113"/>
          </reference>
          <reference field="2" count="1" selected="0">
            <x v="17"/>
          </reference>
        </references>
      </pivotArea>
    </format>
    <format dxfId="1768">
      <pivotArea dataOnly="0" labelOnly="1" outline="0" fieldPosition="0">
        <references count="3">
          <reference field="0" count="1" selected="0">
            <x v="6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767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766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765">
      <pivotArea dataOnly="0" labelOnly="1" outline="0" fieldPosition="0">
        <references count="3">
          <reference field="0" count="1" selected="0">
            <x v="113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1764">
      <pivotArea outline="0" collapsedLevelsAreSubtotals="1" fieldPosition="0">
        <references count="3">
          <reference field="0" count="3" selected="0">
            <x v="19"/>
            <x v="68"/>
            <x v="73"/>
          </reference>
          <reference field="2" count="1" selected="0">
            <x v="21"/>
          </reference>
          <reference field="4" count="1" selected="0">
            <x v="1"/>
          </reference>
        </references>
      </pivotArea>
    </format>
    <format dxfId="1763">
      <pivotArea dataOnly="0" labelOnly="1" outline="0" fieldPosition="0">
        <references count="1">
          <reference field="2" count="1">
            <x v="21"/>
          </reference>
        </references>
      </pivotArea>
    </format>
    <format dxfId="1762">
      <pivotArea dataOnly="0" labelOnly="1" outline="0" fieldPosition="0">
        <references count="2">
          <reference field="0" count="3">
            <x v="19"/>
            <x v="68"/>
            <x v="73"/>
          </reference>
          <reference field="2" count="1" selected="0">
            <x v="21"/>
          </reference>
        </references>
      </pivotArea>
    </format>
    <format dxfId="1761">
      <pivotArea dataOnly="0" labelOnly="1" outline="0" fieldPosition="0">
        <references count="3">
          <reference field="0" count="1" selected="0">
            <x v="19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1760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1759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1758">
      <pivotArea outline="0" collapsedLevelsAreSubtotals="1" fieldPosition="0">
        <references count="3">
          <reference field="0" count="3" selected="0">
            <x v="2"/>
            <x v="81"/>
            <x v="126"/>
          </reference>
          <reference field="2" count="1" selected="0">
            <x v="28"/>
          </reference>
          <reference field="4" count="1" selected="0">
            <x v="1"/>
          </reference>
        </references>
      </pivotArea>
    </format>
    <format dxfId="1757">
      <pivotArea dataOnly="0" labelOnly="1" outline="0" fieldPosition="0">
        <references count="1">
          <reference field="2" count="1">
            <x v="28"/>
          </reference>
        </references>
      </pivotArea>
    </format>
    <format dxfId="1756">
      <pivotArea dataOnly="0" labelOnly="1" outline="0" fieldPosition="0">
        <references count="2">
          <reference field="0" count="3">
            <x v="2"/>
            <x v="81"/>
            <x v="126"/>
          </reference>
          <reference field="2" count="1" selected="0">
            <x v="28"/>
          </reference>
        </references>
      </pivotArea>
    </format>
    <format dxfId="1755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28"/>
          </reference>
          <reference field="4" count="1">
            <x v="1"/>
          </reference>
        </references>
      </pivotArea>
    </format>
    <format dxfId="1754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28"/>
          </reference>
          <reference field="4" count="1">
            <x v="1"/>
          </reference>
        </references>
      </pivotArea>
    </format>
    <format dxfId="1753">
      <pivotArea dataOnly="0" labelOnly="1" outline="0" fieldPosition="0">
        <references count="3">
          <reference field="0" count="1" selected="0">
            <x v="126"/>
          </reference>
          <reference field="2" count="1" selected="0">
            <x v="28"/>
          </reference>
          <reference field="4" count="1">
            <x v="1"/>
          </reference>
        </references>
      </pivotArea>
    </format>
    <format dxfId="1752">
      <pivotArea outline="0" collapsedLevelsAreSubtotals="1" fieldPosition="0">
        <references count="3">
          <reference field="0" count="8" selected="0">
            <x v="5"/>
            <x v="12"/>
            <x v="46"/>
            <x v="53"/>
            <x v="71"/>
            <x v="97"/>
            <x v="109"/>
            <x v="124"/>
          </reference>
          <reference field="2" count="1" selected="0">
            <x v="31"/>
          </reference>
          <reference field="4" count="1" selected="0">
            <x v="1"/>
          </reference>
        </references>
      </pivotArea>
    </format>
    <format dxfId="1751">
      <pivotArea dataOnly="0" labelOnly="1" outline="0" fieldPosition="0">
        <references count="1">
          <reference field="2" count="1">
            <x v="31"/>
          </reference>
        </references>
      </pivotArea>
    </format>
    <format dxfId="1750">
      <pivotArea dataOnly="0" labelOnly="1" outline="0" fieldPosition="0">
        <references count="2">
          <reference field="0" count="8">
            <x v="5"/>
            <x v="12"/>
            <x v="46"/>
            <x v="53"/>
            <x v="71"/>
            <x v="97"/>
            <x v="109"/>
            <x v="124"/>
          </reference>
          <reference field="2" count="1" selected="0">
            <x v="31"/>
          </reference>
        </references>
      </pivotArea>
    </format>
    <format dxfId="1749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1748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1747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1746">
      <pivotArea dataOnly="0" labelOnly="1" outline="0" fieldPosition="0">
        <references count="3">
          <reference field="0" count="1" selected="0">
            <x v="53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1745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1744">
      <pivotArea dataOnly="0" labelOnly="1" outline="0" fieldPosition="0">
        <references count="3">
          <reference field="0" count="1" selected="0">
            <x v="97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1743">
      <pivotArea dataOnly="0" labelOnly="1" outline="0" fieldPosition="0">
        <references count="3">
          <reference field="0" count="1" selected="0">
            <x v="109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1742">
      <pivotArea dataOnly="0" labelOnly="1" outline="0" fieldPosition="0">
        <references count="3">
          <reference field="0" count="1" selected="0">
            <x v="124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1741">
      <pivotArea outline="0" collapsedLevelsAreSubtotals="1" fieldPosition="0">
        <references count="3">
          <reference field="0" count="3" selected="0">
            <x v="29"/>
            <x v="47"/>
            <x v="77"/>
          </reference>
          <reference field="2" count="1" selected="0">
            <x v="9"/>
          </reference>
          <reference field="4" count="0" selected="0"/>
        </references>
      </pivotArea>
    </format>
    <format dxfId="1740">
      <pivotArea dataOnly="0" labelOnly="1" outline="0" fieldPosition="0">
        <references count="1">
          <reference field="2" count="1">
            <x v="9"/>
          </reference>
        </references>
      </pivotArea>
    </format>
    <format dxfId="1739">
      <pivotArea dataOnly="0" labelOnly="1" outline="0" fieldPosition="0">
        <references count="2">
          <reference field="0" count="3">
            <x v="29"/>
            <x v="47"/>
            <x v="77"/>
          </reference>
          <reference field="2" count="1" selected="0">
            <x v="9"/>
          </reference>
        </references>
      </pivotArea>
    </format>
    <format dxfId="1738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1737">
      <pivotArea dataOnly="0" labelOnly="1" outline="0" fieldPosition="0">
        <references count="3">
          <reference field="0" count="1" selected="0">
            <x v="47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1736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1735">
      <pivotArea outline="0" collapsedLevelsAreSubtotals="1" fieldPosition="0">
        <references count="3">
          <reference field="0" count="3" selected="0">
            <x v="95"/>
            <x v="101"/>
            <x v="110"/>
          </reference>
          <reference field="2" count="1" selected="0">
            <x v="19"/>
          </reference>
          <reference field="4" count="0" selected="0"/>
        </references>
      </pivotArea>
    </format>
    <format dxfId="1734">
      <pivotArea dataOnly="0" labelOnly="1" outline="0" fieldPosition="0">
        <references count="1">
          <reference field="2" count="1">
            <x v="19"/>
          </reference>
        </references>
      </pivotArea>
    </format>
    <format dxfId="1733">
      <pivotArea dataOnly="0" labelOnly="1" outline="0" fieldPosition="0">
        <references count="2">
          <reference field="0" count="3">
            <x v="95"/>
            <x v="101"/>
            <x v="110"/>
          </reference>
          <reference field="2" count="1" selected="0">
            <x v="19"/>
          </reference>
        </references>
      </pivotArea>
    </format>
    <format dxfId="1732">
      <pivotArea dataOnly="0" labelOnly="1" outline="0" fieldPosition="0">
        <references count="3">
          <reference field="0" count="1" selected="0">
            <x v="95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1731">
      <pivotArea dataOnly="0" labelOnly="1" outline="0" fieldPosition="0">
        <references count="3">
          <reference field="0" count="1" selected="0">
            <x v="101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1730">
      <pivotArea dataOnly="0" labelOnly="1" outline="0" fieldPosition="0">
        <references count="3">
          <reference field="0" count="1" selected="0">
            <x v="110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1729">
      <pivotArea outline="0" collapsedLevelsAreSubtotals="1" fieldPosition="0">
        <references count="3">
          <reference field="0" count="5" selected="0">
            <x v="105"/>
            <x v="106"/>
            <x v="107"/>
            <x v="112"/>
            <x v="116"/>
          </reference>
          <reference field="2" count="1" selected="0">
            <x v="23"/>
          </reference>
          <reference field="4" count="0" selected="0"/>
        </references>
      </pivotArea>
    </format>
    <format dxfId="1728">
      <pivotArea dataOnly="0" labelOnly="1" outline="0" fieldPosition="0">
        <references count="1">
          <reference field="2" count="1">
            <x v="23"/>
          </reference>
        </references>
      </pivotArea>
    </format>
    <format dxfId="1727">
      <pivotArea dataOnly="0" labelOnly="1" outline="0" fieldPosition="0">
        <references count="2">
          <reference field="0" count="5">
            <x v="105"/>
            <x v="106"/>
            <x v="107"/>
            <x v="112"/>
            <x v="116"/>
          </reference>
          <reference field="2" count="1" selected="0">
            <x v="23"/>
          </reference>
        </references>
      </pivotArea>
    </format>
    <format dxfId="1726">
      <pivotArea dataOnly="0" labelOnly="1" outline="0" fieldPosition="0">
        <references count="3">
          <reference field="0" count="1" selected="0">
            <x v="105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1725">
      <pivotArea dataOnly="0" labelOnly="1" outline="0" fieldPosition="0">
        <references count="3">
          <reference field="0" count="1" selected="0">
            <x v="106"/>
          </reference>
          <reference field="2" count="1" selected="0">
            <x v="23"/>
          </reference>
          <reference field="4" count="1">
            <x v="0"/>
          </reference>
        </references>
      </pivotArea>
    </format>
    <format dxfId="1724">
      <pivotArea dataOnly="0" labelOnly="1" outline="0" fieldPosition="0">
        <references count="3">
          <reference field="0" count="1" selected="0">
            <x v="107"/>
          </reference>
          <reference field="2" count="1" selected="0">
            <x v="23"/>
          </reference>
          <reference field="4" count="1">
            <x v="0"/>
          </reference>
        </references>
      </pivotArea>
    </format>
    <format dxfId="1723">
      <pivotArea dataOnly="0" labelOnly="1" outline="0" fieldPosition="0">
        <references count="3">
          <reference field="0" count="1" selected="0">
            <x v="112"/>
          </reference>
          <reference field="2" count="1" selected="0">
            <x v="23"/>
          </reference>
          <reference field="4" count="1">
            <x v="0"/>
          </reference>
        </references>
      </pivotArea>
    </format>
    <format dxfId="1722">
      <pivotArea dataOnly="0" labelOnly="1" outline="0" fieldPosition="0">
        <references count="3">
          <reference field="0" count="1" selected="0">
            <x v="116"/>
          </reference>
          <reference field="2" count="1" selected="0">
            <x v="23"/>
          </reference>
          <reference field="4" count="1">
            <x v="0"/>
          </reference>
        </references>
      </pivotArea>
    </format>
    <format dxfId="1721">
      <pivotArea outline="0" collapsedLevelsAreSubtotals="1" fieldPosition="0">
        <references count="3">
          <reference field="0" count="6" selected="0">
            <x v="10"/>
            <x v="11"/>
            <x v="37"/>
            <x v="38"/>
            <x v="56"/>
            <x v="74"/>
          </reference>
          <reference field="2" count="1" selected="0">
            <x v="33"/>
          </reference>
          <reference field="4" count="1" selected="0">
            <x v="0"/>
          </reference>
        </references>
      </pivotArea>
    </format>
    <format dxfId="1720">
      <pivotArea dataOnly="0" labelOnly="1" outline="0" fieldPosition="0">
        <references count="1">
          <reference field="2" count="1">
            <x v="33"/>
          </reference>
        </references>
      </pivotArea>
    </format>
    <format dxfId="1719">
      <pivotArea dataOnly="0" labelOnly="1" outline="0" fieldPosition="0">
        <references count="2">
          <reference field="0" count="6">
            <x v="10"/>
            <x v="11"/>
            <x v="37"/>
            <x v="38"/>
            <x v="56"/>
            <x v="74"/>
          </reference>
          <reference field="2" count="1" selected="0">
            <x v="33"/>
          </reference>
        </references>
      </pivotArea>
    </format>
    <format dxfId="1718">
      <pivotArea dataOnly="0" labelOnly="1" outline="0" fieldPosition="0">
        <references count="3">
          <reference field="0" count="1" selected="0">
            <x v="10"/>
          </reference>
          <reference field="2" count="1" selected="0">
            <x v="33"/>
          </reference>
          <reference field="4" count="1">
            <x v="0"/>
          </reference>
        </references>
      </pivotArea>
    </format>
    <format dxfId="1717">
      <pivotArea dataOnly="0" labelOnly="1" outline="0" fieldPosition="0">
        <references count="3">
          <reference field="0" count="1" selected="0">
            <x v="11"/>
          </reference>
          <reference field="2" count="1" selected="0">
            <x v="33"/>
          </reference>
          <reference field="4" count="1">
            <x v="0"/>
          </reference>
        </references>
      </pivotArea>
    </format>
    <format dxfId="1716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33"/>
          </reference>
          <reference field="4" count="1">
            <x v="0"/>
          </reference>
        </references>
      </pivotArea>
    </format>
    <format dxfId="1715">
      <pivotArea dataOnly="0" labelOnly="1" outline="0" fieldPosition="0">
        <references count="3">
          <reference field="0" count="1" selected="0">
            <x v="38"/>
          </reference>
          <reference field="2" count="1" selected="0">
            <x v="33"/>
          </reference>
          <reference field="4" count="1">
            <x v="0"/>
          </reference>
        </references>
      </pivotArea>
    </format>
    <format dxfId="1714">
      <pivotArea dataOnly="0" labelOnly="1" outline="0" fieldPosition="0">
        <references count="3">
          <reference field="0" count="1" selected="0">
            <x v="56"/>
          </reference>
          <reference field="2" count="1" selected="0">
            <x v="33"/>
          </reference>
          <reference field="4" count="1">
            <x v="0"/>
          </reference>
        </references>
      </pivotArea>
    </format>
    <format dxfId="1713">
      <pivotArea dataOnly="0" labelOnly="1" outline="0" fieldPosition="0">
        <references count="3">
          <reference field="0" count="1" selected="0">
            <x v="74"/>
          </reference>
          <reference field="2" count="1" selected="0">
            <x v="33"/>
          </reference>
          <reference field="4" count="1">
            <x v="0"/>
          </reference>
        </references>
      </pivotArea>
    </format>
    <format dxfId="1712">
      <pivotArea outline="0" collapsedLevelsAreSubtotals="1" fieldPosition="0">
        <references count="3">
          <reference field="0" count="4" selected="0">
            <x v="13"/>
            <x v="32"/>
            <x v="64"/>
            <x v="92"/>
          </reference>
          <reference field="2" count="1" selected="0">
            <x v="34"/>
          </reference>
          <reference field="4" count="0" selected="0"/>
        </references>
      </pivotArea>
    </format>
    <format dxfId="1711">
      <pivotArea dataOnly="0" labelOnly="1" outline="0" fieldPosition="0">
        <references count="1">
          <reference field="2" count="1">
            <x v="34"/>
          </reference>
        </references>
      </pivotArea>
    </format>
    <format dxfId="1710">
      <pivotArea dataOnly="0" labelOnly="1" outline="0" fieldPosition="0">
        <references count="2">
          <reference field="0" count="4">
            <x v="13"/>
            <x v="32"/>
            <x v="64"/>
            <x v="92"/>
          </reference>
          <reference field="2" count="1" selected="0">
            <x v="34"/>
          </reference>
        </references>
      </pivotArea>
    </format>
    <format dxfId="1709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34"/>
          </reference>
          <reference field="4" count="1">
            <x v="0"/>
          </reference>
        </references>
      </pivotArea>
    </format>
    <format dxfId="1708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34"/>
          </reference>
          <reference field="4" count="1">
            <x v="0"/>
          </reference>
        </references>
      </pivotArea>
    </format>
    <format dxfId="1707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34"/>
          </reference>
          <reference field="4" count="1">
            <x v="0"/>
          </reference>
        </references>
      </pivotArea>
    </format>
    <format dxfId="1706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34"/>
          </reference>
          <reference field="4" count="1">
            <x v="1"/>
          </reference>
        </references>
      </pivotArea>
    </format>
    <format dxfId="1705">
      <pivotArea outline="0" collapsedLevelsAreSubtotals="1" fieldPosition="0">
        <references count="3">
          <reference field="0" count="3" selected="0">
            <x v="23"/>
            <x v="69"/>
            <x v="115"/>
          </reference>
          <reference field="2" count="1" selected="0">
            <x v="35"/>
          </reference>
          <reference field="4" count="0" selected="0"/>
        </references>
      </pivotArea>
    </format>
    <format dxfId="1704">
      <pivotArea dataOnly="0" labelOnly="1" outline="0" fieldPosition="0">
        <references count="1">
          <reference field="2" count="1">
            <x v="35"/>
          </reference>
        </references>
      </pivotArea>
    </format>
    <format dxfId="1703">
      <pivotArea dataOnly="0" labelOnly="1" outline="0" fieldPosition="0">
        <references count="2">
          <reference field="0" count="3">
            <x v="23"/>
            <x v="69"/>
            <x v="115"/>
          </reference>
          <reference field="2" count="1" selected="0">
            <x v="35"/>
          </reference>
        </references>
      </pivotArea>
    </format>
    <format dxfId="1702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35"/>
          </reference>
          <reference field="4" count="1">
            <x v="1"/>
          </reference>
        </references>
      </pivotArea>
    </format>
    <format dxfId="1701">
      <pivotArea dataOnly="0" labelOnly="1" outline="0" fieldPosition="0">
        <references count="3">
          <reference field="0" count="1" selected="0">
            <x v="69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1700">
      <pivotArea dataOnly="0" labelOnly="1" outline="0" fieldPosition="0">
        <references count="3">
          <reference field="0" count="1" selected="0">
            <x v="115"/>
          </reference>
          <reference field="2" count="1" selected="0">
            <x v="35"/>
          </reference>
          <reference field="4" count="1">
            <x v="1"/>
          </reference>
        </references>
      </pivotArea>
    </format>
    <format dxfId="1699">
      <pivotArea outline="0" collapsedLevelsAreSubtotals="1" fieldPosition="0">
        <references count="3">
          <reference field="0" count="3" selected="0">
            <x v="18"/>
            <x v="30"/>
            <x v="48"/>
          </reference>
          <reference field="2" count="1" selected="0">
            <x v="2"/>
          </reference>
          <reference field="4" count="0" selected="0"/>
        </references>
      </pivotArea>
    </format>
    <format dxfId="1698">
      <pivotArea dataOnly="0" labelOnly="1" outline="0" fieldPosition="0">
        <references count="1">
          <reference field="2" count="1">
            <x v="2"/>
          </reference>
        </references>
      </pivotArea>
    </format>
    <format dxfId="1697">
      <pivotArea dataOnly="0" labelOnly="1" outline="0" fieldPosition="0">
        <references count="2">
          <reference field="0" count="3">
            <x v="18"/>
            <x v="30"/>
            <x v="48"/>
          </reference>
          <reference field="2" count="1" selected="0">
            <x v="2"/>
          </reference>
        </references>
      </pivotArea>
    </format>
    <format dxfId="1696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1695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1694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2"/>
          </reference>
          <reference field="4" count="1">
            <x v="0"/>
          </reference>
        </references>
      </pivotArea>
    </format>
    <format dxfId="1693">
      <pivotArea outline="0" collapsedLevelsAreSubtotals="1" fieldPosition="0">
        <references count="3">
          <reference field="0" count="3" selected="0">
            <x v="15"/>
            <x v="44"/>
            <x v="121"/>
          </reference>
          <reference field="2" count="1" selected="0">
            <x v="0"/>
          </reference>
          <reference field="4" count="0" selected="0"/>
        </references>
      </pivotArea>
    </format>
    <format dxfId="1692">
      <pivotArea dataOnly="0" labelOnly="1" outline="0" fieldPosition="0">
        <references count="1">
          <reference field="2" count="1">
            <x v="0"/>
          </reference>
        </references>
      </pivotArea>
    </format>
    <format dxfId="1691">
      <pivotArea dataOnly="0" labelOnly="1" outline="0" fieldPosition="0">
        <references count="2">
          <reference field="0" count="3">
            <x v="15"/>
            <x v="44"/>
            <x v="121"/>
          </reference>
          <reference field="2" count="1" selected="0">
            <x v="0"/>
          </reference>
        </references>
      </pivotArea>
    </format>
    <format dxfId="1690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0"/>
          </reference>
          <reference field="4" count="1">
            <x v="0"/>
          </reference>
        </references>
      </pivotArea>
    </format>
    <format dxfId="1689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1688">
      <pivotArea dataOnly="0" labelOnly="1" outline="0" fieldPosition="0">
        <references count="3">
          <reference field="0" count="1" selected="0">
            <x v="121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1687">
      <pivotArea type="all" dataOnly="0" outline="0" fieldPosition="0"/>
    </format>
    <format dxfId="1686">
      <pivotArea field="2" type="button" dataOnly="0" labelOnly="1" outline="0" axis="axisRow" fieldPosition="0"/>
    </format>
    <format dxfId="1685">
      <pivotArea field="0" type="button" dataOnly="0" labelOnly="1" outline="0" axis="axisRow" fieldPosition="1"/>
    </format>
    <format dxfId="1684">
      <pivotArea field="4" type="button" dataOnly="0" labelOnly="1" outline="0" axis="axisRow" fieldPosition="2"/>
    </format>
    <format dxfId="1683">
      <pivotArea field="2" type="button" dataOnly="0" labelOnly="1" outline="0" axis="axisRow" fieldPosition="0"/>
    </format>
    <format dxfId="1682">
      <pivotArea field="0" type="button" dataOnly="0" labelOnly="1" outline="0" axis="axisRow" fieldPosition="1"/>
    </format>
    <format dxfId="1681">
      <pivotArea field="4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Tabla dinámica8" cacheId="8" applyNumberFormats="0" applyBorderFormats="0" applyFontFormats="0" applyPatternFormats="0" applyAlignmentFormats="0" applyWidthHeightFormats="1" dataCaption="Valores" updatedVersion="4" minRefreshableVersion="3" useAutoFormatting="1" itemPrintTitles="1" createdVersion="5" indent="0" compact="0" compactData="0" gridDropZones="1" multipleFieldFilters="0" chartFormat="10">
  <location ref="B22:C37" firstHeaderRow="2" firstDataRow="2" firstDataCol="1"/>
  <pivotFields count="5">
    <pivotField compact="0" numFmtId="22" outline="0" showAll="0" defaultSubtotal="0"/>
    <pivotField compact="0" outline="0" showAll="0" defaultSubtotal="0"/>
    <pivotField compact="0" outline="0" showAll="0"/>
    <pivotField axis="axisRow" compact="0" outline="0" showAll="0" sortType="descending">
      <items count="14">
        <item x="2"/>
        <item x="0"/>
        <item x="3"/>
        <item x="1"/>
        <item x="5"/>
        <item x="8"/>
        <item x="6"/>
        <item x="4"/>
        <item x="11"/>
        <item x="7"/>
        <item x="9"/>
        <item x="10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</pivotFields>
  <rowFields count="1">
    <field x="3"/>
  </rowFields>
  <rowItems count="14">
    <i>
      <x v="1"/>
    </i>
    <i>
      <x v="3"/>
    </i>
    <i>
      <x/>
    </i>
    <i>
      <x v="2"/>
    </i>
    <i>
      <x v="10"/>
    </i>
    <i>
      <x v="4"/>
    </i>
    <i>
      <x v="6"/>
    </i>
    <i>
      <x v="5"/>
    </i>
    <i>
      <x v="12"/>
    </i>
    <i>
      <x v="11"/>
    </i>
    <i>
      <x v="8"/>
    </i>
    <i>
      <x v="7"/>
    </i>
    <i>
      <x v="9"/>
    </i>
    <i t="grand">
      <x/>
    </i>
  </rowItems>
  <colItems count="1">
    <i/>
  </colItems>
  <dataFields count="1">
    <dataField name="Cuenta de RESULTADO" fld="4" subtotal="count" baseField="0" baseItem="0" numFmtId="167"/>
  </dataFields>
  <formats count="8">
    <format dxfId="1459">
      <pivotArea type="all" dataOnly="0" outline="0" fieldPosition="0"/>
    </format>
    <format dxfId="1458">
      <pivotArea outline="0" collapsedLevelsAreSubtotals="1" fieldPosition="0"/>
    </format>
    <format dxfId="1457">
      <pivotArea outline="0" collapsedLevelsAreSubtotals="1" fieldPosition="0"/>
    </format>
    <format dxfId="1456">
      <pivotArea type="topRight" dataOnly="0" labelOnly="1" outline="0" fieldPosition="0"/>
    </format>
    <format dxfId="1455">
      <pivotArea type="all" dataOnly="0" outline="0" fieldPosition="0"/>
    </format>
    <format dxfId="1454">
      <pivotArea type="all" dataOnly="0" outline="0" fieldPosition="0"/>
    </format>
    <format dxfId="1453">
      <pivotArea field="3" type="button" dataOnly="0" labelOnly="1" outline="0" axis="axisRow" fieldPosition="0"/>
    </format>
    <format dxfId="1452">
      <pivotArea field="3" type="button" dataOnly="0" labelOnly="1" outline="0" axis="axisRow" fieldPosition="0"/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Tabla dinámica2" cacheId="8" applyNumberFormats="0" applyBorderFormats="0" applyFontFormats="0" applyPatternFormats="0" applyAlignmentFormats="0" applyWidthHeightFormats="1" dataCaption="Valores" updatedVersion="4" minRefreshableVersion="3" useAutoFormatting="1" itemPrintTitles="1" createdVersion="5" indent="0" compact="0" compactData="0" gridDropZones="1" multipleFieldFilters="0" chartFormat="10">
  <location ref="B5:C9" firstHeaderRow="2" firstDataRow="2" firstDataCol="1"/>
  <pivotFields count="5">
    <pivotField compact="0" numFmtId="22" outline="0" showAll="0" defaultSubtotal="0"/>
    <pivotField compact="0" outline="0" showAll="0" defaultSubtotal="0"/>
    <pivotField compact="0" outline="0"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Row" dataField="1" compact="0" outline="0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uenta de RESULTADO" fld="4" subtotal="count" baseField="0" baseItem="0"/>
  </dataFields>
  <formats count="6">
    <format dxfId="1465">
      <pivotArea outline="0" collapsedLevelsAreSubtotals="1" fieldPosition="0"/>
    </format>
    <format dxfId="1464">
      <pivotArea type="topRight" dataOnly="0" labelOnly="1" outline="0" fieldPosition="0"/>
    </format>
    <format dxfId="1463">
      <pivotArea type="all" dataOnly="0" outline="0" fieldPosition="0"/>
    </format>
    <format dxfId="1462">
      <pivotArea type="all" dataOnly="0" outline="0" fieldPosition="0"/>
    </format>
    <format dxfId="1461">
      <pivotArea field="4" type="button" dataOnly="0" labelOnly="1" outline="0" axis="axisRow" fieldPosition="0"/>
    </format>
    <format dxfId="1460">
      <pivotArea field="4" type="button" dataOnly="0" labelOnly="1" outline="0" axis="axisRow" fieldPosition="0"/>
    </format>
  </formats>
  <chartFormats count="2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9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9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Tabla dinámica1" cacheId="8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J43:N94" firstHeaderRow="1" firstDataRow="2" firstDataCol="2"/>
  <pivotFields count="5">
    <pivotField compact="0" numFmtId="22" outline="0" showAll="0"/>
    <pivotField axis="axisRow" dataField="1" compact="0" outline="0" showAll="0" defaultSubtotal="0">
      <items count="49">
        <item x="14"/>
        <item x="16"/>
        <item x="33"/>
        <item x="20"/>
        <item x="41"/>
        <item x="39"/>
        <item x="11"/>
        <item x="34"/>
        <item x="48"/>
        <item x="9"/>
        <item x="35"/>
        <item x="3"/>
        <item x="45"/>
        <item x="8"/>
        <item x="15"/>
        <item x="12"/>
        <item x="43"/>
        <item x="5"/>
        <item x="13"/>
        <item x="22"/>
        <item x="18"/>
        <item x="7"/>
        <item x="44"/>
        <item x="36"/>
        <item x="24"/>
        <item x="1"/>
        <item x="21"/>
        <item x="17"/>
        <item x="6"/>
        <item x="2"/>
        <item x="40"/>
        <item x="0"/>
        <item x="4"/>
        <item x="10"/>
        <item x="19"/>
        <item x="23"/>
        <item x="25"/>
        <item x="26"/>
        <item x="27"/>
        <item x="28"/>
        <item x="29"/>
        <item x="30"/>
        <item x="31"/>
        <item x="32"/>
        <item x="37"/>
        <item x="38"/>
        <item x="42"/>
        <item x="46"/>
        <item x="47"/>
      </items>
    </pivotField>
    <pivotField axis="axisRow" compact="0" outline="0" showAll="0" sortType="descending">
      <items count="50">
        <item x="16"/>
        <item x="33"/>
        <item x="20"/>
        <item x="41"/>
        <item x="39"/>
        <item x="11"/>
        <item x="34"/>
        <item x="48"/>
        <item x="35"/>
        <item x="8"/>
        <item x="15"/>
        <item x="43"/>
        <item x="3"/>
        <item x="9"/>
        <item x="12"/>
        <item x="14"/>
        <item x="45"/>
        <item x="5"/>
        <item x="13"/>
        <item x="22"/>
        <item x="18"/>
        <item x="7"/>
        <item x="44"/>
        <item x="36"/>
        <item x="24"/>
        <item x="1"/>
        <item x="21"/>
        <item x="17"/>
        <item x="6"/>
        <item x="2"/>
        <item x="40"/>
        <item x="0"/>
        <item x="4"/>
        <item x="10"/>
        <item x="19"/>
        <item x="23"/>
        <item x="25"/>
        <item x="26"/>
        <item x="27"/>
        <item x="28"/>
        <item x="29"/>
        <item x="30"/>
        <item x="31"/>
        <item x="32"/>
        <item x="37"/>
        <item x="38"/>
        <item x="42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Col" compact="0" outline="0" showAll="0">
      <items count="3">
        <item x="1"/>
        <item x="0"/>
        <item t="default"/>
      </items>
    </pivotField>
  </pivotFields>
  <rowFields count="2">
    <field x="1"/>
    <field x="2"/>
  </rowFields>
  <rowItems count="50">
    <i>
      <x/>
      <x v="15"/>
    </i>
    <i>
      <x v="1"/>
      <x/>
    </i>
    <i>
      <x v="2"/>
      <x v="1"/>
    </i>
    <i>
      <x v="3"/>
      <x v="2"/>
    </i>
    <i>
      <x v="4"/>
      <x v="3"/>
    </i>
    <i>
      <x v="5"/>
      <x v="4"/>
    </i>
    <i>
      <x v="6"/>
      <x v="5"/>
    </i>
    <i>
      <x v="7"/>
      <x v="6"/>
    </i>
    <i>
      <x v="8"/>
      <x v="7"/>
    </i>
    <i>
      <x v="9"/>
      <x v="13"/>
    </i>
    <i>
      <x v="10"/>
      <x v="8"/>
    </i>
    <i>
      <x v="11"/>
      <x v="12"/>
    </i>
    <i>
      <x v="12"/>
      <x v="16"/>
    </i>
    <i>
      <x v="13"/>
      <x v="9"/>
    </i>
    <i>
      <x v="14"/>
      <x v="10"/>
    </i>
    <i>
      <x v="15"/>
      <x v="14"/>
    </i>
    <i>
      <x v="16"/>
      <x v="11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>
      <x v="35"/>
      <x v="35"/>
    </i>
    <i>
      <x v="36"/>
      <x v="36"/>
    </i>
    <i>
      <x v="37"/>
      <x v="37"/>
    </i>
    <i>
      <x v="38"/>
      <x v="38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6"/>
      <x v="46"/>
    </i>
    <i>
      <x v="47"/>
      <x v="47"/>
    </i>
    <i>
      <x v="48"/>
      <x v="48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CODIGO PUNTO" fld="1" subtotal="count" baseField="0" baseItem="0"/>
  </dataFields>
  <formats count="47">
    <format dxfId="1512">
      <pivotArea type="all" dataOnly="0" outline="0" fieldPosition="0"/>
    </format>
    <format dxfId="1511">
      <pivotArea outline="0" collapsedLevelsAreSubtotals="1" fieldPosition="0"/>
    </format>
    <format dxfId="1510">
      <pivotArea dataOnly="0" labelOnly="1" outline="0" fieldPosition="0">
        <references count="1">
          <reference field="1" count="2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</reference>
        </references>
      </pivotArea>
    </format>
    <format dxfId="1509">
      <pivotArea dataOnly="0" labelOnly="1" outline="0" fieldPosition="0">
        <references count="1">
          <reference field="1" count="2">
            <x v="29"/>
            <x v="30"/>
          </reference>
        </references>
      </pivotArea>
    </format>
    <format dxfId="1508">
      <pivotArea dataOnly="0" labelOnly="1" grandRow="1" outline="0" fieldPosition="0"/>
    </format>
    <format dxfId="1507">
      <pivotArea dataOnly="0" labelOnly="1" outline="0" fieldPosition="0">
        <references count="2">
          <reference field="1" count="1" selected="0">
            <x v="0"/>
          </reference>
          <reference field="2" count="1">
            <x v="15"/>
          </reference>
        </references>
      </pivotArea>
    </format>
    <format dxfId="1506">
      <pivotArea dataOnly="0" labelOnly="1" outline="0" fieldPosition="0">
        <references count="2">
          <reference field="1" count="1" selected="0">
            <x v="1"/>
          </reference>
          <reference field="2" count="1">
            <x v="0"/>
          </reference>
        </references>
      </pivotArea>
    </format>
    <format dxfId="1505">
      <pivotArea dataOnly="0" labelOnly="1" outline="0" fieldPosition="0">
        <references count="2">
          <reference field="1" count="1" selected="0">
            <x v="2"/>
          </reference>
          <reference field="2" count="1">
            <x v="1"/>
          </reference>
        </references>
      </pivotArea>
    </format>
    <format dxfId="1504">
      <pivotArea dataOnly="0" labelOnly="1" outline="0" fieldPosition="0">
        <references count="2">
          <reference field="1" count="1" selected="0">
            <x v="3"/>
          </reference>
          <reference field="2" count="1">
            <x v="2"/>
          </reference>
        </references>
      </pivotArea>
    </format>
    <format dxfId="1503">
      <pivotArea dataOnly="0" labelOnly="1" outline="0" fieldPosition="0">
        <references count="2">
          <reference field="1" count="1" selected="0">
            <x v="4"/>
          </reference>
          <reference field="2" count="1">
            <x v="3"/>
          </reference>
        </references>
      </pivotArea>
    </format>
    <format dxfId="1502">
      <pivotArea dataOnly="0" labelOnly="1" outline="0" fieldPosition="0">
        <references count="2">
          <reference field="1" count="1" selected="0">
            <x v="5"/>
          </reference>
          <reference field="2" count="1">
            <x v="4"/>
          </reference>
        </references>
      </pivotArea>
    </format>
    <format dxfId="1501">
      <pivotArea dataOnly="0" labelOnly="1" outline="0" fieldPosition="0">
        <references count="2">
          <reference field="1" count="1" selected="0">
            <x v="6"/>
          </reference>
          <reference field="2" count="1">
            <x v="5"/>
          </reference>
        </references>
      </pivotArea>
    </format>
    <format dxfId="1500">
      <pivotArea dataOnly="0" labelOnly="1" outline="0" fieldPosition="0">
        <references count="2">
          <reference field="1" count="1" selected="0">
            <x v="7"/>
          </reference>
          <reference field="2" count="1">
            <x v="6"/>
          </reference>
        </references>
      </pivotArea>
    </format>
    <format dxfId="1499">
      <pivotArea dataOnly="0" labelOnly="1" outline="0" fieldPosition="0">
        <references count="2">
          <reference field="1" count="1" selected="0">
            <x v="8"/>
          </reference>
          <reference field="2" count="1">
            <x v="7"/>
          </reference>
        </references>
      </pivotArea>
    </format>
    <format dxfId="1498">
      <pivotArea dataOnly="0" labelOnly="1" outline="0" fieldPosition="0">
        <references count="2">
          <reference field="1" count="1" selected="0">
            <x v="9"/>
          </reference>
          <reference field="2" count="1">
            <x v="13"/>
          </reference>
        </references>
      </pivotArea>
    </format>
    <format dxfId="1497">
      <pivotArea dataOnly="0" labelOnly="1" outline="0" fieldPosition="0">
        <references count="2">
          <reference field="1" count="1" selected="0">
            <x v="10"/>
          </reference>
          <reference field="2" count="1">
            <x v="8"/>
          </reference>
        </references>
      </pivotArea>
    </format>
    <format dxfId="1496">
      <pivotArea dataOnly="0" labelOnly="1" outline="0" fieldPosition="0">
        <references count="2">
          <reference field="1" count="1" selected="0">
            <x v="11"/>
          </reference>
          <reference field="2" count="1">
            <x v="12"/>
          </reference>
        </references>
      </pivotArea>
    </format>
    <format dxfId="1495">
      <pivotArea dataOnly="0" labelOnly="1" outline="0" fieldPosition="0">
        <references count="2">
          <reference field="1" count="1" selected="0">
            <x v="12"/>
          </reference>
          <reference field="2" count="1">
            <x v="16"/>
          </reference>
        </references>
      </pivotArea>
    </format>
    <format dxfId="1494">
      <pivotArea dataOnly="0" labelOnly="1" outline="0" fieldPosition="0">
        <references count="2">
          <reference field="1" count="1" selected="0">
            <x v="13"/>
          </reference>
          <reference field="2" count="1">
            <x v="9"/>
          </reference>
        </references>
      </pivotArea>
    </format>
    <format dxfId="1493">
      <pivotArea dataOnly="0" labelOnly="1" outline="0" fieldPosition="0">
        <references count="2">
          <reference field="1" count="1" selected="0">
            <x v="14"/>
          </reference>
          <reference field="2" count="1">
            <x v="10"/>
          </reference>
        </references>
      </pivotArea>
    </format>
    <format dxfId="1492">
      <pivotArea dataOnly="0" labelOnly="1" outline="0" fieldPosition="0">
        <references count="2">
          <reference field="1" count="1" selected="0">
            <x v="15"/>
          </reference>
          <reference field="2" count="1">
            <x v="14"/>
          </reference>
        </references>
      </pivotArea>
    </format>
    <format dxfId="1491">
      <pivotArea dataOnly="0" labelOnly="1" outline="0" fieldPosition="0">
        <references count="2">
          <reference field="1" count="1" selected="0">
            <x v="16"/>
          </reference>
          <reference field="2" count="1">
            <x v="11"/>
          </reference>
        </references>
      </pivotArea>
    </format>
    <format dxfId="1490">
      <pivotArea dataOnly="0" labelOnly="1" outline="0" fieldPosition="0">
        <references count="2">
          <reference field="1" count="1" selected="0">
            <x v="17"/>
          </reference>
          <reference field="2" count="1">
            <x v="17"/>
          </reference>
        </references>
      </pivotArea>
    </format>
    <format dxfId="1489">
      <pivotArea dataOnly="0" labelOnly="1" outline="0" fieldPosition="0">
        <references count="2">
          <reference field="1" count="1" selected="0">
            <x v="18"/>
          </reference>
          <reference field="2" count="1">
            <x v="18"/>
          </reference>
        </references>
      </pivotArea>
    </format>
    <format dxfId="1488">
      <pivotArea dataOnly="0" labelOnly="1" outline="0" fieldPosition="0">
        <references count="2">
          <reference field="1" count="1" selected="0">
            <x v="19"/>
          </reference>
          <reference field="2" count="1">
            <x v="19"/>
          </reference>
        </references>
      </pivotArea>
    </format>
    <format dxfId="1487">
      <pivotArea dataOnly="0" labelOnly="1" outline="0" fieldPosition="0">
        <references count="2">
          <reference field="1" count="1" selected="0">
            <x v="20"/>
          </reference>
          <reference field="2" count="1">
            <x v="20"/>
          </reference>
        </references>
      </pivotArea>
    </format>
    <format dxfId="1486">
      <pivotArea dataOnly="0" labelOnly="1" outline="0" fieldPosition="0">
        <references count="2">
          <reference field="1" count="1" selected="0">
            <x v="21"/>
          </reference>
          <reference field="2" count="1">
            <x v="21"/>
          </reference>
        </references>
      </pivotArea>
    </format>
    <format dxfId="1485">
      <pivotArea dataOnly="0" labelOnly="1" outline="0" fieldPosition="0">
        <references count="2">
          <reference field="1" count="1" selected="0">
            <x v="22"/>
          </reference>
          <reference field="2" count="1">
            <x v="22"/>
          </reference>
        </references>
      </pivotArea>
    </format>
    <format dxfId="1484">
      <pivotArea dataOnly="0" labelOnly="1" outline="0" fieldPosition="0">
        <references count="2">
          <reference field="1" count="1" selected="0">
            <x v="23"/>
          </reference>
          <reference field="2" count="1">
            <x v="23"/>
          </reference>
        </references>
      </pivotArea>
    </format>
    <format dxfId="1483">
      <pivotArea dataOnly="0" labelOnly="1" outline="0" fieldPosition="0">
        <references count="2">
          <reference field="1" count="1" selected="0">
            <x v="24"/>
          </reference>
          <reference field="2" count="1">
            <x v="24"/>
          </reference>
        </references>
      </pivotArea>
    </format>
    <format dxfId="1482">
      <pivotArea dataOnly="0" labelOnly="1" outline="0" fieldPosition="0">
        <references count="2">
          <reference field="1" count="1" selected="0">
            <x v="25"/>
          </reference>
          <reference field="2" count="1">
            <x v="25"/>
          </reference>
        </references>
      </pivotArea>
    </format>
    <format dxfId="1481">
      <pivotArea dataOnly="0" labelOnly="1" outline="0" fieldPosition="0">
        <references count="2">
          <reference field="1" count="1" selected="0">
            <x v="26"/>
          </reference>
          <reference field="2" count="1">
            <x v="26"/>
          </reference>
        </references>
      </pivotArea>
    </format>
    <format dxfId="1480">
      <pivotArea dataOnly="0" labelOnly="1" outline="0" fieldPosition="0">
        <references count="2">
          <reference field="1" count="1" selected="0">
            <x v="27"/>
          </reference>
          <reference field="2" count="1">
            <x v="27"/>
          </reference>
        </references>
      </pivotArea>
    </format>
    <format dxfId="1479">
      <pivotArea dataOnly="0" labelOnly="1" outline="0" fieldPosition="0">
        <references count="2">
          <reference field="1" count="1" selected="0">
            <x v="28"/>
          </reference>
          <reference field="2" count="1">
            <x v="28"/>
          </reference>
        </references>
      </pivotArea>
    </format>
    <format dxfId="1478">
      <pivotArea dataOnly="0" labelOnly="1" outline="0" fieldPosition="0">
        <references count="2">
          <reference field="1" count="1" selected="0">
            <x v="29"/>
          </reference>
          <reference field="2" count="1">
            <x v="29"/>
          </reference>
        </references>
      </pivotArea>
    </format>
    <format dxfId="1477">
      <pivotArea dataOnly="0" labelOnly="1" outline="0" fieldPosition="0">
        <references count="2">
          <reference field="1" count="1" selected="0">
            <x v="30"/>
          </reference>
          <reference field="2" count="1">
            <x v="30"/>
          </reference>
        </references>
      </pivotArea>
    </format>
    <format dxfId="1476">
      <pivotArea dataOnly="0" labelOnly="1" outline="0" fieldPosition="0">
        <references count="1">
          <reference field="4" count="0"/>
        </references>
      </pivotArea>
    </format>
    <format dxfId="1475">
      <pivotArea dataOnly="0" labelOnly="1" grandCol="1" outline="0" fieldPosition="0"/>
    </format>
    <format dxfId="1474">
      <pivotArea type="all" dataOnly="0" outline="0" fieldPosition="0"/>
    </format>
    <format dxfId="1473">
      <pivotArea field="1" type="button" dataOnly="0" labelOnly="1" outline="0" axis="axisRow" fieldPosition="0"/>
    </format>
    <format dxfId="1472">
      <pivotArea field="2" type="button" dataOnly="0" labelOnly="1" outline="0" axis="axisRow" fieldPosition="1"/>
    </format>
    <format dxfId="1471">
      <pivotArea dataOnly="0" labelOnly="1" outline="0" fieldPosition="0">
        <references count="1">
          <reference field="4" count="0"/>
        </references>
      </pivotArea>
    </format>
    <format dxfId="1470">
      <pivotArea dataOnly="0" labelOnly="1" grandCol="1" outline="0" fieldPosition="0"/>
    </format>
    <format dxfId="1469">
      <pivotArea field="1" type="button" dataOnly="0" labelOnly="1" outline="0" axis="axisRow" fieldPosition="0"/>
    </format>
    <format dxfId="1468">
      <pivotArea field="2" type="button" dataOnly="0" labelOnly="1" outline="0" axis="axisRow" fieldPosition="1"/>
    </format>
    <format dxfId="1467">
      <pivotArea dataOnly="0" labelOnly="1" outline="0" fieldPosition="0">
        <references count="1">
          <reference field="4" count="0"/>
        </references>
      </pivotArea>
    </format>
    <format dxfId="146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Tabla dinámica4" cacheId="8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B42:E145" firstHeaderRow="2" firstDataRow="2" firstDataCol="3"/>
  <pivotFields count="5">
    <pivotField axis="axisRow" compact="0" numFmtId="22" outline="0" showAll="0" defaultSubtota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</items>
    </pivotField>
    <pivotField dataField="1" compact="0" outline="0" showAll="0"/>
    <pivotField axis="axisRow" compact="0" outline="0" showAll="0" defaultSubtotal="0">
      <items count="49">
        <item x="16"/>
        <item x="33"/>
        <item x="20"/>
        <item x="41"/>
        <item x="39"/>
        <item x="11"/>
        <item x="34"/>
        <item x="48"/>
        <item x="35"/>
        <item x="8"/>
        <item x="15"/>
        <item x="43"/>
        <item x="3"/>
        <item x="9"/>
        <item x="12"/>
        <item x="14"/>
        <item x="45"/>
        <item x="5"/>
        <item x="13"/>
        <item x="22"/>
        <item x="18"/>
        <item x="7"/>
        <item x="44"/>
        <item x="36"/>
        <item x="24"/>
        <item x="1"/>
        <item x="21"/>
        <item x="17"/>
        <item x="6"/>
        <item x="2"/>
        <item x="40"/>
        <item x="0"/>
        <item x="4"/>
        <item x="10"/>
        <item x="19"/>
        <item x="23"/>
        <item x="25"/>
        <item x="26"/>
        <item x="27"/>
        <item x="28"/>
        <item x="29"/>
        <item x="30"/>
        <item x="31"/>
        <item x="32"/>
        <item x="37"/>
        <item x="38"/>
        <item x="42"/>
        <item x="46"/>
        <item x="47"/>
      </items>
    </pivotField>
    <pivotField compact="0" outline="0" showAll="0"/>
    <pivotField axis="axisRow" compact="0" outline="0" showAll="0">
      <items count="3">
        <item x="1"/>
        <item x="0"/>
        <item t="default"/>
      </items>
    </pivotField>
  </pivotFields>
  <rowFields count="3">
    <field x="2"/>
    <field x="0"/>
    <field x="4"/>
  </rowFields>
  <rowItems count="102">
    <i>
      <x/>
      <x v="20"/>
      <x v="1"/>
    </i>
    <i>
      <x v="1"/>
      <x v="54"/>
      <x/>
    </i>
    <i>
      <x v="2"/>
      <x v="28"/>
      <x v="1"/>
    </i>
    <i>
      <x v="3"/>
      <x v="76"/>
      <x/>
    </i>
    <i r="1">
      <x v="77"/>
      <x/>
    </i>
    <i>
      <x v="4"/>
      <x v="65"/>
      <x v="1"/>
    </i>
    <i>
      <x v="5"/>
      <x v="12"/>
      <x v="1"/>
    </i>
    <i r="1">
      <x v="14"/>
      <x v="1"/>
    </i>
    <i r="1">
      <x v="16"/>
      <x v="1"/>
    </i>
    <i>
      <x v="6"/>
      <x v="55"/>
      <x/>
    </i>
    <i r="1">
      <x v="78"/>
      <x/>
    </i>
    <i r="1">
      <x v="79"/>
      <x v="1"/>
    </i>
    <i>
      <x v="7"/>
      <x v="99"/>
      <x/>
    </i>
    <i>
      <x v="8"/>
      <x v="56"/>
      <x v="1"/>
    </i>
    <i>
      <x v="9"/>
      <x v="9"/>
      <x v="1"/>
    </i>
    <i r="1">
      <x v="40"/>
      <x v="1"/>
    </i>
    <i r="1">
      <x v="46"/>
      <x v="1"/>
    </i>
    <i r="1">
      <x v="73"/>
      <x v="1"/>
    </i>
    <i r="1">
      <x v="89"/>
      <x v="1"/>
    </i>
    <i r="1">
      <x v="96"/>
      <x v="1"/>
    </i>
    <i>
      <x v="10"/>
      <x v="19"/>
      <x v="1"/>
    </i>
    <i r="1">
      <x v="51"/>
      <x v="1"/>
    </i>
    <i>
      <x v="11"/>
      <x v="83"/>
      <x/>
    </i>
    <i r="1">
      <x v="90"/>
      <x/>
    </i>
    <i>
      <x v="12"/>
      <x v="3"/>
      <x v="1"/>
    </i>
    <i r="1">
      <x v="84"/>
      <x/>
    </i>
    <i>
      <x v="13"/>
      <x v="10"/>
      <x v="1"/>
    </i>
    <i r="1">
      <x v="88"/>
      <x v="1"/>
    </i>
    <i>
      <x v="14"/>
      <x v="13"/>
      <x/>
    </i>
    <i r="1">
      <x v="63"/>
      <x v="1"/>
    </i>
    <i r="1">
      <x v="67"/>
      <x/>
    </i>
    <i r="1">
      <x v="68"/>
      <x v="1"/>
    </i>
    <i>
      <x v="15"/>
      <x v="17"/>
      <x v="1"/>
    </i>
    <i r="1">
      <x v="91"/>
      <x v="1"/>
    </i>
    <i>
      <x v="16"/>
      <x v="92"/>
      <x v="1"/>
    </i>
    <i>
      <x v="17"/>
      <x v="6"/>
      <x v="1"/>
    </i>
    <i>
      <x v="18"/>
      <x v="15"/>
      <x v="1"/>
    </i>
    <i r="1">
      <x v="29"/>
      <x v="1"/>
    </i>
    <i r="1">
      <x v="30"/>
      <x v="1"/>
    </i>
    <i r="1">
      <x v="33"/>
      <x v="1"/>
    </i>
    <i r="1">
      <x v="61"/>
      <x v="1"/>
    </i>
    <i>
      <x v="19"/>
      <x v="32"/>
      <x v="1"/>
    </i>
    <i>
      <x v="20"/>
      <x v="22"/>
      <x/>
    </i>
    <i r="1">
      <x v="23"/>
      <x/>
    </i>
    <i r="1">
      <x v="24"/>
      <x/>
    </i>
    <i r="1">
      <x v="25"/>
      <x/>
    </i>
    <i r="1">
      <x v="26"/>
      <x v="1"/>
    </i>
    <i r="1">
      <x v="69"/>
      <x/>
    </i>
    <i r="1">
      <x v="70"/>
      <x/>
    </i>
    <i r="1">
      <x v="71"/>
      <x/>
    </i>
    <i>
      <x v="21"/>
      <x v="8"/>
      <x/>
    </i>
    <i r="1">
      <x v="50"/>
      <x v="1"/>
    </i>
    <i>
      <x v="22"/>
      <x v="86"/>
      <x v="1"/>
    </i>
    <i r="1">
      <x v="100"/>
      <x v="1"/>
    </i>
    <i>
      <x v="23"/>
      <x v="57"/>
      <x/>
    </i>
    <i r="1">
      <x v="58"/>
      <x/>
    </i>
    <i r="1">
      <x v="87"/>
      <x/>
    </i>
    <i>
      <x v="24"/>
      <x v="37"/>
      <x/>
    </i>
    <i r="1">
      <x v="97"/>
      <x/>
    </i>
    <i>
      <x v="25"/>
      <x v="1"/>
      <x v="1"/>
    </i>
    <i r="1">
      <x v="18"/>
      <x v="1"/>
    </i>
    <i r="1">
      <x v="36"/>
      <x/>
    </i>
    <i r="1">
      <x v="66"/>
      <x v="1"/>
    </i>
    <i>
      <x v="26"/>
      <x v="31"/>
      <x/>
    </i>
    <i r="1">
      <x v="34"/>
      <x/>
    </i>
    <i r="1">
      <x v="41"/>
      <x v="1"/>
    </i>
    <i>
      <x v="27"/>
      <x v="21"/>
      <x/>
    </i>
    <i>
      <x v="28"/>
      <x v="7"/>
      <x v="1"/>
    </i>
    <i>
      <x v="29"/>
      <x v="2"/>
      <x v="1"/>
    </i>
    <i>
      <x v="30"/>
      <x v="72"/>
      <x/>
    </i>
    <i>
      <x v="31"/>
      <x/>
      <x v="1"/>
    </i>
    <i r="1">
      <x v="43"/>
      <x v="1"/>
    </i>
    <i r="1">
      <x v="62"/>
      <x v="1"/>
    </i>
    <i r="1">
      <x v="75"/>
      <x v="1"/>
    </i>
    <i>
      <x v="32"/>
      <x v="4"/>
      <x/>
    </i>
    <i r="1">
      <x v="5"/>
      <x v="1"/>
    </i>
    <i r="1">
      <x v="95"/>
      <x/>
    </i>
    <i>
      <x v="33"/>
      <x v="11"/>
      <x v="1"/>
    </i>
    <i r="1">
      <x v="48"/>
      <x v="1"/>
    </i>
    <i r="1">
      <x v="81"/>
      <x v="1"/>
    </i>
    <i>
      <x v="34"/>
      <x v="27"/>
      <x v="1"/>
    </i>
    <i>
      <x v="35"/>
      <x v="35"/>
      <x v="1"/>
    </i>
    <i>
      <x v="36"/>
      <x v="38"/>
      <x v="1"/>
    </i>
    <i>
      <x v="37"/>
      <x v="39"/>
      <x/>
    </i>
    <i>
      <x v="38"/>
      <x v="42"/>
      <x v="1"/>
    </i>
    <i>
      <x v="39"/>
      <x v="44"/>
      <x/>
    </i>
    <i>
      <x v="40"/>
      <x v="45"/>
      <x/>
    </i>
    <i>
      <x v="41"/>
      <x v="47"/>
      <x v="1"/>
    </i>
    <i r="1">
      <x v="98"/>
      <x v="1"/>
    </i>
    <i>
      <x v="42"/>
      <x v="49"/>
      <x v="1"/>
    </i>
    <i r="1">
      <x v="64"/>
      <x v="1"/>
    </i>
    <i>
      <x v="43"/>
      <x v="52"/>
      <x/>
    </i>
    <i r="1">
      <x v="53"/>
      <x/>
    </i>
    <i>
      <x v="44"/>
      <x v="59"/>
      <x v="1"/>
    </i>
    <i r="1">
      <x v="74"/>
      <x v="1"/>
    </i>
    <i r="1">
      <x v="80"/>
      <x v="1"/>
    </i>
    <i r="1">
      <x v="85"/>
      <x v="1"/>
    </i>
    <i>
      <x v="45"/>
      <x v="60"/>
      <x/>
    </i>
    <i>
      <x v="46"/>
      <x v="82"/>
      <x/>
    </i>
    <i>
      <x v="47"/>
      <x v="93"/>
      <x v="1"/>
    </i>
    <i>
      <x v="48"/>
      <x v="94"/>
      <x/>
    </i>
    <i t="grand">
      <x/>
    </i>
  </rowItems>
  <colItems count="1">
    <i/>
  </colItems>
  <dataFields count="1">
    <dataField name="Cuenta de CODIGO PUNTO" fld="1" subtotal="count" baseField="0" baseItem="0"/>
  </dataFields>
  <formats count="60">
    <format dxfId="1572">
      <pivotArea outline="0" collapsedLevelsAreSubtotals="1" fieldPosition="0">
        <references count="3">
          <reference field="0" count="0" selected="0"/>
          <reference field="2" count="0" selected="0"/>
          <reference field="4" count="0" selected="0"/>
        </references>
      </pivotArea>
    </format>
    <format dxfId="1571">
      <pivotArea dataOnly="0" labelOnly="1" outline="0" fieldPosition="0">
        <references count="1">
          <reference field="2" count="0"/>
        </references>
      </pivotArea>
    </format>
    <format dxfId="1570">
      <pivotArea outline="0" collapsedLevelsAreSubtotals="1" fieldPosition="0"/>
    </format>
    <format dxfId="1569">
      <pivotArea type="topRight" dataOnly="0" labelOnly="1" outline="0" fieldPosition="0"/>
    </format>
    <format dxfId="1568">
      <pivotArea field="0" type="button" dataOnly="0" labelOnly="1" outline="0" axis="axisRow" fieldPosition="1"/>
    </format>
    <format dxfId="1567">
      <pivotArea type="all" dataOnly="0" outline="0" fieldPosition="0"/>
    </format>
    <format dxfId="1566">
      <pivotArea type="all" dataOnly="0" outline="0" fieldPosition="0"/>
    </format>
    <format dxfId="1565">
      <pivotArea type="topRight" dataOnly="0" labelOnly="1" outline="0" fieldPosition="0"/>
    </format>
    <format dxfId="1564">
      <pivotArea outline="0" collapsedLevelsAreSubtotals="1" fieldPosition="0"/>
    </format>
    <format dxfId="1563">
      <pivotArea dataOnly="0" labelOnly="1" outline="0" fieldPosition="0">
        <references count="1">
          <reference field="2" count="2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</reference>
        </references>
      </pivotArea>
    </format>
    <format dxfId="1562">
      <pivotArea dataOnly="0" labelOnly="1" outline="0" fieldPosition="0">
        <references count="1">
          <reference field="2" count="2">
            <x v="29"/>
            <x v="30"/>
          </reference>
        </references>
      </pivotArea>
    </format>
    <format dxfId="1561">
      <pivotArea dataOnly="0" labelOnly="1" grandRow="1" outline="0" fieldPosition="0"/>
    </format>
    <format dxfId="1560">
      <pivotArea outline="0" collapsedLevelsAreSubtotals="1" fieldPosition="0"/>
    </format>
    <format dxfId="1559">
      <pivotArea dataOnly="0" labelOnly="1" outline="0" fieldPosition="0">
        <references count="1">
          <reference field="2" count="2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</reference>
        </references>
      </pivotArea>
    </format>
    <format dxfId="1558">
      <pivotArea dataOnly="0" labelOnly="1" outline="0" fieldPosition="0">
        <references count="1">
          <reference field="2" count="2">
            <x v="29"/>
            <x v="30"/>
          </reference>
        </references>
      </pivotArea>
    </format>
    <format dxfId="1557">
      <pivotArea dataOnly="0" labelOnly="1" grandRow="1" outline="0" fieldPosition="0"/>
    </format>
    <format dxfId="1556">
      <pivotArea dataOnly="0" labelOnly="1" outline="0" fieldPosition="0">
        <references count="1">
          <reference field="2" count="1">
            <x v="9"/>
          </reference>
        </references>
      </pivotArea>
    </format>
    <format dxfId="1555">
      <pivotArea dataOnly="0" labelOnly="1" outline="0" fieldPosition="0">
        <references count="2">
          <reference field="0" count="6">
            <x v="9"/>
            <x v="40"/>
            <x v="46"/>
            <x v="73"/>
            <x v="89"/>
            <x v="96"/>
          </reference>
          <reference field="2" count="1" selected="0">
            <x v="9"/>
          </reference>
        </references>
      </pivotArea>
    </format>
    <format dxfId="1554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1553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1552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1551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1550">
      <pivotArea dataOnly="0" labelOnly="1" outline="0" fieldPosition="0">
        <references count="3">
          <reference field="0" count="1" selected="0">
            <x v="89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1549">
      <pivotArea dataOnly="0" labelOnly="1" outline="0" fieldPosition="0">
        <references count="3">
          <reference field="0" count="1" selected="0">
            <x v="96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1548">
      <pivotArea dataOnly="0" labelOnly="1" outline="0" fieldPosition="0">
        <references count="1">
          <reference field="2" count="1">
            <x v="18"/>
          </reference>
        </references>
      </pivotArea>
    </format>
    <format dxfId="1547">
      <pivotArea dataOnly="0" labelOnly="1" outline="0" fieldPosition="0">
        <references count="2">
          <reference field="0" count="5">
            <x v="15"/>
            <x v="29"/>
            <x v="30"/>
            <x v="33"/>
            <x v="61"/>
          </reference>
          <reference field="2" count="1" selected="0">
            <x v="18"/>
          </reference>
        </references>
      </pivotArea>
    </format>
    <format dxfId="1546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1545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1544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1543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1542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1541">
      <pivotArea outline="0" collapsedLevelsAreSubtotals="1" fieldPosition="0">
        <references count="3">
          <reference field="0" count="4" selected="0">
            <x v="1"/>
            <x v="18"/>
            <x v="36"/>
            <x v="66"/>
          </reference>
          <reference field="2" count="1" selected="0">
            <x v="25"/>
          </reference>
          <reference field="4" count="0" selected="0"/>
        </references>
      </pivotArea>
    </format>
    <format dxfId="1540">
      <pivotArea dataOnly="0" labelOnly="1" outline="0" fieldPosition="0">
        <references count="1">
          <reference field="2" count="1">
            <x v="25"/>
          </reference>
        </references>
      </pivotArea>
    </format>
    <format dxfId="1539">
      <pivotArea dataOnly="0" labelOnly="1" outline="0" fieldPosition="0">
        <references count="2">
          <reference field="0" count="4">
            <x v="1"/>
            <x v="18"/>
            <x v="36"/>
            <x v="66"/>
          </reference>
          <reference field="2" count="1" selected="0">
            <x v="25"/>
          </reference>
        </references>
      </pivotArea>
    </format>
    <format dxfId="1538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1537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1536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25"/>
          </reference>
          <reference field="4" count="1">
            <x v="0"/>
          </reference>
        </references>
      </pivotArea>
    </format>
    <format dxfId="1535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1534">
      <pivotArea dataOnly="0" labelOnly="1" outline="0" fieldPosition="0">
        <references count="1">
          <reference field="2" count="1">
            <x v="31"/>
          </reference>
        </references>
      </pivotArea>
    </format>
    <format dxfId="1533">
      <pivotArea dataOnly="0" labelOnly="1" outline="0" fieldPosition="0">
        <references count="2">
          <reference field="0" count="4">
            <x v="0"/>
            <x v="43"/>
            <x v="62"/>
            <x v="75"/>
          </reference>
          <reference field="2" count="1" selected="0">
            <x v="31"/>
          </reference>
        </references>
      </pivotArea>
    </format>
    <format dxfId="1532">
      <pivotArea dataOnly="0" labelOnly="1" outline="0" fieldPosition="0">
        <references count="3">
          <reference field="0" count="1" selected="0">
            <x v="0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1531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1530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1529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1528">
      <pivotArea dataOnly="0" labelOnly="1" outline="0" fieldPosition="0">
        <references count="1">
          <reference field="2" count="1">
            <x v="33"/>
          </reference>
        </references>
      </pivotArea>
    </format>
    <format dxfId="1527">
      <pivotArea dataOnly="0" labelOnly="1" outline="0" fieldPosition="0">
        <references count="2">
          <reference field="0" count="3">
            <x v="11"/>
            <x v="48"/>
            <x v="81"/>
          </reference>
          <reference field="2" count="1" selected="0">
            <x v="33"/>
          </reference>
        </references>
      </pivotArea>
    </format>
    <format dxfId="1526">
      <pivotArea dataOnly="0" labelOnly="1" outline="0" fieldPosition="0">
        <references count="3">
          <reference field="0" count="1" selected="0">
            <x v="11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1525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1524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33"/>
          </reference>
          <reference field="4" count="1">
            <x v="1"/>
          </reference>
        </references>
      </pivotArea>
    </format>
    <format dxfId="1523">
      <pivotArea outline="0" collapsedLevelsAreSubtotals="1" fieldPosition="0"/>
    </format>
    <format dxfId="1522">
      <pivotArea type="topRight" dataOnly="0" labelOnly="1" outline="0" fieldPosition="0"/>
    </format>
    <format dxfId="1521">
      <pivotArea outline="0" collapsedLevelsAreSubtotals="1" fieldPosition="0"/>
    </format>
    <format dxfId="1520">
      <pivotArea type="topRight" dataOnly="0" labelOnly="1" outline="0" fieldPosition="0"/>
    </format>
    <format dxfId="1519">
      <pivotArea type="all" dataOnly="0" outline="0" fieldPosition="0"/>
    </format>
    <format dxfId="1518">
      <pivotArea field="2" type="button" dataOnly="0" labelOnly="1" outline="0" axis="axisRow" fieldPosition="0"/>
    </format>
    <format dxfId="1517">
      <pivotArea field="0" type="button" dataOnly="0" labelOnly="1" outline="0" axis="axisRow" fieldPosition="1"/>
    </format>
    <format dxfId="1516">
      <pivotArea field="4" type="button" dataOnly="0" labelOnly="1" outline="0" axis="axisRow" fieldPosition="2"/>
    </format>
    <format dxfId="1515">
      <pivotArea field="2" type="button" dataOnly="0" labelOnly="1" outline="0" axis="axisRow" fieldPosition="0"/>
    </format>
    <format dxfId="1514">
      <pivotArea field="0" type="button" dataOnly="0" labelOnly="1" outline="0" axis="axisRow" fieldPosition="1"/>
    </format>
    <format dxfId="1513">
      <pivotArea field="4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Tabla dinámica3" cacheId="9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 chartFormat="3">
  <location ref="J152:K162" firstHeaderRow="2" firstDataRow="2" firstDataCol="1"/>
  <pivotFields count="7">
    <pivotField compact="0" outline="0" showAll="0"/>
    <pivotField compact="0" outline="0" showAll="0"/>
    <pivotField dataField="1" compact="0" outline="0" showAll="0"/>
    <pivotField compact="0" numFmtId="167" outline="0" showAll="0"/>
    <pivotField compact="0" numFmtId="167" outline="0" showAll="0"/>
    <pivotField compact="0" outline="0" showAll="0" defaultSubtotal="0">
      <items count="10">
        <item x="2"/>
        <item x="0"/>
        <item x="1"/>
        <item x="3"/>
        <item x="4"/>
        <item x="5"/>
        <item x="6"/>
        <item x="7"/>
        <item x="8"/>
        <item x="9"/>
      </items>
    </pivotField>
    <pivotField axis="axisRow" compact="0" outline="0" showAll="0" defaultSubtotal="0">
      <items count="8">
        <item x="2"/>
        <item x="1"/>
        <item x="5"/>
        <item x="3"/>
        <item x="4"/>
        <item x="7"/>
        <item x="6"/>
        <item x="0"/>
      </items>
    </pivotField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uenta de PUNTO" fld="2" subtotal="count" baseField="0" baseItem="0"/>
  </dataFields>
  <formats count="11">
    <format dxfId="1583">
      <pivotArea type="all" dataOnly="0" outline="0" fieldPosition="0"/>
    </format>
    <format dxfId="1582">
      <pivotArea outline="0" collapsedLevelsAreSubtotals="1" fieldPosition="0"/>
    </format>
    <format dxfId="1581">
      <pivotArea type="topRight" dataOnly="0" labelOnly="1" outline="0" fieldPosition="0"/>
    </format>
    <format dxfId="1580">
      <pivotArea dataOnly="0" labelOnly="1" grandRow="1" outline="0" fieldPosition="0"/>
    </format>
    <format dxfId="1579">
      <pivotArea outline="0" collapsedLevelsAreSubtotals="1" fieldPosition="0">
        <references count="1">
          <reference field="6" count="1" selected="0">
            <x v="7"/>
          </reference>
        </references>
      </pivotArea>
    </format>
    <format dxfId="1578">
      <pivotArea dataOnly="0" labelOnly="1" outline="0" fieldPosition="0">
        <references count="1">
          <reference field="6" count="1">
            <x v="7"/>
          </reference>
        </references>
      </pivotArea>
    </format>
    <format dxfId="1577">
      <pivotArea outline="0" collapsedLevelsAreSubtotals="1" fieldPosition="0">
        <references count="1">
          <reference field="6" count="1" selected="0">
            <x v="7"/>
          </reference>
        </references>
      </pivotArea>
    </format>
    <format dxfId="1576">
      <pivotArea dataOnly="0" labelOnly="1" outline="0" fieldPosition="0">
        <references count="1">
          <reference field="6" count="1">
            <x v="7"/>
          </reference>
        </references>
      </pivotArea>
    </format>
    <format dxfId="1575">
      <pivotArea type="all" dataOnly="0" outline="0" fieldPosition="0"/>
    </format>
    <format dxfId="1574">
      <pivotArea field="6" type="button" dataOnly="0" labelOnly="1" outline="0" axis="axisRow" fieldPosition="0"/>
    </format>
    <format dxfId="1573">
      <pivotArea field="6" type="button" dataOnly="0" labelOnly="1" outline="0" axis="axisRow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Tabla dinámica4" cacheId="1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B42:E165" firstHeaderRow="2" firstDataRow="2" firstDataCol="3"/>
  <pivotFields count="5">
    <pivotField axis="axisRow" compact="0" numFmtId="22" outline="0" showAll="0" defaultSubtotal="0">
      <items count="1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</items>
    </pivotField>
    <pivotField dataField="1" compact="0" outline="0" showAll="0"/>
    <pivotField axis="axisRow" compact="0" outline="0" showAll="0" defaultSubtotal="0">
      <items count="46">
        <item x="38"/>
        <item x="23"/>
        <item x="19"/>
        <item x="18"/>
        <item x="7"/>
        <item x="9"/>
        <item x="22"/>
        <item x="6"/>
        <item x="29"/>
        <item x="20"/>
        <item x="31"/>
        <item x="45"/>
        <item x="33"/>
        <item x="35"/>
        <item x="27"/>
        <item x="34"/>
        <item x="15"/>
        <item x="5"/>
        <item x="25"/>
        <item x="36"/>
        <item x="2"/>
        <item x="42"/>
        <item x="3"/>
        <item x="37"/>
        <item x="26"/>
        <item x="40"/>
        <item x="1"/>
        <item x="17"/>
        <item x="0"/>
        <item x="4"/>
        <item x="8"/>
        <item x="10"/>
        <item x="11"/>
        <item x="12"/>
        <item x="13"/>
        <item x="14"/>
        <item x="16"/>
        <item x="21"/>
        <item x="24"/>
        <item x="28"/>
        <item x="30"/>
        <item x="32"/>
        <item x="39"/>
        <item x="41"/>
        <item x="43"/>
        <item x="44"/>
      </items>
    </pivotField>
    <pivotField compact="0" outline="0" showAll="0"/>
    <pivotField axis="axisRow" compact="0" outline="0" showAll="0">
      <items count="3">
        <item x="0"/>
        <item x="1"/>
        <item t="default"/>
      </items>
    </pivotField>
  </pivotFields>
  <rowFields count="3">
    <field x="2"/>
    <field x="0"/>
    <field x="4"/>
  </rowFields>
  <rowItems count="122">
    <i>
      <x/>
      <x v="87"/>
      <x/>
    </i>
    <i>
      <x v="1"/>
      <x v="43"/>
      <x v="1"/>
    </i>
    <i r="1">
      <x v="58"/>
      <x v="1"/>
    </i>
    <i r="1">
      <x v="110"/>
      <x/>
    </i>
    <i>
      <x v="2"/>
      <x v="37"/>
      <x v="1"/>
    </i>
    <i r="1">
      <x v="65"/>
      <x v="1"/>
    </i>
    <i r="1">
      <x v="92"/>
      <x v="1"/>
    </i>
    <i>
      <x v="3"/>
      <x v="35"/>
      <x v="1"/>
    </i>
    <i r="1">
      <x v="49"/>
      <x v="1"/>
    </i>
    <i r="1">
      <x v="55"/>
      <x v="1"/>
    </i>
    <i>
      <x v="4"/>
      <x v="7"/>
      <x v="1"/>
    </i>
    <i r="1">
      <x v="16"/>
      <x/>
    </i>
    <i r="1">
      <x v="17"/>
      <x/>
    </i>
    <i r="1">
      <x v="32"/>
      <x/>
    </i>
    <i r="1">
      <x v="33"/>
      <x/>
    </i>
    <i r="1">
      <x v="34"/>
      <x/>
    </i>
    <i r="1">
      <x v="39"/>
      <x/>
    </i>
    <i r="1">
      <x v="41"/>
      <x/>
    </i>
    <i r="1">
      <x v="69"/>
      <x v="1"/>
    </i>
    <i r="1">
      <x v="70"/>
      <x/>
    </i>
    <i r="1">
      <x v="96"/>
      <x/>
    </i>
    <i r="1">
      <x v="112"/>
      <x v="1"/>
    </i>
    <i>
      <x v="5"/>
      <x v="10"/>
      <x v="1"/>
    </i>
    <i>
      <x v="6"/>
      <x v="42"/>
      <x v="1"/>
    </i>
    <i r="1">
      <x v="61"/>
      <x v="1"/>
    </i>
    <i>
      <x v="7"/>
      <x v="6"/>
      <x v="1"/>
    </i>
    <i r="1">
      <x v="19"/>
      <x/>
    </i>
    <i r="1">
      <x v="20"/>
      <x v="1"/>
    </i>
    <i r="1">
      <x v="24"/>
      <x v="1"/>
    </i>
    <i r="1">
      <x v="30"/>
      <x v="1"/>
    </i>
    <i r="1">
      <x v="63"/>
      <x v="1"/>
    </i>
    <i r="1">
      <x v="77"/>
      <x v="1"/>
    </i>
    <i r="1">
      <x v="88"/>
      <x/>
    </i>
    <i r="1">
      <x v="103"/>
      <x v="1"/>
    </i>
    <i r="1">
      <x v="113"/>
      <x v="1"/>
    </i>
    <i>
      <x v="8"/>
      <x v="57"/>
      <x v="1"/>
    </i>
    <i>
      <x v="9"/>
      <x v="38"/>
      <x v="1"/>
    </i>
    <i r="1">
      <x v="44"/>
      <x/>
    </i>
    <i r="1">
      <x v="45"/>
      <x/>
    </i>
    <i r="1">
      <x v="115"/>
      <x/>
    </i>
    <i r="1">
      <x v="116"/>
      <x v="1"/>
    </i>
    <i>
      <x v="10"/>
      <x v="64"/>
      <x v="1"/>
    </i>
    <i r="1">
      <x v="75"/>
      <x/>
    </i>
    <i r="1">
      <x v="100"/>
      <x/>
    </i>
    <i r="1">
      <x v="104"/>
      <x v="1"/>
    </i>
    <i r="1">
      <x v="105"/>
      <x v="1"/>
    </i>
    <i>
      <x v="11"/>
      <x v="119"/>
      <x v="1"/>
    </i>
    <i>
      <x v="12"/>
      <x v="76"/>
      <x v="1"/>
    </i>
    <i>
      <x v="13"/>
      <x v="79"/>
      <x v="1"/>
    </i>
    <i r="1">
      <x v="102"/>
      <x v="1"/>
    </i>
    <i>
      <x v="14"/>
      <x v="52"/>
      <x v="1"/>
    </i>
    <i>
      <x v="15"/>
      <x v="78"/>
      <x v="1"/>
    </i>
    <i>
      <x v="16"/>
      <x v="27"/>
      <x v="1"/>
    </i>
    <i r="1">
      <x v="59"/>
      <x v="1"/>
    </i>
    <i r="1">
      <x v="71"/>
      <x v="1"/>
    </i>
    <i r="1">
      <x v="93"/>
      <x v="1"/>
    </i>
    <i>
      <x v="17"/>
      <x v="5"/>
      <x v="1"/>
    </i>
    <i r="1">
      <x v="14"/>
      <x/>
    </i>
    <i r="1">
      <x v="53"/>
      <x/>
    </i>
    <i r="1">
      <x v="54"/>
      <x v="1"/>
    </i>
    <i r="1">
      <x v="74"/>
      <x/>
    </i>
    <i>
      <x v="18"/>
      <x v="48"/>
      <x v="1"/>
    </i>
    <i r="1">
      <x v="86"/>
      <x v="1"/>
    </i>
    <i r="1">
      <x v="89"/>
      <x v="1"/>
    </i>
    <i r="1">
      <x v="108"/>
      <x v="1"/>
    </i>
    <i>
      <x v="19"/>
      <x v="80"/>
      <x/>
    </i>
    <i>
      <x v="20"/>
      <x v="2"/>
      <x v="1"/>
    </i>
    <i r="1">
      <x v="62"/>
      <x v="1"/>
    </i>
    <i r="1">
      <x v="95"/>
      <x v="1"/>
    </i>
    <i>
      <x v="21"/>
      <x v="101"/>
      <x v="1"/>
    </i>
    <i r="1">
      <x v="118"/>
      <x v="1"/>
    </i>
    <i>
      <x v="22"/>
      <x v="3"/>
      <x/>
    </i>
    <i r="1">
      <x v="111"/>
      <x v="1"/>
    </i>
    <i>
      <x v="23"/>
      <x v="81"/>
      <x v="1"/>
    </i>
    <i>
      <x v="24"/>
      <x v="51"/>
      <x v="1"/>
    </i>
    <i>
      <x v="25"/>
      <x v="97"/>
      <x v="1"/>
    </i>
    <i r="1">
      <x v="98"/>
      <x v="1"/>
    </i>
    <i>
      <x v="26"/>
      <x v="1"/>
      <x v="1"/>
    </i>
    <i r="1">
      <x v="9"/>
      <x v="1"/>
    </i>
    <i r="1">
      <x v="18"/>
      <x v="1"/>
    </i>
    <i r="1">
      <x v="25"/>
      <x v="1"/>
    </i>
    <i r="1">
      <x v="36"/>
      <x v="1"/>
    </i>
    <i r="1">
      <x v="67"/>
      <x v="1"/>
    </i>
    <i r="1">
      <x v="68"/>
      <x v="1"/>
    </i>
    <i r="1">
      <x v="90"/>
      <x v="1"/>
    </i>
    <i r="1">
      <x v="117"/>
      <x/>
    </i>
    <i>
      <x v="27"/>
      <x v="31"/>
      <x/>
    </i>
    <i>
      <x v="28"/>
      <x/>
      <x/>
    </i>
    <i>
      <x v="29"/>
      <x v="4"/>
      <x v="1"/>
    </i>
    <i r="1">
      <x v="11"/>
      <x v="1"/>
    </i>
    <i r="1">
      <x v="22"/>
      <x v="1"/>
    </i>
    <i r="1">
      <x v="84"/>
      <x/>
    </i>
    <i r="1">
      <x v="85"/>
      <x/>
    </i>
    <i>
      <x v="30"/>
      <x v="8"/>
      <x v="1"/>
    </i>
    <i r="1">
      <x v="29"/>
      <x v="1"/>
    </i>
    <i>
      <x v="31"/>
      <x v="12"/>
      <x/>
    </i>
    <i r="1">
      <x v="13"/>
      <x v="1"/>
    </i>
    <i>
      <x v="32"/>
      <x v="15"/>
      <x v="1"/>
    </i>
    <i>
      <x v="33"/>
      <x v="21"/>
      <x v="1"/>
    </i>
    <i r="1">
      <x v="82"/>
      <x v="1"/>
    </i>
    <i r="1">
      <x v="83"/>
      <x v="1"/>
    </i>
    <i>
      <x v="34"/>
      <x v="23"/>
      <x v="1"/>
    </i>
    <i r="1">
      <x v="47"/>
      <x v="1"/>
    </i>
    <i>
      <x v="35"/>
      <x v="26"/>
      <x v="1"/>
    </i>
    <i>
      <x v="36"/>
      <x v="28"/>
      <x v="1"/>
    </i>
    <i r="1">
      <x v="50"/>
      <x v="1"/>
    </i>
    <i r="1">
      <x v="66"/>
      <x v="1"/>
    </i>
    <i r="1">
      <x v="73"/>
      <x v="1"/>
    </i>
    <i r="1">
      <x v="94"/>
      <x v="1"/>
    </i>
    <i>
      <x v="37"/>
      <x v="40"/>
      <x/>
    </i>
    <i r="1">
      <x v="41"/>
      <x/>
    </i>
    <i>
      <x v="38"/>
      <x v="46"/>
      <x/>
    </i>
    <i>
      <x v="39"/>
      <x v="56"/>
      <x v="1"/>
    </i>
    <i>
      <x v="40"/>
      <x v="60"/>
      <x v="1"/>
    </i>
    <i>
      <x v="41"/>
      <x v="72"/>
      <x v="1"/>
    </i>
    <i r="1">
      <x v="106"/>
      <x v="1"/>
    </i>
    <i r="1">
      <x v="114"/>
      <x v="1"/>
    </i>
    <i>
      <x v="42"/>
      <x v="91"/>
      <x/>
    </i>
    <i>
      <x v="43"/>
      <x v="99"/>
      <x/>
    </i>
    <i>
      <x v="44"/>
      <x v="107"/>
      <x v="1"/>
    </i>
    <i>
      <x v="45"/>
      <x v="109"/>
      <x/>
    </i>
    <i t="grand">
      <x/>
    </i>
  </rowItems>
  <colItems count="1">
    <i/>
  </colItems>
  <dataFields count="1">
    <dataField name="Cuenta de CODIGO PUNTO" fld="1" subtotal="count" baseField="0" baseItem="0"/>
  </dataFields>
  <formats count="82">
    <format dxfId="1387">
      <pivotArea outline="0" collapsedLevelsAreSubtotals="1" fieldPosition="0">
        <references count="3">
          <reference field="0" count="0" selected="0"/>
          <reference field="2" count="0" selected="0"/>
          <reference field="4" count="0" selected="0"/>
        </references>
      </pivotArea>
    </format>
    <format dxfId="1386">
      <pivotArea dataOnly="0" labelOnly="1" outline="0" fieldPosition="0">
        <references count="1">
          <reference field="2" count="0"/>
        </references>
      </pivotArea>
    </format>
    <format dxfId="1385">
      <pivotArea outline="0" collapsedLevelsAreSubtotals="1" fieldPosition="0"/>
    </format>
    <format dxfId="1384">
      <pivotArea type="topRight" dataOnly="0" labelOnly="1" outline="0" fieldPosition="0"/>
    </format>
    <format dxfId="1383">
      <pivotArea field="0" type="button" dataOnly="0" labelOnly="1" outline="0" axis="axisRow" fieldPosition="1"/>
    </format>
    <format dxfId="1382">
      <pivotArea type="all" dataOnly="0" outline="0" fieldPosition="0"/>
    </format>
    <format dxfId="1381">
      <pivotArea type="all" dataOnly="0" outline="0" fieldPosition="0"/>
    </format>
    <format dxfId="1380">
      <pivotArea type="topRight" dataOnly="0" labelOnly="1" outline="0" fieldPosition="0"/>
    </format>
    <format dxfId="1379">
      <pivotArea outline="0" collapsedLevelsAreSubtotals="1" fieldPosition="0"/>
    </format>
    <format dxfId="1378">
      <pivotArea dataOnly="0" labelOnly="1" outline="0" fieldPosition="0">
        <references count="1">
          <reference field="2" count="2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1377">
      <pivotArea dataOnly="0" labelOnly="1" grandRow="1" outline="0" fieldPosition="0"/>
    </format>
    <format dxfId="1376">
      <pivotArea outline="0" collapsedLevelsAreSubtotals="1" fieldPosition="0"/>
    </format>
    <format dxfId="1375">
      <pivotArea dataOnly="0" labelOnly="1" outline="0" fieldPosition="0">
        <references count="1">
          <reference field="2" count="2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1374">
      <pivotArea dataOnly="0" labelOnly="1" grandRow="1" outline="0" fieldPosition="0"/>
    </format>
    <format dxfId="1373">
      <pivotArea outline="0" collapsedLevelsAreSubtotals="1" fieldPosition="0"/>
    </format>
    <format dxfId="1372">
      <pivotArea type="topRight" dataOnly="0" labelOnly="1" outline="0" fieldPosition="0"/>
    </format>
    <format dxfId="1371">
      <pivotArea outline="0" collapsedLevelsAreSubtotals="1" fieldPosition="0"/>
    </format>
    <format dxfId="1370">
      <pivotArea type="topRight" dataOnly="0" labelOnly="1" outline="0" fieldPosition="0"/>
    </format>
    <format dxfId="1369">
      <pivotArea outline="0" collapsedLevelsAreSubtotals="1" fieldPosition="0">
        <references count="3">
          <reference field="0" count="3" selected="0">
            <x v="37"/>
            <x v="65"/>
            <x v="92"/>
          </reference>
          <reference field="2" count="1" selected="0">
            <x v="2"/>
          </reference>
          <reference field="4" count="1" selected="0">
            <x v="1"/>
          </reference>
        </references>
      </pivotArea>
    </format>
    <format dxfId="1368">
      <pivotArea dataOnly="0" labelOnly="1" outline="0" fieldPosition="0">
        <references count="1">
          <reference field="2" count="1">
            <x v="2"/>
          </reference>
        </references>
      </pivotArea>
    </format>
    <format dxfId="1367">
      <pivotArea dataOnly="0" labelOnly="1" outline="0" fieldPosition="0">
        <references count="2">
          <reference field="0" count="3">
            <x v="37"/>
            <x v="65"/>
            <x v="92"/>
          </reference>
          <reference field="2" count="1" selected="0">
            <x v="2"/>
          </reference>
        </references>
      </pivotArea>
    </format>
    <format dxfId="1366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1365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1364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1363">
      <pivotArea outline="0" collapsedLevelsAreSubtotals="1" fieldPosition="0">
        <references count="3">
          <reference field="0" count="10" selected="0">
            <x v="6"/>
            <x v="19"/>
            <x v="20"/>
            <x v="24"/>
            <x v="30"/>
            <x v="63"/>
            <x v="77"/>
            <x v="88"/>
            <x v="103"/>
            <x v="113"/>
          </reference>
          <reference field="2" count="1" selected="0">
            <x v="7"/>
          </reference>
          <reference field="4" count="0" selected="0"/>
        </references>
      </pivotArea>
    </format>
    <format dxfId="1362">
      <pivotArea dataOnly="0" labelOnly="1" outline="0" fieldPosition="0">
        <references count="1">
          <reference field="2" count="1">
            <x v="7"/>
          </reference>
        </references>
      </pivotArea>
    </format>
    <format dxfId="1361">
      <pivotArea dataOnly="0" labelOnly="1" outline="0" fieldPosition="0">
        <references count="2">
          <reference field="0" count="10">
            <x v="6"/>
            <x v="19"/>
            <x v="20"/>
            <x v="24"/>
            <x v="30"/>
            <x v="63"/>
            <x v="77"/>
            <x v="88"/>
            <x v="103"/>
            <x v="113"/>
          </reference>
          <reference field="2" count="1" selected="0">
            <x v="7"/>
          </reference>
        </references>
      </pivotArea>
    </format>
    <format dxfId="1360">
      <pivotArea dataOnly="0" labelOnly="1" outline="0" fieldPosition="0">
        <references count="3">
          <reference field="0" count="1" selected="0">
            <x v="6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1359">
      <pivotArea dataOnly="0" labelOnly="1" outline="0" fieldPosition="0">
        <references count="3">
          <reference field="0" count="1" selected="0">
            <x v="19"/>
          </reference>
          <reference field="2" count="1" selected="0">
            <x v="7"/>
          </reference>
          <reference field="4" count="1">
            <x v="0"/>
          </reference>
        </references>
      </pivotArea>
    </format>
    <format dxfId="1358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1357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1356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1355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1354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1353">
      <pivotArea dataOnly="0" labelOnly="1" outline="0" fieldPosition="0">
        <references count="3">
          <reference field="0" count="1" selected="0">
            <x v="88"/>
          </reference>
          <reference field="2" count="1" selected="0">
            <x v="7"/>
          </reference>
          <reference field="4" count="1">
            <x v="0"/>
          </reference>
        </references>
      </pivotArea>
    </format>
    <format dxfId="1352">
      <pivotArea dataOnly="0" labelOnly="1" outline="0" fieldPosition="0">
        <references count="3">
          <reference field="0" count="1" selected="0">
            <x v="103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1351">
      <pivotArea dataOnly="0" labelOnly="1" outline="0" fieldPosition="0">
        <references count="3">
          <reference field="0" count="1" selected="0">
            <x v="113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1350">
      <pivotArea outline="0" collapsedLevelsAreSubtotals="1" fieldPosition="0">
        <references count="3">
          <reference field="0" count="4" selected="0">
            <x v="27"/>
            <x v="59"/>
            <x v="71"/>
            <x v="93"/>
          </reference>
          <reference field="2" count="1" selected="0">
            <x v="16"/>
          </reference>
          <reference field="4" count="1" selected="0">
            <x v="1"/>
          </reference>
        </references>
      </pivotArea>
    </format>
    <format dxfId="1349">
      <pivotArea dataOnly="0" labelOnly="1" outline="0" fieldPosition="0">
        <references count="1">
          <reference field="2" count="1">
            <x v="16"/>
          </reference>
        </references>
      </pivotArea>
    </format>
    <format dxfId="1348">
      <pivotArea dataOnly="0" labelOnly="1" outline="0" fieldPosition="0">
        <references count="2">
          <reference field="0" count="4">
            <x v="27"/>
            <x v="59"/>
            <x v="71"/>
            <x v="93"/>
          </reference>
          <reference field="2" count="1" selected="0">
            <x v="16"/>
          </reference>
        </references>
      </pivotArea>
    </format>
    <format dxfId="1347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1346">
      <pivotArea dataOnly="0" labelOnly="1" outline="0" fieldPosition="0">
        <references count="3">
          <reference field="0" count="1" selected="0">
            <x v="59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1345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1344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1343">
      <pivotArea outline="0" collapsedLevelsAreSubtotals="1" fieldPosition="0">
        <references count="3">
          <reference field="0" count="4" selected="0">
            <x v="48"/>
            <x v="86"/>
            <x v="89"/>
            <x v="108"/>
          </reference>
          <reference field="2" count="1" selected="0">
            <x v="18"/>
          </reference>
          <reference field="4" count="1" selected="0">
            <x v="1"/>
          </reference>
        </references>
      </pivotArea>
    </format>
    <format dxfId="1342">
      <pivotArea dataOnly="0" labelOnly="1" outline="0" fieldPosition="0">
        <references count="1">
          <reference field="2" count="1">
            <x v="18"/>
          </reference>
        </references>
      </pivotArea>
    </format>
    <format dxfId="1341">
      <pivotArea dataOnly="0" labelOnly="1" outline="0" fieldPosition="0">
        <references count="2">
          <reference field="0" count="4">
            <x v="48"/>
            <x v="86"/>
            <x v="89"/>
            <x v="108"/>
          </reference>
          <reference field="2" count="1" selected="0">
            <x v="18"/>
          </reference>
        </references>
      </pivotArea>
    </format>
    <format dxfId="1340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1339">
      <pivotArea dataOnly="0" labelOnly="1" outline="0" fieldPosition="0">
        <references count="3">
          <reference field="0" count="1" selected="0">
            <x v="86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1338">
      <pivotArea dataOnly="0" labelOnly="1" outline="0" fieldPosition="0">
        <references count="3">
          <reference field="0" count="1" selected="0">
            <x v="89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1337">
      <pivotArea dataOnly="0" labelOnly="1" outline="0" fieldPosition="0">
        <references count="3">
          <reference field="0" count="1" selected="0">
            <x v="108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1336">
      <pivotArea outline="0" collapsedLevelsAreSubtotals="1" fieldPosition="0">
        <references count="3">
          <reference field="0" count="3" selected="0">
            <x v="2"/>
            <x v="62"/>
            <x v="95"/>
          </reference>
          <reference field="2" count="1" selected="0">
            <x v="20"/>
          </reference>
          <reference field="4" count="1" selected="0">
            <x v="1"/>
          </reference>
        </references>
      </pivotArea>
    </format>
    <format dxfId="1335">
      <pivotArea dataOnly="0" labelOnly="1" outline="0" fieldPosition="0">
        <references count="1">
          <reference field="2" count="1">
            <x v="20"/>
          </reference>
        </references>
      </pivotArea>
    </format>
    <format dxfId="1334">
      <pivotArea dataOnly="0" labelOnly="1" outline="0" fieldPosition="0">
        <references count="2">
          <reference field="0" count="3">
            <x v="2"/>
            <x v="62"/>
            <x v="95"/>
          </reference>
          <reference field="2" count="1" selected="0">
            <x v="20"/>
          </reference>
        </references>
      </pivotArea>
    </format>
    <format dxfId="1333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1332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1331">
      <pivotArea dataOnly="0" labelOnly="1" outline="0" fieldPosition="0">
        <references count="3">
          <reference field="0" count="1" selected="0">
            <x v="95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1330">
      <pivotArea outline="0" collapsedLevelsAreSubtotals="1" fieldPosition="0">
        <references count="3">
          <reference field="0" count="5" selected="0">
            <x v="28"/>
            <x v="50"/>
            <x v="66"/>
            <x v="73"/>
            <x v="94"/>
          </reference>
          <reference field="2" count="1" selected="0">
            <x v="36"/>
          </reference>
          <reference field="4" count="1" selected="0">
            <x v="1"/>
          </reference>
        </references>
      </pivotArea>
    </format>
    <format dxfId="1329">
      <pivotArea dataOnly="0" labelOnly="1" outline="0" fieldPosition="0">
        <references count="1">
          <reference field="2" count="1">
            <x v="36"/>
          </reference>
        </references>
      </pivotArea>
    </format>
    <format dxfId="1328">
      <pivotArea dataOnly="0" labelOnly="1" outline="0" fieldPosition="0">
        <references count="2">
          <reference field="0" count="5">
            <x v="28"/>
            <x v="50"/>
            <x v="66"/>
            <x v="73"/>
            <x v="94"/>
          </reference>
          <reference field="2" count="1" selected="0">
            <x v="36"/>
          </reference>
        </references>
      </pivotArea>
    </format>
    <format dxfId="1327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36"/>
          </reference>
          <reference field="4" count="1">
            <x v="1"/>
          </reference>
        </references>
      </pivotArea>
    </format>
    <format dxfId="1326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36"/>
          </reference>
          <reference field="4" count="1">
            <x v="1"/>
          </reference>
        </references>
      </pivotArea>
    </format>
    <format dxfId="1325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36"/>
          </reference>
          <reference field="4" count="1">
            <x v="1"/>
          </reference>
        </references>
      </pivotArea>
    </format>
    <format dxfId="1324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36"/>
          </reference>
          <reference field="4" count="1">
            <x v="1"/>
          </reference>
        </references>
      </pivotArea>
    </format>
    <format dxfId="1323">
      <pivotArea dataOnly="0" labelOnly="1" outline="0" fieldPosition="0">
        <references count="3">
          <reference field="0" count="1" selected="0">
            <x v="94"/>
          </reference>
          <reference field="2" count="1" selected="0">
            <x v="36"/>
          </reference>
          <reference field="4" count="1">
            <x v="1"/>
          </reference>
        </references>
      </pivotArea>
    </format>
    <format dxfId="1322">
      <pivotArea outline="0" collapsedLevelsAreSubtotals="1" fieldPosition="0">
        <references count="3">
          <reference field="0" count="3" selected="0">
            <x v="72"/>
            <x v="106"/>
            <x v="114"/>
          </reference>
          <reference field="2" count="1" selected="0">
            <x v="41"/>
          </reference>
          <reference field="4" count="1" selected="0">
            <x v="1"/>
          </reference>
        </references>
      </pivotArea>
    </format>
    <format dxfId="1321">
      <pivotArea dataOnly="0" labelOnly="1" outline="0" fieldPosition="0">
        <references count="1">
          <reference field="2" count="1">
            <x v="41"/>
          </reference>
        </references>
      </pivotArea>
    </format>
    <format dxfId="1320">
      <pivotArea dataOnly="0" labelOnly="1" outline="0" fieldPosition="0">
        <references count="2">
          <reference field="0" count="3">
            <x v="72"/>
            <x v="106"/>
            <x v="114"/>
          </reference>
          <reference field="2" count="1" selected="0">
            <x v="41"/>
          </reference>
        </references>
      </pivotArea>
    </format>
    <format dxfId="1319">
      <pivotArea dataOnly="0" labelOnly="1" outline="0" fieldPosition="0">
        <references count="3">
          <reference field="0" count="1" selected="0">
            <x v="72"/>
          </reference>
          <reference field="2" count="1" selected="0">
            <x v="41"/>
          </reference>
          <reference field="4" count="1">
            <x v="1"/>
          </reference>
        </references>
      </pivotArea>
    </format>
    <format dxfId="1318">
      <pivotArea dataOnly="0" labelOnly="1" outline="0" fieldPosition="0">
        <references count="3">
          <reference field="0" count="1" selected="0">
            <x v="106"/>
          </reference>
          <reference field="2" count="1" selected="0">
            <x v="41"/>
          </reference>
          <reference field="4" count="1">
            <x v="1"/>
          </reference>
        </references>
      </pivotArea>
    </format>
    <format dxfId="1317">
      <pivotArea dataOnly="0" labelOnly="1" outline="0" fieldPosition="0">
        <references count="3">
          <reference field="0" count="1" selected="0">
            <x v="114"/>
          </reference>
          <reference field="2" count="1" selected="0">
            <x v="41"/>
          </reference>
          <reference field="4" count="1">
            <x v="1"/>
          </reference>
        </references>
      </pivotArea>
    </format>
    <format dxfId="1316">
      <pivotArea type="all" dataOnly="0" outline="0" fieldPosition="0"/>
    </format>
    <format dxfId="1315">
      <pivotArea field="2" type="button" dataOnly="0" labelOnly="1" outline="0" axis="axisRow" fieldPosition="0"/>
    </format>
    <format dxfId="1314">
      <pivotArea field="0" type="button" dataOnly="0" labelOnly="1" outline="0" axis="axisRow" fieldPosition="1"/>
    </format>
    <format dxfId="1313">
      <pivotArea field="4" type="button" dataOnly="0" labelOnly="1" outline="0" axis="axisRow" fieldPosition="2"/>
    </format>
    <format dxfId="1312">
      <pivotArea field="2" type="button" dataOnly="0" labelOnly="1" outline="0" axis="axisRow" fieldPosition="0"/>
    </format>
    <format dxfId="1311">
      <pivotArea field="0" type="button" dataOnly="0" labelOnly="1" outline="0" axis="axisRow" fieldPosition="1"/>
    </format>
    <format dxfId="1310">
      <pivotArea field="4" type="button" dataOnly="0" labelOnly="1" outline="0" axis="axisRow" fieldPosition="2"/>
    </format>
    <format dxfId="1309">
      <pivotArea type="all" dataOnly="0" outline="0" fieldPosition="0"/>
    </format>
    <format dxfId="1308">
      <pivotArea field="2" type="button" dataOnly="0" labelOnly="1" outline="0" axis="axisRow" fieldPosition="0"/>
    </format>
    <format dxfId="1307">
      <pivotArea field="0" type="button" dataOnly="0" labelOnly="1" outline="0" axis="axisRow" fieldPosition="1"/>
    </format>
    <format dxfId="1306">
      <pivotArea field="4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Tabla dinámica1" cacheId="1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K43:O91" firstHeaderRow="1" firstDataRow="2" firstDataCol="2"/>
  <pivotFields count="5">
    <pivotField compact="0" numFmtId="22" outline="0" showAll="0"/>
    <pivotField axis="axisRow" dataField="1" compact="0" outline="0" showAll="0" defaultSubtotal="0">
      <items count="46">
        <item x="35"/>
        <item x="38"/>
        <item x="23"/>
        <item x="19"/>
        <item x="18"/>
        <item x="7"/>
        <item x="9"/>
        <item x="45"/>
        <item x="22"/>
        <item x="31"/>
        <item x="27"/>
        <item x="6"/>
        <item x="29"/>
        <item x="33"/>
        <item x="20"/>
        <item x="34"/>
        <item x="15"/>
        <item x="5"/>
        <item x="13"/>
        <item x="25"/>
        <item x="36"/>
        <item x="2"/>
        <item x="42"/>
        <item x="3"/>
        <item x="37"/>
        <item x="26"/>
        <item x="40"/>
        <item x="1"/>
        <item x="17"/>
        <item x="0"/>
        <item x="4"/>
        <item x="8"/>
        <item x="10"/>
        <item x="11"/>
        <item x="12"/>
        <item x="14"/>
        <item x="16"/>
        <item x="21"/>
        <item x="24"/>
        <item x="28"/>
        <item x="30"/>
        <item x="32"/>
        <item x="39"/>
        <item x="41"/>
        <item x="43"/>
        <item x="44"/>
      </items>
    </pivotField>
    <pivotField axis="axisRow" compact="0" outline="0" showAll="0" sortType="ascending">
      <items count="47">
        <item x="30"/>
        <item x="4"/>
        <item x="42"/>
        <item x="10"/>
        <item x="1"/>
        <item x="36"/>
        <item x="41"/>
        <item x="24"/>
        <item x="0"/>
        <item x="44"/>
        <item x="14"/>
        <item x="38"/>
        <item x="39"/>
        <item x="23"/>
        <item x="19"/>
        <item x="18"/>
        <item x="5"/>
        <item x="7"/>
        <item x="17"/>
        <item x="32"/>
        <item x="16"/>
        <item x="9"/>
        <item x="15"/>
        <item x="13"/>
        <item x="37"/>
        <item x="45"/>
        <item x="22"/>
        <item x="31"/>
        <item x="21"/>
        <item x="40"/>
        <item x="26"/>
        <item x="27"/>
        <item x="3"/>
        <item x="2"/>
        <item x="25"/>
        <item x="6"/>
        <item x="29"/>
        <item x="12"/>
        <item x="33"/>
        <item x="35"/>
        <item x="28"/>
        <item x="43"/>
        <item x="20"/>
        <item x="11"/>
        <item x="8"/>
        <item x="34"/>
        <item t="default"/>
      </items>
    </pivotField>
    <pivotField compact="0" outline="0" showAll="0"/>
    <pivotField axis="axisCol" compact="0" outline="0" showAll="0">
      <items count="3">
        <item x="0"/>
        <item x="1"/>
        <item t="default"/>
      </items>
    </pivotField>
  </pivotFields>
  <rowFields count="2">
    <field x="1"/>
    <field x="2"/>
  </rowFields>
  <rowItems count="47">
    <i>
      <x/>
      <x v="39"/>
    </i>
    <i>
      <x v="1"/>
      <x v="11"/>
    </i>
    <i>
      <x v="2"/>
      <x v="13"/>
    </i>
    <i>
      <x v="3"/>
      <x v="14"/>
    </i>
    <i>
      <x v="4"/>
      <x v="15"/>
    </i>
    <i>
      <x v="5"/>
      <x v="17"/>
    </i>
    <i>
      <x v="6"/>
      <x v="21"/>
    </i>
    <i>
      <x v="7"/>
      <x v="25"/>
    </i>
    <i>
      <x v="8"/>
      <x v="26"/>
    </i>
    <i>
      <x v="9"/>
      <x v="27"/>
    </i>
    <i>
      <x v="10"/>
      <x v="31"/>
    </i>
    <i>
      <x v="11"/>
      <x v="35"/>
    </i>
    <i>
      <x v="12"/>
      <x v="36"/>
    </i>
    <i>
      <x v="13"/>
      <x v="38"/>
    </i>
    <i>
      <x v="14"/>
      <x v="42"/>
    </i>
    <i>
      <x v="15"/>
      <x v="45"/>
    </i>
    <i>
      <x v="16"/>
      <x v="22"/>
    </i>
    <i>
      <x v="17"/>
      <x v="16"/>
    </i>
    <i>
      <x v="18"/>
      <x v="23"/>
    </i>
    <i>
      <x v="19"/>
      <x v="34"/>
    </i>
    <i>
      <x v="20"/>
      <x v="5"/>
    </i>
    <i>
      <x v="21"/>
      <x v="33"/>
    </i>
    <i>
      <x v="22"/>
      <x v="2"/>
    </i>
    <i>
      <x v="23"/>
      <x v="32"/>
    </i>
    <i>
      <x v="24"/>
      <x v="24"/>
    </i>
    <i>
      <x v="25"/>
      <x v="30"/>
    </i>
    <i>
      <x v="26"/>
      <x v="29"/>
    </i>
    <i>
      <x v="27"/>
      <x v="4"/>
    </i>
    <i>
      <x v="28"/>
      <x v="18"/>
    </i>
    <i>
      <x v="29"/>
      <x v="8"/>
    </i>
    <i>
      <x v="30"/>
      <x v="1"/>
    </i>
    <i>
      <x v="31"/>
      <x v="44"/>
    </i>
    <i>
      <x v="32"/>
      <x v="3"/>
    </i>
    <i>
      <x v="33"/>
      <x v="43"/>
    </i>
    <i>
      <x v="34"/>
      <x v="37"/>
    </i>
    <i>
      <x v="35"/>
      <x v="10"/>
    </i>
    <i>
      <x v="36"/>
      <x v="20"/>
    </i>
    <i>
      <x v="37"/>
      <x v="28"/>
    </i>
    <i>
      <x v="38"/>
      <x v="7"/>
    </i>
    <i>
      <x v="39"/>
      <x v="40"/>
    </i>
    <i>
      <x v="40"/>
      <x/>
    </i>
    <i>
      <x v="41"/>
      <x v="19"/>
    </i>
    <i>
      <x v="42"/>
      <x v="12"/>
    </i>
    <i>
      <x v="43"/>
      <x v="6"/>
    </i>
    <i>
      <x v="44"/>
      <x v="41"/>
    </i>
    <i>
      <x v="45"/>
      <x v="9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CODIGO PUNTO" fld="1" subtotal="count" baseField="0" baseItem="0"/>
  </dataFields>
  <formats count="36">
    <format dxfId="1423">
      <pivotArea type="all" dataOnly="0" outline="0" fieldPosition="0"/>
    </format>
    <format dxfId="1422">
      <pivotArea outline="0" collapsedLevelsAreSubtotals="1" fieldPosition="0"/>
    </format>
    <format dxfId="1421">
      <pivotArea dataOnly="0" labelOnly="1" outline="0" fieldPosition="0">
        <references count="1">
          <reference field="1" count="2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1420">
      <pivotArea dataOnly="0" labelOnly="1" grandRow="1" outline="0" fieldPosition="0"/>
    </format>
    <format dxfId="1419">
      <pivotArea dataOnly="0" labelOnly="1" outline="0" fieldPosition="0">
        <references count="2">
          <reference field="1" count="1" selected="0">
            <x v="0"/>
          </reference>
          <reference field="2" count="1">
            <x v="39"/>
          </reference>
        </references>
      </pivotArea>
    </format>
    <format dxfId="1418">
      <pivotArea dataOnly="0" labelOnly="1" outline="0" fieldPosition="0">
        <references count="2">
          <reference field="1" count="1" selected="0">
            <x v="1"/>
          </reference>
          <reference field="2" count="1">
            <x v="11"/>
          </reference>
        </references>
      </pivotArea>
    </format>
    <format dxfId="1417">
      <pivotArea dataOnly="0" labelOnly="1" outline="0" fieldPosition="0">
        <references count="2">
          <reference field="1" count="1" selected="0">
            <x v="2"/>
          </reference>
          <reference field="2" count="1">
            <x v="13"/>
          </reference>
        </references>
      </pivotArea>
    </format>
    <format dxfId="1416">
      <pivotArea dataOnly="0" labelOnly="1" outline="0" fieldPosition="0">
        <references count="2">
          <reference field="1" count="1" selected="0">
            <x v="3"/>
          </reference>
          <reference field="2" count="1">
            <x v="14"/>
          </reference>
        </references>
      </pivotArea>
    </format>
    <format dxfId="1415">
      <pivotArea dataOnly="0" labelOnly="1" outline="0" fieldPosition="0">
        <references count="2">
          <reference field="1" count="1" selected="0">
            <x v="4"/>
          </reference>
          <reference field="2" count="1">
            <x v="15"/>
          </reference>
        </references>
      </pivotArea>
    </format>
    <format dxfId="1414">
      <pivotArea dataOnly="0" labelOnly="1" outline="0" fieldPosition="0">
        <references count="2">
          <reference field="1" count="1" selected="0">
            <x v="5"/>
          </reference>
          <reference field="2" count="1">
            <x v="17"/>
          </reference>
        </references>
      </pivotArea>
    </format>
    <format dxfId="1413">
      <pivotArea dataOnly="0" labelOnly="1" outline="0" fieldPosition="0">
        <references count="2">
          <reference field="1" count="1" selected="0">
            <x v="6"/>
          </reference>
          <reference field="2" count="1">
            <x v="21"/>
          </reference>
        </references>
      </pivotArea>
    </format>
    <format dxfId="1412">
      <pivotArea dataOnly="0" labelOnly="1" outline="0" fieldPosition="0">
        <references count="2">
          <reference field="1" count="1" selected="0">
            <x v="7"/>
          </reference>
          <reference field="2" count="1">
            <x v="25"/>
          </reference>
        </references>
      </pivotArea>
    </format>
    <format dxfId="1411">
      <pivotArea dataOnly="0" labelOnly="1" outline="0" fieldPosition="0">
        <references count="2">
          <reference field="1" count="1" selected="0">
            <x v="8"/>
          </reference>
          <reference field="2" count="1">
            <x v="26"/>
          </reference>
        </references>
      </pivotArea>
    </format>
    <format dxfId="1410">
      <pivotArea dataOnly="0" labelOnly="1" outline="0" fieldPosition="0">
        <references count="2">
          <reference field="1" count="1" selected="0">
            <x v="9"/>
          </reference>
          <reference field="2" count="1">
            <x v="27"/>
          </reference>
        </references>
      </pivotArea>
    </format>
    <format dxfId="1409">
      <pivotArea dataOnly="0" labelOnly="1" outline="0" fieldPosition="0">
        <references count="2">
          <reference field="1" count="1" selected="0">
            <x v="10"/>
          </reference>
          <reference field="2" count="1">
            <x v="31"/>
          </reference>
        </references>
      </pivotArea>
    </format>
    <format dxfId="1408">
      <pivotArea dataOnly="0" labelOnly="1" outline="0" fieldPosition="0">
        <references count="2">
          <reference field="1" count="1" selected="0">
            <x v="11"/>
          </reference>
          <reference field="2" count="1">
            <x v="35"/>
          </reference>
        </references>
      </pivotArea>
    </format>
    <format dxfId="1407">
      <pivotArea dataOnly="0" labelOnly="1" outline="0" fieldPosition="0">
        <references count="2">
          <reference field="1" count="1" selected="0">
            <x v="12"/>
          </reference>
          <reference field="2" count="1">
            <x v="36"/>
          </reference>
        </references>
      </pivotArea>
    </format>
    <format dxfId="1406">
      <pivotArea dataOnly="0" labelOnly="1" outline="0" fieldPosition="0">
        <references count="2">
          <reference field="1" count="1" selected="0">
            <x v="13"/>
          </reference>
          <reference field="2" count="1">
            <x v="38"/>
          </reference>
        </references>
      </pivotArea>
    </format>
    <format dxfId="1405">
      <pivotArea dataOnly="0" labelOnly="1" outline="0" fieldPosition="0">
        <references count="2">
          <reference field="1" count="1" selected="0">
            <x v="14"/>
          </reference>
          <reference field="2" count="1">
            <x v="42"/>
          </reference>
        </references>
      </pivotArea>
    </format>
    <format dxfId="1404">
      <pivotArea dataOnly="0" labelOnly="1" outline="0" fieldPosition="0">
        <references count="2">
          <reference field="1" count="1" selected="0">
            <x v="15"/>
          </reference>
          <reference field="2" count="1">
            <x v="45"/>
          </reference>
        </references>
      </pivotArea>
    </format>
    <format dxfId="1403">
      <pivotArea dataOnly="0" labelOnly="1" outline="0" fieldPosition="0">
        <references count="2">
          <reference field="1" count="1" selected="0">
            <x v="16"/>
          </reference>
          <reference field="2" count="1">
            <x v="22"/>
          </reference>
        </references>
      </pivotArea>
    </format>
    <format dxfId="1402">
      <pivotArea dataOnly="0" labelOnly="1" outline="0" fieldPosition="0">
        <references count="2">
          <reference field="1" count="1" selected="0">
            <x v="17"/>
          </reference>
          <reference field="2" count="1">
            <x v="16"/>
          </reference>
        </references>
      </pivotArea>
    </format>
    <format dxfId="1401">
      <pivotArea dataOnly="0" labelOnly="1" outline="0" fieldPosition="0">
        <references count="2">
          <reference field="1" count="1" selected="0">
            <x v="19"/>
          </reference>
          <reference field="2" count="1">
            <x v="34"/>
          </reference>
        </references>
      </pivotArea>
    </format>
    <format dxfId="1400">
      <pivotArea dataOnly="0" labelOnly="1" outline="0" fieldPosition="0">
        <references count="2">
          <reference field="1" count="1" selected="0">
            <x v="20"/>
          </reference>
          <reference field="2" count="1">
            <x v="5"/>
          </reference>
        </references>
      </pivotArea>
    </format>
    <format dxfId="1399">
      <pivotArea dataOnly="0" labelOnly="1" outline="0" fieldPosition="0">
        <references count="1">
          <reference field="4" count="0"/>
        </references>
      </pivotArea>
    </format>
    <format dxfId="1398">
      <pivotArea dataOnly="0" labelOnly="1" grandCol="1" outline="0" fieldPosition="0"/>
    </format>
    <format dxfId="1397">
      <pivotArea type="all" dataOnly="0" outline="0" fieldPosition="0"/>
    </format>
    <format dxfId="1396">
      <pivotArea field="1" type="button" dataOnly="0" labelOnly="1" outline="0" axis="axisRow" fieldPosition="0"/>
    </format>
    <format dxfId="1395">
      <pivotArea field="2" type="button" dataOnly="0" labelOnly="1" outline="0" axis="axisRow" fieldPosition="1"/>
    </format>
    <format dxfId="1394">
      <pivotArea dataOnly="0" labelOnly="1" outline="0" fieldPosition="0">
        <references count="1">
          <reference field="4" count="0"/>
        </references>
      </pivotArea>
    </format>
    <format dxfId="1393">
      <pivotArea dataOnly="0" labelOnly="1" grandCol="1" outline="0" fieldPosition="0"/>
    </format>
    <format dxfId="1392">
      <pivotArea type="all" dataOnly="0" outline="0" fieldPosition="0"/>
    </format>
    <format dxfId="1391">
      <pivotArea field="1" type="button" dataOnly="0" labelOnly="1" outline="0" axis="axisRow" fieldPosition="0"/>
    </format>
    <format dxfId="1390">
      <pivotArea field="2" type="button" dataOnly="0" labelOnly="1" outline="0" axis="axisRow" fieldPosition="1"/>
    </format>
    <format dxfId="1389">
      <pivotArea dataOnly="0" labelOnly="1" outline="0" fieldPosition="0">
        <references count="1">
          <reference field="4" count="0"/>
        </references>
      </pivotArea>
    </format>
    <format dxfId="138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Tabla dinámica2" cacheId="10" applyNumberFormats="0" applyBorderFormats="0" applyFontFormats="0" applyPatternFormats="0" applyAlignmentFormats="0" applyWidthHeightFormats="1" dataCaption="Valores" updatedVersion="4" minRefreshableVersion="3" useAutoFormatting="1" itemPrintTitles="1" createdVersion="5" indent="0" compact="0" compactData="0" gridDropZones="1" multipleFieldFilters="0" chartFormat="11">
  <location ref="B5:C9" firstHeaderRow="2" firstDataRow="2" firstDataCol="1"/>
  <pivotFields count="5">
    <pivotField compact="0" numFmtId="22" outline="0" showAll="0" defaultSubtotal="0"/>
    <pivotField compact="0" outline="0" showAll="0" defaultSubtotal="0"/>
    <pivotField compact="0" outline="0"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Row" dataField="1" compact="0" outline="0" showAll="0">
      <items count="3">
        <item x="1"/>
        <item x="0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uenta de RESULTADO" fld="4" subtotal="count" baseField="0" baseItem="0"/>
  </dataFields>
  <formats count="8">
    <format dxfId="1431">
      <pivotArea outline="0" collapsedLevelsAreSubtotals="1" fieldPosition="0"/>
    </format>
    <format dxfId="1430">
      <pivotArea type="topRight" dataOnly="0" labelOnly="1" outline="0" fieldPosition="0"/>
    </format>
    <format dxfId="1429">
      <pivotArea type="all" dataOnly="0" outline="0" fieldPosition="0"/>
    </format>
    <format dxfId="1428">
      <pivotArea type="all" dataOnly="0" outline="0" fieldPosition="0"/>
    </format>
    <format dxfId="1427">
      <pivotArea field="4" type="button" dataOnly="0" labelOnly="1" outline="0" axis="axisRow" fieldPosition="0"/>
    </format>
    <format dxfId="1426">
      <pivotArea field="4" type="button" dataOnly="0" labelOnly="1" outline="0" axis="axisRow" fieldPosition="0"/>
    </format>
    <format dxfId="1425">
      <pivotArea type="all" dataOnly="0" outline="0" fieldPosition="0"/>
    </format>
    <format dxfId="1424">
      <pivotArea field="4" type="button" dataOnly="0" labelOnly="1" outline="0" axis="axisRow" fieldPosition="0"/>
    </format>
  </formats>
  <chartFormats count="2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9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9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0" format="27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Tabla dinámica8" cacheId="10" applyNumberFormats="0" applyBorderFormats="0" applyFontFormats="0" applyPatternFormats="0" applyAlignmentFormats="0" applyWidthHeightFormats="1" dataCaption="Valores" updatedVersion="4" minRefreshableVersion="3" useAutoFormatting="1" itemPrintTitles="1" createdVersion="5" indent="0" compact="0" compactData="0" gridDropZones="1" multipleFieldFilters="0" chartFormat="11">
  <location ref="B22:C38" firstHeaderRow="2" firstDataRow="2" firstDataCol="1"/>
  <pivotFields count="5">
    <pivotField compact="0" numFmtId="22" outline="0" showAll="0" defaultSubtotal="0"/>
    <pivotField compact="0" outline="0" showAll="0" defaultSubtotal="0"/>
    <pivotField compact="0" outline="0" showAll="0"/>
    <pivotField axis="axisRow" compact="0" outline="0" showAll="0" sortType="descending">
      <items count="15">
        <item x="3"/>
        <item x="2"/>
        <item x="7"/>
        <item x="6"/>
        <item x="11"/>
        <item x="10"/>
        <item x="1"/>
        <item x="0"/>
        <item x="4"/>
        <item x="5"/>
        <item x="8"/>
        <item x="9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</pivotFields>
  <rowFields count="1">
    <field x="3"/>
  </rowFields>
  <rowItems count="15">
    <i>
      <x v="1"/>
    </i>
    <i>
      <x/>
    </i>
    <i>
      <x v="6"/>
    </i>
    <i>
      <x v="3"/>
    </i>
    <i>
      <x v="2"/>
    </i>
    <i>
      <x v="8"/>
    </i>
    <i>
      <x v="13"/>
    </i>
    <i>
      <x v="11"/>
    </i>
    <i>
      <x v="10"/>
    </i>
    <i>
      <x v="7"/>
    </i>
    <i>
      <x v="12"/>
    </i>
    <i>
      <x v="5"/>
    </i>
    <i>
      <x v="4"/>
    </i>
    <i>
      <x v="9"/>
    </i>
    <i t="grand">
      <x/>
    </i>
  </rowItems>
  <colItems count="1">
    <i/>
  </colItems>
  <dataFields count="1">
    <dataField name="Cuenta de RESULTADO" fld="4" subtotal="count" baseField="0" baseItem="0" numFmtId="167"/>
  </dataFields>
  <formats count="10">
    <format dxfId="1441">
      <pivotArea type="all" dataOnly="0" outline="0" fieldPosition="0"/>
    </format>
    <format dxfId="1440">
      <pivotArea outline="0" collapsedLevelsAreSubtotals="1" fieldPosition="0"/>
    </format>
    <format dxfId="1439">
      <pivotArea outline="0" collapsedLevelsAreSubtotals="1" fieldPosition="0"/>
    </format>
    <format dxfId="1438">
      <pivotArea type="topRight" dataOnly="0" labelOnly="1" outline="0" fieldPosition="0"/>
    </format>
    <format dxfId="1437">
      <pivotArea type="all" dataOnly="0" outline="0" fieldPosition="0"/>
    </format>
    <format dxfId="1436">
      <pivotArea type="all" dataOnly="0" outline="0" fieldPosition="0"/>
    </format>
    <format dxfId="1435">
      <pivotArea field="3" type="button" dataOnly="0" labelOnly="1" outline="0" axis="axisRow" fieldPosition="0"/>
    </format>
    <format dxfId="1434">
      <pivotArea field="3" type="button" dataOnly="0" labelOnly="1" outline="0" axis="axisRow" fieldPosition="0"/>
    </format>
    <format dxfId="1433">
      <pivotArea type="all" dataOnly="0" outline="0" fieldPosition="0"/>
    </format>
    <format dxfId="1432">
      <pivotArea field="3" type="button" dataOnly="0" labelOnly="1" outline="0" axis="axisRow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Tabla dinámica3" cacheId="1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 chartFormat="4">
  <location ref="K171:L182" firstHeaderRow="2" firstDataRow="2" firstDataCol="1"/>
  <pivotFields count="8">
    <pivotField compact="0" outline="0" showAll="0"/>
    <pivotField compact="0" outline="0" showAll="0"/>
    <pivotField dataField="1" compact="0" outline="0" showAll="0"/>
    <pivotField compact="0" numFmtId="167" outline="0" showAll="0"/>
    <pivotField compact="0" numFmtId="167" outline="0" showAll="0"/>
    <pivotField compact="0" outline="0" showAll="0" defaultSubtotal="0"/>
    <pivotField compact="0" outline="0" showAll="0" defaultSubtotal="0"/>
    <pivotField axis="axisRow" compact="0" numFmtId="167" outline="0" showAll="0" defaultSubtotal="0">
      <items count="9">
        <item x="0"/>
        <item x="2"/>
        <item x="1"/>
        <item x="5"/>
        <item x="7"/>
        <item x="3"/>
        <item x="4"/>
        <item x="8"/>
        <item x="6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uenta de PUNTO" fld="2" subtotal="count" baseField="0" baseItem="0"/>
  </dataFields>
  <formats count="10">
    <format dxfId="1451">
      <pivotArea type="all" dataOnly="0" outline="0" fieldPosition="0"/>
    </format>
    <format dxfId="1450">
      <pivotArea outline="0" collapsedLevelsAreSubtotals="1" fieldPosition="0"/>
    </format>
    <format dxfId="1449">
      <pivotArea type="topRight" dataOnly="0" labelOnly="1" outline="0" fieldPosition="0"/>
    </format>
    <format dxfId="1448">
      <pivotArea dataOnly="0" labelOnly="1" grandRow="1" outline="0" fieldPosition="0"/>
    </format>
    <format dxfId="1447">
      <pivotArea type="all" dataOnly="0" outline="0" fieldPosition="0"/>
    </format>
    <format dxfId="1446">
      <pivotArea outline="0" collapsedLevelsAreSubtotals="1" fieldPosition="0">
        <references count="1">
          <reference field="7" count="0" selected="0"/>
        </references>
      </pivotArea>
    </format>
    <format dxfId="1445">
      <pivotArea dataOnly="0" labelOnly="1" outline="0" fieldPosition="0">
        <references count="1">
          <reference field="7" count="0"/>
        </references>
      </pivotArea>
    </format>
    <format dxfId="1444">
      <pivotArea type="all" dataOnly="0" outline="0" fieldPosition="0"/>
    </format>
    <format dxfId="1443">
      <pivotArea field="7" type="button" dataOnly="0" labelOnly="1" outline="0" axis="axisRow" fieldPosition="0"/>
    </format>
    <format dxfId="1442">
      <pivotArea field="7" type="button" dataOnly="0" labelOnly="1" outline="0" axis="axisRow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0.xml><?xml version="1.0" encoding="utf-8"?>
<pivotTableDefinition xmlns="http://schemas.openxmlformats.org/spreadsheetml/2006/main" name="Tabla dinámica4" cacheId="13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B42:E125" firstHeaderRow="2" firstDataRow="2" firstDataCol="3"/>
  <pivotFields count="5">
    <pivotField axis="axisRow" compact="0" numFmtId="22" outline="0" showAll="0" defaultSubtotal="0">
      <items count="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m="1" x="8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m="1" x="8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</items>
    </pivotField>
    <pivotField dataField="1" compact="0" outline="0" showAll="0"/>
    <pivotField axis="axisRow" compact="0" outline="0" showAll="0" defaultSubtotal="0">
      <items count="37">
        <item x="25"/>
        <item x="24"/>
        <item x="29"/>
        <item x="7"/>
        <item x="18"/>
        <item x="5"/>
        <item x="2"/>
        <item x="15"/>
        <item x="27"/>
        <item x="13"/>
        <item x="9"/>
        <item x="23"/>
        <item x="22"/>
        <item x="20"/>
        <item x="21"/>
        <item x="1"/>
        <item x="3"/>
        <item x="6"/>
        <item x="0"/>
        <item x="30"/>
        <item x="4"/>
        <item x="8"/>
        <item x="10"/>
        <item x="11"/>
        <item x="12"/>
        <item m="1" x="35"/>
        <item x="14"/>
        <item x="16"/>
        <item x="17"/>
        <item x="19"/>
        <item x="26"/>
        <item m="1" x="36"/>
        <item x="28"/>
        <item x="31"/>
        <item x="32"/>
        <item x="33"/>
        <item x="34"/>
      </items>
    </pivotField>
    <pivotField compact="0" outline="0" showAll="0"/>
    <pivotField axis="axisRow" compact="0" outline="0" showAll="0">
      <items count="3">
        <item x="1"/>
        <item x="0"/>
        <item t="default"/>
      </items>
    </pivotField>
  </pivotFields>
  <rowFields count="3">
    <field x="2"/>
    <field x="0"/>
    <field x="4"/>
  </rowFields>
  <rowItems count="82">
    <i>
      <x/>
      <x v="53"/>
      <x v="1"/>
    </i>
    <i>
      <x v="1"/>
      <x v="50"/>
      <x/>
    </i>
    <i r="1">
      <x v="51"/>
      <x/>
    </i>
    <i r="1">
      <x v="59"/>
      <x v="1"/>
    </i>
    <i>
      <x v="2"/>
      <x v="66"/>
      <x v="1"/>
    </i>
    <i r="1">
      <x v="78"/>
      <x v="1"/>
    </i>
    <i>
      <x v="3"/>
      <x v="10"/>
      <x v="1"/>
    </i>
    <i r="1">
      <x v="11"/>
      <x v="1"/>
    </i>
    <i r="1">
      <x v="12"/>
      <x/>
    </i>
    <i r="1">
      <x v="37"/>
      <x v="1"/>
    </i>
    <i r="1">
      <x v="40"/>
      <x/>
    </i>
    <i r="1">
      <x v="42"/>
      <x v="1"/>
    </i>
    <i r="1">
      <x v="81"/>
      <x/>
    </i>
    <i>
      <x v="4"/>
      <x v="35"/>
      <x v="1"/>
    </i>
    <i r="1">
      <x v="69"/>
      <x v="1"/>
    </i>
    <i>
      <x v="5"/>
      <x v="7"/>
      <x/>
    </i>
    <i r="1">
      <x v="14"/>
      <x v="1"/>
    </i>
    <i r="1">
      <x v="25"/>
      <x/>
    </i>
    <i r="1">
      <x v="26"/>
      <x v="1"/>
    </i>
    <i r="1">
      <x v="29"/>
      <x v="1"/>
    </i>
    <i r="1">
      <x v="31"/>
      <x v="1"/>
    </i>
    <i r="1">
      <x v="47"/>
      <x v="1"/>
    </i>
    <i r="1">
      <x v="65"/>
      <x/>
    </i>
    <i>
      <x v="6"/>
      <x v="2"/>
      <x/>
    </i>
    <i r="1">
      <x v="3"/>
      <x/>
    </i>
    <i r="1">
      <x v="76"/>
      <x/>
    </i>
    <i r="1">
      <x v="77"/>
      <x/>
    </i>
    <i>
      <x v="7"/>
      <x v="27"/>
      <x v="1"/>
    </i>
    <i r="1">
      <x v="30"/>
      <x v="1"/>
    </i>
    <i>
      <x v="8"/>
      <x v="60"/>
      <x/>
    </i>
    <i>
      <x v="9"/>
      <x v="23"/>
      <x v="1"/>
    </i>
    <i>
      <x v="10"/>
      <x v="15"/>
      <x/>
    </i>
    <i r="1">
      <x v="16"/>
      <x/>
    </i>
    <i r="1">
      <x v="17"/>
      <x v="1"/>
    </i>
    <i r="1">
      <x v="38"/>
      <x/>
    </i>
    <i r="1">
      <x v="41"/>
      <x/>
    </i>
    <i>
      <x v="11"/>
      <x v="50"/>
      <x/>
    </i>
    <i>
      <x v="12"/>
      <x v="49"/>
      <x v="1"/>
    </i>
    <i>
      <x v="13"/>
      <x v="43"/>
      <x/>
    </i>
    <i>
      <x v="14"/>
      <x v="44"/>
      <x v="1"/>
    </i>
    <i>
      <x v="15"/>
      <x v="1"/>
      <x v="1"/>
    </i>
    <i>
      <x v="16"/>
      <x v="4"/>
      <x v="1"/>
    </i>
    <i r="1">
      <x v="21"/>
      <x v="1"/>
    </i>
    <i r="1">
      <x v="68"/>
      <x v="1"/>
    </i>
    <i r="1">
      <x v="73"/>
      <x v="1"/>
    </i>
    <i>
      <x v="17"/>
      <x v="8"/>
      <x/>
    </i>
    <i r="1">
      <x v="9"/>
      <x/>
    </i>
    <i r="1">
      <x v="34"/>
      <x v="1"/>
    </i>
    <i r="1">
      <x v="54"/>
      <x v="1"/>
    </i>
    <i r="1">
      <x v="56"/>
      <x v="1"/>
    </i>
    <i r="1">
      <x v="63"/>
      <x v="1"/>
    </i>
    <i r="1">
      <x v="67"/>
      <x/>
    </i>
    <i r="1">
      <x v="74"/>
      <x v="1"/>
    </i>
    <i>
      <x v="18"/>
      <x/>
      <x v="1"/>
    </i>
    <i r="1">
      <x v="6"/>
      <x v="1"/>
    </i>
    <i>
      <x v="19"/>
      <x v="70"/>
      <x v="1"/>
    </i>
    <i>
      <x v="20"/>
      <x v="5"/>
      <x v="1"/>
    </i>
    <i>
      <x v="21"/>
      <x v="13"/>
      <x v="1"/>
    </i>
    <i r="1">
      <x v="33"/>
      <x v="1"/>
    </i>
    <i r="1">
      <x v="39"/>
      <x v="1"/>
    </i>
    <i r="1">
      <x v="62"/>
      <x v="1"/>
    </i>
    <i>
      <x v="22"/>
      <x v="18"/>
      <x v="1"/>
    </i>
    <i>
      <x v="23"/>
      <x v="19"/>
      <x v="1"/>
    </i>
    <i r="1">
      <x v="48"/>
      <x v="1"/>
    </i>
    <i>
      <x v="24"/>
      <x v="20"/>
      <x v="1"/>
    </i>
    <i>
      <x v="26"/>
      <x v="24"/>
      <x/>
    </i>
    <i>
      <x v="27"/>
      <x v="28"/>
      <x v="1"/>
    </i>
    <i>
      <x v="28"/>
      <x v="32"/>
      <x v="1"/>
    </i>
    <i r="1">
      <x v="45"/>
      <x/>
    </i>
    <i r="1">
      <x v="52"/>
      <x/>
    </i>
    <i r="1">
      <x v="55"/>
      <x/>
    </i>
    <i r="1">
      <x v="57"/>
      <x/>
    </i>
    <i>
      <x v="29"/>
      <x v="36"/>
      <x/>
    </i>
    <i r="1">
      <x v="46"/>
      <x/>
    </i>
    <i>
      <x v="30"/>
      <x v="58"/>
      <x v="1"/>
    </i>
    <i>
      <x v="32"/>
      <x v="64"/>
      <x v="1"/>
    </i>
    <i>
      <x v="33"/>
      <x v="71"/>
      <x/>
    </i>
    <i>
      <x v="34"/>
      <x v="72"/>
      <x/>
    </i>
    <i>
      <x v="35"/>
      <x v="75"/>
      <x/>
    </i>
    <i>
      <x v="36"/>
      <x v="79"/>
      <x/>
    </i>
    <i r="1">
      <x v="80"/>
      <x/>
    </i>
    <i t="grand">
      <x/>
    </i>
  </rowItems>
  <colItems count="1">
    <i/>
  </colItems>
  <dataFields count="1">
    <dataField name="Cuenta de CODIGO PUNTO" fld="1" subtotal="count" baseField="0" baseItem="0"/>
  </dataFields>
  <formats count="181">
    <format dxfId="1249">
      <pivotArea outline="0" collapsedLevelsAreSubtotals="1" fieldPosition="0">
        <references count="3">
          <reference field="0" count="0" selected="0"/>
          <reference field="2" count="0" selected="0"/>
          <reference field="4" count="0" selected="0"/>
        </references>
      </pivotArea>
    </format>
    <format dxfId="1248">
      <pivotArea dataOnly="0" labelOnly="1" outline="0" fieldPosition="0">
        <references count="1">
          <reference field="2" count="0"/>
        </references>
      </pivotArea>
    </format>
    <format dxfId="1247">
      <pivotArea outline="0" collapsedLevelsAreSubtotals="1" fieldPosition="0"/>
    </format>
    <format dxfId="1246">
      <pivotArea type="topRight" dataOnly="0" labelOnly="1" outline="0" fieldPosition="0"/>
    </format>
    <format dxfId="1245">
      <pivotArea field="0" type="button" dataOnly="0" labelOnly="1" outline="0" axis="axisRow" fieldPosition="1"/>
    </format>
    <format dxfId="1244">
      <pivotArea type="all" dataOnly="0" outline="0" fieldPosition="0"/>
    </format>
    <format dxfId="1243">
      <pivotArea type="all" dataOnly="0" outline="0" fieldPosition="0"/>
    </format>
    <format dxfId="1242">
      <pivotArea type="topRight" dataOnly="0" labelOnly="1" outline="0" fieldPosition="0"/>
    </format>
    <format dxfId="1241">
      <pivotArea outline="0" collapsedLevelsAreSubtotals="1" fieldPosition="0"/>
    </format>
    <format dxfId="1240">
      <pivotArea outline="0" collapsedLevelsAreSubtotals="1" fieldPosition="0"/>
    </format>
    <format dxfId="1239">
      <pivotArea dataOnly="0" labelOnly="1" outline="0" fieldPosition="0">
        <references count="1">
          <reference field="2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238">
      <pivotArea dataOnly="0" labelOnly="1" grandRow="1" outline="0" fieldPosition="0"/>
    </format>
    <format dxfId="1237">
      <pivotArea outline="0" collapsedLevelsAreSubtotals="1" fieldPosition="0"/>
    </format>
    <format dxfId="1236">
      <pivotArea type="topRight" dataOnly="0" labelOnly="1" outline="0" fieldPosition="0"/>
    </format>
    <format dxfId="1235">
      <pivotArea outline="0" collapsedLevelsAreSubtotals="1" fieldPosition="0"/>
    </format>
    <format dxfId="1234">
      <pivotArea type="topRight" dataOnly="0" labelOnly="1" outline="0" fieldPosition="0"/>
    </format>
    <format dxfId="1233">
      <pivotArea type="all" dataOnly="0" outline="0" fieldPosition="0"/>
    </format>
    <format dxfId="1232">
      <pivotArea field="2" type="button" dataOnly="0" labelOnly="1" outline="0" axis="axisRow" fieldPosition="0"/>
    </format>
    <format dxfId="1231">
      <pivotArea field="0" type="button" dataOnly="0" labelOnly="1" outline="0" axis="axisRow" fieldPosition="1"/>
    </format>
    <format dxfId="1230">
      <pivotArea field="4" type="button" dataOnly="0" labelOnly="1" outline="0" axis="axisRow" fieldPosition="2"/>
    </format>
    <format dxfId="1229">
      <pivotArea field="2" type="button" dataOnly="0" labelOnly="1" outline="0" axis="axisRow" fieldPosition="0"/>
    </format>
    <format dxfId="1228">
      <pivotArea field="0" type="button" dataOnly="0" labelOnly="1" outline="0" axis="axisRow" fieldPosition="1"/>
    </format>
    <format dxfId="1227">
      <pivotArea field="4" type="button" dataOnly="0" labelOnly="1" outline="0" axis="axisRow" fieldPosition="2"/>
    </format>
    <format dxfId="1226">
      <pivotArea type="all" dataOnly="0" outline="0" fieldPosition="0"/>
    </format>
    <format dxfId="1225">
      <pivotArea field="2" type="button" dataOnly="0" labelOnly="1" outline="0" axis="axisRow" fieldPosition="0"/>
    </format>
    <format dxfId="1224">
      <pivotArea field="0" type="button" dataOnly="0" labelOnly="1" outline="0" axis="axisRow" fieldPosition="1"/>
    </format>
    <format dxfId="1223">
      <pivotArea field="4" type="button" dataOnly="0" labelOnly="1" outline="0" axis="axisRow" fieldPosition="2"/>
    </format>
    <format dxfId="1222">
      <pivotArea outline="0" collapsedLevelsAreSubtotals="1" fieldPosition="0"/>
    </format>
    <format dxfId="1221">
      <pivotArea dataOnly="0" labelOnly="1" outline="0" fieldPosition="0">
        <references count="1">
          <reference field="2" count="0"/>
        </references>
      </pivotArea>
    </format>
    <format dxfId="1220">
      <pivotArea dataOnly="0" labelOnly="1" grandRow="1" outline="0" fieldPosition="0"/>
    </format>
    <format dxfId="1219">
      <pivotArea dataOnly="0" labelOnly="1" outline="0" fieldPosition="0">
        <references count="2">
          <reference field="0" count="1">
            <x v="53"/>
          </reference>
          <reference field="2" count="1" selected="0">
            <x v="0"/>
          </reference>
        </references>
      </pivotArea>
    </format>
    <format dxfId="1218">
      <pivotArea dataOnly="0" labelOnly="1" outline="0" fieldPosition="0">
        <references count="2">
          <reference field="0" count="3">
            <x v="50"/>
            <x v="51"/>
            <x v="59"/>
          </reference>
          <reference field="2" count="1" selected="0">
            <x v="1"/>
          </reference>
        </references>
      </pivotArea>
    </format>
    <format dxfId="1217">
      <pivotArea dataOnly="0" labelOnly="1" outline="0" fieldPosition="0">
        <references count="2">
          <reference field="0" count="2">
            <x v="66"/>
            <x v="78"/>
          </reference>
          <reference field="2" count="1" selected="0">
            <x v="2"/>
          </reference>
        </references>
      </pivotArea>
    </format>
    <format dxfId="1216">
      <pivotArea dataOnly="0" labelOnly="1" outline="0" fieldPosition="0">
        <references count="2">
          <reference field="0" count="7">
            <x v="10"/>
            <x v="11"/>
            <x v="12"/>
            <x v="37"/>
            <x v="40"/>
            <x v="42"/>
            <x v="81"/>
          </reference>
          <reference field="2" count="1" selected="0">
            <x v="3"/>
          </reference>
        </references>
      </pivotArea>
    </format>
    <format dxfId="1215">
      <pivotArea dataOnly="0" labelOnly="1" outline="0" fieldPosition="0">
        <references count="2">
          <reference field="0" count="2">
            <x v="35"/>
            <x v="69"/>
          </reference>
          <reference field="2" count="1" selected="0">
            <x v="4"/>
          </reference>
        </references>
      </pivotArea>
    </format>
    <format dxfId="1214">
      <pivotArea dataOnly="0" labelOnly="1" outline="0" fieldPosition="0">
        <references count="2">
          <reference field="0" count="4">
            <x v="2"/>
            <x v="3"/>
            <x v="76"/>
            <x v="77"/>
          </reference>
          <reference field="2" count="1" selected="0">
            <x v="6"/>
          </reference>
        </references>
      </pivotArea>
    </format>
    <format dxfId="1213">
      <pivotArea dataOnly="0" labelOnly="1" outline="0" fieldPosition="0">
        <references count="2">
          <reference field="0" count="2">
            <x v="27"/>
            <x v="30"/>
          </reference>
          <reference field="2" count="1" selected="0">
            <x v="7"/>
          </reference>
        </references>
      </pivotArea>
    </format>
    <format dxfId="1212">
      <pivotArea dataOnly="0" labelOnly="1" outline="0" fieldPosition="0">
        <references count="2">
          <reference field="0" count="1">
            <x v="60"/>
          </reference>
          <reference field="2" count="1" selected="0">
            <x v="8"/>
          </reference>
        </references>
      </pivotArea>
    </format>
    <format dxfId="1211">
      <pivotArea dataOnly="0" labelOnly="1" outline="0" fieldPosition="0">
        <references count="2">
          <reference field="0" count="1">
            <x v="23"/>
          </reference>
          <reference field="2" count="1" selected="0">
            <x v="9"/>
          </reference>
        </references>
      </pivotArea>
    </format>
    <format dxfId="1210">
      <pivotArea dataOnly="0" labelOnly="1" outline="0" fieldPosition="0">
        <references count="2">
          <reference field="0" count="5">
            <x v="15"/>
            <x v="16"/>
            <x v="17"/>
            <x v="38"/>
            <x v="41"/>
          </reference>
          <reference field="2" count="1" selected="0">
            <x v="10"/>
          </reference>
        </references>
      </pivotArea>
    </format>
    <format dxfId="1209">
      <pivotArea dataOnly="0" labelOnly="1" outline="0" fieldPosition="0">
        <references count="2">
          <reference field="0" count="1">
            <x v="50"/>
          </reference>
          <reference field="2" count="1" selected="0">
            <x v="11"/>
          </reference>
        </references>
      </pivotArea>
    </format>
    <format dxfId="1208">
      <pivotArea dataOnly="0" labelOnly="1" outline="0" fieldPosition="0">
        <references count="2">
          <reference field="0" count="1">
            <x v="49"/>
          </reference>
          <reference field="2" count="1" selected="0">
            <x v="12"/>
          </reference>
        </references>
      </pivotArea>
    </format>
    <format dxfId="1207">
      <pivotArea dataOnly="0" labelOnly="1" outline="0" fieldPosition="0">
        <references count="2">
          <reference field="0" count="1">
            <x v="43"/>
          </reference>
          <reference field="2" count="1" selected="0">
            <x v="13"/>
          </reference>
        </references>
      </pivotArea>
    </format>
    <format dxfId="1206">
      <pivotArea dataOnly="0" labelOnly="1" outline="0" fieldPosition="0">
        <references count="2">
          <reference field="0" count="1">
            <x v="44"/>
          </reference>
          <reference field="2" count="1" selected="0">
            <x v="14"/>
          </reference>
        </references>
      </pivotArea>
    </format>
    <format dxfId="1205">
      <pivotArea dataOnly="0" labelOnly="1" outline="0" fieldPosition="0">
        <references count="2">
          <reference field="0" count="1">
            <x v="1"/>
          </reference>
          <reference field="2" count="1" selected="0">
            <x v="15"/>
          </reference>
        </references>
      </pivotArea>
    </format>
    <format dxfId="1204">
      <pivotArea dataOnly="0" labelOnly="1" outline="0" fieldPosition="0">
        <references count="2">
          <reference field="0" count="8">
            <x v="8"/>
            <x v="9"/>
            <x v="34"/>
            <x v="54"/>
            <x v="56"/>
            <x v="63"/>
            <x v="67"/>
            <x v="74"/>
          </reference>
          <reference field="2" count="1" selected="0">
            <x v="17"/>
          </reference>
        </references>
      </pivotArea>
    </format>
    <format dxfId="1203">
      <pivotArea dataOnly="0" labelOnly="1" outline="0" fieldPosition="0">
        <references count="2">
          <reference field="0" count="2">
            <x v="0"/>
            <x v="6"/>
          </reference>
          <reference field="2" count="1" selected="0">
            <x v="18"/>
          </reference>
        </references>
      </pivotArea>
    </format>
    <format dxfId="1202">
      <pivotArea dataOnly="0" labelOnly="1" outline="0" fieldPosition="0">
        <references count="2">
          <reference field="0" count="1">
            <x v="70"/>
          </reference>
          <reference field="2" count="1" selected="0">
            <x v="19"/>
          </reference>
        </references>
      </pivotArea>
    </format>
    <format dxfId="1201">
      <pivotArea dataOnly="0" labelOnly="1" outline="0" fieldPosition="0">
        <references count="2">
          <reference field="0" count="1">
            <x v="5"/>
          </reference>
          <reference field="2" count="1" selected="0">
            <x v="20"/>
          </reference>
        </references>
      </pivotArea>
    </format>
    <format dxfId="1200">
      <pivotArea dataOnly="0" labelOnly="1" outline="0" fieldPosition="0">
        <references count="2">
          <reference field="0" count="1">
            <x v="18"/>
          </reference>
          <reference field="2" count="1" selected="0">
            <x v="22"/>
          </reference>
        </references>
      </pivotArea>
    </format>
    <format dxfId="1199">
      <pivotArea dataOnly="0" labelOnly="1" outline="0" fieldPosition="0">
        <references count="2">
          <reference field="0" count="2">
            <x v="19"/>
            <x v="48"/>
          </reference>
          <reference field="2" count="1" selected="0">
            <x v="23"/>
          </reference>
        </references>
      </pivotArea>
    </format>
    <format dxfId="1198">
      <pivotArea dataOnly="0" labelOnly="1" outline="0" fieldPosition="0">
        <references count="2">
          <reference field="0" count="1">
            <x v="20"/>
          </reference>
          <reference field="2" count="1" selected="0">
            <x v="24"/>
          </reference>
        </references>
      </pivotArea>
    </format>
    <format dxfId="1197">
      <pivotArea dataOnly="0" labelOnly="1" outline="0" fieldPosition="0">
        <references count="2">
          <reference field="0" count="1">
            <x v="22"/>
          </reference>
          <reference field="2" count="1" selected="0">
            <x v="25"/>
          </reference>
        </references>
      </pivotArea>
    </format>
    <format dxfId="1196">
      <pivotArea dataOnly="0" labelOnly="1" outline="0" fieldPosition="0">
        <references count="2">
          <reference field="0" count="1">
            <x v="24"/>
          </reference>
          <reference field="2" count="1" selected="0">
            <x v="26"/>
          </reference>
        </references>
      </pivotArea>
    </format>
    <format dxfId="1195">
      <pivotArea dataOnly="0" labelOnly="1" outline="0" fieldPosition="0">
        <references count="2">
          <reference field="0" count="1">
            <x v="28"/>
          </reference>
          <reference field="2" count="1" selected="0">
            <x v="27"/>
          </reference>
        </references>
      </pivotArea>
    </format>
    <format dxfId="1194">
      <pivotArea dataOnly="0" labelOnly="1" outline="0" fieldPosition="0">
        <references count="2">
          <reference field="0" count="5">
            <x v="32"/>
            <x v="45"/>
            <x v="52"/>
            <x v="55"/>
            <x v="57"/>
          </reference>
          <reference field="2" count="1" selected="0">
            <x v="28"/>
          </reference>
        </references>
      </pivotArea>
    </format>
    <format dxfId="1193">
      <pivotArea dataOnly="0" labelOnly="1" outline="0" fieldPosition="0">
        <references count="2">
          <reference field="0" count="2">
            <x v="36"/>
            <x v="46"/>
          </reference>
          <reference field="2" count="1" selected="0">
            <x v="29"/>
          </reference>
        </references>
      </pivotArea>
    </format>
    <format dxfId="1192">
      <pivotArea dataOnly="0" labelOnly="1" outline="0" fieldPosition="0">
        <references count="2">
          <reference field="0" count="1">
            <x v="58"/>
          </reference>
          <reference field="2" count="1" selected="0">
            <x v="30"/>
          </reference>
        </references>
      </pivotArea>
    </format>
    <format dxfId="1191">
      <pivotArea dataOnly="0" labelOnly="1" outline="0" fieldPosition="0">
        <references count="2">
          <reference field="0" count="1">
            <x v="61"/>
          </reference>
          <reference field="2" count="1" selected="0">
            <x v="31"/>
          </reference>
        </references>
      </pivotArea>
    </format>
    <format dxfId="1190">
      <pivotArea dataOnly="0" labelOnly="1" outline="0" fieldPosition="0">
        <references count="2">
          <reference field="0" count="1">
            <x v="64"/>
          </reference>
          <reference field="2" count="1" selected="0">
            <x v="32"/>
          </reference>
        </references>
      </pivotArea>
    </format>
    <format dxfId="1189">
      <pivotArea dataOnly="0" labelOnly="1" outline="0" fieldPosition="0">
        <references count="2">
          <reference field="0" count="1">
            <x v="71"/>
          </reference>
          <reference field="2" count="1" selected="0">
            <x v="33"/>
          </reference>
        </references>
      </pivotArea>
    </format>
    <format dxfId="1188">
      <pivotArea dataOnly="0" labelOnly="1" outline="0" fieldPosition="0">
        <references count="2">
          <reference field="0" count="1">
            <x v="72"/>
          </reference>
          <reference field="2" count="1" selected="0">
            <x v="34"/>
          </reference>
        </references>
      </pivotArea>
    </format>
    <format dxfId="1187">
      <pivotArea dataOnly="0" labelOnly="1" outline="0" fieldPosition="0">
        <references count="2">
          <reference field="0" count="1">
            <x v="75"/>
          </reference>
          <reference field="2" count="1" selected="0">
            <x v="35"/>
          </reference>
        </references>
      </pivotArea>
    </format>
    <format dxfId="1186">
      <pivotArea dataOnly="0" labelOnly="1" outline="0" fieldPosition="0">
        <references count="2">
          <reference field="0" count="2">
            <x v="79"/>
            <x v="80"/>
          </reference>
          <reference field="2" count="1" selected="0">
            <x v="36"/>
          </reference>
        </references>
      </pivotArea>
    </format>
    <format dxfId="1185">
      <pivotArea dataOnly="0" labelOnly="1" outline="0" fieldPosition="0">
        <references count="3">
          <reference field="0" count="1" selected="0">
            <x v="53"/>
          </reference>
          <reference field="2" count="1" selected="0">
            <x v="0"/>
          </reference>
          <reference field="4" count="1">
            <x v="1"/>
          </reference>
        </references>
      </pivotArea>
    </format>
    <format dxfId="1184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1"/>
          </reference>
          <reference field="4" count="1">
            <x v="0"/>
          </reference>
        </references>
      </pivotArea>
    </format>
    <format dxfId="1183">
      <pivotArea dataOnly="0" labelOnly="1" outline="0" fieldPosition="0">
        <references count="3">
          <reference field="0" count="1" selected="0">
            <x v="51"/>
          </reference>
          <reference field="2" count="1" selected="0">
            <x v="1"/>
          </reference>
          <reference field="4" count="1">
            <x v="0"/>
          </reference>
        </references>
      </pivotArea>
    </format>
    <format dxfId="1182">
      <pivotArea dataOnly="0" labelOnly="1" outline="0" fieldPosition="0">
        <references count="3">
          <reference field="0" count="1" selected="0">
            <x v="59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1181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1180">
      <pivotArea dataOnly="0" labelOnly="1" outline="0" fieldPosition="0">
        <references count="3">
          <reference field="0" count="1" selected="0">
            <x v="78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1179">
      <pivotArea dataOnly="0" labelOnly="1" outline="0" fieldPosition="0">
        <references count="3">
          <reference field="0" count="1" selected="0">
            <x v="10"/>
          </reference>
          <reference field="2" count="1" selected="0">
            <x v="3"/>
          </reference>
          <reference field="4" count="1">
            <x v="1"/>
          </reference>
        </references>
      </pivotArea>
    </format>
    <format dxfId="1178">
      <pivotArea dataOnly="0" labelOnly="1" outline="0" fieldPosition="0">
        <references count="3">
          <reference field="0" count="1" selected="0">
            <x v="11"/>
          </reference>
          <reference field="2" count="1" selected="0">
            <x v="3"/>
          </reference>
          <reference field="4" count="1">
            <x v="1"/>
          </reference>
        </references>
      </pivotArea>
    </format>
    <format dxfId="1177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3"/>
          </reference>
          <reference field="4" count="1">
            <x v="0"/>
          </reference>
        </references>
      </pivotArea>
    </format>
    <format dxfId="1176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3"/>
          </reference>
          <reference field="4" count="1">
            <x v="1"/>
          </reference>
        </references>
      </pivotArea>
    </format>
    <format dxfId="1175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3"/>
          </reference>
          <reference field="4" count="1">
            <x v="0"/>
          </reference>
        </references>
      </pivotArea>
    </format>
    <format dxfId="1174">
      <pivotArea dataOnly="0" labelOnly="1" outline="0" fieldPosition="0">
        <references count="3">
          <reference field="0" count="1" selected="0">
            <x v="42"/>
          </reference>
          <reference field="2" count="1" selected="0">
            <x v="3"/>
          </reference>
          <reference field="4" count="1">
            <x v="1"/>
          </reference>
        </references>
      </pivotArea>
    </format>
    <format dxfId="1173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3"/>
          </reference>
          <reference field="4" count="1">
            <x v="0"/>
          </reference>
        </references>
      </pivotArea>
    </format>
    <format dxfId="1172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1171">
      <pivotArea dataOnly="0" labelOnly="1" outline="0" fieldPosition="0">
        <references count="3">
          <reference field="0" count="1" selected="0">
            <x v="69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1170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6"/>
          </reference>
          <reference field="4" count="1">
            <x v="0"/>
          </reference>
        </references>
      </pivotArea>
    </format>
    <format dxfId="1169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6"/>
          </reference>
          <reference field="4" count="1">
            <x v="0"/>
          </reference>
        </references>
      </pivotArea>
    </format>
    <format dxfId="1168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6"/>
          </reference>
          <reference field="4" count="1">
            <x v="0"/>
          </reference>
        </references>
      </pivotArea>
    </format>
    <format dxfId="1167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6"/>
          </reference>
          <reference field="4" count="1">
            <x v="0"/>
          </reference>
        </references>
      </pivotArea>
    </format>
    <format dxfId="1166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1165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1164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8"/>
          </reference>
          <reference field="4" count="1">
            <x v="0"/>
          </reference>
        </references>
      </pivotArea>
    </format>
    <format dxfId="1163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1162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1161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1160">
      <pivotArea dataOnly="0" labelOnly="1" outline="0" fieldPosition="0">
        <references count="3">
          <reference field="0" count="1" selected="0">
            <x v="17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1159">
      <pivotArea dataOnly="0" labelOnly="1" outline="0" fieldPosition="0">
        <references count="3">
          <reference field="0" count="1" selected="0">
            <x v="38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1158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1157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11"/>
          </reference>
          <reference field="4" count="1">
            <x v="0"/>
          </reference>
        </references>
      </pivotArea>
    </format>
    <format dxfId="1156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12"/>
          </reference>
          <reference field="4" count="1">
            <x v="1"/>
          </reference>
        </references>
      </pivotArea>
    </format>
    <format dxfId="1155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1154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14"/>
          </reference>
          <reference field="4" count="1">
            <x v="1"/>
          </reference>
        </references>
      </pivotArea>
    </format>
    <format dxfId="1153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1152">
      <pivotArea dataOnly="0" labelOnly="1" outline="0" fieldPosition="0">
        <references count="3">
          <reference field="0" count="1" selected="0">
            <x v="74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151">
      <pivotArea dataOnly="0" labelOnly="1" outline="0" fieldPosition="0">
        <references count="3">
          <reference field="0" count="1" selected="0">
            <x v="0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1150">
      <pivotArea dataOnly="0" labelOnly="1" outline="0" fieldPosition="0">
        <references count="3">
          <reference field="0" count="1" selected="0">
            <x v="6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1149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1148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1147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22"/>
          </reference>
          <reference field="4" count="1">
            <x v="1"/>
          </reference>
        </references>
      </pivotArea>
    </format>
    <format dxfId="1146">
      <pivotArea dataOnly="0" labelOnly="1" outline="0" fieldPosition="0">
        <references count="3">
          <reference field="0" count="1" selected="0">
            <x v="19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1145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1144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1143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1142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26"/>
          </reference>
          <reference field="4" count="1">
            <x v="0"/>
          </reference>
        </references>
      </pivotArea>
    </format>
    <format dxfId="1141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27"/>
          </reference>
          <reference field="4" count="1">
            <x v="1"/>
          </reference>
        </references>
      </pivotArea>
    </format>
    <format dxfId="1140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28"/>
          </reference>
          <reference field="4" count="1">
            <x v="1"/>
          </reference>
        </references>
      </pivotArea>
    </format>
    <format dxfId="1139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1138">
      <pivotArea dataOnly="0" labelOnly="1" outline="0" fieldPosition="0">
        <references count="3">
          <reference field="0" count="1" selected="0">
            <x v="52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1137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1136">
      <pivotArea dataOnly="0" labelOnly="1" outline="0" fieldPosition="0">
        <references count="3">
          <reference field="0" count="1" selected="0">
            <x v="57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1135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29"/>
          </reference>
          <reference field="4" count="1">
            <x v="0"/>
          </reference>
        </references>
      </pivotArea>
    </format>
    <format dxfId="1134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29"/>
          </reference>
          <reference field="4" count="1">
            <x v="0"/>
          </reference>
        </references>
      </pivotArea>
    </format>
    <format dxfId="1133">
      <pivotArea dataOnly="0" labelOnly="1" outline="0" fieldPosition="0">
        <references count="3">
          <reference field="0" count="1" selected="0">
            <x v="58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1132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31"/>
          </reference>
          <reference field="4" count="1">
            <x v="1"/>
          </reference>
        </references>
      </pivotArea>
    </format>
    <format dxfId="1131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1130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33"/>
          </reference>
          <reference field="4" count="1">
            <x v="0"/>
          </reference>
        </references>
      </pivotArea>
    </format>
    <format dxfId="1129">
      <pivotArea dataOnly="0" labelOnly="1" outline="0" fieldPosition="0">
        <references count="3">
          <reference field="0" count="1" selected="0">
            <x v="72"/>
          </reference>
          <reference field="2" count="1" selected="0">
            <x v="34"/>
          </reference>
          <reference field="4" count="1">
            <x v="0"/>
          </reference>
        </references>
      </pivotArea>
    </format>
    <format dxfId="1128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1127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36"/>
          </reference>
          <reference field="4" count="1">
            <x v="0"/>
          </reference>
        </references>
      </pivotArea>
    </format>
    <format dxfId="1126">
      <pivotArea dataOnly="0" labelOnly="1" outline="0" fieldPosition="0">
        <references count="3">
          <reference field="0" count="1" selected="0">
            <x v="80"/>
          </reference>
          <reference field="2" count="1" selected="0">
            <x v="36"/>
          </reference>
          <reference field="4" count="1">
            <x v="0"/>
          </reference>
        </references>
      </pivotArea>
    </format>
    <format dxfId="1125">
      <pivotArea outline="0" collapsedLevelsAreSubtotals="1" fieldPosition="0">
        <references count="3">
          <reference field="0" count="8" selected="0">
            <x v="7"/>
            <x v="14"/>
            <x v="25"/>
            <x v="26"/>
            <x v="29"/>
            <x v="31"/>
            <x v="47"/>
            <x v="65"/>
          </reference>
          <reference field="2" count="1" selected="0">
            <x v="5"/>
          </reference>
          <reference field="4" count="0" selected="0"/>
        </references>
      </pivotArea>
    </format>
    <format dxfId="1124">
      <pivotArea dataOnly="0" labelOnly="1" outline="0" fieldPosition="0">
        <references count="1">
          <reference field="2" count="1">
            <x v="5"/>
          </reference>
        </references>
      </pivotArea>
    </format>
    <format dxfId="1123">
      <pivotArea dataOnly="0" labelOnly="1" outline="0" fieldPosition="0">
        <references count="2">
          <reference field="0" count="8">
            <x v="7"/>
            <x v="14"/>
            <x v="25"/>
            <x v="26"/>
            <x v="29"/>
            <x v="31"/>
            <x v="47"/>
            <x v="65"/>
          </reference>
          <reference field="2" count="1" selected="0">
            <x v="5"/>
          </reference>
        </references>
      </pivotArea>
    </format>
    <format dxfId="1122">
      <pivotArea dataOnly="0" labelOnly="1" outline="0" fieldPosition="0">
        <references count="3">
          <reference field="0" count="1" selected="0">
            <x v="7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1121">
      <pivotArea dataOnly="0" labelOnly="1" outline="0" fieldPosition="0">
        <references count="3">
          <reference field="0" count="1" selected="0">
            <x v="14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1120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1119">
      <pivotArea dataOnly="0" labelOnly="1" outline="0" fieldPosition="0">
        <references count="3">
          <reference field="0" count="1" selected="0">
            <x v="26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1118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1117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1116">
      <pivotArea dataOnly="0" labelOnly="1" outline="0" fieldPosition="0">
        <references count="3">
          <reference field="0" count="1" selected="0">
            <x v="47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1115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1114">
      <pivotArea outline="0" collapsedLevelsAreSubtotals="1" fieldPosition="0">
        <references count="3">
          <reference field="0" count="4" selected="0">
            <x v="4"/>
            <x v="21"/>
            <x v="68"/>
            <x v="73"/>
          </reference>
          <reference field="2" count="1" selected="0">
            <x v="16"/>
          </reference>
          <reference field="4" count="1" selected="0">
            <x v="1"/>
          </reference>
        </references>
      </pivotArea>
    </format>
    <format dxfId="1113">
      <pivotArea dataOnly="0" labelOnly="1" outline="0" fieldPosition="0">
        <references count="1">
          <reference field="2" count="1">
            <x v="16"/>
          </reference>
        </references>
      </pivotArea>
    </format>
    <format dxfId="1112">
      <pivotArea dataOnly="0" labelOnly="1" outline="0" fieldPosition="0">
        <references count="2">
          <reference field="0" count="4">
            <x v="4"/>
            <x v="21"/>
            <x v="68"/>
            <x v="73"/>
          </reference>
          <reference field="2" count="1" selected="0">
            <x v="16"/>
          </reference>
        </references>
      </pivotArea>
    </format>
    <format dxfId="1111">
      <pivotArea dataOnly="0" labelOnly="1" outline="0" fieldPosition="0">
        <references count="3">
          <reference field="0" count="1" selected="0">
            <x v="4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1110">
      <pivotArea dataOnly="0" labelOnly="1" outline="0" fieldPosition="0">
        <references count="3">
          <reference field="0" count="1" selected="0">
            <x v="21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1109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1108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1107">
      <pivotArea outline="0" collapsedLevelsAreSubtotals="1" fieldPosition="0">
        <references count="3">
          <reference field="0" count="4" selected="0">
            <x v="4"/>
            <x v="21"/>
            <x v="68"/>
            <x v="73"/>
          </reference>
          <reference field="2" count="1" selected="0">
            <x v="16"/>
          </reference>
          <reference field="4" count="1" selected="0">
            <x v="1"/>
          </reference>
        </references>
      </pivotArea>
    </format>
    <format dxfId="1106">
      <pivotArea dataOnly="0" labelOnly="1" outline="0" fieldPosition="0">
        <references count="1">
          <reference field="2" count="1">
            <x v="16"/>
          </reference>
        </references>
      </pivotArea>
    </format>
    <format dxfId="1105">
      <pivotArea dataOnly="0" labelOnly="1" outline="0" fieldPosition="0">
        <references count="2">
          <reference field="0" count="4">
            <x v="4"/>
            <x v="21"/>
            <x v="68"/>
            <x v="73"/>
          </reference>
          <reference field="2" count="1" selected="0">
            <x v="16"/>
          </reference>
        </references>
      </pivotArea>
    </format>
    <format dxfId="1104">
      <pivotArea dataOnly="0" labelOnly="1" outline="0" fieldPosition="0">
        <references count="3">
          <reference field="0" count="1" selected="0">
            <x v="4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1103">
      <pivotArea dataOnly="0" labelOnly="1" outline="0" fieldPosition="0">
        <references count="3">
          <reference field="0" count="1" selected="0">
            <x v="21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1102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1101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1100">
      <pivotArea dataOnly="0" labelOnly="1" outline="0" fieldPosition="0">
        <references count="1">
          <reference field="2" count="1">
            <x v="17"/>
          </reference>
        </references>
      </pivotArea>
    </format>
    <format dxfId="1099">
      <pivotArea dataOnly="0" labelOnly="1" outline="0" fieldPosition="0">
        <references count="2">
          <reference field="0" count="7">
            <x v="8"/>
            <x v="9"/>
            <x v="34"/>
            <x v="54"/>
            <x v="56"/>
            <x v="63"/>
            <x v="67"/>
          </reference>
          <reference field="2" count="1" selected="0">
            <x v="17"/>
          </reference>
        </references>
      </pivotArea>
    </format>
    <format dxfId="1098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1097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1096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95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94">
      <pivotArea dataOnly="0" labelOnly="1" outline="0" fieldPosition="0">
        <references count="3">
          <reference field="0" count="1" selected="0">
            <x v="56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93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92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1091">
      <pivotArea dataOnly="0" labelOnly="1" outline="0" fieldPosition="0">
        <references count="1">
          <reference field="2" count="1">
            <x v="17"/>
          </reference>
        </references>
      </pivotArea>
    </format>
    <format dxfId="1090">
      <pivotArea dataOnly="0" labelOnly="1" outline="0" fieldPosition="0">
        <references count="2">
          <reference field="0" count="7">
            <x v="8"/>
            <x v="9"/>
            <x v="34"/>
            <x v="54"/>
            <x v="56"/>
            <x v="63"/>
            <x v="67"/>
          </reference>
          <reference field="2" count="1" selected="0">
            <x v="17"/>
          </reference>
        </references>
      </pivotArea>
    </format>
    <format dxfId="1089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1088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1087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86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85">
      <pivotArea dataOnly="0" labelOnly="1" outline="0" fieldPosition="0">
        <references count="3">
          <reference field="0" count="1" selected="0">
            <x v="56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84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1083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1082">
      <pivotArea outline="0" collapsedLevelsAreSubtotals="1" fieldPosition="0">
        <references count="3">
          <reference field="0" count="4" selected="0">
            <x v="13"/>
            <x v="33"/>
            <x v="39"/>
            <x v="62"/>
          </reference>
          <reference field="2" count="1" selected="0">
            <x v="21"/>
          </reference>
          <reference field="4" count="1" selected="0">
            <x v="1"/>
          </reference>
        </references>
      </pivotArea>
    </format>
    <format dxfId="1081">
      <pivotArea dataOnly="0" labelOnly="1" outline="0" fieldPosition="0">
        <references count="1">
          <reference field="2" count="1">
            <x v="21"/>
          </reference>
        </references>
      </pivotArea>
    </format>
    <format dxfId="1080">
      <pivotArea dataOnly="0" labelOnly="1" outline="0" fieldPosition="0">
        <references count="2">
          <reference field="0" count="4">
            <x v="13"/>
            <x v="33"/>
            <x v="39"/>
            <x v="62"/>
          </reference>
          <reference field="2" count="1" selected="0">
            <x v="21"/>
          </reference>
        </references>
      </pivotArea>
    </format>
    <format dxfId="1079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1078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1077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1076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1075">
      <pivotArea outline="0" collapsedLevelsAreSubtotals="1" fieldPosition="0">
        <references count="3">
          <reference field="0" count="4" selected="0">
            <x v="13"/>
            <x v="33"/>
            <x v="39"/>
            <x v="62"/>
          </reference>
          <reference field="2" count="1" selected="0">
            <x v="21"/>
          </reference>
          <reference field="4" count="1" selected="0">
            <x v="1"/>
          </reference>
        </references>
      </pivotArea>
    </format>
    <format dxfId="1074">
      <pivotArea dataOnly="0" labelOnly="1" outline="0" fieldPosition="0">
        <references count="1">
          <reference field="2" count="1">
            <x v="21"/>
          </reference>
        </references>
      </pivotArea>
    </format>
    <format dxfId="1073">
      <pivotArea dataOnly="0" labelOnly="1" outline="0" fieldPosition="0">
        <references count="2">
          <reference field="0" count="4">
            <x v="13"/>
            <x v="33"/>
            <x v="39"/>
            <x v="62"/>
          </reference>
          <reference field="2" count="1" selected="0">
            <x v="21"/>
          </reference>
        </references>
      </pivotArea>
    </format>
    <format dxfId="1072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1071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1070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1069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21"/>
          </reference>
          <reference field="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1.xml><?xml version="1.0" encoding="utf-8"?>
<pivotTableDefinition xmlns="http://schemas.openxmlformats.org/spreadsheetml/2006/main" name="Tabla dinámica3" cacheId="12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 chartFormat="5">
  <location ref="L131:M141" firstHeaderRow="2" firstDataRow="2" firstDataCol="1"/>
  <pivotFields count="9">
    <pivotField compact="0" outline="0" showAll="0"/>
    <pivotField compact="0" outline="0" showAll="0"/>
    <pivotField dataField="1" compact="0" outline="0" showAll="0"/>
    <pivotField compact="0" numFmtId="167" outline="0" showAll="0"/>
    <pivotField compact="0" numFmtId="167" outline="0" showAll="0"/>
    <pivotField compact="0" outline="0" showAll="0" defaultSubtotal="0"/>
    <pivotField compact="0" outline="0" showAll="0" defaultSubtotal="0"/>
    <pivotField compact="0" numFmtId="167" outline="0" showAll="0" defaultSubtotal="0">
      <items count="9">
        <item x="0"/>
        <item x="2"/>
        <item x="1"/>
        <item x="5"/>
        <item x="7"/>
        <item x="3"/>
        <item x="4"/>
        <item x="8"/>
        <item x="6"/>
      </items>
    </pivotField>
    <pivotField axis="axisRow" compact="0" numFmtId="167" outline="0" showAll="0" defaultSubtotal="0">
      <items count="8">
        <item x="0"/>
        <item x="1"/>
        <item x="4"/>
        <item x="3"/>
        <item x="2"/>
        <item x="5"/>
        <item x="6"/>
        <item x="7"/>
      </items>
    </pivotField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uenta de PUNTO" fld="2" subtotal="count" baseField="0" baseItem="0"/>
  </dataFields>
  <formats count="8">
    <format dxfId="1257">
      <pivotArea type="all" dataOnly="0" outline="0" fieldPosition="0"/>
    </format>
    <format dxfId="1256">
      <pivotArea outline="0" collapsedLevelsAreSubtotals="1" fieldPosition="0"/>
    </format>
    <format dxfId="1255">
      <pivotArea type="topRight" dataOnly="0" labelOnly="1" outline="0" fieldPosition="0"/>
    </format>
    <format dxfId="1254">
      <pivotArea dataOnly="0" labelOnly="1" grandRow="1" outline="0" fieldPosition="0"/>
    </format>
    <format dxfId="1253">
      <pivotArea type="all" dataOnly="0" outline="0" fieldPosition="0"/>
    </format>
    <format dxfId="1252">
      <pivotArea type="all" dataOnly="0" outline="0" fieldPosition="0"/>
    </format>
    <format dxfId="1251">
      <pivotArea field="7" type="button" dataOnly="0" labelOnly="1" outline="0"/>
    </format>
    <format dxfId="1250">
      <pivotArea field="7" type="button" dataOnly="0" labelOnly="1" outline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2.xml><?xml version="1.0" encoding="utf-8"?>
<pivotTableDefinition xmlns="http://schemas.openxmlformats.org/spreadsheetml/2006/main" name="Tabla dinámica8" cacheId="13" applyNumberFormats="0" applyBorderFormats="0" applyFontFormats="0" applyPatternFormats="0" applyAlignmentFormats="0" applyWidthHeightFormats="1" dataCaption="Valores" updatedVersion="4" minRefreshableVersion="3" useAutoFormatting="1" itemPrintTitles="1" createdVersion="5" indent="0" compact="0" compactData="0" gridDropZones="1" multipleFieldFilters="0" chartFormat="12">
  <location ref="B22:C34" firstHeaderRow="2" firstDataRow="2" firstDataCol="1"/>
  <pivotFields count="5">
    <pivotField compact="0" numFmtId="22" outline="0" showAll="0" defaultSubtotal="0"/>
    <pivotField compact="0" outline="0" showAll="0" defaultSubtotal="0"/>
    <pivotField compact="0" outline="0" showAll="0"/>
    <pivotField axis="axisRow" compact="0" outline="0" showAll="0" sortType="descending">
      <items count="11">
        <item x="0"/>
        <item x="1"/>
        <item x="2"/>
        <item x="6"/>
        <item x="5"/>
        <item x="8"/>
        <item x="7"/>
        <item x="3"/>
        <item x="9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</pivotFields>
  <rowFields count="1">
    <field x="3"/>
  </rowFields>
  <rowItems count="11">
    <i>
      <x v="1"/>
    </i>
    <i>
      <x/>
    </i>
    <i>
      <x v="3"/>
    </i>
    <i>
      <x v="7"/>
    </i>
    <i>
      <x v="2"/>
    </i>
    <i>
      <x v="8"/>
    </i>
    <i>
      <x v="6"/>
    </i>
    <i>
      <x v="9"/>
    </i>
    <i>
      <x v="5"/>
    </i>
    <i>
      <x v="4"/>
    </i>
    <i t="grand">
      <x/>
    </i>
  </rowItems>
  <colItems count="1">
    <i/>
  </colItems>
  <dataFields count="1">
    <dataField name="Cuenta de RESULTADO" fld="4" subtotal="count" baseField="0" baseItem="0" numFmtId="167"/>
  </dataFields>
  <formats count="12">
    <format dxfId="1269">
      <pivotArea type="all" dataOnly="0" outline="0" fieldPosition="0"/>
    </format>
    <format dxfId="1268">
      <pivotArea outline="0" collapsedLevelsAreSubtotals="1" fieldPosition="0"/>
    </format>
    <format dxfId="1267">
      <pivotArea outline="0" collapsedLevelsAreSubtotals="1" fieldPosition="0"/>
    </format>
    <format dxfId="1266">
      <pivotArea type="topRight" dataOnly="0" labelOnly="1" outline="0" fieldPosition="0"/>
    </format>
    <format dxfId="1265">
      <pivotArea type="all" dataOnly="0" outline="0" fieldPosition="0"/>
    </format>
    <format dxfId="1264">
      <pivotArea type="all" dataOnly="0" outline="0" fieldPosition="0"/>
    </format>
    <format dxfId="1263">
      <pivotArea field="3" type="button" dataOnly="0" labelOnly="1" outline="0" axis="axisRow" fieldPosition="0"/>
    </format>
    <format dxfId="1262">
      <pivotArea field="3" type="button" dataOnly="0" labelOnly="1" outline="0" axis="axisRow" fieldPosition="0"/>
    </format>
    <format dxfId="1261">
      <pivotArea type="all" dataOnly="0" outline="0" fieldPosition="0"/>
    </format>
    <format dxfId="1260">
      <pivotArea field="3" type="button" dataOnly="0" labelOnly="1" outline="0" axis="axisRow" fieldPosition="0"/>
    </format>
    <format dxfId="1259">
      <pivotArea grandRow="1" outline="0" collapsedLevelsAreSubtotals="1" fieldPosition="0"/>
    </format>
    <format dxfId="1258">
      <pivotArea dataOnly="0" labelOnly="1" grandRow="1" outline="0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3.xml><?xml version="1.0" encoding="utf-8"?>
<pivotTableDefinition xmlns="http://schemas.openxmlformats.org/spreadsheetml/2006/main" name="Tabla dinámica2" cacheId="13" applyNumberFormats="0" applyBorderFormats="0" applyFontFormats="0" applyPatternFormats="0" applyAlignmentFormats="0" applyWidthHeightFormats="1" dataCaption="Valores" updatedVersion="4" minRefreshableVersion="3" useAutoFormatting="1" itemPrintTitles="1" createdVersion="5" indent="0" compact="0" compactData="0" gridDropZones="1" multipleFieldFilters="0" chartFormat="12">
  <location ref="B5:C9" firstHeaderRow="2" firstDataRow="2" firstDataCol="1"/>
  <pivotFields count="5">
    <pivotField compact="0" numFmtId="22" outline="0" showAll="0" defaultSubtotal="0"/>
    <pivotField compact="0" outline="0" showAll="0" defaultSubtotal="0"/>
    <pivotField compact="0" outline="0"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Row" dataField="1" compact="0" outline="0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uenta de RESULTADO" fld="4" subtotal="count" baseField="0" baseItem="0"/>
  </dataFields>
  <formats count="8">
    <format dxfId="1277">
      <pivotArea outline="0" collapsedLevelsAreSubtotals="1" fieldPosition="0"/>
    </format>
    <format dxfId="1276">
      <pivotArea type="topRight" dataOnly="0" labelOnly="1" outline="0" fieldPosition="0"/>
    </format>
    <format dxfId="1275">
      <pivotArea type="all" dataOnly="0" outline="0" fieldPosition="0"/>
    </format>
    <format dxfId="1274">
      <pivotArea type="all" dataOnly="0" outline="0" fieldPosition="0"/>
    </format>
    <format dxfId="1273">
      <pivotArea field="4" type="button" dataOnly="0" labelOnly="1" outline="0" axis="axisRow" fieldPosition="0"/>
    </format>
    <format dxfId="1272">
      <pivotArea field="4" type="button" dataOnly="0" labelOnly="1" outline="0" axis="axisRow" fieldPosition="0"/>
    </format>
    <format dxfId="1271">
      <pivotArea type="all" dataOnly="0" outline="0" fieldPosition="0"/>
    </format>
    <format dxfId="1270">
      <pivotArea field="4" type="button" dataOnly="0" labelOnly="1" outline="0" axis="axisRow" fieldPosition="0"/>
    </format>
  </formats>
  <chartFormats count="2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9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9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0" format="27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1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9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1" format="30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4.xml><?xml version="1.0" encoding="utf-8"?>
<pivotTableDefinition xmlns="http://schemas.openxmlformats.org/spreadsheetml/2006/main" name="Tabla dinámica1" cacheId="13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L43:P80" firstHeaderRow="1" firstDataRow="2" firstDataCol="2"/>
  <pivotFields count="5">
    <pivotField compact="0" numFmtId="22" outline="0" showAll="0"/>
    <pivotField axis="axisRow" dataField="1" compact="0" outline="0" showAll="0" defaultSubtotal="0">
      <items count="37">
        <item x="25"/>
        <item x="24"/>
        <item x="29"/>
        <item x="7"/>
        <item x="27"/>
        <item x="18"/>
        <item x="15"/>
        <item x="13"/>
        <item x="5"/>
        <item x="2"/>
        <item x="9"/>
        <item x="23"/>
        <item x="22"/>
        <item x="20"/>
        <item x="21"/>
        <item x="1"/>
        <item x="3"/>
        <item x="6"/>
        <item x="0"/>
        <item x="30"/>
        <item x="4"/>
        <item x="8"/>
        <item x="10"/>
        <item x="11"/>
        <item x="12"/>
        <item m="1" x="36"/>
        <item x="14"/>
        <item x="16"/>
        <item x="17"/>
        <item x="19"/>
        <item x="26"/>
        <item m="1" x="35"/>
        <item x="28"/>
        <item x="31"/>
        <item x="32"/>
        <item x="33"/>
        <item x="34"/>
      </items>
    </pivotField>
    <pivotField axis="axisRow" compact="0" outline="0" showAll="0" sortType="ascending">
      <items count="38">
        <item x="16"/>
        <item x="28"/>
        <item x="23"/>
        <item x="3"/>
        <item x="8"/>
        <item x="25"/>
        <item x="30"/>
        <item x="24"/>
        <item x="29"/>
        <item x="9"/>
        <item x="14"/>
        <item x="7"/>
        <item x="0"/>
        <item x="6"/>
        <item x="26"/>
        <item x="32"/>
        <item x="27"/>
        <item x="18"/>
        <item x="15"/>
        <item x="11"/>
        <item x="33"/>
        <item x="13"/>
        <item x="20"/>
        <item x="22"/>
        <item x="4"/>
        <item x="10"/>
        <item x="5"/>
        <item x="17"/>
        <item x="1"/>
        <item m="1" x="35"/>
        <item m="1" x="36"/>
        <item x="12"/>
        <item x="31"/>
        <item x="2"/>
        <item x="21"/>
        <item x="34"/>
        <item x="19"/>
        <item t="default"/>
      </items>
    </pivotField>
    <pivotField compact="0" outline="0" showAll="0"/>
    <pivotField axis="axisCol" compact="0" outline="0" showAll="0">
      <items count="3">
        <item x="1"/>
        <item x="0"/>
        <item t="default"/>
      </items>
    </pivotField>
  </pivotFields>
  <rowFields count="2">
    <field x="1"/>
    <field x="2"/>
  </rowFields>
  <rowItems count="36">
    <i>
      <x/>
      <x v="5"/>
    </i>
    <i>
      <x v="1"/>
      <x v="7"/>
    </i>
    <i>
      <x v="2"/>
      <x v="8"/>
    </i>
    <i>
      <x v="3"/>
      <x v="11"/>
    </i>
    <i>
      <x v="4"/>
      <x v="16"/>
    </i>
    <i>
      <x v="5"/>
      <x v="17"/>
    </i>
    <i>
      <x v="6"/>
      <x v="18"/>
    </i>
    <i>
      <x v="7"/>
      <x v="21"/>
    </i>
    <i>
      <x v="8"/>
      <x v="26"/>
    </i>
    <i>
      <x v="9"/>
      <x v="33"/>
    </i>
    <i>
      <x v="10"/>
      <x v="9"/>
    </i>
    <i>
      <x v="11"/>
      <x v="2"/>
    </i>
    <i>
      <x v="12"/>
      <x v="23"/>
    </i>
    <i>
      <x v="13"/>
      <x v="22"/>
    </i>
    <i>
      <x v="14"/>
      <x v="34"/>
    </i>
    <i>
      <x v="15"/>
      <x v="28"/>
    </i>
    <i>
      <x v="16"/>
      <x v="3"/>
    </i>
    <i>
      <x v="17"/>
      <x v="13"/>
    </i>
    <i>
      <x v="18"/>
      <x v="12"/>
    </i>
    <i>
      <x v="19"/>
      <x v="6"/>
    </i>
    <i>
      <x v="20"/>
      <x v="24"/>
    </i>
    <i>
      <x v="21"/>
      <x v="4"/>
    </i>
    <i>
      <x v="22"/>
      <x v="25"/>
    </i>
    <i>
      <x v="23"/>
      <x v="19"/>
    </i>
    <i>
      <x v="24"/>
      <x v="31"/>
    </i>
    <i>
      <x v="26"/>
      <x v="10"/>
    </i>
    <i>
      <x v="27"/>
      <x/>
    </i>
    <i>
      <x v="28"/>
      <x v="27"/>
    </i>
    <i>
      <x v="29"/>
      <x v="36"/>
    </i>
    <i>
      <x v="30"/>
      <x v="14"/>
    </i>
    <i>
      <x v="32"/>
      <x v="1"/>
    </i>
    <i>
      <x v="33"/>
      <x v="32"/>
    </i>
    <i>
      <x v="34"/>
      <x v="15"/>
    </i>
    <i>
      <x v="35"/>
      <x v="20"/>
    </i>
    <i>
      <x v="36"/>
      <x v="35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CODIGO PUNTO" fld="1" subtotal="count" baseField="0" baseItem="0"/>
  </dataFields>
  <formats count="28">
    <format dxfId="1305">
      <pivotArea type="all" dataOnly="0" outline="0" fieldPosition="0"/>
    </format>
    <format dxfId="1304">
      <pivotArea outline="0" collapsedLevelsAreSubtotals="1" fieldPosition="0"/>
    </format>
    <format dxfId="1303">
      <pivotArea dataOnly="0" labelOnly="1" outline="0" fieldPosition="0">
        <references count="1"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302">
      <pivotArea dataOnly="0" labelOnly="1" grandRow="1" outline="0" fieldPosition="0"/>
    </format>
    <format dxfId="1301">
      <pivotArea dataOnly="0" labelOnly="1" outline="0" fieldPosition="0">
        <references count="2">
          <reference field="1" count="1" selected="0">
            <x v="0"/>
          </reference>
          <reference field="2" count="1">
            <x v="5"/>
          </reference>
        </references>
      </pivotArea>
    </format>
    <format dxfId="1300">
      <pivotArea dataOnly="0" labelOnly="1" outline="0" fieldPosition="0">
        <references count="2">
          <reference field="1" count="1" selected="0">
            <x v="1"/>
          </reference>
          <reference field="2" count="1">
            <x v="7"/>
          </reference>
        </references>
      </pivotArea>
    </format>
    <format dxfId="1299">
      <pivotArea dataOnly="0" labelOnly="1" outline="0" fieldPosition="0">
        <references count="2">
          <reference field="1" count="1" selected="0">
            <x v="2"/>
          </reference>
          <reference field="2" count="1">
            <x v="8"/>
          </reference>
        </references>
      </pivotArea>
    </format>
    <format dxfId="1298">
      <pivotArea dataOnly="0" labelOnly="1" outline="0" fieldPosition="0">
        <references count="2">
          <reference field="1" count="1" selected="0">
            <x v="3"/>
          </reference>
          <reference field="2" count="1">
            <x v="11"/>
          </reference>
        </references>
      </pivotArea>
    </format>
    <format dxfId="1297">
      <pivotArea dataOnly="0" labelOnly="1" outline="0" fieldPosition="0">
        <references count="2">
          <reference field="1" count="1" selected="0">
            <x v="4"/>
          </reference>
          <reference field="2" count="1">
            <x v="16"/>
          </reference>
        </references>
      </pivotArea>
    </format>
    <format dxfId="1296">
      <pivotArea dataOnly="0" labelOnly="1" outline="0" fieldPosition="0">
        <references count="2">
          <reference field="1" count="1" selected="0">
            <x v="5"/>
          </reference>
          <reference field="2" count="1">
            <x v="17"/>
          </reference>
        </references>
      </pivotArea>
    </format>
    <format dxfId="1295">
      <pivotArea dataOnly="0" labelOnly="1" outline="0" fieldPosition="0">
        <references count="2">
          <reference field="1" count="1" selected="0">
            <x v="6"/>
          </reference>
          <reference field="2" count="1">
            <x v="18"/>
          </reference>
        </references>
      </pivotArea>
    </format>
    <format dxfId="1294">
      <pivotArea dataOnly="0" labelOnly="1" outline="0" fieldPosition="0">
        <references count="2">
          <reference field="1" count="1" selected="0">
            <x v="7"/>
          </reference>
          <reference field="2" count="1">
            <x v="21"/>
          </reference>
        </references>
      </pivotArea>
    </format>
    <format dxfId="1293">
      <pivotArea dataOnly="0" labelOnly="1" outline="0" fieldPosition="0">
        <references count="2">
          <reference field="1" count="1" selected="0">
            <x v="8"/>
          </reference>
          <reference field="2" count="1">
            <x v="26"/>
          </reference>
        </references>
      </pivotArea>
    </format>
    <format dxfId="1292">
      <pivotArea dataOnly="0" labelOnly="1" outline="0" fieldPosition="0">
        <references count="2">
          <reference field="1" count="1" selected="0">
            <x v="9"/>
          </reference>
          <reference field="2" count="1">
            <x v="33"/>
          </reference>
        </references>
      </pivotArea>
    </format>
    <format dxfId="1291">
      <pivotArea dataOnly="0" labelOnly="1" outline="0" fieldPosition="0">
        <references count="2">
          <reference field="1" count="1" selected="0">
            <x v="10"/>
          </reference>
          <reference field="2" count="1">
            <x v="9"/>
          </reference>
        </references>
      </pivotArea>
    </format>
    <format dxfId="1290">
      <pivotArea dataOnly="0" labelOnly="1" outline="0" fieldPosition="0">
        <references count="2">
          <reference field="1" count="1" selected="0">
            <x v="11"/>
          </reference>
          <reference field="2" count="1">
            <x v="2"/>
          </reference>
        </references>
      </pivotArea>
    </format>
    <format dxfId="1289">
      <pivotArea dataOnly="0" labelOnly="1" outline="0" fieldPosition="0">
        <references count="1">
          <reference field="4" count="0"/>
        </references>
      </pivotArea>
    </format>
    <format dxfId="1288">
      <pivotArea dataOnly="0" labelOnly="1" grandCol="1" outline="0" fieldPosition="0"/>
    </format>
    <format dxfId="1287">
      <pivotArea type="all" dataOnly="0" outline="0" fieldPosition="0"/>
    </format>
    <format dxfId="1286">
      <pivotArea field="1" type="button" dataOnly="0" labelOnly="1" outline="0" axis="axisRow" fieldPosition="0"/>
    </format>
    <format dxfId="1285">
      <pivotArea field="2" type="button" dataOnly="0" labelOnly="1" outline="0" axis="axisRow" fieldPosition="1"/>
    </format>
    <format dxfId="1284">
      <pivotArea dataOnly="0" labelOnly="1" outline="0" fieldPosition="0">
        <references count="1">
          <reference field="4" count="0"/>
        </references>
      </pivotArea>
    </format>
    <format dxfId="1283">
      <pivotArea dataOnly="0" labelOnly="1" grandCol="1" outline="0" fieldPosition="0"/>
    </format>
    <format dxfId="1282">
      <pivotArea type="all" dataOnly="0" outline="0" fieldPosition="0"/>
    </format>
    <format dxfId="1281">
      <pivotArea field="1" type="button" dataOnly="0" labelOnly="1" outline="0" axis="axisRow" fieldPosition="0"/>
    </format>
    <format dxfId="1280">
      <pivotArea field="2" type="button" dataOnly="0" labelOnly="1" outline="0" axis="axisRow" fieldPosition="1"/>
    </format>
    <format dxfId="1279">
      <pivotArea dataOnly="0" labelOnly="1" outline="0" fieldPosition="0">
        <references count="1">
          <reference field="4" count="0"/>
        </references>
      </pivotArea>
    </format>
    <format dxfId="127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5.xml><?xml version="1.0" encoding="utf-8"?>
<pivotTableDefinition xmlns="http://schemas.openxmlformats.org/spreadsheetml/2006/main" name="Tabla dinámica8" cacheId="14" applyNumberFormats="0" applyBorderFormats="0" applyFontFormats="0" applyPatternFormats="0" applyAlignmentFormats="0" applyWidthHeightFormats="1" dataCaption="Valores" updatedVersion="4" minRefreshableVersion="3" useAutoFormatting="1" itemPrintTitles="1" createdVersion="5" indent="0" compact="0" compactData="0" gridDropZones="1" multipleFieldFilters="0" chartFormat="13">
  <location ref="B21:C38" firstHeaderRow="2" firstDataRow="2" firstDataCol="1"/>
  <pivotFields count="5">
    <pivotField compact="0" numFmtId="22" outline="0" showAll="0" defaultSubtotal="0"/>
    <pivotField compact="0" outline="0" showAll="0" defaultSubtotal="0"/>
    <pivotField compact="0" outline="0" showAll="0"/>
    <pivotField axis="axisRow" compact="0" outline="0" showAll="0" sortType="descending">
      <items count="16">
        <item x="7"/>
        <item x="0"/>
        <item x="4"/>
        <item x="1"/>
        <item x="8"/>
        <item x="5"/>
        <item x="2"/>
        <item x="3"/>
        <item x="14"/>
        <item x="6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</pivotFields>
  <rowFields count="1">
    <field x="3"/>
  </rowFields>
  <rowItems count="16">
    <i>
      <x v="1"/>
    </i>
    <i>
      <x v="9"/>
    </i>
    <i>
      <x/>
    </i>
    <i>
      <x v="3"/>
    </i>
    <i>
      <x v="7"/>
    </i>
    <i>
      <x v="6"/>
    </i>
    <i>
      <x v="2"/>
    </i>
    <i>
      <x v="4"/>
    </i>
    <i>
      <x v="8"/>
    </i>
    <i>
      <x v="13"/>
    </i>
    <i>
      <x v="12"/>
    </i>
    <i>
      <x v="5"/>
    </i>
    <i>
      <x v="14"/>
    </i>
    <i>
      <x v="10"/>
    </i>
    <i>
      <x v="11"/>
    </i>
    <i t="grand">
      <x/>
    </i>
  </rowItems>
  <colItems count="1">
    <i/>
  </colItems>
  <dataFields count="1">
    <dataField name="Cuenta de RESULTADO" fld="4" subtotal="count" baseField="0" baseItem="0" numFmtId="167"/>
  </dataFields>
  <formats count="12">
    <format dxfId="868">
      <pivotArea type="all" dataOnly="0" outline="0" fieldPosition="0"/>
    </format>
    <format dxfId="867">
      <pivotArea outline="0" collapsedLevelsAreSubtotals="1" fieldPosition="0"/>
    </format>
    <format dxfId="866">
      <pivotArea outline="0" collapsedLevelsAreSubtotals="1" fieldPosition="0"/>
    </format>
    <format dxfId="865">
      <pivotArea type="topRight" dataOnly="0" labelOnly="1" outline="0" fieldPosition="0"/>
    </format>
    <format dxfId="864">
      <pivotArea type="all" dataOnly="0" outline="0" fieldPosition="0"/>
    </format>
    <format dxfId="863">
      <pivotArea type="all" dataOnly="0" outline="0" fieldPosition="0"/>
    </format>
    <format dxfId="862">
      <pivotArea field="3" type="button" dataOnly="0" labelOnly="1" outline="0" axis="axisRow" fieldPosition="0"/>
    </format>
    <format dxfId="861">
      <pivotArea field="3" type="button" dataOnly="0" labelOnly="1" outline="0" axis="axisRow" fieldPosition="0"/>
    </format>
    <format dxfId="860">
      <pivotArea type="all" dataOnly="0" outline="0" fieldPosition="0"/>
    </format>
    <format dxfId="859">
      <pivotArea field="3" type="button" dataOnly="0" labelOnly="1" outline="0" axis="axisRow" fieldPosition="0"/>
    </format>
    <format dxfId="858">
      <pivotArea grandRow="1" outline="0" collapsedLevelsAreSubtotals="1" fieldPosition="0"/>
    </format>
    <format dxfId="857">
      <pivotArea dataOnly="0" labelOnly="1" grandRow="1" outline="0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6.xml><?xml version="1.0" encoding="utf-8"?>
<pivotTableDefinition xmlns="http://schemas.openxmlformats.org/spreadsheetml/2006/main" name="Tabla dinámica3" cacheId="15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 chartFormat="6">
  <location ref="M132:N142" firstHeaderRow="2" firstDataRow="2" firstDataCol="1"/>
  <pivotFields count="10">
    <pivotField compact="0" outline="0" showAll="0"/>
    <pivotField compact="0" outline="0" showAll="0"/>
    <pivotField dataField="1" compact="0" outline="0" showAll="0"/>
    <pivotField compact="0" numFmtId="167" outline="0" showAll="0"/>
    <pivotField compact="0" numFmtId="167" outline="0" showAll="0"/>
    <pivotField compact="0" outline="0" showAll="0" defaultSubtotal="0"/>
    <pivotField compact="0" outline="0" showAll="0" defaultSubtotal="0"/>
    <pivotField compact="0" numFmtId="167" outline="0" showAll="0" defaultSubtotal="0">
      <items count="9">
        <item x="0"/>
        <item x="2"/>
        <item x="1"/>
        <item x="5"/>
        <item x="7"/>
        <item x="3"/>
        <item x="4"/>
        <item x="8"/>
        <item x="6"/>
      </items>
    </pivotField>
    <pivotField compact="0" numFmtId="167" outline="0" showAll="0" defaultSubtotal="0">
      <items count="8">
        <item x="0"/>
        <item x="1"/>
        <item x="4"/>
        <item x="3"/>
        <item x="2"/>
        <item x="5"/>
        <item x="6"/>
        <item x="7"/>
      </items>
    </pivotField>
    <pivotField axis="axisRow" compact="0" numFmtId="167" outline="0" showAll="0" defaultSubtotal="0">
      <items count="8">
        <item x="0"/>
        <item x="1"/>
        <item x="2"/>
        <item x="7"/>
        <item x="4"/>
        <item x="3"/>
        <item x="6"/>
        <item x="5"/>
      </items>
    </pivotField>
  </pivotFields>
  <rowFields count="1">
    <field x="9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uenta de PUNTO" fld="2" subtotal="count" baseField="0" baseItem="0"/>
  </dataFields>
  <formats count="9">
    <format dxfId="877">
      <pivotArea type="all" dataOnly="0" outline="0" fieldPosition="0"/>
    </format>
    <format dxfId="876">
      <pivotArea outline="0" collapsedLevelsAreSubtotals="1" fieldPosition="0"/>
    </format>
    <format dxfId="875">
      <pivotArea type="topRight" dataOnly="0" labelOnly="1" outline="0" fieldPosition="0"/>
    </format>
    <format dxfId="874">
      <pivotArea dataOnly="0" labelOnly="1" grandRow="1" outline="0" fieldPosition="0"/>
    </format>
    <format dxfId="873">
      <pivotArea type="all" dataOnly="0" outline="0" fieldPosition="0"/>
    </format>
    <format dxfId="872">
      <pivotArea type="all" dataOnly="0" outline="0" fieldPosition="0"/>
    </format>
    <format dxfId="871">
      <pivotArea field="7" type="button" dataOnly="0" labelOnly="1" outline="0"/>
    </format>
    <format dxfId="870">
      <pivotArea field="7" type="button" dataOnly="0" labelOnly="1" outline="0"/>
    </format>
    <format dxfId="869">
      <pivotArea type="all" dataOnly="0" outline="0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7.xml><?xml version="1.0" encoding="utf-8"?>
<pivotTableDefinition xmlns="http://schemas.openxmlformats.org/spreadsheetml/2006/main" name="Tabla dinámica4" cacheId="14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B43:E125" firstHeaderRow="2" firstDataRow="2" firstDataCol="3"/>
  <pivotFields count="5">
    <pivotField axis="axisRow" compact="0" numFmtId="22" outline="0" showAll="0" defaultSubtotal="0">
      <items count="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</items>
    </pivotField>
    <pivotField dataField="1" compact="0" outline="0" showAll="0"/>
    <pivotField axis="axisRow" compact="0" outline="0" showAll="0" defaultSubtotal="0">
      <items count="37">
        <item x="13"/>
        <item x="26"/>
        <item x="6"/>
        <item x="14"/>
        <item x="25"/>
        <item x="10"/>
        <item x="22"/>
        <item x="33"/>
        <item x="19"/>
        <item x="0"/>
        <item x="4"/>
        <item x="1"/>
        <item x="8"/>
        <item x="32"/>
        <item x="3"/>
        <item x="35"/>
        <item x="2"/>
        <item x="16"/>
        <item x="7"/>
        <item x="5"/>
        <item x="9"/>
        <item x="11"/>
        <item x="12"/>
        <item x="15"/>
        <item x="17"/>
        <item x="18"/>
        <item x="20"/>
        <item x="21"/>
        <item x="23"/>
        <item x="24"/>
        <item x="27"/>
        <item x="28"/>
        <item x="29"/>
        <item x="30"/>
        <item x="31"/>
        <item x="34"/>
        <item x="36"/>
      </items>
    </pivotField>
    <pivotField compact="0" outline="0" showAll="0"/>
    <pivotField axis="axisRow" compact="0" outline="0" showAll="0">
      <items count="3">
        <item x="0"/>
        <item x="1"/>
        <item t="default"/>
      </items>
    </pivotField>
  </pivotFields>
  <rowFields count="3">
    <field x="2"/>
    <field x="0"/>
    <field x="4"/>
  </rowFields>
  <rowItems count="81">
    <i>
      <x/>
      <x v="16"/>
      <x v="1"/>
    </i>
    <i r="1">
      <x v="57"/>
      <x v="1"/>
    </i>
    <i>
      <x v="1"/>
      <x v="44"/>
      <x/>
    </i>
    <i r="1">
      <x v="53"/>
      <x/>
    </i>
    <i r="1">
      <x v="54"/>
      <x/>
    </i>
    <i r="1">
      <x v="55"/>
      <x/>
    </i>
    <i r="1">
      <x v="74"/>
      <x/>
    </i>
    <i>
      <x v="2"/>
      <x v="7"/>
      <x v="1"/>
    </i>
    <i r="1">
      <x v="17"/>
      <x v="1"/>
    </i>
    <i>
      <x v="3"/>
      <x v="18"/>
      <x/>
    </i>
    <i r="1">
      <x v="20"/>
      <x v="1"/>
    </i>
    <i r="1">
      <x v="21"/>
      <x v="1"/>
    </i>
    <i r="1">
      <x v="22"/>
      <x v="1"/>
    </i>
    <i>
      <x v="4"/>
      <x v="40"/>
      <x v="1"/>
    </i>
    <i r="1">
      <x v="42"/>
      <x/>
    </i>
    <i r="1">
      <x v="49"/>
      <x/>
    </i>
    <i r="1">
      <x v="50"/>
      <x v="1"/>
    </i>
    <i r="1">
      <x v="51"/>
      <x v="1"/>
    </i>
    <i r="1">
      <x v="64"/>
      <x/>
    </i>
    <i r="1">
      <x v="65"/>
      <x v="1"/>
    </i>
    <i>
      <x v="5"/>
      <x v="12"/>
      <x v="1"/>
    </i>
    <i r="1">
      <x v="13"/>
      <x/>
    </i>
    <i r="1">
      <x v="60"/>
      <x/>
    </i>
    <i r="1">
      <x v="61"/>
      <x/>
    </i>
    <i r="1">
      <x v="62"/>
      <x/>
    </i>
    <i r="1">
      <x v="63"/>
      <x v="1"/>
    </i>
    <i>
      <x v="6"/>
      <x v="32"/>
      <x v="1"/>
    </i>
    <i r="1">
      <x v="34"/>
      <x v="1"/>
    </i>
    <i r="1">
      <x v="35"/>
      <x v="1"/>
    </i>
    <i r="1">
      <x v="75"/>
      <x v="1"/>
    </i>
    <i>
      <x v="7"/>
      <x v="67"/>
      <x/>
    </i>
    <i r="1">
      <x v="68"/>
      <x/>
    </i>
    <i>
      <x v="8"/>
      <x v="28"/>
      <x v="1"/>
    </i>
    <i>
      <x v="9"/>
      <x/>
      <x/>
    </i>
    <i r="1">
      <x v="38"/>
      <x/>
    </i>
    <i>
      <x v="10"/>
      <x v="4"/>
      <x v="1"/>
    </i>
    <i r="1">
      <x v="9"/>
      <x v="1"/>
    </i>
    <i r="1">
      <x v="25"/>
      <x v="1"/>
    </i>
    <i r="1">
      <x v="29"/>
      <x v="1"/>
    </i>
    <i r="1">
      <x v="43"/>
      <x v="1"/>
    </i>
    <i r="1">
      <x v="47"/>
      <x v="1"/>
    </i>
    <i r="1">
      <x v="73"/>
      <x v="1"/>
    </i>
    <i>
      <x v="11"/>
      <x v="1"/>
      <x/>
    </i>
    <i r="1">
      <x v="41"/>
      <x/>
    </i>
    <i r="1">
      <x v="45"/>
      <x v="1"/>
    </i>
    <i>
      <x v="12"/>
      <x v="10"/>
      <x v="1"/>
    </i>
    <i>
      <x v="13"/>
      <x v="59"/>
      <x v="1"/>
    </i>
    <i>
      <x v="14"/>
      <x v="3"/>
      <x/>
    </i>
    <i>
      <x v="15"/>
      <x v="71"/>
      <x/>
    </i>
    <i>
      <x v="16"/>
      <x v="2"/>
      <x v="1"/>
    </i>
    <i>
      <x v="17"/>
      <x v="23"/>
      <x v="1"/>
    </i>
    <i r="1">
      <x v="24"/>
      <x/>
    </i>
    <i>
      <x v="18"/>
      <x v="8"/>
      <x/>
    </i>
    <i r="1">
      <x v="76"/>
      <x v="1"/>
    </i>
    <i r="1">
      <x v="77"/>
      <x v="1"/>
    </i>
    <i>
      <x v="19"/>
      <x v="5"/>
      <x/>
    </i>
    <i r="1">
      <x v="6"/>
      <x/>
    </i>
    <i r="1">
      <x v="36"/>
      <x/>
    </i>
    <i r="1">
      <x v="66"/>
      <x/>
    </i>
    <i>
      <x v="20"/>
      <x v="11"/>
      <x v="1"/>
    </i>
    <i>
      <x v="21"/>
      <x v="14"/>
      <x v="1"/>
    </i>
    <i>
      <x v="22"/>
      <x v="15"/>
      <x v="1"/>
    </i>
    <i r="1">
      <x v="39"/>
      <x v="1"/>
    </i>
    <i r="1">
      <x v="70"/>
      <x v="1"/>
    </i>
    <i r="1">
      <x v="72"/>
      <x v="1"/>
    </i>
    <i>
      <x v="23"/>
      <x v="19"/>
      <x v="1"/>
    </i>
    <i>
      <x v="24"/>
      <x v="26"/>
      <x v="1"/>
    </i>
    <i>
      <x v="25"/>
      <x v="27"/>
      <x v="1"/>
    </i>
    <i>
      <x v="26"/>
      <x v="30"/>
      <x v="1"/>
    </i>
    <i>
      <x v="27"/>
      <x v="31"/>
      <x v="1"/>
    </i>
    <i>
      <x v="28"/>
      <x v="33"/>
      <x/>
    </i>
    <i>
      <x v="29"/>
      <x v="37"/>
      <x/>
    </i>
    <i>
      <x v="30"/>
      <x v="46"/>
      <x v="1"/>
    </i>
    <i r="1">
      <x v="78"/>
      <x/>
    </i>
    <i>
      <x v="31"/>
      <x v="48"/>
      <x/>
    </i>
    <i>
      <x v="32"/>
      <x v="52"/>
      <x v="1"/>
    </i>
    <i>
      <x v="33"/>
      <x v="56"/>
      <x/>
    </i>
    <i>
      <x v="34"/>
      <x v="58"/>
      <x v="1"/>
    </i>
    <i>
      <x v="35"/>
      <x v="69"/>
      <x/>
    </i>
    <i>
      <x v="36"/>
      <x v="79"/>
      <x/>
    </i>
    <i t="grand">
      <x/>
    </i>
  </rowItems>
  <colItems count="1">
    <i/>
  </colItems>
  <dataFields count="1">
    <dataField name="Cuenta de CODIGO PUNTO" fld="1" subtotal="count" baseField="0" baseItem="0"/>
  </dataFields>
  <formats count="157">
    <format dxfId="1034">
      <pivotArea outline="0" collapsedLevelsAreSubtotals="1" fieldPosition="0">
        <references count="3">
          <reference field="0" count="0" selected="0"/>
          <reference field="2" count="0" selected="0"/>
          <reference field="4" count="0" selected="0"/>
        </references>
      </pivotArea>
    </format>
    <format dxfId="1033">
      <pivotArea dataOnly="0" labelOnly="1" outline="0" fieldPosition="0">
        <references count="1">
          <reference field="2" count="0"/>
        </references>
      </pivotArea>
    </format>
    <format dxfId="1032">
      <pivotArea outline="0" collapsedLevelsAreSubtotals="1" fieldPosition="0"/>
    </format>
    <format dxfId="1031">
      <pivotArea type="topRight" dataOnly="0" labelOnly="1" outline="0" fieldPosition="0"/>
    </format>
    <format dxfId="1030">
      <pivotArea field="0" type="button" dataOnly="0" labelOnly="1" outline="0" axis="axisRow" fieldPosition="1"/>
    </format>
    <format dxfId="1029">
      <pivotArea type="all" dataOnly="0" outline="0" fieldPosition="0"/>
    </format>
    <format dxfId="1028">
      <pivotArea type="all" dataOnly="0" outline="0" fieldPosition="0"/>
    </format>
    <format dxfId="1027">
      <pivotArea type="topRight" dataOnly="0" labelOnly="1" outline="0" fieldPosition="0"/>
    </format>
    <format dxfId="1026">
      <pivotArea outline="0" collapsedLevelsAreSubtotals="1" fieldPosition="0"/>
    </format>
    <format dxfId="1025">
      <pivotArea outline="0" collapsedLevelsAreSubtotals="1" fieldPosition="0"/>
    </format>
    <format dxfId="1024">
      <pivotArea dataOnly="0" labelOnly="1" outline="0" fieldPosition="0">
        <references count="1">
          <reference field="2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023">
      <pivotArea dataOnly="0" labelOnly="1" grandRow="1" outline="0" fieldPosition="0"/>
    </format>
    <format dxfId="1022">
      <pivotArea outline="0" collapsedLevelsAreSubtotals="1" fieldPosition="0"/>
    </format>
    <format dxfId="1021">
      <pivotArea type="topRight" dataOnly="0" labelOnly="1" outline="0" fieldPosition="0"/>
    </format>
    <format dxfId="1020">
      <pivotArea outline="0" collapsedLevelsAreSubtotals="1" fieldPosition="0"/>
    </format>
    <format dxfId="1019">
      <pivotArea type="topRight" dataOnly="0" labelOnly="1" outline="0" fieldPosition="0"/>
    </format>
    <format dxfId="1018">
      <pivotArea type="all" dataOnly="0" outline="0" fieldPosition="0"/>
    </format>
    <format dxfId="1017">
      <pivotArea field="2" type="button" dataOnly="0" labelOnly="1" outline="0" axis="axisRow" fieldPosition="0"/>
    </format>
    <format dxfId="1016">
      <pivotArea field="0" type="button" dataOnly="0" labelOnly="1" outline="0" axis="axisRow" fieldPosition="1"/>
    </format>
    <format dxfId="1015">
      <pivotArea field="4" type="button" dataOnly="0" labelOnly="1" outline="0" axis="axisRow" fieldPosition="2"/>
    </format>
    <format dxfId="1014">
      <pivotArea field="2" type="button" dataOnly="0" labelOnly="1" outline="0" axis="axisRow" fieldPosition="0"/>
    </format>
    <format dxfId="1013">
      <pivotArea field="0" type="button" dataOnly="0" labelOnly="1" outline="0" axis="axisRow" fieldPosition="1"/>
    </format>
    <format dxfId="1012">
      <pivotArea field="4" type="button" dataOnly="0" labelOnly="1" outline="0" axis="axisRow" fieldPosition="2"/>
    </format>
    <format dxfId="1011">
      <pivotArea type="all" dataOnly="0" outline="0" fieldPosition="0"/>
    </format>
    <format dxfId="1010">
      <pivotArea field="2" type="button" dataOnly="0" labelOnly="1" outline="0" axis="axisRow" fieldPosition="0"/>
    </format>
    <format dxfId="1009">
      <pivotArea field="0" type="button" dataOnly="0" labelOnly="1" outline="0" axis="axisRow" fieldPosition="1"/>
    </format>
    <format dxfId="1008">
      <pivotArea field="4" type="button" dataOnly="0" labelOnly="1" outline="0" axis="axisRow" fieldPosition="2"/>
    </format>
    <format dxfId="1007">
      <pivotArea outline="0" collapsedLevelsAreSubtotals="1" fieldPosition="0"/>
    </format>
    <format dxfId="1006">
      <pivotArea dataOnly="0" labelOnly="1" outline="0" fieldPosition="0">
        <references count="1">
          <reference field="2" count="0"/>
        </references>
      </pivotArea>
    </format>
    <format dxfId="1005">
      <pivotArea dataOnly="0" labelOnly="1" outline="0" fieldPosition="0">
        <references count="1">
          <reference field="2" count="1">
            <x v="13"/>
          </reference>
        </references>
      </pivotArea>
    </format>
    <format dxfId="1004">
      <pivotArea outline="0" collapsedLevelsAreSubtotals="1" fieldPosition="0">
        <references count="3">
          <reference field="0" count="67" selected="0">
            <x v="0"/>
            <x v="1"/>
            <x v="2"/>
            <x v="3"/>
            <x v="4"/>
            <x v="5"/>
            <x v="6"/>
            <x v="8"/>
            <x v="9"/>
            <x v="10"/>
            <x v="11"/>
            <x v="12"/>
            <x v="13"/>
            <x v="14"/>
            <x v="15"/>
            <x v="19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5"/>
            <x v="46"/>
            <x v="47"/>
            <x v="48"/>
            <x v="49"/>
            <x v="50"/>
            <x v="51"/>
            <x v="52"/>
            <x v="56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5"/>
            <x v="76"/>
            <x v="77"/>
            <x v="78"/>
            <x v="79"/>
          </reference>
          <reference field="2" count="33" selected="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</reference>
          <reference field="4" count="0" selected="0"/>
        </references>
      </pivotArea>
    </format>
    <format dxfId="1003">
      <pivotArea grandRow="1" outline="0" collapsedLevelsAreSubtotals="1" fieldPosition="0"/>
    </format>
    <format dxfId="1002">
      <pivotArea dataOnly="0" labelOnly="1" outline="0" fieldPosition="0">
        <references count="1">
          <reference field="2" count="33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</reference>
        </references>
      </pivotArea>
    </format>
    <format dxfId="1001">
      <pivotArea dataOnly="0" labelOnly="1" grandRow="1" outline="0" fieldPosition="0"/>
    </format>
    <format dxfId="1000">
      <pivotArea dataOnly="0" labelOnly="1" outline="0" fieldPosition="0">
        <references count="2">
          <reference field="0" count="7">
            <x v="40"/>
            <x v="42"/>
            <x v="49"/>
            <x v="50"/>
            <x v="51"/>
            <x v="64"/>
            <x v="65"/>
          </reference>
          <reference field="2" count="1" selected="0">
            <x v="4"/>
          </reference>
        </references>
      </pivotArea>
    </format>
    <format dxfId="999">
      <pivotArea dataOnly="0" labelOnly="1" outline="0" fieldPosition="0">
        <references count="2">
          <reference field="0" count="6">
            <x v="12"/>
            <x v="13"/>
            <x v="60"/>
            <x v="61"/>
            <x v="62"/>
            <x v="63"/>
          </reference>
          <reference field="2" count="1" selected="0">
            <x v="5"/>
          </reference>
        </references>
      </pivotArea>
    </format>
    <format dxfId="998">
      <pivotArea dataOnly="0" labelOnly="1" outline="0" fieldPosition="0">
        <references count="2">
          <reference field="0" count="2">
            <x v="67"/>
            <x v="68"/>
          </reference>
          <reference field="2" count="1" selected="0">
            <x v="7"/>
          </reference>
        </references>
      </pivotArea>
    </format>
    <format dxfId="997">
      <pivotArea dataOnly="0" labelOnly="1" outline="0" fieldPosition="0">
        <references count="2">
          <reference field="0" count="1">
            <x v="28"/>
          </reference>
          <reference field="2" count="1" selected="0">
            <x v="8"/>
          </reference>
        </references>
      </pivotArea>
    </format>
    <format dxfId="996">
      <pivotArea dataOnly="0" labelOnly="1" outline="0" fieldPosition="0">
        <references count="2">
          <reference field="0" count="2">
            <x v="0"/>
            <x v="38"/>
          </reference>
          <reference field="2" count="1" selected="0">
            <x v="9"/>
          </reference>
        </references>
      </pivotArea>
    </format>
    <format dxfId="995">
      <pivotArea dataOnly="0" labelOnly="1" outline="0" fieldPosition="0">
        <references count="2">
          <reference field="0" count="3">
            <x v="1"/>
            <x v="41"/>
            <x v="45"/>
          </reference>
          <reference field="2" count="1" selected="0">
            <x v="11"/>
          </reference>
        </references>
      </pivotArea>
    </format>
    <format dxfId="994">
      <pivotArea dataOnly="0" labelOnly="1" outline="0" fieldPosition="0">
        <references count="2">
          <reference field="0" count="1">
            <x v="10"/>
          </reference>
          <reference field="2" count="1" selected="0">
            <x v="12"/>
          </reference>
        </references>
      </pivotArea>
    </format>
    <format dxfId="993">
      <pivotArea dataOnly="0" labelOnly="1" outline="0" fieldPosition="0">
        <references count="2">
          <reference field="0" count="1">
            <x v="59"/>
          </reference>
          <reference field="2" count="1" selected="0">
            <x v="13"/>
          </reference>
        </references>
      </pivotArea>
    </format>
    <format dxfId="992">
      <pivotArea dataOnly="0" labelOnly="1" outline="0" fieldPosition="0">
        <references count="2">
          <reference field="0" count="1">
            <x v="3"/>
          </reference>
          <reference field="2" count="1" selected="0">
            <x v="14"/>
          </reference>
        </references>
      </pivotArea>
    </format>
    <format dxfId="991">
      <pivotArea dataOnly="0" labelOnly="1" outline="0" fieldPosition="0">
        <references count="2">
          <reference field="0" count="1">
            <x v="71"/>
          </reference>
          <reference field="2" count="1" selected="0">
            <x v="15"/>
          </reference>
        </references>
      </pivotArea>
    </format>
    <format dxfId="990">
      <pivotArea dataOnly="0" labelOnly="1" outline="0" fieldPosition="0">
        <references count="2">
          <reference field="0" count="1">
            <x v="2"/>
          </reference>
          <reference field="2" count="1" selected="0">
            <x v="16"/>
          </reference>
        </references>
      </pivotArea>
    </format>
    <format dxfId="989">
      <pivotArea dataOnly="0" labelOnly="1" outline="0" fieldPosition="0">
        <references count="2">
          <reference field="0" count="2">
            <x v="23"/>
            <x v="24"/>
          </reference>
          <reference field="2" count="1" selected="0">
            <x v="17"/>
          </reference>
        </references>
      </pivotArea>
    </format>
    <format dxfId="988">
      <pivotArea dataOnly="0" labelOnly="1" outline="0" fieldPosition="0">
        <references count="2">
          <reference field="0" count="3">
            <x v="8"/>
            <x v="76"/>
            <x v="77"/>
          </reference>
          <reference field="2" count="1" selected="0">
            <x v="18"/>
          </reference>
        </references>
      </pivotArea>
    </format>
    <format dxfId="987">
      <pivotArea dataOnly="0" labelOnly="1" outline="0" fieldPosition="0">
        <references count="2">
          <reference field="0" count="4">
            <x v="5"/>
            <x v="6"/>
            <x v="36"/>
            <x v="66"/>
          </reference>
          <reference field="2" count="1" selected="0">
            <x v="19"/>
          </reference>
        </references>
      </pivotArea>
    </format>
    <format dxfId="986">
      <pivotArea dataOnly="0" labelOnly="1" outline="0" fieldPosition="0">
        <references count="2">
          <reference field="0" count="1">
            <x v="11"/>
          </reference>
          <reference field="2" count="1" selected="0">
            <x v="20"/>
          </reference>
        </references>
      </pivotArea>
    </format>
    <format dxfId="985">
      <pivotArea dataOnly="0" labelOnly="1" outline="0" fieldPosition="0">
        <references count="2">
          <reference field="0" count="1">
            <x v="14"/>
          </reference>
          <reference field="2" count="1" selected="0">
            <x v="21"/>
          </reference>
        </references>
      </pivotArea>
    </format>
    <format dxfId="984">
      <pivotArea dataOnly="0" labelOnly="1" outline="0" fieldPosition="0">
        <references count="2">
          <reference field="0" count="1">
            <x v="19"/>
          </reference>
          <reference field="2" count="1" selected="0">
            <x v="23"/>
          </reference>
        </references>
      </pivotArea>
    </format>
    <format dxfId="983">
      <pivotArea dataOnly="0" labelOnly="1" outline="0" fieldPosition="0">
        <references count="2">
          <reference field="0" count="1">
            <x v="26"/>
          </reference>
          <reference field="2" count="1" selected="0">
            <x v="24"/>
          </reference>
        </references>
      </pivotArea>
    </format>
    <format dxfId="982">
      <pivotArea dataOnly="0" labelOnly="1" outline="0" fieldPosition="0">
        <references count="2">
          <reference field="0" count="1">
            <x v="27"/>
          </reference>
          <reference field="2" count="1" selected="0">
            <x v="25"/>
          </reference>
        </references>
      </pivotArea>
    </format>
    <format dxfId="981">
      <pivotArea dataOnly="0" labelOnly="1" outline="0" fieldPosition="0">
        <references count="2">
          <reference field="0" count="1">
            <x v="30"/>
          </reference>
          <reference field="2" count="1" selected="0">
            <x v="26"/>
          </reference>
        </references>
      </pivotArea>
    </format>
    <format dxfId="980">
      <pivotArea dataOnly="0" labelOnly="1" outline="0" fieldPosition="0">
        <references count="2">
          <reference field="0" count="1">
            <x v="31"/>
          </reference>
          <reference field="2" count="1" selected="0">
            <x v="27"/>
          </reference>
        </references>
      </pivotArea>
    </format>
    <format dxfId="979">
      <pivotArea dataOnly="0" labelOnly="1" outline="0" fieldPosition="0">
        <references count="2">
          <reference field="0" count="1">
            <x v="33"/>
          </reference>
          <reference field="2" count="1" selected="0">
            <x v="28"/>
          </reference>
        </references>
      </pivotArea>
    </format>
    <format dxfId="978">
      <pivotArea dataOnly="0" labelOnly="1" outline="0" fieldPosition="0">
        <references count="2">
          <reference field="0" count="1">
            <x v="37"/>
          </reference>
          <reference field="2" count="1" selected="0">
            <x v="29"/>
          </reference>
        </references>
      </pivotArea>
    </format>
    <format dxfId="977">
      <pivotArea dataOnly="0" labelOnly="1" outline="0" fieldPosition="0">
        <references count="2">
          <reference field="0" count="2">
            <x v="46"/>
            <x v="78"/>
          </reference>
          <reference field="2" count="1" selected="0">
            <x v="30"/>
          </reference>
        </references>
      </pivotArea>
    </format>
    <format dxfId="976">
      <pivotArea dataOnly="0" labelOnly="1" outline="0" fieldPosition="0">
        <references count="2">
          <reference field="0" count="1">
            <x v="48"/>
          </reference>
          <reference field="2" count="1" selected="0">
            <x v="31"/>
          </reference>
        </references>
      </pivotArea>
    </format>
    <format dxfId="975">
      <pivotArea dataOnly="0" labelOnly="1" outline="0" fieldPosition="0">
        <references count="2">
          <reference field="0" count="1">
            <x v="52"/>
          </reference>
          <reference field="2" count="1" selected="0">
            <x v="32"/>
          </reference>
        </references>
      </pivotArea>
    </format>
    <format dxfId="974">
      <pivotArea dataOnly="0" labelOnly="1" outline="0" fieldPosition="0">
        <references count="2">
          <reference field="0" count="1">
            <x v="56"/>
          </reference>
          <reference field="2" count="1" selected="0">
            <x v="33"/>
          </reference>
        </references>
      </pivotArea>
    </format>
    <format dxfId="973">
      <pivotArea dataOnly="0" labelOnly="1" outline="0" fieldPosition="0">
        <references count="2">
          <reference field="0" count="1">
            <x v="58"/>
          </reference>
          <reference field="2" count="1" selected="0">
            <x v="34"/>
          </reference>
        </references>
      </pivotArea>
    </format>
    <format dxfId="972">
      <pivotArea dataOnly="0" labelOnly="1" outline="0" fieldPosition="0">
        <references count="2">
          <reference field="0" count="1">
            <x v="69"/>
          </reference>
          <reference field="2" count="1" selected="0">
            <x v="35"/>
          </reference>
        </references>
      </pivotArea>
    </format>
    <format dxfId="971">
      <pivotArea dataOnly="0" labelOnly="1" outline="0" fieldPosition="0">
        <references count="2">
          <reference field="0" count="1">
            <x v="79"/>
          </reference>
          <reference field="2" count="1" selected="0">
            <x v="36"/>
          </reference>
        </references>
      </pivotArea>
    </format>
    <format dxfId="970">
      <pivotArea dataOnly="0" labelOnly="1" outline="0" fieldPosition="0">
        <references count="3">
          <reference field="0" count="1" selected="0">
            <x v="40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969">
      <pivotArea dataOnly="0" labelOnly="1" outline="0" fieldPosition="0">
        <references count="3">
          <reference field="0" count="1" selected="0">
            <x v="42"/>
          </reference>
          <reference field="2" count="1" selected="0">
            <x v="4"/>
          </reference>
          <reference field="4" count="1">
            <x v="0"/>
          </reference>
        </references>
      </pivotArea>
    </format>
    <format dxfId="968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4"/>
          </reference>
          <reference field="4" count="1">
            <x v="0"/>
          </reference>
        </references>
      </pivotArea>
    </format>
    <format dxfId="967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966">
      <pivotArea dataOnly="0" labelOnly="1" outline="0" fieldPosition="0">
        <references count="3">
          <reference field="0" count="1" selected="0">
            <x v="51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965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4"/>
          </reference>
          <reference field="4" count="1">
            <x v="0"/>
          </reference>
        </references>
      </pivotArea>
    </format>
    <format dxfId="964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963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962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961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960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959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5"/>
          </reference>
          <reference field="4" count="1">
            <x v="0"/>
          </reference>
        </references>
      </pivotArea>
    </format>
    <format dxfId="958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5"/>
          </reference>
          <reference field="4" count="1">
            <x v="1"/>
          </reference>
        </references>
      </pivotArea>
    </format>
    <format dxfId="957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7"/>
          </reference>
          <reference field="4" count="1">
            <x v="0"/>
          </reference>
        </references>
      </pivotArea>
    </format>
    <format dxfId="956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7"/>
          </reference>
          <reference field="4" count="1">
            <x v="0"/>
          </reference>
        </references>
      </pivotArea>
    </format>
    <format dxfId="955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8"/>
          </reference>
          <reference field="4" count="1">
            <x v="1"/>
          </reference>
        </references>
      </pivotArea>
    </format>
    <format dxfId="954">
      <pivotArea dataOnly="0" labelOnly="1" outline="0" fieldPosition="0">
        <references count="3">
          <reference field="0" count="1" selected="0">
            <x v="0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953">
      <pivotArea dataOnly="0" labelOnly="1" outline="0" fieldPosition="0">
        <references count="3">
          <reference field="0" count="1" selected="0">
            <x v="38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952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11"/>
          </reference>
          <reference field="4" count="1">
            <x v="0"/>
          </reference>
        </references>
      </pivotArea>
    </format>
    <format dxfId="951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11"/>
          </reference>
          <reference field="4" count="1">
            <x v="0"/>
          </reference>
        </references>
      </pivotArea>
    </format>
    <format dxfId="950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11"/>
          </reference>
          <reference field="4" count="1">
            <x v="1"/>
          </reference>
        </references>
      </pivotArea>
    </format>
    <format dxfId="949">
      <pivotArea dataOnly="0" labelOnly="1" outline="0" fieldPosition="0">
        <references count="3">
          <reference field="0" count="1" selected="0">
            <x v="10"/>
          </reference>
          <reference field="2" count="1" selected="0">
            <x v="12"/>
          </reference>
          <reference field="4" count="1">
            <x v="1"/>
          </reference>
        </references>
      </pivotArea>
    </format>
    <format dxfId="948">
      <pivotArea dataOnly="0" labelOnly="1" outline="0" fieldPosition="0">
        <references count="3">
          <reference field="0" count="1" selected="0">
            <x v="59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947">
      <pivotArea dataOnly="0" labelOnly="1" outline="0" fieldPosition="0">
        <references count="3">
          <reference field="0" count="1" selected="0">
            <x v="3"/>
          </reference>
          <reference field="2" count="1" selected="0">
            <x v="14"/>
          </reference>
          <reference field="4" count="1">
            <x v="0"/>
          </reference>
        </references>
      </pivotArea>
    </format>
    <format dxfId="946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15"/>
          </reference>
          <reference field="4" count="1">
            <x v="0"/>
          </reference>
        </references>
      </pivotArea>
    </format>
    <format dxfId="945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16"/>
          </reference>
          <reference field="4" count="1">
            <x v="1"/>
          </reference>
        </references>
      </pivotArea>
    </format>
    <format dxfId="944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943">
      <pivotArea dataOnly="0" labelOnly="1" outline="0" fieldPosition="0">
        <references count="3">
          <reference field="0" count="1" selected="0">
            <x v="24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942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941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940">
      <pivotArea dataOnly="0" labelOnly="1" outline="0" fieldPosition="0">
        <references count="3">
          <reference field="0" count="1" selected="0">
            <x v="77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939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938">
      <pivotArea dataOnly="0" labelOnly="1" outline="0" fieldPosition="0">
        <references count="3">
          <reference field="0" count="1" selected="0">
            <x v="6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937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936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19"/>
          </reference>
          <reference field="4" count="1">
            <x v="0"/>
          </reference>
        </references>
      </pivotArea>
    </format>
    <format dxfId="935">
      <pivotArea dataOnly="0" labelOnly="1" outline="0" fieldPosition="0">
        <references count="3">
          <reference field="0" count="1" selected="0">
            <x v="11"/>
          </reference>
          <reference field="2" count="1" selected="0">
            <x v="20"/>
          </reference>
          <reference field="4" count="1">
            <x v="1"/>
          </reference>
        </references>
      </pivotArea>
    </format>
    <format dxfId="934">
      <pivotArea dataOnly="0" labelOnly="1" outline="0" fieldPosition="0">
        <references count="3">
          <reference field="0" count="1" selected="0">
            <x v="14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933">
      <pivotArea dataOnly="0" labelOnly="1" outline="0" fieldPosition="0">
        <references count="3">
          <reference field="0" count="1" selected="0">
            <x v="19"/>
          </reference>
          <reference field="2" count="1" selected="0">
            <x v="23"/>
          </reference>
          <reference field="4" count="1">
            <x v="1"/>
          </reference>
        </references>
      </pivotArea>
    </format>
    <format dxfId="932">
      <pivotArea dataOnly="0" labelOnly="1" outline="0" fieldPosition="0">
        <references count="3">
          <reference field="0" count="1" selected="0">
            <x v="26"/>
          </reference>
          <reference field="2" count="1" selected="0">
            <x v="24"/>
          </reference>
          <reference field="4" count="1">
            <x v="1"/>
          </reference>
        </references>
      </pivotArea>
    </format>
    <format dxfId="931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25"/>
          </reference>
          <reference field="4" count="1">
            <x v="1"/>
          </reference>
        </references>
      </pivotArea>
    </format>
    <format dxfId="930">
      <pivotArea dataOnly="0" labelOnly="1" outline="0" fieldPosition="0">
        <references count="3">
          <reference field="0" count="1" selected="0">
            <x v="30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929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27"/>
          </reference>
          <reference field="4" count="1">
            <x v="1"/>
          </reference>
        </references>
      </pivotArea>
    </format>
    <format dxfId="928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28"/>
          </reference>
          <reference field="4" count="1">
            <x v="0"/>
          </reference>
        </references>
      </pivotArea>
    </format>
    <format dxfId="927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29"/>
          </reference>
          <reference field="4" count="1">
            <x v="0"/>
          </reference>
        </references>
      </pivotArea>
    </format>
    <format dxfId="926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925">
      <pivotArea dataOnly="0" labelOnly="1" outline="0" fieldPosition="0">
        <references count="3">
          <reference field="0" count="1" selected="0">
            <x v="78"/>
          </reference>
          <reference field="2" count="1" selected="0">
            <x v="30"/>
          </reference>
          <reference field="4" count="1">
            <x v="0"/>
          </reference>
        </references>
      </pivotArea>
    </format>
    <format dxfId="924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31"/>
          </reference>
          <reference field="4" count="1">
            <x v="0"/>
          </reference>
        </references>
      </pivotArea>
    </format>
    <format dxfId="923">
      <pivotArea dataOnly="0" labelOnly="1" outline="0" fieldPosition="0">
        <references count="3">
          <reference field="0" count="1" selected="0">
            <x v="52"/>
          </reference>
          <reference field="2" count="1" selected="0">
            <x v="32"/>
          </reference>
          <reference field="4" count="1">
            <x v="1"/>
          </reference>
        </references>
      </pivotArea>
    </format>
    <format dxfId="922">
      <pivotArea dataOnly="0" labelOnly="1" outline="0" fieldPosition="0">
        <references count="3">
          <reference field="0" count="1" selected="0">
            <x v="56"/>
          </reference>
          <reference field="2" count="1" selected="0">
            <x v="33"/>
          </reference>
          <reference field="4" count="1">
            <x v="0"/>
          </reference>
        </references>
      </pivotArea>
    </format>
    <format dxfId="921">
      <pivotArea dataOnly="0" labelOnly="1" outline="0" fieldPosition="0">
        <references count="3">
          <reference field="0" count="1" selected="0">
            <x v="58"/>
          </reference>
          <reference field="2" count="1" selected="0">
            <x v="34"/>
          </reference>
          <reference field="4" count="1">
            <x v="1"/>
          </reference>
        </references>
      </pivotArea>
    </format>
    <format dxfId="920">
      <pivotArea dataOnly="0" labelOnly="1" outline="0" fieldPosition="0">
        <references count="3">
          <reference field="0" count="1" selected="0">
            <x v="69"/>
          </reference>
          <reference field="2" count="1" selected="0">
            <x v="35"/>
          </reference>
          <reference field="4" count="1">
            <x v="0"/>
          </reference>
        </references>
      </pivotArea>
    </format>
    <format dxfId="919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36"/>
          </reference>
          <reference field="4" count="1">
            <x v="0"/>
          </reference>
        </references>
      </pivotArea>
    </format>
    <format dxfId="918">
      <pivotArea outline="0" collapsedLevelsAreSubtotals="1" fieldPosition="0">
        <references count="3">
          <reference field="0" count="4" selected="0">
            <x v="32"/>
            <x v="34"/>
            <x v="35"/>
            <x v="75"/>
          </reference>
          <reference field="2" count="1" selected="0">
            <x v="6"/>
          </reference>
          <reference field="4" count="1" selected="0">
            <x v="1"/>
          </reference>
        </references>
      </pivotArea>
    </format>
    <format dxfId="917">
      <pivotArea dataOnly="0" labelOnly="1" outline="0" fieldPosition="0">
        <references count="1">
          <reference field="2" count="1">
            <x v="6"/>
          </reference>
        </references>
      </pivotArea>
    </format>
    <format dxfId="916">
      <pivotArea dataOnly="0" labelOnly="1" outline="0" fieldPosition="0">
        <references count="2">
          <reference field="0" count="4">
            <x v="32"/>
            <x v="34"/>
            <x v="35"/>
            <x v="75"/>
          </reference>
          <reference field="2" count="1" selected="0">
            <x v="6"/>
          </reference>
        </references>
      </pivotArea>
    </format>
    <format dxfId="915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914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913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912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911">
      <pivotArea outline="0" collapsedLevelsAreSubtotals="1" fieldPosition="0">
        <references count="3">
          <reference field="0" count="4" selected="0">
            <x v="32"/>
            <x v="34"/>
            <x v="35"/>
            <x v="75"/>
          </reference>
          <reference field="2" count="1" selected="0">
            <x v="6"/>
          </reference>
          <reference field="4" count="1" selected="0">
            <x v="1"/>
          </reference>
        </references>
      </pivotArea>
    </format>
    <format dxfId="910">
      <pivotArea dataOnly="0" labelOnly="1" outline="0" fieldPosition="0">
        <references count="1">
          <reference field="2" count="1">
            <x v="6"/>
          </reference>
        </references>
      </pivotArea>
    </format>
    <format dxfId="909">
      <pivotArea dataOnly="0" labelOnly="1" outline="0" fieldPosition="0">
        <references count="2">
          <reference field="0" count="4">
            <x v="32"/>
            <x v="34"/>
            <x v="35"/>
            <x v="75"/>
          </reference>
          <reference field="2" count="1" selected="0">
            <x v="6"/>
          </reference>
        </references>
      </pivotArea>
    </format>
    <format dxfId="908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907">
      <pivotArea dataOnly="0" labelOnly="1" outline="0" fieldPosition="0">
        <references count="3">
          <reference field="0" count="1" selected="0">
            <x v="34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906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905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6"/>
          </reference>
          <reference field="4" count="1">
            <x v="1"/>
          </reference>
        </references>
      </pivotArea>
    </format>
    <format dxfId="904">
      <pivotArea outline="0" collapsedLevelsAreSubtotals="1" fieldPosition="0">
        <references count="3">
          <reference field="0" count="7" selected="0">
            <x v="4"/>
            <x v="9"/>
            <x v="25"/>
            <x v="29"/>
            <x v="43"/>
            <x v="47"/>
            <x v="73"/>
          </reference>
          <reference field="2" count="1" selected="0">
            <x v="10"/>
          </reference>
          <reference field="4" count="1" selected="0">
            <x v="1"/>
          </reference>
        </references>
      </pivotArea>
    </format>
    <format dxfId="903">
      <pivotArea dataOnly="0" labelOnly="1" outline="0" fieldPosition="0">
        <references count="1">
          <reference field="2" count="1">
            <x v="10"/>
          </reference>
        </references>
      </pivotArea>
    </format>
    <format dxfId="902">
      <pivotArea dataOnly="0" labelOnly="1" outline="0" fieldPosition="0">
        <references count="2">
          <reference field="0" count="7">
            <x v="4"/>
            <x v="9"/>
            <x v="25"/>
            <x v="29"/>
            <x v="43"/>
            <x v="47"/>
            <x v="73"/>
          </reference>
          <reference field="2" count="1" selected="0">
            <x v="10"/>
          </reference>
        </references>
      </pivotArea>
    </format>
    <format dxfId="901">
      <pivotArea dataOnly="0" labelOnly="1" outline="0" fieldPosition="0">
        <references count="3">
          <reference field="0" count="1" selected="0">
            <x v="4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900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899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898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897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896">
      <pivotArea dataOnly="0" labelOnly="1" outline="0" fieldPosition="0">
        <references count="3">
          <reference field="0" count="1" selected="0">
            <x v="47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895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894">
      <pivotArea outline="0" collapsedLevelsAreSubtotals="1" fieldPosition="0">
        <references count="3">
          <reference field="0" count="7" selected="0">
            <x v="4"/>
            <x v="9"/>
            <x v="25"/>
            <x v="29"/>
            <x v="43"/>
            <x v="47"/>
            <x v="73"/>
          </reference>
          <reference field="2" count="1" selected="0">
            <x v="10"/>
          </reference>
          <reference field="4" count="1" selected="0">
            <x v="1"/>
          </reference>
        </references>
      </pivotArea>
    </format>
    <format dxfId="893">
      <pivotArea dataOnly="0" labelOnly="1" outline="0" fieldPosition="0">
        <references count="1">
          <reference field="2" count="1">
            <x v="10"/>
          </reference>
        </references>
      </pivotArea>
    </format>
    <format dxfId="892">
      <pivotArea dataOnly="0" labelOnly="1" outline="0" fieldPosition="0">
        <references count="2">
          <reference field="0" count="7">
            <x v="4"/>
            <x v="9"/>
            <x v="25"/>
            <x v="29"/>
            <x v="43"/>
            <x v="47"/>
            <x v="73"/>
          </reference>
          <reference field="2" count="1" selected="0">
            <x v="10"/>
          </reference>
        </references>
      </pivotArea>
    </format>
    <format dxfId="891">
      <pivotArea dataOnly="0" labelOnly="1" outline="0" fieldPosition="0">
        <references count="3">
          <reference field="0" count="1" selected="0">
            <x v="4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890">
      <pivotArea dataOnly="0" labelOnly="1" outline="0" fieldPosition="0">
        <references count="3">
          <reference field="0" count="1" selected="0">
            <x v="9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889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888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887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886">
      <pivotArea dataOnly="0" labelOnly="1" outline="0" fieldPosition="0">
        <references count="3">
          <reference field="0" count="1" selected="0">
            <x v="47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885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884">
      <pivotArea outline="0" collapsedLevelsAreSubtotals="1" fieldPosition="0">
        <references count="3">
          <reference field="0" count="4" selected="0">
            <x v="15"/>
            <x v="39"/>
            <x v="70"/>
            <x v="72"/>
          </reference>
          <reference field="2" count="1" selected="0">
            <x v="22"/>
          </reference>
          <reference field="4" count="1" selected="0">
            <x v="1"/>
          </reference>
        </references>
      </pivotArea>
    </format>
    <format dxfId="883">
      <pivotArea dataOnly="0" labelOnly="1" outline="0" fieldPosition="0">
        <references count="1">
          <reference field="2" count="1">
            <x v="22"/>
          </reference>
        </references>
      </pivotArea>
    </format>
    <format dxfId="882">
      <pivotArea dataOnly="0" labelOnly="1" outline="0" fieldPosition="0">
        <references count="2">
          <reference field="0" count="4">
            <x v="15"/>
            <x v="39"/>
            <x v="70"/>
            <x v="72"/>
          </reference>
          <reference field="2" count="1" selected="0">
            <x v="22"/>
          </reference>
        </references>
      </pivotArea>
    </format>
    <format dxfId="881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22"/>
          </reference>
          <reference field="4" count="1">
            <x v="1"/>
          </reference>
        </references>
      </pivotArea>
    </format>
    <format dxfId="880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22"/>
          </reference>
          <reference field="4" count="1">
            <x v="1"/>
          </reference>
        </references>
      </pivotArea>
    </format>
    <format dxfId="879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22"/>
          </reference>
          <reference field="4" count="1">
            <x v="1"/>
          </reference>
        </references>
      </pivotArea>
    </format>
    <format dxfId="878">
      <pivotArea dataOnly="0" labelOnly="1" outline="0" fieldPosition="0">
        <references count="3">
          <reference field="0" count="1" selected="0">
            <x v="72"/>
          </reference>
          <reference field="2" count="1" selected="0">
            <x v="22"/>
          </reference>
          <reference field="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8.xml><?xml version="1.0" encoding="utf-8"?>
<pivotTableDefinition xmlns="http://schemas.openxmlformats.org/spreadsheetml/2006/main" name="Tabla dinámica1" cacheId="14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M44:Q83" firstHeaderRow="1" firstDataRow="2" firstDataCol="2"/>
  <pivotFields count="5">
    <pivotField compact="0" numFmtId="22" outline="0" showAll="0"/>
    <pivotField axis="axisRow" dataField="1" compact="0" outline="0" showAll="0" defaultSubtotal="0">
      <items count="37">
        <item x="13"/>
        <item x="26"/>
        <item x="6"/>
        <item x="14"/>
        <item x="33"/>
        <item x="22"/>
        <item x="19"/>
        <item x="25"/>
        <item x="10"/>
        <item x="0"/>
        <item x="4"/>
        <item x="1"/>
        <item x="8"/>
        <item x="32"/>
        <item x="3"/>
        <item x="35"/>
        <item x="2"/>
        <item x="16"/>
        <item x="7"/>
        <item x="5"/>
        <item x="9"/>
        <item x="11"/>
        <item x="12"/>
        <item x="15"/>
        <item x="17"/>
        <item x="18"/>
        <item x="20"/>
        <item x="21"/>
        <item x="23"/>
        <item x="24"/>
        <item x="27"/>
        <item x="28"/>
        <item x="29"/>
        <item x="30"/>
        <item x="31"/>
        <item x="34"/>
        <item x="36"/>
      </items>
    </pivotField>
    <pivotField axis="axisRow" compact="0" outline="0" showAll="0" sortType="ascending">
      <items count="38">
        <item x="27"/>
        <item x="35"/>
        <item x="29"/>
        <item x="24"/>
        <item x="32"/>
        <item x="13"/>
        <item x="26"/>
        <item x="6"/>
        <item x="9"/>
        <item x="0"/>
        <item x="14"/>
        <item x="23"/>
        <item x="12"/>
        <item x="30"/>
        <item x="2"/>
        <item x="21"/>
        <item x="33"/>
        <item x="22"/>
        <item x="15"/>
        <item x="19"/>
        <item x="4"/>
        <item x="8"/>
        <item x="17"/>
        <item x="36"/>
        <item x="20"/>
        <item x="25"/>
        <item x="18"/>
        <item x="28"/>
        <item x="3"/>
        <item x="31"/>
        <item x="16"/>
        <item x="10"/>
        <item x="34"/>
        <item x="11"/>
        <item x="1"/>
        <item x="7"/>
        <item x="5"/>
        <item t="default"/>
      </items>
    </pivotField>
    <pivotField compact="0" outline="0" showAll="0"/>
    <pivotField axis="axisCol" compact="0" outline="0" showAll="0">
      <items count="3">
        <item x="0"/>
        <item x="1"/>
        <item t="default"/>
      </items>
    </pivotField>
  </pivotFields>
  <rowFields count="2">
    <field x="1"/>
    <field x="2"/>
  </rowFields>
  <rowItems count="38">
    <i>
      <x/>
      <x v="5"/>
    </i>
    <i>
      <x v="1"/>
      <x v="6"/>
    </i>
    <i>
      <x v="2"/>
      <x v="7"/>
    </i>
    <i>
      <x v="3"/>
      <x v="10"/>
    </i>
    <i>
      <x v="4"/>
      <x v="16"/>
    </i>
    <i>
      <x v="5"/>
      <x v="17"/>
    </i>
    <i>
      <x v="6"/>
      <x v="19"/>
    </i>
    <i>
      <x v="7"/>
      <x v="25"/>
    </i>
    <i>
      <x v="8"/>
      <x v="31"/>
    </i>
    <i>
      <x v="9"/>
      <x v="9"/>
    </i>
    <i>
      <x v="10"/>
      <x v="20"/>
    </i>
    <i>
      <x v="11"/>
      <x v="34"/>
    </i>
    <i>
      <x v="12"/>
      <x v="21"/>
    </i>
    <i>
      <x v="13"/>
      <x v="4"/>
    </i>
    <i>
      <x v="14"/>
      <x v="28"/>
    </i>
    <i>
      <x v="15"/>
      <x v="1"/>
    </i>
    <i>
      <x v="16"/>
      <x v="14"/>
    </i>
    <i>
      <x v="17"/>
      <x v="30"/>
    </i>
    <i>
      <x v="18"/>
      <x v="35"/>
    </i>
    <i>
      <x v="19"/>
      <x v="36"/>
    </i>
    <i>
      <x v="20"/>
      <x v="8"/>
    </i>
    <i>
      <x v="21"/>
      <x v="33"/>
    </i>
    <i>
      <x v="22"/>
      <x v="12"/>
    </i>
    <i>
      <x v="23"/>
      <x v="18"/>
    </i>
    <i>
      <x v="24"/>
      <x v="22"/>
    </i>
    <i>
      <x v="25"/>
      <x v="26"/>
    </i>
    <i>
      <x v="26"/>
      <x v="24"/>
    </i>
    <i>
      <x v="27"/>
      <x v="15"/>
    </i>
    <i>
      <x v="28"/>
      <x v="11"/>
    </i>
    <i>
      <x v="29"/>
      <x v="3"/>
    </i>
    <i>
      <x v="30"/>
      <x/>
    </i>
    <i>
      <x v="31"/>
      <x v="27"/>
    </i>
    <i>
      <x v="32"/>
      <x v="2"/>
    </i>
    <i>
      <x v="33"/>
      <x v="13"/>
    </i>
    <i>
      <x v="34"/>
      <x v="29"/>
    </i>
    <i>
      <x v="35"/>
      <x v="32"/>
    </i>
    <i>
      <x v="36"/>
      <x v="23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CODIGO PUNTO" fld="1" subtotal="count" baseField="0" baseItem="0"/>
  </dataFields>
  <formats count="26">
    <format dxfId="1060">
      <pivotArea type="all" dataOnly="0" outline="0" fieldPosition="0"/>
    </format>
    <format dxfId="1059">
      <pivotArea outline="0" collapsedLevelsAreSubtotals="1" fieldPosition="0"/>
    </format>
    <format dxfId="1058">
      <pivotArea dataOnly="0" labelOnly="1" outline="0" fieldPosition="0">
        <references count="1">
          <reference field="1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057">
      <pivotArea dataOnly="0" labelOnly="1" grandRow="1" outline="0" fieldPosition="0"/>
    </format>
    <format dxfId="1056">
      <pivotArea dataOnly="0" labelOnly="1" outline="0" fieldPosition="0">
        <references count="2">
          <reference field="1" count="1" selected="0">
            <x v="0"/>
          </reference>
          <reference field="2" count="1">
            <x v="5"/>
          </reference>
        </references>
      </pivotArea>
    </format>
    <format dxfId="1055">
      <pivotArea dataOnly="0" labelOnly="1" outline="0" fieldPosition="0">
        <references count="2">
          <reference field="1" count="1" selected="0">
            <x v="1"/>
          </reference>
          <reference field="2" count="1">
            <x v="6"/>
          </reference>
        </references>
      </pivotArea>
    </format>
    <format dxfId="1054">
      <pivotArea dataOnly="0" labelOnly="1" outline="0" fieldPosition="0">
        <references count="2">
          <reference field="1" count="1" selected="0">
            <x v="2"/>
          </reference>
          <reference field="2" count="1">
            <x v="7"/>
          </reference>
        </references>
      </pivotArea>
    </format>
    <format dxfId="1053">
      <pivotArea dataOnly="0" labelOnly="1" outline="0" fieldPosition="0">
        <references count="2">
          <reference field="1" count="1" selected="0">
            <x v="3"/>
          </reference>
          <reference field="2" count="1">
            <x v="10"/>
          </reference>
        </references>
      </pivotArea>
    </format>
    <format dxfId="1052">
      <pivotArea dataOnly="0" labelOnly="1" outline="0" fieldPosition="0">
        <references count="2">
          <reference field="1" count="1" selected="0">
            <x v="4"/>
          </reference>
          <reference field="2" count="1">
            <x v="16"/>
          </reference>
        </references>
      </pivotArea>
    </format>
    <format dxfId="1051">
      <pivotArea dataOnly="0" labelOnly="1" outline="0" fieldPosition="0">
        <references count="2">
          <reference field="1" count="1" selected="0">
            <x v="5"/>
          </reference>
          <reference field="2" count="1">
            <x v="17"/>
          </reference>
        </references>
      </pivotArea>
    </format>
    <format dxfId="1050">
      <pivotArea dataOnly="0" labelOnly="1" outline="0" fieldPosition="0">
        <references count="2">
          <reference field="1" count="1" selected="0">
            <x v="6"/>
          </reference>
          <reference field="2" count="1">
            <x v="19"/>
          </reference>
        </references>
      </pivotArea>
    </format>
    <format dxfId="1049">
      <pivotArea dataOnly="0" labelOnly="1" outline="0" fieldPosition="0">
        <references count="2">
          <reference field="1" count="1" selected="0">
            <x v="7"/>
          </reference>
          <reference field="2" count="1">
            <x v="25"/>
          </reference>
        </references>
      </pivotArea>
    </format>
    <format dxfId="1048">
      <pivotArea dataOnly="0" labelOnly="1" outline="0" fieldPosition="0">
        <references count="2">
          <reference field="1" count="1" selected="0">
            <x v="8"/>
          </reference>
          <reference field="2" count="1">
            <x v="31"/>
          </reference>
        </references>
      </pivotArea>
    </format>
    <format dxfId="1047">
      <pivotArea dataOnly="0" labelOnly="1" outline="0" fieldPosition="0">
        <references count="2">
          <reference field="1" count="1" selected="0">
            <x v="9"/>
          </reference>
          <reference field="2" count="1">
            <x v="9"/>
          </reference>
        </references>
      </pivotArea>
    </format>
    <format dxfId="1046">
      <pivotArea dataOnly="0" labelOnly="1" outline="0" fieldPosition="0">
        <references count="1">
          <reference field="4" count="0"/>
        </references>
      </pivotArea>
    </format>
    <format dxfId="1045">
      <pivotArea dataOnly="0" labelOnly="1" grandCol="1" outline="0" fieldPosition="0"/>
    </format>
    <format dxfId="1044">
      <pivotArea type="all" dataOnly="0" outline="0" fieldPosition="0"/>
    </format>
    <format dxfId="1043">
      <pivotArea field="1" type="button" dataOnly="0" labelOnly="1" outline="0" axis="axisRow" fieldPosition="0"/>
    </format>
    <format dxfId="1042">
      <pivotArea field="2" type="button" dataOnly="0" labelOnly="1" outline="0" axis="axisRow" fieldPosition="1"/>
    </format>
    <format dxfId="1041">
      <pivotArea dataOnly="0" labelOnly="1" outline="0" fieldPosition="0">
        <references count="1">
          <reference field="4" count="0"/>
        </references>
      </pivotArea>
    </format>
    <format dxfId="1040">
      <pivotArea dataOnly="0" labelOnly="1" grandCol="1" outline="0" fieldPosition="0"/>
    </format>
    <format dxfId="1039">
      <pivotArea type="all" dataOnly="0" outline="0" fieldPosition="0"/>
    </format>
    <format dxfId="1038">
      <pivotArea field="1" type="button" dataOnly="0" labelOnly="1" outline="0" axis="axisRow" fieldPosition="0"/>
    </format>
    <format dxfId="1037">
      <pivotArea field="2" type="button" dataOnly="0" labelOnly="1" outline="0" axis="axisRow" fieldPosition="1"/>
    </format>
    <format dxfId="1036">
      <pivotArea dataOnly="0" labelOnly="1" outline="0" fieldPosition="0">
        <references count="1">
          <reference field="4" count="0"/>
        </references>
      </pivotArea>
    </format>
    <format dxfId="103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9.xml><?xml version="1.0" encoding="utf-8"?>
<pivotTableDefinition xmlns="http://schemas.openxmlformats.org/spreadsheetml/2006/main" name="Tabla dinámica2" cacheId="14" applyNumberFormats="0" applyBorderFormats="0" applyFontFormats="0" applyPatternFormats="0" applyAlignmentFormats="0" applyWidthHeightFormats="1" dataCaption="Valores" updatedVersion="4" minRefreshableVersion="3" useAutoFormatting="1" itemPrintTitles="1" createdVersion="5" indent="0" compact="0" compactData="0" gridDropZones="1" multipleFieldFilters="0" chartFormat="13">
  <location ref="B5:C9" firstHeaderRow="2" firstDataRow="2" firstDataCol="1"/>
  <pivotFields count="5">
    <pivotField compact="0" numFmtId="22" outline="0" showAll="0" defaultSubtotal="0"/>
    <pivotField compact="0" outline="0" showAll="0" defaultSubtotal="0"/>
    <pivotField compact="0" outline="0"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Row" dataField="1" compact="0" outline="0" showAll="0">
      <items count="3">
        <item x="1"/>
        <item x="0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uenta de RESULTADO" fld="4" subtotal="count" baseField="0" baseItem="0"/>
  </dataFields>
  <formats count="8">
    <format dxfId="1068">
      <pivotArea outline="0" collapsedLevelsAreSubtotals="1" fieldPosition="0"/>
    </format>
    <format dxfId="1067">
      <pivotArea type="topRight" dataOnly="0" labelOnly="1" outline="0" fieldPosition="0"/>
    </format>
    <format dxfId="1066">
      <pivotArea type="all" dataOnly="0" outline="0" fieldPosition="0"/>
    </format>
    <format dxfId="1065">
      <pivotArea type="all" dataOnly="0" outline="0" fieldPosition="0"/>
    </format>
    <format dxfId="1064">
      <pivotArea field="4" type="button" dataOnly="0" labelOnly="1" outline="0" axis="axisRow" fieldPosition="0"/>
    </format>
    <format dxfId="1063">
      <pivotArea field="4" type="button" dataOnly="0" labelOnly="1" outline="0" axis="axisRow" fieldPosition="0"/>
    </format>
    <format dxfId="1062">
      <pivotArea type="all" dataOnly="0" outline="0" fieldPosition="0"/>
    </format>
    <format dxfId="1061">
      <pivotArea field="4" type="button" dataOnly="0" labelOnly="1" outline="0" axis="axisRow" fieldPosition="0"/>
    </format>
  </formats>
  <chartFormats count="3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9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9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0" format="27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1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9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1" format="30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2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2" format="3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0.xml><?xml version="1.0" encoding="utf-8"?>
<pivotTableDefinition xmlns="http://schemas.openxmlformats.org/spreadsheetml/2006/main" name="Tabla dinámica1" cacheId="1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N41:R86" firstHeaderRow="1" firstDataRow="2" firstDataCol="2"/>
  <pivotFields count="5">
    <pivotField compact="0" numFmtId="22" outline="0" showAll="0"/>
    <pivotField axis="axisRow" dataField="1" compact="0" outline="0" showAll="0" defaultSubtotal="0">
      <items count="43">
        <item x="14"/>
        <item x="4"/>
        <item x="17"/>
        <item x="7"/>
        <item x="18"/>
        <item x="11"/>
        <item x="10"/>
        <item x="9"/>
        <item x="30"/>
        <item x="26"/>
        <item x="6"/>
        <item x="5"/>
        <item x="29"/>
        <item x="31"/>
        <item x="40"/>
        <item x="12"/>
        <item x="0"/>
        <item x="39"/>
        <item x="8"/>
        <item x="27"/>
        <item x="1"/>
        <item x="32"/>
        <item x="16"/>
        <item x="2"/>
        <item x="3"/>
        <item x="13"/>
        <item x="15"/>
        <item x="19"/>
        <item x="20"/>
        <item x="21"/>
        <item x="22"/>
        <item x="23"/>
        <item x="24"/>
        <item x="25"/>
        <item x="28"/>
        <item x="33"/>
        <item x="34"/>
        <item x="35"/>
        <item x="36"/>
        <item x="37"/>
        <item x="38"/>
        <item x="41"/>
        <item x="42"/>
      </items>
    </pivotField>
    <pivotField axis="axisRow" compact="0" outline="0" showAll="0" sortType="ascending">
      <items count="44">
        <item x="8"/>
        <item x="38"/>
        <item x="28"/>
        <item x="1"/>
        <item x="41"/>
        <item x="15"/>
        <item x="20"/>
        <item x="14"/>
        <item x="4"/>
        <item x="42"/>
        <item x="17"/>
        <item x="30"/>
        <item x="7"/>
        <item x="36"/>
        <item x="12"/>
        <item x="19"/>
        <item x="18"/>
        <item x="35"/>
        <item x="2"/>
        <item x="11"/>
        <item x="26"/>
        <item x="0"/>
        <item x="21"/>
        <item x="37"/>
        <item x="25"/>
        <item x="10"/>
        <item x="39"/>
        <item x="27"/>
        <item x="3"/>
        <item x="22"/>
        <item x="23"/>
        <item x="34"/>
        <item x="32"/>
        <item x="5"/>
        <item x="13"/>
        <item x="9"/>
        <item x="16"/>
        <item x="24"/>
        <item x="40"/>
        <item x="6"/>
        <item x="29"/>
        <item x="33"/>
        <item x="31"/>
        <item t="default"/>
      </items>
    </pivotField>
    <pivotField compact="0" outline="0" showAll="0"/>
    <pivotField axis="axisCol" compact="0" outline="0" showAll="0">
      <items count="3">
        <item x="1"/>
        <item x="0"/>
        <item t="default"/>
      </items>
    </pivotField>
  </pivotFields>
  <rowFields count="2">
    <field x="1"/>
    <field x="2"/>
  </rowFields>
  <rowItems count="44">
    <i>
      <x/>
      <x v="7"/>
    </i>
    <i>
      <x v="1"/>
      <x v="8"/>
    </i>
    <i>
      <x v="2"/>
      <x v="10"/>
    </i>
    <i>
      <x v="3"/>
      <x v="12"/>
    </i>
    <i>
      <x v="4"/>
      <x v="16"/>
    </i>
    <i>
      <x v="5"/>
      <x v="19"/>
    </i>
    <i>
      <x v="6"/>
      <x v="25"/>
    </i>
    <i>
      <x v="7"/>
      <x v="35"/>
    </i>
    <i>
      <x v="8"/>
      <x v="11"/>
    </i>
    <i>
      <x v="9"/>
      <x v="20"/>
    </i>
    <i>
      <x v="10"/>
      <x v="39"/>
    </i>
    <i>
      <x v="11"/>
      <x v="33"/>
    </i>
    <i>
      <x v="12"/>
      <x v="40"/>
    </i>
    <i>
      <x v="13"/>
      <x v="42"/>
    </i>
    <i>
      <x v="14"/>
      <x v="38"/>
    </i>
    <i>
      <x v="15"/>
      <x v="14"/>
    </i>
    <i>
      <x v="16"/>
      <x v="21"/>
    </i>
    <i>
      <x v="17"/>
      <x v="26"/>
    </i>
    <i>
      <x v="18"/>
      <x/>
    </i>
    <i>
      <x v="19"/>
      <x v="27"/>
    </i>
    <i>
      <x v="20"/>
      <x v="3"/>
    </i>
    <i>
      <x v="21"/>
      <x v="32"/>
    </i>
    <i>
      <x v="22"/>
      <x v="36"/>
    </i>
    <i>
      <x v="23"/>
      <x v="18"/>
    </i>
    <i>
      <x v="24"/>
      <x v="28"/>
    </i>
    <i>
      <x v="25"/>
      <x v="34"/>
    </i>
    <i>
      <x v="26"/>
      <x v="5"/>
    </i>
    <i>
      <x v="27"/>
      <x v="15"/>
    </i>
    <i>
      <x v="28"/>
      <x v="6"/>
    </i>
    <i>
      <x v="29"/>
      <x v="22"/>
    </i>
    <i>
      <x v="30"/>
      <x v="29"/>
    </i>
    <i>
      <x v="31"/>
      <x v="30"/>
    </i>
    <i>
      <x v="32"/>
      <x v="37"/>
    </i>
    <i>
      <x v="33"/>
      <x v="24"/>
    </i>
    <i>
      <x v="34"/>
      <x v="2"/>
    </i>
    <i>
      <x v="35"/>
      <x v="41"/>
    </i>
    <i>
      <x v="36"/>
      <x v="31"/>
    </i>
    <i>
      <x v="37"/>
      <x v="17"/>
    </i>
    <i>
      <x v="38"/>
      <x v="13"/>
    </i>
    <i>
      <x v="39"/>
      <x v="23"/>
    </i>
    <i>
      <x v="40"/>
      <x v="1"/>
    </i>
    <i>
      <x v="41"/>
      <x v="4"/>
    </i>
    <i>
      <x v="42"/>
      <x v="9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CODIGO PUNTO" fld="1" subtotal="count" baseField="0" baseItem="0"/>
  </dataFields>
  <formats count="16">
    <format dxfId="764">
      <pivotArea type="all" dataOnly="0" outline="0" fieldPosition="0"/>
    </format>
    <format dxfId="763">
      <pivotArea outline="0" collapsedLevelsAreSubtotals="1" fieldPosition="0"/>
    </format>
    <format dxfId="762">
      <pivotArea dataOnly="0" labelOnly="1" outline="0" fieldPosition="0">
        <references count="1">
          <reference field="1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761">
      <pivotArea dataOnly="0" labelOnly="1" grandRow="1" outline="0" fieldPosition="0"/>
    </format>
    <format dxfId="760">
      <pivotArea dataOnly="0" labelOnly="1" outline="0" fieldPosition="0">
        <references count="1">
          <reference field="4" count="0"/>
        </references>
      </pivotArea>
    </format>
    <format dxfId="759">
      <pivotArea dataOnly="0" labelOnly="1" grandCol="1" outline="0" fieldPosition="0"/>
    </format>
    <format dxfId="758">
      <pivotArea type="all" dataOnly="0" outline="0" fieldPosition="0"/>
    </format>
    <format dxfId="757">
      <pivotArea field="1" type="button" dataOnly="0" labelOnly="1" outline="0" axis="axisRow" fieldPosition="0"/>
    </format>
    <format dxfId="756">
      <pivotArea field="2" type="button" dataOnly="0" labelOnly="1" outline="0" axis="axisRow" fieldPosition="1"/>
    </format>
    <format dxfId="755">
      <pivotArea dataOnly="0" labelOnly="1" outline="0" fieldPosition="0">
        <references count="1">
          <reference field="4" count="0"/>
        </references>
      </pivotArea>
    </format>
    <format dxfId="754">
      <pivotArea dataOnly="0" labelOnly="1" grandCol="1" outline="0" fieldPosition="0"/>
    </format>
    <format dxfId="753">
      <pivotArea type="all" dataOnly="0" outline="0" fieldPosition="0"/>
    </format>
    <format dxfId="752">
      <pivotArea field="1" type="button" dataOnly="0" labelOnly="1" outline="0" axis="axisRow" fieldPosition="0"/>
    </format>
    <format dxfId="751">
      <pivotArea field="2" type="button" dataOnly="0" labelOnly="1" outline="0" axis="axisRow" fieldPosition="1"/>
    </format>
    <format dxfId="750">
      <pivotArea dataOnly="0" labelOnly="1" outline="0" fieldPosition="0">
        <references count="1">
          <reference field="4" count="0"/>
        </references>
      </pivotArea>
    </format>
    <format dxfId="749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1.xml><?xml version="1.0" encoding="utf-8"?>
<pivotTableDefinition xmlns="http://schemas.openxmlformats.org/spreadsheetml/2006/main" name="Tabla dinámica4" cacheId="1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B40:E142" firstHeaderRow="2" firstDataRow="2" firstDataCol="3"/>
  <pivotFields count="5">
    <pivotField axis="axisRow" compact="0" numFmtId="22" outline="0" showAll="0" defaultSubtotal="0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</items>
    </pivotField>
    <pivotField dataField="1" compact="0" outline="0" showAll="0"/>
    <pivotField axis="axisRow" compact="0" outline="0" showAll="0" defaultSubtota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</items>
    </pivotField>
    <pivotField compact="0" outline="0" showAll="0"/>
    <pivotField axis="axisRow" compact="0" outline="0" showAll="0">
      <items count="3">
        <item x="1"/>
        <item x="0"/>
        <item t="default"/>
      </items>
    </pivotField>
  </pivotFields>
  <rowFields count="3">
    <field x="2"/>
    <field x="0"/>
    <field x="4"/>
  </rowFields>
  <rowItems count="101">
    <i>
      <x/>
      <x/>
      <x v="1"/>
    </i>
    <i r="1">
      <x v="9"/>
      <x v="1"/>
    </i>
    <i r="1">
      <x v="15"/>
      <x v="1"/>
    </i>
    <i r="1">
      <x v="32"/>
      <x/>
    </i>
    <i r="1">
      <x v="73"/>
      <x/>
    </i>
    <i>
      <x v="1"/>
      <x v="1"/>
      <x v="1"/>
    </i>
    <i>
      <x v="2"/>
      <x v="2"/>
      <x/>
    </i>
    <i r="1">
      <x v="38"/>
      <x v="1"/>
    </i>
    <i>
      <x v="3"/>
      <x v="3"/>
      <x/>
    </i>
    <i>
      <x v="4"/>
      <x v="4"/>
      <x/>
    </i>
    <i>
      <x v="5"/>
      <x v="5"/>
      <x/>
    </i>
    <i r="1">
      <x v="49"/>
      <x/>
    </i>
    <i r="1">
      <x v="54"/>
      <x/>
    </i>
    <i r="1">
      <x v="63"/>
      <x/>
    </i>
    <i r="1">
      <x v="70"/>
      <x/>
    </i>
    <i>
      <x v="6"/>
      <x v="6"/>
      <x/>
    </i>
    <i r="1">
      <x v="7"/>
      <x/>
    </i>
    <i r="1">
      <x v="66"/>
      <x/>
    </i>
    <i r="1">
      <x v="67"/>
      <x/>
    </i>
    <i>
      <x v="7"/>
      <x v="8"/>
      <x/>
    </i>
    <i r="1">
      <x v="33"/>
      <x v="1"/>
    </i>
    <i r="1">
      <x v="34"/>
      <x/>
    </i>
    <i r="1">
      <x v="35"/>
      <x/>
    </i>
    <i r="1">
      <x v="42"/>
      <x/>
    </i>
    <i r="1">
      <x v="43"/>
      <x/>
    </i>
    <i r="1">
      <x v="59"/>
      <x/>
    </i>
    <i r="1">
      <x v="60"/>
      <x/>
    </i>
    <i r="1">
      <x v="86"/>
      <x/>
    </i>
    <i>
      <x v="8"/>
      <x v="10"/>
      <x v="1"/>
    </i>
    <i>
      <x v="9"/>
      <x v="11"/>
      <x/>
    </i>
    <i r="1">
      <x v="36"/>
      <x/>
    </i>
    <i r="1">
      <x v="81"/>
      <x/>
    </i>
    <i>
      <x v="10"/>
      <x v="12"/>
      <x/>
    </i>
    <i r="1">
      <x v="39"/>
      <x v="1"/>
    </i>
    <i r="1">
      <x v="44"/>
      <x/>
    </i>
    <i r="1">
      <x v="68"/>
      <x/>
    </i>
    <i r="1">
      <x v="80"/>
      <x v="1"/>
    </i>
    <i r="1">
      <x v="88"/>
      <x v="1"/>
    </i>
    <i>
      <x v="11"/>
      <x v="13"/>
      <x v="1"/>
    </i>
    <i r="1">
      <x v="30"/>
      <x v="1"/>
    </i>
    <i>
      <x v="12"/>
      <x v="14"/>
      <x v="1"/>
    </i>
    <i r="1">
      <x v="76"/>
      <x v="1"/>
    </i>
    <i>
      <x v="13"/>
      <x v="16"/>
      <x/>
    </i>
    <i>
      <x v="14"/>
      <x v="17"/>
      <x v="1"/>
    </i>
    <i r="1">
      <x v="69"/>
      <x v="1"/>
    </i>
    <i>
      <x v="15"/>
      <x v="18"/>
      <x v="1"/>
    </i>
    <i r="1">
      <x v="21"/>
      <x v="1"/>
    </i>
    <i r="1">
      <x v="51"/>
      <x v="1"/>
    </i>
    <i r="1">
      <x v="84"/>
      <x v="1"/>
    </i>
    <i>
      <x v="16"/>
      <x v="19"/>
      <x/>
    </i>
    <i r="1">
      <x v="83"/>
      <x/>
    </i>
    <i r="1">
      <x v="95"/>
      <x v="1"/>
    </i>
    <i r="1">
      <x v="97"/>
      <x/>
    </i>
    <i>
      <x v="17"/>
      <x v="20"/>
      <x v="1"/>
    </i>
    <i>
      <x v="18"/>
      <x v="22"/>
      <x v="1"/>
    </i>
    <i r="1">
      <x v="41"/>
      <x v="1"/>
    </i>
    <i>
      <x v="19"/>
      <x v="23"/>
      <x/>
    </i>
    <i>
      <x v="20"/>
      <x v="24"/>
      <x v="1"/>
    </i>
    <i>
      <x v="21"/>
      <x v="25"/>
      <x v="1"/>
    </i>
    <i r="1">
      <x v="53"/>
      <x v="1"/>
    </i>
    <i r="1">
      <x v="91"/>
      <x v="1"/>
    </i>
    <i r="1">
      <x v="98"/>
      <x v="1"/>
    </i>
    <i>
      <x v="22"/>
      <x v="26"/>
      <x/>
    </i>
    <i r="1">
      <x v="31"/>
      <x/>
    </i>
    <i r="1">
      <x v="94"/>
      <x/>
    </i>
    <i>
      <x v="23"/>
      <x v="27"/>
      <x/>
    </i>
    <i r="1">
      <x v="65"/>
      <x/>
    </i>
    <i>
      <x v="24"/>
      <x v="28"/>
      <x v="1"/>
    </i>
    <i r="1">
      <x v="55"/>
      <x/>
    </i>
    <i>
      <x v="25"/>
      <x v="29"/>
      <x v="1"/>
    </i>
    <i r="1">
      <x v="47"/>
      <x v="1"/>
    </i>
    <i r="1">
      <x v="82"/>
      <x/>
    </i>
    <i>
      <x v="26"/>
      <x v="37"/>
      <x v="1"/>
    </i>
    <i r="1">
      <x v="48"/>
      <x v="1"/>
    </i>
    <i r="1">
      <x v="50"/>
      <x v="1"/>
    </i>
    <i r="1">
      <x v="52"/>
      <x v="1"/>
    </i>
    <i r="1">
      <x v="61"/>
      <x v="1"/>
    </i>
    <i r="1">
      <x v="74"/>
      <x v="1"/>
    </i>
    <i>
      <x v="27"/>
      <x v="40"/>
      <x v="1"/>
    </i>
    <i r="1">
      <x v="77"/>
      <x/>
    </i>
    <i r="1">
      <x v="78"/>
      <x/>
    </i>
    <i>
      <x v="28"/>
      <x v="45"/>
      <x v="1"/>
    </i>
    <i>
      <x v="29"/>
      <x v="46"/>
      <x/>
    </i>
    <i r="1">
      <x v="71"/>
      <x v="1"/>
    </i>
    <i>
      <x v="30"/>
      <x v="56"/>
      <x/>
    </i>
    <i r="1">
      <x v="58"/>
      <x/>
    </i>
    <i>
      <x v="31"/>
      <x v="57"/>
      <x v="1"/>
    </i>
    <i>
      <x v="32"/>
      <x v="62"/>
      <x v="1"/>
    </i>
    <i r="1">
      <x v="92"/>
      <x v="1"/>
    </i>
    <i>
      <x v="33"/>
      <x v="64"/>
      <x v="1"/>
    </i>
    <i>
      <x v="34"/>
      <x v="72"/>
      <x v="1"/>
    </i>
    <i r="1">
      <x v="89"/>
      <x/>
    </i>
    <i>
      <x v="35"/>
      <x v="75"/>
      <x v="1"/>
    </i>
    <i>
      <x v="36"/>
      <x v="79"/>
      <x/>
    </i>
    <i>
      <x v="37"/>
      <x v="85"/>
      <x v="1"/>
    </i>
    <i>
      <x v="38"/>
      <x v="87"/>
      <x v="1"/>
    </i>
    <i>
      <x v="39"/>
      <x v="90"/>
      <x v="1"/>
    </i>
    <i>
      <x v="40"/>
      <x v="93"/>
      <x v="1"/>
    </i>
    <i>
      <x v="41"/>
      <x v="96"/>
      <x/>
    </i>
    <i>
      <x v="42"/>
      <x v="99"/>
      <x v="1"/>
    </i>
    <i t="grand">
      <x/>
    </i>
  </rowItems>
  <colItems count="1">
    <i/>
  </colItems>
  <dataFields count="1">
    <dataField name="Cuenta de CODIGO PUNTO" fld="1" subtotal="count" baseField="0" baseItem="0"/>
  </dataFields>
  <formats count="62">
    <format dxfId="826">
      <pivotArea outline="0" collapsedLevelsAreSubtotals="1" fieldPosition="0">
        <references count="3">
          <reference field="0" count="0" selected="0"/>
          <reference field="2" count="0" selected="0"/>
          <reference field="4" count="0" selected="0"/>
        </references>
      </pivotArea>
    </format>
    <format dxfId="825">
      <pivotArea dataOnly="0" labelOnly="1" outline="0" fieldPosition="0">
        <references count="1">
          <reference field="2" count="0"/>
        </references>
      </pivotArea>
    </format>
    <format dxfId="824">
      <pivotArea outline="0" collapsedLevelsAreSubtotals="1" fieldPosition="0"/>
    </format>
    <format dxfId="823">
      <pivotArea type="topRight" dataOnly="0" labelOnly="1" outline="0" fieldPosition="0"/>
    </format>
    <format dxfId="822">
      <pivotArea field="0" type="button" dataOnly="0" labelOnly="1" outline="0" axis="axisRow" fieldPosition="1"/>
    </format>
    <format dxfId="821">
      <pivotArea type="all" dataOnly="0" outline="0" fieldPosition="0"/>
    </format>
    <format dxfId="820">
      <pivotArea type="all" dataOnly="0" outline="0" fieldPosition="0"/>
    </format>
    <format dxfId="819">
      <pivotArea type="topRight" dataOnly="0" labelOnly="1" outline="0" fieldPosition="0"/>
    </format>
    <format dxfId="818">
      <pivotArea outline="0" collapsedLevelsAreSubtotals="1" fieldPosition="0"/>
    </format>
    <format dxfId="817">
      <pivotArea outline="0" collapsedLevelsAreSubtotals="1" fieldPosition="0"/>
    </format>
    <format dxfId="816">
      <pivotArea dataOnly="0" labelOnly="1" grandRow="1" outline="0" fieldPosition="0"/>
    </format>
    <format dxfId="815">
      <pivotArea outline="0" collapsedLevelsAreSubtotals="1" fieldPosition="0"/>
    </format>
    <format dxfId="814">
      <pivotArea type="topRight" dataOnly="0" labelOnly="1" outline="0" fieldPosition="0"/>
    </format>
    <format dxfId="813">
      <pivotArea outline="0" collapsedLevelsAreSubtotals="1" fieldPosition="0"/>
    </format>
    <format dxfId="812">
      <pivotArea type="topRight" dataOnly="0" labelOnly="1" outline="0" fieldPosition="0"/>
    </format>
    <format dxfId="811">
      <pivotArea type="all" dataOnly="0" outline="0" fieldPosition="0"/>
    </format>
    <format dxfId="810">
      <pivotArea field="2" type="button" dataOnly="0" labelOnly="1" outline="0" axis="axisRow" fieldPosition="0"/>
    </format>
    <format dxfId="809">
      <pivotArea field="0" type="button" dataOnly="0" labelOnly="1" outline="0" axis="axisRow" fieldPosition="1"/>
    </format>
    <format dxfId="808">
      <pivotArea field="4" type="button" dataOnly="0" labelOnly="1" outline="0" axis="axisRow" fieldPosition="2"/>
    </format>
    <format dxfId="807">
      <pivotArea field="2" type="button" dataOnly="0" labelOnly="1" outline="0" axis="axisRow" fieldPosition="0"/>
    </format>
    <format dxfId="806">
      <pivotArea field="0" type="button" dataOnly="0" labelOnly="1" outline="0" axis="axisRow" fieldPosition="1"/>
    </format>
    <format dxfId="805">
      <pivotArea field="4" type="button" dataOnly="0" labelOnly="1" outline="0" axis="axisRow" fieldPosition="2"/>
    </format>
    <format dxfId="804">
      <pivotArea type="all" dataOnly="0" outline="0" fieldPosition="0"/>
    </format>
    <format dxfId="803">
      <pivotArea field="2" type="button" dataOnly="0" labelOnly="1" outline="0" axis="axisRow" fieldPosition="0"/>
    </format>
    <format dxfId="802">
      <pivotArea field="0" type="button" dataOnly="0" labelOnly="1" outline="0" axis="axisRow" fieldPosition="1"/>
    </format>
    <format dxfId="801">
      <pivotArea field="4" type="button" dataOnly="0" labelOnly="1" outline="0" axis="axisRow" fieldPosition="2"/>
    </format>
    <format dxfId="800">
      <pivotArea outline="0" collapsedLevelsAreSubtotals="1" fieldPosition="0"/>
    </format>
    <format dxfId="799">
      <pivotArea dataOnly="0" labelOnly="1" outline="0" fieldPosition="0">
        <references count="1">
          <reference field="2" count="0"/>
        </references>
      </pivotArea>
    </format>
    <format dxfId="798">
      <pivotArea grandRow="1" outline="0" collapsedLevelsAreSubtotals="1" fieldPosition="0"/>
    </format>
    <format dxfId="797">
      <pivotArea dataOnly="0" labelOnly="1" grandRow="1" outline="0" fieldPosition="0"/>
    </format>
    <format dxfId="796">
      <pivotArea outline="0" collapsedLevelsAreSubtotals="1" fieldPosition="0">
        <references count="3">
          <reference field="0" count="6" selected="0">
            <x v="12"/>
            <x v="39"/>
            <x v="44"/>
            <x v="68"/>
            <x v="80"/>
            <x v="88"/>
          </reference>
          <reference field="2" count="1" selected="0">
            <x v="10"/>
          </reference>
          <reference field="4" count="0" selected="0"/>
        </references>
      </pivotArea>
    </format>
    <format dxfId="795">
      <pivotArea dataOnly="0" labelOnly="1" outline="0" fieldPosition="0">
        <references count="1">
          <reference field="2" count="1">
            <x v="10"/>
          </reference>
        </references>
      </pivotArea>
    </format>
    <format dxfId="794">
      <pivotArea dataOnly="0" labelOnly="1" outline="0" fieldPosition="0">
        <references count="2">
          <reference field="0" count="6">
            <x v="12"/>
            <x v="39"/>
            <x v="44"/>
            <x v="68"/>
            <x v="80"/>
            <x v="88"/>
          </reference>
          <reference field="2" count="1" selected="0">
            <x v="10"/>
          </reference>
        </references>
      </pivotArea>
    </format>
    <format dxfId="793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792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791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790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10"/>
          </reference>
          <reference field="4" count="1">
            <x v="0"/>
          </reference>
        </references>
      </pivotArea>
    </format>
    <format dxfId="789">
      <pivotArea dataOnly="0" labelOnly="1" outline="0" fieldPosition="0">
        <references count="3">
          <reference field="0" count="1" selected="0">
            <x v="80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788">
      <pivotArea dataOnly="0" labelOnly="1" outline="0" fieldPosition="0">
        <references count="3">
          <reference field="0" count="1" selected="0">
            <x v="88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787">
      <pivotArea outline="0" collapsedLevelsAreSubtotals="1" fieldPosition="0">
        <references count="3">
          <reference field="0" count="4" selected="0">
            <x v="18"/>
            <x v="21"/>
            <x v="51"/>
            <x v="84"/>
          </reference>
          <reference field="2" count="1" selected="0">
            <x v="15"/>
          </reference>
          <reference field="4" count="1" selected="0">
            <x v="1"/>
          </reference>
        </references>
      </pivotArea>
    </format>
    <format dxfId="786">
      <pivotArea dataOnly="0" labelOnly="1" outline="0" fieldPosition="0">
        <references count="1">
          <reference field="2" count="1">
            <x v="15"/>
          </reference>
        </references>
      </pivotArea>
    </format>
    <format dxfId="785">
      <pivotArea dataOnly="0" labelOnly="1" outline="0" fieldPosition="0">
        <references count="2">
          <reference field="0" count="4">
            <x v="18"/>
            <x v="21"/>
            <x v="51"/>
            <x v="84"/>
          </reference>
          <reference field="2" count="1" selected="0">
            <x v="15"/>
          </reference>
        </references>
      </pivotArea>
    </format>
    <format dxfId="784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783">
      <pivotArea dataOnly="0" labelOnly="1" outline="0" fieldPosition="0">
        <references count="3">
          <reference field="0" count="1" selected="0">
            <x v="21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782">
      <pivotArea dataOnly="0" labelOnly="1" outline="0" fieldPosition="0">
        <references count="3">
          <reference field="0" count="1" selected="0">
            <x v="51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781">
      <pivotArea dataOnly="0" labelOnly="1" outline="0" fieldPosition="0">
        <references count="3">
          <reference field="0" count="1" selected="0">
            <x v="84"/>
          </reference>
          <reference field="2" count="1" selected="0">
            <x v="15"/>
          </reference>
          <reference field="4" count="1">
            <x v="1"/>
          </reference>
        </references>
      </pivotArea>
    </format>
    <format dxfId="780">
      <pivotArea outline="0" collapsedLevelsAreSubtotals="1" fieldPosition="0">
        <references count="3">
          <reference field="0" count="4" selected="0">
            <x v="25"/>
            <x v="53"/>
            <x v="91"/>
            <x v="98"/>
          </reference>
          <reference field="2" count="1" selected="0">
            <x v="21"/>
          </reference>
          <reference field="4" count="1" selected="0">
            <x v="1"/>
          </reference>
        </references>
      </pivotArea>
    </format>
    <format dxfId="779">
      <pivotArea dataOnly="0" labelOnly="1" outline="0" fieldPosition="0">
        <references count="1">
          <reference field="2" count="1">
            <x v="21"/>
          </reference>
        </references>
      </pivotArea>
    </format>
    <format dxfId="778">
      <pivotArea dataOnly="0" labelOnly="1" outline="0" fieldPosition="0">
        <references count="2">
          <reference field="0" count="4">
            <x v="25"/>
            <x v="53"/>
            <x v="91"/>
            <x v="98"/>
          </reference>
          <reference field="2" count="1" selected="0">
            <x v="21"/>
          </reference>
        </references>
      </pivotArea>
    </format>
    <format dxfId="777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776">
      <pivotArea dataOnly="0" labelOnly="1" outline="0" fieldPosition="0">
        <references count="3">
          <reference field="0" count="1" selected="0">
            <x v="53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775">
      <pivotArea dataOnly="0" labelOnly="1" outline="0" fieldPosition="0">
        <references count="3">
          <reference field="0" count="1" selected="0">
            <x v="91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774">
      <pivotArea dataOnly="0" labelOnly="1" outline="0" fieldPosition="0">
        <references count="3">
          <reference field="0" count="1" selected="0">
            <x v="98"/>
          </reference>
          <reference field="2" count="1" selected="0">
            <x v="21"/>
          </reference>
          <reference field="4" count="1">
            <x v="1"/>
          </reference>
        </references>
      </pivotArea>
    </format>
    <format dxfId="773">
      <pivotArea outline="0" collapsedLevelsAreSubtotals="1" fieldPosition="0">
        <references count="3">
          <reference field="0" count="6" selected="0">
            <x v="37"/>
            <x v="48"/>
            <x v="50"/>
            <x v="52"/>
            <x v="61"/>
            <x v="74"/>
          </reference>
          <reference field="2" count="1" selected="0">
            <x v="26"/>
          </reference>
          <reference field="4" count="1" selected="0">
            <x v="1"/>
          </reference>
        </references>
      </pivotArea>
    </format>
    <format dxfId="772">
      <pivotArea dataOnly="0" labelOnly="1" outline="0" fieldPosition="0">
        <references count="1">
          <reference field="2" count="1">
            <x v="26"/>
          </reference>
        </references>
      </pivotArea>
    </format>
    <format dxfId="771">
      <pivotArea dataOnly="0" labelOnly="1" outline="0" fieldPosition="0">
        <references count="2">
          <reference field="0" count="6">
            <x v="37"/>
            <x v="48"/>
            <x v="50"/>
            <x v="52"/>
            <x v="61"/>
            <x v="74"/>
          </reference>
          <reference field="2" count="1" selected="0">
            <x v="26"/>
          </reference>
        </references>
      </pivotArea>
    </format>
    <format dxfId="770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769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768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767">
      <pivotArea dataOnly="0" labelOnly="1" outline="0" fieldPosition="0">
        <references count="3">
          <reference field="0" count="1" selected="0">
            <x v="52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766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26"/>
          </reference>
          <reference field="4" count="1">
            <x v="1"/>
          </reference>
        </references>
      </pivotArea>
    </format>
    <format dxfId="765">
      <pivotArea dataOnly="0" labelOnly="1" outline="0" fieldPosition="0">
        <references count="3">
          <reference field="0" count="1" selected="0">
            <x v="74"/>
          </reference>
          <reference field="2" count="1" selected="0">
            <x v="26"/>
          </reference>
          <reference field="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2.xml><?xml version="1.0" encoding="utf-8"?>
<pivotTableDefinition xmlns="http://schemas.openxmlformats.org/spreadsheetml/2006/main" name="Tabla dinámica3" cacheId="17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 chartFormat="7">
  <location ref="N148:O158" firstHeaderRow="2" firstDataRow="2" firstDataCol="1"/>
  <pivotFields count="11">
    <pivotField compact="0" outline="0" showAll="0"/>
    <pivotField compact="0" outline="0" showAll="0"/>
    <pivotField dataField="1" compact="0" outline="0" showAll="0"/>
    <pivotField compact="0" numFmtId="167" outline="0" showAll="0"/>
    <pivotField compact="0" numFmtId="167" outline="0" showAll="0"/>
    <pivotField compact="0" outline="0" showAll="0" defaultSubtotal="0"/>
    <pivotField compact="0" outline="0" showAll="0" defaultSubtotal="0"/>
    <pivotField compact="0" numFmtId="167" outline="0" showAll="0" defaultSubtotal="0">
      <items count="10">
        <item x="0"/>
        <item x="2"/>
        <item x="1"/>
        <item x="5"/>
        <item x="7"/>
        <item x="3"/>
        <item x="4"/>
        <item x="8"/>
        <item x="6"/>
        <item x="9"/>
      </items>
    </pivotField>
    <pivotField compact="0" numFmtId="167" outline="0" showAll="0" defaultSubtotal="0"/>
    <pivotField compact="0" numFmtId="167" outline="0" showAll="0" defaultSubtotal="0">
      <items count="9">
        <item x="0"/>
        <item x="1"/>
        <item x="2"/>
        <item x="7"/>
        <item x="4"/>
        <item x="3"/>
        <item x="6"/>
        <item x="5"/>
        <item x="8"/>
      </items>
    </pivotField>
    <pivotField axis="axisRow" compact="0" numFmtId="167" outline="0" showAll="0" defaultSubtotal="0">
      <items count="8">
        <item x="0"/>
        <item x="2"/>
        <item x="1"/>
        <item x="7"/>
        <item x="3"/>
        <item x="6"/>
        <item x="5"/>
        <item x="4"/>
      </items>
    </pivotField>
  </pivotFields>
  <rowFields count="1">
    <field x="1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uenta de PUNTO" fld="2" subtotal="count" baseField="0" baseItem="0"/>
  </dataFields>
  <formats count="10">
    <format dxfId="836">
      <pivotArea type="all" dataOnly="0" outline="0" fieldPosition="0"/>
    </format>
    <format dxfId="835">
      <pivotArea type="topRight" dataOnly="0" labelOnly="1" outline="0" fieldPosition="0"/>
    </format>
    <format dxfId="834">
      <pivotArea type="all" dataOnly="0" outline="0" fieldPosition="0"/>
    </format>
    <format dxfId="833">
      <pivotArea type="all" dataOnly="0" outline="0" fieldPosition="0"/>
    </format>
    <format dxfId="832">
      <pivotArea field="7" type="button" dataOnly="0" labelOnly="1" outline="0"/>
    </format>
    <format dxfId="831">
      <pivotArea field="7" type="button" dataOnly="0" labelOnly="1" outline="0"/>
    </format>
    <format dxfId="830">
      <pivotArea type="all" dataOnly="0" outline="0" fieldPosition="0"/>
    </format>
    <format dxfId="829">
      <pivotArea outline="0" collapsedLevelsAreSubtotals="1" fieldPosition="0"/>
    </format>
    <format dxfId="828">
      <pivotArea dataOnly="0" labelOnly="1" outline="0" fieldPosition="0">
        <references count="1">
          <reference field="10" count="0"/>
        </references>
      </pivotArea>
    </format>
    <format dxfId="827">
      <pivotArea dataOnly="0" labelOnly="1" grandRow="1" outline="0" fieldPosition="0"/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3.xml><?xml version="1.0" encoding="utf-8"?>
<pivotTableDefinition xmlns="http://schemas.openxmlformats.org/spreadsheetml/2006/main" name="Tabla dinámica8" cacheId="16" applyNumberFormats="0" applyBorderFormats="0" applyFontFormats="0" applyPatternFormats="0" applyAlignmentFormats="0" applyWidthHeightFormats="1" dataCaption="Valores" updatedVersion="4" minRefreshableVersion="3" useAutoFormatting="1" itemPrintTitles="1" createdVersion="5" indent="0" compact="0" compactData="0" gridDropZones="1" multipleFieldFilters="0" chartFormat="14">
  <location ref="B21:C35" firstHeaderRow="2" firstDataRow="2" firstDataCol="1"/>
  <pivotFields count="5">
    <pivotField compact="0" numFmtId="22" outline="0" showAll="0" defaultSubtotal="0"/>
    <pivotField compact="0" outline="0" showAll="0" defaultSubtotal="0"/>
    <pivotField compact="0" outline="0" showAll="0"/>
    <pivotField axis="axisRow" compact="0" outline="0" showAll="0" sortType="descending">
      <items count="13">
        <item x="3"/>
        <item x="2"/>
        <item x="0"/>
        <item x="7"/>
        <item x="4"/>
        <item x="10"/>
        <item x="6"/>
        <item x="5"/>
        <item x="9"/>
        <item x="8"/>
        <item x="1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</pivotFields>
  <rowFields count="1">
    <field x="3"/>
  </rowFields>
  <rowItems count="13">
    <i>
      <x v="1"/>
    </i>
    <i>
      <x v="2"/>
    </i>
    <i>
      <x v="3"/>
    </i>
    <i>
      <x v="4"/>
    </i>
    <i>
      <x/>
    </i>
    <i>
      <x v="6"/>
    </i>
    <i>
      <x v="9"/>
    </i>
    <i>
      <x v="7"/>
    </i>
    <i>
      <x v="8"/>
    </i>
    <i>
      <x v="10"/>
    </i>
    <i>
      <x v="11"/>
    </i>
    <i>
      <x v="5"/>
    </i>
    <i t="grand">
      <x/>
    </i>
  </rowItems>
  <colItems count="1">
    <i/>
  </colItems>
  <dataFields count="1">
    <dataField name="Cuenta de RESULTADO" fld="4" subtotal="count" baseField="0" baseItem="0" numFmtId="167"/>
  </dataFields>
  <formats count="12">
    <format dxfId="848">
      <pivotArea type="all" dataOnly="0" outline="0" fieldPosition="0"/>
    </format>
    <format dxfId="847">
      <pivotArea outline="0" collapsedLevelsAreSubtotals="1" fieldPosition="0"/>
    </format>
    <format dxfId="846">
      <pivotArea outline="0" collapsedLevelsAreSubtotals="1" fieldPosition="0"/>
    </format>
    <format dxfId="845">
      <pivotArea type="topRight" dataOnly="0" labelOnly="1" outline="0" fieldPosition="0"/>
    </format>
    <format dxfId="844">
      <pivotArea type="all" dataOnly="0" outline="0" fieldPosition="0"/>
    </format>
    <format dxfId="843">
      <pivotArea type="all" dataOnly="0" outline="0" fieldPosition="0"/>
    </format>
    <format dxfId="842">
      <pivotArea field="3" type="button" dataOnly="0" labelOnly="1" outline="0" axis="axisRow" fieldPosition="0"/>
    </format>
    <format dxfId="841">
      <pivotArea field="3" type="button" dataOnly="0" labelOnly="1" outline="0" axis="axisRow" fieldPosition="0"/>
    </format>
    <format dxfId="840">
      <pivotArea type="all" dataOnly="0" outline="0" fieldPosition="0"/>
    </format>
    <format dxfId="839">
      <pivotArea field="3" type="button" dataOnly="0" labelOnly="1" outline="0" axis="axisRow" fieldPosition="0"/>
    </format>
    <format dxfId="838">
      <pivotArea grandRow="1" outline="0" collapsedLevelsAreSubtotals="1" fieldPosition="0"/>
    </format>
    <format dxfId="837">
      <pivotArea dataOnly="0" labelOnly="1" grandRow="1" outline="0" fieldPosition="0"/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4.xml><?xml version="1.0" encoding="utf-8"?>
<pivotTableDefinition xmlns="http://schemas.openxmlformats.org/spreadsheetml/2006/main" name="Tabla dinámica2" cacheId="16" applyNumberFormats="0" applyBorderFormats="0" applyFontFormats="0" applyPatternFormats="0" applyAlignmentFormats="0" applyWidthHeightFormats="1" dataCaption="Valores" updatedVersion="4" minRefreshableVersion="3" useAutoFormatting="1" itemPrintTitles="1" createdVersion="5" indent="0" compact="0" compactData="0" gridDropZones="1" multipleFieldFilters="0" chartFormat="14">
  <location ref="B5:C9" firstHeaderRow="2" firstDataRow="2" firstDataCol="1"/>
  <pivotFields count="5">
    <pivotField compact="0" numFmtId="22" outline="0" showAll="0" defaultSubtotal="0"/>
    <pivotField compact="0" outline="0" showAll="0" defaultSubtotal="0"/>
    <pivotField compact="0" outline="0"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Row" dataField="1" compact="0" outline="0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uenta de RESULTADO" fld="4" subtotal="count" baseField="0" baseItem="0"/>
  </dataFields>
  <formats count="8">
    <format dxfId="856">
      <pivotArea outline="0" collapsedLevelsAreSubtotals="1" fieldPosition="0"/>
    </format>
    <format dxfId="855">
      <pivotArea type="topRight" dataOnly="0" labelOnly="1" outline="0" fieldPosition="0"/>
    </format>
    <format dxfId="854">
      <pivotArea type="all" dataOnly="0" outline="0" fieldPosition="0"/>
    </format>
    <format dxfId="853">
      <pivotArea type="all" dataOnly="0" outline="0" fieldPosition="0"/>
    </format>
    <format dxfId="852">
      <pivotArea field="4" type="button" dataOnly="0" labelOnly="1" outline="0" axis="axisRow" fieldPosition="0"/>
    </format>
    <format dxfId="851">
      <pivotArea field="4" type="button" dataOnly="0" labelOnly="1" outline="0" axis="axisRow" fieldPosition="0"/>
    </format>
    <format dxfId="850">
      <pivotArea type="all" dataOnly="0" outline="0" fieldPosition="0"/>
    </format>
    <format dxfId="849">
      <pivotArea field="4" type="button" dataOnly="0" labelOnly="1" outline="0" axis="axisRow" fieldPosition="0"/>
    </format>
  </formats>
  <chartFormats count="3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9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9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0" format="27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1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9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1" format="30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2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2" format="3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3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3" format="3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5.xml><?xml version="1.0" encoding="utf-8"?>
<pivotTableDefinition xmlns="http://schemas.openxmlformats.org/spreadsheetml/2006/main" name="Tabla dinámica2" cacheId="18" applyNumberFormats="0" applyBorderFormats="0" applyFontFormats="0" applyPatternFormats="0" applyAlignmentFormats="0" applyWidthHeightFormats="1" dataCaption="Valores" updatedVersion="4" minRefreshableVersion="3" useAutoFormatting="1" itemPrintTitles="1" createdVersion="5" indent="0" compact="0" compactData="0" gridDropZones="1" multipleFieldFilters="0" chartFormat="15">
  <location ref="B5:C9" firstHeaderRow="2" firstDataRow="2" firstDataCol="1"/>
  <pivotFields count="5">
    <pivotField compact="0" numFmtId="22" outline="0" showAll="0" defaultSubtotal="0"/>
    <pivotField compact="0" outline="0" showAll="0" defaultSubtotal="0"/>
    <pivotField compact="0" outline="0"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Row" dataField="1" compact="0" outline="0" showAll="0">
      <items count="3">
        <item x="1"/>
        <item x="0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uenta de RESULTADO" fld="4" subtotal="count" baseField="0" baseItem="0"/>
  </dataFields>
  <formats count="8">
    <format dxfId="560">
      <pivotArea outline="0" collapsedLevelsAreSubtotals="1" fieldPosition="0"/>
    </format>
    <format dxfId="559">
      <pivotArea type="topRight" dataOnly="0" labelOnly="1" outline="0" fieldPosition="0"/>
    </format>
    <format dxfId="558">
      <pivotArea type="all" dataOnly="0" outline="0" fieldPosition="0"/>
    </format>
    <format dxfId="557">
      <pivotArea type="all" dataOnly="0" outline="0" fieldPosition="0"/>
    </format>
    <format dxfId="556">
      <pivotArea field="4" type="button" dataOnly="0" labelOnly="1" outline="0" axis="axisRow" fieldPosition="0"/>
    </format>
    <format dxfId="555">
      <pivotArea field="4" type="button" dataOnly="0" labelOnly="1" outline="0" axis="axisRow" fieldPosition="0"/>
    </format>
    <format dxfId="554">
      <pivotArea type="all" dataOnly="0" outline="0" fieldPosition="0"/>
    </format>
    <format dxfId="553">
      <pivotArea field="4" type="button" dataOnly="0" labelOnly="1" outline="0" axis="axisRow" fieldPosition="0"/>
    </format>
  </formats>
  <chartFormats count="3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9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9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0" format="27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1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9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1" format="30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2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2" format="3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3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3" format="3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4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4" format="3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6.xml><?xml version="1.0" encoding="utf-8"?>
<pivotTableDefinition xmlns="http://schemas.openxmlformats.org/spreadsheetml/2006/main" name="Tabla dinámica8" cacheId="18" applyNumberFormats="0" applyBorderFormats="0" applyFontFormats="0" applyPatternFormats="0" applyAlignmentFormats="0" applyWidthHeightFormats="1" dataCaption="Valores" updatedVersion="4" minRefreshableVersion="3" useAutoFormatting="1" itemPrintTitles="1" createdVersion="5" indent="0" compact="0" compactData="0" gridDropZones="1" multipleFieldFilters="0" chartFormat="15">
  <location ref="B21:C37" firstHeaderRow="2" firstDataRow="2" firstDataCol="1"/>
  <pivotFields count="5">
    <pivotField compact="0" numFmtId="22" outline="0" showAll="0" defaultSubtotal="0"/>
    <pivotField compact="0" outline="0" showAll="0" defaultSubtotal="0"/>
    <pivotField compact="0" outline="0" showAll="0"/>
    <pivotField axis="axisRow" compact="0" outline="0" showAll="0" sortType="descending">
      <items count="15">
        <item x="6"/>
        <item x="0"/>
        <item x="1"/>
        <item x="2"/>
        <item x="3"/>
        <item x="4"/>
        <item x="5"/>
        <item x="10"/>
        <item x="7"/>
        <item x="8"/>
        <item x="9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</pivotFields>
  <rowFields count="1">
    <field x="3"/>
  </rowFields>
  <rowItems count="15">
    <i>
      <x v="1"/>
    </i>
    <i>
      <x v="2"/>
    </i>
    <i>
      <x v="5"/>
    </i>
    <i>
      <x v="4"/>
    </i>
    <i>
      <x v="3"/>
    </i>
    <i>
      <x/>
    </i>
    <i>
      <x v="7"/>
    </i>
    <i>
      <x v="10"/>
    </i>
    <i>
      <x v="13"/>
    </i>
    <i>
      <x v="11"/>
    </i>
    <i>
      <x v="12"/>
    </i>
    <i>
      <x v="8"/>
    </i>
    <i>
      <x v="9"/>
    </i>
    <i>
      <x v="6"/>
    </i>
    <i t="grand">
      <x/>
    </i>
  </rowItems>
  <colItems count="1">
    <i/>
  </colItems>
  <dataFields count="1">
    <dataField name="Cuenta de RESULTADO" fld="4" subtotal="count" baseField="0" baseItem="0" numFmtId="167"/>
  </dataFields>
  <formats count="12">
    <format dxfId="572">
      <pivotArea type="all" dataOnly="0" outline="0" fieldPosition="0"/>
    </format>
    <format dxfId="571">
      <pivotArea outline="0" collapsedLevelsAreSubtotals="1" fieldPosition="0"/>
    </format>
    <format dxfId="570">
      <pivotArea outline="0" collapsedLevelsAreSubtotals="1" fieldPosition="0"/>
    </format>
    <format dxfId="569">
      <pivotArea type="topRight" dataOnly="0" labelOnly="1" outline="0" fieldPosition="0"/>
    </format>
    <format dxfId="568">
      <pivotArea type="all" dataOnly="0" outline="0" fieldPosition="0"/>
    </format>
    <format dxfId="567">
      <pivotArea type="all" dataOnly="0" outline="0" fieldPosition="0"/>
    </format>
    <format dxfId="566">
      <pivotArea field="3" type="button" dataOnly="0" labelOnly="1" outline="0" axis="axisRow" fieldPosition="0"/>
    </format>
    <format dxfId="565">
      <pivotArea field="3" type="button" dataOnly="0" labelOnly="1" outline="0" axis="axisRow" fieldPosition="0"/>
    </format>
    <format dxfId="564">
      <pivotArea type="all" dataOnly="0" outline="0" fieldPosition="0"/>
    </format>
    <format dxfId="563">
      <pivotArea field="3" type="button" dataOnly="0" labelOnly="1" outline="0" axis="axisRow" fieldPosition="0"/>
    </format>
    <format dxfId="562">
      <pivotArea field="3" type="button" dataOnly="0" labelOnly="1" outline="0" axis="axisRow" fieldPosition="0"/>
    </format>
    <format dxfId="561">
      <pivotArea outline="0" collapsedLevelsAreSubtotals="1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7.xml><?xml version="1.0" encoding="utf-8"?>
<pivotTableDefinition xmlns="http://schemas.openxmlformats.org/spreadsheetml/2006/main" name="Tabla dinámica5" cacheId="19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 chartFormat="1">
  <location ref="T148:U174" firstHeaderRow="2" firstDataRow="2" firstDataCol="1" rowPageCount="1" colPageCount="1"/>
  <pivotFields count="14">
    <pivotField compact="0" outline="0" showAll="0"/>
    <pivotField compact="0" outline="0" showAll="0"/>
    <pivotField dataField="1" compact="0" outline="0" multipleItemSelectionAllowed="1" showAll="0"/>
    <pivotField compact="0" outline="0" showAll="0"/>
    <pivotField compact="0" numFmtId="167" outline="0" showAll="0"/>
    <pivotField compact="0" outline="0" showAll="0"/>
    <pivotField compact="0" outline="0" showAll="0"/>
    <pivotField compact="0" numFmtId="167" outline="0" showAll="0"/>
    <pivotField compact="0" numFmtId="167" outline="0" showAll="0"/>
    <pivotField compact="0" numFmtId="167" outline="0" showAll="0"/>
    <pivotField compact="0" numFmtId="167" outline="0" showAll="0"/>
    <pivotField compact="0" numFmtId="167" outline="0" showAll="0"/>
    <pivotField axis="axisPage" compact="0" outline="0" multipleItemSelectionAllowed="1" showAll="0" defaultSubtotal="0">
      <items count="2">
        <item h="1" x="1"/>
        <item x="0"/>
      </items>
    </pivotField>
    <pivotField axis="axisRow" compact="0" numFmtId="167" outline="0" showAll="0">
      <items count="25">
        <item x="5"/>
        <item x="0"/>
        <item x="2"/>
        <item x="7"/>
        <item x="8"/>
        <item x="4"/>
        <item x="6"/>
        <item x="9"/>
        <item x="21"/>
        <item x="10"/>
        <item x="13"/>
        <item x="19"/>
        <item x="1"/>
        <item x="16"/>
        <item x="3"/>
        <item x="15"/>
        <item x="11"/>
        <item x="12"/>
        <item x="20"/>
        <item x="17"/>
        <item x="14"/>
        <item x="22"/>
        <item x="23"/>
        <item x="18"/>
        <item t="default"/>
      </items>
    </pivotField>
  </pivotFields>
  <rowFields count="1">
    <field x="13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pageFields count="1">
    <pageField fld="12" hier="-1"/>
  </pageFields>
  <dataFields count="1">
    <dataField name="Cuenta de PUNTO" fld="2" subtotal="count" baseField="0" baseItem="0"/>
  </dataFields>
  <formats count="8">
    <format dxfId="580">
      <pivotArea outline="0" collapsedLevelsAreSubtotals="1" fieldPosition="0"/>
    </format>
    <format dxfId="579">
      <pivotArea dataOnly="0" labelOnly="1" outline="0" fieldPosition="0">
        <references count="1">
          <reference field="13" count="0"/>
        </references>
      </pivotArea>
    </format>
    <format dxfId="578">
      <pivotArea dataOnly="0" labelOnly="1" grandRow="1" outline="0" fieldPosition="0"/>
    </format>
    <format dxfId="577">
      <pivotArea type="all" dataOnly="0" outline="0" fieldPosition="0"/>
    </format>
    <format dxfId="576">
      <pivotArea outline="0" collapsedLevelsAreSubtotals="1" fieldPosition="0">
        <references count="1">
          <reference field="13" count="0" selected="0"/>
        </references>
      </pivotArea>
    </format>
    <format dxfId="575">
      <pivotArea dataOnly="0" labelOnly="1" outline="0" fieldPosition="0">
        <references count="1">
          <reference field="13" count="0"/>
        </references>
      </pivotArea>
    </format>
    <format dxfId="574">
      <pivotArea grandRow="1" outline="0" collapsedLevelsAreSubtotals="1" fieldPosition="0"/>
    </format>
    <format dxfId="573">
      <pivotArea dataOnly="0" labelOnly="1" grandRow="1" outline="0" fieldPosition="0"/>
    </format>
  </formats>
  <chartFormats count="2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5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17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13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14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3" count="1" selected="0">
            <x v="19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13" count="1" selected="0">
            <x v="12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13" count="1" selected="0">
            <x v="23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13" count="1" selected="0">
            <x v="21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13" count="1" selected="0">
            <x v="20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8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6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13" count="1" selected="0">
            <x v="9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13" count="1" selected="0">
            <x v="2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8.xml><?xml version="1.0" encoding="utf-8"?>
<pivotTableDefinition xmlns="http://schemas.openxmlformats.org/spreadsheetml/2006/main" name="Tabla dinámica3" cacheId="19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 chartFormat="8">
  <location ref="Q148:R158" firstHeaderRow="2" firstDataRow="2" firstDataCol="1"/>
  <pivotFields count="14">
    <pivotField compact="0" outline="0" showAll="0"/>
    <pivotField compact="0" outline="0" showAll="0"/>
    <pivotField dataField="1" compact="0" outline="0" showAll="0"/>
    <pivotField compact="0" numFmtId="167" outline="0" showAll="0"/>
    <pivotField compact="0" numFmtId="167" outline="0" showAll="0"/>
    <pivotField compact="0" outline="0" showAll="0" defaultSubtotal="0"/>
    <pivotField compact="0" outline="0" showAll="0" defaultSubtotal="0"/>
    <pivotField compact="0" numFmtId="167" outline="0" showAll="0" defaultSubtotal="0">
      <items count="9">
        <item x="0"/>
        <item x="2"/>
        <item x="1"/>
        <item x="5"/>
        <item x="7"/>
        <item x="3"/>
        <item x="4"/>
        <item x="8"/>
        <item x="6"/>
      </items>
    </pivotField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axis="axisRow" compact="0" numFmtId="167" outline="0" showAll="0" defaultSubtotal="0">
      <items count="8">
        <item x="0"/>
        <item x="2"/>
        <item x="1"/>
        <item x="5"/>
        <item x="7"/>
        <item x="6"/>
        <item x="3"/>
        <item x="4"/>
      </items>
    </pivotField>
    <pivotField compact="0" outline="0" showAll="0" defaultSubtotal="0">
      <items count="2">
        <item x="1"/>
        <item x="0"/>
      </items>
    </pivotField>
    <pivotField compact="0" numFmtId="167" outline="0" showAll="0" defaultSubtotal="0"/>
  </pivotFields>
  <rowFields count="1">
    <field x="1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uenta de PUNTO" fld="2" subtotal="count" baseField="0" baseItem="0"/>
  </dataFields>
  <formats count="13">
    <format dxfId="593">
      <pivotArea type="all" dataOnly="0" outline="0" fieldPosition="0"/>
    </format>
    <format dxfId="592">
      <pivotArea type="topRight" dataOnly="0" labelOnly="1" outline="0" fieldPosition="0"/>
    </format>
    <format dxfId="591">
      <pivotArea type="all" dataOnly="0" outline="0" fieldPosition="0"/>
    </format>
    <format dxfId="590">
      <pivotArea type="all" dataOnly="0" outline="0" fieldPosition="0"/>
    </format>
    <format dxfId="589">
      <pivotArea field="7" type="button" dataOnly="0" labelOnly="1" outline="0"/>
    </format>
    <format dxfId="588">
      <pivotArea field="7" type="button" dataOnly="0" labelOnly="1" outline="0"/>
    </format>
    <format dxfId="587">
      <pivotArea type="all" dataOnly="0" outline="0" fieldPosition="0"/>
    </format>
    <format dxfId="586">
      <pivotArea outline="0" collapsedLevelsAreSubtotals="1" fieldPosition="0"/>
    </format>
    <format dxfId="585">
      <pivotArea dataOnly="0" labelOnly="1" grandRow="1" outline="0" fieldPosition="0"/>
    </format>
    <format dxfId="584">
      <pivotArea type="all" dataOnly="0" outline="0" fieldPosition="0"/>
    </format>
    <format dxfId="583">
      <pivotArea field="11" type="button" dataOnly="0" labelOnly="1" outline="0" axis="axisRow" fieldPosition="0"/>
    </format>
    <format dxfId="582">
      <pivotArea field="11" type="button" dataOnly="0" labelOnly="1" outline="0" axis="axisRow" fieldPosition="0"/>
    </format>
    <format dxfId="581">
      <pivotArea field="11" type="button" dataOnly="0" labelOnly="1" outline="0" axis="axisRow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9.xml><?xml version="1.0" encoding="utf-8"?>
<pivotTableDefinition xmlns="http://schemas.openxmlformats.org/spreadsheetml/2006/main" name="Tabla dinámica4" cacheId="18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B40:E141" firstHeaderRow="2" firstDataRow="2" firstDataCol="3"/>
  <pivotFields count="5">
    <pivotField axis="axisRow" compact="0" numFmtId="22" outline="0" showAll="0" defaultSubtota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compact="0" outline="0" showAll="0"/>
    <pivotField axis="axisRow" compact="0" outline="0" showAll="0" defaultSubtota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</items>
    </pivotField>
    <pivotField compact="0" outline="0" showAll="0"/>
    <pivotField axis="axisRow" compact="0" outline="0" showAll="0">
      <items count="3">
        <item x="0"/>
        <item x="1"/>
        <item t="default"/>
      </items>
    </pivotField>
  </pivotFields>
  <rowFields count="3">
    <field x="2"/>
    <field x="0"/>
    <field x="4"/>
  </rowFields>
  <rowItems count="100">
    <i>
      <x/>
      <x/>
      <x/>
    </i>
    <i r="1">
      <x v="68"/>
      <x/>
    </i>
    <i r="1">
      <x v="80"/>
      <x v="1"/>
    </i>
    <i>
      <x v="1"/>
      <x v="1"/>
      <x v="1"/>
    </i>
    <i r="1">
      <x v="5"/>
      <x v="1"/>
    </i>
    <i r="1">
      <x v="22"/>
      <x v="1"/>
    </i>
    <i r="1">
      <x v="29"/>
      <x v="1"/>
    </i>
    <i r="1">
      <x v="39"/>
      <x/>
    </i>
    <i r="1">
      <x v="55"/>
      <x/>
    </i>
    <i r="1">
      <x v="60"/>
      <x v="1"/>
    </i>
    <i r="1">
      <x v="67"/>
      <x v="1"/>
    </i>
    <i r="1">
      <x v="70"/>
      <x/>
    </i>
    <i r="1">
      <x v="71"/>
      <x v="1"/>
    </i>
    <i r="1">
      <x v="81"/>
      <x v="1"/>
    </i>
    <i r="1">
      <x v="90"/>
      <x v="1"/>
    </i>
    <i>
      <x v="2"/>
      <x v="2"/>
      <x/>
    </i>
    <i>
      <x v="3"/>
      <x v="3"/>
      <x v="1"/>
    </i>
    <i r="1">
      <x v="10"/>
      <x v="1"/>
    </i>
    <i>
      <x v="4"/>
      <x v="4"/>
      <x v="1"/>
    </i>
    <i r="1">
      <x v="75"/>
      <x v="1"/>
    </i>
    <i>
      <x v="5"/>
      <x v="6"/>
      <x/>
    </i>
    <i>
      <x v="6"/>
      <x v="7"/>
      <x/>
    </i>
    <i r="1">
      <x v="8"/>
      <x/>
    </i>
    <i r="1">
      <x v="79"/>
      <x/>
    </i>
    <i r="1">
      <x v="98"/>
      <x/>
    </i>
    <i>
      <x v="7"/>
      <x v="9"/>
      <x v="1"/>
    </i>
    <i r="1">
      <x v="74"/>
      <x v="1"/>
    </i>
    <i>
      <x v="8"/>
      <x v="11"/>
      <x v="1"/>
    </i>
    <i r="1">
      <x v="56"/>
      <x/>
    </i>
    <i>
      <x v="9"/>
      <x v="12"/>
      <x v="1"/>
    </i>
    <i r="1">
      <x v="64"/>
      <x v="1"/>
    </i>
    <i r="1">
      <x v="66"/>
      <x v="1"/>
    </i>
    <i r="1">
      <x v="73"/>
      <x v="1"/>
    </i>
    <i r="1">
      <x v="85"/>
      <x v="1"/>
    </i>
    <i>
      <x v="10"/>
      <x v="13"/>
      <x/>
    </i>
    <i r="1">
      <x v="14"/>
      <x/>
    </i>
    <i r="1">
      <x v="45"/>
      <x/>
    </i>
    <i r="1">
      <x v="83"/>
      <x/>
    </i>
    <i r="1">
      <x v="86"/>
      <x v="1"/>
    </i>
    <i>
      <x v="11"/>
      <x v="15"/>
      <x v="1"/>
    </i>
    <i r="1">
      <x v="16"/>
      <x v="1"/>
    </i>
    <i r="1">
      <x v="17"/>
      <x v="1"/>
    </i>
    <i>
      <x v="12"/>
      <x v="18"/>
      <x/>
    </i>
    <i>
      <x v="13"/>
      <x v="19"/>
      <x v="1"/>
    </i>
    <i>
      <x v="14"/>
      <x v="20"/>
      <x v="1"/>
    </i>
    <i>
      <x v="15"/>
      <x v="21"/>
      <x v="1"/>
    </i>
    <i>
      <x v="16"/>
      <x v="23"/>
      <x/>
    </i>
    <i r="1">
      <x v="24"/>
      <x/>
    </i>
    <i r="1">
      <x v="25"/>
      <x/>
    </i>
    <i r="1">
      <x v="26"/>
      <x/>
    </i>
    <i r="1">
      <x v="27"/>
      <x v="1"/>
    </i>
    <i r="1">
      <x v="42"/>
      <x v="1"/>
    </i>
    <i r="1">
      <x v="43"/>
      <x/>
    </i>
    <i r="1">
      <x v="46"/>
      <x v="1"/>
    </i>
    <i r="1">
      <x v="47"/>
      <x v="1"/>
    </i>
    <i r="1">
      <x v="63"/>
      <x/>
    </i>
    <i r="1">
      <x v="96"/>
      <x/>
    </i>
    <i r="1">
      <x v="97"/>
      <x/>
    </i>
    <i>
      <x v="17"/>
      <x v="28"/>
      <x/>
    </i>
    <i>
      <x v="18"/>
      <x v="30"/>
      <x v="1"/>
    </i>
    <i r="1">
      <x v="53"/>
      <x v="1"/>
    </i>
    <i r="1">
      <x v="62"/>
      <x/>
    </i>
    <i>
      <x v="19"/>
      <x v="31"/>
      <x v="1"/>
    </i>
    <i>
      <x v="20"/>
      <x v="32"/>
      <x v="1"/>
    </i>
    <i>
      <x v="21"/>
      <x v="33"/>
      <x/>
    </i>
    <i r="1">
      <x v="35"/>
      <x/>
    </i>
    <i r="1">
      <x v="36"/>
      <x/>
    </i>
    <i r="1">
      <x v="44"/>
      <x/>
    </i>
    <i r="1">
      <x v="48"/>
      <x/>
    </i>
    <i r="1">
      <x v="88"/>
      <x/>
    </i>
    <i r="1">
      <x v="94"/>
      <x/>
    </i>
    <i>
      <x v="22"/>
      <x v="34"/>
      <x v="1"/>
    </i>
    <i>
      <x v="23"/>
      <x v="37"/>
      <x v="1"/>
    </i>
    <i r="1">
      <x v="77"/>
      <x/>
    </i>
    <i>
      <x v="24"/>
      <x v="38"/>
      <x v="1"/>
    </i>
    <i>
      <x v="25"/>
      <x v="40"/>
      <x v="1"/>
    </i>
    <i>
      <x v="26"/>
      <x v="41"/>
      <x/>
    </i>
    <i r="1">
      <x v="72"/>
      <x/>
    </i>
    <i>
      <x v="27"/>
      <x v="49"/>
      <x/>
    </i>
    <i r="1">
      <x v="76"/>
      <x/>
    </i>
    <i>
      <x v="28"/>
      <x v="50"/>
      <x/>
    </i>
    <i>
      <x v="29"/>
      <x v="51"/>
      <x v="1"/>
    </i>
    <i r="1">
      <x v="93"/>
      <x v="1"/>
    </i>
    <i>
      <x v="30"/>
      <x v="52"/>
      <x/>
    </i>
    <i>
      <x v="31"/>
      <x v="54"/>
      <x/>
    </i>
    <i r="1">
      <x v="82"/>
      <x/>
    </i>
    <i>
      <x v="32"/>
      <x v="57"/>
      <x v="1"/>
    </i>
    <i>
      <x v="33"/>
      <x v="58"/>
      <x v="1"/>
    </i>
    <i>
      <x v="34"/>
      <x v="59"/>
      <x v="1"/>
    </i>
    <i r="1">
      <x v="87"/>
      <x v="1"/>
    </i>
    <i>
      <x v="35"/>
      <x v="61"/>
      <x/>
    </i>
    <i>
      <x v="36"/>
      <x v="65"/>
      <x v="1"/>
    </i>
    <i>
      <x v="37"/>
      <x v="69"/>
      <x v="1"/>
    </i>
    <i r="1">
      <x v="89"/>
      <x v="1"/>
    </i>
    <i>
      <x v="38"/>
      <x v="78"/>
      <x/>
    </i>
    <i>
      <x v="39"/>
      <x v="84"/>
      <x v="1"/>
    </i>
    <i>
      <x v="40"/>
      <x v="91"/>
      <x v="1"/>
    </i>
    <i>
      <x v="41"/>
      <x v="92"/>
      <x v="1"/>
    </i>
    <i>
      <x v="42"/>
      <x v="95"/>
      <x v="1"/>
    </i>
    <i t="grand">
      <x/>
    </i>
  </rowItems>
  <colItems count="1">
    <i/>
  </colItems>
  <dataFields count="1">
    <dataField name="Cuenta de CODIGO PUNTO" fld="1" subtotal="count" baseField="0" baseItem="0"/>
  </dataFields>
  <formats count="80">
    <format dxfId="673">
      <pivotArea outline="0" collapsedLevelsAreSubtotals="1" fieldPosition="0">
        <references count="3">
          <reference field="0" count="0" selected="0"/>
          <reference field="2" count="0" selected="0"/>
          <reference field="4" count="0" selected="0"/>
        </references>
      </pivotArea>
    </format>
    <format dxfId="672">
      <pivotArea dataOnly="0" labelOnly="1" outline="0" fieldPosition="0">
        <references count="1">
          <reference field="2" count="0"/>
        </references>
      </pivotArea>
    </format>
    <format dxfId="671">
      <pivotArea outline="0" collapsedLevelsAreSubtotals="1" fieldPosition="0"/>
    </format>
    <format dxfId="670">
      <pivotArea type="topRight" dataOnly="0" labelOnly="1" outline="0" fieldPosition="0"/>
    </format>
    <format dxfId="669">
      <pivotArea field="0" type="button" dataOnly="0" labelOnly="1" outline="0" axis="axisRow" fieldPosition="1"/>
    </format>
    <format dxfId="668">
      <pivotArea type="all" dataOnly="0" outline="0" fieldPosition="0"/>
    </format>
    <format dxfId="667">
      <pivotArea type="all" dataOnly="0" outline="0" fieldPosition="0"/>
    </format>
    <format dxfId="666">
      <pivotArea type="topRight" dataOnly="0" labelOnly="1" outline="0" fieldPosition="0"/>
    </format>
    <format dxfId="665">
      <pivotArea outline="0" collapsedLevelsAreSubtotals="1" fieldPosition="0"/>
    </format>
    <format dxfId="664">
      <pivotArea outline="0" collapsedLevelsAreSubtotals="1" fieldPosition="0"/>
    </format>
    <format dxfId="663">
      <pivotArea dataOnly="0" labelOnly="1" grandRow="1" outline="0" fieldPosition="0"/>
    </format>
    <format dxfId="662">
      <pivotArea outline="0" collapsedLevelsAreSubtotals="1" fieldPosition="0"/>
    </format>
    <format dxfId="661">
      <pivotArea type="topRight" dataOnly="0" labelOnly="1" outline="0" fieldPosition="0"/>
    </format>
    <format dxfId="660">
      <pivotArea outline="0" collapsedLevelsAreSubtotals="1" fieldPosition="0"/>
    </format>
    <format dxfId="659">
      <pivotArea type="topRight" dataOnly="0" labelOnly="1" outline="0" fieldPosition="0"/>
    </format>
    <format dxfId="658">
      <pivotArea type="all" dataOnly="0" outline="0" fieldPosition="0"/>
    </format>
    <format dxfId="657">
      <pivotArea field="2" type="button" dataOnly="0" labelOnly="1" outline="0" axis="axisRow" fieldPosition="0"/>
    </format>
    <format dxfId="656">
      <pivotArea field="0" type="button" dataOnly="0" labelOnly="1" outline="0" axis="axisRow" fieldPosition="1"/>
    </format>
    <format dxfId="655">
      <pivotArea field="4" type="button" dataOnly="0" labelOnly="1" outline="0" axis="axisRow" fieldPosition="2"/>
    </format>
    <format dxfId="654">
      <pivotArea field="2" type="button" dataOnly="0" labelOnly="1" outline="0" axis="axisRow" fieldPosition="0"/>
    </format>
    <format dxfId="653">
      <pivotArea field="0" type="button" dataOnly="0" labelOnly="1" outline="0" axis="axisRow" fieldPosition="1"/>
    </format>
    <format dxfId="652">
      <pivotArea field="4" type="button" dataOnly="0" labelOnly="1" outline="0" axis="axisRow" fieldPosition="2"/>
    </format>
    <format dxfId="651">
      <pivotArea type="all" dataOnly="0" outline="0" fieldPosition="0"/>
    </format>
    <format dxfId="650">
      <pivotArea outline="0" collapsedLevelsAreSubtotals="1" fieldPosition="0"/>
    </format>
    <format dxfId="649">
      <pivotArea dataOnly="0" labelOnly="1" outline="0" fieldPosition="0">
        <references count="1">
          <reference field="2" count="0"/>
        </references>
      </pivotArea>
    </format>
    <format dxfId="648">
      <pivotArea grandRow="1" outline="0" collapsedLevelsAreSubtotals="1" fieldPosition="0"/>
    </format>
    <format dxfId="647">
      <pivotArea dataOnly="0" labelOnly="1" grandRow="1" outline="0" fieldPosition="0"/>
    </format>
    <format dxfId="646">
      <pivotArea outline="0" collapsedLevelsAreSubtotals="1" fieldPosition="0">
        <references count="3">
          <reference field="0" count="12" selected="0">
            <x v="1"/>
            <x v="5"/>
            <x v="22"/>
            <x v="29"/>
            <x v="39"/>
            <x v="55"/>
            <x v="60"/>
            <x v="67"/>
            <x v="70"/>
            <x v="71"/>
            <x v="81"/>
            <x v="90"/>
          </reference>
          <reference field="2" count="1" selected="0">
            <x v="1"/>
          </reference>
          <reference field="4" count="0" selected="0"/>
        </references>
      </pivotArea>
    </format>
    <format dxfId="645">
      <pivotArea dataOnly="0" labelOnly="1" outline="0" fieldPosition="0">
        <references count="1">
          <reference field="2" count="1">
            <x v="1"/>
          </reference>
        </references>
      </pivotArea>
    </format>
    <format dxfId="644">
      <pivotArea dataOnly="0" labelOnly="1" outline="0" fieldPosition="0">
        <references count="2">
          <reference field="0" count="12">
            <x v="1"/>
            <x v="5"/>
            <x v="22"/>
            <x v="29"/>
            <x v="39"/>
            <x v="55"/>
            <x v="60"/>
            <x v="67"/>
            <x v="70"/>
            <x v="71"/>
            <x v="81"/>
            <x v="90"/>
          </reference>
          <reference field="2" count="1" selected="0">
            <x v="1"/>
          </reference>
        </references>
      </pivotArea>
    </format>
    <format dxfId="643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42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41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40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39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1"/>
          </reference>
          <reference field="4" count="1">
            <x v="0"/>
          </reference>
        </references>
      </pivotArea>
    </format>
    <format dxfId="638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1"/>
          </reference>
          <reference field="4" count="1">
            <x v="0"/>
          </reference>
        </references>
      </pivotArea>
    </format>
    <format dxfId="637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36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35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1"/>
          </reference>
          <reference field="4" count="1">
            <x v="0"/>
          </reference>
        </references>
      </pivotArea>
    </format>
    <format dxfId="634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33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32">
      <pivotArea dataOnly="0" labelOnly="1" outline="0" fieldPosition="0">
        <references count="3">
          <reference field="0" count="1" selected="0">
            <x v="90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31">
      <pivotArea outline="0" collapsedLevelsAreSubtotals="1" fieldPosition="0">
        <references count="3">
          <reference field="0" count="12" selected="0">
            <x v="1"/>
            <x v="5"/>
            <x v="22"/>
            <x v="29"/>
            <x v="39"/>
            <x v="55"/>
            <x v="60"/>
            <x v="67"/>
            <x v="70"/>
            <x v="71"/>
            <x v="81"/>
            <x v="90"/>
          </reference>
          <reference field="2" count="1" selected="0">
            <x v="1"/>
          </reference>
          <reference field="4" count="0" selected="0"/>
        </references>
      </pivotArea>
    </format>
    <format dxfId="630">
      <pivotArea dataOnly="0" labelOnly="1" outline="0" fieldPosition="0">
        <references count="1">
          <reference field="2" count="1">
            <x v="1"/>
          </reference>
        </references>
      </pivotArea>
    </format>
    <format dxfId="629">
      <pivotArea dataOnly="0" labelOnly="1" outline="0" fieldPosition="0">
        <references count="2">
          <reference field="0" count="12">
            <x v="1"/>
            <x v="5"/>
            <x v="22"/>
            <x v="29"/>
            <x v="39"/>
            <x v="55"/>
            <x v="60"/>
            <x v="67"/>
            <x v="70"/>
            <x v="71"/>
            <x v="81"/>
            <x v="90"/>
          </reference>
          <reference field="2" count="1" selected="0">
            <x v="1"/>
          </reference>
        </references>
      </pivotArea>
    </format>
    <format dxfId="628">
      <pivotArea dataOnly="0" labelOnly="1" outline="0" fieldPosition="0">
        <references count="3">
          <reference field="0" count="1" selected="0">
            <x v="1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27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26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25">
      <pivotArea dataOnly="0" labelOnly="1" outline="0" fieldPosition="0">
        <references count="3">
          <reference field="0" count="1" selected="0">
            <x v="29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24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1"/>
          </reference>
          <reference field="4" count="1">
            <x v="0"/>
          </reference>
        </references>
      </pivotArea>
    </format>
    <format dxfId="623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1"/>
          </reference>
          <reference field="4" count="1">
            <x v="0"/>
          </reference>
        </references>
      </pivotArea>
    </format>
    <format dxfId="622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21">
      <pivotArea dataOnly="0" labelOnly="1" outline="0" fieldPosition="0">
        <references count="3">
          <reference field="0" count="1" selected="0">
            <x v="67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20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1"/>
          </reference>
          <reference field="4" count="1">
            <x v="0"/>
          </reference>
        </references>
      </pivotArea>
    </format>
    <format dxfId="619">
      <pivotArea dataOnly="0" labelOnly="1" outline="0" fieldPosition="0">
        <references count="3">
          <reference field="0" count="1" selected="0">
            <x v="71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18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17">
      <pivotArea dataOnly="0" labelOnly="1" outline="0" fieldPosition="0">
        <references count="3">
          <reference field="0" count="1" selected="0">
            <x v="90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616">
      <pivotArea outline="0" collapsedLevelsAreSubtotals="1" fieldPosition="0">
        <references count="3">
          <reference field="0" count="5" selected="0">
            <x v="12"/>
            <x v="64"/>
            <x v="66"/>
            <x v="73"/>
            <x v="85"/>
          </reference>
          <reference field="2" count="1" selected="0">
            <x v="9"/>
          </reference>
          <reference field="4" count="1" selected="0">
            <x v="1"/>
          </reference>
        </references>
      </pivotArea>
    </format>
    <format dxfId="615">
      <pivotArea dataOnly="0" labelOnly="1" outline="0" fieldPosition="0">
        <references count="1">
          <reference field="2" count="1">
            <x v="9"/>
          </reference>
        </references>
      </pivotArea>
    </format>
    <format dxfId="614">
      <pivotArea dataOnly="0" labelOnly="1" outline="0" fieldPosition="0">
        <references count="2">
          <reference field="0" count="5">
            <x v="12"/>
            <x v="64"/>
            <x v="66"/>
            <x v="73"/>
            <x v="85"/>
          </reference>
          <reference field="2" count="1" selected="0">
            <x v="9"/>
          </reference>
        </references>
      </pivotArea>
    </format>
    <format dxfId="613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612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611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610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609">
      <pivotArea dataOnly="0" labelOnly="1" outline="0" fieldPosition="0">
        <references count="3">
          <reference field="0" count="1" selected="0">
            <x v="85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608">
      <pivotArea outline="0" collapsedLevelsAreSubtotals="1" fieldPosition="0">
        <references count="3">
          <reference field="0" count="5" selected="0">
            <x v="12"/>
            <x v="64"/>
            <x v="66"/>
            <x v="73"/>
            <x v="85"/>
          </reference>
          <reference field="2" count="1" selected="0">
            <x v="9"/>
          </reference>
          <reference field="4" count="1" selected="0">
            <x v="1"/>
          </reference>
        </references>
      </pivotArea>
    </format>
    <format dxfId="607">
      <pivotArea dataOnly="0" labelOnly="1" outline="0" fieldPosition="0">
        <references count="1">
          <reference field="2" count="1">
            <x v="9"/>
          </reference>
        </references>
      </pivotArea>
    </format>
    <format dxfId="606">
      <pivotArea dataOnly="0" labelOnly="1" outline="0" fieldPosition="0">
        <references count="2">
          <reference field="0" count="5">
            <x v="12"/>
            <x v="64"/>
            <x v="66"/>
            <x v="73"/>
            <x v="85"/>
          </reference>
          <reference field="2" count="1" selected="0">
            <x v="9"/>
          </reference>
        </references>
      </pivotArea>
    </format>
    <format dxfId="605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604">
      <pivotArea dataOnly="0" labelOnly="1" outline="0" fieldPosition="0">
        <references count="3">
          <reference field="0" count="1" selected="0">
            <x v="64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603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602">
      <pivotArea dataOnly="0" labelOnly="1" outline="0" fieldPosition="0">
        <references count="3">
          <reference field="0" count="1" selected="0">
            <x v="73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601">
      <pivotArea dataOnly="0" labelOnly="1" outline="0" fieldPosition="0">
        <references count="3">
          <reference field="0" count="1" selected="0">
            <x v="85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600">
      <pivotArea type="all" dataOnly="0" outline="0" fieldPosition="0"/>
    </format>
    <format dxfId="599">
      <pivotArea field="2" type="button" dataOnly="0" labelOnly="1" outline="0" axis="axisRow" fieldPosition="0"/>
    </format>
    <format dxfId="598">
      <pivotArea field="0" type="button" dataOnly="0" labelOnly="1" outline="0" axis="axisRow" fieldPosition="1"/>
    </format>
    <format dxfId="597">
      <pivotArea field="4" type="button" dataOnly="0" labelOnly="1" outline="0" axis="axisRow" fieldPosition="2"/>
    </format>
    <format dxfId="596">
      <pivotArea field="2" type="button" dataOnly="0" labelOnly="1" outline="0" axis="axisRow" fieldPosition="0"/>
    </format>
    <format dxfId="595">
      <pivotArea field="0" type="button" dataOnly="0" labelOnly="1" outline="0" axis="axisRow" fieldPosition="1"/>
    </format>
    <format dxfId="594">
      <pivotArea field="4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0.xml><?xml version="1.0" encoding="utf-8"?>
<pivotTableDefinition xmlns="http://schemas.openxmlformats.org/spreadsheetml/2006/main" name="Tabla dinámica1" cacheId="18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Q41:U86" firstHeaderRow="1" firstDataRow="2" firstDataCol="2"/>
  <pivotFields count="5">
    <pivotField compact="0" numFmtId="22" outline="0" showAll="0"/>
    <pivotField axis="axisRow" dataField="1" compact="0" outline="0" showAll="0" defaultSubtotal="0">
      <items count="43">
        <item x="27"/>
        <item x="21"/>
        <item x="16"/>
        <item x="41"/>
        <item x="1"/>
        <item x="6"/>
        <item x="28"/>
        <item x="9"/>
        <item x="30"/>
        <item x="11"/>
        <item x="29"/>
        <item x="7"/>
        <item x="17"/>
        <item x="20"/>
        <item x="26"/>
        <item x="34"/>
        <item x="14"/>
        <item x="42"/>
        <item x="8"/>
        <item x="39"/>
        <item x="31"/>
        <item x="0"/>
        <item x="10"/>
        <item x="23"/>
        <item x="12"/>
        <item x="37"/>
        <item x="5"/>
        <item x="40"/>
        <item x="2"/>
        <item x="3"/>
        <item x="4"/>
        <item x="13"/>
        <item x="15"/>
        <item x="18"/>
        <item x="19"/>
        <item x="22"/>
        <item x="24"/>
        <item x="25"/>
        <item x="32"/>
        <item x="33"/>
        <item x="35"/>
        <item x="36"/>
        <item x="38"/>
      </items>
    </pivotField>
    <pivotField axis="axisRow" compact="0" outline="0" showAll="0" sortType="descending">
      <items count="44">
        <item x="23"/>
        <item x="33"/>
        <item x="11"/>
        <item x="30"/>
        <item x="6"/>
        <item x="14"/>
        <item x="34"/>
        <item x="12"/>
        <item x="0"/>
        <item x="31"/>
        <item x="32"/>
        <item x="26"/>
        <item x="17"/>
        <item x="1"/>
        <item x="10"/>
        <item x="39"/>
        <item x="7"/>
        <item x="19"/>
        <item x="9"/>
        <item x="2"/>
        <item x="4"/>
        <item x="41"/>
        <item x="18"/>
        <item x="37"/>
        <item x="25"/>
        <item x="8"/>
        <item x="29"/>
        <item x="5"/>
        <item x="16"/>
        <item x="28"/>
        <item x="40"/>
        <item x="21"/>
        <item x="13"/>
        <item x="27"/>
        <item x="3"/>
        <item x="42"/>
        <item x="15"/>
        <item x="38"/>
        <item x="22"/>
        <item x="36"/>
        <item x="35"/>
        <item x="24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Col" compact="0" outline="0" showAll="0">
      <items count="3">
        <item x="0"/>
        <item x="1"/>
        <item t="default"/>
      </items>
    </pivotField>
  </pivotFields>
  <rowFields count="2">
    <field x="1"/>
    <field x="2"/>
  </rowFields>
  <rowItems count="44">
    <i>
      <x/>
      <x v="33"/>
    </i>
    <i>
      <x v="1"/>
      <x v="31"/>
    </i>
    <i>
      <x v="2"/>
      <x v="28"/>
    </i>
    <i>
      <x v="3"/>
      <x v="21"/>
    </i>
    <i>
      <x v="4"/>
      <x v="13"/>
    </i>
    <i>
      <x v="5"/>
      <x v="4"/>
    </i>
    <i>
      <x v="6"/>
      <x v="29"/>
    </i>
    <i>
      <x v="7"/>
      <x v="18"/>
    </i>
    <i>
      <x v="8"/>
      <x v="3"/>
    </i>
    <i>
      <x v="9"/>
      <x v="2"/>
    </i>
    <i>
      <x v="10"/>
      <x v="26"/>
    </i>
    <i>
      <x v="11"/>
      <x v="16"/>
    </i>
    <i>
      <x v="12"/>
      <x v="12"/>
    </i>
    <i>
      <x v="13"/>
      <x v="42"/>
    </i>
    <i>
      <x v="14"/>
      <x v="11"/>
    </i>
    <i>
      <x v="15"/>
      <x v="6"/>
    </i>
    <i>
      <x v="16"/>
      <x v="5"/>
    </i>
    <i>
      <x v="17"/>
      <x v="35"/>
    </i>
    <i>
      <x v="18"/>
      <x v="25"/>
    </i>
    <i>
      <x v="19"/>
      <x v="15"/>
    </i>
    <i>
      <x v="20"/>
      <x v="9"/>
    </i>
    <i>
      <x v="21"/>
      <x v="8"/>
    </i>
    <i>
      <x v="22"/>
      <x v="14"/>
    </i>
    <i>
      <x v="23"/>
      <x/>
    </i>
    <i>
      <x v="24"/>
      <x v="7"/>
    </i>
    <i>
      <x v="25"/>
      <x v="23"/>
    </i>
    <i>
      <x v="26"/>
      <x v="27"/>
    </i>
    <i>
      <x v="27"/>
      <x v="30"/>
    </i>
    <i>
      <x v="28"/>
      <x v="19"/>
    </i>
    <i>
      <x v="29"/>
      <x v="34"/>
    </i>
    <i>
      <x v="30"/>
      <x v="20"/>
    </i>
    <i>
      <x v="31"/>
      <x v="32"/>
    </i>
    <i>
      <x v="32"/>
      <x v="36"/>
    </i>
    <i>
      <x v="33"/>
      <x v="22"/>
    </i>
    <i>
      <x v="34"/>
      <x v="17"/>
    </i>
    <i>
      <x v="35"/>
      <x v="38"/>
    </i>
    <i>
      <x v="36"/>
      <x v="41"/>
    </i>
    <i>
      <x v="37"/>
      <x v="24"/>
    </i>
    <i>
      <x v="38"/>
      <x v="10"/>
    </i>
    <i>
      <x v="39"/>
      <x v="1"/>
    </i>
    <i>
      <x v="40"/>
      <x v="40"/>
    </i>
    <i>
      <x v="41"/>
      <x v="39"/>
    </i>
    <i>
      <x v="42"/>
      <x v="37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CODIGO PUNTO" fld="1" subtotal="count" baseField="0" baseItem="0"/>
  </dataFields>
  <formats count="75">
    <format dxfId="748">
      <pivotArea type="all" dataOnly="0" outline="0" fieldPosition="0"/>
    </format>
    <format dxfId="747">
      <pivotArea outline="0" collapsedLevelsAreSubtotals="1" fieldPosition="0"/>
    </format>
    <format dxfId="746">
      <pivotArea dataOnly="0" labelOnly="1" outline="0" fieldPosition="0">
        <references count="1">
          <reference field="1" count="7">
            <x v="0"/>
            <x v="1"/>
            <x v="2"/>
            <x v="3"/>
            <x v="4"/>
            <x v="5"/>
            <x v="6"/>
          </reference>
        </references>
      </pivotArea>
    </format>
    <format dxfId="745">
      <pivotArea dataOnly="0" labelOnly="1" grandRow="1" outline="0" fieldPosition="0"/>
    </format>
    <format dxfId="744">
      <pivotArea dataOnly="0" labelOnly="1" outline="0" fieldPosition="0">
        <references count="1">
          <reference field="4" count="0"/>
        </references>
      </pivotArea>
    </format>
    <format dxfId="743">
      <pivotArea dataOnly="0" labelOnly="1" grandCol="1" outline="0" fieldPosition="0"/>
    </format>
    <format dxfId="742">
      <pivotArea type="all" dataOnly="0" outline="0" fieldPosition="0"/>
    </format>
    <format dxfId="741">
      <pivotArea field="1" type="button" dataOnly="0" labelOnly="1" outline="0" axis="axisRow" fieldPosition="0"/>
    </format>
    <format dxfId="740">
      <pivotArea field="2" type="button" dataOnly="0" labelOnly="1" outline="0" axis="axisRow" fieldPosition="1"/>
    </format>
    <format dxfId="739">
      <pivotArea dataOnly="0" labelOnly="1" outline="0" fieldPosition="0">
        <references count="1">
          <reference field="4" count="0"/>
        </references>
      </pivotArea>
    </format>
    <format dxfId="738">
      <pivotArea dataOnly="0" labelOnly="1" grandCol="1" outline="0" fieldPosition="0"/>
    </format>
    <format dxfId="737">
      <pivotArea type="all" dataOnly="0" outline="0" fieldPosition="0"/>
    </format>
    <format dxfId="736">
      <pivotArea field="1" type="button" dataOnly="0" labelOnly="1" outline="0" axis="axisRow" fieldPosition="0"/>
    </format>
    <format dxfId="735">
      <pivotArea field="2" type="button" dataOnly="0" labelOnly="1" outline="0" axis="axisRow" fieldPosition="1"/>
    </format>
    <format dxfId="734">
      <pivotArea dataOnly="0" labelOnly="1" outline="0" fieldPosition="0">
        <references count="1">
          <reference field="4" count="0"/>
        </references>
      </pivotArea>
    </format>
    <format dxfId="733">
      <pivotArea dataOnly="0" labelOnly="1" grandCol="1" outline="0" fieldPosition="0"/>
    </format>
    <format dxfId="732">
      <pivotArea field="1" type="button" dataOnly="0" labelOnly="1" outline="0" axis="axisRow" fieldPosition="0"/>
    </format>
    <format dxfId="731">
      <pivotArea field="2" type="button" dataOnly="0" labelOnly="1" outline="0" axis="axisRow" fieldPosition="1"/>
    </format>
    <format dxfId="730">
      <pivotArea dataOnly="0" labelOnly="1" outline="0" fieldPosition="0">
        <references count="1">
          <reference field="4" count="0"/>
        </references>
      </pivotArea>
    </format>
    <format dxfId="729">
      <pivotArea dataOnly="0" labelOnly="1" grandCol="1" outline="0" fieldPosition="0"/>
    </format>
    <format dxfId="728">
      <pivotArea outline="0" collapsedLevelsAreSubtotals="1" fieldPosition="0"/>
    </format>
    <format dxfId="727">
      <pivotArea field="1" type="button" dataOnly="0" labelOnly="1" outline="0" axis="axisRow" fieldPosition="0"/>
    </format>
    <format dxfId="726">
      <pivotArea field="2" type="button" dataOnly="0" labelOnly="1" outline="0" axis="axisRow" fieldPosition="1"/>
    </format>
    <format dxfId="725">
      <pivotArea dataOnly="0" labelOnly="1" outline="0" fieldPosition="0">
        <references count="1">
          <reference field="1" count="0"/>
        </references>
      </pivotArea>
    </format>
    <format dxfId="724">
      <pivotArea dataOnly="0" labelOnly="1" grandRow="1" outline="0" fieldPosition="0"/>
    </format>
    <format dxfId="723">
      <pivotArea dataOnly="0" labelOnly="1" outline="0" fieldPosition="0">
        <references count="2">
          <reference field="1" count="1" selected="0">
            <x v="0"/>
          </reference>
          <reference field="2" count="1">
            <x v="33"/>
          </reference>
        </references>
      </pivotArea>
    </format>
    <format dxfId="722">
      <pivotArea dataOnly="0" labelOnly="1" outline="0" fieldPosition="0">
        <references count="2">
          <reference field="1" count="1" selected="0">
            <x v="1"/>
          </reference>
          <reference field="2" count="1">
            <x v="31"/>
          </reference>
        </references>
      </pivotArea>
    </format>
    <format dxfId="721">
      <pivotArea dataOnly="0" labelOnly="1" outline="0" fieldPosition="0">
        <references count="2">
          <reference field="1" count="1" selected="0">
            <x v="2"/>
          </reference>
          <reference field="2" count="1">
            <x v="28"/>
          </reference>
        </references>
      </pivotArea>
    </format>
    <format dxfId="720">
      <pivotArea dataOnly="0" labelOnly="1" outline="0" fieldPosition="0">
        <references count="2">
          <reference field="1" count="1" selected="0">
            <x v="3"/>
          </reference>
          <reference field="2" count="1">
            <x v="21"/>
          </reference>
        </references>
      </pivotArea>
    </format>
    <format dxfId="719">
      <pivotArea dataOnly="0" labelOnly="1" outline="0" fieldPosition="0">
        <references count="2">
          <reference field="1" count="1" selected="0">
            <x v="4"/>
          </reference>
          <reference field="2" count="1">
            <x v="13"/>
          </reference>
        </references>
      </pivotArea>
    </format>
    <format dxfId="718">
      <pivotArea dataOnly="0" labelOnly="1" outline="0" fieldPosition="0">
        <references count="2">
          <reference field="1" count="1" selected="0">
            <x v="5"/>
          </reference>
          <reference field="2" count="1">
            <x v="4"/>
          </reference>
        </references>
      </pivotArea>
    </format>
    <format dxfId="717">
      <pivotArea dataOnly="0" labelOnly="1" outline="0" fieldPosition="0">
        <references count="2">
          <reference field="1" count="1" selected="0">
            <x v="6"/>
          </reference>
          <reference field="2" count="1">
            <x v="29"/>
          </reference>
        </references>
      </pivotArea>
    </format>
    <format dxfId="716">
      <pivotArea dataOnly="0" labelOnly="1" outline="0" fieldPosition="0">
        <references count="2">
          <reference field="1" count="1" selected="0">
            <x v="7"/>
          </reference>
          <reference field="2" count="1">
            <x v="18"/>
          </reference>
        </references>
      </pivotArea>
    </format>
    <format dxfId="715">
      <pivotArea dataOnly="0" labelOnly="1" outline="0" fieldPosition="0">
        <references count="2">
          <reference field="1" count="1" selected="0">
            <x v="8"/>
          </reference>
          <reference field="2" count="1">
            <x v="3"/>
          </reference>
        </references>
      </pivotArea>
    </format>
    <format dxfId="714">
      <pivotArea dataOnly="0" labelOnly="1" outline="0" fieldPosition="0">
        <references count="2">
          <reference field="1" count="1" selected="0">
            <x v="9"/>
          </reference>
          <reference field="2" count="1">
            <x v="2"/>
          </reference>
        </references>
      </pivotArea>
    </format>
    <format dxfId="713">
      <pivotArea dataOnly="0" labelOnly="1" outline="0" fieldPosition="0">
        <references count="2">
          <reference field="1" count="1" selected="0">
            <x v="10"/>
          </reference>
          <reference field="2" count="1">
            <x v="26"/>
          </reference>
        </references>
      </pivotArea>
    </format>
    <format dxfId="712">
      <pivotArea dataOnly="0" labelOnly="1" outline="0" fieldPosition="0">
        <references count="2">
          <reference field="1" count="1" selected="0">
            <x v="11"/>
          </reference>
          <reference field="2" count="1">
            <x v="16"/>
          </reference>
        </references>
      </pivotArea>
    </format>
    <format dxfId="711">
      <pivotArea dataOnly="0" labelOnly="1" outline="0" fieldPosition="0">
        <references count="2">
          <reference field="1" count="1" selected="0">
            <x v="12"/>
          </reference>
          <reference field="2" count="1">
            <x v="12"/>
          </reference>
        </references>
      </pivotArea>
    </format>
    <format dxfId="710">
      <pivotArea dataOnly="0" labelOnly="1" outline="0" fieldPosition="0">
        <references count="2">
          <reference field="1" count="1" selected="0">
            <x v="13"/>
          </reference>
          <reference field="2" count="1">
            <x v="42"/>
          </reference>
        </references>
      </pivotArea>
    </format>
    <format dxfId="709">
      <pivotArea dataOnly="0" labelOnly="1" outline="0" fieldPosition="0">
        <references count="2">
          <reference field="1" count="1" selected="0">
            <x v="14"/>
          </reference>
          <reference field="2" count="1">
            <x v="11"/>
          </reference>
        </references>
      </pivotArea>
    </format>
    <format dxfId="708">
      <pivotArea dataOnly="0" labelOnly="1" outline="0" fieldPosition="0">
        <references count="2">
          <reference field="1" count="1" selected="0">
            <x v="15"/>
          </reference>
          <reference field="2" count="1">
            <x v="6"/>
          </reference>
        </references>
      </pivotArea>
    </format>
    <format dxfId="707">
      <pivotArea dataOnly="0" labelOnly="1" outline="0" fieldPosition="0">
        <references count="2">
          <reference field="1" count="1" selected="0">
            <x v="16"/>
          </reference>
          <reference field="2" count="1">
            <x v="5"/>
          </reference>
        </references>
      </pivotArea>
    </format>
    <format dxfId="706">
      <pivotArea dataOnly="0" labelOnly="1" outline="0" fieldPosition="0">
        <references count="2">
          <reference field="1" count="1" selected="0">
            <x v="17"/>
          </reference>
          <reference field="2" count="1">
            <x v="35"/>
          </reference>
        </references>
      </pivotArea>
    </format>
    <format dxfId="705">
      <pivotArea dataOnly="0" labelOnly="1" outline="0" fieldPosition="0">
        <references count="2">
          <reference field="1" count="1" selected="0">
            <x v="18"/>
          </reference>
          <reference field="2" count="1">
            <x v="25"/>
          </reference>
        </references>
      </pivotArea>
    </format>
    <format dxfId="704">
      <pivotArea dataOnly="0" labelOnly="1" outline="0" fieldPosition="0">
        <references count="2">
          <reference field="1" count="1" selected="0">
            <x v="19"/>
          </reference>
          <reference field="2" count="1">
            <x v="15"/>
          </reference>
        </references>
      </pivotArea>
    </format>
    <format dxfId="703">
      <pivotArea dataOnly="0" labelOnly="1" outline="0" fieldPosition="0">
        <references count="2">
          <reference field="1" count="1" selected="0">
            <x v="20"/>
          </reference>
          <reference field="2" count="1">
            <x v="9"/>
          </reference>
        </references>
      </pivotArea>
    </format>
    <format dxfId="702">
      <pivotArea dataOnly="0" labelOnly="1" outline="0" fieldPosition="0">
        <references count="2">
          <reference field="1" count="1" selected="0">
            <x v="21"/>
          </reference>
          <reference field="2" count="1">
            <x v="8"/>
          </reference>
        </references>
      </pivotArea>
    </format>
    <format dxfId="701">
      <pivotArea dataOnly="0" labelOnly="1" outline="0" fieldPosition="0">
        <references count="2">
          <reference field="1" count="1" selected="0">
            <x v="22"/>
          </reference>
          <reference field="2" count="1">
            <x v="14"/>
          </reference>
        </references>
      </pivotArea>
    </format>
    <format dxfId="700">
      <pivotArea dataOnly="0" labelOnly="1" outline="0" fieldPosition="0">
        <references count="2">
          <reference field="1" count="1" selected="0">
            <x v="23"/>
          </reference>
          <reference field="2" count="1">
            <x v="0"/>
          </reference>
        </references>
      </pivotArea>
    </format>
    <format dxfId="699">
      <pivotArea dataOnly="0" labelOnly="1" outline="0" fieldPosition="0">
        <references count="2">
          <reference field="1" count="1" selected="0">
            <x v="24"/>
          </reference>
          <reference field="2" count="1">
            <x v="7"/>
          </reference>
        </references>
      </pivotArea>
    </format>
    <format dxfId="698">
      <pivotArea dataOnly="0" labelOnly="1" outline="0" fieldPosition="0">
        <references count="2">
          <reference field="1" count="1" selected="0">
            <x v="25"/>
          </reference>
          <reference field="2" count="1">
            <x v="23"/>
          </reference>
        </references>
      </pivotArea>
    </format>
    <format dxfId="697">
      <pivotArea dataOnly="0" labelOnly="1" outline="0" fieldPosition="0">
        <references count="2">
          <reference field="1" count="1" selected="0">
            <x v="26"/>
          </reference>
          <reference field="2" count="1">
            <x v="27"/>
          </reference>
        </references>
      </pivotArea>
    </format>
    <format dxfId="696">
      <pivotArea dataOnly="0" labelOnly="1" outline="0" fieldPosition="0">
        <references count="2">
          <reference field="1" count="1" selected="0">
            <x v="27"/>
          </reference>
          <reference field="2" count="1">
            <x v="30"/>
          </reference>
        </references>
      </pivotArea>
    </format>
    <format dxfId="695">
      <pivotArea dataOnly="0" labelOnly="1" outline="0" fieldPosition="0">
        <references count="2">
          <reference field="1" count="1" selected="0">
            <x v="28"/>
          </reference>
          <reference field="2" count="1">
            <x v="19"/>
          </reference>
        </references>
      </pivotArea>
    </format>
    <format dxfId="694">
      <pivotArea dataOnly="0" labelOnly="1" outline="0" fieldPosition="0">
        <references count="2">
          <reference field="1" count="1" selected="0">
            <x v="29"/>
          </reference>
          <reference field="2" count="1">
            <x v="34"/>
          </reference>
        </references>
      </pivotArea>
    </format>
    <format dxfId="693">
      <pivotArea dataOnly="0" labelOnly="1" outline="0" fieldPosition="0">
        <references count="2">
          <reference field="1" count="1" selected="0">
            <x v="30"/>
          </reference>
          <reference field="2" count="1">
            <x v="20"/>
          </reference>
        </references>
      </pivotArea>
    </format>
    <format dxfId="692">
      <pivotArea dataOnly="0" labelOnly="1" outline="0" fieldPosition="0">
        <references count="2">
          <reference field="1" count="1" selected="0">
            <x v="31"/>
          </reference>
          <reference field="2" count="1">
            <x v="32"/>
          </reference>
        </references>
      </pivotArea>
    </format>
    <format dxfId="691">
      <pivotArea dataOnly="0" labelOnly="1" outline="0" fieldPosition="0">
        <references count="2">
          <reference field="1" count="1" selected="0">
            <x v="32"/>
          </reference>
          <reference field="2" count="1">
            <x v="36"/>
          </reference>
        </references>
      </pivotArea>
    </format>
    <format dxfId="690">
      <pivotArea dataOnly="0" labelOnly="1" outline="0" fieldPosition="0">
        <references count="2">
          <reference field="1" count="1" selected="0">
            <x v="33"/>
          </reference>
          <reference field="2" count="1">
            <x v="22"/>
          </reference>
        </references>
      </pivotArea>
    </format>
    <format dxfId="689">
      <pivotArea dataOnly="0" labelOnly="1" outline="0" fieldPosition="0">
        <references count="2">
          <reference field="1" count="1" selected="0">
            <x v="34"/>
          </reference>
          <reference field="2" count="1">
            <x v="17"/>
          </reference>
        </references>
      </pivotArea>
    </format>
    <format dxfId="688">
      <pivotArea dataOnly="0" labelOnly="1" outline="0" fieldPosition="0">
        <references count="2">
          <reference field="1" count="1" selected="0">
            <x v="35"/>
          </reference>
          <reference field="2" count="1">
            <x v="38"/>
          </reference>
        </references>
      </pivotArea>
    </format>
    <format dxfId="687">
      <pivotArea dataOnly="0" labelOnly="1" outline="0" fieldPosition="0">
        <references count="2">
          <reference field="1" count="1" selected="0">
            <x v="36"/>
          </reference>
          <reference field="2" count="1">
            <x v="41"/>
          </reference>
        </references>
      </pivotArea>
    </format>
    <format dxfId="686">
      <pivotArea dataOnly="0" labelOnly="1" outline="0" fieldPosition="0">
        <references count="2">
          <reference field="1" count="1" selected="0">
            <x v="37"/>
          </reference>
          <reference field="2" count="1">
            <x v="24"/>
          </reference>
        </references>
      </pivotArea>
    </format>
    <format dxfId="685">
      <pivotArea dataOnly="0" labelOnly="1" outline="0" fieldPosition="0">
        <references count="2">
          <reference field="1" count="1" selected="0">
            <x v="38"/>
          </reference>
          <reference field="2" count="1">
            <x v="10"/>
          </reference>
        </references>
      </pivotArea>
    </format>
    <format dxfId="684">
      <pivotArea dataOnly="0" labelOnly="1" outline="0" fieldPosition="0">
        <references count="2">
          <reference field="1" count="1" selected="0">
            <x v="39"/>
          </reference>
          <reference field="2" count="1">
            <x v="1"/>
          </reference>
        </references>
      </pivotArea>
    </format>
    <format dxfId="683">
      <pivotArea dataOnly="0" labelOnly="1" outline="0" fieldPosition="0">
        <references count="2">
          <reference field="1" count="1" selected="0">
            <x v="40"/>
          </reference>
          <reference field="2" count="1">
            <x v="40"/>
          </reference>
        </references>
      </pivotArea>
    </format>
    <format dxfId="682">
      <pivotArea dataOnly="0" labelOnly="1" outline="0" fieldPosition="0">
        <references count="2">
          <reference field="1" count="1" selected="0">
            <x v="41"/>
          </reference>
          <reference field="2" count="1">
            <x v="39"/>
          </reference>
        </references>
      </pivotArea>
    </format>
    <format dxfId="681">
      <pivotArea dataOnly="0" labelOnly="1" outline="0" fieldPosition="0">
        <references count="2">
          <reference field="1" count="1" selected="0">
            <x v="42"/>
          </reference>
          <reference field="2" count="1">
            <x v="37"/>
          </reference>
        </references>
      </pivotArea>
    </format>
    <format dxfId="680">
      <pivotArea dataOnly="0" labelOnly="1" outline="0" fieldPosition="0">
        <references count="1">
          <reference field="4" count="0"/>
        </references>
      </pivotArea>
    </format>
    <format dxfId="679">
      <pivotArea dataOnly="0" labelOnly="1" grandCol="1" outline="0" fieldPosition="0"/>
    </format>
    <format dxfId="678">
      <pivotArea outline="0" collapsedLevelsAreSubtotals="1" fieldPosition="0">
        <references count="1">
          <reference field="4" count="1" selected="0">
            <x v="1"/>
          </reference>
        </references>
      </pivotArea>
    </format>
    <format dxfId="677">
      <pivotArea grandCol="1" outline="0" collapsedLevelsAreSubtotals="1" fieldPosition="0"/>
    </format>
    <format dxfId="676">
      <pivotArea type="topRight" dataOnly="0" labelOnly="1" outline="0" fieldPosition="0"/>
    </format>
    <format dxfId="675">
      <pivotArea dataOnly="0" labelOnly="1" outline="0" fieldPosition="0">
        <references count="1">
          <reference field="4" count="1">
            <x v="1"/>
          </reference>
        </references>
      </pivotArea>
    </format>
    <format dxfId="67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1.xml><?xml version="1.0" encoding="utf-8"?>
<pivotTableDefinition xmlns="http://schemas.openxmlformats.org/spreadsheetml/2006/main" name="Tabla dinámica1" cacheId="22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R41:V92" firstHeaderRow="1" firstDataRow="2" firstDataCol="2"/>
  <pivotFields count="5">
    <pivotField compact="0" numFmtId="22" outline="0" showAll="0"/>
    <pivotField axis="axisRow" dataField="1" compact="0" outline="0" showAll="0" defaultSubtotal="0">
      <items count="49">
        <item x="29"/>
        <item x="4"/>
        <item x="20"/>
        <item x="43"/>
        <item x="22"/>
        <item x="8"/>
        <item x="19"/>
        <item x="0"/>
        <item x="24"/>
        <item x="5"/>
        <item x="1"/>
        <item x="11"/>
        <item x="16"/>
        <item x="41"/>
        <item x="46"/>
        <item x="2"/>
        <item x="10"/>
        <item x="37"/>
        <item x="25"/>
        <item x="38"/>
        <item x="44"/>
        <item x="3"/>
        <item x="6"/>
        <item x="7"/>
        <item x="9"/>
        <item x="12"/>
        <item x="13"/>
        <item x="14"/>
        <item x="15"/>
        <item x="17"/>
        <item x="18"/>
        <item x="21"/>
        <item x="23"/>
        <item x="26"/>
        <item x="27"/>
        <item x="28"/>
        <item x="30"/>
        <item x="31"/>
        <item x="32"/>
        <item x="33"/>
        <item x="34"/>
        <item x="35"/>
        <item x="36"/>
        <item x="39"/>
        <item x="40"/>
        <item x="42"/>
        <item x="45"/>
        <item x="47"/>
        <item x="48"/>
      </items>
    </pivotField>
    <pivotField axis="axisRow" compact="0" outline="0" showAll="0" sortType="descending">
      <items count="50">
        <item x="0"/>
        <item x="8"/>
        <item x="1"/>
        <item x="5"/>
        <item x="10"/>
        <item x="46"/>
        <item x="41"/>
        <item x="22"/>
        <item x="2"/>
        <item x="16"/>
        <item x="43"/>
        <item x="37"/>
        <item x="44"/>
        <item x="20"/>
        <item x="19"/>
        <item x="25"/>
        <item x="4"/>
        <item x="29"/>
        <item x="38"/>
        <item x="11"/>
        <item x="24"/>
        <item x="3"/>
        <item x="6"/>
        <item x="7"/>
        <item x="9"/>
        <item x="12"/>
        <item x="13"/>
        <item x="14"/>
        <item x="15"/>
        <item x="17"/>
        <item x="18"/>
        <item x="21"/>
        <item x="23"/>
        <item x="26"/>
        <item x="27"/>
        <item x="28"/>
        <item x="30"/>
        <item x="31"/>
        <item x="32"/>
        <item x="33"/>
        <item x="34"/>
        <item x="35"/>
        <item x="36"/>
        <item x="39"/>
        <item x="40"/>
        <item x="42"/>
        <item x="45"/>
        <item x="47"/>
        <item x="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Col" compact="0" outline="0" showAll="0">
      <items count="3">
        <item x="1"/>
        <item x="0"/>
        <item t="default"/>
      </items>
    </pivotField>
  </pivotFields>
  <rowFields count="2">
    <field x="1"/>
    <field x="2"/>
  </rowFields>
  <rowItems count="50">
    <i>
      <x/>
      <x v="17"/>
    </i>
    <i>
      <x v="1"/>
      <x v="16"/>
    </i>
    <i>
      <x v="2"/>
      <x v="13"/>
    </i>
    <i>
      <x v="3"/>
      <x v="10"/>
    </i>
    <i>
      <x v="4"/>
      <x v="7"/>
    </i>
    <i>
      <x v="5"/>
      <x v="1"/>
    </i>
    <i>
      <x v="6"/>
      <x v="14"/>
    </i>
    <i>
      <x v="7"/>
      <x/>
    </i>
    <i>
      <x v="8"/>
      <x v="20"/>
    </i>
    <i>
      <x v="9"/>
      <x v="3"/>
    </i>
    <i>
      <x v="10"/>
      <x v="2"/>
    </i>
    <i>
      <x v="11"/>
      <x v="19"/>
    </i>
    <i>
      <x v="12"/>
      <x v="9"/>
    </i>
    <i>
      <x v="13"/>
      <x v="6"/>
    </i>
    <i>
      <x v="14"/>
      <x v="5"/>
    </i>
    <i>
      <x v="15"/>
      <x v="8"/>
    </i>
    <i>
      <x v="16"/>
      <x v="4"/>
    </i>
    <i>
      <x v="17"/>
      <x v="11"/>
    </i>
    <i>
      <x v="18"/>
      <x v="15"/>
    </i>
    <i>
      <x v="19"/>
      <x v="18"/>
    </i>
    <i>
      <x v="20"/>
      <x v="12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>
      <x v="35"/>
      <x v="35"/>
    </i>
    <i>
      <x v="36"/>
      <x v="36"/>
    </i>
    <i>
      <x v="37"/>
      <x v="37"/>
    </i>
    <i>
      <x v="38"/>
      <x v="38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6"/>
      <x v="46"/>
    </i>
    <i>
      <x v="47"/>
      <x v="47"/>
    </i>
    <i>
      <x v="48"/>
      <x v="48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CODIGO PUNTO" fld="1" subtotal="count" baseField="0" baseItem="0"/>
  </dataFields>
  <formats count="92">
    <format dxfId="345">
      <pivotArea type="all" dataOnly="0" outline="0" fieldPosition="0"/>
    </format>
    <format dxfId="344">
      <pivotArea outline="0" collapsedLevelsAreSubtotals="1" fieldPosition="0"/>
    </format>
    <format dxfId="343">
      <pivotArea dataOnly="0" labelOnly="1" outline="0" fieldPosition="0">
        <references count="1">
          <reference field="1" count="7">
            <x v="0"/>
            <x v="1"/>
            <x v="2"/>
            <x v="3"/>
            <x v="4"/>
            <x v="5"/>
            <x v="6"/>
          </reference>
        </references>
      </pivotArea>
    </format>
    <format dxfId="342">
      <pivotArea dataOnly="0" labelOnly="1" grandRow="1" outline="0" fieldPosition="0"/>
    </format>
    <format dxfId="341">
      <pivotArea dataOnly="0" labelOnly="1" outline="0" fieldPosition="0">
        <references count="1">
          <reference field="4" count="0"/>
        </references>
      </pivotArea>
    </format>
    <format dxfId="340">
      <pivotArea dataOnly="0" labelOnly="1" grandCol="1" outline="0" fieldPosition="0"/>
    </format>
    <format dxfId="339">
      <pivotArea type="all" dataOnly="0" outline="0" fieldPosition="0"/>
    </format>
    <format dxfId="338">
      <pivotArea field="1" type="button" dataOnly="0" labelOnly="1" outline="0" axis="axisRow" fieldPosition="0"/>
    </format>
    <format dxfId="337">
      <pivotArea field="2" type="button" dataOnly="0" labelOnly="1" outline="0" axis="axisRow" fieldPosition="1"/>
    </format>
    <format dxfId="336">
      <pivotArea dataOnly="0" labelOnly="1" outline="0" fieldPosition="0">
        <references count="1">
          <reference field="4" count="0"/>
        </references>
      </pivotArea>
    </format>
    <format dxfId="335">
      <pivotArea dataOnly="0" labelOnly="1" grandCol="1" outline="0" fieldPosition="0"/>
    </format>
    <format dxfId="334">
      <pivotArea type="all" dataOnly="0" outline="0" fieldPosition="0"/>
    </format>
    <format dxfId="333">
      <pivotArea field="1" type="button" dataOnly="0" labelOnly="1" outline="0" axis="axisRow" fieldPosition="0"/>
    </format>
    <format dxfId="332">
      <pivotArea field="2" type="button" dataOnly="0" labelOnly="1" outline="0" axis="axisRow" fieldPosition="1"/>
    </format>
    <format dxfId="331">
      <pivotArea dataOnly="0" labelOnly="1" outline="0" fieldPosition="0">
        <references count="1">
          <reference field="4" count="0"/>
        </references>
      </pivotArea>
    </format>
    <format dxfId="330">
      <pivotArea dataOnly="0" labelOnly="1" grandCol="1" outline="0" fieldPosition="0"/>
    </format>
    <format dxfId="329">
      <pivotArea field="1" type="button" dataOnly="0" labelOnly="1" outline="0" axis="axisRow" fieldPosition="0"/>
    </format>
    <format dxfId="328">
      <pivotArea field="2" type="button" dataOnly="0" labelOnly="1" outline="0" axis="axisRow" fieldPosition="1"/>
    </format>
    <format dxfId="327">
      <pivotArea dataOnly="0" labelOnly="1" outline="0" fieldPosition="0">
        <references count="1">
          <reference field="4" count="0"/>
        </references>
      </pivotArea>
    </format>
    <format dxfId="326">
      <pivotArea dataOnly="0" labelOnly="1" grandCol="1" outline="0" fieldPosition="0"/>
    </format>
    <format dxfId="325">
      <pivotArea outline="0" collapsedLevelsAreSubtotals="1" fieldPosition="0"/>
    </format>
    <format dxfId="324">
      <pivotArea field="1" type="button" dataOnly="0" labelOnly="1" outline="0" axis="axisRow" fieldPosition="0"/>
    </format>
    <format dxfId="323">
      <pivotArea field="2" type="button" dataOnly="0" labelOnly="1" outline="0" axis="axisRow" fieldPosition="1"/>
    </format>
    <format dxfId="322">
      <pivotArea dataOnly="0" labelOnly="1" outline="0" fieldPosition="0">
        <references count="1">
          <reference field="1" count="0"/>
        </references>
      </pivotArea>
    </format>
    <format dxfId="321">
      <pivotArea dataOnly="0" labelOnly="1" grandRow="1" outline="0" fieldPosition="0"/>
    </format>
    <format dxfId="320">
      <pivotArea dataOnly="0" labelOnly="1" outline="0" fieldPosition="0">
        <references count="2">
          <reference field="1" count="1" selected="0">
            <x v="0"/>
          </reference>
          <reference field="2" count="1">
            <x v="17"/>
          </reference>
        </references>
      </pivotArea>
    </format>
    <format dxfId="319">
      <pivotArea dataOnly="0" labelOnly="1" outline="0" fieldPosition="0">
        <references count="2">
          <reference field="1" count="1" selected="0">
            <x v="1"/>
          </reference>
          <reference field="2" count="1">
            <x v="16"/>
          </reference>
        </references>
      </pivotArea>
    </format>
    <format dxfId="318">
      <pivotArea dataOnly="0" labelOnly="1" outline="0" fieldPosition="0">
        <references count="2">
          <reference field="1" count="1" selected="0">
            <x v="2"/>
          </reference>
          <reference field="2" count="1">
            <x v="13"/>
          </reference>
        </references>
      </pivotArea>
    </format>
    <format dxfId="317">
      <pivotArea dataOnly="0" labelOnly="1" outline="0" fieldPosition="0">
        <references count="2">
          <reference field="1" count="1" selected="0">
            <x v="3"/>
          </reference>
          <reference field="2" count="1">
            <x v="10"/>
          </reference>
        </references>
      </pivotArea>
    </format>
    <format dxfId="316">
      <pivotArea dataOnly="0" labelOnly="1" outline="0" fieldPosition="0">
        <references count="2">
          <reference field="1" count="1" selected="0">
            <x v="4"/>
          </reference>
          <reference field="2" count="1">
            <x v="7"/>
          </reference>
        </references>
      </pivotArea>
    </format>
    <format dxfId="315">
      <pivotArea dataOnly="0" labelOnly="1" outline="0" fieldPosition="0">
        <references count="2">
          <reference field="1" count="1" selected="0">
            <x v="5"/>
          </reference>
          <reference field="2" count="1">
            <x v="1"/>
          </reference>
        </references>
      </pivotArea>
    </format>
    <format dxfId="314">
      <pivotArea dataOnly="0" labelOnly="1" outline="0" fieldPosition="0">
        <references count="2">
          <reference field="1" count="1" selected="0">
            <x v="6"/>
          </reference>
          <reference field="2" count="1">
            <x v="14"/>
          </reference>
        </references>
      </pivotArea>
    </format>
    <format dxfId="313">
      <pivotArea dataOnly="0" labelOnly="1" outline="0" fieldPosition="0">
        <references count="2">
          <reference field="1" count="1" selected="0">
            <x v="7"/>
          </reference>
          <reference field="2" count="1">
            <x v="0"/>
          </reference>
        </references>
      </pivotArea>
    </format>
    <format dxfId="312">
      <pivotArea dataOnly="0" labelOnly="1" outline="0" fieldPosition="0">
        <references count="2">
          <reference field="1" count="1" selected="0">
            <x v="8"/>
          </reference>
          <reference field="2" count="1">
            <x v="20"/>
          </reference>
        </references>
      </pivotArea>
    </format>
    <format dxfId="311">
      <pivotArea dataOnly="0" labelOnly="1" outline="0" fieldPosition="0">
        <references count="2">
          <reference field="1" count="1" selected="0">
            <x v="9"/>
          </reference>
          <reference field="2" count="1">
            <x v="3"/>
          </reference>
        </references>
      </pivotArea>
    </format>
    <format dxfId="310">
      <pivotArea dataOnly="0" labelOnly="1" outline="0" fieldPosition="0">
        <references count="2">
          <reference field="1" count="1" selected="0">
            <x v="10"/>
          </reference>
          <reference field="2" count="1">
            <x v="2"/>
          </reference>
        </references>
      </pivotArea>
    </format>
    <format dxfId="309">
      <pivotArea dataOnly="0" labelOnly="1" outline="0" fieldPosition="0">
        <references count="2">
          <reference field="1" count="1" selected="0">
            <x v="11"/>
          </reference>
          <reference field="2" count="1">
            <x v="19"/>
          </reference>
        </references>
      </pivotArea>
    </format>
    <format dxfId="308">
      <pivotArea dataOnly="0" labelOnly="1" outline="0" fieldPosition="0">
        <references count="2">
          <reference field="1" count="1" selected="0">
            <x v="12"/>
          </reference>
          <reference field="2" count="1">
            <x v="9"/>
          </reference>
        </references>
      </pivotArea>
    </format>
    <format dxfId="307">
      <pivotArea dataOnly="0" labelOnly="1" outline="0" fieldPosition="0">
        <references count="2">
          <reference field="1" count="1" selected="0">
            <x v="13"/>
          </reference>
          <reference field="2" count="1">
            <x v="6"/>
          </reference>
        </references>
      </pivotArea>
    </format>
    <format dxfId="306">
      <pivotArea dataOnly="0" labelOnly="1" outline="0" fieldPosition="0">
        <references count="2">
          <reference field="1" count="1" selected="0">
            <x v="14"/>
          </reference>
          <reference field="2" count="1">
            <x v="5"/>
          </reference>
        </references>
      </pivotArea>
    </format>
    <format dxfId="305">
      <pivotArea dataOnly="0" labelOnly="1" outline="0" fieldPosition="0">
        <references count="2">
          <reference field="1" count="1" selected="0">
            <x v="15"/>
          </reference>
          <reference field="2" count="1">
            <x v="8"/>
          </reference>
        </references>
      </pivotArea>
    </format>
    <format dxfId="304">
      <pivotArea dataOnly="0" labelOnly="1" outline="0" fieldPosition="0">
        <references count="2">
          <reference field="1" count="1" selected="0">
            <x v="16"/>
          </reference>
          <reference field="2" count="1">
            <x v="4"/>
          </reference>
        </references>
      </pivotArea>
    </format>
    <format dxfId="303">
      <pivotArea dataOnly="0" labelOnly="1" outline="0" fieldPosition="0">
        <references count="2">
          <reference field="1" count="1" selected="0">
            <x v="17"/>
          </reference>
          <reference field="2" count="1">
            <x v="11"/>
          </reference>
        </references>
      </pivotArea>
    </format>
    <format dxfId="302">
      <pivotArea dataOnly="0" labelOnly="1" outline="0" fieldPosition="0">
        <references count="2">
          <reference field="1" count="1" selected="0">
            <x v="18"/>
          </reference>
          <reference field="2" count="1">
            <x v="15"/>
          </reference>
        </references>
      </pivotArea>
    </format>
    <format dxfId="301">
      <pivotArea dataOnly="0" labelOnly="1" outline="0" fieldPosition="0">
        <references count="2">
          <reference field="1" count="1" selected="0">
            <x v="19"/>
          </reference>
          <reference field="2" count="1">
            <x v="18"/>
          </reference>
        </references>
      </pivotArea>
    </format>
    <format dxfId="300">
      <pivotArea dataOnly="0" labelOnly="1" outline="0" fieldPosition="0">
        <references count="2">
          <reference field="1" count="1" selected="0">
            <x v="20"/>
          </reference>
          <reference field="2" count="1">
            <x v="12"/>
          </reference>
        </references>
      </pivotArea>
    </format>
    <format dxfId="299">
      <pivotArea dataOnly="0" labelOnly="1" outline="0" fieldPosition="0">
        <references count="1">
          <reference field="4" count="0"/>
        </references>
      </pivotArea>
    </format>
    <format dxfId="298">
      <pivotArea dataOnly="0" labelOnly="1" grandCol="1" outline="0" fieldPosition="0"/>
    </format>
    <format dxfId="297">
      <pivotArea outline="0" collapsedLevelsAreSubtotals="1" fieldPosition="0">
        <references count="1">
          <reference field="4" count="1" selected="0">
            <x v="1"/>
          </reference>
        </references>
      </pivotArea>
    </format>
    <format dxfId="296">
      <pivotArea grandCol="1" outline="0" collapsedLevelsAreSubtotals="1" fieldPosition="0"/>
    </format>
    <format dxfId="295">
      <pivotArea type="topRight" dataOnly="0" labelOnly="1" outline="0" fieldPosition="0"/>
    </format>
    <format dxfId="294">
      <pivotArea dataOnly="0" labelOnly="1" outline="0" fieldPosition="0">
        <references count="1">
          <reference field="4" count="1">
            <x v="1"/>
          </reference>
        </references>
      </pivotArea>
    </format>
    <format dxfId="293">
      <pivotArea dataOnly="0" labelOnly="1" grandCol="1" outline="0" fieldPosition="0"/>
    </format>
    <format dxfId="292">
      <pivotArea outline="0" collapsedLevelsAreSubtotals="1" fieldPosition="0">
        <references count="2">
          <reference field="1" count="1" selected="0">
            <x v="1"/>
          </reference>
          <reference field="2" count="1" selected="0">
            <x v="16"/>
          </reference>
        </references>
      </pivotArea>
    </format>
    <format dxfId="291">
      <pivotArea dataOnly="0" labelOnly="1" outline="0" fieldPosition="0">
        <references count="1">
          <reference field="1" count="1">
            <x v="1"/>
          </reference>
        </references>
      </pivotArea>
    </format>
    <format dxfId="290">
      <pivotArea dataOnly="0" labelOnly="1" outline="0" fieldPosition="0">
        <references count="2">
          <reference field="1" count="1" selected="0">
            <x v="1"/>
          </reference>
          <reference field="2" count="1">
            <x v="16"/>
          </reference>
        </references>
      </pivotArea>
    </format>
    <format dxfId="289">
      <pivotArea outline="0" collapsedLevelsAreSubtotals="1" fieldPosition="0">
        <references count="2">
          <reference field="1" count="1" selected="0">
            <x v="1"/>
          </reference>
          <reference field="2" count="1" selected="0">
            <x v="16"/>
          </reference>
        </references>
      </pivotArea>
    </format>
    <format dxfId="288">
      <pivotArea dataOnly="0" labelOnly="1" outline="0" fieldPosition="0">
        <references count="1">
          <reference field="1" count="1">
            <x v="1"/>
          </reference>
        </references>
      </pivotArea>
    </format>
    <format dxfId="287">
      <pivotArea dataOnly="0" labelOnly="1" outline="0" fieldPosition="0">
        <references count="2">
          <reference field="1" count="1" selected="0">
            <x v="1"/>
          </reference>
          <reference field="2" count="1">
            <x v="16"/>
          </reference>
        </references>
      </pivotArea>
    </format>
    <format dxfId="286">
      <pivotArea outline="0" collapsedLevelsAreSubtotals="1" fieldPosition="0">
        <references count="2">
          <reference field="1" count="1" selected="0">
            <x v="2"/>
          </reference>
          <reference field="2" count="1" selected="0">
            <x v="13"/>
          </reference>
        </references>
      </pivotArea>
    </format>
    <format dxfId="285">
      <pivotArea dataOnly="0" labelOnly="1" outline="0" fieldPosition="0">
        <references count="1">
          <reference field="1" count="1">
            <x v="2"/>
          </reference>
        </references>
      </pivotArea>
    </format>
    <format dxfId="284">
      <pivotArea dataOnly="0" labelOnly="1" outline="0" fieldPosition="0">
        <references count="2">
          <reference field="1" count="1" selected="0">
            <x v="2"/>
          </reference>
          <reference field="2" count="1">
            <x v="13"/>
          </reference>
        </references>
      </pivotArea>
    </format>
    <format dxfId="283">
      <pivotArea outline="0" collapsedLevelsAreSubtotals="1" fieldPosition="0">
        <references count="2">
          <reference field="1" count="1" selected="0">
            <x v="2"/>
          </reference>
          <reference field="2" count="1" selected="0">
            <x v="13"/>
          </reference>
        </references>
      </pivotArea>
    </format>
    <format dxfId="282">
      <pivotArea dataOnly="0" labelOnly="1" outline="0" fieldPosition="0">
        <references count="1">
          <reference field="1" count="1">
            <x v="2"/>
          </reference>
        </references>
      </pivotArea>
    </format>
    <format dxfId="281">
      <pivotArea dataOnly="0" labelOnly="1" outline="0" fieldPosition="0">
        <references count="2">
          <reference field="1" count="1" selected="0">
            <x v="2"/>
          </reference>
          <reference field="2" count="1">
            <x v="13"/>
          </reference>
        </references>
      </pivotArea>
    </format>
    <format dxfId="280">
      <pivotArea outline="0" collapsedLevelsAreSubtotals="1" fieldPosition="0">
        <references count="2">
          <reference field="1" count="1" selected="0">
            <x v="4"/>
          </reference>
          <reference field="2" count="1" selected="0">
            <x v="7"/>
          </reference>
        </references>
      </pivotArea>
    </format>
    <format dxfId="279">
      <pivotArea dataOnly="0" labelOnly="1" outline="0" fieldPosition="0">
        <references count="1">
          <reference field="1" count="1">
            <x v="4"/>
          </reference>
        </references>
      </pivotArea>
    </format>
    <format dxfId="278">
      <pivotArea dataOnly="0" labelOnly="1" outline="0" fieldPosition="0">
        <references count="2">
          <reference field="1" count="1" selected="0">
            <x v="4"/>
          </reference>
          <reference field="2" count="1">
            <x v="7"/>
          </reference>
        </references>
      </pivotArea>
    </format>
    <format dxfId="277">
      <pivotArea outline="0" collapsedLevelsAreSubtotals="1" fieldPosition="0">
        <references count="2">
          <reference field="1" count="1" selected="0">
            <x v="4"/>
          </reference>
          <reference field="2" count="1" selected="0">
            <x v="7"/>
          </reference>
        </references>
      </pivotArea>
    </format>
    <format dxfId="276">
      <pivotArea dataOnly="0" labelOnly="1" outline="0" fieldPosition="0">
        <references count="1">
          <reference field="1" count="1">
            <x v="4"/>
          </reference>
        </references>
      </pivotArea>
    </format>
    <format dxfId="275">
      <pivotArea dataOnly="0" labelOnly="1" outline="0" fieldPosition="0">
        <references count="2">
          <reference field="1" count="1" selected="0">
            <x v="4"/>
          </reference>
          <reference field="2" count="1">
            <x v="7"/>
          </reference>
        </references>
      </pivotArea>
    </format>
    <format dxfId="274">
      <pivotArea outline="0" collapsedLevelsAreSubtotals="1" fieldPosition="0">
        <references count="2">
          <reference field="1" count="1" selected="0">
            <x v="12"/>
          </reference>
          <reference field="2" count="1" selected="0">
            <x v="9"/>
          </reference>
        </references>
      </pivotArea>
    </format>
    <format dxfId="273">
      <pivotArea dataOnly="0" labelOnly="1" outline="0" fieldPosition="0">
        <references count="1">
          <reference field="1" count="1">
            <x v="12"/>
          </reference>
        </references>
      </pivotArea>
    </format>
    <format dxfId="272">
      <pivotArea dataOnly="0" labelOnly="1" outline="0" fieldPosition="0">
        <references count="2">
          <reference field="1" count="1" selected="0">
            <x v="12"/>
          </reference>
          <reference field="2" count="1">
            <x v="9"/>
          </reference>
        </references>
      </pivotArea>
    </format>
    <format dxfId="271">
      <pivotArea outline="0" collapsedLevelsAreSubtotals="1" fieldPosition="0">
        <references count="2">
          <reference field="1" count="1" selected="0">
            <x v="12"/>
          </reference>
          <reference field="2" count="1" selected="0">
            <x v="9"/>
          </reference>
        </references>
      </pivotArea>
    </format>
    <format dxfId="270">
      <pivotArea dataOnly="0" labelOnly="1" outline="0" fieldPosition="0">
        <references count="1">
          <reference field="1" count="1">
            <x v="12"/>
          </reference>
        </references>
      </pivotArea>
    </format>
    <format dxfId="269">
      <pivotArea dataOnly="0" labelOnly="1" outline="0" fieldPosition="0">
        <references count="2">
          <reference field="1" count="1" selected="0">
            <x v="12"/>
          </reference>
          <reference field="2" count="1">
            <x v="9"/>
          </reference>
        </references>
      </pivotArea>
    </format>
    <format dxfId="268">
      <pivotArea outline="0" collapsedLevelsAreSubtotals="1" fieldPosition="0">
        <references count="2">
          <reference field="1" count="1" selected="0">
            <x v="15"/>
          </reference>
          <reference field="2" count="1" selected="0">
            <x v="8"/>
          </reference>
        </references>
      </pivotArea>
    </format>
    <format dxfId="267">
      <pivotArea dataOnly="0" labelOnly="1" outline="0" fieldPosition="0">
        <references count="1">
          <reference field="1" count="1">
            <x v="15"/>
          </reference>
        </references>
      </pivotArea>
    </format>
    <format dxfId="266">
      <pivotArea dataOnly="0" labelOnly="1" outline="0" fieldPosition="0">
        <references count="2">
          <reference field="1" count="1" selected="0">
            <x v="15"/>
          </reference>
          <reference field="2" count="1">
            <x v="8"/>
          </reference>
        </references>
      </pivotArea>
    </format>
    <format dxfId="265">
      <pivotArea outline="0" collapsedLevelsAreSubtotals="1" fieldPosition="0">
        <references count="2">
          <reference field="1" count="1" selected="0">
            <x v="15"/>
          </reference>
          <reference field="2" count="1" selected="0">
            <x v="8"/>
          </reference>
        </references>
      </pivotArea>
    </format>
    <format dxfId="264">
      <pivotArea dataOnly="0" labelOnly="1" outline="0" fieldPosition="0">
        <references count="1">
          <reference field="1" count="1">
            <x v="15"/>
          </reference>
        </references>
      </pivotArea>
    </format>
    <format dxfId="263">
      <pivotArea dataOnly="0" labelOnly="1" outline="0" fieldPosition="0">
        <references count="2">
          <reference field="1" count="1" selected="0">
            <x v="15"/>
          </reference>
          <reference field="2" count="1">
            <x v="8"/>
          </reference>
        </references>
      </pivotArea>
    </format>
    <format dxfId="262">
      <pivotArea outline="0" collapsedLevelsAreSubtotals="1" fieldPosition="0">
        <references count="2">
          <reference field="1" count="1" selected="0">
            <x v="15"/>
          </reference>
          <reference field="2" count="1" selected="0">
            <x v="8"/>
          </reference>
        </references>
      </pivotArea>
    </format>
    <format dxfId="261">
      <pivotArea dataOnly="0" labelOnly="1" outline="0" fieldPosition="0">
        <references count="1">
          <reference field="1" count="1">
            <x v="15"/>
          </reference>
        </references>
      </pivotArea>
    </format>
    <format dxfId="260">
      <pivotArea dataOnly="0" labelOnly="1" outline="0" fieldPosition="0">
        <references count="2">
          <reference field="1" count="1" selected="0">
            <x v="15"/>
          </reference>
          <reference field="2" count="1">
            <x v="8"/>
          </reference>
        </references>
      </pivotArea>
    </format>
    <format dxfId="259">
      <pivotArea outline="0" collapsedLevelsAreSubtotals="1" fieldPosition="0">
        <references count="2">
          <reference field="1" count="1" selected="0">
            <x v="30"/>
          </reference>
          <reference field="2" count="1" selected="0">
            <x v="30"/>
          </reference>
        </references>
      </pivotArea>
    </format>
    <format dxfId="258">
      <pivotArea dataOnly="0" labelOnly="1" outline="0" fieldPosition="0">
        <references count="1">
          <reference field="1" count="1">
            <x v="30"/>
          </reference>
        </references>
      </pivotArea>
    </format>
    <format dxfId="257">
      <pivotArea dataOnly="0" labelOnly="1" outline="0" fieldPosition="0">
        <references count="2">
          <reference field="1" count="1" selected="0">
            <x v="30"/>
          </reference>
          <reference field="2" count="1">
            <x v="30"/>
          </reference>
        </references>
      </pivotArea>
    </format>
    <format dxfId="256">
      <pivotArea outline="0" collapsedLevelsAreSubtotals="1" fieldPosition="0">
        <references count="2">
          <reference field="1" count="1" selected="0">
            <x v="30"/>
          </reference>
          <reference field="2" count="1" selected="0">
            <x v="30"/>
          </reference>
        </references>
      </pivotArea>
    </format>
    <format dxfId="255">
      <pivotArea dataOnly="0" labelOnly="1" outline="0" fieldPosition="0">
        <references count="1">
          <reference field="1" count="1">
            <x v="30"/>
          </reference>
        </references>
      </pivotArea>
    </format>
    <format dxfId="254">
      <pivotArea dataOnly="0" labelOnly="1" outline="0" fieldPosition="0">
        <references count="2">
          <reference field="1" count="1" selected="0">
            <x v="30"/>
          </reference>
          <reference field="2" count="1">
            <x v="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2.xml><?xml version="1.0" encoding="utf-8"?>
<pivotTableDefinition xmlns="http://schemas.openxmlformats.org/spreadsheetml/2006/main" name="Tabla dinámica4" cacheId="22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B40:E159" firstHeaderRow="2" firstDataRow="2" firstDataCol="3"/>
  <pivotFields count="5">
    <pivotField axis="axisRow" compact="0" numFmtId="22" outline="0" showAll="0" defaultSubtotal="0">
      <items count="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</items>
    </pivotField>
    <pivotField dataField="1" compact="0" outline="0" showAll="0"/>
    <pivotField axis="axisRow" compact="0" outline="0" showAll="0" defaultSubtotal="0">
      <items count="49">
        <item x="46"/>
        <item x="22"/>
        <item x="38"/>
        <item x="8"/>
        <item x="2"/>
        <item x="10"/>
        <item x="1"/>
        <item x="20"/>
        <item x="24"/>
        <item x="4"/>
        <item x="44"/>
        <item x="29"/>
        <item x="19"/>
        <item x="0"/>
        <item x="41"/>
        <item x="5"/>
        <item x="37"/>
        <item x="16"/>
        <item x="25"/>
        <item x="43"/>
        <item x="11"/>
        <item x="3"/>
        <item x="6"/>
        <item x="7"/>
        <item x="9"/>
        <item x="12"/>
        <item x="13"/>
        <item x="14"/>
        <item x="15"/>
        <item x="17"/>
        <item x="18"/>
        <item x="21"/>
        <item x="23"/>
        <item x="26"/>
        <item x="27"/>
        <item x="28"/>
        <item x="30"/>
        <item x="31"/>
        <item x="32"/>
        <item x="33"/>
        <item x="34"/>
        <item x="35"/>
        <item x="36"/>
        <item x="39"/>
        <item x="40"/>
        <item x="42"/>
        <item x="45"/>
        <item x="47"/>
        <item x="48"/>
      </items>
    </pivotField>
    <pivotField compact="0" outline="0" showAll="0"/>
    <pivotField axis="axisRow" compact="0" outline="0" showAll="0">
      <items count="3">
        <item x="1"/>
        <item x="0"/>
        <item t="default"/>
      </items>
    </pivotField>
  </pivotFields>
  <rowFields count="3">
    <field x="2"/>
    <field x="0"/>
    <field x="4"/>
  </rowFields>
  <rowItems count="118">
    <i>
      <x/>
      <x v="105"/>
      <x/>
    </i>
    <i>
      <x v="1"/>
      <x v="35"/>
      <x v="1"/>
    </i>
    <i r="1">
      <x v="43"/>
      <x v="1"/>
    </i>
    <i r="1">
      <x v="57"/>
      <x v="1"/>
    </i>
    <i r="1">
      <x v="75"/>
      <x v="1"/>
    </i>
    <i r="1">
      <x v="97"/>
      <x v="1"/>
    </i>
    <i r="1">
      <x v="102"/>
      <x v="1"/>
    </i>
    <i r="1">
      <x v="109"/>
      <x v="1"/>
    </i>
    <i>
      <x v="2"/>
      <x v="72"/>
      <x v="1"/>
    </i>
    <i r="1">
      <x v="84"/>
      <x v="1"/>
    </i>
    <i>
      <x v="3"/>
      <x v="10"/>
      <x/>
    </i>
    <i r="1">
      <x v="67"/>
      <x/>
    </i>
    <i r="1">
      <x v="68"/>
      <x/>
    </i>
    <i>
      <x v="4"/>
      <x v="2"/>
      <x/>
    </i>
    <i r="1">
      <x v="20"/>
      <x v="1"/>
    </i>
    <i r="1">
      <x v="86"/>
      <x v="1"/>
    </i>
    <i r="1">
      <x v="95"/>
      <x/>
    </i>
    <i r="1">
      <x v="113"/>
      <x/>
    </i>
    <i>
      <x v="5"/>
      <x v="12"/>
      <x/>
    </i>
    <i r="1">
      <x v="106"/>
      <x/>
    </i>
    <i>
      <x v="6"/>
      <x v="1"/>
      <x v="1"/>
    </i>
    <i r="1">
      <x v="9"/>
      <x/>
    </i>
    <i r="1">
      <x v="28"/>
      <x/>
    </i>
    <i>
      <x v="7"/>
      <x v="32"/>
      <x v="1"/>
    </i>
    <i r="1">
      <x v="33"/>
      <x v="1"/>
    </i>
    <i r="1">
      <x v="53"/>
      <x v="1"/>
    </i>
    <i r="1">
      <x v="54"/>
      <x v="1"/>
    </i>
    <i r="1">
      <x v="76"/>
      <x v="1"/>
    </i>
    <i r="1">
      <x v="81"/>
      <x/>
    </i>
    <i r="1">
      <x v="82"/>
      <x v="1"/>
    </i>
    <i r="1">
      <x v="83"/>
      <x v="1"/>
    </i>
    <i r="1">
      <x v="89"/>
      <x v="1"/>
    </i>
    <i r="1">
      <x v="90"/>
      <x v="1"/>
    </i>
    <i>
      <x v="8"/>
      <x v="41"/>
      <x v="1"/>
    </i>
    <i>
      <x v="9"/>
      <x v="5"/>
      <x/>
    </i>
    <i r="1">
      <x v="13"/>
      <x/>
    </i>
    <i r="1">
      <x v="14"/>
      <x v="1"/>
    </i>
    <i r="1">
      <x v="15"/>
      <x v="1"/>
    </i>
    <i r="1">
      <x v="17"/>
      <x/>
    </i>
    <i r="1">
      <x v="18"/>
      <x/>
    </i>
    <i r="1">
      <x v="22"/>
      <x/>
    </i>
    <i r="1">
      <x v="23"/>
      <x/>
    </i>
    <i r="1">
      <x v="36"/>
      <x/>
    </i>
    <i r="1">
      <x v="37"/>
      <x/>
    </i>
    <i r="1">
      <x v="38"/>
      <x/>
    </i>
    <i r="1">
      <x v="39"/>
      <x v="1"/>
    </i>
    <i r="1">
      <x v="45"/>
      <x/>
    </i>
    <i r="1">
      <x v="46"/>
      <x/>
    </i>
    <i r="1">
      <x v="61"/>
      <x/>
    </i>
    <i r="1">
      <x v="62"/>
      <x v="1"/>
    </i>
    <i r="1">
      <x v="92"/>
      <x/>
    </i>
    <i r="1">
      <x v="93"/>
      <x/>
    </i>
    <i>
      <x v="10"/>
      <x v="85"/>
      <x v="1"/>
    </i>
    <i>
      <x v="11"/>
      <x v="50"/>
      <x v="1"/>
    </i>
    <i r="1">
      <x v="103"/>
      <x v="1"/>
    </i>
    <i>
      <x v="12"/>
      <x v="29"/>
      <x v="1"/>
    </i>
    <i r="1">
      <x v="30"/>
      <x v="1"/>
    </i>
    <i r="1">
      <x v="52"/>
      <x v="1"/>
    </i>
    <i>
      <x v="13"/>
      <x/>
      <x v="1"/>
    </i>
    <i r="1">
      <x v="3"/>
      <x/>
    </i>
    <i>
      <x v="14"/>
      <x v="77"/>
      <x/>
    </i>
    <i r="1">
      <x v="91"/>
      <x/>
    </i>
    <i>
      <x v="15"/>
      <x v="6"/>
      <x v="1"/>
    </i>
    <i>
      <x v="16"/>
      <x v="71"/>
      <x v="1"/>
    </i>
    <i r="1">
      <x v="76"/>
      <x v="1"/>
    </i>
    <i>
      <x v="17"/>
      <x v="25"/>
      <x v="1"/>
    </i>
    <i r="1">
      <x v="49"/>
      <x v="1"/>
    </i>
    <i r="1">
      <x v="107"/>
      <x v="1"/>
    </i>
    <i r="1">
      <x v="114"/>
      <x v="1"/>
    </i>
    <i>
      <x v="18"/>
      <x v="42"/>
      <x v="1"/>
    </i>
    <i r="1">
      <x v="100"/>
      <x v="1"/>
    </i>
    <i>
      <x v="19"/>
      <x v="80"/>
      <x v="1"/>
    </i>
    <i>
      <x v="20"/>
      <x v="16"/>
      <x v="1"/>
    </i>
    <i r="1">
      <x v="69"/>
      <x v="1"/>
    </i>
    <i>
      <x v="21"/>
      <x v="4"/>
      <x/>
    </i>
    <i>
      <x v="22"/>
      <x v="7"/>
      <x v="1"/>
    </i>
    <i>
      <x v="23"/>
      <x v="8"/>
      <x v="1"/>
    </i>
    <i>
      <x v="24"/>
      <x v="11"/>
      <x v="1"/>
    </i>
    <i>
      <x v="25"/>
      <x v="18"/>
      <x/>
    </i>
    <i r="1">
      <x v="96"/>
      <x/>
    </i>
    <i>
      <x v="26"/>
      <x v="19"/>
      <x v="1"/>
    </i>
    <i>
      <x v="27"/>
      <x v="21"/>
      <x/>
    </i>
    <i>
      <x v="28"/>
      <x v="24"/>
      <x v="1"/>
    </i>
    <i>
      <x v="29"/>
      <x v="26"/>
      <x v="1"/>
    </i>
    <i r="1">
      <x v="63"/>
      <x/>
    </i>
    <i>
      <x v="30"/>
      <x v="27"/>
      <x v="1"/>
    </i>
    <i r="1">
      <x v="31"/>
      <x v="1"/>
    </i>
    <i r="1">
      <x v="56"/>
      <x v="1"/>
    </i>
    <i r="1">
      <x v="108"/>
      <x v="1"/>
    </i>
    <i>
      <x v="31"/>
      <x v="34"/>
      <x/>
    </i>
    <i>
      <x v="32"/>
      <x v="40"/>
      <x v="1"/>
    </i>
    <i>
      <x v="33"/>
      <x v="44"/>
      <x/>
    </i>
    <i>
      <x v="34"/>
      <x v="47"/>
      <x v="1"/>
    </i>
    <i>
      <x v="35"/>
      <x v="48"/>
      <x v="1"/>
    </i>
    <i r="1">
      <x v="94"/>
      <x/>
    </i>
    <i r="1">
      <x v="101"/>
      <x/>
    </i>
    <i>
      <x v="36"/>
      <x v="51"/>
      <x v="1"/>
    </i>
    <i>
      <x v="37"/>
      <x v="55"/>
      <x/>
    </i>
    <i>
      <x v="38"/>
      <x v="58"/>
      <x/>
    </i>
    <i r="1">
      <x v="59"/>
      <x/>
    </i>
    <i>
      <x v="39"/>
      <x v="60"/>
      <x v="1"/>
    </i>
    <i r="1">
      <x v="87"/>
      <x v="1"/>
    </i>
    <i>
      <x v="40"/>
      <x v="64"/>
      <x v="1"/>
    </i>
    <i>
      <x v="41"/>
      <x v="65"/>
      <x v="1"/>
    </i>
    <i r="1">
      <x v="66"/>
      <x v="1"/>
    </i>
    <i>
      <x v="42"/>
      <x v="70"/>
      <x/>
    </i>
    <i r="1">
      <x v="99"/>
      <x v="1"/>
    </i>
    <i>
      <x v="43"/>
      <x v="73"/>
      <x/>
    </i>
    <i>
      <x v="44"/>
      <x v="74"/>
      <x v="1"/>
    </i>
    <i r="1">
      <x v="88"/>
      <x/>
    </i>
    <i r="1">
      <x v="104"/>
      <x v="1"/>
    </i>
    <i>
      <x v="45"/>
      <x v="78"/>
      <x v="1"/>
    </i>
    <i r="1">
      <x v="79"/>
      <x v="1"/>
    </i>
    <i>
      <x v="46"/>
      <x v="98"/>
      <x v="1"/>
    </i>
    <i>
      <x v="47"/>
      <x v="110"/>
      <x v="1"/>
    </i>
    <i>
      <x v="48"/>
      <x v="111"/>
      <x v="1"/>
    </i>
    <i r="1">
      <x v="112"/>
      <x v="1"/>
    </i>
    <i t="grand">
      <x/>
    </i>
  </rowItems>
  <colItems count="1">
    <i/>
  </colItems>
  <dataFields count="1">
    <dataField name="Cuenta de CODIGO PUNTO" fld="1" subtotal="count" baseField="0" baseItem="0"/>
  </dataFields>
  <formats count="166">
    <format dxfId="511">
      <pivotArea outline="0" collapsedLevelsAreSubtotals="1" fieldPosition="0">
        <references count="3">
          <reference field="0" count="0" selected="0"/>
          <reference field="2" count="0" selected="0"/>
          <reference field="4" count="0" selected="0"/>
        </references>
      </pivotArea>
    </format>
    <format dxfId="510">
      <pivotArea dataOnly="0" labelOnly="1" outline="0" fieldPosition="0">
        <references count="1">
          <reference field="2" count="0"/>
        </references>
      </pivotArea>
    </format>
    <format dxfId="509">
      <pivotArea outline="0" collapsedLevelsAreSubtotals="1" fieldPosition="0"/>
    </format>
    <format dxfId="508">
      <pivotArea type="topRight" dataOnly="0" labelOnly="1" outline="0" fieldPosition="0"/>
    </format>
    <format dxfId="507">
      <pivotArea field="0" type="button" dataOnly="0" labelOnly="1" outline="0" axis="axisRow" fieldPosition="1"/>
    </format>
    <format dxfId="506">
      <pivotArea type="all" dataOnly="0" outline="0" fieldPosition="0"/>
    </format>
    <format dxfId="505">
      <pivotArea type="all" dataOnly="0" outline="0" fieldPosition="0"/>
    </format>
    <format dxfId="504">
      <pivotArea type="topRight" dataOnly="0" labelOnly="1" outline="0" fieldPosition="0"/>
    </format>
    <format dxfId="503">
      <pivotArea outline="0" collapsedLevelsAreSubtotals="1" fieldPosition="0"/>
    </format>
    <format dxfId="502">
      <pivotArea outline="0" collapsedLevelsAreSubtotals="1" fieldPosition="0"/>
    </format>
    <format dxfId="501">
      <pivotArea dataOnly="0" labelOnly="1" grandRow="1" outline="0" fieldPosition="0"/>
    </format>
    <format dxfId="500">
      <pivotArea outline="0" collapsedLevelsAreSubtotals="1" fieldPosition="0"/>
    </format>
    <format dxfId="499">
      <pivotArea type="topRight" dataOnly="0" labelOnly="1" outline="0" fieldPosition="0"/>
    </format>
    <format dxfId="498">
      <pivotArea outline="0" collapsedLevelsAreSubtotals="1" fieldPosition="0"/>
    </format>
    <format dxfId="497">
      <pivotArea type="topRight" dataOnly="0" labelOnly="1" outline="0" fieldPosition="0"/>
    </format>
    <format dxfId="496">
      <pivotArea type="all" dataOnly="0" outline="0" fieldPosition="0"/>
    </format>
    <format dxfId="495">
      <pivotArea field="2" type="button" dataOnly="0" labelOnly="1" outline="0" axis="axisRow" fieldPosition="0"/>
    </format>
    <format dxfId="494">
      <pivotArea field="0" type="button" dataOnly="0" labelOnly="1" outline="0" axis="axisRow" fieldPosition="1"/>
    </format>
    <format dxfId="493">
      <pivotArea field="4" type="button" dataOnly="0" labelOnly="1" outline="0" axis="axisRow" fieldPosition="2"/>
    </format>
    <format dxfId="492">
      <pivotArea field="2" type="button" dataOnly="0" labelOnly="1" outline="0" axis="axisRow" fieldPosition="0"/>
    </format>
    <format dxfId="491">
      <pivotArea field="0" type="button" dataOnly="0" labelOnly="1" outline="0" axis="axisRow" fieldPosition="1"/>
    </format>
    <format dxfId="490">
      <pivotArea field="4" type="button" dataOnly="0" labelOnly="1" outline="0" axis="axisRow" fieldPosition="2"/>
    </format>
    <format dxfId="489">
      <pivotArea type="all" dataOnly="0" outline="0" fieldPosition="0"/>
    </format>
    <format dxfId="488">
      <pivotArea outline="0" collapsedLevelsAreSubtotals="1" fieldPosition="0"/>
    </format>
    <format dxfId="487">
      <pivotArea dataOnly="0" labelOnly="1" outline="0" fieldPosition="0">
        <references count="1">
          <reference field="2" count="0"/>
        </references>
      </pivotArea>
    </format>
    <format dxfId="486">
      <pivotArea grandRow="1" outline="0" collapsedLevelsAreSubtotals="1" fieldPosition="0"/>
    </format>
    <format dxfId="485">
      <pivotArea dataOnly="0" labelOnly="1" grandRow="1" outline="0" fieldPosition="0"/>
    </format>
    <format dxfId="484">
      <pivotArea type="all" dataOnly="0" outline="0" fieldPosition="0"/>
    </format>
    <format dxfId="483">
      <pivotArea field="2" type="button" dataOnly="0" labelOnly="1" outline="0" axis="axisRow" fieldPosition="0"/>
    </format>
    <format dxfId="482">
      <pivotArea field="0" type="button" dataOnly="0" labelOnly="1" outline="0" axis="axisRow" fieldPosition="1"/>
    </format>
    <format dxfId="481">
      <pivotArea field="4" type="button" dataOnly="0" labelOnly="1" outline="0" axis="axisRow" fieldPosition="2"/>
    </format>
    <format dxfId="480">
      <pivotArea field="2" type="button" dataOnly="0" labelOnly="1" outline="0" axis="axisRow" fieldPosition="0"/>
    </format>
    <format dxfId="479">
      <pivotArea field="0" type="button" dataOnly="0" labelOnly="1" outline="0" axis="axisRow" fieldPosition="1"/>
    </format>
    <format dxfId="478">
      <pivotArea field="4" type="button" dataOnly="0" labelOnly="1" outline="0" axis="axisRow" fieldPosition="2"/>
    </format>
    <format dxfId="477">
      <pivotArea outline="0" collapsedLevelsAreSubtotals="1" fieldPosition="0">
        <references count="3">
          <reference field="0" count="7" selected="0">
            <x v="35"/>
            <x v="43"/>
            <x v="57"/>
            <x v="75"/>
            <x v="97"/>
            <x v="102"/>
            <x v="109"/>
          </reference>
          <reference field="2" count="1" selected="0">
            <x v="1"/>
          </reference>
          <reference field="4" count="1" selected="0">
            <x v="1"/>
          </reference>
        </references>
      </pivotArea>
    </format>
    <format dxfId="476">
      <pivotArea dataOnly="0" labelOnly="1" outline="0" fieldPosition="0">
        <references count="1">
          <reference field="2" count="1">
            <x v="1"/>
          </reference>
        </references>
      </pivotArea>
    </format>
    <format dxfId="475">
      <pivotArea dataOnly="0" labelOnly="1" outline="0" fieldPosition="0">
        <references count="2">
          <reference field="0" count="7">
            <x v="35"/>
            <x v="43"/>
            <x v="57"/>
            <x v="75"/>
            <x v="97"/>
            <x v="102"/>
            <x v="109"/>
          </reference>
          <reference field="2" count="1" selected="0">
            <x v="1"/>
          </reference>
        </references>
      </pivotArea>
    </format>
    <format dxfId="474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473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472">
      <pivotArea dataOnly="0" labelOnly="1" outline="0" fieldPosition="0">
        <references count="3">
          <reference field="0" count="1" selected="0">
            <x v="57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471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470">
      <pivotArea dataOnly="0" labelOnly="1" outline="0" fieldPosition="0">
        <references count="3">
          <reference field="0" count="1" selected="0">
            <x v="97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469">
      <pivotArea dataOnly="0" labelOnly="1" outline="0" fieldPosition="0">
        <references count="3">
          <reference field="0" count="1" selected="0">
            <x v="102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468">
      <pivotArea dataOnly="0" labelOnly="1" outline="0" fieldPosition="0">
        <references count="3">
          <reference field="0" count="1" selected="0">
            <x v="109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467">
      <pivotArea outline="0" collapsedLevelsAreSubtotals="1" fieldPosition="0">
        <references count="3">
          <reference field="0" count="7" selected="0">
            <x v="35"/>
            <x v="43"/>
            <x v="57"/>
            <x v="75"/>
            <x v="97"/>
            <x v="102"/>
            <x v="109"/>
          </reference>
          <reference field="2" count="1" selected="0">
            <x v="1"/>
          </reference>
          <reference field="4" count="1" selected="0">
            <x v="1"/>
          </reference>
        </references>
      </pivotArea>
    </format>
    <format dxfId="466">
      <pivotArea dataOnly="0" labelOnly="1" outline="0" fieldPosition="0">
        <references count="1">
          <reference field="2" count="1">
            <x v="1"/>
          </reference>
        </references>
      </pivotArea>
    </format>
    <format dxfId="465">
      <pivotArea dataOnly="0" labelOnly="1" outline="0" fieldPosition="0">
        <references count="2">
          <reference field="0" count="7">
            <x v="35"/>
            <x v="43"/>
            <x v="57"/>
            <x v="75"/>
            <x v="97"/>
            <x v="102"/>
            <x v="109"/>
          </reference>
          <reference field="2" count="1" selected="0">
            <x v="1"/>
          </reference>
        </references>
      </pivotArea>
    </format>
    <format dxfId="464">
      <pivotArea dataOnly="0" labelOnly="1" outline="0" fieldPosition="0">
        <references count="3">
          <reference field="0" count="1" selected="0">
            <x v="35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463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462">
      <pivotArea dataOnly="0" labelOnly="1" outline="0" fieldPosition="0">
        <references count="3">
          <reference field="0" count="1" selected="0">
            <x v="57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461">
      <pivotArea dataOnly="0" labelOnly="1" outline="0" fieldPosition="0">
        <references count="3">
          <reference field="0" count="1" selected="0">
            <x v="75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460">
      <pivotArea dataOnly="0" labelOnly="1" outline="0" fieldPosition="0">
        <references count="3">
          <reference field="0" count="1" selected="0">
            <x v="97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459">
      <pivotArea dataOnly="0" labelOnly="1" outline="0" fieldPosition="0">
        <references count="3">
          <reference field="0" count="1" selected="0">
            <x v="102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458">
      <pivotArea dataOnly="0" labelOnly="1" outline="0" fieldPosition="0">
        <references count="3">
          <reference field="0" count="1" selected="0">
            <x v="109"/>
          </reference>
          <reference field="2" count="1" selected="0">
            <x v="1"/>
          </reference>
          <reference field="4" count="1">
            <x v="1"/>
          </reference>
        </references>
      </pivotArea>
    </format>
    <format dxfId="457">
      <pivotArea outline="0" collapsedLevelsAreSubtotals="1" fieldPosition="0">
        <references count="3">
          <reference field="0" count="5" selected="0">
            <x v="2"/>
            <x v="20"/>
            <x v="86"/>
            <x v="95"/>
            <x v="113"/>
          </reference>
          <reference field="2" count="1" selected="0">
            <x v="4"/>
          </reference>
          <reference field="4" count="0" selected="0"/>
        </references>
      </pivotArea>
    </format>
    <format dxfId="456">
      <pivotArea dataOnly="0" labelOnly="1" outline="0" fieldPosition="0">
        <references count="1">
          <reference field="2" count="1">
            <x v="4"/>
          </reference>
        </references>
      </pivotArea>
    </format>
    <format dxfId="455">
      <pivotArea dataOnly="0" labelOnly="1" outline="0" fieldPosition="0">
        <references count="2">
          <reference field="0" count="5">
            <x v="2"/>
            <x v="20"/>
            <x v="86"/>
            <x v="95"/>
            <x v="113"/>
          </reference>
          <reference field="2" count="1" selected="0">
            <x v="4"/>
          </reference>
        </references>
      </pivotArea>
    </format>
    <format dxfId="454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4"/>
          </reference>
          <reference field="4" count="1">
            <x v="0"/>
          </reference>
        </references>
      </pivotArea>
    </format>
    <format dxfId="453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452">
      <pivotArea dataOnly="0" labelOnly="1" outline="0" fieldPosition="0">
        <references count="3">
          <reference field="0" count="1" selected="0">
            <x v="86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451">
      <pivotArea dataOnly="0" labelOnly="1" outline="0" fieldPosition="0">
        <references count="3">
          <reference field="0" count="1" selected="0">
            <x v="95"/>
          </reference>
          <reference field="2" count="1" selected="0">
            <x v="4"/>
          </reference>
          <reference field="4" count="1">
            <x v="0"/>
          </reference>
        </references>
      </pivotArea>
    </format>
    <format dxfId="450">
      <pivotArea dataOnly="0" labelOnly="1" outline="0" fieldPosition="0">
        <references count="3">
          <reference field="0" count="1" selected="0">
            <x v="113"/>
          </reference>
          <reference field="2" count="1" selected="0">
            <x v="4"/>
          </reference>
          <reference field="4" count="1">
            <x v="0"/>
          </reference>
        </references>
      </pivotArea>
    </format>
    <format dxfId="449">
      <pivotArea outline="0" collapsedLevelsAreSubtotals="1" fieldPosition="0">
        <references count="3">
          <reference field="0" count="5" selected="0">
            <x v="2"/>
            <x v="20"/>
            <x v="86"/>
            <x v="95"/>
            <x v="113"/>
          </reference>
          <reference field="2" count="1" selected="0">
            <x v="4"/>
          </reference>
          <reference field="4" count="0" selected="0"/>
        </references>
      </pivotArea>
    </format>
    <format dxfId="448">
      <pivotArea dataOnly="0" labelOnly="1" outline="0" fieldPosition="0">
        <references count="1">
          <reference field="2" count="1">
            <x v="4"/>
          </reference>
        </references>
      </pivotArea>
    </format>
    <format dxfId="447">
      <pivotArea dataOnly="0" labelOnly="1" outline="0" fieldPosition="0">
        <references count="2">
          <reference field="0" count="5">
            <x v="2"/>
            <x v="20"/>
            <x v="86"/>
            <x v="95"/>
            <x v="113"/>
          </reference>
          <reference field="2" count="1" selected="0">
            <x v="4"/>
          </reference>
        </references>
      </pivotArea>
    </format>
    <format dxfId="446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4"/>
          </reference>
          <reference field="4" count="1">
            <x v="0"/>
          </reference>
        </references>
      </pivotArea>
    </format>
    <format dxfId="445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444">
      <pivotArea dataOnly="0" labelOnly="1" outline="0" fieldPosition="0">
        <references count="3">
          <reference field="0" count="1" selected="0">
            <x v="86"/>
          </reference>
          <reference field="2" count="1" selected="0">
            <x v="4"/>
          </reference>
          <reference field="4" count="1">
            <x v="1"/>
          </reference>
        </references>
      </pivotArea>
    </format>
    <format dxfId="443">
      <pivotArea dataOnly="0" labelOnly="1" outline="0" fieldPosition="0">
        <references count="3">
          <reference field="0" count="1" selected="0">
            <x v="95"/>
          </reference>
          <reference field="2" count="1" selected="0">
            <x v="4"/>
          </reference>
          <reference field="4" count="1">
            <x v="0"/>
          </reference>
        </references>
      </pivotArea>
    </format>
    <format dxfId="442">
      <pivotArea dataOnly="0" labelOnly="1" outline="0" fieldPosition="0">
        <references count="3">
          <reference field="0" count="1" selected="0">
            <x v="113"/>
          </reference>
          <reference field="2" count="1" selected="0">
            <x v="4"/>
          </reference>
          <reference field="4" count="1">
            <x v="0"/>
          </reference>
        </references>
      </pivotArea>
    </format>
    <format dxfId="441">
      <pivotArea outline="0" collapsedLevelsAreSubtotals="1" fieldPosition="0">
        <references count="3">
          <reference field="0" count="10" selected="0">
            <x v="32"/>
            <x v="33"/>
            <x v="53"/>
            <x v="54"/>
            <x v="76"/>
            <x v="81"/>
            <x v="82"/>
            <x v="83"/>
            <x v="89"/>
            <x v="90"/>
          </reference>
          <reference field="2" count="1" selected="0">
            <x v="7"/>
          </reference>
          <reference field="4" count="0" selected="0"/>
        </references>
      </pivotArea>
    </format>
    <format dxfId="440">
      <pivotArea dataOnly="0" labelOnly="1" outline="0" fieldPosition="0">
        <references count="1">
          <reference field="2" count="1">
            <x v="7"/>
          </reference>
        </references>
      </pivotArea>
    </format>
    <format dxfId="439">
      <pivotArea dataOnly="0" labelOnly="1" outline="0" fieldPosition="0">
        <references count="2">
          <reference field="0" count="10">
            <x v="32"/>
            <x v="33"/>
            <x v="53"/>
            <x v="54"/>
            <x v="76"/>
            <x v="81"/>
            <x v="82"/>
            <x v="83"/>
            <x v="89"/>
            <x v="90"/>
          </reference>
          <reference field="2" count="1" selected="0">
            <x v="7"/>
          </reference>
        </references>
      </pivotArea>
    </format>
    <format dxfId="438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437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436">
      <pivotArea dataOnly="0" labelOnly="1" outline="0" fieldPosition="0">
        <references count="3">
          <reference field="0" count="1" selected="0">
            <x v="53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435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434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433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7"/>
          </reference>
          <reference field="4" count="1">
            <x v="0"/>
          </reference>
        </references>
      </pivotArea>
    </format>
    <format dxfId="432">
      <pivotArea dataOnly="0" labelOnly="1" outline="0" fieldPosition="0">
        <references count="3">
          <reference field="0" count="1" selected="0">
            <x v="82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431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430">
      <pivotArea dataOnly="0" labelOnly="1" outline="0" fieldPosition="0">
        <references count="3">
          <reference field="0" count="1" selected="0">
            <x v="89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429">
      <pivotArea dataOnly="0" labelOnly="1" outline="0" fieldPosition="0">
        <references count="3">
          <reference field="0" count="1" selected="0">
            <x v="90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428">
      <pivotArea outline="0" collapsedLevelsAreSubtotals="1" fieldPosition="0">
        <references count="3">
          <reference field="0" count="10" selected="0">
            <x v="32"/>
            <x v="33"/>
            <x v="53"/>
            <x v="54"/>
            <x v="76"/>
            <x v="81"/>
            <x v="82"/>
            <x v="83"/>
            <x v="89"/>
            <x v="90"/>
          </reference>
          <reference field="2" count="1" selected="0">
            <x v="7"/>
          </reference>
          <reference field="4" count="0" selected="0"/>
        </references>
      </pivotArea>
    </format>
    <format dxfId="427">
      <pivotArea dataOnly="0" labelOnly="1" outline="0" fieldPosition="0">
        <references count="1">
          <reference field="2" count="1">
            <x v="7"/>
          </reference>
        </references>
      </pivotArea>
    </format>
    <format dxfId="426">
      <pivotArea dataOnly="0" labelOnly="1" outline="0" fieldPosition="0">
        <references count="2">
          <reference field="0" count="10">
            <x v="32"/>
            <x v="33"/>
            <x v="53"/>
            <x v="54"/>
            <x v="76"/>
            <x v="81"/>
            <x v="82"/>
            <x v="83"/>
            <x v="89"/>
            <x v="90"/>
          </reference>
          <reference field="2" count="1" selected="0">
            <x v="7"/>
          </reference>
        </references>
      </pivotArea>
    </format>
    <format dxfId="425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424">
      <pivotArea dataOnly="0" labelOnly="1" outline="0" fieldPosition="0">
        <references count="3">
          <reference field="0" count="1" selected="0">
            <x v="33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423">
      <pivotArea dataOnly="0" labelOnly="1" outline="0" fieldPosition="0">
        <references count="3">
          <reference field="0" count="1" selected="0">
            <x v="53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422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421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420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7"/>
          </reference>
          <reference field="4" count="1">
            <x v="0"/>
          </reference>
        </references>
      </pivotArea>
    </format>
    <format dxfId="419">
      <pivotArea dataOnly="0" labelOnly="1" outline="0" fieldPosition="0">
        <references count="3">
          <reference field="0" count="1" selected="0">
            <x v="82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418">
      <pivotArea dataOnly="0" labelOnly="1" outline="0" fieldPosition="0">
        <references count="3">
          <reference field="0" count="1" selected="0">
            <x v="83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417">
      <pivotArea dataOnly="0" labelOnly="1" outline="0" fieldPosition="0">
        <references count="3">
          <reference field="0" count="1" selected="0">
            <x v="89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416">
      <pivotArea dataOnly="0" labelOnly="1" outline="0" fieldPosition="0">
        <references count="3">
          <reference field="0" count="1" selected="0">
            <x v="90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415">
      <pivotArea outline="0" collapsedLevelsAreSubtotals="1" fieldPosition="0">
        <references count="3">
          <reference field="0" count="18" selected="0">
            <x v="5"/>
            <x v="13"/>
            <x v="14"/>
            <x v="15"/>
            <x v="17"/>
            <x v="18"/>
            <x v="22"/>
            <x v="23"/>
            <x v="36"/>
            <x v="37"/>
            <x v="38"/>
            <x v="39"/>
            <x v="45"/>
            <x v="46"/>
            <x v="61"/>
            <x v="62"/>
            <x v="92"/>
            <x v="93"/>
          </reference>
          <reference field="2" count="1" selected="0">
            <x v="9"/>
          </reference>
          <reference field="4" count="0" selected="0"/>
        </references>
      </pivotArea>
    </format>
    <format dxfId="414">
      <pivotArea dataOnly="0" labelOnly="1" outline="0" fieldPosition="0">
        <references count="1">
          <reference field="2" count="1">
            <x v="9"/>
          </reference>
        </references>
      </pivotArea>
    </format>
    <format dxfId="413">
      <pivotArea dataOnly="0" labelOnly="1" outline="0" fieldPosition="0">
        <references count="2">
          <reference field="0" count="18">
            <x v="5"/>
            <x v="13"/>
            <x v="14"/>
            <x v="15"/>
            <x v="17"/>
            <x v="18"/>
            <x v="22"/>
            <x v="23"/>
            <x v="36"/>
            <x v="37"/>
            <x v="38"/>
            <x v="39"/>
            <x v="45"/>
            <x v="46"/>
            <x v="61"/>
            <x v="62"/>
            <x v="92"/>
            <x v="93"/>
          </reference>
          <reference field="2" count="1" selected="0">
            <x v="9"/>
          </reference>
        </references>
      </pivotArea>
    </format>
    <format dxfId="412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411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410">
      <pivotArea dataOnly="0" labelOnly="1" outline="0" fieldPosition="0">
        <references count="3">
          <reference field="0" count="1" selected="0">
            <x v="14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409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408">
      <pivotArea dataOnly="0" labelOnly="1" outline="0" fieldPosition="0">
        <references count="3">
          <reference field="0" count="1" selected="0">
            <x v="17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407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406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405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404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403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402">
      <pivotArea dataOnly="0" labelOnly="1" outline="0" fieldPosition="0">
        <references count="3">
          <reference field="0" count="1" selected="0">
            <x v="38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401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400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399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398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397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396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395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394">
      <pivotArea outline="0" collapsedLevelsAreSubtotals="1" fieldPosition="0">
        <references count="3">
          <reference field="0" count="18" selected="0">
            <x v="5"/>
            <x v="13"/>
            <x v="14"/>
            <x v="15"/>
            <x v="17"/>
            <x v="18"/>
            <x v="22"/>
            <x v="23"/>
            <x v="36"/>
            <x v="37"/>
            <x v="38"/>
            <x v="39"/>
            <x v="45"/>
            <x v="46"/>
            <x v="61"/>
            <x v="62"/>
            <x v="92"/>
            <x v="93"/>
          </reference>
          <reference field="2" count="1" selected="0">
            <x v="9"/>
          </reference>
          <reference field="4" count="0" selected="0"/>
        </references>
      </pivotArea>
    </format>
    <format dxfId="393">
      <pivotArea dataOnly="0" labelOnly="1" outline="0" fieldPosition="0">
        <references count="1">
          <reference field="2" count="1">
            <x v="9"/>
          </reference>
        </references>
      </pivotArea>
    </format>
    <format dxfId="392">
      <pivotArea dataOnly="0" labelOnly="1" outline="0" fieldPosition="0">
        <references count="2">
          <reference field="0" count="18">
            <x v="5"/>
            <x v="13"/>
            <x v="14"/>
            <x v="15"/>
            <x v="17"/>
            <x v="18"/>
            <x v="22"/>
            <x v="23"/>
            <x v="36"/>
            <x v="37"/>
            <x v="38"/>
            <x v="39"/>
            <x v="45"/>
            <x v="46"/>
            <x v="61"/>
            <x v="62"/>
            <x v="92"/>
            <x v="93"/>
          </reference>
          <reference field="2" count="1" selected="0">
            <x v="9"/>
          </reference>
        </references>
      </pivotArea>
    </format>
    <format dxfId="391">
      <pivotArea dataOnly="0" labelOnly="1" outline="0" fieldPosition="0">
        <references count="3">
          <reference field="0" count="1" selected="0">
            <x v="5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390">
      <pivotArea dataOnly="0" labelOnly="1" outline="0" fieldPosition="0">
        <references count="3">
          <reference field="0" count="1" selected="0">
            <x v="13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389">
      <pivotArea dataOnly="0" labelOnly="1" outline="0" fieldPosition="0">
        <references count="3">
          <reference field="0" count="1" selected="0">
            <x v="14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388">
      <pivotArea dataOnly="0" labelOnly="1" outline="0" fieldPosition="0">
        <references count="3">
          <reference field="0" count="1" selected="0">
            <x v="15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387">
      <pivotArea dataOnly="0" labelOnly="1" outline="0" fieldPosition="0">
        <references count="3">
          <reference field="0" count="1" selected="0">
            <x v="17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386">
      <pivotArea dataOnly="0" labelOnly="1" outline="0" fieldPosition="0">
        <references count="3">
          <reference field="0" count="1" selected="0">
            <x v="18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385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384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383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382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381">
      <pivotArea dataOnly="0" labelOnly="1" outline="0" fieldPosition="0">
        <references count="3">
          <reference field="0" count="1" selected="0">
            <x v="38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380">
      <pivotArea dataOnly="0" labelOnly="1" outline="0" fieldPosition="0">
        <references count="3">
          <reference field="0" count="1" selected="0">
            <x v="39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379">
      <pivotArea dataOnly="0" labelOnly="1" outline="0" fieldPosition="0">
        <references count="3">
          <reference field="0" count="1" selected="0">
            <x v="45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378">
      <pivotArea dataOnly="0" labelOnly="1" outline="0" fieldPosition="0">
        <references count="3">
          <reference field="0" count="1" selected="0">
            <x v="46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377">
      <pivotArea dataOnly="0" labelOnly="1" outline="0" fieldPosition="0">
        <references count="3">
          <reference field="0" count="1" selected="0">
            <x v="61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376">
      <pivotArea dataOnly="0" labelOnly="1" outline="0" fieldPosition="0">
        <references count="3">
          <reference field="0" count="1" selected="0">
            <x v="62"/>
          </reference>
          <reference field="2" count="1" selected="0">
            <x v="9"/>
          </reference>
          <reference field="4" count="1">
            <x v="1"/>
          </reference>
        </references>
      </pivotArea>
    </format>
    <format dxfId="375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374">
      <pivotArea dataOnly="0" labelOnly="1" outline="0" fieldPosition="0">
        <references count="3">
          <reference field="0" count="1" selected="0">
            <x v="93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373">
      <pivotArea outline="0" collapsedLevelsAreSubtotals="1" fieldPosition="0">
        <references count="3">
          <reference field="0" count="4" selected="0">
            <x v="25"/>
            <x v="49"/>
            <x v="107"/>
            <x v="114"/>
          </reference>
          <reference field="2" count="1" selected="0">
            <x v="17"/>
          </reference>
          <reference field="4" count="1" selected="0">
            <x v="1"/>
          </reference>
        </references>
      </pivotArea>
    </format>
    <format dxfId="372">
      <pivotArea dataOnly="0" labelOnly="1" outline="0" fieldPosition="0">
        <references count="1">
          <reference field="2" count="1">
            <x v="17"/>
          </reference>
        </references>
      </pivotArea>
    </format>
    <format dxfId="371">
      <pivotArea dataOnly="0" labelOnly="1" outline="0" fieldPosition="0">
        <references count="2">
          <reference field="0" count="4">
            <x v="25"/>
            <x v="49"/>
            <x v="107"/>
            <x v="114"/>
          </reference>
          <reference field="2" count="1" selected="0">
            <x v="17"/>
          </reference>
        </references>
      </pivotArea>
    </format>
    <format dxfId="370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369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368">
      <pivotArea dataOnly="0" labelOnly="1" outline="0" fieldPosition="0">
        <references count="3">
          <reference field="0" count="1" selected="0">
            <x v="107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367">
      <pivotArea dataOnly="0" labelOnly="1" outline="0" fieldPosition="0">
        <references count="3">
          <reference field="0" count="1" selected="0">
            <x v="114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366">
      <pivotArea outline="0" collapsedLevelsAreSubtotals="1" fieldPosition="0">
        <references count="3">
          <reference field="0" count="4" selected="0">
            <x v="25"/>
            <x v="49"/>
            <x v="107"/>
            <x v="114"/>
          </reference>
          <reference field="2" count="1" selected="0">
            <x v="17"/>
          </reference>
          <reference field="4" count="1" selected="0">
            <x v="1"/>
          </reference>
        </references>
      </pivotArea>
    </format>
    <format dxfId="365">
      <pivotArea dataOnly="0" labelOnly="1" outline="0" fieldPosition="0">
        <references count="1">
          <reference field="2" count="1">
            <x v="17"/>
          </reference>
        </references>
      </pivotArea>
    </format>
    <format dxfId="364">
      <pivotArea dataOnly="0" labelOnly="1" outline="0" fieldPosition="0">
        <references count="2">
          <reference field="0" count="4">
            <x v="25"/>
            <x v="49"/>
            <x v="107"/>
            <x v="114"/>
          </reference>
          <reference field="2" count="1" selected="0">
            <x v="17"/>
          </reference>
        </references>
      </pivotArea>
    </format>
    <format dxfId="363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362">
      <pivotArea dataOnly="0" labelOnly="1" outline="0" fieldPosition="0">
        <references count="3">
          <reference field="0" count="1" selected="0">
            <x v="49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361">
      <pivotArea dataOnly="0" labelOnly="1" outline="0" fieldPosition="0">
        <references count="3">
          <reference field="0" count="1" selected="0">
            <x v="107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360">
      <pivotArea dataOnly="0" labelOnly="1" outline="0" fieldPosition="0">
        <references count="3">
          <reference field="0" count="1" selected="0">
            <x v="114"/>
          </reference>
          <reference field="2" count="1" selected="0">
            <x v="17"/>
          </reference>
          <reference field="4" count="1">
            <x v="1"/>
          </reference>
        </references>
      </pivotArea>
    </format>
    <format dxfId="359">
      <pivotArea outline="0" collapsedLevelsAreSubtotals="1" fieldPosition="0">
        <references count="3">
          <reference field="0" count="4" selected="0">
            <x v="27"/>
            <x v="31"/>
            <x v="56"/>
            <x v="108"/>
          </reference>
          <reference field="2" count="1" selected="0">
            <x v="30"/>
          </reference>
          <reference field="4" count="1" selected="0">
            <x v="1"/>
          </reference>
        </references>
      </pivotArea>
    </format>
    <format dxfId="358">
      <pivotArea dataOnly="0" labelOnly="1" outline="0" fieldPosition="0">
        <references count="1">
          <reference field="2" count="1">
            <x v="30"/>
          </reference>
        </references>
      </pivotArea>
    </format>
    <format dxfId="357">
      <pivotArea dataOnly="0" labelOnly="1" outline="0" fieldPosition="0">
        <references count="2">
          <reference field="0" count="4">
            <x v="27"/>
            <x v="31"/>
            <x v="56"/>
            <x v="108"/>
          </reference>
          <reference field="2" count="1" selected="0">
            <x v="30"/>
          </reference>
        </references>
      </pivotArea>
    </format>
    <format dxfId="356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355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354">
      <pivotArea dataOnly="0" labelOnly="1" outline="0" fieldPosition="0">
        <references count="3">
          <reference field="0" count="1" selected="0">
            <x v="56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353">
      <pivotArea dataOnly="0" labelOnly="1" outline="0" fieldPosition="0">
        <references count="3">
          <reference field="0" count="1" selected="0">
            <x v="108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352">
      <pivotArea outline="0" collapsedLevelsAreSubtotals="1" fieldPosition="0">
        <references count="3">
          <reference field="0" count="4" selected="0">
            <x v="27"/>
            <x v="31"/>
            <x v="56"/>
            <x v="108"/>
          </reference>
          <reference field="2" count="1" selected="0">
            <x v="30"/>
          </reference>
          <reference field="4" count="1" selected="0">
            <x v="1"/>
          </reference>
        </references>
      </pivotArea>
    </format>
    <format dxfId="351">
      <pivotArea dataOnly="0" labelOnly="1" outline="0" fieldPosition="0">
        <references count="1">
          <reference field="2" count="1">
            <x v="30"/>
          </reference>
        </references>
      </pivotArea>
    </format>
    <format dxfId="350">
      <pivotArea dataOnly="0" labelOnly="1" outline="0" fieldPosition="0">
        <references count="2">
          <reference field="0" count="4">
            <x v="27"/>
            <x v="31"/>
            <x v="56"/>
            <x v="108"/>
          </reference>
          <reference field="2" count="1" selected="0">
            <x v="30"/>
          </reference>
        </references>
      </pivotArea>
    </format>
    <format dxfId="349">
      <pivotArea dataOnly="0" labelOnly="1" outline="0" fieldPosition="0">
        <references count="3">
          <reference field="0" count="1" selected="0">
            <x v="27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348">
      <pivotArea dataOnly="0" labelOnly="1" outline="0" fieldPosition="0">
        <references count="3">
          <reference field="0" count="1" selected="0">
            <x v="31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347">
      <pivotArea dataOnly="0" labelOnly="1" outline="0" fieldPosition="0">
        <references count="3">
          <reference field="0" count="1" selected="0">
            <x v="56"/>
          </reference>
          <reference field="2" count="1" selected="0">
            <x v="30"/>
          </reference>
          <reference field="4" count="1">
            <x v="1"/>
          </reference>
        </references>
      </pivotArea>
    </format>
    <format dxfId="346">
      <pivotArea dataOnly="0" labelOnly="1" outline="0" fieldPosition="0">
        <references count="3">
          <reference field="0" count="1" selected="0">
            <x v="108"/>
          </reference>
          <reference field="2" count="1" selected="0">
            <x v="30"/>
          </reference>
          <reference field="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3.xml><?xml version="1.0" encoding="utf-8"?>
<pivotTableDefinition xmlns="http://schemas.openxmlformats.org/spreadsheetml/2006/main" name="Tabla dinámica3" cacheId="2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 chartFormat="9">
  <location ref="R166:S177" firstHeaderRow="2" firstDataRow="2" firstDataCol="1"/>
  <pivotFields count="13">
    <pivotField compact="0" outline="0" showAll="0"/>
    <pivotField compact="0" outline="0" showAll="0"/>
    <pivotField dataField="1" compact="0" outline="0" showAll="0"/>
    <pivotField compact="0" numFmtId="167" outline="0" showAll="0"/>
    <pivotField compact="0" numFmtId="167" outline="0" showAll="0"/>
    <pivotField compact="0" outline="0" showAll="0" defaultSubtotal="0"/>
    <pivotField compact="0" outline="0" showAll="0" defaultSubtotal="0"/>
    <pivotField compact="0" numFmtId="167" outline="0" showAll="0" defaultSubtotal="0">
      <items count="9">
        <item x="0"/>
        <item x="2"/>
        <item x="1"/>
        <item x="5"/>
        <item x="7"/>
        <item x="3"/>
        <item x="4"/>
        <item x="8"/>
        <item x="6"/>
      </items>
    </pivotField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>
      <items count="8">
        <item x="0"/>
        <item x="2"/>
        <item x="1"/>
        <item x="5"/>
        <item x="7"/>
        <item x="6"/>
        <item x="3"/>
        <item x="4"/>
      </items>
    </pivotField>
    <pivotField axis="axisRow" compact="0" numFmtId="167" outline="0" showAll="0" defaultSubtotal="0">
      <items count="9">
        <item x="0"/>
        <item x="1"/>
        <item x="2"/>
        <item x="5"/>
        <item x="4"/>
        <item x="7"/>
        <item x="8"/>
        <item x="6"/>
        <item x="3"/>
      </items>
    </pivotField>
  </pivotFields>
  <rowFields count="1">
    <field x="1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uenta de PUNTO" fld="2" subtotal="count" baseField="0" baseItem="0"/>
  </dataFields>
  <formats count="13">
    <format dxfId="524">
      <pivotArea type="all" dataOnly="0" outline="0" fieldPosition="0"/>
    </format>
    <format dxfId="523">
      <pivotArea type="topRight" dataOnly="0" labelOnly="1" outline="0" fieldPosition="0"/>
    </format>
    <format dxfId="522">
      <pivotArea type="all" dataOnly="0" outline="0" fieldPosition="0"/>
    </format>
    <format dxfId="521">
      <pivotArea type="all" dataOnly="0" outline="0" fieldPosition="0"/>
    </format>
    <format dxfId="520">
      <pivotArea field="7" type="button" dataOnly="0" labelOnly="1" outline="0"/>
    </format>
    <format dxfId="519">
      <pivotArea field="7" type="button" dataOnly="0" labelOnly="1" outline="0"/>
    </format>
    <format dxfId="518">
      <pivotArea type="all" dataOnly="0" outline="0" fieldPosition="0"/>
    </format>
    <format dxfId="517">
      <pivotArea outline="0" collapsedLevelsAreSubtotals="1" fieldPosition="0"/>
    </format>
    <format dxfId="516">
      <pivotArea dataOnly="0" labelOnly="1" grandRow="1" outline="0" fieldPosition="0"/>
    </format>
    <format dxfId="515">
      <pivotArea type="all" dataOnly="0" outline="0" fieldPosition="0"/>
    </format>
    <format dxfId="514">
      <pivotArea field="11" type="button" dataOnly="0" labelOnly="1" outline="0"/>
    </format>
    <format dxfId="513">
      <pivotArea field="11" type="button" dataOnly="0" labelOnly="1" outline="0"/>
    </format>
    <format dxfId="512">
      <pivotArea field="11" type="button" dataOnly="0" labelOnly="1" outline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4.xml><?xml version="1.0" encoding="utf-8"?>
<pivotTableDefinition xmlns="http://schemas.openxmlformats.org/spreadsheetml/2006/main" name="Tabla dinámica5" cacheId="2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 chartFormat="2">
  <location ref="U166:V195" firstHeaderRow="2" firstDataRow="2" firstDataCol="1" rowPageCount="1" colPageCount="1"/>
  <pivotFields count="15">
    <pivotField compact="0" outline="0" showAll="0"/>
    <pivotField compact="0" outline="0" showAll="0"/>
    <pivotField dataField="1" compact="0" outline="0" multipleItemSelectionAllowed="1" showAll="0"/>
    <pivotField compact="0" outline="0" showAll="0"/>
    <pivotField compact="0" numFmtId="167" outline="0" showAll="0"/>
    <pivotField compact="0" outline="0" showAll="0"/>
    <pivotField compact="0" outline="0" showAll="0"/>
    <pivotField compact="0" numFmtId="167" outline="0" showAll="0"/>
    <pivotField compact="0" numFmtId="167" outline="0" showAll="0"/>
    <pivotField compact="0" numFmtId="167" outline="0" showAll="0"/>
    <pivotField compact="0" numFmtId="167" outline="0" showAll="0"/>
    <pivotField compact="0" numFmtId="167" outline="0" showAll="0"/>
    <pivotField compact="0" numFmtId="167" outline="0" showAll="0" defaultSubtotal="0"/>
    <pivotField axis="axisPage" compact="0" outline="0" multipleItemSelectionAllowed="1" showAll="0" defaultSubtotal="0">
      <items count="2">
        <item h="1" x="1"/>
        <item x="0"/>
      </items>
    </pivotField>
    <pivotField axis="axisRow" compact="0" numFmtId="167" outline="0" showAll="0">
      <items count="28">
        <item x="5"/>
        <item x="0"/>
        <item x="2"/>
        <item x="8"/>
        <item x="19"/>
        <item x="6"/>
        <item x="4"/>
        <item x="9"/>
        <item x="22"/>
        <item x="10"/>
        <item x="14"/>
        <item x="7"/>
        <item x="1"/>
        <item x="13"/>
        <item x="3"/>
        <item x="26"/>
        <item x="24"/>
        <item x="23"/>
        <item x="11"/>
        <item x="12"/>
        <item x="15"/>
        <item x="16"/>
        <item x="17"/>
        <item x="18"/>
        <item x="20"/>
        <item x="21"/>
        <item x="25"/>
        <item t="default"/>
      </items>
    </pivotField>
  </pivotFields>
  <rowFields count="1">
    <field x="14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pageFields count="1">
    <pageField fld="13" hier="-1"/>
  </pageFields>
  <dataFields count="1">
    <dataField name="Cuenta de PUNTO" fld="2" subtotal="count" baseField="0" baseItem="0"/>
  </dataFields>
  <formats count="8">
    <format dxfId="532">
      <pivotArea outline="0" collapsedLevelsAreSubtotals="1" fieldPosition="0"/>
    </format>
    <format dxfId="531">
      <pivotArea dataOnly="0" labelOnly="1" outline="0" fieldPosition="0">
        <references count="1">
          <reference field="14" count="0"/>
        </references>
      </pivotArea>
    </format>
    <format dxfId="530">
      <pivotArea dataOnly="0" labelOnly="1" grandRow="1" outline="0" fieldPosition="0"/>
    </format>
    <format dxfId="529">
      <pivotArea type="all" dataOnly="0" outline="0" fieldPosition="0"/>
    </format>
    <format dxfId="528">
      <pivotArea outline="0" collapsedLevelsAreSubtotals="1" fieldPosition="0">
        <references count="1">
          <reference field="14" count="0" selected="0"/>
        </references>
      </pivotArea>
    </format>
    <format dxfId="527">
      <pivotArea dataOnly="0" labelOnly="1" outline="0" fieldPosition="0">
        <references count="1">
          <reference field="14" count="0"/>
        </references>
      </pivotArea>
    </format>
    <format dxfId="526">
      <pivotArea grandRow="1" outline="0" collapsedLevelsAreSubtotals="1" fieldPosition="0"/>
    </format>
    <format dxfId="525">
      <pivotArea dataOnly="0" labelOnly="1" grandRow="1" outline="0" fieldPosition="0"/>
    </format>
  </formats>
  <chartFormats count="4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16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3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14" count="1" selected="0">
            <x v="17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5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14" count="1" selected="0">
            <x v="9"/>
          </reference>
        </references>
      </pivotArea>
    </chartFormat>
    <chartFormat chart="1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6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2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" format="28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" format="29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1" format="30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1" format="3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1" format="32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1" format="33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1" format="34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1" format="35">
      <pivotArea type="data" outline="0" fieldPosition="0">
        <references count="2">
          <reference field="4294967294" count="1" selected="0">
            <x v="0"/>
          </reference>
          <reference field="14" count="1" selected="0">
            <x v="9"/>
          </reference>
        </references>
      </pivotArea>
    </chartFormat>
    <chartFormat chart="1" format="36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1" format="38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1" format="39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  <chartFormat chart="1" format="40">
      <pivotArea type="data" outline="0" fieldPosition="0">
        <references count="2">
          <reference field="4294967294" count="1" selected="0">
            <x v="0"/>
          </reference>
          <reference field="14" count="1" selected="0">
            <x v="13"/>
          </reference>
        </references>
      </pivotArea>
    </chartFormat>
    <chartFormat chart="1" format="4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4"/>
          </reference>
        </references>
      </pivotArea>
    </chartFormat>
    <chartFormat chart="1" format="4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5"/>
          </reference>
        </references>
      </pivotArea>
    </chartFormat>
    <chartFormat chart="1" format="43">
      <pivotArea type="data" outline="0" fieldPosition="0">
        <references count="2">
          <reference field="4294967294" count="1" selected="0">
            <x v="0"/>
          </reference>
          <reference field="14" count="1" selected="0">
            <x v="16"/>
          </reference>
        </references>
      </pivotArea>
    </chartFormat>
    <chartFormat chart="1" format="4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7"/>
          </reference>
        </references>
      </pivotArea>
    </chartFormat>
    <chartFormat chart="1" format="50">
      <pivotArea type="data" outline="0" fieldPosition="0">
        <references count="2">
          <reference field="4294967294" count="1" selected="0">
            <x v="0"/>
          </reference>
          <reference field="14" count="1" selected="0">
            <x v="26"/>
          </reference>
        </references>
      </pivotArea>
    </chartFormat>
    <chartFormat chart="1" format="5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5"/>
          </reference>
        </references>
      </pivotArea>
    </chartFormat>
    <chartFormat chart="1" format="52">
      <pivotArea type="data" outline="0" fieldPosition="0">
        <references count="2">
          <reference field="4294967294" count="1" selected="0">
            <x v="0"/>
          </reference>
          <reference field="14" count="1" selected="0">
            <x v="24"/>
          </reference>
        </references>
      </pivotArea>
    </chartFormat>
    <chartFormat chart="1" format="5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3"/>
          </reference>
        </references>
      </pivotArea>
    </chartFormat>
    <chartFormat chart="1" format="54">
      <pivotArea type="data" outline="0" fieldPosition="0">
        <references count="2">
          <reference field="4294967294" count="1" selected="0">
            <x v="0"/>
          </reference>
          <reference field="14" count="1" selected="0">
            <x v="21"/>
          </reference>
        </references>
      </pivotArea>
    </chartFormat>
    <chartFormat chart="1" format="55">
      <pivotArea type="data" outline="0" fieldPosition="0">
        <references count="2">
          <reference field="4294967294" count="1" selected="0">
            <x v="0"/>
          </reference>
          <reference field="14" count="1" selected="0">
            <x v="22"/>
          </reference>
        </references>
      </pivotArea>
    </chartFormat>
    <chartFormat chart="1" format="56">
      <pivotArea type="data" outline="0" fieldPosition="0">
        <references count="2">
          <reference field="4294967294" count="1" selected="0">
            <x v="0"/>
          </reference>
          <reference field="14" count="1" selected="0">
            <x v="18"/>
          </reference>
        </references>
      </pivotArea>
    </chartFormat>
    <chartFormat chart="1" format="5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9"/>
          </reference>
        </references>
      </pivotArea>
    </chartFormat>
    <chartFormat chart="1" format="58">
      <pivotArea type="data" outline="0" fieldPosition="0">
        <references count="2">
          <reference field="4294967294" count="1" selected="0">
            <x v="0"/>
          </reference>
          <reference field="14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5.xml><?xml version="1.0" encoding="utf-8"?>
<pivotTableDefinition xmlns="http://schemas.openxmlformats.org/spreadsheetml/2006/main" name="Tabla dinámica8" cacheId="22" applyNumberFormats="0" applyBorderFormats="0" applyFontFormats="0" applyPatternFormats="0" applyAlignmentFormats="0" applyWidthHeightFormats="1" dataCaption="Valores" updatedVersion="4" minRefreshableVersion="3" useAutoFormatting="1" itemPrintTitles="1" createdVersion="5" indent="0" compact="0" compactData="0" gridDropZones="1" multipleFieldFilters="0" chartFormat="16">
  <location ref="B21:C37" firstHeaderRow="2" firstDataRow="2" firstDataCol="1"/>
  <pivotFields count="5">
    <pivotField compact="0" numFmtId="22" outline="0" showAll="0" defaultSubtotal="0"/>
    <pivotField compact="0" outline="0" showAll="0" defaultSubtotal="0"/>
    <pivotField compact="0" outline="0" showAll="0"/>
    <pivotField axis="axisRow" compact="0" outline="0" showAll="0" sortType="descending">
      <items count="15">
        <item x="4"/>
        <item x="0"/>
        <item x="8"/>
        <item x="1"/>
        <item x="9"/>
        <item x="12"/>
        <item x="11"/>
        <item x="2"/>
        <item x="3"/>
        <item x="5"/>
        <item x="6"/>
        <item x="7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</pivotFields>
  <rowFields count="1">
    <field x="3"/>
  </rowFields>
  <rowItems count="15">
    <i>
      <x v="1"/>
    </i>
    <i>
      <x/>
    </i>
    <i>
      <x v="3"/>
    </i>
    <i>
      <x v="7"/>
    </i>
    <i>
      <x v="9"/>
    </i>
    <i>
      <x v="4"/>
    </i>
    <i>
      <x v="13"/>
    </i>
    <i>
      <x v="2"/>
    </i>
    <i>
      <x v="11"/>
    </i>
    <i>
      <x v="10"/>
    </i>
    <i>
      <x v="5"/>
    </i>
    <i>
      <x v="12"/>
    </i>
    <i>
      <x v="8"/>
    </i>
    <i>
      <x v="6"/>
    </i>
    <i t="grand">
      <x/>
    </i>
  </rowItems>
  <colItems count="1">
    <i/>
  </colItems>
  <dataFields count="1">
    <dataField name="Cuenta de RESULTADO" fld="4" subtotal="count" baseField="0" baseItem="0" numFmtId="167"/>
  </dataFields>
  <formats count="12">
    <format dxfId="544">
      <pivotArea type="all" dataOnly="0" outline="0" fieldPosition="0"/>
    </format>
    <format dxfId="543">
      <pivotArea outline="0" collapsedLevelsAreSubtotals="1" fieldPosition="0"/>
    </format>
    <format dxfId="542">
      <pivotArea outline="0" collapsedLevelsAreSubtotals="1" fieldPosition="0"/>
    </format>
    <format dxfId="541">
      <pivotArea type="topRight" dataOnly="0" labelOnly="1" outline="0" fieldPosition="0"/>
    </format>
    <format dxfId="540">
      <pivotArea type="all" dataOnly="0" outline="0" fieldPosition="0"/>
    </format>
    <format dxfId="539">
      <pivotArea type="all" dataOnly="0" outline="0" fieldPosition="0"/>
    </format>
    <format dxfId="538">
      <pivotArea field="3" type="button" dataOnly="0" labelOnly="1" outline="0" axis="axisRow" fieldPosition="0"/>
    </format>
    <format dxfId="537">
      <pivotArea field="3" type="button" dataOnly="0" labelOnly="1" outline="0" axis="axisRow" fieldPosition="0"/>
    </format>
    <format dxfId="536">
      <pivotArea type="all" dataOnly="0" outline="0" fieldPosition="0"/>
    </format>
    <format dxfId="535">
      <pivotArea field="3" type="button" dataOnly="0" labelOnly="1" outline="0" axis="axisRow" fieldPosition="0"/>
    </format>
    <format dxfId="534">
      <pivotArea field="3" type="button" dataOnly="0" labelOnly="1" outline="0" axis="axisRow" fieldPosition="0"/>
    </format>
    <format dxfId="533">
      <pivotArea outline="0" collapsedLevelsAreSubtotals="1" fieldPosition="0"/>
    </format>
  </format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6.xml><?xml version="1.0" encoding="utf-8"?>
<pivotTableDefinition xmlns="http://schemas.openxmlformats.org/spreadsheetml/2006/main" name="Tabla dinámica2" cacheId="22" applyNumberFormats="0" applyBorderFormats="0" applyFontFormats="0" applyPatternFormats="0" applyAlignmentFormats="0" applyWidthHeightFormats="1" dataCaption="Valores" updatedVersion="4" minRefreshableVersion="3" useAutoFormatting="1" itemPrintTitles="1" createdVersion="5" indent="0" compact="0" compactData="0" gridDropZones="1" multipleFieldFilters="0" chartFormat="16">
  <location ref="B5:C9" firstHeaderRow="2" firstDataRow="2" firstDataCol="1"/>
  <pivotFields count="5">
    <pivotField compact="0" numFmtId="22" outline="0" showAll="0" defaultSubtotal="0"/>
    <pivotField compact="0" outline="0" showAll="0" defaultSubtotal="0"/>
    <pivotField compact="0" outline="0"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Row" dataField="1" compact="0" outline="0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uenta de RESULTADO" fld="4" subtotal="count" baseField="0" baseItem="0"/>
  </dataFields>
  <formats count="8">
    <format dxfId="552">
      <pivotArea outline="0" collapsedLevelsAreSubtotals="1" fieldPosition="0"/>
    </format>
    <format dxfId="551">
      <pivotArea type="topRight" dataOnly="0" labelOnly="1" outline="0" fieldPosition="0"/>
    </format>
    <format dxfId="550">
      <pivotArea type="all" dataOnly="0" outline="0" fieldPosition="0"/>
    </format>
    <format dxfId="549">
      <pivotArea type="all" dataOnly="0" outline="0" fieldPosition="0"/>
    </format>
    <format dxfId="548">
      <pivotArea field="4" type="button" dataOnly="0" labelOnly="1" outline="0" axis="axisRow" fieldPosition="0"/>
    </format>
    <format dxfId="547">
      <pivotArea field="4" type="button" dataOnly="0" labelOnly="1" outline="0" axis="axisRow" fieldPosition="0"/>
    </format>
    <format dxfId="546">
      <pivotArea type="all" dataOnly="0" outline="0" fieldPosition="0"/>
    </format>
    <format dxfId="545">
      <pivotArea field="4" type="button" dataOnly="0" labelOnly="1" outline="0" axis="axisRow" fieldPosition="0"/>
    </format>
  </formats>
  <chartFormats count="3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9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9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0" format="27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1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9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1" format="30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2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2" format="3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3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3" format="3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4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4" format="3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5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4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5" format="4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7.xml><?xml version="1.0" encoding="utf-8"?>
<pivotTableDefinition xmlns="http://schemas.openxmlformats.org/spreadsheetml/2006/main" name="Tabla dinámica1" cacheId="23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S41:W83" firstHeaderRow="1" firstDataRow="2" firstDataCol="2"/>
  <pivotFields count="5">
    <pivotField compact="0" numFmtId="22" outline="0" showAll="0"/>
    <pivotField axis="axisRow" dataField="1" compact="0" outline="0" showAll="0" defaultSubtotal="0">
      <items count="40">
        <item x="13"/>
        <item x="17"/>
        <item x="28"/>
        <item x="2"/>
        <item x="3"/>
        <item x="35"/>
        <item x="20"/>
        <item x="34"/>
        <item x="29"/>
        <item x="6"/>
        <item x="18"/>
        <item x="4"/>
        <item x="37"/>
        <item x="30"/>
        <item x="22"/>
        <item x="26"/>
        <item x="7"/>
        <item x="36"/>
        <item x="9"/>
        <item x="24"/>
        <item x="33"/>
        <item x="21"/>
        <item x="25"/>
        <item x="31"/>
        <item x="14"/>
        <item x="32"/>
        <item x="0"/>
        <item x="1"/>
        <item x="5"/>
        <item x="8"/>
        <item x="10"/>
        <item x="11"/>
        <item x="12"/>
        <item x="15"/>
        <item x="16"/>
        <item x="19"/>
        <item x="23"/>
        <item x="27"/>
        <item x="38"/>
        <item x="39"/>
      </items>
    </pivotField>
    <pivotField axis="axisRow" compact="0" outline="0" showAll="0" sortType="descending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Col" compact="0" outline="0" showAll="0">
      <items count="3">
        <item x="0"/>
        <item x="1"/>
        <item t="default"/>
      </items>
    </pivotField>
  </pivotFields>
  <rowFields count="2">
    <field x="1"/>
    <field x="2"/>
  </rowFields>
  <rowItems count="41">
    <i>
      <x/>
      <x v="13"/>
    </i>
    <i>
      <x v="1"/>
      <x v="17"/>
    </i>
    <i>
      <x v="2"/>
      <x v="28"/>
    </i>
    <i>
      <x v="3"/>
      <x v="2"/>
    </i>
    <i>
      <x v="4"/>
      <x v="3"/>
    </i>
    <i>
      <x v="5"/>
      <x v="35"/>
    </i>
    <i>
      <x v="6"/>
      <x v="20"/>
    </i>
    <i>
      <x v="7"/>
      <x v="34"/>
    </i>
    <i>
      <x v="8"/>
      <x v="29"/>
    </i>
    <i>
      <x v="9"/>
      <x v="6"/>
    </i>
    <i>
      <x v="10"/>
      <x v="18"/>
    </i>
    <i>
      <x v="11"/>
      <x v="4"/>
    </i>
    <i>
      <x v="12"/>
      <x v="37"/>
    </i>
    <i>
      <x v="13"/>
      <x v="30"/>
    </i>
    <i>
      <x v="14"/>
      <x v="22"/>
    </i>
    <i>
      <x v="15"/>
      <x v="26"/>
    </i>
    <i>
      <x v="16"/>
      <x v="7"/>
    </i>
    <i>
      <x v="17"/>
      <x v="36"/>
    </i>
    <i>
      <x v="18"/>
      <x v="9"/>
    </i>
    <i>
      <x v="19"/>
      <x v="24"/>
    </i>
    <i>
      <x v="20"/>
      <x v="33"/>
    </i>
    <i>
      <x v="21"/>
      <x v="21"/>
    </i>
    <i>
      <x v="22"/>
      <x v="25"/>
    </i>
    <i>
      <x v="23"/>
      <x v="31"/>
    </i>
    <i>
      <x v="24"/>
      <x v="14"/>
    </i>
    <i>
      <x v="25"/>
      <x v="32"/>
    </i>
    <i>
      <x v="26"/>
      <x/>
    </i>
    <i>
      <x v="27"/>
      <x v="1"/>
    </i>
    <i>
      <x v="28"/>
      <x v="5"/>
    </i>
    <i>
      <x v="29"/>
      <x v="8"/>
    </i>
    <i>
      <x v="30"/>
      <x v="10"/>
    </i>
    <i>
      <x v="31"/>
      <x v="11"/>
    </i>
    <i>
      <x v="32"/>
      <x v="12"/>
    </i>
    <i>
      <x v="33"/>
      <x v="15"/>
    </i>
    <i>
      <x v="34"/>
      <x v="16"/>
    </i>
    <i>
      <x v="35"/>
      <x v="19"/>
    </i>
    <i>
      <x v="36"/>
      <x v="23"/>
    </i>
    <i>
      <x v="37"/>
      <x v="27"/>
    </i>
    <i>
      <x v="38"/>
      <x v="38"/>
    </i>
    <i>
      <x v="39"/>
      <x v="39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CODIGO PUNTO" fld="1" subtotal="count" baseField="0" baseItem="0"/>
  </dataFields>
  <formats count="43">
    <format dxfId="42">
      <pivotArea type="all" dataOnly="0" outline="0" fieldPosition="0"/>
    </format>
    <format dxfId="41">
      <pivotArea outline="0" collapsedLevelsAreSubtotals="1" fieldPosition="0"/>
    </format>
    <format dxfId="40">
      <pivotArea dataOnly="0" labelOnly="1" outline="0" fieldPosition="0">
        <references count="1">
          <reference field="1" count="6">
            <x v="0"/>
            <x v="1"/>
            <x v="2"/>
            <x v="3"/>
            <x v="4"/>
            <x v="5"/>
          </reference>
        </references>
      </pivotArea>
    </format>
    <format dxfId="39">
      <pivotArea dataOnly="0" labelOnly="1" grandRow="1" outline="0" fieldPosition="0"/>
    </format>
    <format dxfId="38">
      <pivotArea dataOnly="0" labelOnly="1" outline="0" fieldPosition="0">
        <references count="1">
          <reference field="4" count="0"/>
        </references>
      </pivotArea>
    </format>
    <format dxfId="37">
      <pivotArea dataOnly="0" labelOnly="1" grandCol="1" outline="0" fieldPosition="0"/>
    </format>
    <format dxfId="36">
      <pivotArea type="all" dataOnly="0" outline="0" fieldPosition="0"/>
    </format>
    <format dxfId="35">
      <pivotArea field="1" type="button" dataOnly="0" labelOnly="1" outline="0" axis="axisRow" fieldPosition="0"/>
    </format>
    <format dxfId="34">
      <pivotArea field="2" type="button" dataOnly="0" labelOnly="1" outline="0" axis="axisRow" fieldPosition="1"/>
    </format>
    <format dxfId="33">
      <pivotArea dataOnly="0" labelOnly="1" outline="0" fieldPosition="0">
        <references count="1">
          <reference field="4" count="0"/>
        </references>
      </pivotArea>
    </format>
    <format dxfId="32">
      <pivotArea dataOnly="0" labelOnly="1" grandCol="1" outline="0" fieldPosition="0"/>
    </format>
    <format dxfId="31">
      <pivotArea type="all" dataOnly="0" outline="0" fieldPosition="0"/>
    </format>
    <format dxfId="30">
      <pivotArea field="1" type="button" dataOnly="0" labelOnly="1" outline="0" axis="axisRow" fieldPosition="0"/>
    </format>
    <format dxfId="29">
      <pivotArea field="2" type="button" dataOnly="0" labelOnly="1" outline="0" axis="axisRow" fieldPosition="1"/>
    </format>
    <format dxfId="28">
      <pivotArea dataOnly="0" labelOnly="1" outline="0" fieldPosition="0">
        <references count="1">
          <reference field="4" count="0"/>
        </references>
      </pivotArea>
    </format>
    <format dxfId="27">
      <pivotArea dataOnly="0" labelOnly="1" grandCol="1" outline="0" fieldPosition="0"/>
    </format>
    <format dxfId="26">
      <pivotArea field="1" type="button" dataOnly="0" labelOnly="1" outline="0" axis="axisRow" fieldPosition="0"/>
    </format>
    <format dxfId="25">
      <pivotArea field="2" type="button" dataOnly="0" labelOnly="1" outline="0" axis="axisRow" fieldPosition="1"/>
    </format>
    <format dxfId="24">
      <pivotArea dataOnly="0" labelOnly="1" outline="0" fieldPosition="0">
        <references count="1">
          <reference field="4" count="0"/>
        </references>
      </pivotArea>
    </format>
    <format dxfId="23">
      <pivotArea dataOnly="0" labelOnly="1" grandCol="1" outline="0" fieldPosition="0"/>
    </format>
    <format dxfId="22">
      <pivotArea outline="0" collapsedLevelsAreSubtotals="1" fieldPosition="0"/>
    </format>
    <format dxfId="21">
      <pivotArea field="1" type="button" dataOnly="0" labelOnly="1" outline="0" axis="axisRow" fieldPosition="0"/>
    </format>
    <format dxfId="20">
      <pivotArea field="2" type="button" dataOnly="0" labelOnly="1" outline="0" axis="axisRow" fieldPosition="1"/>
    </format>
    <format dxfId="19">
      <pivotArea dataOnly="0" labelOnly="1" outline="0" fieldPosition="0">
        <references count="1">
          <reference field="1" count="0"/>
        </references>
      </pivotArea>
    </format>
    <format dxfId="18">
      <pivotArea dataOnly="0" labelOnly="1" grandRow="1" outline="0" fieldPosition="0"/>
    </format>
    <format dxfId="17">
      <pivotArea dataOnly="0" labelOnly="1" outline="0" fieldPosition="0">
        <references count="1">
          <reference field="4" count="0"/>
        </references>
      </pivotArea>
    </format>
    <format dxfId="16">
      <pivotArea dataOnly="0" labelOnly="1" grandCol="1" outline="0" fieldPosition="0"/>
    </format>
    <format dxfId="15">
      <pivotArea outline="0" collapsedLevelsAreSubtotals="1" fieldPosition="0">
        <references count="1">
          <reference field="4" count="1" selected="0">
            <x v="1"/>
          </reference>
        </references>
      </pivotArea>
    </format>
    <format dxfId="14">
      <pivotArea grandCol="1" outline="0" collapsedLevelsAreSubtotals="1" fieldPosition="0"/>
    </format>
    <format dxfId="13">
      <pivotArea type="topRight" dataOnly="0" labelOnly="1" outline="0" fieldPosition="0"/>
    </format>
    <format dxfId="12">
      <pivotArea dataOnly="0" labelOnly="1" outline="0" fieldPosition="0">
        <references count="1">
          <reference field="1" count="1">
            <x v="1"/>
          </reference>
        </references>
      </pivotArea>
    </format>
    <format dxfId="11">
      <pivotArea dataOnly="0" labelOnly="1" outline="0" fieldPosition="0">
        <references count="1">
          <reference field="1" count="1">
            <x v="1"/>
          </reference>
        </references>
      </pivotArea>
    </format>
    <format dxfId="10">
      <pivotArea dataOnly="0" labelOnly="1" outline="0" fieldPosition="0">
        <references count="1">
          <reference field="1" count="1">
            <x v="3"/>
          </reference>
        </references>
      </pivotArea>
    </format>
    <format dxfId="9">
      <pivotArea dataOnly="0" labelOnly="1" outline="0" fieldPosition="0">
        <references count="1">
          <reference field="1" count="1">
            <x v="3"/>
          </reference>
        </references>
      </pivotArea>
    </format>
    <format dxfId="8">
      <pivotArea dataOnly="0" labelOnly="1" outline="0" fieldPosition="0">
        <references count="1">
          <reference field="1" count="1">
            <x v="9"/>
          </reference>
        </references>
      </pivotArea>
    </format>
    <format dxfId="7">
      <pivotArea dataOnly="0" labelOnly="1" outline="0" fieldPosition="0">
        <references count="1">
          <reference field="1" count="1">
            <x v="9"/>
          </reference>
        </references>
      </pivotArea>
    </format>
    <format dxfId="6">
      <pivotArea dataOnly="0" labelOnly="1" outline="0" fieldPosition="0">
        <references count="1">
          <reference field="1" count="1">
            <x v="11"/>
          </reference>
        </references>
      </pivotArea>
    </format>
    <format dxfId="5">
      <pivotArea dataOnly="0" labelOnly="1" outline="0" fieldPosition="0">
        <references count="1">
          <reference field="1" count="1">
            <x v="11"/>
          </reference>
        </references>
      </pivotArea>
    </format>
    <format dxfId="4">
      <pivotArea dataOnly="0" labelOnly="1" outline="0" fieldPosition="0">
        <references count="1">
          <reference field="1" count="1">
            <x v="11"/>
          </reference>
        </references>
      </pivotArea>
    </format>
    <format dxfId="3">
      <pivotArea dataOnly="0" labelOnly="1" outline="0" fieldPosition="0">
        <references count="1">
          <reference field="1" count="1">
            <x v="17"/>
          </reference>
        </references>
      </pivotArea>
    </format>
    <format dxfId="2">
      <pivotArea dataOnly="0" labelOnly="1" outline="0" fieldPosition="0">
        <references count="1">
          <reference field="1" count="1">
            <x v="17"/>
          </reference>
        </references>
      </pivotArea>
    </format>
    <format dxfId="1">
      <pivotArea dataOnly="0" labelOnly="1" outline="0" fieldPosition="0">
        <references count="1">
          <reference field="4" count="1">
            <x v="1"/>
          </reference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8.xml><?xml version="1.0" encoding="utf-8"?>
<pivotTableDefinition xmlns="http://schemas.openxmlformats.org/spreadsheetml/2006/main" name="Tabla dinámica2" cacheId="23" applyNumberFormats="0" applyBorderFormats="0" applyFontFormats="0" applyPatternFormats="0" applyAlignmentFormats="0" applyWidthHeightFormats="1" dataCaption="Valores" updatedVersion="4" minRefreshableVersion="3" useAutoFormatting="1" itemPrintTitles="1" createdVersion="5" indent="0" compact="0" compactData="0" gridDropZones="1" multipleFieldFilters="0" chartFormat="17">
  <location ref="B5:C9" firstHeaderRow="2" firstDataRow="2" firstDataCol="1"/>
  <pivotFields count="5">
    <pivotField compact="0" numFmtId="22" outline="0" showAll="0" defaultSubtotal="0"/>
    <pivotField compact="0" outline="0" showAll="0" defaultSubtotal="0"/>
    <pivotField compact="0" outline="0"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Row" dataField="1" compact="0" outline="0" showAll="0">
      <items count="3">
        <item x="1"/>
        <item x="0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uenta de RESULTADO" fld="4" subtotal="count" baseField="0" baseItem="0"/>
  </dataFields>
  <formats count="10">
    <format dxfId="52">
      <pivotArea outline="0" collapsedLevelsAreSubtotals="1" fieldPosition="0"/>
    </format>
    <format dxfId="51">
      <pivotArea type="topRight" dataOnly="0" labelOnly="1" outline="0" fieldPosition="0"/>
    </format>
    <format dxfId="50">
      <pivotArea type="all" dataOnly="0" outline="0" fieldPosition="0"/>
    </format>
    <format dxfId="49">
      <pivotArea type="all" dataOnly="0" outline="0" fieldPosition="0"/>
    </format>
    <format dxfId="48">
      <pivotArea field="4" type="button" dataOnly="0" labelOnly="1" outline="0" axis="axisRow" fieldPosition="0"/>
    </format>
    <format dxfId="47">
      <pivotArea field="4" type="button" dataOnly="0" labelOnly="1" outline="0" axis="axisRow" fieldPosition="0"/>
    </format>
    <format dxfId="46">
      <pivotArea type="all" dataOnly="0" outline="0" fieldPosition="0"/>
    </format>
    <format dxfId="45">
      <pivotArea field="4" type="button" dataOnly="0" labelOnly="1" outline="0" axis="axisRow" fieldPosition="0"/>
    </format>
    <format dxfId="44">
      <pivotArea outline="0" collapsedLevelsAreSubtotals="1" fieldPosition="0"/>
    </format>
    <format dxfId="43">
      <pivotArea type="topRight" dataOnly="0" labelOnly="1" outline="0" fieldPosition="0"/>
    </format>
  </formats>
  <chartFormats count="4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9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9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0" format="27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1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9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1" format="30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2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2" format="3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3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3" format="3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4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4" format="3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5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4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5" format="4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6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4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6" format="4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9.xml><?xml version="1.0" encoding="utf-8"?>
<pivotTableDefinition xmlns="http://schemas.openxmlformats.org/spreadsheetml/2006/main" name="Tabla dinámica8" cacheId="23" applyNumberFormats="0" applyBorderFormats="0" applyFontFormats="0" applyPatternFormats="0" applyAlignmentFormats="0" applyWidthHeightFormats="1" dataCaption="Valores" updatedVersion="4" minRefreshableVersion="3" useAutoFormatting="1" itemPrintTitles="1" createdVersion="5" indent="0" compact="0" compactData="0" gridDropZones="1" multipleFieldFilters="0" chartFormat="17">
  <location ref="B21:C33" firstHeaderRow="2" firstDataRow="2" firstDataCol="1"/>
  <pivotFields count="5">
    <pivotField compact="0" numFmtId="22" outline="0" showAll="0" defaultSubtotal="0"/>
    <pivotField compact="0" outline="0" showAll="0" defaultSubtotal="0"/>
    <pivotField compact="0" outline="0" showAll="0"/>
    <pivotField axis="axisRow" compact="0" outline="0" showAll="0" sortType="descending">
      <items count="11">
        <item x="2"/>
        <item x="1"/>
        <item x="6"/>
        <item x="9"/>
        <item x="4"/>
        <item x="7"/>
        <item x="3"/>
        <item x="0"/>
        <item x="5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</pivotFields>
  <rowFields count="1">
    <field x="3"/>
  </rowFields>
  <rowItems count="11">
    <i>
      <x v="1"/>
    </i>
    <i>
      <x v="4"/>
    </i>
    <i>
      <x v="2"/>
    </i>
    <i>
      <x v="6"/>
    </i>
    <i>
      <x/>
    </i>
    <i>
      <x v="9"/>
    </i>
    <i>
      <x v="8"/>
    </i>
    <i>
      <x v="7"/>
    </i>
    <i>
      <x v="5"/>
    </i>
    <i>
      <x v="3"/>
    </i>
    <i t="grand">
      <x/>
    </i>
  </rowItems>
  <colItems count="1">
    <i/>
  </colItems>
  <dataFields count="1">
    <dataField name="Cuenta de RESULTADO" fld="4" subtotal="count" baseField="0" baseItem="0" numFmtId="167"/>
  </dataFields>
  <formats count="13">
    <format dxfId="65">
      <pivotArea type="all" dataOnly="0" outline="0" fieldPosition="0"/>
    </format>
    <format dxfId="64">
      <pivotArea outline="0" collapsedLevelsAreSubtotals="1" fieldPosition="0"/>
    </format>
    <format dxfId="63">
      <pivotArea outline="0" collapsedLevelsAreSubtotals="1" fieldPosition="0"/>
    </format>
    <format dxfId="62">
      <pivotArea type="topRight" dataOnly="0" labelOnly="1" outline="0" fieldPosition="0"/>
    </format>
    <format dxfId="61">
      <pivotArea type="all" dataOnly="0" outline="0" fieldPosition="0"/>
    </format>
    <format dxfId="60">
      <pivotArea type="all" dataOnly="0" outline="0" fieldPosition="0"/>
    </format>
    <format dxfId="59">
      <pivotArea field="3" type="button" dataOnly="0" labelOnly="1" outline="0" axis="axisRow" fieldPosition="0"/>
    </format>
    <format dxfId="58">
      <pivotArea field="3" type="button" dataOnly="0" labelOnly="1" outline="0" axis="axisRow" fieldPosition="0"/>
    </format>
    <format dxfId="57">
      <pivotArea type="all" dataOnly="0" outline="0" fieldPosition="0"/>
    </format>
    <format dxfId="56">
      <pivotArea field="3" type="button" dataOnly="0" labelOnly="1" outline="0" axis="axisRow" fieldPosition="0"/>
    </format>
    <format dxfId="55">
      <pivotArea field="3" type="button" dataOnly="0" labelOnly="1" outline="0" axis="axisRow" fieldPosition="0"/>
    </format>
    <format dxfId="54">
      <pivotArea outline="0" collapsedLevelsAreSubtotals="1" fieldPosition="0"/>
    </format>
    <format dxfId="53">
      <pivotArea type="topRight" dataOnly="0" labelOnly="1" outline="0" fieldPosition="0"/>
    </format>
  </format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0.xml><?xml version="1.0" encoding="utf-8"?>
<pivotTableDefinition xmlns="http://schemas.openxmlformats.org/spreadsheetml/2006/main" name="Tabla dinámica5" cacheId="25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 chartFormat="3">
  <location ref="V139:W170" firstHeaderRow="2" firstDataRow="2" firstDataCol="1" rowPageCount="1" colPageCount="1"/>
  <pivotFields count="16">
    <pivotField compact="0" outline="0" showAll="0"/>
    <pivotField compact="0" outline="0" showAll="0"/>
    <pivotField dataField="1" compact="0" outline="0" multipleItemSelectionAllowed="1" showAll="0"/>
    <pivotField compact="0" outline="0" showAll="0"/>
    <pivotField compact="0" numFmtId="167" outline="0" showAll="0"/>
    <pivotField compact="0" outline="0" showAll="0"/>
    <pivotField compact="0" outline="0" showAll="0"/>
    <pivotField compact="0" numFmtId="167" outline="0" showAll="0"/>
    <pivotField compact="0" numFmtId="167" outline="0" showAll="0"/>
    <pivotField compact="0" numFmtId="167" outline="0" showAll="0"/>
    <pivotField compact="0" numFmtId="167" outline="0" showAll="0"/>
    <pivotField compact="0" numFmtId="167" outline="0" showAll="0"/>
    <pivotField compact="0" numFmtId="167" outline="0" showAll="0" defaultSubtotal="0"/>
    <pivotField compact="0" numFmtId="167" outline="0" showAll="0" defaultSubtotal="0"/>
    <pivotField axis="axisPage" compact="0" outline="0" multipleItemSelectionAllowed="1" showAll="0" defaultSubtotal="0">
      <items count="2">
        <item h="1" x="1"/>
        <item x="0"/>
      </items>
    </pivotField>
    <pivotField axis="axisRow" compact="0" numFmtId="167" outline="0" showAll="0">
      <items count="37">
        <item x="5"/>
        <item x="0"/>
        <item x="2"/>
        <item x="3"/>
        <item x="19"/>
        <item x="6"/>
        <item x="4"/>
        <item x="8"/>
        <item x="23"/>
        <item x="9"/>
        <item x="26"/>
        <item x="7"/>
        <item x="16"/>
        <item m="1" x="29"/>
        <item x="1"/>
        <item x="28"/>
        <item x="15"/>
        <item x="24"/>
        <item m="1" x="32"/>
        <item m="1" x="33"/>
        <item m="1" x="31"/>
        <item x="13"/>
        <item x="12"/>
        <item m="1" x="35"/>
        <item x="18"/>
        <item m="1" x="34"/>
        <item m="1" x="30"/>
        <item x="10"/>
        <item x="11"/>
        <item x="14"/>
        <item x="17"/>
        <item x="20"/>
        <item x="21"/>
        <item x="22"/>
        <item x="25"/>
        <item x="27"/>
        <item t="default"/>
      </items>
    </pivotField>
  </pivotFields>
  <rowFields count="1">
    <field x="15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21"/>
    </i>
    <i>
      <x v="22"/>
    </i>
    <i>
      <x v="24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pageFields count="1">
    <pageField fld="14" hier="-1"/>
  </pageFields>
  <dataFields count="1">
    <dataField name="Cuenta de PUNTO" fld="2" subtotal="count" baseField="0" baseItem="0"/>
  </dataFields>
  <formats count="13">
    <format dxfId="78">
      <pivotArea outline="0" collapsedLevelsAreSubtotals="1" fieldPosition="0"/>
    </format>
    <format dxfId="77">
      <pivotArea dataOnly="0" labelOnly="1" outline="0" fieldPosition="0">
        <references count="1">
          <reference field="15" count="0"/>
        </references>
      </pivotArea>
    </format>
    <format dxfId="76">
      <pivotArea dataOnly="0" labelOnly="1" grandRow="1" outline="0" fieldPosition="0"/>
    </format>
    <format dxfId="75">
      <pivotArea type="all" dataOnly="0" outline="0" fieldPosition="0"/>
    </format>
    <format dxfId="74">
      <pivotArea outline="0" collapsedLevelsAreSubtotals="1" fieldPosition="0">
        <references count="1">
          <reference field="15" count="0" selected="0"/>
        </references>
      </pivotArea>
    </format>
    <format dxfId="73">
      <pivotArea dataOnly="0" labelOnly="1" outline="0" fieldPosition="0">
        <references count="1">
          <reference field="15" count="0"/>
        </references>
      </pivotArea>
    </format>
    <format dxfId="72">
      <pivotArea grandRow="1" outline="0" collapsedLevelsAreSubtotals="1" fieldPosition="0"/>
    </format>
    <format dxfId="71">
      <pivotArea dataOnly="0" labelOnly="1" grandRow="1" outline="0" fieldPosition="0"/>
    </format>
    <format dxfId="70">
      <pivotArea outline="0" collapsedLevelsAreSubtotals="1" fieldPosition="0">
        <references count="1">
          <reference field="15" count="5" selected="0">
            <x v="22"/>
            <x v="23"/>
            <x v="24"/>
            <x v="25"/>
            <x v="26"/>
          </reference>
        </references>
      </pivotArea>
    </format>
    <format dxfId="69">
      <pivotArea grandRow="1" outline="0" collapsedLevelsAreSubtotals="1" fieldPosition="0"/>
    </format>
    <format dxfId="68">
      <pivotArea dataOnly="0" labelOnly="1" outline="0" fieldPosition="0">
        <references count="1">
          <reference field="15" count="5">
            <x v="22"/>
            <x v="23"/>
            <x v="24"/>
            <x v="25"/>
            <x v="26"/>
          </reference>
        </references>
      </pivotArea>
    </format>
    <format dxfId="67">
      <pivotArea dataOnly="0" labelOnly="1" grandRow="1" outline="0" fieldPosition="0"/>
    </format>
    <format dxfId="66">
      <pivotArea dataOnly="0" labelOnly="1" outline="0" fieldPosition="0">
        <references count="1">
          <reference field="15" count="12"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</formats>
  <chartFormats count="8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15" count="1" selected="0">
            <x v="17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1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6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" format="27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28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" format="29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" format="30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" format="3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1" format="32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1" format="33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1" format="34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1" format="35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1" format="3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1" format="38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1" format="39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1" format="4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1" format="4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1" format="4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1" format="4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1" format="47">
      <pivotArea type="data" outline="0" fieldPosition="0">
        <references count="2">
          <reference field="4294967294" count="1" selected="0">
            <x v="0"/>
          </reference>
          <reference field="15" count="1" selected="0">
            <x v="17"/>
          </reference>
        </references>
      </pivotArea>
    </chartFormat>
    <chartFormat chart="1" format="50">
      <pivotArea type="data" outline="0" fieldPosition="0">
        <references count="2">
          <reference field="4294967294" count="1" selected="0">
            <x v="0"/>
          </reference>
          <reference field="15" count="1" selected="0">
            <x v="26"/>
          </reference>
        </references>
      </pivotArea>
    </chartFormat>
    <chartFormat chart="1" format="5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5"/>
          </reference>
        </references>
      </pivotArea>
    </chartFormat>
    <chartFormat chart="1" format="52">
      <pivotArea type="data" outline="0" fieldPosition="0">
        <references count="2">
          <reference field="4294967294" count="1" selected="0">
            <x v="0"/>
          </reference>
          <reference field="15" count="1" selected="0">
            <x v="24"/>
          </reference>
        </references>
      </pivotArea>
    </chartFormat>
    <chartFormat chart="1" format="5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3"/>
          </reference>
        </references>
      </pivotArea>
    </chartFormat>
    <chartFormat chart="1" format="54">
      <pivotArea type="data" outline="0" fieldPosition="0">
        <references count="2">
          <reference field="4294967294" count="1" selected="0">
            <x v="0"/>
          </reference>
          <reference field="15" count="1" selected="0">
            <x v="21"/>
          </reference>
        </references>
      </pivotArea>
    </chartFormat>
    <chartFormat chart="1" format="55">
      <pivotArea type="data" outline="0" fieldPosition="0">
        <references count="2">
          <reference field="4294967294" count="1" selected="0">
            <x v="0"/>
          </reference>
          <reference field="15" count="1" selected="0">
            <x v="22"/>
          </reference>
        </references>
      </pivotArea>
    </chartFormat>
    <chartFormat chart="1" format="5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8"/>
          </reference>
        </references>
      </pivotArea>
    </chartFormat>
    <chartFormat chart="1" format="57">
      <pivotArea type="data" outline="0" fieldPosition="0">
        <references count="2">
          <reference field="4294967294" count="1" selected="0">
            <x v="0"/>
          </reference>
          <reference field="15" count="1" selected="0">
            <x v="19"/>
          </reference>
        </references>
      </pivotArea>
    </chartFormat>
    <chartFormat chart="1" format="58">
      <pivotArea type="data" outline="0" fieldPosition="0">
        <references count="2">
          <reference field="4294967294" count="1" selected="0">
            <x v="0"/>
          </reference>
          <reference field="15" count="1" selected="0">
            <x v="20"/>
          </reference>
        </references>
      </pivotArea>
    </chartFormat>
    <chartFormat chart="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0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6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62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63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2" format="64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2" format="65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2" format="66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2" format="67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2" format="68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2" format="69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2" format="7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2" format="7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2" format="7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2" format="7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2" format="74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2" format="75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2" format="7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2" format="77">
      <pivotArea type="data" outline="0" fieldPosition="0">
        <references count="2">
          <reference field="4294967294" count="1" selected="0">
            <x v="0"/>
          </reference>
          <reference field="15" count="1" selected="0">
            <x v="17"/>
          </reference>
        </references>
      </pivotArea>
    </chartFormat>
    <chartFormat chart="2" format="78">
      <pivotArea type="data" outline="0" fieldPosition="0">
        <references count="2">
          <reference field="4294967294" count="1" selected="0">
            <x v="0"/>
          </reference>
          <reference field="15" count="1" selected="0">
            <x v="18"/>
          </reference>
        </references>
      </pivotArea>
    </chartFormat>
    <chartFormat chart="2" format="79">
      <pivotArea type="data" outline="0" fieldPosition="0">
        <references count="2">
          <reference field="4294967294" count="1" selected="0">
            <x v="0"/>
          </reference>
          <reference field="15" count="1" selected="0">
            <x v="19"/>
          </reference>
        </references>
      </pivotArea>
    </chartFormat>
    <chartFormat chart="2" format="80">
      <pivotArea type="data" outline="0" fieldPosition="0">
        <references count="2">
          <reference field="4294967294" count="1" selected="0">
            <x v="0"/>
          </reference>
          <reference field="15" count="1" selected="0">
            <x v="20"/>
          </reference>
        </references>
      </pivotArea>
    </chartFormat>
    <chartFormat chart="2" format="8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1"/>
          </reference>
        </references>
      </pivotArea>
    </chartFormat>
    <chartFormat chart="2" format="82">
      <pivotArea type="data" outline="0" fieldPosition="0">
        <references count="2">
          <reference field="4294967294" count="1" selected="0">
            <x v="0"/>
          </reference>
          <reference field="15" count="1" selected="0">
            <x v="22"/>
          </reference>
        </references>
      </pivotArea>
    </chartFormat>
    <chartFormat chart="2" format="8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3"/>
          </reference>
        </references>
      </pivotArea>
    </chartFormat>
    <chartFormat chart="2" format="84">
      <pivotArea type="data" outline="0" fieldPosition="0">
        <references count="2">
          <reference field="4294967294" count="1" selected="0">
            <x v="0"/>
          </reference>
          <reference field="15" count="1" selected="0">
            <x v="24"/>
          </reference>
        </references>
      </pivotArea>
    </chartFormat>
    <chartFormat chart="2" format="85">
      <pivotArea type="data" outline="0" fieldPosition="0">
        <references count="2">
          <reference field="4294967294" count="1" selected="0">
            <x v="0"/>
          </reference>
          <reference field="15" count="1" selected="0">
            <x v="25"/>
          </reference>
        </references>
      </pivotArea>
    </chartFormat>
    <chartFormat chart="2" format="86">
      <pivotArea type="data" outline="0" fieldPosition="0">
        <references count="2">
          <reference field="4294967294" count="1" selected="0">
            <x v="0"/>
          </reference>
          <reference field="15" count="1" selected="0">
            <x v="26"/>
          </reference>
        </references>
      </pivotArea>
    </chartFormat>
    <chartFormat chart="2" format="87">
      <pivotArea type="data" outline="0" fieldPosition="0">
        <references count="2">
          <reference field="4294967294" count="1" selected="0">
            <x v="0"/>
          </reference>
          <reference field="15" count="1" selected="0">
            <x v="32"/>
          </reference>
        </references>
      </pivotArea>
    </chartFormat>
    <chartFormat chart="2" format="88">
      <pivotArea type="data" outline="0" fieldPosition="0">
        <references count="2">
          <reference field="4294967294" count="1" selected="0">
            <x v="0"/>
          </reference>
          <reference field="15" count="1" selected="0">
            <x v="31"/>
          </reference>
        </references>
      </pivotArea>
    </chartFormat>
    <chartFormat chart="2" format="89">
      <pivotArea type="data" outline="0" fieldPosition="0">
        <references count="2">
          <reference field="4294967294" count="1" selected="0">
            <x v="0"/>
          </reference>
          <reference field="15" count="1" selected="0">
            <x v="28"/>
          </reference>
        </references>
      </pivotArea>
    </chartFormat>
    <chartFormat chart="2" format="90">
      <pivotArea type="data" outline="0" fieldPosition="0">
        <references count="2">
          <reference field="4294967294" count="1" selected="0">
            <x v="0"/>
          </reference>
          <reference field="15" count="1" selected="0">
            <x v="29"/>
          </reference>
        </references>
      </pivotArea>
    </chartFormat>
    <chartFormat chart="2" format="9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7"/>
          </reference>
        </references>
      </pivotArea>
    </chartFormat>
    <chartFormat chart="2" format="92">
      <pivotArea type="data" outline="0" fieldPosition="0">
        <references count="2">
          <reference field="4294967294" count="1" selected="0">
            <x v="0"/>
          </reference>
          <reference field="15" count="1" selected="0">
            <x v="30"/>
          </reference>
        </references>
      </pivotArea>
    </chartFormat>
    <chartFormat chart="2" format="93">
      <pivotArea type="data" outline="0" fieldPosition="0">
        <references count="2">
          <reference field="4294967294" count="1" selected="0">
            <x v="0"/>
          </reference>
          <reference field="15" count="1" selected="0">
            <x v="35"/>
          </reference>
        </references>
      </pivotArea>
    </chartFormat>
    <chartFormat chart="2" format="94">
      <pivotArea type="data" outline="0" fieldPosition="0">
        <references count="2">
          <reference field="4294967294" count="1" selected="0">
            <x v="0"/>
          </reference>
          <reference field="15" count="1" selected="0">
            <x v="34"/>
          </reference>
        </references>
      </pivotArea>
    </chartFormat>
    <chartFormat chart="2" format="95">
      <pivotArea type="data" outline="0" fieldPosition="0">
        <references count="2">
          <reference field="4294967294" count="1" selected="0">
            <x v="0"/>
          </reference>
          <reference field="15" count="1" selected="0">
            <x v="3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1.xml><?xml version="1.0" encoding="utf-8"?>
<pivotTableDefinition xmlns="http://schemas.openxmlformats.org/spreadsheetml/2006/main" name="Tabla dinámica3" cacheId="24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 chartFormat="10">
  <location ref="S139:T149" firstHeaderRow="2" firstDataRow="2" firstDataCol="1"/>
  <pivotFields count="14">
    <pivotField compact="0" outline="0" showAll="0"/>
    <pivotField compact="0" outline="0" showAll="0"/>
    <pivotField dataField="1" compact="0" outline="0" showAll="0"/>
    <pivotField compact="0" numFmtId="167" outline="0" showAll="0"/>
    <pivotField compact="0" numFmtId="167" outline="0" showAll="0"/>
    <pivotField compact="0" outline="0" showAll="0" defaultSubtotal="0"/>
    <pivotField compact="0" outline="0" showAll="0" defaultSubtotal="0"/>
    <pivotField compact="0" numFmtId="167" outline="0" showAll="0" defaultSubtotal="0">
      <items count="9">
        <item x="0"/>
        <item x="2"/>
        <item x="1"/>
        <item x="5"/>
        <item x="7"/>
        <item x="3"/>
        <item x="4"/>
        <item x="8"/>
        <item x="6"/>
      </items>
    </pivotField>
    <pivotField compact="0" numFmtId="167" outline="0" showAll="0" defaultSubtotal="0"/>
    <pivotField compact="0" numFmtId="167" outline="0" showAll="0" defaultSubtotal="0"/>
    <pivotField compact="0" numFmtId="167" outline="0" showAll="0" defaultSubtotal="0"/>
    <pivotField compact="0" numFmtId="167" outline="0" showAll="0" defaultSubtotal="0">
      <items count="8">
        <item x="0"/>
        <item x="2"/>
        <item x="1"/>
        <item x="5"/>
        <item x="7"/>
        <item x="6"/>
        <item x="3"/>
        <item x="4"/>
      </items>
    </pivotField>
    <pivotField compact="0" numFmtId="167" outline="0" showAll="0" defaultSubtotal="0"/>
    <pivotField axis="axisRow" compact="0" numFmtId="167" outline="0" showAll="0" defaultSubtotal="0">
      <items count="8">
        <item x="0"/>
        <item x="2"/>
        <item x="1"/>
        <item x="3"/>
        <item x="7"/>
        <item x="4"/>
        <item x="5"/>
        <item x="6"/>
      </items>
    </pivotField>
  </pivotFields>
  <rowFields count="1">
    <field x="1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uenta de PUNTO" fld="2" subtotal="count" baseField="0" baseItem="0"/>
  </dataFields>
  <formats count="14">
    <format dxfId="92">
      <pivotArea type="all" dataOnly="0" outline="0" fieldPosition="0"/>
    </format>
    <format dxfId="91">
      <pivotArea type="topRight" dataOnly="0" labelOnly="1" outline="0" fieldPosition="0"/>
    </format>
    <format dxfId="90">
      <pivotArea type="all" dataOnly="0" outline="0" fieldPosition="0"/>
    </format>
    <format dxfId="89">
      <pivotArea type="all" dataOnly="0" outline="0" fieldPosition="0"/>
    </format>
    <format dxfId="88">
      <pivotArea field="7" type="button" dataOnly="0" labelOnly="1" outline="0"/>
    </format>
    <format dxfId="87">
      <pivotArea field="7" type="button" dataOnly="0" labelOnly="1" outline="0"/>
    </format>
    <format dxfId="86">
      <pivotArea type="all" dataOnly="0" outline="0" fieldPosition="0"/>
    </format>
    <format dxfId="85">
      <pivotArea outline="0" collapsedLevelsAreSubtotals="1" fieldPosition="0"/>
    </format>
    <format dxfId="84">
      <pivotArea dataOnly="0" labelOnly="1" grandRow="1" outline="0" fieldPosition="0"/>
    </format>
    <format dxfId="83">
      <pivotArea type="all" dataOnly="0" outline="0" fieldPosition="0"/>
    </format>
    <format dxfId="82">
      <pivotArea field="11" type="button" dataOnly="0" labelOnly="1" outline="0"/>
    </format>
    <format dxfId="81">
      <pivotArea field="11" type="button" dataOnly="0" labelOnly="1" outline="0"/>
    </format>
    <format dxfId="80">
      <pivotArea field="11" type="button" dataOnly="0" labelOnly="1" outline="0"/>
    </format>
    <format dxfId="79">
      <pivotArea type="all" dataOnly="0" outline="0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2.xml><?xml version="1.0" encoding="utf-8"?>
<pivotTableDefinition xmlns="http://schemas.openxmlformats.org/spreadsheetml/2006/main" name="Tabla dinámica4" cacheId="23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B40:E135" firstHeaderRow="2" firstDataRow="2" firstDataCol="3"/>
  <pivotFields count="5">
    <pivotField axis="axisRow" compact="0" numFmtId="22" outline="0" showAll="0" defaultSubtotal="0">
      <items count="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</items>
    </pivotField>
    <pivotField dataField="1" compact="0" outline="0" showAll="0"/>
    <pivotField axis="axisRow" compact="0" outline="0" showAll="0" defaultSubtota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</items>
    </pivotField>
    <pivotField compact="0" outline="0" showAll="0"/>
    <pivotField axis="axisRow" compact="0" outline="0" showAll="0">
      <items count="3">
        <item x="0"/>
        <item x="1"/>
        <item t="default"/>
      </items>
    </pivotField>
  </pivotFields>
  <rowFields count="3">
    <field x="2"/>
    <field x="0"/>
    <field x="4"/>
  </rowFields>
  <rowItems count="94">
    <i>
      <x/>
      <x/>
      <x/>
    </i>
    <i r="1">
      <x v="31"/>
      <x/>
    </i>
    <i>
      <x v="1"/>
      <x v="1"/>
      <x/>
    </i>
    <i r="1">
      <x v="7"/>
      <x v="1"/>
    </i>
    <i r="1">
      <x v="52"/>
      <x v="1"/>
    </i>
    <i>
      <x v="2"/>
      <x v="2"/>
      <x/>
    </i>
    <i r="1">
      <x v="25"/>
      <x v="1"/>
    </i>
    <i r="1">
      <x v="37"/>
      <x v="1"/>
    </i>
    <i r="1">
      <x v="44"/>
      <x v="1"/>
    </i>
    <i r="1">
      <x v="54"/>
      <x v="1"/>
    </i>
    <i r="1">
      <x v="68"/>
      <x v="1"/>
    </i>
    <i r="1">
      <x v="92"/>
      <x v="1"/>
    </i>
    <i>
      <x v="3"/>
      <x v="3"/>
      <x/>
    </i>
    <i r="1">
      <x v="24"/>
      <x/>
    </i>
    <i r="1">
      <x v="89"/>
      <x/>
    </i>
    <i r="1">
      <x v="90"/>
      <x/>
    </i>
    <i r="1">
      <x v="91"/>
      <x/>
    </i>
    <i>
      <x v="4"/>
      <x v="4"/>
      <x/>
    </i>
    <i r="1">
      <x v="10"/>
      <x v="1"/>
    </i>
    <i r="1">
      <x v="61"/>
      <x/>
    </i>
    <i>
      <x v="5"/>
      <x v="5"/>
      <x/>
    </i>
    <i>
      <x v="6"/>
      <x v="6"/>
      <x v="1"/>
    </i>
    <i r="1">
      <x v="13"/>
      <x v="1"/>
    </i>
    <i>
      <x v="7"/>
      <x v="8"/>
      <x/>
    </i>
    <i r="1">
      <x v="22"/>
      <x/>
    </i>
    <i r="1">
      <x v="53"/>
      <x v="1"/>
    </i>
    <i r="1">
      <x v="65"/>
      <x/>
    </i>
    <i>
      <x v="8"/>
      <x v="9"/>
      <x/>
    </i>
    <i>
      <x v="9"/>
      <x v="11"/>
      <x/>
    </i>
    <i r="1">
      <x v="28"/>
      <x/>
    </i>
    <i r="1">
      <x v="50"/>
      <x/>
    </i>
    <i r="1">
      <x v="69"/>
      <x/>
    </i>
    <i r="1">
      <x v="70"/>
      <x/>
    </i>
    <i>
      <x v="10"/>
      <x v="12"/>
      <x v="1"/>
    </i>
    <i r="1">
      <x v="55"/>
      <x v="1"/>
    </i>
    <i r="1">
      <x v="78"/>
      <x v="1"/>
    </i>
    <i r="1">
      <x v="85"/>
      <x v="1"/>
    </i>
    <i>
      <x v="11"/>
      <x v="14"/>
      <x/>
    </i>
    <i r="1">
      <x v="57"/>
      <x/>
    </i>
    <i r="1">
      <x v="73"/>
      <x/>
    </i>
    <i>
      <x v="12"/>
      <x v="15"/>
      <x v="1"/>
    </i>
    <i r="1">
      <x v="75"/>
      <x/>
    </i>
    <i>
      <x v="13"/>
      <x v="16"/>
      <x v="1"/>
    </i>
    <i r="1">
      <x v="48"/>
      <x/>
    </i>
    <i r="1">
      <x v="60"/>
      <x v="1"/>
    </i>
    <i r="1">
      <x v="79"/>
      <x/>
    </i>
    <i r="1">
      <x v="80"/>
      <x/>
    </i>
    <i>
      <x v="14"/>
      <x v="17"/>
      <x v="1"/>
    </i>
    <i r="1">
      <x v="38"/>
      <x v="1"/>
    </i>
    <i r="1">
      <x v="49"/>
      <x/>
    </i>
    <i>
      <x v="15"/>
      <x v="18"/>
      <x v="1"/>
    </i>
    <i r="1">
      <x v="62"/>
      <x v="1"/>
    </i>
    <i r="1">
      <x v="82"/>
      <x v="1"/>
    </i>
    <i>
      <x v="16"/>
      <x v="19"/>
      <x v="1"/>
    </i>
    <i>
      <x v="17"/>
      <x v="20"/>
      <x/>
    </i>
    <i r="1">
      <x v="21"/>
      <x/>
    </i>
    <i r="1">
      <x v="41"/>
      <x/>
    </i>
    <i r="1">
      <x v="42"/>
      <x/>
    </i>
    <i r="1">
      <x v="43"/>
      <x/>
    </i>
    <i r="1">
      <x v="81"/>
      <x/>
    </i>
    <i>
      <x v="18"/>
      <x v="23"/>
      <x/>
    </i>
    <i r="1">
      <x v="32"/>
      <x/>
    </i>
    <i r="1">
      <x v="36"/>
      <x/>
    </i>
    <i r="1">
      <x v="63"/>
      <x v="1"/>
    </i>
    <i>
      <x v="19"/>
      <x v="26"/>
      <x v="1"/>
    </i>
    <i>
      <x v="20"/>
      <x v="27"/>
      <x v="1"/>
    </i>
    <i r="1">
      <x v="86"/>
      <x v="1"/>
    </i>
    <i>
      <x v="21"/>
      <x v="29"/>
      <x v="1"/>
    </i>
    <i>
      <x v="22"/>
      <x v="30"/>
      <x v="1"/>
    </i>
    <i r="1">
      <x v="84"/>
      <x v="1"/>
    </i>
    <i>
      <x v="23"/>
      <x v="33"/>
      <x v="1"/>
    </i>
    <i r="1">
      <x v="35"/>
      <x v="1"/>
    </i>
    <i r="1">
      <x v="56"/>
      <x v="1"/>
    </i>
    <i>
      <x v="24"/>
      <x v="34"/>
      <x v="1"/>
    </i>
    <i>
      <x v="25"/>
      <x v="39"/>
      <x/>
    </i>
    <i>
      <x v="26"/>
      <x v="40"/>
      <x v="1"/>
    </i>
    <i>
      <x v="27"/>
      <x v="45"/>
      <x/>
    </i>
    <i>
      <x v="28"/>
      <x v="46"/>
      <x v="1"/>
    </i>
    <i>
      <x v="29"/>
      <x v="47"/>
      <x v="1"/>
    </i>
    <i r="1">
      <x v="66"/>
      <x v="1"/>
    </i>
    <i r="1">
      <x v="76"/>
      <x v="1"/>
    </i>
    <i>
      <x v="30"/>
      <x v="51"/>
      <x v="1"/>
    </i>
    <i>
      <x v="31"/>
      <x v="58"/>
      <x/>
    </i>
    <i>
      <x v="32"/>
      <x v="59"/>
      <x v="1"/>
    </i>
    <i>
      <x v="33"/>
      <x v="64"/>
      <x v="1"/>
    </i>
    <i>
      <x v="34"/>
      <x v="67"/>
      <x v="1"/>
    </i>
    <i>
      <x v="35"/>
      <x v="71"/>
      <x/>
    </i>
    <i r="1">
      <x v="72"/>
      <x v="1"/>
    </i>
    <i r="1">
      <x v="88"/>
      <x/>
    </i>
    <i>
      <x v="36"/>
      <x v="74"/>
      <x v="1"/>
    </i>
    <i>
      <x v="37"/>
      <x v="77"/>
      <x/>
    </i>
    <i>
      <x v="38"/>
      <x v="83"/>
      <x v="1"/>
    </i>
    <i>
      <x v="39"/>
      <x v="87"/>
      <x v="1"/>
    </i>
    <i t="grand">
      <x/>
    </i>
  </rowItems>
  <colItems count="1">
    <i/>
  </colItems>
  <dataFields count="1">
    <dataField name="Cuenta de CODIGO PUNTO" fld="1" subtotal="count" baseField="0" baseItem="0"/>
  </dataFields>
  <formats count="161">
    <format dxfId="253">
      <pivotArea outline="0" collapsedLevelsAreSubtotals="1" fieldPosition="0">
        <references count="3">
          <reference field="0" count="0" selected="0"/>
          <reference field="2" count="0" selected="0"/>
          <reference field="4" count="0" selected="0"/>
        </references>
      </pivotArea>
    </format>
    <format dxfId="252">
      <pivotArea dataOnly="0" labelOnly="1" outline="0" fieldPosition="0">
        <references count="1">
          <reference field="2" count="0"/>
        </references>
      </pivotArea>
    </format>
    <format dxfId="251">
      <pivotArea outline="0" collapsedLevelsAreSubtotals="1" fieldPosition="0"/>
    </format>
    <format dxfId="250">
      <pivotArea type="topRight" dataOnly="0" labelOnly="1" outline="0" fieldPosition="0"/>
    </format>
    <format dxfId="249">
      <pivotArea field="0" type="button" dataOnly="0" labelOnly="1" outline="0" axis="axisRow" fieldPosition="1"/>
    </format>
    <format dxfId="248">
      <pivotArea type="all" dataOnly="0" outline="0" fieldPosition="0"/>
    </format>
    <format dxfId="247">
      <pivotArea type="all" dataOnly="0" outline="0" fieldPosition="0"/>
    </format>
    <format dxfId="246">
      <pivotArea type="topRight" dataOnly="0" labelOnly="1" outline="0" fieldPosition="0"/>
    </format>
    <format dxfId="245">
      <pivotArea outline="0" collapsedLevelsAreSubtotals="1" fieldPosition="0"/>
    </format>
    <format dxfId="244">
      <pivotArea outline="0" collapsedLevelsAreSubtotals="1" fieldPosition="0"/>
    </format>
    <format dxfId="243">
      <pivotArea dataOnly="0" labelOnly="1" grandRow="1" outline="0" fieldPosition="0"/>
    </format>
    <format dxfId="242">
      <pivotArea outline="0" collapsedLevelsAreSubtotals="1" fieldPosition="0"/>
    </format>
    <format dxfId="241">
      <pivotArea type="topRight" dataOnly="0" labelOnly="1" outline="0" fieldPosition="0"/>
    </format>
    <format dxfId="240">
      <pivotArea outline="0" collapsedLevelsAreSubtotals="1" fieldPosition="0"/>
    </format>
    <format dxfId="239">
      <pivotArea type="all" dataOnly="0" outline="0" fieldPosition="0"/>
    </format>
    <format dxfId="238">
      <pivotArea field="2" type="button" dataOnly="0" labelOnly="1" outline="0" axis="axisRow" fieldPosition="0"/>
    </format>
    <format dxfId="237">
      <pivotArea field="0" type="button" dataOnly="0" labelOnly="1" outline="0" axis="axisRow" fieldPosition="1"/>
    </format>
    <format dxfId="236">
      <pivotArea field="4" type="button" dataOnly="0" labelOnly="1" outline="0" axis="axisRow" fieldPosition="2"/>
    </format>
    <format dxfId="235">
      <pivotArea field="2" type="button" dataOnly="0" labelOnly="1" outline="0" axis="axisRow" fieldPosition="0"/>
    </format>
    <format dxfId="234">
      <pivotArea field="0" type="button" dataOnly="0" labelOnly="1" outline="0" axis="axisRow" fieldPosition="1"/>
    </format>
    <format dxfId="233">
      <pivotArea field="4" type="button" dataOnly="0" labelOnly="1" outline="0" axis="axisRow" fieldPosition="2"/>
    </format>
    <format dxfId="232">
      <pivotArea type="all" dataOnly="0" outline="0" fieldPosition="0"/>
    </format>
    <format dxfId="231">
      <pivotArea outline="0" collapsedLevelsAreSubtotals="1" fieldPosition="0"/>
    </format>
    <format dxfId="230">
      <pivotArea dataOnly="0" labelOnly="1" outline="0" fieldPosition="0">
        <references count="1">
          <reference field="2" count="0"/>
        </references>
      </pivotArea>
    </format>
    <format dxfId="229">
      <pivotArea grandRow="1" outline="0" collapsedLevelsAreSubtotals="1" fieldPosition="0"/>
    </format>
    <format dxfId="228">
      <pivotArea dataOnly="0" labelOnly="1" grandRow="1" outline="0" fieldPosition="0"/>
    </format>
    <format dxfId="227">
      <pivotArea type="all" dataOnly="0" outline="0" fieldPosition="0"/>
    </format>
    <format dxfId="226">
      <pivotArea field="2" type="button" dataOnly="0" labelOnly="1" outline="0" axis="axisRow" fieldPosition="0"/>
    </format>
    <format dxfId="225">
      <pivotArea field="0" type="button" dataOnly="0" labelOnly="1" outline="0" axis="axisRow" fieldPosition="1"/>
    </format>
    <format dxfId="224">
      <pivotArea field="4" type="button" dataOnly="0" labelOnly="1" outline="0" axis="axisRow" fieldPosition="2"/>
    </format>
    <format dxfId="223">
      <pivotArea field="2" type="button" dataOnly="0" labelOnly="1" outline="0" axis="axisRow" fieldPosition="0"/>
    </format>
    <format dxfId="222">
      <pivotArea field="0" type="button" dataOnly="0" labelOnly="1" outline="0" axis="axisRow" fieldPosition="1"/>
    </format>
    <format dxfId="221">
      <pivotArea field="4" type="button" dataOnly="0" labelOnly="1" outline="0" axis="axisRow" fieldPosition="2"/>
    </format>
    <format dxfId="220">
      <pivotArea field="0" type="button" dataOnly="0" labelOnly="1" outline="0" axis="axisRow" fieldPosition="1"/>
    </format>
    <format dxfId="219">
      <pivotArea field="4" type="button" dataOnly="0" labelOnly="1" outline="0" axis="axisRow" fieldPosition="2"/>
    </format>
    <format dxfId="218">
      <pivotArea outline="0" collapsedLevelsAreSubtotals="1" fieldPosition="0">
        <references count="3">
          <reference field="0" count="7" selected="0">
            <x v="2"/>
            <x v="25"/>
            <x v="37"/>
            <x v="44"/>
            <x v="54"/>
            <x v="68"/>
            <x v="92"/>
          </reference>
          <reference field="2" count="1" selected="0">
            <x v="2"/>
          </reference>
          <reference field="4" count="0" selected="0"/>
        </references>
      </pivotArea>
    </format>
    <format dxfId="217">
      <pivotArea dataOnly="0" labelOnly="1" outline="0" fieldPosition="0">
        <references count="1">
          <reference field="2" count="1">
            <x v="2"/>
          </reference>
        </references>
      </pivotArea>
    </format>
    <format dxfId="216">
      <pivotArea dataOnly="0" labelOnly="1" outline="0" fieldPosition="0">
        <references count="2">
          <reference field="0" count="7">
            <x v="2"/>
            <x v="25"/>
            <x v="37"/>
            <x v="44"/>
            <x v="54"/>
            <x v="68"/>
            <x v="92"/>
          </reference>
          <reference field="2" count="1" selected="0">
            <x v="2"/>
          </reference>
        </references>
      </pivotArea>
    </format>
    <format dxfId="215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2"/>
          </reference>
          <reference field="4" count="1">
            <x v="0"/>
          </reference>
        </references>
      </pivotArea>
    </format>
    <format dxfId="214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213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212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211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210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209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208">
      <pivotArea outline="0" collapsedLevelsAreSubtotals="1" fieldPosition="0">
        <references count="3">
          <reference field="0" count="7" selected="0">
            <x v="2"/>
            <x v="25"/>
            <x v="37"/>
            <x v="44"/>
            <x v="54"/>
            <x v="68"/>
            <x v="92"/>
          </reference>
          <reference field="2" count="1" selected="0">
            <x v="2"/>
          </reference>
          <reference field="4" count="0" selected="0"/>
        </references>
      </pivotArea>
    </format>
    <format dxfId="207">
      <pivotArea dataOnly="0" labelOnly="1" outline="0" fieldPosition="0">
        <references count="1">
          <reference field="2" count="1">
            <x v="2"/>
          </reference>
        </references>
      </pivotArea>
    </format>
    <format dxfId="206">
      <pivotArea dataOnly="0" labelOnly="1" outline="0" fieldPosition="0">
        <references count="2">
          <reference field="0" count="7">
            <x v="2"/>
            <x v="25"/>
            <x v="37"/>
            <x v="44"/>
            <x v="54"/>
            <x v="68"/>
            <x v="92"/>
          </reference>
          <reference field="2" count="1" selected="0">
            <x v="2"/>
          </reference>
        </references>
      </pivotArea>
    </format>
    <format dxfId="205">
      <pivotArea dataOnly="0" labelOnly="1" outline="0" fieldPosition="0">
        <references count="3">
          <reference field="0" count="1" selected="0">
            <x v="2"/>
          </reference>
          <reference field="2" count="1" selected="0">
            <x v="2"/>
          </reference>
          <reference field="4" count="1">
            <x v="0"/>
          </reference>
        </references>
      </pivotArea>
    </format>
    <format dxfId="204">
      <pivotArea dataOnly="0" labelOnly="1" outline="0" fieldPosition="0">
        <references count="3">
          <reference field="0" count="1" selected="0">
            <x v="25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203">
      <pivotArea dataOnly="0" labelOnly="1" outline="0" fieldPosition="0">
        <references count="3">
          <reference field="0" count="1" selected="0">
            <x v="37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202">
      <pivotArea dataOnly="0" labelOnly="1" outline="0" fieldPosition="0">
        <references count="3">
          <reference field="0" count="1" selected="0">
            <x v="44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201">
      <pivotArea dataOnly="0" labelOnly="1" outline="0" fieldPosition="0">
        <references count="3">
          <reference field="0" count="1" selected="0">
            <x v="54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200">
      <pivotArea dataOnly="0" labelOnly="1" outline="0" fieldPosition="0">
        <references count="3">
          <reference field="0" count="1" selected="0">
            <x v="68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199">
      <pivotArea dataOnly="0" labelOnly="1" outline="0" fieldPosition="0">
        <references count="3">
          <reference field="0" count="1" selected="0">
            <x v="92"/>
          </reference>
          <reference field="2" count="1" selected="0">
            <x v="2"/>
          </reference>
          <reference field="4" count="1">
            <x v="1"/>
          </reference>
        </references>
      </pivotArea>
    </format>
    <format dxfId="198">
      <pivotArea outline="0" collapsedLevelsAreSubtotals="1" fieldPosition="0">
        <references count="3">
          <reference field="0" count="4" selected="0">
            <x v="8"/>
            <x v="22"/>
            <x v="53"/>
            <x v="65"/>
          </reference>
          <reference field="2" count="1" selected="0">
            <x v="7"/>
          </reference>
          <reference field="4" count="0" selected="0"/>
        </references>
      </pivotArea>
    </format>
    <format dxfId="197">
      <pivotArea dataOnly="0" labelOnly="1" outline="0" fieldPosition="0">
        <references count="1">
          <reference field="2" count="1">
            <x v="7"/>
          </reference>
        </references>
      </pivotArea>
    </format>
    <format dxfId="196">
      <pivotArea dataOnly="0" labelOnly="1" outline="0" fieldPosition="0">
        <references count="2">
          <reference field="0" count="4">
            <x v="8"/>
            <x v="22"/>
            <x v="53"/>
            <x v="65"/>
          </reference>
          <reference field="2" count="1" selected="0">
            <x v="7"/>
          </reference>
        </references>
      </pivotArea>
    </format>
    <format dxfId="195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7"/>
          </reference>
          <reference field="4" count="1">
            <x v="0"/>
          </reference>
        </references>
      </pivotArea>
    </format>
    <format dxfId="194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7"/>
          </reference>
          <reference field="4" count="1">
            <x v="0"/>
          </reference>
        </references>
      </pivotArea>
    </format>
    <format dxfId="193">
      <pivotArea dataOnly="0" labelOnly="1" outline="0" fieldPosition="0">
        <references count="3">
          <reference field="0" count="1" selected="0">
            <x v="53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192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7"/>
          </reference>
          <reference field="4" count="1">
            <x v="0"/>
          </reference>
        </references>
      </pivotArea>
    </format>
    <format dxfId="191">
      <pivotArea outline="0" collapsedLevelsAreSubtotals="1" fieldPosition="0">
        <references count="3">
          <reference field="0" count="4" selected="0">
            <x v="8"/>
            <x v="22"/>
            <x v="53"/>
            <x v="65"/>
          </reference>
          <reference field="2" count="1" selected="0">
            <x v="7"/>
          </reference>
          <reference field="4" count="0" selected="0"/>
        </references>
      </pivotArea>
    </format>
    <format dxfId="190">
      <pivotArea dataOnly="0" labelOnly="1" outline="0" fieldPosition="0">
        <references count="1">
          <reference field="2" count="1">
            <x v="7"/>
          </reference>
        </references>
      </pivotArea>
    </format>
    <format dxfId="189">
      <pivotArea dataOnly="0" labelOnly="1" outline="0" fieldPosition="0">
        <references count="2">
          <reference field="0" count="4">
            <x v="8"/>
            <x v="22"/>
            <x v="53"/>
            <x v="65"/>
          </reference>
          <reference field="2" count="1" selected="0">
            <x v="7"/>
          </reference>
        </references>
      </pivotArea>
    </format>
    <format dxfId="188">
      <pivotArea dataOnly="0" labelOnly="1" outline="0" fieldPosition="0">
        <references count="3">
          <reference field="0" count="1" selected="0">
            <x v="8"/>
          </reference>
          <reference field="2" count="1" selected="0">
            <x v="7"/>
          </reference>
          <reference field="4" count="1">
            <x v="0"/>
          </reference>
        </references>
      </pivotArea>
    </format>
    <format dxfId="187">
      <pivotArea dataOnly="0" labelOnly="1" outline="0" fieldPosition="0">
        <references count="3">
          <reference field="0" count="1" selected="0">
            <x v="22"/>
          </reference>
          <reference field="2" count="1" selected="0">
            <x v="7"/>
          </reference>
          <reference field="4" count="1">
            <x v="0"/>
          </reference>
        </references>
      </pivotArea>
    </format>
    <format dxfId="186">
      <pivotArea dataOnly="0" labelOnly="1" outline="0" fieldPosition="0">
        <references count="3">
          <reference field="0" count="1" selected="0">
            <x v="53"/>
          </reference>
          <reference field="2" count="1" selected="0">
            <x v="7"/>
          </reference>
          <reference field="4" count="1">
            <x v="1"/>
          </reference>
        </references>
      </pivotArea>
    </format>
    <format dxfId="185">
      <pivotArea dataOnly="0" labelOnly="1" outline="0" fieldPosition="0">
        <references count="3">
          <reference field="0" count="1" selected="0">
            <x v="65"/>
          </reference>
          <reference field="2" count="1" selected="0">
            <x v="7"/>
          </reference>
          <reference field="4" count="1">
            <x v="0"/>
          </reference>
        </references>
      </pivotArea>
    </format>
    <format dxfId="184">
      <pivotArea outline="0" collapsedLevelsAreSubtotals="1" fieldPosition="0">
        <references count="3">
          <reference field="0" count="4" selected="0">
            <x v="12"/>
            <x v="55"/>
            <x v="78"/>
            <x v="85"/>
          </reference>
          <reference field="2" count="1" selected="0">
            <x v="10"/>
          </reference>
          <reference field="4" count="1" selected="0">
            <x v="1"/>
          </reference>
        </references>
      </pivotArea>
    </format>
    <format dxfId="183">
      <pivotArea dataOnly="0" labelOnly="1" outline="0" fieldPosition="0">
        <references count="1">
          <reference field="2" count="1">
            <x v="10"/>
          </reference>
        </references>
      </pivotArea>
    </format>
    <format dxfId="182">
      <pivotArea dataOnly="0" labelOnly="1" outline="0" fieldPosition="0">
        <references count="2">
          <reference field="0" count="4">
            <x v="12"/>
            <x v="55"/>
            <x v="78"/>
            <x v="85"/>
          </reference>
          <reference field="2" count="1" selected="0">
            <x v="10"/>
          </reference>
        </references>
      </pivotArea>
    </format>
    <format dxfId="181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180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179">
      <pivotArea dataOnly="0" labelOnly="1" outline="0" fieldPosition="0">
        <references count="3">
          <reference field="0" count="1" selected="0">
            <x v="78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178">
      <pivotArea dataOnly="0" labelOnly="1" outline="0" fieldPosition="0">
        <references count="3">
          <reference field="0" count="1" selected="0">
            <x v="85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177">
      <pivotArea outline="0" collapsedLevelsAreSubtotals="1" fieldPosition="0">
        <references count="3">
          <reference field="0" count="4" selected="0">
            <x v="12"/>
            <x v="55"/>
            <x v="78"/>
            <x v="85"/>
          </reference>
          <reference field="2" count="1" selected="0">
            <x v="10"/>
          </reference>
          <reference field="4" count="1" selected="0">
            <x v="1"/>
          </reference>
        </references>
      </pivotArea>
    </format>
    <format dxfId="176">
      <pivotArea dataOnly="0" labelOnly="1" outline="0" fieldPosition="0">
        <references count="1">
          <reference field="2" count="1">
            <x v="10"/>
          </reference>
        </references>
      </pivotArea>
    </format>
    <format dxfId="175">
      <pivotArea dataOnly="0" labelOnly="1" outline="0" fieldPosition="0">
        <references count="2">
          <reference field="0" count="4">
            <x v="12"/>
            <x v="55"/>
            <x v="78"/>
            <x v="85"/>
          </reference>
          <reference field="2" count="1" selected="0">
            <x v="10"/>
          </reference>
        </references>
      </pivotArea>
    </format>
    <format dxfId="174">
      <pivotArea dataOnly="0" labelOnly="1" outline="0" fieldPosition="0">
        <references count="3">
          <reference field="0" count="1" selected="0">
            <x v="12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173">
      <pivotArea dataOnly="0" labelOnly="1" outline="0" fieldPosition="0">
        <references count="3">
          <reference field="0" count="1" selected="0">
            <x v="55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172">
      <pivotArea dataOnly="0" labelOnly="1" outline="0" fieldPosition="0">
        <references count="3">
          <reference field="0" count="1" selected="0">
            <x v="78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171">
      <pivotArea dataOnly="0" labelOnly="1" outline="0" fieldPosition="0">
        <references count="3">
          <reference field="0" count="1" selected="0">
            <x v="85"/>
          </reference>
          <reference field="2" count="1" selected="0">
            <x v="10"/>
          </reference>
          <reference field="4" count="1">
            <x v="1"/>
          </reference>
        </references>
      </pivotArea>
    </format>
    <format dxfId="170">
      <pivotArea outline="0" collapsedLevelsAreSubtotals="1" fieldPosition="0">
        <references count="3">
          <reference field="0" count="5" selected="0">
            <x v="11"/>
            <x v="28"/>
            <x v="50"/>
            <x v="69"/>
            <x v="70"/>
          </reference>
          <reference field="2" count="1" selected="0">
            <x v="9"/>
          </reference>
          <reference field="4" count="1" selected="0">
            <x v="0"/>
          </reference>
        </references>
      </pivotArea>
    </format>
    <format dxfId="169">
      <pivotArea dataOnly="0" labelOnly="1" outline="0" fieldPosition="0">
        <references count="1">
          <reference field="2" count="1">
            <x v="9"/>
          </reference>
        </references>
      </pivotArea>
    </format>
    <format dxfId="168">
      <pivotArea dataOnly="0" labelOnly="1" outline="0" fieldPosition="0">
        <references count="2">
          <reference field="0" count="5">
            <x v="11"/>
            <x v="28"/>
            <x v="50"/>
            <x v="69"/>
            <x v="70"/>
          </reference>
          <reference field="2" count="1" selected="0">
            <x v="9"/>
          </reference>
        </references>
      </pivotArea>
    </format>
    <format dxfId="167">
      <pivotArea dataOnly="0" labelOnly="1" outline="0" fieldPosition="0">
        <references count="3">
          <reference field="0" count="1" selected="0">
            <x v="11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166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165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164">
      <pivotArea dataOnly="0" labelOnly="1" outline="0" fieldPosition="0">
        <references count="3">
          <reference field="0" count="1" selected="0">
            <x v="69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163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162">
      <pivotArea outline="0" collapsedLevelsAreSubtotals="1" fieldPosition="0">
        <references count="3">
          <reference field="0" count="5" selected="0">
            <x v="11"/>
            <x v="28"/>
            <x v="50"/>
            <x v="69"/>
            <x v="70"/>
          </reference>
          <reference field="2" count="1" selected="0">
            <x v="9"/>
          </reference>
          <reference field="4" count="1" selected="0">
            <x v="0"/>
          </reference>
        </references>
      </pivotArea>
    </format>
    <format dxfId="161">
      <pivotArea dataOnly="0" labelOnly="1" outline="0" fieldPosition="0">
        <references count="1">
          <reference field="2" count="1">
            <x v="9"/>
          </reference>
        </references>
      </pivotArea>
    </format>
    <format dxfId="160">
      <pivotArea dataOnly="0" labelOnly="1" outline="0" fieldPosition="0">
        <references count="2">
          <reference field="0" count="5">
            <x v="11"/>
            <x v="28"/>
            <x v="50"/>
            <x v="69"/>
            <x v="70"/>
          </reference>
          <reference field="2" count="1" selected="0">
            <x v="9"/>
          </reference>
        </references>
      </pivotArea>
    </format>
    <format dxfId="159">
      <pivotArea dataOnly="0" labelOnly="1" outline="0" fieldPosition="0">
        <references count="3">
          <reference field="0" count="1" selected="0">
            <x v="11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158">
      <pivotArea dataOnly="0" labelOnly="1" outline="0" fieldPosition="0">
        <references count="3">
          <reference field="0" count="1" selected="0">
            <x v="28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157">
      <pivotArea dataOnly="0" labelOnly="1" outline="0" fieldPosition="0">
        <references count="3">
          <reference field="0" count="1" selected="0">
            <x v="50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156">
      <pivotArea dataOnly="0" labelOnly="1" outline="0" fieldPosition="0">
        <references count="3">
          <reference field="0" count="1" selected="0">
            <x v="69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155">
      <pivotArea dataOnly="0" labelOnly="1" outline="0" fieldPosition="0">
        <references count="3">
          <reference field="0" count="1" selected="0">
            <x v="70"/>
          </reference>
          <reference field="2" count="1" selected="0">
            <x v="9"/>
          </reference>
          <reference field="4" count="1">
            <x v="0"/>
          </reference>
        </references>
      </pivotArea>
    </format>
    <format dxfId="154">
      <pivotArea outline="0" collapsedLevelsAreSubtotals="1" fieldPosition="0">
        <references count="3">
          <reference field="0" count="5" selected="0">
            <x v="16"/>
            <x v="48"/>
            <x v="60"/>
            <x v="79"/>
            <x v="80"/>
          </reference>
          <reference field="2" count="1" selected="0">
            <x v="13"/>
          </reference>
          <reference field="4" count="0" selected="0"/>
        </references>
      </pivotArea>
    </format>
    <format dxfId="153">
      <pivotArea dataOnly="0" labelOnly="1" outline="0" fieldPosition="0">
        <references count="1">
          <reference field="2" count="1">
            <x v="13"/>
          </reference>
        </references>
      </pivotArea>
    </format>
    <format dxfId="152">
      <pivotArea dataOnly="0" labelOnly="1" outline="0" fieldPosition="0">
        <references count="2">
          <reference field="0" count="5">
            <x v="16"/>
            <x v="48"/>
            <x v="60"/>
            <x v="79"/>
            <x v="80"/>
          </reference>
          <reference field="2" count="1" selected="0">
            <x v="13"/>
          </reference>
        </references>
      </pivotArea>
    </format>
    <format dxfId="151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150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149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148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147">
      <pivotArea dataOnly="0" labelOnly="1" outline="0" fieldPosition="0">
        <references count="3">
          <reference field="0" count="1" selected="0">
            <x v="80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146">
      <pivotArea outline="0" collapsedLevelsAreSubtotals="1" fieldPosition="0">
        <references count="3">
          <reference field="0" count="5" selected="0">
            <x v="16"/>
            <x v="48"/>
            <x v="60"/>
            <x v="79"/>
            <x v="80"/>
          </reference>
          <reference field="2" count="1" selected="0">
            <x v="13"/>
          </reference>
          <reference field="4" count="0" selected="0"/>
        </references>
      </pivotArea>
    </format>
    <format dxfId="145">
      <pivotArea dataOnly="0" labelOnly="1" outline="0" fieldPosition="0">
        <references count="1">
          <reference field="2" count="1">
            <x v="13"/>
          </reference>
        </references>
      </pivotArea>
    </format>
    <format dxfId="144">
      <pivotArea dataOnly="0" labelOnly="1" outline="0" fieldPosition="0">
        <references count="2">
          <reference field="0" count="5">
            <x v="16"/>
            <x v="48"/>
            <x v="60"/>
            <x v="79"/>
            <x v="80"/>
          </reference>
          <reference field="2" count="1" selected="0">
            <x v="13"/>
          </reference>
        </references>
      </pivotArea>
    </format>
    <format dxfId="143">
      <pivotArea dataOnly="0" labelOnly="1" outline="0" fieldPosition="0">
        <references count="3">
          <reference field="0" count="1" selected="0">
            <x v="16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142">
      <pivotArea dataOnly="0" labelOnly="1" outline="0" fieldPosition="0">
        <references count="3">
          <reference field="0" count="1" selected="0">
            <x v="48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141">
      <pivotArea dataOnly="0" labelOnly="1" outline="0" fieldPosition="0">
        <references count="3">
          <reference field="0" count="1" selected="0">
            <x v="60"/>
          </reference>
          <reference field="2" count="1" selected="0">
            <x v="13"/>
          </reference>
          <reference field="4" count="1">
            <x v="1"/>
          </reference>
        </references>
      </pivotArea>
    </format>
    <format dxfId="140">
      <pivotArea dataOnly="0" labelOnly="1" outline="0" fieldPosition="0">
        <references count="3">
          <reference field="0" count="1" selected="0">
            <x v="79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139">
      <pivotArea dataOnly="0" labelOnly="1" outline="0" fieldPosition="0">
        <references count="3">
          <reference field="0" count="1" selected="0">
            <x v="80"/>
          </reference>
          <reference field="2" count="1" selected="0">
            <x v="13"/>
          </reference>
          <reference field="4" count="1">
            <x v="0"/>
          </reference>
        </references>
      </pivotArea>
    </format>
    <format dxfId="138">
      <pivotArea outline="0" collapsedLevelsAreSubtotals="1" fieldPosition="0">
        <references count="3">
          <reference field="0" count="6" selected="0">
            <x v="20"/>
            <x v="21"/>
            <x v="41"/>
            <x v="42"/>
            <x v="43"/>
            <x v="81"/>
          </reference>
          <reference field="2" count="1" selected="0">
            <x v="17"/>
          </reference>
          <reference field="4" count="1" selected="0">
            <x v="0"/>
          </reference>
        </references>
      </pivotArea>
    </format>
    <format dxfId="137">
      <pivotArea dataOnly="0" labelOnly="1" outline="0" fieldPosition="0">
        <references count="1">
          <reference field="2" count="1">
            <x v="17"/>
          </reference>
        </references>
      </pivotArea>
    </format>
    <format dxfId="136">
      <pivotArea dataOnly="0" labelOnly="1" outline="0" fieldPosition="0">
        <references count="2">
          <reference field="0" count="6">
            <x v="20"/>
            <x v="21"/>
            <x v="41"/>
            <x v="42"/>
            <x v="43"/>
            <x v="81"/>
          </reference>
          <reference field="2" count="1" selected="0">
            <x v="17"/>
          </reference>
        </references>
      </pivotArea>
    </format>
    <format dxfId="135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134">
      <pivotArea dataOnly="0" labelOnly="1" outline="0" fieldPosition="0">
        <references count="3">
          <reference field="0" count="1" selected="0">
            <x v="21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133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132">
      <pivotArea dataOnly="0" labelOnly="1" outline="0" fieldPosition="0">
        <references count="3">
          <reference field="0" count="1" selected="0">
            <x v="42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131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130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129">
      <pivotArea outline="0" collapsedLevelsAreSubtotals="1" fieldPosition="0">
        <references count="3">
          <reference field="0" count="6" selected="0">
            <x v="20"/>
            <x v="21"/>
            <x v="41"/>
            <x v="42"/>
            <x v="43"/>
            <x v="81"/>
          </reference>
          <reference field="2" count="1" selected="0">
            <x v="17"/>
          </reference>
          <reference field="4" count="1" selected="0">
            <x v="0"/>
          </reference>
        </references>
      </pivotArea>
    </format>
    <format dxfId="128">
      <pivotArea dataOnly="0" labelOnly="1" outline="0" fieldPosition="0">
        <references count="1">
          <reference field="2" count="1">
            <x v="17"/>
          </reference>
        </references>
      </pivotArea>
    </format>
    <format dxfId="127">
      <pivotArea dataOnly="0" labelOnly="1" outline="0" fieldPosition="0">
        <references count="2">
          <reference field="0" count="6">
            <x v="20"/>
            <x v="21"/>
            <x v="41"/>
            <x v="42"/>
            <x v="43"/>
            <x v="81"/>
          </reference>
          <reference field="2" count="1" selected="0">
            <x v="17"/>
          </reference>
        </references>
      </pivotArea>
    </format>
    <format dxfId="126">
      <pivotArea dataOnly="0" labelOnly="1" outline="0" fieldPosition="0">
        <references count="3">
          <reference field="0" count="1" selected="0">
            <x v="20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125">
      <pivotArea dataOnly="0" labelOnly="1" outline="0" fieldPosition="0">
        <references count="3">
          <reference field="0" count="1" selected="0">
            <x v="21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124">
      <pivotArea dataOnly="0" labelOnly="1" outline="0" fieldPosition="0">
        <references count="3">
          <reference field="0" count="1" selected="0">
            <x v="41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123">
      <pivotArea dataOnly="0" labelOnly="1" outline="0" fieldPosition="0">
        <references count="3">
          <reference field="0" count="1" selected="0">
            <x v="42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122">
      <pivotArea dataOnly="0" labelOnly="1" outline="0" fieldPosition="0">
        <references count="3">
          <reference field="0" count="1" selected="0">
            <x v="43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121">
      <pivotArea dataOnly="0" labelOnly="1" outline="0" fieldPosition="0">
        <references count="3">
          <reference field="0" count="1" selected="0">
            <x v="81"/>
          </reference>
          <reference field="2" count="1" selected="0">
            <x v="17"/>
          </reference>
          <reference field="4" count="1">
            <x v="0"/>
          </reference>
        </references>
      </pivotArea>
    </format>
    <format dxfId="120">
      <pivotArea outline="0" collapsedLevelsAreSubtotals="1" fieldPosition="0">
        <references count="3">
          <reference field="0" count="4" selected="0">
            <x v="23"/>
            <x v="32"/>
            <x v="36"/>
            <x v="63"/>
          </reference>
          <reference field="2" count="1" selected="0">
            <x v="18"/>
          </reference>
          <reference field="4" count="0" selected="0"/>
        </references>
      </pivotArea>
    </format>
    <format dxfId="119">
      <pivotArea dataOnly="0" labelOnly="1" outline="0" fieldPosition="0">
        <references count="1">
          <reference field="2" count="1">
            <x v="18"/>
          </reference>
        </references>
      </pivotArea>
    </format>
    <format dxfId="118">
      <pivotArea dataOnly="0" labelOnly="1" outline="0" fieldPosition="0">
        <references count="2">
          <reference field="0" count="4">
            <x v="23"/>
            <x v="32"/>
            <x v="36"/>
            <x v="63"/>
          </reference>
          <reference field="2" count="1" selected="0">
            <x v="18"/>
          </reference>
        </references>
      </pivotArea>
    </format>
    <format dxfId="117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116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115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114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113">
      <pivotArea outline="0" collapsedLevelsAreSubtotals="1" fieldPosition="0">
        <references count="3">
          <reference field="0" count="4" selected="0">
            <x v="23"/>
            <x v="32"/>
            <x v="36"/>
            <x v="63"/>
          </reference>
          <reference field="2" count="1" selected="0">
            <x v="18"/>
          </reference>
          <reference field="4" count="0" selected="0"/>
        </references>
      </pivotArea>
    </format>
    <format dxfId="112">
      <pivotArea dataOnly="0" labelOnly="1" outline="0" fieldPosition="0">
        <references count="1">
          <reference field="2" count="1">
            <x v="18"/>
          </reference>
        </references>
      </pivotArea>
    </format>
    <format dxfId="111">
      <pivotArea dataOnly="0" labelOnly="1" outline="0" fieldPosition="0">
        <references count="2">
          <reference field="0" count="4">
            <x v="23"/>
            <x v="32"/>
            <x v="36"/>
            <x v="63"/>
          </reference>
          <reference field="2" count="1" selected="0">
            <x v="18"/>
          </reference>
        </references>
      </pivotArea>
    </format>
    <format dxfId="110">
      <pivotArea dataOnly="0" labelOnly="1" outline="0" fieldPosition="0">
        <references count="3">
          <reference field="0" count="1" selected="0">
            <x v="23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109">
      <pivotArea dataOnly="0" labelOnly="1" outline="0" fieldPosition="0">
        <references count="3">
          <reference field="0" count="1" selected="0">
            <x v="32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108">
      <pivotArea dataOnly="0" labelOnly="1" outline="0" fieldPosition="0">
        <references count="3">
          <reference field="0" count="1" selected="0">
            <x v="36"/>
          </reference>
          <reference field="2" count="1" selected="0">
            <x v="18"/>
          </reference>
          <reference field="4" count="1">
            <x v="0"/>
          </reference>
        </references>
      </pivotArea>
    </format>
    <format dxfId="107">
      <pivotArea dataOnly="0" labelOnly="1" outline="0" fieldPosition="0">
        <references count="3">
          <reference field="0" count="1" selected="0">
            <x v="63"/>
          </reference>
          <reference field="2" count="1" selected="0">
            <x v="18"/>
          </reference>
          <reference field="4" count="1">
            <x v="1"/>
          </reference>
        </references>
      </pivotArea>
    </format>
    <format dxfId="106">
      <pivotArea outline="0" collapsedLevelsAreSubtotals="1" fieldPosition="0">
        <references count="3">
          <reference field="0" count="3" selected="0">
            <x v="47"/>
            <x v="66"/>
            <x v="76"/>
          </reference>
          <reference field="2" count="1" selected="0">
            <x v="29"/>
          </reference>
          <reference field="4" count="1" selected="0">
            <x v="1"/>
          </reference>
        </references>
      </pivotArea>
    </format>
    <format dxfId="105">
      <pivotArea dataOnly="0" labelOnly="1" outline="0" fieldPosition="0">
        <references count="1">
          <reference field="2" count="1">
            <x v="29"/>
          </reference>
        </references>
      </pivotArea>
    </format>
    <format dxfId="104">
      <pivotArea dataOnly="0" labelOnly="1" outline="0" fieldPosition="0">
        <references count="2">
          <reference field="0" count="3">
            <x v="47"/>
            <x v="66"/>
            <x v="76"/>
          </reference>
          <reference field="2" count="1" selected="0">
            <x v="29"/>
          </reference>
        </references>
      </pivotArea>
    </format>
    <format dxfId="103">
      <pivotArea dataOnly="0" labelOnly="1" outline="0" fieldPosition="0">
        <references count="3">
          <reference field="0" count="1" selected="0">
            <x v="47"/>
          </reference>
          <reference field="2" count="1" selected="0">
            <x v="29"/>
          </reference>
          <reference field="4" count="1">
            <x v="1"/>
          </reference>
        </references>
      </pivotArea>
    </format>
    <format dxfId="102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29"/>
          </reference>
          <reference field="4" count="1">
            <x v="1"/>
          </reference>
        </references>
      </pivotArea>
    </format>
    <format dxfId="101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29"/>
          </reference>
          <reference field="4" count="1">
            <x v="1"/>
          </reference>
        </references>
      </pivotArea>
    </format>
    <format dxfId="100">
      <pivotArea outline="0" collapsedLevelsAreSubtotals="1" fieldPosition="0">
        <references count="3">
          <reference field="0" count="3" selected="0">
            <x v="47"/>
            <x v="66"/>
            <x v="76"/>
          </reference>
          <reference field="2" count="1" selected="0">
            <x v="29"/>
          </reference>
          <reference field="4" count="1" selected="0">
            <x v="1"/>
          </reference>
        </references>
      </pivotArea>
    </format>
    <format dxfId="99">
      <pivotArea dataOnly="0" labelOnly="1" outline="0" fieldPosition="0">
        <references count="1">
          <reference field="2" count="1">
            <x v="29"/>
          </reference>
        </references>
      </pivotArea>
    </format>
    <format dxfId="98">
      <pivotArea dataOnly="0" labelOnly="1" outline="0" fieldPosition="0">
        <references count="2">
          <reference field="0" count="3">
            <x v="47"/>
            <x v="66"/>
            <x v="76"/>
          </reference>
          <reference field="2" count="1" selected="0">
            <x v="29"/>
          </reference>
        </references>
      </pivotArea>
    </format>
    <format dxfId="97">
      <pivotArea dataOnly="0" labelOnly="1" outline="0" fieldPosition="0">
        <references count="3">
          <reference field="0" count="1" selected="0">
            <x v="47"/>
          </reference>
          <reference field="2" count="1" selected="0">
            <x v="29"/>
          </reference>
          <reference field="4" count="1">
            <x v="1"/>
          </reference>
        </references>
      </pivotArea>
    </format>
    <format dxfId="96">
      <pivotArea dataOnly="0" labelOnly="1" outline="0" fieldPosition="0">
        <references count="3">
          <reference field="0" count="1" selected="0">
            <x v="66"/>
          </reference>
          <reference field="2" count="1" selected="0">
            <x v="29"/>
          </reference>
          <reference field="4" count="1">
            <x v="1"/>
          </reference>
        </references>
      </pivotArea>
    </format>
    <format dxfId="95">
      <pivotArea dataOnly="0" labelOnly="1" outline="0" fieldPosition="0">
        <references count="3">
          <reference field="0" count="1" selected="0">
            <x v="76"/>
          </reference>
          <reference field="2" count="1" selected="0">
            <x v="29"/>
          </reference>
          <reference field="4" count="1">
            <x v="1"/>
          </reference>
        </references>
      </pivotArea>
    </format>
    <format dxfId="94">
      <pivotArea outline="0" collapsedLevelsAreSubtotals="1" fieldPosition="0"/>
    </format>
    <format dxfId="93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4.xml"/><Relationship Id="rId4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drawing" Target="../drawings/drawing5.xml"/><Relationship Id="rId5" Type="http://schemas.openxmlformats.org/officeDocument/2006/relationships/pivotTable" Target="../pivotTables/pivotTable14.xml"/><Relationship Id="rId4" Type="http://schemas.openxmlformats.org/officeDocument/2006/relationships/pivotTable" Target="../pivotTables/pivotTable1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7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4.bin"/><Relationship Id="rId4" Type="http://schemas.openxmlformats.org/officeDocument/2006/relationships/pivotTable" Target="../pivotTables/pivotTable1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5.bin"/><Relationship Id="rId4" Type="http://schemas.openxmlformats.org/officeDocument/2006/relationships/pivotTable" Target="../pivotTables/pivotTable2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file:///E:\AppData\Roaming\Downloads\Directorio%20Cruz%20Verde\FOTOS%20DROGUERIAS\ACU&#209;A\ACU&#209;A%20PUENTE%20LARGO.jpg" TargetMode="External"/><Relationship Id="rId13" Type="http://schemas.openxmlformats.org/officeDocument/2006/relationships/drawing" Target="../drawings/drawing8.xml"/><Relationship Id="rId3" Type="http://schemas.openxmlformats.org/officeDocument/2006/relationships/pivotTable" Target="../pivotTables/pivotTable25.xml"/><Relationship Id="rId7" Type="http://schemas.openxmlformats.org/officeDocument/2006/relationships/hyperlink" Target="file:///E:\AppData\Roaming\Downloads\Directorio%20Cruz%20Verde\FOTOS%20DROGUERIAS\ACU&#209;A\ACU&#209;A%20MODELIA.jpg" TargetMode="External"/><Relationship Id="rId12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Relationship Id="rId6" Type="http://schemas.openxmlformats.org/officeDocument/2006/relationships/hyperlink" Target="file:///E:\AppData\Roaming\Downloads\Directorio%20Cruz%20Verde\FOTOS%20DROGUERIAS\ACU&#209;A\ACU&#209;A%20SALITRE.jpg" TargetMode="External"/><Relationship Id="rId11" Type="http://schemas.openxmlformats.org/officeDocument/2006/relationships/hyperlink" Target="file:///E:\AppData\Roaming\Downloads\Directorio%20Cruz%20Verde\FOTOS%20DROGUERIAS\ACU&#209;A\ACU&#209;A%20VENECIA.jpg" TargetMode="External"/><Relationship Id="rId5" Type="http://schemas.openxmlformats.org/officeDocument/2006/relationships/hyperlink" Target="file:///E:\AppData\Roaming\Downloads\Directorio%20Cruz%20Verde\FOTOS%20DROGUERIAS\ACU&#209;A\ACU&#209;A%20LAS%20VILLAS.jpg" TargetMode="External"/><Relationship Id="rId10" Type="http://schemas.openxmlformats.org/officeDocument/2006/relationships/hyperlink" Target="file:///E:\AppData\Roaming\Downloads\Directorio%20Cruz%20Verde\FOTOS%20DROGUERIAS\ACU&#209;A\ACU&#209;A%20UNICENTRO%20OCCIDENTE.jpg" TargetMode="External"/><Relationship Id="rId4" Type="http://schemas.openxmlformats.org/officeDocument/2006/relationships/pivotTable" Target="../pivotTables/pivotTable26.xml"/><Relationship Id="rId9" Type="http://schemas.openxmlformats.org/officeDocument/2006/relationships/hyperlink" Target="file:///E:\AppData\Roaming\Downloads\Directorio%20Cruz%20Verde\FOTOS%20DROGUERIAS\ACU&#209;A\ACU&#209;A%20TINTALITO.jpg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file:///E:\AppData\Roaming\Downloads\Directorio%20Cruz%20Verde\FOTOS%20DROGUERIAS\ACU&#209;A\ACU&#209;A%20PUENTE%20LARGO.jpg" TargetMode="External"/><Relationship Id="rId13" Type="http://schemas.openxmlformats.org/officeDocument/2006/relationships/drawing" Target="../drawings/drawing9.xml"/><Relationship Id="rId3" Type="http://schemas.openxmlformats.org/officeDocument/2006/relationships/pivotTable" Target="../pivotTables/pivotTable29.xml"/><Relationship Id="rId7" Type="http://schemas.openxmlformats.org/officeDocument/2006/relationships/hyperlink" Target="file:///E:\AppData\Roaming\Downloads\Directorio%20Cruz%20Verde\FOTOS%20DROGUERIAS\ACU&#209;A\ACU&#209;A%20MODELIA.jpg" TargetMode="External"/><Relationship Id="rId12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Relationship Id="rId6" Type="http://schemas.openxmlformats.org/officeDocument/2006/relationships/hyperlink" Target="file:///E:\AppData\Roaming\Downloads\Directorio%20Cruz%20Verde\FOTOS%20DROGUERIAS\ACU&#209;A\ACU&#209;A%20SALITRE.jpg" TargetMode="External"/><Relationship Id="rId11" Type="http://schemas.openxmlformats.org/officeDocument/2006/relationships/hyperlink" Target="file:///E:\AppData\Roaming\Downloads\Directorio%20Cruz%20Verde\FOTOS%20DROGUERIAS\ACU&#209;A\ACU&#209;A%20VENECIA.jpg" TargetMode="External"/><Relationship Id="rId5" Type="http://schemas.openxmlformats.org/officeDocument/2006/relationships/hyperlink" Target="file:///E:\AppData\Roaming\Downloads\Directorio%20Cruz%20Verde\FOTOS%20DROGUERIAS\ACU&#209;A\ACU&#209;A%20LAS%20VILLAS.jpg" TargetMode="External"/><Relationship Id="rId10" Type="http://schemas.openxmlformats.org/officeDocument/2006/relationships/hyperlink" Target="file:///E:\AppData\Roaming\Downloads\Directorio%20Cruz%20Verde\FOTOS%20DROGUERIAS\ACU&#209;A\ACU&#209;A%20UNICENTRO%20OCCIDENTE.jpg" TargetMode="External"/><Relationship Id="rId4" Type="http://schemas.openxmlformats.org/officeDocument/2006/relationships/pivotTable" Target="../pivotTables/pivotTable30.xml"/><Relationship Id="rId9" Type="http://schemas.openxmlformats.org/officeDocument/2006/relationships/hyperlink" Target="file:///E:\AppData\Roaming\Downloads\Directorio%20Cruz%20Verde\FOTOS%20DROGUERIAS\ACU&#209;A\ACU&#209;A%20TINTALITO.jpg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file:///E:\AppData\Roaming\Downloads\Directorio%20Cruz%20Verde\FOTOS%20DROGUERIAS\ACU&#209;A\ACU&#209;A%20PUENTE%20LARGO.jpg" TargetMode="External"/><Relationship Id="rId13" Type="http://schemas.openxmlformats.org/officeDocument/2006/relationships/drawing" Target="../drawings/drawing10.xml"/><Relationship Id="rId3" Type="http://schemas.openxmlformats.org/officeDocument/2006/relationships/pivotTable" Target="../pivotTables/pivotTable33.xml"/><Relationship Id="rId7" Type="http://schemas.openxmlformats.org/officeDocument/2006/relationships/hyperlink" Target="file:///E:\AppData\Roaming\Downloads\Directorio%20Cruz%20Verde\FOTOS%20DROGUERIAS\ACU&#209;A\ACU&#209;A%20MODELIA.jpg" TargetMode="External"/><Relationship Id="rId12" Type="http://schemas.openxmlformats.org/officeDocument/2006/relationships/printerSettings" Target="../printerSettings/printerSettings8.bin"/><Relationship Id="rId2" Type="http://schemas.openxmlformats.org/officeDocument/2006/relationships/pivotTable" Target="../pivotTables/pivotTable32.xml"/><Relationship Id="rId1" Type="http://schemas.openxmlformats.org/officeDocument/2006/relationships/pivotTable" Target="../pivotTables/pivotTable31.xml"/><Relationship Id="rId6" Type="http://schemas.openxmlformats.org/officeDocument/2006/relationships/hyperlink" Target="file:///E:\AppData\Roaming\Downloads\Directorio%20Cruz%20Verde\FOTOS%20DROGUERIAS\ACU&#209;A\ACU&#209;A%20SALITRE.jpg" TargetMode="External"/><Relationship Id="rId11" Type="http://schemas.openxmlformats.org/officeDocument/2006/relationships/hyperlink" Target="file:///E:\AppData\Roaming\Downloads\Directorio%20Cruz%20Verde\FOTOS%20DROGUERIAS\ACU&#209;A\ACU&#209;A%20VENECIA.jpg" TargetMode="External"/><Relationship Id="rId5" Type="http://schemas.openxmlformats.org/officeDocument/2006/relationships/hyperlink" Target="file:///E:\AppData\Roaming\Downloads\Directorio%20Cruz%20Verde\FOTOS%20DROGUERIAS\ACU&#209;A\ACU&#209;A%20LAS%20VILLAS.jpg" TargetMode="External"/><Relationship Id="rId10" Type="http://schemas.openxmlformats.org/officeDocument/2006/relationships/hyperlink" Target="file:///E:\AppData\Roaming\Downloads\Directorio%20Cruz%20Verde\FOTOS%20DROGUERIAS\ACU&#209;A\ACU&#209;A%20UNICENTRO%20OCCIDENTE.jpg" TargetMode="External"/><Relationship Id="rId4" Type="http://schemas.openxmlformats.org/officeDocument/2006/relationships/pivotTable" Target="../pivotTables/pivotTable34.xml"/><Relationship Id="rId9" Type="http://schemas.openxmlformats.org/officeDocument/2006/relationships/hyperlink" Target="file:///E:\AppData\Roaming\Downloads\Directorio%20Cruz%20Verde\FOTOS%20DROGUERIAS\ACU&#209;A\ACU&#209;A%20TINTALITO.jpg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file:///E:\AppData\Roaming\Downloads\Directorio%20Cruz%20Verde\FOTOS%20DROGUERIAS\ACU&#209;A\ACU&#209;A%20PUENTE%20LARGO.jpg" TargetMode="External"/><Relationship Id="rId13" Type="http://schemas.openxmlformats.org/officeDocument/2006/relationships/drawing" Target="../drawings/drawing11.xml"/><Relationship Id="rId3" Type="http://schemas.openxmlformats.org/officeDocument/2006/relationships/pivotTable" Target="../pivotTables/pivotTable37.xml"/><Relationship Id="rId7" Type="http://schemas.openxmlformats.org/officeDocument/2006/relationships/hyperlink" Target="file:///E:\AppData\Roaming\Downloads\Directorio%20Cruz%20Verde\FOTOS%20DROGUERIAS\ACU&#209;A\ACU&#209;A%20MODELIA.jpg" TargetMode="External"/><Relationship Id="rId12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36.xml"/><Relationship Id="rId1" Type="http://schemas.openxmlformats.org/officeDocument/2006/relationships/pivotTable" Target="../pivotTables/pivotTable35.xml"/><Relationship Id="rId6" Type="http://schemas.openxmlformats.org/officeDocument/2006/relationships/hyperlink" Target="file:///E:\AppData\Roaming\Downloads\Directorio%20Cruz%20Verde\FOTOS%20DROGUERIAS\ACU&#209;A\ACU&#209;A%20SALITRE.jpg" TargetMode="External"/><Relationship Id="rId11" Type="http://schemas.openxmlformats.org/officeDocument/2006/relationships/hyperlink" Target="file:///E:\AppData\Roaming\Downloads\Directorio%20Cruz%20Verde\FOTOS%20DROGUERIAS\ACU&#209;A\ACU&#209;A%20VENECIA.jpg" TargetMode="External"/><Relationship Id="rId5" Type="http://schemas.openxmlformats.org/officeDocument/2006/relationships/hyperlink" Target="file:///E:\AppData\Roaming\Downloads\Directorio%20Cruz%20Verde\FOTOS%20DROGUERIAS\ACU&#209;A\ACU&#209;A%20LAS%20VILLAS.jpg" TargetMode="External"/><Relationship Id="rId15" Type="http://schemas.openxmlformats.org/officeDocument/2006/relationships/comments" Target="../comments1.xml"/><Relationship Id="rId10" Type="http://schemas.openxmlformats.org/officeDocument/2006/relationships/hyperlink" Target="file:///E:\AppData\Roaming\Downloads\Directorio%20Cruz%20Verde\FOTOS%20DROGUERIAS\ACU&#209;A\ACU&#209;A%20UNICENTRO%20OCCIDENTE.jpg" TargetMode="External"/><Relationship Id="rId4" Type="http://schemas.openxmlformats.org/officeDocument/2006/relationships/pivotTable" Target="../pivotTables/pivotTable38.xml"/><Relationship Id="rId9" Type="http://schemas.openxmlformats.org/officeDocument/2006/relationships/hyperlink" Target="file:///E:\AppData\Roaming\Downloads\Directorio%20Cruz%20Verde\FOTOS%20DROGUERIAS\ACU&#209;A\ACU&#209;A%20TINTALITO.jpg" TargetMode="External"/><Relationship Id="rId14" Type="http://schemas.openxmlformats.org/officeDocument/2006/relationships/vmlDrawing" Target="../drawings/vmlDrawing1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file:///E:\AppData\Roaming\Downloads\Directorio%20Cruz%20Verde\FOTOS%20DROGUERIAS\ACU&#209;A\ACU&#209;A%20PUENTE%20LARGO.jpg" TargetMode="External"/><Relationship Id="rId13" Type="http://schemas.openxmlformats.org/officeDocument/2006/relationships/drawing" Target="../drawings/drawing12.xml"/><Relationship Id="rId3" Type="http://schemas.openxmlformats.org/officeDocument/2006/relationships/pivotTable" Target="../pivotTables/pivotTable41.xml"/><Relationship Id="rId7" Type="http://schemas.openxmlformats.org/officeDocument/2006/relationships/hyperlink" Target="file:///E:\AppData\Roaming\Downloads\Directorio%20Cruz%20Verde\FOTOS%20DROGUERIAS\ACU&#209;A\ACU&#209;A%20MODELIA.jpg" TargetMode="External"/><Relationship Id="rId12" Type="http://schemas.openxmlformats.org/officeDocument/2006/relationships/printerSettings" Target="../printerSettings/printerSettings10.bin"/><Relationship Id="rId2" Type="http://schemas.openxmlformats.org/officeDocument/2006/relationships/pivotTable" Target="../pivotTables/pivotTable40.xml"/><Relationship Id="rId1" Type="http://schemas.openxmlformats.org/officeDocument/2006/relationships/pivotTable" Target="../pivotTables/pivotTable39.xml"/><Relationship Id="rId6" Type="http://schemas.openxmlformats.org/officeDocument/2006/relationships/hyperlink" Target="file:///E:\AppData\Roaming\Downloads\Directorio%20Cruz%20Verde\FOTOS%20DROGUERIAS\ACU&#209;A\ACU&#209;A%20SALITRE.jpg" TargetMode="External"/><Relationship Id="rId11" Type="http://schemas.openxmlformats.org/officeDocument/2006/relationships/hyperlink" Target="file:///E:\AppData\Roaming\Downloads\Directorio%20Cruz%20Verde\FOTOS%20DROGUERIAS\ACU&#209;A\ACU&#209;A%20VENECIA.jpg" TargetMode="External"/><Relationship Id="rId5" Type="http://schemas.openxmlformats.org/officeDocument/2006/relationships/hyperlink" Target="file:///E:\AppData\Roaming\Downloads\Directorio%20Cruz%20Verde\FOTOS%20DROGUERIAS\ACU&#209;A\ACU&#209;A%20LAS%20VILLAS.jpg" TargetMode="External"/><Relationship Id="rId10" Type="http://schemas.openxmlformats.org/officeDocument/2006/relationships/hyperlink" Target="file:///E:\AppData\Roaming\Downloads\Directorio%20Cruz%20Verde\FOTOS%20DROGUERIAS\ACU&#209;A\ACU&#209;A%20UNICENTRO%20OCCIDENTE.jpg" TargetMode="External"/><Relationship Id="rId4" Type="http://schemas.openxmlformats.org/officeDocument/2006/relationships/pivotTable" Target="../pivotTables/pivotTable42.xml"/><Relationship Id="rId9" Type="http://schemas.openxmlformats.org/officeDocument/2006/relationships/hyperlink" Target="file:///E:\AppData\Roaming\Downloads\Directorio%20Cruz%20Verde\FOTOS%20DROGUERIAS\ACU&#209;A\ACU&#209;A%20TINTALITO.jpg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file:///E:\AppData\Roaming\Downloads\Directorio%20Cruz%20Verde\FOTOS%20DROGUERIAS\ACU&#209;A\ACU&#209;A%20PUENTE%20LARGO.jpg" TargetMode="External"/><Relationship Id="rId3" Type="http://schemas.openxmlformats.org/officeDocument/2006/relationships/pivotTable" Target="../pivotTables/pivotTable45.xml"/><Relationship Id="rId7" Type="http://schemas.openxmlformats.org/officeDocument/2006/relationships/hyperlink" Target="file:///E:\AppData\Roaming\Downloads\Directorio%20Cruz%20Verde\FOTOS%20DROGUERIAS\ACU&#209;A\ACU&#209;A%20MODELIA.jpg" TargetMode="External"/><Relationship Id="rId12" Type="http://schemas.openxmlformats.org/officeDocument/2006/relationships/printerSettings" Target="../printerSettings/printerSettings11.bin"/><Relationship Id="rId2" Type="http://schemas.openxmlformats.org/officeDocument/2006/relationships/pivotTable" Target="../pivotTables/pivotTable44.xml"/><Relationship Id="rId1" Type="http://schemas.openxmlformats.org/officeDocument/2006/relationships/pivotTable" Target="../pivotTables/pivotTable43.xml"/><Relationship Id="rId6" Type="http://schemas.openxmlformats.org/officeDocument/2006/relationships/hyperlink" Target="file:///E:\AppData\Roaming\Downloads\Directorio%20Cruz%20Verde\FOTOS%20DROGUERIAS\ACU&#209;A\ACU&#209;A%20SALITRE.jpg" TargetMode="External"/><Relationship Id="rId11" Type="http://schemas.openxmlformats.org/officeDocument/2006/relationships/hyperlink" Target="file:///E:\AppData\Roaming\Downloads\Directorio%20Cruz%20Verde\FOTOS%20DROGUERIAS\ACU&#209;A\ACU&#209;A%20VENECIA.jpg" TargetMode="External"/><Relationship Id="rId5" Type="http://schemas.openxmlformats.org/officeDocument/2006/relationships/hyperlink" Target="file:///E:\AppData\Roaming\Downloads\Directorio%20Cruz%20Verde\FOTOS%20DROGUERIAS\ACU&#209;A\ACU&#209;A%20LAS%20VILLAS.jpg" TargetMode="External"/><Relationship Id="rId10" Type="http://schemas.openxmlformats.org/officeDocument/2006/relationships/hyperlink" Target="file:///E:\AppData\Roaming\Downloads\Directorio%20Cruz%20Verde\FOTOS%20DROGUERIAS\ACU&#209;A\ACU&#209;A%20UNICENTRO%20OCCIDENTE.jpg" TargetMode="External"/><Relationship Id="rId4" Type="http://schemas.openxmlformats.org/officeDocument/2006/relationships/pivotTable" Target="../pivotTables/pivotTable46.xml"/><Relationship Id="rId9" Type="http://schemas.openxmlformats.org/officeDocument/2006/relationships/hyperlink" Target="file:///E:\AppData\Roaming\Downloads\Directorio%20Cruz%20Verde\FOTOS%20DROGUERIAS\ACU&#209;A\ACU&#209;A%20TINTALITO.jpg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file:///E:\AppData\Roaming\Downloads\Directorio%20Cruz%20Verde\FOTOS%20DROGUERIAS\ACU&#209;A\ACU&#209;A%20PUENTE%20LARGO.jpg" TargetMode="External"/><Relationship Id="rId13" Type="http://schemas.openxmlformats.org/officeDocument/2006/relationships/drawing" Target="../drawings/drawing13.xml"/><Relationship Id="rId3" Type="http://schemas.openxmlformats.org/officeDocument/2006/relationships/pivotTable" Target="../pivotTables/pivotTable49.xml"/><Relationship Id="rId7" Type="http://schemas.openxmlformats.org/officeDocument/2006/relationships/hyperlink" Target="file:///E:\AppData\Roaming\Downloads\Directorio%20Cruz%20Verde\FOTOS%20DROGUERIAS\ACU&#209;A\ACU&#209;A%20MODELIA.jpg" TargetMode="External"/><Relationship Id="rId12" Type="http://schemas.openxmlformats.org/officeDocument/2006/relationships/printerSettings" Target="../printerSettings/printerSettings12.bin"/><Relationship Id="rId2" Type="http://schemas.openxmlformats.org/officeDocument/2006/relationships/pivotTable" Target="../pivotTables/pivotTable48.xml"/><Relationship Id="rId1" Type="http://schemas.openxmlformats.org/officeDocument/2006/relationships/pivotTable" Target="../pivotTables/pivotTable47.xml"/><Relationship Id="rId6" Type="http://schemas.openxmlformats.org/officeDocument/2006/relationships/hyperlink" Target="file:///E:\AppData\Roaming\Downloads\Directorio%20Cruz%20Verde\FOTOS%20DROGUERIAS\ACU&#209;A\ACU&#209;A%20SALITRE.jpg" TargetMode="External"/><Relationship Id="rId11" Type="http://schemas.openxmlformats.org/officeDocument/2006/relationships/hyperlink" Target="file:///E:\AppData\Roaming\Downloads\Directorio%20Cruz%20Verde\FOTOS%20DROGUERIAS\ACU&#209;A\ACU&#209;A%20VENECIA.jpg" TargetMode="External"/><Relationship Id="rId5" Type="http://schemas.openxmlformats.org/officeDocument/2006/relationships/hyperlink" Target="file:///E:\AppData\Roaming\Downloads\Directorio%20Cruz%20Verde\FOTOS%20DROGUERIAS\ACU&#209;A\ACU&#209;A%20LAS%20VILLAS.jpg" TargetMode="External"/><Relationship Id="rId10" Type="http://schemas.openxmlformats.org/officeDocument/2006/relationships/hyperlink" Target="file:///E:\AppData\Roaming\Downloads\Directorio%20Cruz%20Verde\FOTOS%20DROGUERIAS\ACU&#209;A\ACU&#209;A%20UNICENTRO%20OCCIDENTE.jpg" TargetMode="External"/><Relationship Id="rId4" Type="http://schemas.openxmlformats.org/officeDocument/2006/relationships/pivotTable" Target="../pivotTables/pivotTable50.xml"/><Relationship Id="rId9" Type="http://schemas.openxmlformats.org/officeDocument/2006/relationships/hyperlink" Target="file:///E:\AppData\Roaming\Downloads\Directorio%20Cruz%20Verde\FOTOS%20DROGUERIAS\ACU&#209;A\ACU&#209;A%20TINTALITO.jpg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file:///E:\AppData\Roaming\Downloads\Directorio%20Cruz%20Verde\FOTOS%20DROGUERIAS\ACU&#209;A\ACU&#209;A%20PUENTE%20LARGO.jpg" TargetMode="External"/><Relationship Id="rId13" Type="http://schemas.openxmlformats.org/officeDocument/2006/relationships/drawing" Target="../drawings/drawing14.xml"/><Relationship Id="rId3" Type="http://schemas.openxmlformats.org/officeDocument/2006/relationships/pivotTable" Target="../pivotTables/pivotTable53.xml"/><Relationship Id="rId7" Type="http://schemas.openxmlformats.org/officeDocument/2006/relationships/hyperlink" Target="file:///E:\AppData\Roaming\Downloads\Directorio%20Cruz%20Verde\FOTOS%20DROGUERIAS\ACU&#209;A\ACU&#209;A%20MODELIA.jpg" TargetMode="External"/><Relationship Id="rId12" Type="http://schemas.openxmlformats.org/officeDocument/2006/relationships/printerSettings" Target="../printerSettings/printerSettings13.bin"/><Relationship Id="rId2" Type="http://schemas.openxmlformats.org/officeDocument/2006/relationships/pivotTable" Target="../pivotTables/pivotTable52.xml"/><Relationship Id="rId1" Type="http://schemas.openxmlformats.org/officeDocument/2006/relationships/pivotTable" Target="../pivotTables/pivotTable51.xml"/><Relationship Id="rId6" Type="http://schemas.openxmlformats.org/officeDocument/2006/relationships/hyperlink" Target="file:///E:\AppData\Roaming\Downloads\Directorio%20Cruz%20Verde\FOTOS%20DROGUERIAS\ACU&#209;A\ACU&#209;A%20SALITRE.jpg" TargetMode="External"/><Relationship Id="rId11" Type="http://schemas.openxmlformats.org/officeDocument/2006/relationships/hyperlink" Target="file:///E:\AppData\Roaming\Downloads\Directorio%20Cruz%20Verde\FOTOS%20DROGUERIAS\ACU&#209;A\ACU&#209;A%20VENECIA.jpg" TargetMode="External"/><Relationship Id="rId5" Type="http://schemas.openxmlformats.org/officeDocument/2006/relationships/hyperlink" Target="file:///E:\AppData\Roaming\Downloads\Directorio%20Cruz%20Verde\FOTOS%20DROGUERIAS\ACU&#209;A\ACU&#209;A%20LAS%20VILLAS.jpg" TargetMode="External"/><Relationship Id="rId10" Type="http://schemas.openxmlformats.org/officeDocument/2006/relationships/hyperlink" Target="file:///E:\AppData\Roaming\Downloads\Directorio%20Cruz%20Verde\FOTOS%20DROGUERIAS\ACU&#209;A\ACU&#209;A%20UNICENTRO%20OCCIDENTE.jpg" TargetMode="External"/><Relationship Id="rId4" Type="http://schemas.openxmlformats.org/officeDocument/2006/relationships/pivotTable" Target="../pivotTables/pivotTable54.xml"/><Relationship Id="rId9" Type="http://schemas.openxmlformats.org/officeDocument/2006/relationships/hyperlink" Target="file:///E:\AppData\Roaming\Downloads\Directorio%20Cruz%20Verde\FOTOS%20DROGUERIAS\ACU&#209;A\ACU&#209;A%20TINTALITO.jpg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7.xml"/><Relationship Id="rId2" Type="http://schemas.openxmlformats.org/officeDocument/2006/relationships/pivotTable" Target="../pivotTables/pivotTable56.xml"/><Relationship Id="rId1" Type="http://schemas.openxmlformats.org/officeDocument/2006/relationships/pivotTable" Target="../pivotTables/pivotTable55.xml"/><Relationship Id="rId6" Type="http://schemas.openxmlformats.org/officeDocument/2006/relationships/drawing" Target="../drawings/drawing16.xml"/><Relationship Id="rId5" Type="http://schemas.openxmlformats.org/officeDocument/2006/relationships/printerSettings" Target="../printerSettings/printerSettings15.bin"/><Relationship Id="rId4" Type="http://schemas.openxmlformats.org/officeDocument/2006/relationships/pivotTable" Target="../pivotTables/pivotTable5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59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2.xml"/><Relationship Id="rId7" Type="http://schemas.openxmlformats.org/officeDocument/2006/relationships/drawing" Target="../drawings/drawing18.xml"/><Relationship Id="rId2" Type="http://schemas.openxmlformats.org/officeDocument/2006/relationships/pivotTable" Target="../pivotTables/pivotTable61.xml"/><Relationship Id="rId1" Type="http://schemas.openxmlformats.org/officeDocument/2006/relationships/pivotTable" Target="../pivotTables/pivotTable60.xml"/><Relationship Id="rId6" Type="http://schemas.openxmlformats.org/officeDocument/2006/relationships/printerSettings" Target="../printerSettings/printerSettings16.bin"/><Relationship Id="rId5" Type="http://schemas.openxmlformats.org/officeDocument/2006/relationships/pivotTable" Target="../pivotTables/pivotTable64.xml"/><Relationship Id="rId4" Type="http://schemas.openxmlformats.org/officeDocument/2006/relationships/pivotTable" Target="../pivotTables/pivotTable63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7.xml"/><Relationship Id="rId7" Type="http://schemas.openxmlformats.org/officeDocument/2006/relationships/drawing" Target="../drawings/drawing19.xml"/><Relationship Id="rId2" Type="http://schemas.openxmlformats.org/officeDocument/2006/relationships/pivotTable" Target="../pivotTables/pivotTable66.xml"/><Relationship Id="rId1" Type="http://schemas.openxmlformats.org/officeDocument/2006/relationships/pivotTable" Target="../pivotTables/pivotTable65.xml"/><Relationship Id="rId6" Type="http://schemas.openxmlformats.org/officeDocument/2006/relationships/printerSettings" Target="../printerSettings/printerSettings17.bin"/><Relationship Id="rId5" Type="http://schemas.openxmlformats.org/officeDocument/2006/relationships/pivotTable" Target="../pivotTables/pivotTable69.xml"/><Relationship Id="rId4" Type="http://schemas.openxmlformats.org/officeDocument/2006/relationships/pivotTable" Target="../pivotTables/pivotTable68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2.xml"/><Relationship Id="rId7" Type="http://schemas.openxmlformats.org/officeDocument/2006/relationships/drawing" Target="../drawings/drawing20.xml"/><Relationship Id="rId2" Type="http://schemas.openxmlformats.org/officeDocument/2006/relationships/pivotTable" Target="../pivotTables/pivotTable71.xml"/><Relationship Id="rId1" Type="http://schemas.openxmlformats.org/officeDocument/2006/relationships/pivotTable" Target="../pivotTables/pivotTable70.xml"/><Relationship Id="rId6" Type="http://schemas.openxmlformats.org/officeDocument/2006/relationships/printerSettings" Target="../printerSettings/printerSettings18.bin"/><Relationship Id="rId5" Type="http://schemas.openxmlformats.org/officeDocument/2006/relationships/pivotTable" Target="../pivotTables/pivotTable74.xml"/><Relationship Id="rId4" Type="http://schemas.openxmlformats.org/officeDocument/2006/relationships/pivotTable" Target="../pivotTables/pivotTable73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7.xml"/><Relationship Id="rId7" Type="http://schemas.openxmlformats.org/officeDocument/2006/relationships/drawing" Target="../drawings/drawing21.xml"/><Relationship Id="rId2" Type="http://schemas.openxmlformats.org/officeDocument/2006/relationships/pivotTable" Target="../pivotTables/pivotTable76.xml"/><Relationship Id="rId1" Type="http://schemas.openxmlformats.org/officeDocument/2006/relationships/pivotTable" Target="../pivotTables/pivotTable75.xml"/><Relationship Id="rId6" Type="http://schemas.openxmlformats.org/officeDocument/2006/relationships/printerSettings" Target="../printerSettings/printerSettings19.bin"/><Relationship Id="rId5" Type="http://schemas.openxmlformats.org/officeDocument/2006/relationships/pivotTable" Target="../pivotTables/pivotTable79.xml"/><Relationship Id="rId4" Type="http://schemas.openxmlformats.org/officeDocument/2006/relationships/pivotTable" Target="../pivotTables/pivotTable7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2.xml"/><Relationship Id="rId7" Type="http://schemas.openxmlformats.org/officeDocument/2006/relationships/drawing" Target="../drawings/drawing22.xml"/><Relationship Id="rId2" Type="http://schemas.openxmlformats.org/officeDocument/2006/relationships/pivotTable" Target="../pivotTables/pivotTable81.xml"/><Relationship Id="rId1" Type="http://schemas.openxmlformats.org/officeDocument/2006/relationships/pivotTable" Target="../pivotTables/pivotTable80.xml"/><Relationship Id="rId6" Type="http://schemas.openxmlformats.org/officeDocument/2006/relationships/printerSettings" Target="../printerSettings/printerSettings20.bin"/><Relationship Id="rId5" Type="http://schemas.openxmlformats.org/officeDocument/2006/relationships/pivotTable" Target="../pivotTables/pivotTable84.xml"/><Relationship Id="rId4" Type="http://schemas.openxmlformats.org/officeDocument/2006/relationships/pivotTable" Target="../pivotTables/pivotTable8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7.xml"/><Relationship Id="rId7" Type="http://schemas.openxmlformats.org/officeDocument/2006/relationships/drawing" Target="../drawings/drawing23.xml"/><Relationship Id="rId2" Type="http://schemas.openxmlformats.org/officeDocument/2006/relationships/pivotTable" Target="../pivotTables/pivotTable86.xml"/><Relationship Id="rId1" Type="http://schemas.openxmlformats.org/officeDocument/2006/relationships/pivotTable" Target="../pivotTables/pivotTable85.xml"/><Relationship Id="rId6" Type="http://schemas.openxmlformats.org/officeDocument/2006/relationships/printerSettings" Target="../printerSettings/printerSettings21.bin"/><Relationship Id="rId5" Type="http://schemas.openxmlformats.org/officeDocument/2006/relationships/pivotTable" Target="../pivotTables/pivotTable89.xml"/><Relationship Id="rId4" Type="http://schemas.openxmlformats.org/officeDocument/2006/relationships/pivotTable" Target="../pivotTables/pivotTable88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2.xml"/><Relationship Id="rId7" Type="http://schemas.openxmlformats.org/officeDocument/2006/relationships/drawing" Target="../drawings/drawing24.xml"/><Relationship Id="rId2" Type="http://schemas.openxmlformats.org/officeDocument/2006/relationships/pivotTable" Target="../pivotTables/pivotTable91.xml"/><Relationship Id="rId1" Type="http://schemas.openxmlformats.org/officeDocument/2006/relationships/pivotTable" Target="../pivotTables/pivotTable90.xml"/><Relationship Id="rId6" Type="http://schemas.openxmlformats.org/officeDocument/2006/relationships/printerSettings" Target="../printerSettings/printerSettings22.bin"/><Relationship Id="rId5" Type="http://schemas.openxmlformats.org/officeDocument/2006/relationships/pivotTable" Target="../pivotTables/pivotTable94.xml"/><Relationship Id="rId4" Type="http://schemas.openxmlformats.org/officeDocument/2006/relationships/pivotTable" Target="../pivotTables/pivotTable93.xm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5.xml"/><Relationship Id="rId3" Type="http://schemas.openxmlformats.org/officeDocument/2006/relationships/pivotTable" Target="../pivotTables/pivotTable97.xml"/><Relationship Id="rId7" Type="http://schemas.openxmlformats.org/officeDocument/2006/relationships/printerSettings" Target="../printerSettings/printerSettings23.bin"/><Relationship Id="rId2" Type="http://schemas.openxmlformats.org/officeDocument/2006/relationships/pivotTable" Target="../pivotTables/pivotTable96.xml"/><Relationship Id="rId1" Type="http://schemas.openxmlformats.org/officeDocument/2006/relationships/pivotTable" Target="../pivotTables/pivotTable95.xml"/><Relationship Id="rId6" Type="http://schemas.openxmlformats.org/officeDocument/2006/relationships/pivotTable" Target="../pivotTables/pivotTable100.xml"/><Relationship Id="rId5" Type="http://schemas.openxmlformats.org/officeDocument/2006/relationships/pivotTable" Target="../pivotTables/pivotTable99.xml"/><Relationship Id="rId4" Type="http://schemas.openxmlformats.org/officeDocument/2006/relationships/pivotTable" Target="../pivotTables/pivotTable98.xml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6.xml"/><Relationship Id="rId3" Type="http://schemas.openxmlformats.org/officeDocument/2006/relationships/pivotTable" Target="../pivotTables/pivotTable103.xml"/><Relationship Id="rId7" Type="http://schemas.openxmlformats.org/officeDocument/2006/relationships/printerSettings" Target="../printerSettings/printerSettings24.bin"/><Relationship Id="rId2" Type="http://schemas.openxmlformats.org/officeDocument/2006/relationships/pivotTable" Target="../pivotTables/pivotTable102.xml"/><Relationship Id="rId1" Type="http://schemas.openxmlformats.org/officeDocument/2006/relationships/pivotTable" Target="../pivotTables/pivotTable101.xml"/><Relationship Id="rId6" Type="http://schemas.openxmlformats.org/officeDocument/2006/relationships/pivotTable" Target="../pivotTables/pivotTable106.xml"/><Relationship Id="rId5" Type="http://schemas.openxmlformats.org/officeDocument/2006/relationships/pivotTable" Target="../pivotTables/pivotTable105.xml"/><Relationship Id="rId4" Type="http://schemas.openxmlformats.org/officeDocument/2006/relationships/pivotTable" Target="../pivotTables/pivotTable104.xml"/></Relationships>
</file>

<file path=xl/worksheets/_rels/sheet38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7.xml"/><Relationship Id="rId3" Type="http://schemas.openxmlformats.org/officeDocument/2006/relationships/pivotTable" Target="../pivotTables/pivotTable109.xml"/><Relationship Id="rId7" Type="http://schemas.openxmlformats.org/officeDocument/2006/relationships/printerSettings" Target="../printerSettings/printerSettings25.bin"/><Relationship Id="rId2" Type="http://schemas.openxmlformats.org/officeDocument/2006/relationships/pivotTable" Target="../pivotTables/pivotTable108.xml"/><Relationship Id="rId1" Type="http://schemas.openxmlformats.org/officeDocument/2006/relationships/pivotTable" Target="../pivotTables/pivotTable107.xml"/><Relationship Id="rId6" Type="http://schemas.openxmlformats.org/officeDocument/2006/relationships/pivotTable" Target="../pivotTables/pivotTable112.xml"/><Relationship Id="rId5" Type="http://schemas.openxmlformats.org/officeDocument/2006/relationships/pivotTable" Target="../pivotTables/pivotTable111.xml"/><Relationship Id="rId4" Type="http://schemas.openxmlformats.org/officeDocument/2006/relationships/pivotTable" Target="../pivotTables/pivotTable1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390"/>
  <sheetViews>
    <sheetView topLeftCell="O43" zoomScale="80" zoomScaleNormal="80" workbookViewId="0">
      <selection activeCell="S66" sqref="S66:S67"/>
    </sheetView>
  </sheetViews>
  <sheetFormatPr baseColWidth="10" defaultRowHeight="15" x14ac:dyDescent="0.25"/>
  <cols>
    <col min="1" max="1" width="4.42578125" style="51" customWidth="1"/>
    <col min="2" max="2" width="18" style="62" bestFit="1" customWidth="1"/>
    <col min="3" max="3" width="12.5703125" style="65" customWidth="1"/>
    <col min="4" max="4" width="31.85546875" style="65" customWidth="1"/>
    <col min="5" max="5" width="12.5703125" style="37" customWidth="1"/>
    <col min="6" max="6" width="15.7109375" style="37" bestFit="1" customWidth="1"/>
    <col min="7" max="7" width="7.28515625" style="37" customWidth="1"/>
    <col min="8" max="8" width="7.28515625" style="62" customWidth="1"/>
    <col min="9" max="9" width="8" style="62" bestFit="1" customWidth="1"/>
    <col min="10" max="10" width="7.42578125" style="62" customWidth="1"/>
    <col min="11" max="11" width="6.28515625" style="62" bestFit="1" customWidth="1"/>
    <col min="12" max="17" width="7.28515625" style="62" customWidth="1"/>
    <col min="18" max="19" width="12.5703125" style="62" customWidth="1"/>
    <col min="20" max="20" width="24.5703125" style="51" bestFit="1" customWidth="1"/>
    <col min="21" max="21" width="17" style="51" customWidth="1"/>
    <col min="22" max="23" width="9.42578125" style="51" customWidth="1"/>
    <col min="24" max="24" width="7" style="51" bestFit="1" customWidth="1"/>
    <col min="25" max="25" width="11.7109375" style="62" customWidth="1"/>
    <col min="26" max="26" width="15.140625" style="62" customWidth="1"/>
    <col min="27" max="16384" width="11.42578125" style="51"/>
  </cols>
  <sheetData>
    <row r="1" spans="2:31" s="37" customFormat="1" x14ac:dyDescent="0.25">
      <c r="B1" s="51"/>
      <c r="C1" s="51"/>
      <c r="D1" s="51"/>
      <c r="E1" s="51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51"/>
      <c r="U1" s="51"/>
      <c r="V1" s="51"/>
      <c r="W1" s="51"/>
      <c r="X1" s="51"/>
      <c r="Y1" s="62"/>
      <c r="Z1" s="62"/>
    </row>
    <row r="2" spans="2:31" s="63" customFormat="1" x14ac:dyDescent="0.25">
      <c r="B2" s="62"/>
      <c r="C2" s="62"/>
      <c r="D2" s="62"/>
      <c r="E2" s="37"/>
      <c r="F2" s="37"/>
      <c r="G2" s="37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51"/>
      <c r="U2" s="51"/>
      <c r="V2" s="51"/>
      <c r="W2" s="51"/>
      <c r="X2" s="51"/>
      <c r="Y2" s="62" t="s">
        <v>432</v>
      </c>
      <c r="Z2" s="62" t="s">
        <v>322</v>
      </c>
    </row>
    <row r="3" spans="2:31" s="63" customFormat="1" x14ac:dyDescent="0.25">
      <c r="B3" s="6" t="s">
        <v>184</v>
      </c>
      <c r="C3" s="6" t="s">
        <v>142</v>
      </c>
      <c r="D3" s="6" t="s">
        <v>186</v>
      </c>
      <c r="E3" s="46">
        <v>42736</v>
      </c>
      <c r="F3" s="46">
        <v>42767</v>
      </c>
      <c r="G3" s="46">
        <v>42795</v>
      </c>
      <c r="H3" s="42">
        <v>42826</v>
      </c>
      <c r="I3" s="42">
        <v>42856</v>
      </c>
      <c r="J3" s="42">
        <v>42887</v>
      </c>
      <c r="K3" s="42">
        <v>42917</v>
      </c>
      <c r="L3" s="42">
        <v>42948</v>
      </c>
      <c r="M3" s="42">
        <v>42979</v>
      </c>
      <c r="N3" s="42">
        <v>43009</v>
      </c>
      <c r="O3" s="42">
        <v>43040</v>
      </c>
      <c r="P3" s="42">
        <v>43070</v>
      </c>
      <c r="Q3" s="42" t="s">
        <v>432</v>
      </c>
      <c r="R3" s="42" t="s">
        <v>484</v>
      </c>
      <c r="S3" s="144"/>
      <c r="T3" s="125"/>
      <c r="U3" s="125"/>
      <c r="V3" s="125"/>
      <c r="W3" s="125"/>
      <c r="X3" s="125"/>
      <c r="Y3" s="62"/>
      <c r="Z3" s="37"/>
    </row>
    <row r="4" spans="2:31" s="63" customFormat="1" x14ac:dyDescent="0.25">
      <c r="B4" s="145" t="s">
        <v>7</v>
      </c>
      <c r="C4" s="145">
        <v>378</v>
      </c>
      <c r="D4" s="146" t="s">
        <v>14</v>
      </c>
      <c r="E4" s="147">
        <v>6</v>
      </c>
      <c r="F4" s="147">
        <v>9</v>
      </c>
      <c r="G4" s="147">
        <v>7</v>
      </c>
      <c r="H4" s="147">
        <v>6</v>
      </c>
      <c r="I4" s="147">
        <v>10</v>
      </c>
      <c r="J4" s="147">
        <v>8</v>
      </c>
      <c r="K4" s="147">
        <v>7</v>
      </c>
      <c r="L4" s="147">
        <v>6</v>
      </c>
      <c r="M4" s="147">
        <v>12</v>
      </c>
      <c r="N4" s="147">
        <v>7</v>
      </c>
      <c r="O4" s="147">
        <v>7</v>
      </c>
      <c r="P4" s="147">
        <v>7</v>
      </c>
      <c r="Q4" s="147"/>
      <c r="R4" s="151">
        <v>92</v>
      </c>
      <c r="S4" s="141"/>
      <c r="T4" s="51" t="s">
        <v>487</v>
      </c>
      <c r="U4" s="51" t="s">
        <v>254</v>
      </c>
      <c r="V4" s="51"/>
      <c r="W4" s="51"/>
      <c r="X4" s="51"/>
      <c r="Y4" s="62" t="s">
        <v>254</v>
      </c>
      <c r="Z4" s="62"/>
      <c r="AA4" s="51"/>
      <c r="AB4" s="51"/>
      <c r="AC4" s="51"/>
      <c r="AD4" s="51"/>
      <c r="AE4" s="51"/>
    </row>
    <row r="5" spans="2:31" s="63" customFormat="1" x14ac:dyDescent="0.25">
      <c r="B5" s="148" t="s">
        <v>7</v>
      </c>
      <c r="C5" s="149">
        <v>172</v>
      </c>
      <c r="D5" s="146" t="s">
        <v>22</v>
      </c>
      <c r="E5" s="147">
        <v>14</v>
      </c>
      <c r="F5" s="147">
        <v>9</v>
      </c>
      <c r="G5" s="147">
        <v>7</v>
      </c>
      <c r="H5" s="147">
        <v>3</v>
      </c>
      <c r="I5" s="147">
        <v>12</v>
      </c>
      <c r="J5" s="147">
        <v>7</v>
      </c>
      <c r="K5" s="147">
        <v>4</v>
      </c>
      <c r="L5" s="147">
        <v>9</v>
      </c>
      <c r="M5" s="147">
        <v>12</v>
      </c>
      <c r="N5" s="147">
        <v>10</v>
      </c>
      <c r="O5" s="147">
        <v>0</v>
      </c>
      <c r="P5" s="147">
        <v>4</v>
      </c>
      <c r="Q5" s="147"/>
      <c r="R5" s="151">
        <v>91</v>
      </c>
      <c r="S5" s="141"/>
      <c r="T5" s="143">
        <v>0</v>
      </c>
      <c r="U5" s="69">
        <v>128</v>
      </c>
      <c r="V5" s="51"/>
      <c r="W5" s="51"/>
      <c r="X5" s="51"/>
      <c r="Y5" s="62" t="s">
        <v>484</v>
      </c>
      <c r="Z5" s="62" t="s">
        <v>5</v>
      </c>
      <c r="AA5" s="51"/>
      <c r="AB5" s="51"/>
      <c r="AC5" s="51"/>
      <c r="AD5" s="51"/>
      <c r="AE5" s="51"/>
    </row>
    <row r="6" spans="2:31" s="63" customFormat="1" x14ac:dyDescent="0.25">
      <c r="B6" s="148" t="s">
        <v>7</v>
      </c>
      <c r="C6" s="149">
        <v>163</v>
      </c>
      <c r="D6" s="146" t="s">
        <v>84</v>
      </c>
      <c r="E6" s="147">
        <v>1</v>
      </c>
      <c r="F6" s="147">
        <v>6</v>
      </c>
      <c r="G6" s="147">
        <v>2</v>
      </c>
      <c r="H6" s="147">
        <v>2</v>
      </c>
      <c r="I6" s="147">
        <v>3</v>
      </c>
      <c r="J6" s="147">
        <v>3</v>
      </c>
      <c r="K6" s="147">
        <v>5</v>
      </c>
      <c r="L6" s="147">
        <v>1</v>
      </c>
      <c r="M6" s="147">
        <v>7</v>
      </c>
      <c r="N6" s="147">
        <v>18</v>
      </c>
      <c r="O6" s="147">
        <v>6</v>
      </c>
      <c r="P6" s="147">
        <v>2</v>
      </c>
      <c r="Q6" s="147"/>
      <c r="R6" s="151">
        <v>56</v>
      </c>
      <c r="S6" s="141"/>
      <c r="T6" s="143">
        <v>1</v>
      </c>
      <c r="U6" s="69">
        <v>18</v>
      </c>
      <c r="V6" s="51"/>
      <c r="W6" s="51"/>
      <c r="X6" s="51"/>
      <c r="Y6" s="66">
        <v>0</v>
      </c>
      <c r="Z6" s="38">
        <v>46</v>
      </c>
      <c r="AA6" s="51"/>
      <c r="AB6" s="142"/>
      <c r="AC6" s="51"/>
      <c r="AD6" s="51"/>
      <c r="AE6" s="51"/>
    </row>
    <row r="7" spans="2:31" s="63" customFormat="1" x14ac:dyDescent="0.25">
      <c r="B7" s="145" t="s">
        <v>7</v>
      </c>
      <c r="C7" s="145">
        <v>268</v>
      </c>
      <c r="D7" s="146" t="s">
        <v>43</v>
      </c>
      <c r="E7" s="147">
        <v>8</v>
      </c>
      <c r="F7" s="147">
        <v>12</v>
      </c>
      <c r="G7" s="147">
        <v>0</v>
      </c>
      <c r="H7" s="147">
        <v>4</v>
      </c>
      <c r="I7" s="147">
        <v>3</v>
      </c>
      <c r="J7" s="147">
        <v>1</v>
      </c>
      <c r="K7" s="147">
        <v>7</v>
      </c>
      <c r="L7" s="147">
        <v>6</v>
      </c>
      <c r="M7" s="147">
        <v>5</v>
      </c>
      <c r="N7" s="147">
        <v>0</v>
      </c>
      <c r="O7" s="147">
        <v>0</v>
      </c>
      <c r="P7" s="147">
        <v>0</v>
      </c>
      <c r="Q7" s="147"/>
      <c r="R7" s="151">
        <v>46</v>
      </c>
      <c r="S7" s="141"/>
      <c r="T7" s="143">
        <v>2</v>
      </c>
      <c r="U7" s="69">
        <v>11</v>
      </c>
      <c r="V7" s="51"/>
      <c r="W7" s="51"/>
      <c r="X7" s="51"/>
      <c r="Y7" s="66">
        <v>1</v>
      </c>
      <c r="Z7" s="38">
        <v>19</v>
      </c>
      <c r="AA7" s="51"/>
      <c r="AB7" s="51"/>
      <c r="AC7" s="51"/>
      <c r="AD7" s="51"/>
      <c r="AE7" s="51"/>
    </row>
    <row r="8" spans="2:31" s="63" customFormat="1" x14ac:dyDescent="0.25">
      <c r="B8" s="145" t="s">
        <v>7</v>
      </c>
      <c r="C8" s="145">
        <v>451</v>
      </c>
      <c r="D8" s="150" t="s">
        <v>257</v>
      </c>
      <c r="E8" s="147">
        <v>0</v>
      </c>
      <c r="F8" s="147">
        <v>1</v>
      </c>
      <c r="G8" s="147">
        <v>4</v>
      </c>
      <c r="H8" s="147">
        <v>2</v>
      </c>
      <c r="I8" s="147">
        <v>5</v>
      </c>
      <c r="J8" s="147">
        <v>4</v>
      </c>
      <c r="K8" s="147">
        <v>6</v>
      </c>
      <c r="L8" s="147">
        <v>3</v>
      </c>
      <c r="M8" s="147">
        <v>4</v>
      </c>
      <c r="N8" s="147">
        <v>3</v>
      </c>
      <c r="O8" s="147">
        <v>5</v>
      </c>
      <c r="P8" s="147">
        <v>2</v>
      </c>
      <c r="Q8" s="147"/>
      <c r="R8" s="151">
        <v>39</v>
      </c>
      <c r="S8" s="141"/>
      <c r="T8" s="143">
        <v>3</v>
      </c>
      <c r="U8" s="69">
        <v>5</v>
      </c>
      <c r="V8" s="51"/>
      <c r="W8" s="51"/>
      <c r="X8" s="51"/>
      <c r="Y8" s="66">
        <v>2</v>
      </c>
      <c r="Z8" s="38">
        <v>15</v>
      </c>
      <c r="AA8" s="51"/>
      <c r="AB8" s="51"/>
      <c r="AC8" s="51"/>
      <c r="AD8" s="51"/>
      <c r="AE8" s="51"/>
    </row>
    <row r="9" spans="2:31" s="63" customFormat="1" x14ac:dyDescent="0.25">
      <c r="B9" s="81" t="s">
        <v>7</v>
      </c>
      <c r="C9" s="82">
        <v>167</v>
      </c>
      <c r="D9" s="97" t="s">
        <v>98</v>
      </c>
      <c r="E9" s="106">
        <v>0</v>
      </c>
      <c r="F9" s="106">
        <v>0</v>
      </c>
      <c r="G9" s="106">
        <v>6</v>
      </c>
      <c r="H9" s="106">
        <v>8</v>
      </c>
      <c r="I9" s="106">
        <v>5</v>
      </c>
      <c r="J9" s="106">
        <v>5</v>
      </c>
      <c r="K9" s="106">
        <v>2</v>
      </c>
      <c r="L9" s="106">
        <v>2</v>
      </c>
      <c r="M9" s="106">
        <v>1</v>
      </c>
      <c r="N9" s="106">
        <v>3</v>
      </c>
      <c r="O9" s="106">
        <v>3</v>
      </c>
      <c r="P9" s="106">
        <v>0</v>
      </c>
      <c r="Q9" s="106"/>
      <c r="R9" s="106">
        <v>35</v>
      </c>
      <c r="S9" s="141"/>
      <c r="T9" s="143">
        <v>4</v>
      </c>
      <c r="U9" s="69">
        <v>2</v>
      </c>
      <c r="V9" s="51"/>
      <c r="W9" s="51"/>
      <c r="X9" s="51"/>
      <c r="Y9" s="66">
        <v>3</v>
      </c>
      <c r="Z9" s="38">
        <v>7</v>
      </c>
      <c r="AA9" s="51"/>
      <c r="AB9" s="51"/>
      <c r="AC9" s="51"/>
      <c r="AD9" s="51"/>
      <c r="AE9" s="51"/>
    </row>
    <row r="10" spans="2:31" s="63" customFormat="1" x14ac:dyDescent="0.25">
      <c r="B10" s="81" t="s">
        <v>7</v>
      </c>
      <c r="C10" s="82">
        <v>160</v>
      </c>
      <c r="D10" s="97" t="s">
        <v>112</v>
      </c>
      <c r="E10" s="106">
        <v>1</v>
      </c>
      <c r="F10" s="106">
        <v>0</v>
      </c>
      <c r="G10" s="106">
        <v>8</v>
      </c>
      <c r="H10" s="106">
        <v>5</v>
      </c>
      <c r="I10" s="106">
        <v>0</v>
      </c>
      <c r="J10" s="106">
        <v>4</v>
      </c>
      <c r="K10" s="106">
        <v>1</v>
      </c>
      <c r="L10" s="106">
        <v>0</v>
      </c>
      <c r="M10" s="106">
        <v>2</v>
      </c>
      <c r="N10" s="106">
        <v>2</v>
      </c>
      <c r="O10" s="106">
        <v>1</v>
      </c>
      <c r="P10" s="106">
        <v>5</v>
      </c>
      <c r="Q10" s="106"/>
      <c r="R10" s="106">
        <v>29</v>
      </c>
      <c r="S10" s="141"/>
      <c r="T10" s="143">
        <v>5</v>
      </c>
      <c r="U10" s="69">
        <v>2</v>
      </c>
      <c r="V10" s="51"/>
      <c r="W10" s="51"/>
      <c r="X10" s="51"/>
      <c r="Y10" s="66">
        <v>4</v>
      </c>
      <c r="Z10" s="38">
        <v>6</v>
      </c>
      <c r="AA10" s="51"/>
      <c r="AB10" s="51"/>
      <c r="AC10" s="51"/>
      <c r="AD10" s="51"/>
      <c r="AE10" s="51"/>
    </row>
    <row r="11" spans="2:31" s="63" customFormat="1" x14ac:dyDescent="0.25">
      <c r="B11" s="85" t="s">
        <v>7</v>
      </c>
      <c r="C11" s="85">
        <v>226</v>
      </c>
      <c r="D11" s="97" t="s">
        <v>155</v>
      </c>
      <c r="E11" s="106">
        <v>0</v>
      </c>
      <c r="F11" s="106">
        <v>5</v>
      </c>
      <c r="G11" s="106">
        <v>4</v>
      </c>
      <c r="H11" s="106">
        <v>2</v>
      </c>
      <c r="I11" s="106">
        <v>5</v>
      </c>
      <c r="J11" s="106">
        <v>2</v>
      </c>
      <c r="K11" s="106">
        <v>4</v>
      </c>
      <c r="L11" s="106">
        <v>2</v>
      </c>
      <c r="M11" s="106">
        <v>0</v>
      </c>
      <c r="N11" s="106">
        <v>3</v>
      </c>
      <c r="O11" s="106">
        <v>1</v>
      </c>
      <c r="P11" s="106">
        <v>1</v>
      </c>
      <c r="Q11" s="106"/>
      <c r="R11" s="106">
        <v>29</v>
      </c>
      <c r="S11" s="141"/>
      <c r="T11" s="143">
        <v>6</v>
      </c>
      <c r="U11" s="69">
        <v>2</v>
      </c>
      <c r="V11" s="51"/>
      <c r="W11" s="51"/>
      <c r="X11" s="51"/>
      <c r="Y11" s="66">
        <v>5</v>
      </c>
      <c r="Z11" s="38">
        <v>7</v>
      </c>
      <c r="AA11" s="51"/>
      <c r="AB11" s="51"/>
      <c r="AC11" s="51"/>
      <c r="AD11" s="51"/>
      <c r="AE11" s="51"/>
    </row>
    <row r="12" spans="2:31" s="63" customFormat="1" x14ac:dyDescent="0.25">
      <c r="B12" s="81" t="s">
        <v>29</v>
      </c>
      <c r="C12" s="82">
        <v>309</v>
      </c>
      <c r="D12" s="97" t="s">
        <v>79</v>
      </c>
      <c r="E12" s="106">
        <v>3</v>
      </c>
      <c r="F12" s="106">
        <v>0</v>
      </c>
      <c r="G12" s="106">
        <v>2</v>
      </c>
      <c r="H12" s="106">
        <v>2</v>
      </c>
      <c r="I12" s="106">
        <v>4</v>
      </c>
      <c r="J12" s="106">
        <v>0</v>
      </c>
      <c r="K12" s="106">
        <v>0</v>
      </c>
      <c r="L12" s="106">
        <v>4</v>
      </c>
      <c r="M12" s="106">
        <v>1</v>
      </c>
      <c r="N12" s="106">
        <v>4</v>
      </c>
      <c r="O12" s="106">
        <v>2</v>
      </c>
      <c r="P12" s="106">
        <v>3</v>
      </c>
      <c r="Q12" s="106"/>
      <c r="R12" s="106">
        <v>25</v>
      </c>
      <c r="S12" s="141"/>
      <c r="T12" s="143">
        <v>7</v>
      </c>
      <c r="U12" s="69">
        <v>1</v>
      </c>
      <c r="V12" s="51"/>
      <c r="W12" s="51"/>
      <c r="X12" s="51"/>
      <c r="Y12" s="66">
        <v>6</v>
      </c>
      <c r="Z12" s="38">
        <v>11</v>
      </c>
      <c r="AA12" s="51"/>
      <c r="AB12" s="51"/>
      <c r="AC12" s="51"/>
      <c r="AD12" s="51"/>
      <c r="AE12" s="51"/>
    </row>
    <row r="13" spans="2:31" s="63" customFormat="1" x14ac:dyDescent="0.25">
      <c r="B13" s="81" t="s">
        <v>7</v>
      </c>
      <c r="C13" s="82">
        <v>367</v>
      </c>
      <c r="D13" s="97" t="s">
        <v>61</v>
      </c>
      <c r="E13" s="106">
        <v>3</v>
      </c>
      <c r="F13" s="106">
        <v>2</v>
      </c>
      <c r="G13" s="106">
        <v>0</v>
      </c>
      <c r="H13" s="106">
        <v>3</v>
      </c>
      <c r="I13" s="106">
        <v>0</v>
      </c>
      <c r="J13" s="106">
        <v>0</v>
      </c>
      <c r="K13" s="106">
        <v>0</v>
      </c>
      <c r="L13" s="106">
        <v>3</v>
      </c>
      <c r="M13" s="106">
        <v>5</v>
      </c>
      <c r="N13" s="106">
        <v>5</v>
      </c>
      <c r="O13" s="106">
        <v>3</v>
      </c>
      <c r="P13" s="106">
        <v>1</v>
      </c>
      <c r="Q13" s="106"/>
      <c r="R13" s="106">
        <v>25</v>
      </c>
      <c r="S13" s="141"/>
      <c r="T13" s="143" t="s">
        <v>3</v>
      </c>
      <c r="U13" s="69">
        <v>169</v>
      </c>
      <c r="V13" s="51"/>
      <c r="W13" s="51"/>
      <c r="X13" s="51"/>
      <c r="Y13" s="66">
        <v>7</v>
      </c>
      <c r="Z13" s="38">
        <v>8</v>
      </c>
      <c r="AA13" s="51"/>
      <c r="AB13" s="51"/>
      <c r="AC13" s="51"/>
      <c r="AD13" s="51"/>
      <c r="AE13" s="51"/>
    </row>
    <row r="14" spans="2:31" s="63" customFormat="1" x14ac:dyDescent="0.25">
      <c r="B14" s="81" t="s">
        <v>7</v>
      </c>
      <c r="C14" s="82">
        <v>157</v>
      </c>
      <c r="D14" s="97" t="s">
        <v>138</v>
      </c>
      <c r="E14" s="106">
        <v>2</v>
      </c>
      <c r="F14" s="106">
        <v>4</v>
      </c>
      <c r="G14" s="106">
        <v>1</v>
      </c>
      <c r="H14" s="106">
        <v>0</v>
      </c>
      <c r="I14" s="106">
        <v>1</v>
      </c>
      <c r="J14" s="106">
        <v>4</v>
      </c>
      <c r="K14" s="106">
        <v>0</v>
      </c>
      <c r="L14" s="106">
        <v>4</v>
      </c>
      <c r="M14" s="106">
        <v>1</v>
      </c>
      <c r="N14" s="106">
        <v>2</v>
      </c>
      <c r="O14" s="106">
        <v>3</v>
      </c>
      <c r="P14" s="106">
        <v>2</v>
      </c>
      <c r="Q14" s="106"/>
      <c r="R14" s="106">
        <v>24</v>
      </c>
      <c r="S14" s="141"/>
      <c r="T14" s="51"/>
      <c r="U14" s="51"/>
      <c r="V14" s="51"/>
      <c r="W14" s="51"/>
      <c r="X14" s="51"/>
      <c r="Y14" s="66">
        <v>8</v>
      </c>
      <c r="Z14" s="38">
        <v>9</v>
      </c>
      <c r="AA14" s="51"/>
      <c r="AB14" s="51"/>
      <c r="AC14" s="51"/>
      <c r="AD14" s="51"/>
      <c r="AE14" s="51"/>
    </row>
    <row r="15" spans="2:31" s="63" customFormat="1" x14ac:dyDescent="0.25">
      <c r="B15" s="81" t="s">
        <v>7</v>
      </c>
      <c r="C15" s="82">
        <v>165</v>
      </c>
      <c r="D15" s="97" t="s">
        <v>126</v>
      </c>
      <c r="E15" s="106">
        <v>1</v>
      </c>
      <c r="F15" s="106">
        <v>1</v>
      </c>
      <c r="G15" s="106">
        <v>5</v>
      </c>
      <c r="H15" s="106">
        <v>1</v>
      </c>
      <c r="I15" s="106">
        <v>3</v>
      </c>
      <c r="J15" s="106">
        <v>2</v>
      </c>
      <c r="K15" s="106">
        <v>2</v>
      </c>
      <c r="L15" s="106">
        <v>1</v>
      </c>
      <c r="M15" s="106">
        <v>0</v>
      </c>
      <c r="N15" s="106">
        <v>4</v>
      </c>
      <c r="O15" s="106">
        <v>1</v>
      </c>
      <c r="P15" s="106">
        <v>2</v>
      </c>
      <c r="Q15" s="106"/>
      <c r="R15" s="106">
        <v>23</v>
      </c>
      <c r="S15" s="141"/>
      <c r="T15" s="51"/>
      <c r="U15" s="51"/>
      <c r="V15" s="51"/>
      <c r="W15" s="51"/>
      <c r="X15" s="51"/>
      <c r="Y15" s="66">
        <v>9</v>
      </c>
      <c r="Z15" s="38">
        <v>5</v>
      </c>
      <c r="AA15" s="51"/>
      <c r="AB15" s="51"/>
      <c r="AC15" s="51"/>
      <c r="AD15" s="51"/>
      <c r="AE15" s="51"/>
    </row>
    <row r="16" spans="2:31" s="63" customFormat="1" x14ac:dyDescent="0.25">
      <c r="B16" s="81" t="s">
        <v>34</v>
      </c>
      <c r="C16" s="82">
        <v>161</v>
      </c>
      <c r="D16" s="97" t="s">
        <v>95</v>
      </c>
      <c r="E16" s="106">
        <v>2</v>
      </c>
      <c r="F16" s="106">
        <v>1</v>
      </c>
      <c r="G16" s="106">
        <v>1</v>
      </c>
      <c r="H16" s="106">
        <v>1</v>
      </c>
      <c r="I16" s="106">
        <v>1</v>
      </c>
      <c r="J16" s="106">
        <v>1</v>
      </c>
      <c r="K16" s="106">
        <v>2</v>
      </c>
      <c r="L16" s="106">
        <v>2</v>
      </c>
      <c r="M16" s="106">
        <v>2</v>
      </c>
      <c r="N16" s="106">
        <v>2</v>
      </c>
      <c r="O16" s="106">
        <v>5</v>
      </c>
      <c r="P16" s="106">
        <v>1</v>
      </c>
      <c r="Q16" s="106"/>
      <c r="R16" s="106">
        <v>21</v>
      </c>
      <c r="S16" s="141"/>
      <c r="T16" s="51"/>
      <c r="U16" s="51"/>
      <c r="V16" s="51"/>
      <c r="W16" s="51"/>
      <c r="X16" s="51"/>
      <c r="Y16" s="66">
        <v>10</v>
      </c>
      <c r="Z16" s="38">
        <v>3</v>
      </c>
      <c r="AA16" s="51"/>
      <c r="AB16" s="51"/>
      <c r="AC16" s="51"/>
      <c r="AD16" s="51"/>
      <c r="AE16" s="51"/>
    </row>
    <row r="17" spans="2:31" s="63" customFormat="1" x14ac:dyDescent="0.25">
      <c r="B17" s="81" t="s">
        <v>39</v>
      </c>
      <c r="C17" s="82">
        <v>188</v>
      </c>
      <c r="D17" s="97" t="s">
        <v>121</v>
      </c>
      <c r="E17" s="106">
        <v>1</v>
      </c>
      <c r="F17" s="106">
        <v>0</v>
      </c>
      <c r="G17" s="106">
        <v>2</v>
      </c>
      <c r="H17" s="106">
        <v>1</v>
      </c>
      <c r="I17" s="106">
        <v>4</v>
      </c>
      <c r="J17" s="106">
        <v>0</v>
      </c>
      <c r="K17" s="106">
        <v>4</v>
      </c>
      <c r="L17" s="106">
        <v>2</v>
      </c>
      <c r="M17" s="106">
        <v>2</v>
      </c>
      <c r="N17" s="106">
        <v>0</v>
      </c>
      <c r="O17" s="106">
        <v>2</v>
      </c>
      <c r="P17" s="106">
        <v>3</v>
      </c>
      <c r="Q17" s="106"/>
      <c r="R17" s="106">
        <v>21</v>
      </c>
      <c r="S17" s="141"/>
      <c r="T17" s="51"/>
      <c r="U17" s="51"/>
      <c r="V17" s="51"/>
      <c r="W17" s="51"/>
      <c r="X17" s="51"/>
      <c r="Y17" s="66">
        <v>12</v>
      </c>
      <c r="Z17" s="38">
        <v>2</v>
      </c>
      <c r="AA17" s="51"/>
      <c r="AB17" s="51"/>
      <c r="AC17" s="51"/>
      <c r="AD17" s="51"/>
      <c r="AE17" s="51"/>
    </row>
    <row r="18" spans="2:31" s="63" customFormat="1" x14ac:dyDescent="0.25">
      <c r="B18" s="85" t="s">
        <v>7</v>
      </c>
      <c r="C18" s="85">
        <v>110</v>
      </c>
      <c r="D18" s="97" t="s">
        <v>90</v>
      </c>
      <c r="E18" s="106">
        <v>2</v>
      </c>
      <c r="F18" s="106">
        <v>1</v>
      </c>
      <c r="G18" s="106">
        <v>3</v>
      </c>
      <c r="H18" s="106">
        <v>0</v>
      </c>
      <c r="I18" s="106">
        <v>5</v>
      </c>
      <c r="J18" s="106">
        <v>0</v>
      </c>
      <c r="K18" s="106">
        <v>2</v>
      </c>
      <c r="L18" s="106">
        <v>1</v>
      </c>
      <c r="M18" s="106">
        <v>1</v>
      </c>
      <c r="N18" s="106">
        <v>1</v>
      </c>
      <c r="O18" s="106">
        <v>0</v>
      </c>
      <c r="P18" s="106">
        <v>2</v>
      </c>
      <c r="Q18" s="106"/>
      <c r="R18" s="106">
        <v>18</v>
      </c>
      <c r="S18" s="141"/>
      <c r="T18" s="51"/>
      <c r="U18" s="51"/>
      <c r="V18" s="51"/>
      <c r="W18" s="51"/>
      <c r="X18" s="51"/>
      <c r="Y18" s="66">
        <v>13</v>
      </c>
      <c r="Z18" s="38">
        <v>4</v>
      </c>
      <c r="AA18" s="51"/>
      <c r="AB18" s="51"/>
      <c r="AC18" s="51"/>
      <c r="AD18" s="51"/>
      <c r="AE18" s="51"/>
    </row>
    <row r="19" spans="2:31" s="63" customFormat="1" x14ac:dyDescent="0.25">
      <c r="B19" s="85" t="s">
        <v>19</v>
      </c>
      <c r="C19" s="85">
        <v>444</v>
      </c>
      <c r="D19" s="97" t="s">
        <v>37</v>
      </c>
      <c r="E19" s="106">
        <v>3</v>
      </c>
      <c r="F19" s="106">
        <v>3</v>
      </c>
      <c r="G19" s="106">
        <v>5</v>
      </c>
      <c r="H19" s="106">
        <v>4</v>
      </c>
      <c r="I19" s="106">
        <v>1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1</v>
      </c>
      <c r="Q19" s="106"/>
      <c r="R19" s="106">
        <v>17</v>
      </c>
      <c r="S19" s="141"/>
      <c r="T19" s="51"/>
      <c r="U19" s="51"/>
      <c r="V19" s="51"/>
      <c r="W19" s="51"/>
      <c r="X19" s="51"/>
      <c r="Y19" s="66">
        <v>14</v>
      </c>
      <c r="Z19" s="38">
        <v>6</v>
      </c>
      <c r="AA19" s="51"/>
      <c r="AB19" s="51"/>
      <c r="AC19" s="51"/>
      <c r="AD19" s="51"/>
      <c r="AE19" s="51"/>
    </row>
    <row r="20" spans="2:31" s="63" customFormat="1" x14ac:dyDescent="0.25">
      <c r="B20" s="85" t="s">
        <v>7</v>
      </c>
      <c r="C20" s="85">
        <v>454</v>
      </c>
      <c r="D20" s="86" t="s">
        <v>324</v>
      </c>
      <c r="E20" s="106">
        <v>0</v>
      </c>
      <c r="F20" s="106">
        <v>0</v>
      </c>
      <c r="G20" s="106">
        <v>4</v>
      </c>
      <c r="H20" s="106">
        <v>0</v>
      </c>
      <c r="I20" s="106">
        <v>2</v>
      </c>
      <c r="J20" s="106">
        <v>1</v>
      </c>
      <c r="K20" s="106">
        <v>3</v>
      </c>
      <c r="L20" s="106">
        <v>4</v>
      </c>
      <c r="M20" s="106">
        <v>1</v>
      </c>
      <c r="N20" s="106">
        <v>2</v>
      </c>
      <c r="O20" s="106">
        <v>0</v>
      </c>
      <c r="P20" s="106">
        <v>0</v>
      </c>
      <c r="Q20" s="106"/>
      <c r="R20" s="106">
        <v>17</v>
      </c>
      <c r="S20" s="141"/>
      <c r="T20" s="51"/>
      <c r="U20" s="51"/>
      <c r="V20" s="51"/>
      <c r="W20" s="51"/>
      <c r="X20" s="51"/>
      <c r="Y20" s="66">
        <v>16</v>
      </c>
      <c r="Z20" s="38">
        <v>3</v>
      </c>
      <c r="AA20" s="51"/>
      <c r="AB20" s="51"/>
      <c r="AC20" s="51"/>
      <c r="AD20" s="51"/>
      <c r="AE20" s="51"/>
    </row>
    <row r="21" spans="2:31" s="63" customFormat="1" x14ac:dyDescent="0.25">
      <c r="B21" s="81" t="s">
        <v>7</v>
      </c>
      <c r="C21" s="82">
        <v>98</v>
      </c>
      <c r="D21" s="97" t="s">
        <v>16</v>
      </c>
      <c r="E21" s="106">
        <v>0</v>
      </c>
      <c r="F21" s="106">
        <v>1</v>
      </c>
      <c r="G21" s="106">
        <v>3</v>
      </c>
      <c r="H21" s="106">
        <v>2</v>
      </c>
      <c r="I21" s="106">
        <v>2</v>
      </c>
      <c r="J21" s="106">
        <v>0</v>
      </c>
      <c r="K21" s="106">
        <v>1</v>
      </c>
      <c r="L21" s="106">
        <v>2</v>
      </c>
      <c r="M21" s="106">
        <v>2</v>
      </c>
      <c r="N21" s="106">
        <v>1</v>
      </c>
      <c r="O21" s="106">
        <v>2</v>
      </c>
      <c r="P21" s="106">
        <v>0</v>
      </c>
      <c r="Q21" s="106"/>
      <c r="R21" s="106">
        <v>16</v>
      </c>
      <c r="S21" s="141"/>
      <c r="T21" s="51"/>
      <c r="U21" s="51"/>
      <c r="V21" s="51"/>
      <c r="W21" s="51"/>
      <c r="X21" s="51"/>
      <c r="Y21" s="66">
        <v>17</v>
      </c>
      <c r="Z21" s="38">
        <v>2</v>
      </c>
      <c r="AA21" s="51"/>
      <c r="AB21" s="51"/>
      <c r="AC21" s="51"/>
      <c r="AD21" s="51"/>
      <c r="AE21" s="51"/>
    </row>
    <row r="22" spans="2:31" s="63" customFormat="1" x14ac:dyDescent="0.25">
      <c r="B22" s="81" t="s">
        <v>7</v>
      </c>
      <c r="C22" s="82">
        <v>178</v>
      </c>
      <c r="D22" s="97" t="s">
        <v>27</v>
      </c>
      <c r="E22" s="106">
        <v>0</v>
      </c>
      <c r="F22" s="106">
        <v>2</v>
      </c>
      <c r="G22" s="106">
        <v>1</v>
      </c>
      <c r="H22" s="106">
        <v>0</v>
      </c>
      <c r="I22" s="106">
        <v>5</v>
      </c>
      <c r="J22" s="106">
        <v>8</v>
      </c>
      <c r="K22" s="106">
        <v>0</v>
      </c>
      <c r="L22" s="106">
        <v>0</v>
      </c>
      <c r="M22" s="106">
        <v>0</v>
      </c>
      <c r="N22" s="106">
        <v>0</v>
      </c>
      <c r="O22" s="106">
        <v>0</v>
      </c>
      <c r="P22" s="106">
        <v>0</v>
      </c>
      <c r="Q22" s="106"/>
      <c r="R22" s="106">
        <v>16</v>
      </c>
      <c r="S22" s="141"/>
      <c r="T22" s="51"/>
      <c r="U22" s="51"/>
      <c r="V22" s="51"/>
      <c r="W22" s="51"/>
      <c r="X22" s="51"/>
      <c r="Y22" s="66">
        <v>18</v>
      </c>
      <c r="Z22" s="38">
        <v>1</v>
      </c>
      <c r="AA22" s="51"/>
      <c r="AB22" s="51"/>
      <c r="AC22" s="51"/>
      <c r="AD22" s="51"/>
      <c r="AE22" s="51"/>
    </row>
    <row r="23" spans="2:31" s="63" customFormat="1" x14ac:dyDescent="0.25">
      <c r="B23" s="107" t="s">
        <v>7</v>
      </c>
      <c r="C23" s="85">
        <v>464</v>
      </c>
      <c r="D23" s="97" t="s">
        <v>365</v>
      </c>
      <c r="E23" s="106">
        <v>0</v>
      </c>
      <c r="F23" s="106">
        <v>0</v>
      </c>
      <c r="G23" s="106">
        <v>0</v>
      </c>
      <c r="H23" s="106">
        <v>0</v>
      </c>
      <c r="I23" s="106">
        <v>0</v>
      </c>
      <c r="J23" s="106">
        <v>0</v>
      </c>
      <c r="K23" s="106">
        <v>0</v>
      </c>
      <c r="L23" s="106">
        <v>3</v>
      </c>
      <c r="M23" s="106">
        <v>2</v>
      </c>
      <c r="N23" s="106">
        <v>2</v>
      </c>
      <c r="O23" s="106">
        <v>4</v>
      </c>
      <c r="P23" s="106">
        <v>5</v>
      </c>
      <c r="Q23" s="106"/>
      <c r="R23" s="106">
        <v>16</v>
      </c>
      <c r="S23" s="141"/>
      <c r="T23" s="51"/>
      <c r="U23" s="51"/>
      <c r="V23" s="51"/>
      <c r="W23" s="51"/>
      <c r="X23" s="51"/>
      <c r="Y23" s="66">
        <v>21</v>
      </c>
      <c r="Z23" s="38">
        <v>2</v>
      </c>
      <c r="AA23" s="51"/>
      <c r="AB23" s="51"/>
      <c r="AC23" s="51"/>
      <c r="AD23" s="51"/>
      <c r="AE23" s="51"/>
    </row>
    <row r="24" spans="2:31" s="63" customFormat="1" x14ac:dyDescent="0.25">
      <c r="B24" s="81" t="s">
        <v>7</v>
      </c>
      <c r="C24" s="82">
        <v>164</v>
      </c>
      <c r="D24" s="97" t="s">
        <v>38</v>
      </c>
      <c r="E24" s="106">
        <v>3</v>
      </c>
      <c r="F24" s="106">
        <v>0</v>
      </c>
      <c r="G24" s="106">
        <v>2</v>
      </c>
      <c r="H24" s="106">
        <v>3</v>
      </c>
      <c r="I24" s="106">
        <v>0</v>
      </c>
      <c r="J24" s="106">
        <v>0</v>
      </c>
      <c r="K24" s="106">
        <v>0</v>
      </c>
      <c r="L24" s="106">
        <v>1</v>
      </c>
      <c r="M24" s="106">
        <v>1</v>
      </c>
      <c r="N24" s="106">
        <v>2</v>
      </c>
      <c r="O24" s="106">
        <v>0</v>
      </c>
      <c r="P24" s="106">
        <v>2</v>
      </c>
      <c r="Q24" s="106"/>
      <c r="R24" s="106">
        <v>14</v>
      </c>
      <c r="S24" s="141"/>
      <c r="T24" s="51"/>
      <c r="U24" s="51"/>
      <c r="V24" s="51"/>
      <c r="W24" s="51"/>
      <c r="X24" s="51"/>
      <c r="Y24" s="66">
        <v>23</v>
      </c>
      <c r="Z24" s="38">
        <v>1</v>
      </c>
      <c r="AA24" s="51"/>
      <c r="AB24" s="51"/>
      <c r="AC24" s="51"/>
      <c r="AD24" s="51"/>
      <c r="AE24" s="51"/>
    </row>
    <row r="25" spans="2:31" s="63" customFormat="1" x14ac:dyDescent="0.25">
      <c r="B25" s="81" t="s">
        <v>7</v>
      </c>
      <c r="C25" s="82">
        <v>166</v>
      </c>
      <c r="D25" s="97" t="s">
        <v>23</v>
      </c>
      <c r="E25" s="106">
        <v>3</v>
      </c>
      <c r="F25" s="106">
        <v>1</v>
      </c>
      <c r="G25" s="106">
        <v>3</v>
      </c>
      <c r="H25" s="106">
        <v>3</v>
      </c>
      <c r="I25" s="106">
        <v>3</v>
      </c>
      <c r="J25" s="106">
        <v>0</v>
      </c>
      <c r="K25" s="106">
        <v>1</v>
      </c>
      <c r="L25" s="106">
        <v>0</v>
      </c>
      <c r="M25" s="106">
        <v>0</v>
      </c>
      <c r="N25" s="106">
        <v>0</v>
      </c>
      <c r="O25" s="106">
        <v>0</v>
      </c>
      <c r="P25" s="106">
        <v>0</v>
      </c>
      <c r="Q25" s="106"/>
      <c r="R25" s="106">
        <v>14</v>
      </c>
      <c r="S25" s="141"/>
      <c r="T25" s="51"/>
      <c r="U25" s="51"/>
      <c r="V25" s="51"/>
      <c r="W25" s="51"/>
      <c r="X25" s="51"/>
      <c r="Y25" s="66">
        <v>24</v>
      </c>
      <c r="Z25" s="38">
        <v>1</v>
      </c>
      <c r="AA25" s="51"/>
      <c r="AB25" s="51"/>
      <c r="AC25" s="51"/>
      <c r="AD25" s="51"/>
      <c r="AE25" s="51"/>
    </row>
    <row r="26" spans="2:31" s="63" customFormat="1" x14ac:dyDescent="0.25">
      <c r="B26" s="85" t="s">
        <v>7</v>
      </c>
      <c r="C26" s="85">
        <v>225</v>
      </c>
      <c r="D26" s="97" t="s">
        <v>153</v>
      </c>
      <c r="E26" s="106">
        <v>4</v>
      </c>
      <c r="F26" s="106">
        <v>3</v>
      </c>
      <c r="G26" s="106">
        <v>2</v>
      </c>
      <c r="H26" s="106">
        <v>1</v>
      </c>
      <c r="I26" s="106">
        <v>2</v>
      </c>
      <c r="J26" s="106">
        <v>2</v>
      </c>
      <c r="K26" s="106">
        <v>0</v>
      </c>
      <c r="L26" s="106">
        <v>0</v>
      </c>
      <c r="M26" s="106">
        <v>0</v>
      </c>
      <c r="N26" s="106">
        <v>0</v>
      </c>
      <c r="O26" s="106">
        <v>0</v>
      </c>
      <c r="P26" s="106">
        <v>0</v>
      </c>
      <c r="Q26" s="106"/>
      <c r="R26" s="106">
        <v>14</v>
      </c>
      <c r="S26" s="141"/>
      <c r="T26" s="51"/>
      <c r="U26" s="51"/>
      <c r="V26" s="51"/>
      <c r="W26" s="51"/>
      <c r="X26" s="51"/>
      <c r="Y26" s="66">
        <v>25</v>
      </c>
      <c r="Z26" s="38">
        <v>2</v>
      </c>
      <c r="AA26" s="51"/>
      <c r="AB26" s="51"/>
      <c r="AC26" s="51"/>
      <c r="AD26" s="51"/>
      <c r="AE26" s="51"/>
    </row>
    <row r="27" spans="2:31" s="63" customFormat="1" x14ac:dyDescent="0.25">
      <c r="B27" s="85" t="s">
        <v>7</v>
      </c>
      <c r="C27" s="85">
        <v>262</v>
      </c>
      <c r="D27" s="97" t="s">
        <v>157</v>
      </c>
      <c r="E27" s="106">
        <v>0</v>
      </c>
      <c r="F27" s="106">
        <v>1</v>
      </c>
      <c r="G27" s="106">
        <v>1</v>
      </c>
      <c r="H27" s="106">
        <v>1</v>
      </c>
      <c r="I27" s="106">
        <v>1</v>
      </c>
      <c r="J27" s="106">
        <v>1</v>
      </c>
      <c r="K27" s="106">
        <v>1</v>
      </c>
      <c r="L27" s="106">
        <v>2</v>
      </c>
      <c r="M27" s="106">
        <v>1</v>
      </c>
      <c r="N27" s="106">
        <v>1</v>
      </c>
      <c r="O27" s="106">
        <v>1</v>
      </c>
      <c r="P27" s="106">
        <v>3</v>
      </c>
      <c r="Q27" s="106"/>
      <c r="R27" s="106">
        <v>14</v>
      </c>
      <c r="S27" s="141"/>
      <c r="T27" s="51"/>
      <c r="U27" s="51"/>
      <c r="V27" s="51"/>
      <c r="W27" s="51"/>
      <c r="X27" s="51"/>
      <c r="Y27" s="66">
        <v>29</v>
      </c>
      <c r="Z27" s="38">
        <v>2</v>
      </c>
      <c r="AA27" s="51"/>
      <c r="AB27" s="51"/>
      <c r="AC27" s="51"/>
      <c r="AD27" s="51"/>
      <c r="AE27" s="51"/>
    </row>
    <row r="28" spans="2:31" s="63" customFormat="1" x14ac:dyDescent="0.25">
      <c r="B28" s="85" t="s">
        <v>136</v>
      </c>
      <c r="C28" s="85">
        <v>382</v>
      </c>
      <c r="D28" s="97" t="s">
        <v>137</v>
      </c>
      <c r="E28" s="106">
        <v>1</v>
      </c>
      <c r="F28" s="106">
        <v>0</v>
      </c>
      <c r="G28" s="106">
        <v>0</v>
      </c>
      <c r="H28" s="106">
        <v>0</v>
      </c>
      <c r="I28" s="106">
        <v>0</v>
      </c>
      <c r="J28" s="106">
        <v>0</v>
      </c>
      <c r="K28" s="106">
        <v>1</v>
      </c>
      <c r="L28" s="106">
        <v>3</v>
      </c>
      <c r="M28" s="106">
        <v>2</v>
      </c>
      <c r="N28" s="106">
        <v>0</v>
      </c>
      <c r="O28" s="106">
        <v>3</v>
      </c>
      <c r="P28" s="106">
        <v>4</v>
      </c>
      <c r="Q28" s="106"/>
      <c r="R28" s="106">
        <v>14</v>
      </c>
      <c r="S28" s="141"/>
      <c r="T28" s="51"/>
      <c r="U28" s="51"/>
      <c r="V28" s="51"/>
      <c r="W28" s="51"/>
      <c r="X28" s="51"/>
      <c r="Y28" s="66">
        <v>35</v>
      </c>
      <c r="Z28" s="38">
        <v>1</v>
      </c>
      <c r="AA28" s="51"/>
      <c r="AB28" s="51"/>
      <c r="AC28" s="51"/>
      <c r="AD28" s="51"/>
      <c r="AE28" s="51"/>
    </row>
    <row r="29" spans="2:31" s="63" customFormat="1" x14ac:dyDescent="0.25">
      <c r="B29" s="102" t="s">
        <v>103</v>
      </c>
      <c r="C29" s="85">
        <v>460</v>
      </c>
      <c r="D29" s="97" t="s">
        <v>354</v>
      </c>
      <c r="E29" s="106">
        <v>0</v>
      </c>
      <c r="F29" s="106">
        <v>0</v>
      </c>
      <c r="G29" s="106">
        <v>0</v>
      </c>
      <c r="H29" s="106">
        <v>0</v>
      </c>
      <c r="I29" s="106">
        <v>0</v>
      </c>
      <c r="J29" s="106">
        <v>1</v>
      </c>
      <c r="K29" s="106">
        <v>2</v>
      </c>
      <c r="L29" s="106">
        <v>5</v>
      </c>
      <c r="M29" s="106">
        <v>0</v>
      </c>
      <c r="N29" s="106">
        <v>1</v>
      </c>
      <c r="O29" s="106">
        <v>5</v>
      </c>
      <c r="P29" s="106">
        <v>0</v>
      </c>
      <c r="Q29" s="106"/>
      <c r="R29" s="106">
        <v>14</v>
      </c>
      <c r="S29" s="141"/>
      <c r="T29" s="51"/>
      <c r="U29" s="51"/>
      <c r="V29" s="51"/>
      <c r="W29" s="51"/>
      <c r="X29" s="51"/>
      <c r="Y29" s="66">
        <v>39</v>
      </c>
      <c r="Z29" s="38">
        <v>1</v>
      </c>
      <c r="AA29" s="51"/>
      <c r="AB29" s="51"/>
      <c r="AC29" s="51"/>
      <c r="AD29" s="51"/>
      <c r="AE29" s="51"/>
    </row>
    <row r="30" spans="2:31" s="63" customFormat="1" x14ac:dyDescent="0.25">
      <c r="B30" s="81" t="s">
        <v>103</v>
      </c>
      <c r="C30" s="82">
        <v>131</v>
      </c>
      <c r="D30" s="97" t="s">
        <v>104</v>
      </c>
      <c r="E30" s="106">
        <v>0</v>
      </c>
      <c r="F30" s="106">
        <v>0</v>
      </c>
      <c r="G30" s="106">
        <v>0</v>
      </c>
      <c r="H30" s="106">
        <v>4</v>
      </c>
      <c r="I30" s="106">
        <v>9</v>
      </c>
      <c r="J30" s="106">
        <v>0</v>
      </c>
      <c r="K30" s="106">
        <v>0</v>
      </c>
      <c r="L30" s="106">
        <v>0</v>
      </c>
      <c r="M30" s="106">
        <v>0</v>
      </c>
      <c r="N30" s="106">
        <v>0</v>
      </c>
      <c r="O30" s="106">
        <v>0</v>
      </c>
      <c r="P30" s="106">
        <v>0</v>
      </c>
      <c r="Q30" s="106"/>
      <c r="R30" s="106">
        <v>13</v>
      </c>
      <c r="S30" s="141"/>
      <c r="T30" s="51"/>
      <c r="U30" s="51"/>
      <c r="V30" s="51"/>
      <c r="W30" s="51"/>
      <c r="X30" s="51"/>
      <c r="Y30" s="66">
        <v>46</v>
      </c>
      <c r="Z30" s="38">
        <v>1</v>
      </c>
      <c r="AA30" s="51"/>
      <c r="AB30" s="51"/>
      <c r="AC30" s="51"/>
      <c r="AD30" s="51"/>
      <c r="AE30" s="51"/>
    </row>
    <row r="31" spans="2:31" s="63" customFormat="1" x14ac:dyDescent="0.25">
      <c r="B31" s="81" t="s">
        <v>131</v>
      </c>
      <c r="C31" s="82">
        <v>134</v>
      </c>
      <c r="D31" s="97" t="s">
        <v>132</v>
      </c>
      <c r="E31" s="106">
        <v>8</v>
      </c>
      <c r="F31" s="106">
        <v>1</v>
      </c>
      <c r="G31" s="106">
        <v>3</v>
      </c>
      <c r="H31" s="106">
        <v>0</v>
      </c>
      <c r="I31" s="106">
        <v>0</v>
      </c>
      <c r="J31" s="106">
        <v>0</v>
      </c>
      <c r="K31" s="106">
        <v>0</v>
      </c>
      <c r="L31" s="106">
        <v>0</v>
      </c>
      <c r="M31" s="106">
        <v>1</v>
      </c>
      <c r="N31" s="106">
        <v>0</v>
      </c>
      <c r="O31" s="106">
        <v>0</v>
      </c>
      <c r="P31" s="106">
        <v>0</v>
      </c>
      <c r="Q31" s="106"/>
      <c r="R31" s="106">
        <v>13</v>
      </c>
      <c r="S31" s="141"/>
      <c r="T31" s="51"/>
      <c r="U31" s="51"/>
      <c r="V31" s="51"/>
      <c r="W31" s="51"/>
      <c r="X31" s="51"/>
      <c r="Y31" s="66">
        <v>56</v>
      </c>
      <c r="Z31" s="38">
        <v>1</v>
      </c>
    </row>
    <row r="32" spans="2:31" s="63" customFormat="1" x14ac:dyDescent="0.25">
      <c r="B32" s="85" t="s">
        <v>29</v>
      </c>
      <c r="C32" s="85">
        <v>224</v>
      </c>
      <c r="D32" s="97" t="s">
        <v>145</v>
      </c>
      <c r="E32" s="106">
        <v>0</v>
      </c>
      <c r="F32" s="106">
        <v>2</v>
      </c>
      <c r="G32" s="106">
        <v>3</v>
      </c>
      <c r="H32" s="106">
        <v>2</v>
      </c>
      <c r="I32" s="106">
        <v>1</v>
      </c>
      <c r="J32" s="106">
        <v>1</v>
      </c>
      <c r="K32" s="106">
        <v>2</v>
      </c>
      <c r="L32" s="106">
        <v>0</v>
      </c>
      <c r="M32" s="106">
        <v>0</v>
      </c>
      <c r="N32" s="106">
        <v>2</v>
      </c>
      <c r="O32" s="106">
        <v>0</v>
      </c>
      <c r="P32" s="106">
        <v>0</v>
      </c>
      <c r="Q32" s="106"/>
      <c r="R32" s="106">
        <v>13</v>
      </c>
      <c r="S32" s="141"/>
      <c r="T32" s="51"/>
      <c r="U32" s="51"/>
      <c r="V32" s="51"/>
      <c r="W32" s="51"/>
      <c r="X32" s="51"/>
      <c r="Y32" s="66">
        <v>91</v>
      </c>
      <c r="Z32" s="38">
        <v>1</v>
      </c>
    </row>
    <row r="33" spans="2:32" s="63" customFormat="1" x14ac:dyDescent="0.25">
      <c r="B33" s="81" t="s">
        <v>19</v>
      </c>
      <c r="C33" s="82">
        <v>297</v>
      </c>
      <c r="D33" s="97" t="s">
        <v>85</v>
      </c>
      <c r="E33" s="106">
        <v>1</v>
      </c>
      <c r="F33" s="106">
        <v>0</v>
      </c>
      <c r="G33" s="106">
        <v>2</v>
      </c>
      <c r="H33" s="106">
        <v>2</v>
      </c>
      <c r="I33" s="106">
        <v>0</v>
      </c>
      <c r="J33" s="106">
        <v>0</v>
      </c>
      <c r="K33" s="106">
        <v>1</v>
      </c>
      <c r="L33" s="106">
        <v>5</v>
      </c>
      <c r="M33" s="106">
        <v>2</v>
      </c>
      <c r="N33" s="106">
        <v>0</v>
      </c>
      <c r="O33" s="106">
        <v>0</v>
      </c>
      <c r="P33" s="106">
        <v>0</v>
      </c>
      <c r="Q33" s="106"/>
      <c r="R33" s="106">
        <v>13</v>
      </c>
      <c r="S33" s="141"/>
      <c r="T33" s="51"/>
      <c r="U33" s="51"/>
      <c r="V33" s="51"/>
      <c r="W33" s="51"/>
      <c r="X33" s="51"/>
      <c r="Y33" s="66">
        <v>92</v>
      </c>
      <c r="Z33" s="38">
        <v>1</v>
      </c>
    </row>
    <row r="34" spans="2:32" s="63" customFormat="1" x14ac:dyDescent="0.25">
      <c r="B34" s="81" t="s">
        <v>19</v>
      </c>
      <c r="C34" s="82">
        <v>162</v>
      </c>
      <c r="D34" s="97" t="s">
        <v>20</v>
      </c>
      <c r="E34" s="106">
        <v>2</v>
      </c>
      <c r="F34" s="106">
        <v>3</v>
      </c>
      <c r="G34" s="106">
        <v>2</v>
      </c>
      <c r="H34" s="106">
        <v>0</v>
      </c>
      <c r="I34" s="106">
        <v>1</v>
      </c>
      <c r="J34" s="106">
        <v>1</v>
      </c>
      <c r="K34" s="106">
        <v>0</v>
      </c>
      <c r="L34" s="106">
        <v>0</v>
      </c>
      <c r="M34" s="106">
        <v>1</v>
      </c>
      <c r="N34" s="106">
        <v>0</v>
      </c>
      <c r="O34" s="106">
        <v>2</v>
      </c>
      <c r="P34" s="106">
        <v>0</v>
      </c>
      <c r="Q34" s="106"/>
      <c r="R34" s="106">
        <v>12</v>
      </c>
      <c r="S34" s="141"/>
      <c r="T34" s="51"/>
      <c r="U34" s="51"/>
      <c r="V34" s="51"/>
      <c r="W34" s="51"/>
      <c r="X34" s="51"/>
      <c r="Y34" s="98" t="s">
        <v>3</v>
      </c>
      <c r="Z34" s="38">
        <v>168</v>
      </c>
    </row>
    <row r="35" spans="2:32" s="63" customFormat="1" x14ac:dyDescent="0.25">
      <c r="B35" s="81" t="s">
        <v>39</v>
      </c>
      <c r="C35" s="82">
        <v>189</v>
      </c>
      <c r="D35" s="97" t="s">
        <v>40</v>
      </c>
      <c r="E35" s="106">
        <v>2</v>
      </c>
      <c r="F35" s="106">
        <v>0</v>
      </c>
      <c r="G35" s="106">
        <v>3</v>
      </c>
      <c r="H35" s="106">
        <v>2</v>
      </c>
      <c r="I35" s="106">
        <v>2</v>
      </c>
      <c r="J35" s="106">
        <v>0</v>
      </c>
      <c r="K35" s="106">
        <v>0</v>
      </c>
      <c r="L35" s="106">
        <v>0</v>
      </c>
      <c r="M35" s="106">
        <v>0</v>
      </c>
      <c r="N35" s="106">
        <v>0</v>
      </c>
      <c r="O35" s="106">
        <v>3</v>
      </c>
      <c r="P35" s="106">
        <v>0</v>
      </c>
      <c r="Q35" s="106"/>
      <c r="R35" s="106">
        <v>12</v>
      </c>
      <c r="S35" s="141"/>
      <c r="T35" s="51"/>
      <c r="U35" s="51"/>
      <c r="V35" s="51"/>
      <c r="W35" s="51"/>
      <c r="X35" s="51"/>
      <c r="Y35" s="140"/>
      <c r="Z35" s="62"/>
    </row>
    <row r="36" spans="2:32" s="63" customFormat="1" x14ac:dyDescent="0.25">
      <c r="B36" s="81" t="s">
        <v>39</v>
      </c>
      <c r="C36" s="85">
        <v>385</v>
      </c>
      <c r="D36" s="97" t="s">
        <v>62</v>
      </c>
      <c r="E36" s="106">
        <v>0</v>
      </c>
      <c r="F36" s="106">
        <v>0</v>
      </c>
      <c r="G36" s="106">
        <v>1</v>
      </c>
      <c r="H36" s="106">
        <v>4</v>
      </c>
      <c r="I36" s="106">
        <v>0</v>
      </c>
      <c r="J36" s="106">
        <v>0</v>
      </c>
      <c r="K36" s="106">
        <v>0</v>
      </c>
      <c r="L36" s="106">
        <v>0</v>
      </c>
      <c r="M36" s="106">
        <v>1</v>
      </c>
      <c r="N36" s="106">
        <v>0</v>
      </c>
      <c r="O36" s="106">
        <v>4</v>
      </c>
      <c r="P36" s="106">
        <v>0</v>
      </c>
      <c r="Q36" s="106"/>
      <c r="R36" s="106">
        <v>10</v>
      </c>
      <c r="S36" s="141"/>
      <c r="T36" s="51"/>
      <c r="U36" s="51"/>
      <c r="V36" s="51"/>
      <c r="W36" s="51"/>
      <c r="X36" s="51"/>
      <c r="Y36" s="62"/>
      <c r="Z36" s="37"/>
    </row>
    <row r="37" spans="2:32" s="63" customFormat="1" x14ac:dyDescent="0.25">
      <c r="B37" s="85" t="s">
        <v>39</v>
      </c>
      <c r="C37" s="85">
        <v>388</v>
      </c>
      <c r="D37" s="97" t="s">
        <v>127</v>
      </c>
      <c r="E37" s="106">
        <v>1</v>
      </c>
      <c r="F37" s="106">
        <v>1</v>
      </c>
      <c r="G37" s="106">
        <v>2</v>
      </c>
      <c r="H37" s="106">
        <v>2</v>
      </c>
      <c r="I37" s="106">
        <v>1</v>
      </c>
      <c r="J37" s="106">
        <v>0</v>
      </c>
      <c r="K37" s="106">
        <v>0</v>
      </c>
      <c r="L37" s="106">
        <v>0</v>
      </c>
      <c r="M37" s="106">
        <v>0</v>
      </c>
      <c r="N37" s="106">
        <v>2</v>
      </c>
      <c r="O37" s="106">
        <v>1</v>
      </c>
      <c r="P37" s="106">
        <v>0</v>
      </c>
      <c r="Q37" s="106"/>
      <c r="R37" s="106">
        <v>10</v>
      </c>
      <c r="S37" s="141"/>
      <c r="T37" s="51"/>
      <c r="U37" s="51"/>
      <c r="V37" s="51"/>
      <c r="W37" s="51"/>
      <c r="X37" s="51"/>
      <c r="Y37" s="62"/>
      <c r="Z37" s="37"/>
    </row>
    <row r="38" spans="2:32" s="63" customFormat="1" x14ac:dyDescent="0.25">
      <c r="B38" s="107" t="s">
        <v>7</v>
      </c>
      <c r="C38" s="108">
        <v>459</v>
      </c>
      <c r="D38" s="109" t="s">
        <v>412</v>
      </c>
      <c r="E38" s="106"/>
      <c r="F38" s="106">
        <v>0</v>
      </c>
      <c r="G38" s="106">
        <v>0</v>
      </c>
      <c r="H38" s="106"/>
      <c r="I38" s="106">
        <v>0</v>
      </c>
      <c r="J38" s="106">
        <v>2</v>
      </c>
      <c r="K38" s="106">
        <v>3</v>
      </c>
      <c r="L38" s="106">
        <v>2</v>
      </c>
      <c r="M38" s="106">
        <v>3</v>
      </c>
      <c r="N38" s="106">
        <v>0</v>
      </c>
      <c r="O38" s="106">
        <v>0</v>
      </c>
      <c r="P38" s="106">
        <v>0</v>
      </c>
      <c r="Q38" s="106"/>
      <c r="R38" s="106">
        <v>10</v>
      </c>
      <c r="S38" s="141"/>
      <c r="T38" s="51"/>
      <c r="U38" s="51"/>
      <c r="V38" s="51"/>
      <c r="W38" s="51"/>
      <c r="X38" s="51"/>
      <c r="Y38" s="62"/>
      <c r="Z38" s="37"/>
    </row>
    <row r="39" spans="2:32" s="63" customFormat="1" x14ac:dyDescent="0.25">
      <c r="B39" s="81" t="s">
        <v>41</v>
      </c>
      <c r="C39" s="82">
        <v>126</v>
      </c>
      <c r="D39" s="97" t="s">
        <v>42</v>
      </c>
      <c r="E39" s="106">
        <v>2</v>
      </c>
      <c r="F39" s="106">
        <v>1</v>
      </c>
      <c r="G39" s="106">
        <v>0</v>
      </c>
      <c r="H39" s="106">
        <v>0</v>
      </c>
      <c r="I39" s="106">
        <v>2</v>
      </c>
      <c r="J39" s="106">
        <v>0</v>
      </c>
      <c r="K39" s="106">
        <v>0</v>
      </c>
      <c r="L39" s="106">
        <v>0</v>
      </c>
      <c r="M39" s="106">
        <v>1</v>
      </c>
      <c r="N39" s="106">
        <v>0</v>
      </c>
      <c r="O39" s="106">
        <v>0</v>
      </c>
      <c r="P39" s="106">
        <v>3</v>
      </c>
      <c r="Q39" s="106"/>
      <c r="R39" s="106">
        <v>9</v>
      </c>
      <c r="S39" s="141"/>
      <c r="T39" s="51"/>
      <c r="U39" s="51"/>
      <c r="V39" s="51"/>
      <c r="W39" s="51"/>
      <c r="X39" s="51"/>
      <c r="Y39" s="62"/>
      <c r="Z39" s="37"/>
    </row>
    <row r="40" spans="2:32" s="63" customFormat="1" x14ac:dyDescent="0.25">
      <c r="B40" s="81" t="s">
        <v>7</v>
      </c>
      <c r="C40" s="82">
        <v>155</v>
      </c>
      <c r="D40" s="97" t="s">
        <v>105</v>
      </c>
      <c r="E40" s="106">
        <v>2</v>
      </c>
      <c r="F40" s="106">
        <v>0</v>
      </c>
      <c r="G40" s="106">
        <v>2</v>
      </c>
      <c r="H40" s="106">
        <v>1</v>
      </c>
      <c r="I40" s="106">
        <v>1</v>
      </c>
      <c r="J40" s="106">
        <v>0</v>
      </c>
      <c r="K40" s="106">
        <v>0</v>
      </c>
      <c r="L40" s="106">
        <v>1</v>
      </c>
      <c r="M40" s="106">
        <v>2</v>
      </c>
      <c r="N40" s="106">
        <v>0</v>
      </c>
      <c r="O40" s="106">
        <v>0</v>
      </c>
      <c r="P40" s="106">
        <v>0</v>
      </c>
      <c r="Q40" s="106"/>
      <c r="R40" s="106">
        <v>9</v>
      </c>
      <c r="S40" s="141"/>
      <c r="T40" s="122"/>
      <c r="U40" s="42">
        <v>42736</v>
      </c>
      <c r="V40" s="42">
        <v>42767</v>
      </c>
      <c r="W40" s="42">
        <v>42795</v>
      </c>
      <c r="X40" s="42">
        <v>42826</v>
      </c>
      <c r="Y40" s="42">
        <v>42856</v>
      </c>
      <c r="Z40" s="42">
        <v>42887</v>
      </c>
      <c r="AA40" s="42">
        <v>42917</v>
      </c>
      <c r="AB40" s="42">
        <v>42948</v>
      </c>
      <c r="AC40" s="42">
        <v>42979</v>
      </c>
      <c r="AD40" s="42">
        <v>43009</v>
      </c>
      <c r="AE40" s="42">
        <v>43040</v>
      </c>
      <c r="AF40" s="42">
        <v>43070</v>
      </c>
    </row>
    <row r="41" spans="2:32" s="63" customFormat="1" x14ac:dyDescent="0.25">
      <c r="B41" s="85" t="s">
        <v>29</v>
      </c>
      <c r="C41" s="85">
        <v>257</v>
      </c>
      <c r="D41" s="97" t="s">
        <v>144</v>
      </c>
      <c r="E41" s="106">
        <v>0</v>
      </c>
      <c r="F41" s="106">
        <v>0</v>
      </c>
      <c r="G41" s="106">
        <v>0</v>
      </c>
      <c r="H41" s="106">
        <v>2</v>
      </c>
      <c r="I41" s="106">
        <v>2</v>
      </c>
      <c r="J41" s="106">
        <v>0</v>
      </c>
      <c r="K41" s="106">
        <v>1</v>
      </c>
      <c r="L41" s="106">
        <v>0</v>
      </c>
      <c r="M41" s="106">
        <v>3</v>
      </c>
      <c r="N41" s="106">
        <v>0</v>
      </c>
      <c r="O41" s="106">
        <v>1</v>
      </c>
      <c r="P41" s="106">
        <v>0</v>
      </c>
      <c r="Q41" s="106"/>
      <c r="R41" s="106">
        <v>9</v>
      </c>
      <c r="S41" s="141"/>
      <c r="T41" s="111" t="s">
        <v>299</v>
      </c>
      <c r="U41" s="112">
        <v>138</v>
      </c>
      <c r="V41" s="112">
        <v>139</v>
      </c>
      <c r="W41" s="112">
        <v>140</v>
      </c>
      <c r="X41" s="112">
        <v>141</v>
      </c>
      <c r="Y41" s="112">
        <v>143</v>
      </c>
      <c r="Z41" s="112">
        <v>146</v>
      </c>
      <c r="AA41" s="112">
        <v>151</v>
      </c>
      <c r="AB41" s="112">
        <v>156</v>
      </c>
      <c r="AC41" s="112">
        <v>160</v>
      </c>
      <c r="AD41" s="112">
        <v>165</v>
      </c>
      <c r="AE41" s="112">
        <v>168</v>
      </c>
      <c r="AF41" s="112">
        <v>169</v>
      </c>
    </row>
    <row r="42" spans="2:32" s="63" customFormat="1" x14ac:dyDescent="0.25">
      <c r="B42" s="85" t="s">
        <v>7</v>
      </c>
      <c r="C42" s="85">
        <v>383</v>
      </c>
      <c r="D42" s="97" t="s">
        <v>135</v>
      </c>
      <c r="E42" s="106">
        <v>2</v>
      </c>
      <c r="F42" s="106">
        <v>0</v>
      </c>
      <c r="G42" s="106"/>
      <c r="H42" s="106">
        <v>1</v>
      </c>
      <c r="I42" s="106">
        <v>0</v>
      </c>
      <c r="J42" s="106">
        <v>5</v>
      </c>
      <c r="K42" s="106">
        <v>0</v>
      </c>
      <c r="L42" s="106">
        <v>0</v>
      </c>
      <c r="M42" s="106">
        <v>0</v>
      </c>
      <c r="N42" s="106">
        <v>0</v>
      </c>
      <c r="O42" s="106">
        <v>0</v>
      </c>
      <c r="P42" s="106">
        <v>1</v>
      </c>
      <c r="Q42" s="106"/>
      <c r="R42" s="106">
        <v>9</v>
      </c>
      <c r="S42" s="141"/>
      <c r="T42" s="113" t="s">
        <v>294</v>
      </c>
      <c r="U42" s="113">
        <v>96</v>
      </c>
      <c r="V42" s="113">
        <v>108</v>
      </c>
      <c r="W42" s="113">
        <v>128</v>
      </c>
      <c r="X42" s="113">
        <v>101</v>
      </c>
      <c r="Y42" s="113">
        <v>121</v>
      </c>
      <c r="Z42" s="113">
        <v>81</v>
      </c>
      <c r="AA42" s="113">
        <v>80</v>
      </c>
      <c r="AB42" s="113">
        <v>100</v>
      </c>
      <c r="AC42" s="113">
        <v>99</v>
      </c>
      <c r="AD42" s="113">
        <v>117</v>
      </c>
      <c r="AE42" s="113">
        <v>93</v>
      </c>
      <c r="AF42" s="113">
        <v>92</v>
      </c>
    </row>
    <row r="43" spans="2:32" s="63" customFormat="1" x14ac:dyDescent="0.25">
      <c r="B43" s="85" t="s">
        <v>29</v>
      </c>
      <c r="C43" s="85">
        <v>390</v>
      </c>
      <c r="D43" s="97" t="s">
        <v>30</v>
      </c>
      <c r="E43" s="106">
        <v>0</v>
      </c>
      <c r="F43" s="106">
        <v>0</v>
      </c>
      <c r="G43" s="106">
        <v>1</v>
      </c>
      <c r="H43" s="106">
        <v>0</v>
      </c>
      <c r="I43" s="106">
        <v>3</v>
      </c>
      <c r="J43" s="106">
        <v>1</v>
      </c>
      <c r="K43" s="106">
        <v>0</v>
      </c>
      <c r="L43" s="106">
        <v>1</v>
      </c>
      <c r="M43" s="106">
        <v>0</v>
      </c>
      <c r="N43" s="106">
        <v>2</v>
      </c>
      <c r="O43" s="106">
        <v>1</v>
      </c>
      <c r="P43" s="106">
        <v>0</v>
      </c>
      <c r="Q43" s="106"/>
      <c r="R43" s="106">
        <v>9</v>
      </c>
      <c r="S43" s="141"/>
      <c r="T43" s="114" t="s">
        <v>2</v>
      </c>
      <c r="U43" s="50">
        <v>33</v>
      </c>
      <c r="V43" s="50">
        <v>40</v>
      </c>
      <c r="W43" s="50">
        <v>38</v>
      </c>
      <c r="X43" s="50">
        <v>39</v>
      </c>
      <c r="Y43" s="50">
        <v>35</v>
      </c>
      <c r="Z43" s="50">
        <v>34</v>
      </c>
      <c r="AA43" s="50">
        <v>34</v>
      </c>
      <c r="AB43" s="50">
        <v>48</v>
      </c>
      <c r="AC43" s="50">
        <v>45</v>
      </c>
      <c r="AD43" s="50">
        <v>44</v>
      </c>
      <c r="AE43" s="50">
        <f>+GETPIVOTDATA("RESULTADO",'TABLA NOV'!$B$5,"RESULTADO","CON EVIDENCIA")</f>
        <v>44</v>
      </c>
      <c r="AF43" s="50">
        <v>48</v>
      </c>
    </row>
    <row r="44" spans="2:32" s="63" customFormat="1" x14ac:dyDescent="0.25">
      <c r="B44" s="81" t="s">
        <v>56</v>
      </c>
      <c r="C44" s="82">
        <v>123</v>
      </c>
      <c r="D44" s="97" t="s">
        <v>57</v>
      </c>
      <c r="E44" s="106">
        <v>1</v>
      </c>
      <c r="F44" s="106">
        <v>2</v>
      </c>
      <c r="G44" s="106">
        <v>0</v>
      </c>
      <c r="H44" s="106">
        <v>0</v>
      </c>
      <c r="I44" s="106">
        <v>0</v>
      </c>
      <c r="J44" s="106">
        <v>1</v>
      </c>
      <c r="K44" s="106">
        <v>1</v>
      </c>
      <c r="L44" s="106">
        <v>0</v>
      </c>
      <c r="M44" s="106">
        <v>0</v>
      </c>
      <c r="N44" s="106">
        <v>0</v>
      </c>
      <c r="O44" s="106">
        <v>0</v>
      </c>
      <c r="P44" s="106">
        <v>3</v>
      </c>
      <c r="Q44" s="106"/>
      <c r="R44" s="106">
        <v>8</v>
      </c>
      <c r="S44" s="141"/>
      <c r="T44" s="114" t="s">
        <v>1</v>
      </c>
      <c r="U44" s="50">
        <v>63</v>
      </c>
      <c r="V44" s="50">
        <v>68</v>
      </c>
      <c r="W44" s="50">
        <v>90</v>
      </c>
      <c r="X44" s="50">
        <v>62</v>
      </c>
      <c r="Y44" s="50">
        <v>86</v>
      </c>
      <c r="Z44" s="50">
        <v>47</v>
      </c>
      <c r="AA44" s="50">
        <v>46</v>
      </c>
      <c r="AB44" s="50">
        <v>52</v>
      </c>
      <c r="AC44" s="50">
        <v>54</v>
      </c>
      <c r="AD44" s="50">
        <v>73</v>
      </c>
      <c r="AE44" s="50">
        <f>+GETPIVOTDATA("RESULTADO",'TABLA NOV'!$B$5,"RESULTADO","SIN EVIDENCIA")</f>
        <v>49</v>
      </c>
      <c r="AF44" s="50">
        <v>44</v>
      </c>
    </row>
    <row r="45" spans="2:32" s="63" customFormat="1" x14ac:dyDescent="0.25">
      <c r="B45" s="81" t="s">
        <v>19</v>
      </c>
      <c r="C45" s="82">
        <v>174</v>
      </c>
      <c r="D45" s="97" t="s">
        <v>86</v>
      </c>
      <c r="E45" s="106">
        <v>1</v>
      </c>
      <c r="F45" s="106">
        <v>2</v>
      </c>
      <c r="G45" s="106">
        <v>0</v>
      </c>
      <c r="H45" s="106">
        <v>1</v>
      </c>
      <c r="I45" s="106">
        <v>1</v>
      </c>
      <c r="J45" s="106">
        <v>0</v>
      </c>
      <c r="K45" s="106">
        <v>0</v>
      </c>
      <c r="L45" s="106">
        <v>1</v>
      </c>
      <c r="M45" s="106">
        <v>1</v>
      </c>
      <c r="N45" s="106">
        <v>0</v>
      </c>
      <c r="O45" s="106">
        <v>0</v>
      </c>
      <c r="P45" s="106">
        <v>1</v>
      </c>
      <c r="Q45" s="106"/>
      <c r="R45" s="106">
        <v>8</v>
      </c>
      <c r="S45" s="141"/>
      <c r="T45" s="113" t="s">
        <v>295</v>
      </c>
      <c r="U45" s="115">
        <f t="shared" ref="U45:AF45" si="0">+U43/U42</f>
        <v>0.34375</v>
      </c>
      <c r="V45" s="115">
        <f t="shared" si="0"/>
        <v>0.37037037037037035</v>
      </c>
      <c r="W45" s="115">
        <f t="shared" si="0"/>
        <v>0.296875</v>
      </c>
      <c r="X45" s="115">
        <f t="shared" si="0"/>
        <v>0.38613861386138615</v>
      </c>
      <c r="Y45" s="115">
        <f t="shared" si="0"/>
        <v>0.28925619834710742</v>
      </c>
      <c r="Z45" s="115">
        <f t="shared" si="0"/>
        <v>0.41975308641975306</v>
      </c>
      <c r="AA45" s="115">
        <f t="shared" si="0"/>
        <v>0.42499999999999999</v>
      </c>
      <c r="AB45" s="115">
        <f t="shared" si="0"/>
        <v>0.48</v>
      </c>
      <c r="AC45" s="115">
        <f t="shared" si="0"/>
        <v>0.45454545454545453</v>
      </c>
      <c r="AD45" s="115">
        <f t="shared" si="0"/>
        <v>0.37606837606837606</v>
      </c>
      <c r="AE45" s="115">
        <f t="shared" si="0"/>
        <v>0.4731182795698925</v>
      </c>
      <c r="AF45" s="115">
        <f t="shared" si="0"/>
        <v>0.52173913043478259</v>
      </c>
    </row>
    <row r="46" spans="2:32" s="63" customFormat="1" x14ac:dyDescent="0.25">
      <c r="B46" s="85" t="s">
        <v>7</v>
      </c>
      <c r="C46" s="85">
        <v>252</v>
      </c>
      <c r="D46" s="97" t="s">
        <v>147</v>
      </c>
      <c r="E46" s="106">
        <v>0</v>
      </c>
      <c r="F46" s="106">
        <v>1</v>
      </c>
      <c r="G46" s="106">
        <v>2</v>
      </c>
      <c r="H46" s="106">
        <v>0</v>
      </c>
      <c r="I46" s="106">
        <v>0</v>
      </c>
      <c r="J46" s="106">
        <v>0</v>
      </c>
      <c r="K46" s="106">
        <v>0</v>
      </c>
      <c r="L46" s="106">
        <v>2</v>
      </c>
      <c r="M46" s="106">
        <v>0</v>
      </c>
      <c r="N46" s="106">
        <v>1</v>
      </c>
      <c r="O46" s="106">
        <v>1</v>
      </c>
      <c r="P46" s="106">
        <v>1</v>
      </c>
      <c r="Q46" s="106"/>
      <c r="R46" s="106">
        <v>8</v>
      </c>
      <c r="S46" s="141"/>
      <c r="T46" s="116" t="s">
        <v>296</v>
      </c>
      <c r="U46" s="117">
        <f t="shared" ref="U46:AF46" si="1">+U44/U42</f>
        <v>0.65625</v>
      </c>
      <c r="V46" s="117">
        <f t="shared" si="1"/>
        <v>0.62962962962962965</v>
      </c>
      <c r="W46" s="117">
        <f t="shared" si="1"/>
        <v>0.703125</v>
      </c>
      <c r="X46" s="117">
        <f t="shared" si="1"/>
        <v>0.61386138613861385</v>
      </c>
      <c r="Y46" s="117">
        <f t="shared" si="1"/>
        <v>0.71074380165289253</v>
      </c>
      <c r="Z46" s="117">
        <f t="shared" si="1"/>
        <v>0.58024691358024694</v>
      </c>
      <c r="AA46" s="117">
        <f t="shared" si="1"/>
        <v>0.57499999999999996</v>
      </c>
      <c r="AB46" s="117">
        <f t="shared" si="1"/>
        <v>0.52</v>
      </c>
      <c r="AC46" s="117">
        <f t="shared" si="1"/>
        <v>0.54545454545454541</v>
      </c>
      <c r="AD46" s="117">
        <f t="shared" si="1"/>
        <v>0.62393162393162394</v>
      </c>
      <c r="AE46" s="117">
        <f t="shared" si="1"/>
        <v>0.5268817204301075</v>
      </c>
      <c r="AF46" s="117">
        <f t="shared" si="1"/>
        <v>0.47826086956521741</v>
      </c>
    </row>
    <row r="47" spans="2:32" s="63" customFormat="1" ht="30" x14ac:dyDescent="0.25">
      <c r="B47" s="85" t="s">
        <v>7</v>
      </c>
      <c r="C47" s="85">
        <v>263</v>
      </c>
      <c r="D47" s="97" t="s">
        <v>158</v>
      </c>
      <c r="E47" s="106">
        <v>1</v>
      </c>
      <c r="F47" s="106">
        <v>1</v>
      </c>
      <c r="G47" s="106">
        <v>0</v>
      </c>
      <c r="H47" s="106">
        <v>1</v>
      </c>
      <c r="I47" s="106">
        <v>2</v>
      </c>
      <c r="J47" s="106">
        <v>1</v>
      </c>
      <c r="K47" s="106">
        <v>0</v>
      </c>
      <c r="L47" s="106">
        <v>0</v>
      </c>
      <c r="M47" s="106">
        <v>2</v>
      </c>
      <c r="N47" s="106">
        <v>0</v>
      </c>
      <c r="O47" s="106">
        <v>0</v>
      </c>
      <c r="P47" s="106">
        <v>0</v>
      </c>
      <c r="Q47" s="106"/>
      <c r="R47" s="106">
        <v>8</v>
      </c>
      <c r="S47" s="141"/>
      <c r="T47" s="118" t="s">
        <v>298</v>
      </c>
      <c r="U47" s="112">
        <v>97</v>
      </c>
      <c r="V47" s="112">
        <v>89</v>
      </c>
      <c r="W47" s="112">
        <v>84</v>
      </c>
      <c r="X47" s="112">
        <v>92</v>
      </c>
      <c r="Y47" s="112">
        <v>97</v>
      </c>
      <c r="Z47" s="112">
        <v>111</v>
      </c>
      <c r="AA47" s="112">
        <v>114</v>
      </c>
      <c r="AB47" s="112">
        <v>113</v>
      </c>
      <c r="AC47" s="112">
        <v>117</v>
      </c>
      <c r="AD47" s="112">
        <v>116</v>
      </c>
      <c r="AE47" s="112">
        <v>128</v>
      </c>
      <c r="AF47" s="112">
        <v>128</v>
      </c>
    </row>
    <row r="48" spans="2:32" s="63" customFormat="1" x14ac:dyDescent="0.25">
      <c r="B48" s="107" t="s">
        <v>7</v>
      </c>
      <c r="C48" s="108">
        <v>458</v>
      </c>
      <c r="D48" s="109" t="s">
        <v>344</v>
      </c>
      <c r="E48" s="106">
        <v>0</v>
      </c>
      <c r="F48" s="106">
        <v>0</v>
      </c>
      <c r="G48" s="106">
        <v>0</v>
      </c>
      <c r="H48" s="106">
        <v>0</v>
      </c>
      <c r="I48" s="106">
        <v>1</v>
      </c>
      <c r="J48" s="106">
        <v>0</v>
      </c>
      <c r="K48" s="106">
        <v>0</v>
      </c>
      <c r="L48" s="106">
        <v>1</v>
      </c>
      <c r="M48" s="106">
        <v>1</v>
      </c>
      <c r="N48" s="106">
        <v>3</v>
      </c>
      <c r="O48" s="106">
        <v>1</v>
      </c>
      <c r="P48" s="106">
        <v>1</v>
      </c>
      <c r="Q48" s="106"/>
      <c r="R48" s="106">
        <v>8</v>
      </c>
      <c r="S48" s="141"/>
      <c r="T48" s="119" t="s">
        <v>300</v>
      </c>
      <c r="U48" s="120">
        <f t="shared" ref="U48:AF48" si="2">+U47/U41</f>
        <v>0.70289855072463769</v>
      </c>
      <c r="V48" s="120">
        <f t="shared" si="2"/>
        <v>0.64028776978417268</v>
      </c>
      <c r="W48" s="120">
        <f t="shared" si="2"/>
        <v>0.6</v>
      </c>
      <c r="X48" s="120">
        <f t="shared" si="2"/>
        <v>0.65248226950354615</v>
      </c>
      <c r="Y48" s="120">
        <f t="shared" si="2"/>
        <v>0.67832167832167833</v>
      </c>
      <c r="Z48" s="120">
        <f t="shared" si="2"/>
        <v>0.76027397260273977</v>
      </c>
      <c r="AA48" s="120">
        <f t="shared" si="2"/>
        <v>0.75496688741721851</v>
      </c>
      <c r="AB48" s="120">
        <f t="shared" si="2"/>
        <v>0.72435897435897434</v>
      </c>
      <c r="AC48" s="120">
        <f t="shared" si="2"/>
        <v>0.73124999999999996</v>
      </c>
      <c r="AD48" s="120">
        <f t="shared" si="2"/>
        <v>0.70303030303030301</v>
      </c>
      <c r="AE48" s="120">
        <f t="shared" si="2"/>
        <v>0.76190476190476186</v>
      </c>
      <c r="AF48" s="120">
        <f t="shared" si="2"/>
        <v>0.75739644970414199</v>
      </c>
    </row>
    <row r="49" spans="2:26" s="63" customFormat="1" x14ac:dyDescent="0.25">
      <c r="B49" s="107" t="s">
        <v>7</v>
      </c>
      <c r="C49" s="85">
        <v>461</v>
      </c>
      <c r="D49" s="97" t="s">
        <v>356</v>
      </c>
      <c r="E49" s="106">
        <v>0</v>
      </c>
      <c r="F49" s="106">
        <v>0</v>
      </c>
      <c r="G49" s="106">
        <v>0</v>
      </c>
      <c r="H49" s="106">
        <v>0</v>
      </c>
      <c r="I49" s="106">
        <v>0</v>
      </c>
      <c r="J49" s="106">
        <v>0</v>
      </c>
      <c r="K49" s="106">
        <v>4</v>
      </c>
      <c r="L49" s="106">
        <v>1</v>
      </c>
      <c r="M49" s="106">
        <v>0</v>
      </c>
      <c r="N49" s="106">
        <v>2</v>
      </c>
      <c r="O49" s="106">
        <v>1</v>
      </c>
      <c r="P49" s="106">
        <v>0</v>
      </c>
      <c r="Q49" s="106"/>
      <c r="R49" s="106">
        <v>8</v>
      </c>
      <c r="S49" s="141"/>
      <c r="T49" s="51"/>
      <c r="U49" s="51"/>
      <c r="V49" s="51"/>
      <c r="W49" s="51"/>
      <c r="X49" s="51"/>
      <c r="Y49" s="62"/>
      <c r="Z49" s="37"/>
    </row>
    <row r="50" spans="2:26" s="63" customFormat="1" x14ac:dyDescent="0.25">
      <c r="B50" s="107" t="s">
        <v>7</v>
      </c>
      <c r="C50" s="85">
        <v>467</v>
      </c>
      <c r="D50" s="97" t="s">
        <v>362</v>
      </c>
      <c r="E50" s="106">
        <v>0</v>
      </c>
      <c r="F50" s="106">
        <v>0</v>
      </c>
      <c r="G50" s="106">
        <v>0</v>
      </c>
      <c r="H50" s="106">
        <v>0</v>
      </c>
      <c r="I50" s="106">
        <v>0</v>
      </c>
      <c r="J50" s="106">
        <v>0</v>
      </c>
      <c r="K50" s="106">
        <v>0</v>
      </c>
      <c r="L50" s="106">
        <v>2</v>
      </c>
      <c r="M50" s="106">
        <v>3</v>
      </c>
      <c r="N50" s="106">
        <v>1</v>
      </c>
      <c r="O50" s="106">
        <v>0</v>
      </c>
      <c r="P50" s="106">
        <v>2</v>
      </c>
      <c r="Q50" s="106"/>
      <c r="R50" s="106">
        <v>8</v>
      </c>
      <c r="S50" s="141"/>
      <c r="T50" s="51"/>
      <c r="U50" s="51"/>
      <c r="V50" s="51"/>
      <c r="W50" s="51"/>
      <c r="X50" s="51"/>
      <c r="Y50" s="62"/>
      <c r="Z50" s="37"/>
    </row>
    <row r="51" spans="2:26" s="63" customFormat="1" x14ac:dyDescent="0.25">
      <c r="B51" s="85" t="s">
        <v>7</v>
      </c>
      <c r="C51" s="85">
        <v>468</v>
      </c>
      <c r="D51" s="97" t="s">
        <v>413</v>
      </c>
      <c r="E51" s="106">
        <v>0</v>
      </c>
      <c r="F51" s="106">
        <v>0</v>
      </c>
      <c r="G51" s="106">
        <v>0</v>
      </c>
      <c r="H51" s="106">
        <v>0</v>
      </c>
      <c r="I51" s="106">
        <v>0</v>
      </c>
      <c r="J51" s="106">
        <v>0</v>
      </c>
      <c r="K51" s="106">
        <v>0</v>
      </c>
      <c r="L51" s="106">
        <v>0</v>
      </c>
      <c r="M51" s="106">
        <v>0</v>
      </c>
      <c r="N51" s="106">
        <v>3</v>
      </c>
      <c r="O51" s="106">
        <v>3</v>
      </c>
      <c r="P51" s="106">
        <v>2</v>
      </c>
      <c r="Q51" s="106"/>
      <c r="R51" s="106">
        <v>8</v>
      </c>
      <c r="S51" s="141"/>
      <c r="T51" s="51"/>
      <c r="U51" s="51"/>
      <c r="V51" s="51"/>
      <c r="W51" s="51"/>
      <c r="X51" s="51"/>
      <c r="Y51" s="62"/>
      <c r="Z51" s="37"/>
    </row>
    <row r="52" spans="2:26" s="63" customFormat="1" x14ac:dyDescent="0.25">
      <c r="B52" s="85" t="s">
        <v>7</v>
      </c>
      <c r="C52" s="85">
        <v>502</v>
      </c>
      <c r="D52" s="97" t="s">
        <v>425</v>
      </c>
      <c r="E52" s="106">
        <v>0</v>
      </c>
      <c r="F52" s="106">
        <v>0</v>
      </c>
      <c r="G52" s="106">
        <v>0</v>
      </c>
      <c r="H52" s="106">
        <v>0</v>
      </c>
      <c r="I52" s="106">
        <v>0</v>
      </c>
      <c r="J52" s="106">
        <v>0</v>
      </c>
      <c r="K52" s="106">
        <v>0</v>
      </c>
      <c r="L52" s="106">
        <v>0</v>
      </c>
      <c r="M52" s="106">
        <v>0</v>
      </c>
      <c r="N52" s="106">
        <v>2</v>
      </c>
      <c r="O52" s="106">
        <v>4</v>
      </c>
      <c r="P52" s="106">
        <v>2</v>
      </c>
      <c r="Q52" s="106"/>
      <c r="R52" s="106">
        <v>8</v>
      </c>
      <c r="S52" s="141"/>
      <c r="T52" s="51"/>
      <c r="U52" s="51"/>
      <c r="V52" s="51"/>
      <c r="W52" s="51"/>
      <c r="X52" s="51"/>
      <c r="Y52" s="62"/>
      <c r="Z52" s="37"/>
    </row>
    <row r="53" spans="2:26" s="63" customFormat="1" x14ac:dyDescent="0.25">
      <c r="B53" s="81" t="s">
        <v>12</v>
      </c>
      <c r="C53" s="82">
        <v>133</v>
      </c>
      <c r="D53" s="97" t="s">
        <v>13</v>
      </c>
      <c r="E53" s="106">
        <v>1</v>
      </c>
      <c r="F53" s="106">
        <v>0</v>
      </c>
      <c r="G53" s="106">
        <v>0</v>
      </c>
      <c r="H53" s="106">
        <v>0</v>
      </c>
      <c r="I53" s="106">
        <v>0</v>
      </c>
      <c r="J53" s="106">
        <v>0</v>
      </c>
      <c r="K53" s="106">
        <v>1</v>
      </c>
      <c r="L53" s="106">
        <v>1</v>
      </c>
      <c r="M53" s="106">
        <v>0</v>
      </c>
      <c r="N53" s="106">
        <v>2</v>
      </c>
      <c r="O53" s="106">
        <v>0</v>
      </c>
      <c r="P53" s="106">
        <v>2</v>
      </c>
      <c r="Q53" s="106"/>
      <c r="R53" s="106">
        <v>7</v>
      </c>
      <c r="S53" s="141"/>
      <c r="T53" s="51"/>
      <c r="U53" s="51"/>
      <c r="V53" s="51"/>
      <c r="W53" s="51"/>
      <c r="X53" s="51"/>
      <c r="Y53" s="62"/>
      <c r="Z53" s="37"/>
    </row>
    <row r="54" spans="2:26" s="63" customFormat="1" x14ac:dyDescent="0.25">
      <c r="B54" s="81" t="s">
        <v>63</v>
      </c>
      <c r="C54" s="82">
        <v>147</v>
      </c>
      <c r="D54" s="97" t="s">
        <v>64</v>
      </c>
      <c r="E54" s="106">
        <v>1</v>
      </c>
      <c r="F54" s="106">
        <v>2</v>
      </c>
      <c r="G54" s="106">
        <v>2</v>
      </c>
      <c r="H54" s="106">
        <v>1</v>
      </c>
      <c r="I54" s="106">
        <v>0</v>
      </c>
      <c r="J54" s="106">
        <v>0</v>
      </c>
      <c r="K54" s="106">
        <v>0</v>
      </c>
      <c r="L54" s="106">
        <v>0</v>
      </c>
      <c r="M54" s="106">
        <v>1</v>
      </c>
      <c r="N54" s="106">
        <v>0</v>
      </c>
      <c r="O54" s="106">
        <v>0</v>
      </c>
      <c r="P54" s="106">
        <v>0</v>
      </c>
      <c r="Q54" s="106"/>
      <c r="R54" s="106">
        <v>7</v>
      </c>
      <c r="S54" s="141"/>
      <c r="T54" s="51"/>
      <c r="U54" s="51"/>
      <c r="V54" s="51"/>
      <c r="W54" s="51"/>
      <c r="X54" s="51"/>
      <c r="Y54" s="62"/>
      <c r="Z54" s="37"/>
    </row>
    <row r="55" spans="2:26" s="63" customFormat="1" x14ac:dyDescent="0.25">
      <c r="B55" s="81" t="s">
        <v>7</v>
      </c>
      <c r="C55" s="82">
        <v>168</v>
      </c>
      <c r="D55" s="97" t="s">
        <v>24</v>
      </c>
      <c r="E55" s="106">
        <v>0</v>
      </c>
      <c r="F55" s="106">
        <v>2</v>
      </c>
      <c r="G55" s="106">
        <v>0</v>
      </c>
      <c r="H55" s="106">
        <v>0</v>
      </c>
      <c r="I55" s="106">
        <v>0</v>
      </c>
      <c r="J55" s="106">
        <v>0</v>
      </c>
      <c r="K55" s="106">
        <v>0</v>
      </c>
      <c r="L55" s="106">
        <v>0</v>
      </c>
      <c r="M55" s="106">
        <v>0</v>
      </c>
      <c r="N55" s="106">
        <v>2</v>
      </c>
      <c r="O55" s="106">
        <v>1</v>
      </c>
      <c r="P55" s="106">
        <v>2</v>
      </c>
      <c r="Q55" s="106"/>
      <c r="R55" s="106">
        <v>7</v>
      </c>
      <c r="S55" s="141"/>
      <c r="T55" s="51"/>
      <c r="U55" s="51"/>
      <c r="V55" s="51"/>
      <c r="W55" s="51"/>
      <c r="X55" s="51"/>
      <c r="Y55" s="62"/>
      <c r="Z55" s="37"/>
    </row>
    <row r="56" spans="2:26" s="63" customFormat="1" x14ac:dyDescent="0.25">
      <c r="B56" s="85" t="s">
        <v>34</v>
      </c>
      <c r="C56" s="85">
        <v>200</v>
      </c>
      <c r="D56" s="97" t="s">
        <v>170</v>
      </c>
      <c r="E56" s="106">
        <v>1</v>
      </c>
      <c r="F56" s="106">
        <v>1</v>
      </c>
      <c r="G56" s="106">
        <v>0</v>
      </c>
      <c r="H56" s="106">
        <v>1</v>
      </c>
      <c r="I56" s="106">
        <v>0</v>
      </c>
      <c r="J56" s="106">
        <v>1</v>
      </c>
      <c r="K56" s="106">
        <v>0</v>
      </c>
      <c r="L56" s="106">
        <v>1</v>
      </c>
      <c r="M56" s="106">
        <v>2</v>
      </c>
      <c r="N56" s="106">
        <v>0</v>
      </c>
      <c r="O56" s="106">
        <v>0</v>
      </c>
      <c r="P56" s="106">
        <v>0</v>
      </c>
      <c r="Q56" s="106"/>
      <c r="R56" s="106">
        <v>7</v>
      </c>
      <c r="S56" s="141"/>
      <c r="T56" s="51"/>
      <c r="U56" s="51"/>
      <c r="V56" s="51"/>
      <c r="W56" s="51"/>
      <c r="X56" s="51"/>
      <c r="Y56" s="62"/>
      <c r="Z56" s="37"/>
    </row>
    <row r="57" spans="2:26" s="63" customFormat="1" x14ac:dyDescent="0.25">
      <c r="B57" s="85" t="s">
        <v>75</v>
      </c>
      <c r="C57" s="85">
        <v>201</v>
      </c>
      <c r="D57" s="97" t="s">
        <v>177</v>
      </c>
      <c r="E57" s="106">
        <v>0</v>
      </c>
      <c r="F57" s="106">
        <v>0</v>
      </c>
      <c r="G57" s="106">
        <v>1</v>
      </c>
      <c r="H57" s="106">
        <v>0</v>
      </c>
      <c r="I57" s="106">
        <v>0</v>
      </c>
      <c r="J57" s="106">
        <v>0</v>
      </c>
      <c r="K57" s="106">
        <v>1</v>
      </c>
      <c r="L57" s="106">
        <v>0</v>
      </c>
      <c r="M57" s="106">
        <v>1</v>
      </c>
      <c r="N57" s="106">
        <v>1</v>
      </c>
      <c r="O57" s="106">
        <v>2</v>
      </c>
      <c r="P57" s="106">
        <v>1</v>
      </c>
      <c r="Q57" s="106"/>
      <c r="R57" s="106">
        <v>7</v>
      </c>
      <c r="S57" s="141"/>
      <c r="T57" s="51"/>
      <c r="U57" s="51"/>
      <c r="V57" s="51"/>
      <c r="W57" s="51"/>
      <c r="X57" s="51"/>
      <c r="Y57" s="62"/>
      <c r="Z57" s="37"/>
    </row>
    <row r="58" spans="2:26" s="63" customFormat="1" x14ac:dyDescent="0.25">
      <c r="B58" s="85" t="s">
        <v>71</v>
      </c>
      <c r="C58" s="85">
        <v>264</v>
      </c>
      <c r="D58" s="97" t="s">
        <v>168</v>
      </c>
      <c r="E58" s="106">
        <v>1</v>
      </c>
      <c r="F58" s="106">
        <v>0</v>
      </c>
      <c r="G58" s="106">
        <v>1</v>
      </c>
      <c r="H58" s="106">
        <v>3</v>
      </c>
      <c r="I58" s="106">
        <v>0</v>
      </c>
      <c r="J58" s="106">
        <v>0</v>
      </c>
      <c r="K58" s="106">
        <v>0</v>
      </c>
      <c r="L58" s="106">
        <v>0</v>
      </c>
      <c r="M58" s="106">
        <v>0</v>
      </c>
      <c r="N58" s="106">
        <v>1</v>
      </c>
      <c r="O58" s="106">
        <v>0</v>
      </c>
      <c r="P58" s="106">
        <v>1</v>
      </c>
      <c r="Q58" s="106"/>
      <c r="R58" s="106">
        <v>7</v>
      </c>
      <c r="S58" s="141"/>
      <c r="T58" s="51"/>
      <c r="U58" s="51"/>
      <c r="V58" s="51"/>
      <c r="W58" s="51"/>
      <c r="X58" s="51"/>
      <c r="Y58" s="62"/>
      <c r="Z58" s="37"/>
    </row>
    <row r="59" spans="2:26" s="63" customFormat="1" x14ac:dyDescent="0.25">
      <c r="B59" s="85" t="s">
        <v>7</v>
      </c>
      <c r="C59" s="85">
        <v>389</v>
      </c>
      <c r="D59" s="97" t="s">
        <v>101</v>
      </c>
      <c r="E59" s="106">
        <v>0</v>
      </c>
      <c r="F59" s="106">
        <v>0</v>
      </c>
      <c r="G59" s="106">
        <v>2</v>
      </c>
      <c r="H59" s="106">
        <v>0</v>
      </c>
      <c r="I59" s="106">
        <v>0</v>
      </c>
      <c r="J59" s="106">
        <v>0</v>
      </c>
      <c r="K59" s="106">
        <v>0</v>
      </c>
      <c r="L59" s="106">
        <v>2</v>
      </c>
      <c r="M59" s="106">
        <v>0</v>
      </c>
      <c r="N59" s="106">
        <v>0</v>
      </c>
      <c r="O59" s="106">
        <v>3</v>
      </c>
      <c r="P59" s="106">
        <v>0</v>
      </c>
      <c r="Q59" s="106"/>
      <c r="R59" s="106">
        <v>7</v>
      </c>
      <c r="S59" s="141"/>
      <c r="T59" s="51"/>
      <c r="U59" s="51"/>
      <c r="V59" s="51"/>
      <c r="W59" s="51"/>
      <c r="X59" s="51"/>
      <c r="Y59" s="62"/>
      <c r="Z59" s="37"/>
    </row>
    <row r="60" spans="2:26" s="63" customFormat="1" x14ac:dyDescent="0.25">
      <c r="B60" s="85" t="s">
        <v>7</v>
      </c>
      <c r="C60" s="85">
        <v>506</v>
      </c>
      <c r="D60" s="97" t="s">
        <v>445</v>
      </c>
      <c r="E60" s="106">
        <v>0</v>
      </c>
      <c r="F60" s="106">
        <v>0</v>
      </c>
      <c r="G60" s="106">
        <v>0</v>
      </c>
      <c r="H60" s="106">
        <v>0</v>
      </c>
      <c r="I60" s="106">
        <v>0</v>
      </c>
      <c r="J60" s="106">
        <v>0</v>
      </c>
      <c r="K60" s="106">
        <v>0</v>
      </c>
      <c r="L60" s="106">
        <v>0</v>
      </c>
      <c r="M60" s="106">
        <v>0</v>
      </c>
      <c r="N60" s="106">
        <v>0</v>
      </c>
      <c r="O60" s="106">
        <v>1</v>
      </c>
      <c r="P60" s="106">
        <v>6</v>
      </c>
      <c r="Q60" s="106"/>
      <c r="R60" s="106">
        <v>7</v>
      </c>
      <c r="S60" s="141"/>
      <c r="T60" s="51"/>
      <c r="U60" s="51"/>
      <c r="V60" s="51"/>
      <c r="W60" s="51"/>
      <c r="X60" s="51"/>
      <c r="Y60" s="62"/>
      <c r="Z60" s="37"/>
    </row>
    <row r="61" spans="2:26" s="63" customFormat="1" x14ac:dyDescent="0.25">
      <c r="B61" s="81" t="s">
        <v>29</v>
      </c>
      <c r="C61" s="81">
        <v>115</v>
      </c>
      <c r="D61" s="97" t="s">
        <v>93</v>
      </c>
      <c r="E61" s="106">
        <v>1</v>
      </c>
      <c r="F61" s="106">
        <v>1</v>
      </c>
      <c r="G61" s="106">
        <v>0</v>
      </c>
      <c r="H61" s="106">
        <v>1</v>
      </c>
      <c r="I61" s="106">
        <v>2</v>
      </c>
      <c r="J61" s="106">
        <v>0</v>
      </c>
      <c r="K61" s="106">
        <v>0</v>
      </c>
      <c r="L61" s="106">
        <v>0</v>
      </c>
      <c r="M61" s="106">
        <v>0</v>
      </c>
      <c r="N61" s="106">
        <v>1</v>
      </c>
      <c r="O61" s="106">
        <v>0</v>
      </c>
      <c r="P61" s="106">
        <v>0</v>
      </c>
      <c r="Q61" s="106"/>
      <c r="R61" s="106">
        <v>6</v>
      </c>
      <c r="S61" s="141"/>
      <c r="T61" s="51"/>
      <c r="U61" s="51"/>
      <c r="V61" s="51"/>
      <c r="W61" s="51"/>
      <c r="X61" s="51"/>
      <c r="Y61" s="62"/>
      <c r="Z61" s="37"/>
    </row>
    <row r="62" spans="2:26" s="63" customFormat="1" x14ac:dyDescent="0.25">
      <c r="B62" s="81" t="s">
        <v>52</v>
      </c>
      <c r="C62" s="82">
        <v>137</v>
      </c>
      <c r="D62" s="97" t="s">
        <v>53</v>
      </c>
      <c r="E62" s="106">
        <v>0</v>
      </c>
      <c r="F62" s="106">
        <v>0</v>
      </c>
      <c r="G62" s="106">
        <v>1</v>
      </c>
      <c r="H62" s="106">
        <v>1</v>
      </c>
      <c r="I62" s="106">
        <v>1</v>
      </c>
      <c r="J62" s="106">
        <v>1</v>
      </c>
      <c r="K62" s="106">
        <v>0</v>
      </c>
      <c r="L62" s="106">
        <v>0</v>
      </c>
      <c r="M62" s="106">
        <v>0</v>
      </c>
      <c r="N62" s="106">
        <v>2</v>
      </c>
      <c r="O62" s="106">
        <v>0</v>
      </c>
      <c r="P62" s="106">
        <v>0</v>
      </c>
      <c r="Q62" s="106"/>
      <c r="R62" s="106">
        <v>6</v>
      </c>
      <c r="S62" s="141"/>
      <c r="T62" s="51"/>
      <c r="U62" s="51"/>
      <c r="V62" s="51"/>
      <c r="W62" s="51"/>
      <c r="X62" s="51"/>
      <c r="Y62" s="62"/>
      <c r="Z62" s="37"/>
    </row>
    <row r="63" spans="2:26" s="63" customFormat="1" x14ac:dyDescent="0.25">
      <c r="B63" s="81" t="s">
        <v>48</v>
      </c>
      <c r="C63" s="82">
        <v>143</v>
      </c>
      <c r="D63" s="97" t="s">
        <v>49</v>
      </c>
      <c r="E63" s="106">
        <v>0</v>
      </c>
      <c r="F63" s="106">
        <v>2</v>
      </c>
      <c r="G63" s="106">
        <v>0</v>
      </c>
      <c r="H63" s="106">
        <v>0</v>
      </c>
      <c r="I63" s="106">
        <v>1</v>
      </c>
      <c r="J63" s="106">
        <v>0</v>
      </c>
      <c r="K63" s="106">
        <v>0</v>
      </c>
      <c r="L63" s="106">
        <v>0</v>
      </c>
      <c r="M63" s="106">
        <v>0</v>
      </c>
      <c r="N63" s="106">
        <v>0</v>
      </c>
      <c r="O63" s="106">
        <v>3</v>
      </c>
      <c r="P63" s="106">
        <v>0</v>
      </c>
      <c r="Q63" s="106"/>
      <c r="R63" s="106">
        <v>6</v>
      </c>
      <c r="S63" s="141"/>
      <c r="T63" s="51"/>
      <c r="U63" s="51"/>
      <c r="V63" s="51"/>
      <c r="W63" s="51"/>
      <c r="X63" s="51"/>
      <c r="Y63" s="62"/>
      <c r="Z63" s="37"/>
    </row>
    <row r="64" spans="2:26" s="63" customFormat="1" x14ac:dyDescent="0.25">
      <c r="B64" s="81" t="s">
        <v>29</v>
      </c>
      <c r="C64" s="82">
        <v>176</v>
      </c>
      <c r="D64" s="97" t="s">
        <v>262</v>
      </c>
      <c r="E64" s="106">
        <v>0</v>
      </c>
      <c r="F64" s="106">
        <v>0</v>
      </c>
      <c r="G64" s="106">
        <v>0</v>
      </c>
      <c r="H64" s="106">
        <v>0</v>
      </c>
      <c r="I64" s="106">
        <v>3</v>
      </c>
      <c r="J64" s="106">
        <v>2</v>
      </c>
      <c r="K64" s="106">
        <v>0</v>
      </c>
      <c r="L64" s="106">
        <v>0</v>
      </c>
      <c r="M64" s="106">
        <v>0</v>
      </c>
      <c r="N64" s="106">
        <v>1</v>
      </c>
      <c r="O64" s="106">
        <v>0</v>
      </c>
      <c r="P64" s="106">
        <v>0</v>
      </c>
      <c r="Q64" s="106"/>
      <c r="R64" s="106">
        <v>6</v>
      </c>
      <c r="S64" s="141"/>
      <c r="T64" s="51"/>
      <c r="U64" s="51"/>
      <c r="V64" s="51"/>
      <c r="W64" s="51"/>
      <c r="X64" s="51"/>
      <c r="Y64" s="62"/>
      <c r="Z64" s="37"/>
    </row>
    <row r="65" spans="2:26" s="63" customFormat="1" x14ac:dyDescent="0.25">
      <c r="B65" s="81" t="s">
        <v>7</v>
      </c>
      <c r="C65" s="82">
        <v>186</v>
      </c>
      <c r="D65" s="97" t="s">
        <v>33</v>
      </c>
      <c r="E65" s="106">
        <v>0</v>
      </c>
      <c r="F65" s="106">
        <v>3</v>
      </c>
      <c r="G65" s="106">
        <v>2</v>
      </c>
      <c r="H65" s="106">
        <v>0</v>
      </c>
      <c r="I65" s="106">
        <v>0</v>
      </c>
      <c r="J65" s="106">
        <v>0</v>
      </c>
      <c r="K65" s="106">
        <v>0</v>
      </c>
      <c r="L65" s="106">
        <v>0</v>
      </c>
      <c r="M65" s="106">
        <v>0</v>
      </c>
      <c r="N65" s="106">
        <v>1</v>
      </c>
      <c r="O65" s="106">
        <v>0</v>
      </c>
      <c r="P65" s="106">
        <v>0</v>
      </c>
      <c r="Q65" s="106"/>
      <c r="R65" s="106">
        <v>6</v>
      </c>
      <c r="S65" s="141"/>
      <c r="T65" s="51"/>
      <c r="U65" s="51"/>
      <c r="V65" s="51"/>
      <c r="W65" s="51"/>
      <c r="X65" s="51"/>
      <c r="Y65" s="62"/>
      <c r="Z65" s="37"/>
    </row>
    <row r="66" spans="2:26" s="63" customFormat="1" x14ac:dyDescent="0.25">
      <c r="B66" s="85" t="s">
        <v>7</v>
      </c>
      <c r="C66" s="85">
        <v>197</v>
      </c>
      <c r="D66" s="97" t="s">
        <v>150</v>
      </c>
      <c r="E66" s="106">
        <v>0</v>
      </c>
      <c r="F66" s="106">
        <v>2</v>
      </c>
      <c r="G66" s="106">
        <v>3</v>
      </c>
      <c r="H66" s="106">
        <v>0</v>
      </c>
      <c r="I66" s="106">
        <v>0</v>
      </c>
      <c r="J66" s="106">
        <v>0</v>
      </c>
      <c r="K66" s="106">
        <v>0</v>
      </c>
      <c r="L66" s="106">
        <v>0</v>
      </c>
      <c r="M66" s="106">
        <v>0</v>
      </c>
      <c r="N66" s="106">
        <v>1</v>
      </c>
      <c r="O66" s="106">
        <v>0</v>
      </c>
      <c r="P66" s="106">
        <v>0</v>
      </c>
      <c r="Q66" s="106"/>
      <c r="R66" s="106">
        <v>6</v>
      </c>
      <c r="S66" s="141"/>
      <c r="T66" s="51"/>
      <c r="U66" s="51"/>
      <c r="V66" s="51"/>
      <c r="W66" s="51"/>
      <c r="X66" s="51"/>
      <c r="Y66" s="62"/>
      <c r="Z66" s="37"/>
    </row>
    <row r="67" spans="2:26" s="63" customFormat="1" x14ac:dyDescent="0.25">
      <c r="B67" s="85" t="s">
        <v>34</v>
      </c>
      <c r="C67" s="85">
        <v>199</v>
      </c>
      <c r="D67" s="97" t="s">
        <v>169</v>
      </c>
      <c r="E67" s="106">
        <v>1</v>
      </c>
      <c r="F67" s="106">
        <v>3</v>
      </c>
      <c r="G67" s="106">
        <v>0</v>
      </c>
      <c r="H67" s="106">
        <v>0</v>
      </c>
      <c r="I67" s="106">
        <v>0</v>
      </c>
      <c r="J67" s="106">
        <v>1</v>
      </c>
      <c r="K67" s="106">
        <v>1</v>
      </c>
      <c r="L67" s="106">
        <v>0</v>
      </c>
      <c r="M67" s="106">
        <v>0</v>
      </c>
      <c r="N67" s="106">
        <v>0</v>
      </c>
      <c r="O67" s="106">
        <v>0</v>
      </c>
      <c r="P67" s="106">
        <v>0</v>
      </c>
      <c r="Q67" s="106"/>
      <c r="R67" s="106">
        <v>6</v>
      </c>
      <c r="S67" s="141"/>
      <c r="T67" s="51"/>
      <c r="U67" s="51"/>
      <c r="V67" s="51"/>
      <c r="W67" s="51"/>
      <c r="X67" s="51"/>
      <c r="Y67" s="62"/>
      <c r="Z67" s="37"/>
    </row>
    <row r="68" spans="2:26" s="63" customFormat="1" x14ac:dyDescent="0.25">
      <c r="B68" s="85" t="s">
        <v>7</v>
      </c>
      <c r="C68" s="85">
        <v>248</v>
      </c>
      <c r="D68" s="97" t="s">
        <v>146</v>
      </c>
      <c r="E68" s="106">
        <v>0</v>
      </c>
      <c r="F68" s="106">
        <v>1</v>
      </c>
      <c r="G68" s="106">
        <v>3</v>
      </c>
      <c r="H68" s="106">
        <v>0</v>
      </c>
      <c r="I68" s="106">
        <v>0</v>
      </c>
      <c r="J68" s="106">
        <v>2</v>
      </c>
      <c r="K68" s="106">
        <v>0</v>
      </c>
      <c r="L68" s="106">
        <v>0</v>
      </c>
      <c r="M68" s="106">
        <v>0</v>
      </c>
      <c r="N68" s="106">
        <v>0</v>
      </c>
      <c r="O68" s="106">
        <v>0</v>
      </c>
      <c r="P68" s="106">
        <v>0</v>
      </c>
      <c r="Q68" s="106"/>
      <c r="R68" s="106">
        <v>6</v>
      </c>
      <c r="S68" s="141"/>
      <c r="T68" s="51"/>
      <c r="U68" s="51"/>
      <c r="V68" s="51"/>
      <c r="W68" s="51"/>
      <c r="X68" s="51"/>
      <c r="Y68" s="62"/>
      <c r="Z68" s="37"/>
    </row>
    <row r="69" spans="2:26" s="63" customFormat="1" x14ac:dyDescent="0.25">
      <c r="B69" s="85" t="s">
        <v>71</v>
      </c>
      <c r="C69" s="85">
        <v>380</v>
      </c>
      <c r="D69" s="97" t="s">
        <v>72</v>
      </c>
      <c r="E69" s="106">
        <v>0</v>
      </c>
      <c r="F69" s="106">
        <v>1</v>
      </c>
      <c r="G69" s="106">
        <v>1</v>
      </c>
      <c r="H69" s="106">
        <v>0</v>
      </c>
      <c r="I69" s="106">
        <v>0</v>
      </c>
      <c r="J69" s="106">
        <v>0</v>
      </c>
      <c r="K69" s="106">
        <v>1</v>
      </c>
      <c r="L69" s="106">
        <v>1</v>
      </c>
      <c r="M69" s="106">
        <v>1</v>
      </c>
      <c r="N69" s="106">
        <v>0</v>
      </c>
      <c r="O69" s="106">
        <v>0</v>
      </c>
      <c r="P69" s="106">
        <v>1</v>
      </c>
      <c r="Q69" s="106"/>
      <c r="R69" s="106">
        <v>6</v>
      </c>
      <c r="S69" s="141"/>
      <c r="T69" s="51"/>
      <c r="U69" s="51"/>
      <c r="V69" s="51"/>
      <c r="W69" s="51"/>
      <c r="X69" s="51"/>
      <c r="Y69" s="62"/>
      <c r="Z69" s="37"/>
    </row>
    <row r="70" spans="2:26" s="63" customFormat="1" x14ac:dyDescent="0.25">
      <c r="B70" s="107" t="s">
        <v>7</v>
      </c>
      <c r="C70" s="85">
        <v>469</v>
      </c>
      <c r="D70" s="97" t="s">
        <v>364</v>
      </c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2</v>
      </c>
      <c r="M70" s="106">
        <v>1</v>
      </c>
      <c r="N70" s="106">
        <v>2</v>
      </c>
      <c r="O70" s="106">
        <v>1</v>
      </c>
      <c r="P70" s="106">
        <v>0</v>
      </c>
      <c r="Q70" s="106"/>
      <c r="R70" s="106">
        <v>6</v>
      </c>
      <c r="S70" s="141"/>
      <c r="T70" s="51"/>
      <c r="U70" s="51"/>
      <c r="V70" s="51"/>
      <c r="W70" s="51"/>
      <c r="X70" s="51"/>
      <c r="Y70" s="62"/>
      <c r="Z70" s="37"/>
    </row>
    <row r="71" spans="2:26" s="63" customFormat="1" x14ac:dyDescent="0.25">
      <c r="B71" s="85" t="s">
        <v>7</v>
      </c>
      <c r="C71" s="85">
        <v>504</v>
      </c>
      <c r="D71" s="97" t="s">
        <v>469</v>
      </c>
      <c r="E71" s="106">
        <v>0</v>
      </c>
      <c r="F71" s="106">
        <v>0</v>
      </c>
      <c r="G71" s="106">
        <v>0</v>
      </c>
      <c r="H71" s="106">
        <v>0</v>
      </c>
      <c r="I71" s="106">
        <v>0</v>
      </c>
      <c r="J71" s="106">
        <v>0</v>
      </c>
      <c r="K71" s="106">
        <v>0</v>
      </c>
      <c r="L71" s="106">
        <v>0</v>
      </c>
      <c r="M71" s="106">
        <v>0</v>
      </c>
      <c r="N71" s="106">
        <v>0</v>
      </c>
      <c r="O71" s="106">
        <v>0</v>
      </c>
      <c r="P71" s="106">
        <v>6</v>
      </c>
      <c r="Q71" s="106"/>
      <c r="R71" s="106">
        <v>6</v>
      </c>
      <c r="S71" s="141"/>
      <c r="T71" s="51"/>
      <c r="U71" s="51"/>
      <c r="V71" s="51"/>
      <c r="W71" s="51"/>
      <c r="X71" s="51"/>
      <c r="Y71" s="62"/>
      <c r="Z71" s="37"/>
    </row>
    <row r="72" spans="2:26" s="63" customFormat="1" x14ac:dyDescent="0.25">
      <c r="B72" s="81" t="s">
        <v>39</v>
      </c>
      <c r="C72" s="82">
        <v>120</v>
      </c>
      <c r="D72" s="97" t="s">
        <v>102</v>
      </c>
      <c r="E72" s="106">
        <v>1</v>
      </c>
      <c r="F72" s="106">
        <v>1</v>
      </c>
      <c r="G72" s="106">
        <v>1</v>
      </c>
      <c r="H72" s="106">
        <v>1</v>
      </c>
      <c r="I72" s="106">
        <v>0</v>
      </c>
      <c r="J72" s="106">
        <v>0</v>
      </c>
      <c r="K72" s="106">
        <v>0</v>
      </c>
      <c r="L72" s="106">
        <v>1</v>
      </c>
      <c r="M72" s="106">
        <v>0</v>
      </c>
      <c r="N72" s="106">
        <v>0</v>
      </c>
      <c r="O72" s="106">
        <v>0</v>
      </c>
      <c r="P72" s="106">
        <v>0</v>
      </c>
      <c r="Q72" s="106"/>
      <c r="R72" s="106">
        <v>5</v>
      </c>
      <c r="S72" s="141"/>
      <c r="T72" s="51"/>
      <c r="U72" s="51"/>
      <c r="V72" s="51"/>
      <c r="W72" s="51"/>
      <c r="X72" s="51"/>
      <c r="Y72" s="62"/>
      <c r="Z72" s="37"/>
    </row>
    <row r="73" spans="2:26" s="63" customFormat="1" x14ac:dyDescent="0.25">
      <c r="B73" s="81" t="s">
        <v>29</v>
      </c>
      <c r="C73" s="82">
        <v>183</v>
      </c>
      <c r="D73" s="97" t="s">
        <v>31</v>
      </c>
      <c r="E73" s="106">
        <v>1</v>
      </c>
      <c r="F73" s="106">
        <v>1</v>
      </c>
      <c r="G73" s="106">
        <v>1</v>
      </c>
      <c r="H73" s="106">
        <v>1</v>
      </c>
      <c r="I73" s="106">
        <v>1</v>
      </c>
      <c r="J73" s="106">
        <v>0</v>
      </c>
      <c r="K73" s="106">
        <v>0</v>
      </c>
      <c r="L73" s="106">
        <v>0</v>
      </c>
      <c r="M73" s="106">
        <v>0</v>
      </c>
      <c r="N73" s="106">
        <v>0</v>
      </c>
      <c r="O73" s="106">
        <v>0</v>
      </c>
      <c r="P73" s="106">
        <v>0</v>
      </c>
      <c r="Q73" s="106"/>
      <c r="R73" s="106">
        <v>5</v>
      </c>
      <c r="S73" s="141"/>
      <c r="T73" s="51"/>
      <c r="U73" s="51"/>
      <c r="V73" s="51"/>
      <c r="W73" s="51"/>
      <c r="X73" s="51"/>
      <c r="Y73" s="62"/>
      <c r="Z73" s="37"/>
    </row>
    <row r="74" spans="2:26" s="63" customFormat="1" x14ac:dyDescent="0.25">
      <c r="B74" s="85" t="s">
        <v>7</v>
      </c>
      <c r="C74" s="82">
        <v>198</v>
      </c>
      <c r="D74" s="97" t="s">
        <v>151</v>
      </c>
      <c r="E74" s="106">
        <v>1</v>
      </c>
      <c r="F74" s="106">
        <v>1</v>
      </c>
      <c r="G74" s="106">
        <v>0</v>
      </c>
      <c r="H74" s="106">
        <v>1</v>
      </c>
      <c r="I74" s="106">
        <v>1</v>
      </c>
      <c r="J74" s="106">
        <v>0</v>
      </c>
      <c r="K74" s="106">
        <v>1</v>
      </c>
      <c r="L74" s="106">
        <v>0</v>
      </c>
      <c r="M74" s="106">
        <v>0</v>
      </c>
      <c r="N74" s="106">
        <v>0</v>
      </c>
      <c r="O74" s="106">
        <v>0</v>
      </c>
      <c r="P74" s="106">
        <v>0</v>
      </c>
      <c r="Q74" s="106"/>
      <c r="R74" s="106">
        <v>5</v>
      </c>
      <c r="S74" s="141"/>
      <c r="T74" s="51"/>
      <c r="U74" s="51"/>
      <c r="V74" s="51"/>
      <c r="W74" s="51"/>
      <c r="X74" s="51"/>
      <c r="Y74" s="62"/>
      <c r="Z74" s="37"/>
    </row>
    <row r="75" spans="2:26" s="63" customFormat="1" x14ac:dyDescent="0.25">
      <c r="B75" s="85" t="s">
        <v>7</v>
      </c>
      <c r="C75" s="85">
        <v>251</v>
      </c>
      <c r="D75" s="97" t="s">
        <v>25</v>
      </c>
      <c r="E75" s="106">
        <v>0</v>
      </c>
      <c r="F75" s="106">
        <v>0</v>
      </c>
      <c r="G75" s="106">
        <v>0</v>
      </c>
      <c r="H75" s="106">
        <v>0</v>
      </c>
      <c r="I75" s="106">
        <v>0</v>
      </c>
      <c r="J75" s="106">
        <v>0</v>
      </c>
      <c r="K75" s="106">
        <v>0</v>
      </c>
      <c r="L75" s="106">
        <v>1</v>
      </c>
      <c r="M75" s="106">
        <v>2</v>
      </c>
      <c r="N75" s="106">
        <v>2</v>
      </c>
      <c r="O75" s="106">
        <v>0</v>
      </c>
      <c r="P75" s="106">
        <v>0</v>
      </c>
      <c r="Q75" s="106"/>
      <c r="R75" s="106">
        <v>5</v>
      </c>
      <c r="S75" s="141"/>
      <c r="T75" s="51"/>
      <c r="U75" s="51"/>
      <c r="V75" s="51"/>
      <c r="W75" s="51"/>
      <c r="X75" s="51"/>
      <c r="Y75" s="62"/>
      <c r="Z75" s="37"/>
    </row>
    <row r="76" spans="2:26" s="63" customFormat="1" x14ac:dyDescent="0.25">
      <c r="B76" s="85" t="s">
        <v>39</v>
      </c>
      <c r="C76" s="85">
        <v>258</v>
      </c>
      <c r="D76" s="97" t="s">
        <v>165</v>
      </c>
      <c r="E76" s="106">
        <v>0</v>
      </c>
      <c r="F76" s="106">
        <v>1</v>
      </c>
      <c r="G76" s="106">
        <v>0</v>
      </c>
      <c r="H76" s="106">
        <v>2</v>
      </c>
      <c r="I76" s="106">
        <v>1</v>
      </c>
      <c r="J76" s="106">
        <v>0</v>
      </c>
      <c r="K76" s="106">
        <v>0</v>
      </c>
      <c r="L76" s="106">
        <v>0</v>
      </c>
      <c r="M76" s="106">
        <v>0</v>
      </c>
      <c r="N76" s="106">
        <v>0</v>
      </c>
      <c r="O76" s="106">
        <v>0</v>
      </c>
      <c r="P76" s="106">
        <v>1</v>
      </c>
      <c r="Q76" s="106"/>
      <c r="R76" s="106">
        <v>5</v>
      </c>
      <c r="S76" s="141"/>
      <c r="T76" s="51"/>
      <c r="U76" s="51"/>
      <c r="V76" s="51"/>
      <c r="W76" s="51"/>
      <c r="X76" s="51"/>
      <c r="Y76" s="62"/>
      <c r="Z76" s="37"/>
    </row>
    <row r="77" spans="2:26" s="63" customFormat="1" x14ac:dyDescent="0.25">
      <c r="B77" s="81" t="s">
        <v>87</v>
      </c>
      <c r="C77" s="82">
        <v>447</v>
      </c>
      <c r="D77" s="97" t="s">
        <v>323</v>
      </c>
      <c r="E77" s="106">
        <v>0</v>
      </c>
      <c r="F77" s="106">
        <v>0</v>
      </c>
      <c r="G77" s="106">
        <v>0</v>
      </c>
      <c r="H77" s="106">
        <v>0</v>
      </c>
      <c r="I77" s="106">
        <v>1</v>
      </c>
      <c r="J77" s="106">
        <v>0</v>
      </c>
      <c r="K77" s="106">
        <v>1</v>
      </c>
      <c r="L77" s="106">
        <v>1</v>
      </c>
      <c r="M77" s="106">
        <v>0</v>
      </c>
      <c r="N77" s="106">
        <v>1</v>
      </c>
      <c r="O77" s="106">
        <v>0</v>
      </c>
      <c r="P77" s="106">
        <v>1</v>
      </c>
      <c r="Q77" s="106"/>
      <c r="R77" s="106">
        <v>5</v>
      </c>
      <c r="S77" s="141"/>
      <c r="T77" s="51"/>
      <c r="U77" s="51"/>
      <c r="V77" s="51"/>
      <c r="W77" s="51"/>
      <c r="X77" s="51"/>
      <c r="Y77" s="62"/>
      <c r="Z77" s="37"/>
    </row>
    <row r="78" spans="2:26" s="63" customFormat="1" x14ac:dyDescent="0.25">
      <c r="B78" s="107" t="s">
        <v>7</v>
      </c>
      <c r="C78" s="85">
        <v>466</v>
      </c>
      <c r="D78" s="97" t="s">
        <v>361</v>
      </c>
      <c r="E78" s="106">
        <v>0</v>
      </c>
      <c r="F78" s="106">
        <v>0</v>
      </c>
      <c r="G78" s="106">
        <v>0</v>
      </c>
      <c r="H78" s="106">
        <v>0</v>
      </c>
      <c r="I78" s="106">
        <v>0</v>
      </c>
      <c r="J78" s="106">
        <v>0</v>
      </c>
      <c r="K78" s="106">
        <v>1</v>
      </c>
      <c r="L78" s="106">
        <v>4</v>
      </c>
      <c r="M78" s="106">
        <v>0</v>
      </c>
      <c r="N78" s="106">
        <v>0</v>
      </c>
      <c r="O78" s="106">
        <v>0</v>
      </c>
      <c r="P78" s="106">
        <v>0</v>
      </c>
      <c r="Q78" s="106"/>
      <c r="R78" s="106">
        <v>5</v>
      </c>
      <c r="S78" s="141"/>
      <c r="T78" s="51"/>
      <c r="U78" s="51"/>
      <c r="V78" s="51"/>
      <c r="W78" s="51"/>
      <c r="X78" s="51"/>
      <c r="Y78" s="62"/>
      <c r="Z78" s="37"/>
    </row>
    <row r="79" spans="2:26" s="63" customFormat="1" x14ac:dyDescent="0.25">
      <c r="B79" s="81" t="s">
        <v>34</v>
      </c>
      <c r="C79" s="82">
        <v>113</v>
      </c>
      <c r="D79" s="97" t="s">
        <v>108</v>
      </c>
      <c r="E79" s="106">
        <v>0</v>
      </c>
      <c r="F79" s="106">
        <v>1</v>
      </c>
      <c r="G79" s="106">
        <v>0</v>
      </c>
      <c r="H79" s="106">
        <v>0</v>
      </c>
      <c r="I79" s="106">
        <v>0</v>
      </c>
      <c r="J79" s="106">
        <v>0</v>
      </c>
      <c r="K79" s="106">
        <v>0</v>
      </c>
      <c r="L79" s="106">
        <v>1</v>
      </c>
      <c r="M79" s="106">
        <v>0</v>
      </c>
      <c r="N79" s="106">
        <v>0</v>
      </c>
      <c r="O79" s="106">
        <v>1</v>
      </c>
      <c r="P79" s="106">
        <v>1</v>
      </c>
      <c r="Q79" s="106"/>
      <c r="R79" s="106">
        <v>4</v>
      </c>
      <c r="S79" s="141"/>
      <c r="T79" s="51"/>
      <c r="U79" s="51"/>
      <c r="V79" s="51"/>
      <c r="W79" s="51"/>
      <c r="X79" s="51"/>
      <c r="Y79" s="62"/>
      <c r="Z79" s="37"/>
    </row>
    <row r="80" spans="2:26" s="63" customFormat="1" x14ac:dyDescent="0.25">
      <c r="B80" s="81" t="s">
        <v>39</v>
      </c>
      <c r="C80" s="82">
        <v>177</v>
      </c>
      <c r="D80" s="97" t="s">
        <v>130</v>
      </c>
      <c r="E80" s="106">
        <v>0</v>
      </c>
      <c r="F80" s="106">
        <v>0</v>
      </c>
      <c r="G80" s="106">
        <v>0</v>
      </c>
      <c r="H80" s="106">
        <v>3</v>
      </c>
      <c r="I80" s="106">
        <v>0</v>
      </c>
      <c r="J80" s="106">
        <v>0</v>
      </c>
      <c r="K80" s="106">
        <v>1</v>
      </c>
      <c r="L80" s="106">
        <v>0</v>
      </c>
      <c r="M80" s="106">
        <v>0</v>
      </c>
      <c r="N80" s="106">
        <v>0</v>
      </c>
      <c r="O80" s="106">
        <v>0</v>
      </c>
      <c r="P80" s="106">
        <v>0</v>
      </c>
      <c r="Q80" s="106"/>
      <c r="R80" s="106">
        <v>4</v>
      </c>
      <c r="S80" s="141"/>
      <c r="T80" s="51"/>
      <c r="U80" s="51"/>
      <c r="V80" s="51"/>
      <c r="W80" s="51"/>
      <c r="X80" s="51"/>
      <c r="Y80" s="62"/>
      <c r="Z80" s="37"/>
    </row>
    <row r="81" spans="2:26" s="63" customFormat="1" x14ac:dyDescent="0.25">
      <c r="B81" s="85" t="s">
        <v>7</v>
      </c>
      <c r="C81" s="85">
        <v>253</v>
      </c>
      <c r="D81" s="97" t="s">
        <v>152</v>
      </c>
      <c r="E81" s="106">
        <v>0</v>
      </c>
      <c r="F81" s="106">
        <v>1</v>
      </c>
      <c r="G81" s="106">
        <v>1</v>
      </c>
      <c r="H81" s="106">
        <v>0</v>
      </c>
      <c r="I81" s="106">
        <v>2</v>
      </c>
      <c r="J81" s="106">
        <v>0</v>
      </c>
      <c r="K81" s="106">
        <v>0</v>
      </c>
      <c r="L81" s="106">
        <v>0</v>
      </c>
      <c r="M81" s="106">
        <v>0</v>
      </c>
      <c r="N81" s="106">
        <v>0</v>
      </c>
      <c r="O81" s="106">
        <v>0</v>
      </c>
      <c r="P81" s="106">
        <v>0</v>
      </c>
      <c r="Q81" s="106"/>
      <c r="R81" s="106">
        <v>4</v>
      </c>
      <c r="S81" s="141"/>
      <c r="T81" s="51"/>
      <c r="U81" s="51"/>
      <c r="V81" s="51"/>
      <c r="W81" s="51"/>
      <c r="X81" s="51"/>
      <c r="Y81" s="62"/>
      <c r="Z81" s="37"/>
    </row>
    <row r="82" spans="2:26" s="63" customFormat="1" x14ac:dyDescent="0.25">
      <c r="B82" s="85" t="s">
        <v>7</v>
      </c>
      <c r="C82" s="85">
        <v>265</v>
      </c>
      <c r="D82" s="97" t="s">
        <v>154</v>
      </c>
      <c r="E82" s="106">
        <v>0</v>
      </c>
      <c r="F82" s="106">
        <v>1</v>
      </c>
      <c r="G82" s="106">
        <v>2</v>
      </c>
      <c r="H82" s="106">
        <v>0</v>
      </c>
      <c r="I82" s="106">
        <v>0</v>
      </c>
      <c r="J82" s="106">
        <v>0</v>
      </c>
      <c r="K82" s="106">
        <v>0</v>
      </c>
      <c r="L82" s="106">
        <v>0</v>
      </c>
      <c r="M82" s="106">
        <v>1</v>
      </c>
      <c r="N82" s="106">
        <v>0</v>
      </c>
      <c r="O82" s="106">
        <v>0</v>
      </c>
      <c r="P82" s="106">
        <v>0</v>
      </c>
      <c r="Q82" s="106"/>
      <c r="R82" s="106">
        <v>4</v>
      </c>
      <c r="S82" s="141"/>
      <c r="T82" s="51"/>
      <c r="U82" s="51"/>
      <c r="V82" s="51"/>
      <c r="W82" s="51"/>
      <c r="X82" s="51"/>
      <c r="Y82" s="62"/>
      <c r="Z82" s="37"/>
    </row>
    <row r="83" spans="2:26" s="63" customFormat="1" x14ac:dyDescent="0.25">
      <c r="B83" s="81" t="s">
        <v>7</v>
      </c>
      <c r="C83" s="82">
        <v>308</v>
      </c>
      <c r="D83" s="97" t="s">
        <v>122</v>
      </c>
      <c r="E83" s="106">
        <v>3</v>
      </c>
      <c r="F83" s="106">
        <v>0</v>
      </c>
      <c r="G83" s="106">
        <v>0</v>
      </c>
      <c r="H83" s="106">
        <v>0</v>
      </c>
      <c r="I83" s="106">
        <v>0</v>
      </c>
      <c r="J83" s="106">
        <v>0</v>
      </c>
      <c r="K83" s="106">
        <v>1</v>
      </c>
      <c r="L83" s="106">
        <v>0</v>
      </c>
      <c r="M83" s="106">
        <v>0</v>
      </c>
      <c r="N83" s="106">
        <v>0</v>
      </c>
      <c r="O83" s="106">
        <v>0</v>
      </c>
      <c r="P83" s="106">
        <v>0</v>
      </c>
      <c r="Q83" s="106"/>
      <c r="R83" s="106">
        <v>4</v>
      </c>
      <c r="S83" s="141"/>
      <c r="T83" s="51"/>
      <c r="U83" s="51"/>
      <c r="V83" s="51"/>
      <c r="W83" s="51"/>
      <c r="X83" s="51"/>
      <c r="Y83" s="62"/>
      <c r="Z83" s="37"/>
    </row>
    <row r="84" spans="2:26" s="63" customFormat="1" x14ac:dyDescent="0.25">
      <c r="B84" s="85" t="s">
        <v>54</v>
      </c>
      <c r="C84" s="85">
        <v>452</v>
      </c>
      <c r="D84" s="86" t="s">
        <v>263</v>
      </c>
      <c r="E84" s="106">
        <v>0</v>
      </c>
      <c r="F84" s="106">
        <v>1</v>
      </c>
      <c r="G84" s="106">
        <v>0</v>
      </c>
      <c r="H84" s="106">
        <v>0</v>
      </c>
      <c r="I84" s="106">
        <v>0</v>
      </c>
      <c r="J84" s="106">
        <v>1</v>
      </c>
      <c r="K84" s="106">
        <v>1</v>
      </c>
      <c r="L84" s="106">
        <v>0</v>
      </c>
      <c r="M84" s="106">
        <v>0</v>
      </c>
      <c r="N84" s="106">
        <v>1</v>
      </c>
      <c r="O84" s="106">
        <v>0</v>
      </c>
      <c r="P84" s="106">
        <v>0</v>
      </c>
      <c r="Q84" s="106"/>
      <c r="R84" s="106">
        <v>4</v>
      </c>
      <c r="S84" s="141"/>
      <c r="T84" s="51"/>
      <c r="U84" s="51"/>
      <c r="V84" s="51"/>
      <c r="W84" s="51"/>
      <c r="X84" s="51"/>
      <c r="Y84" s="62"/>
      <c r="Z84" s="37"/>
    </row>
    <row r="85" spans="2:26" s="63" customFormat="1" x14ac:dyDescent="0.25">
      <c r="B85" s="81" t="s">
        <v>65</v>
      </c>
      <c r="C85" s="82">
        <v>148</v>
      </c>
      <c r="D85" s="97" t="s">
        <v>66</v>
      </c>
      <c r="E85" s="106">
        <v>0</v>
      </c>
      <c r="F85" s="106">
        <v>0</v>
      </c>
      <c r="G85" s="106">
        <v>1</v>
      </c>
      <c r="H85" s="106">
        <v>1</v>
      </c>
      <c r="I85" s="106">
        <v>0</v>
      </c>
      <c r="J85" s="106">
        <v>0</v>
      </c>
      <c r="K85" s="106">
        <v>0</v>
      </c>
      <c r="L85" s="106">
        <v>0</v>
      </c>
      <c r="M85" s="106">
        <v>1</v>
      </c>
      <c r="N85" s="106">
        <v>0</v>
      </c>
      <c r="O85" s="106">
        <v>0</v>
      </c>
      <c r="P85" s="106">
        <v>0</v>
      </c>
      <c r="Q85" s="106"/>
      <c r="R85" s="106">
        <v>3</v>
      </c>
      <c r="S85" s="141"/>
      <c r="T85" s="51"/>
      <c r="U85" s="51"/>
      <c r="V85" s="51"/>
      <c r="W85" s="51"/>
      <c r="X85" s="51"/>
      <c r="Y85" s="62"/>
      <c r="Z85" s="37"/>
    </row>
    <row r="86" spans="2:26" s="63" customFormat="1" x14ac:dyDescent="0.25">
      <c r="B86" s="81" t="s">
        <v>39</v>
      </c>
      <c r="C86" s="82">
        <v>152</v>
      </c>
      <c r="D86" s="97" t="s">
        <v>83</v>
      </c>
      <c r="E86" s="106">
        <v>0</v>
      </c>
      <c r="F86" s="106">
        <v>0</v>
      </c>
      <c r="G86" s="106">
        <v>1</v>
      </c>
      <c r="H86" s="106">
        <v>1</v>
      </c>
      <c r="I86" s="106">
        <v>0</v>
      </c>
      <c r="J86" s="106">
        <v>0</v>
      </c>
      <c r="K86" s="106">
        <v>0</v>
      </c>
      <c r="L86" s="106">
        <v>0</v>
      </c>
      <c r="M86" s="106">
        <v>1</v>
      </c>
      <c r="N86" s="106">
        <v>0</v>
      </c>
      <c r="O86" s="106">
        <v>0</v>
      </c>
      <c r="P86" s="106">
        <v>0</v>
      </c>
      <c r="Q86" s="106"/>
      <c r="R86" s="106">
        <v>3</v>
      </c>
      <c r="S86" s="141"/>
      <c r="T86" s="51"/>
      <c r="U86" s="51"/>
      <c r="V86" s="51"/>
      <c r="W86" s="51"/>
      <c r="X86" s="51"/>
      <c r="Y86" s="62"/>
      <c r="Z86" s="37"/>
    </row>
    <row r="87" spans="2:26" s="63" customFormat="1" x14ac:dyDescent="0.25">
      <c r="B87" s="81" t="s">
        <v>7</v>
      </c>
      <c r="C87" s="82">
        <v>171</v>
      </c>
      <c r="D87" s="97" t="s">
        <v>89</v>
      </c>
      <c r="E87" s="106">
        <v>0</v>
      </c>
      <c r="F87" s="106">
        <v>0</v>
      </c>
      <c r="G87" s="106">
        <v>2</v>
      </c>
      <c r="H87" s="106">
        <v>0</v>
      </c>
      <c r="I87" s="106">
        <v>0</v>
      </c>
      <c r="J87" s="106">
        <v>1</v>
      </c>
      <c r="K87" s="106">
        <v>0</v>
      </c>
      <c r="L87" s="106">
        <v>0</v>
      </c>
      <c r="M87" s="106">
        <v>0</v>
      </c>
      <c r="N87" s="106">
        <v>0</v>
      </c>
      <c r="O87" s="106">
        <v>0</v>
      </c>
      <c r="P87" s="106">
        <v>0</v>
      </c>
      <c r="Q87" s="106"/>
      <c r="R87" s="106">
        <v>3</v>
      </c>
      <c r="S87" s="141"/>
      <c r="T87" s="51"/>
      <c r="U87" s="51"/>
      <c r="V87" s="51"/>
      <c r="W87" s="51"/>
      <c r="X87" s="51"/>
      <c r="Y87" s="62"/>
      <c r="Z87" s="37"/>
    </row>
    <row r="88" spans="2:26" s="63" customFormat="1" x14ac:dyDescent="0.25">
      <c r="B88" s="85" t="s">
        <v>7</v>
      </c>
      <c r="C88" s="85">
        <v>229</v>
      </c>
      <c r="D88" s="97" t="s">
        <v>156</v>
      </c>
      <c r="E88" s="106">
        <v>0</v>
      </c>
      <c r="F88" s="106">
        <v>1</v>
      </c>
      <c r="G88" s="106">
        <v>0</v>
      </c>
      <c r="H88" s="106">
        <v>1</v>
      </c>
      <c r="I88" s="106">
        <v>0</v>
      </c>
      <c r="J88" s="106">
        <v>0</v>
      </c>
      <c r="K88" s="106">
        <v>0</v>
      </c>
      <c r="L88" s="106">
        <v>0</v>
      </c>
      <c r="M88" s="106">
        <v>0</v>
      </c>
      <c r="N88" s="106">
        <v>1</v>
      </c>
      <c r="O88" s="106">
        <v>0</v>
      </c>
      <c r="P88" s="106">
        <v>0</v>
      </c>
      <c r="Q88" s="106"/>
      <c r="R88" s="106">
        <v>3</v>
      </c>
      <c r="S88" s="141"/>
      <c r="T88" s="51"/>
      <c r="U88" s="51"/>
      <c r="V88" s="51"/>
      <c r="W88" s="51"/>
      <c r="X88" s="51"/>
      <c r="Y88" s="62"/>
      <c r="Z88" s="37"/>
    </row>
    <row r="89" spans="2:26" s="63" customFormat="1" ht="30" x14ac:dyDescent="0.25">
      <c r="B89" s="85" t="s">
        <v>19</v>
      </c>
      <c r="C89" s="82">
        <v>270</v>
      </c>
      <c r="D89" s="97" t="s">
        <v>159</v>
      </c>
      <c r="E89" s="106">
        <v>1</v>
      </c>
      <c r="F89" s="106">
        <v>0</v>
      </c>
      <c r="G89" s="106">
        <v>0</v>
      </c>
      <c r="H89" s="106">
        <v>0</v>
      </c>
      <c r="I89" s="106">
        <v>0</v>
      </c>
      <c r="J89" s="106">
        <v>1</v>
      </c>
      <c r="K89" s="106">
        <v>1</v>
      </c>
      <c r="L89" s="106">
        <v>0</v>
      </c>
      <c r="M89" s="106">
        <v>0</v>
      </c>
      <c r="N89" s="106">
        <v>0</v>
      </c>
      <c r="O89" s="106">
        <v>0</v>
      </c>
      <c r="P89" s="106">
        <v>0</v>
      </c>
      <c r="Q89" s="106"/>
      <c r="R89" s="106">
        <v>3</v>
      </c>
      <c r="S89" s="141"/>
      <c r="T89" s="51"/>
      <c r="U89" s="51"/>
      <c r="V89" s="51"/>
      <c r="W89" s="51"/>
      <c r="X89" s="51"/>
      <c r="Y89" s="62"/>
      <c r="Z89" s="37"/>
    </row>
    <row r="90" spans="2:26" s="63" customFormat="1" x14ac:dyDescent="0.25">
      <c r="B90" s="81" t="s">
        <v>67</v>
      </c>
      <c r="C90" s="82">
        <v>312</v>
      </c>
      <c r="D90" s="97" t="s">
        <v>68</v>
      </c>
      <c r="E90" s="106">
        <v>0</v>
      </c>
      <c r="F90" s="106">
        <v>0</v>
      </c>
      <c r="G90" s="106">
        <v>0</v>
      </c>
      <c r="H90" s="106">
        <v>1</v>
      </c>
      <c r="I90" s="106">
        <v>0</v>
      </c>
      <c r="J90" s="106">
        <v>0</v>
      </c>
      <c r="K90" s="106">
        <v>1</v>
      </c>
      <c r="L90" s="106">
        <v>0</v>
      </c>
      <c r="M90" s="106">
        <v>0</v>
      </c>
      <c r="N90" s="106">
        <v>0</v>
      </c>
      <c r="O90" s="106">
        <v>0</v>
      </c>
      <c r="P90" s="106">
        <v>1</v>
      </c>
      <c r="Q90" s="106"/>
      <c r="R90" s="106">
        <v>3</v>
      </c>
      <c r="S90" s="141"/>
      <c r="T90" s="51"/>
      <c r="U90" s="51"/>
      <c r="V90" s="51"/>
      <c r="W90" s="51"/>
      <c r="X90" s="51"/>
      <c r="Y90" s="62"/>
      <c r="Z90" s="37"/>
    </row>
    <row r="91" spans="2:26" s="63" customFormat="1" x14ac:dyDescent="0.25">
      <c r="B91" s="85" t="s">
        <v>7</v>
      </c>
      <c r="C91" s="85">
        <v>384</v>
      </c>
      <c r="D91" s="97" t="s">
        <v>94</v>
      </c>
      <c r="E91" s="106">
        <v>0</v>
      </c>
      <c r="F91" s="106">
        <v>0</v>
      </c>
      <c r="G91" s="106">
        <v>1</v>
      </c>
      <c r="H91" s="106">
        <v>0</v>
      </c>
      <c r="I91" s="106">
        <v>0</v>
      </c>
      <c r="J91" s="106">
        <v>2</v>
      </c>
      <c r="K91" s="106">
        <v>0</v>
      </c>
      <c r="L91" s="106">
        <v>0</v>
      </c>
      <c r="M91" s="106">
        <v>0</v>
      </c>
      <c r="N91" s="106">
        <v>0</v>
      </c>
      <c r="O91" s="106">
        <v>0</v>
      </c>
      <c r="P91" s="106">
        <v>0</v>
      </c>
      <c r="Q91" s="106"/>
      <c r="R91" s="106">
        <v>3</v>
      </c>
      <c r="S91" s="141"/>
      <c r="T91" s="51"/>
      <c r="U91" s="51"/>
      <c r="V91" s="51"/>
      <c r="W91" s="51"/>
      <c r="X91" s="51"/>
      <c r="Y91" s="62"/>
      <c r="Z91" s="37"/>
    </row>
    <row r="92" spans="2:26" s="63" customFormat="1" x14ac:dyDescent="0.25">
      <c r="B92" s="81" t="s">
        <v>19</v>
      </c>
      <c r="C92" s="82">
        <v>109</v>
      </c>
      <c r="D92" s="97" t="s">
        <v>26</v>
      </c>
      <c r="E92" s="106">
        <v>0</v>
      </c>
      <c r="F92" s="106">
        <v>1</v>
      </c>
      <c r="G92" s="106">
        <v>0</v>
      </c>
      <c r="H92" s="106">
        <v>0</v>
      </c>
      <c r="I92" s="106">
        <v>1</v>
      </c>
      <c r="J92" s="106">
        <v>0</v>
      </c>
      <c r="K92" s="106">
        <v>0</v>
      </c>
      <c r="L92" s="106">
        <v>0</v>
      </c>
      <c r="M92" s="106">
        <v>0</v>
      </c>
      <c r="N92" s="106">
        <v>0</v>
      </c>
      <c r="O92" s="106">
        <v>0</v>
      </c>
      <c r="P92" s="106">
        <v>0</v>
      </c>
      <c r="Q92" s="106"/>
      <c r="R92" s="106">
        <v>2</v>
      </c>
      <c r="S92" s="141"/>
      <c r="T92" s="51"/>
      <c r="U92" s="51"/>
      <c r="V92" s="51"/>
      <c r="W92" s="51"/>
      <c r="X92" s="51"/>
      <c r="Y92" s="62"/>
      <c r="Z92" s="37"/>
    </row>
    <row r="93" spans="2:26" s="63" customFormat="1" x14ac:dyDescent="0.25">
      <c r="B93" s="81" t="s">
        <v>80</v>
      </c>
      <c r="C93" s="82">
        <v>121</v>
      </c>
      <c r="D93" s="97" t="s">
        <v>81</v>
      </c>
      <c r="E93" s="106">
        <v>0</v>
      </c>
      <c r="F93" s="106">
        <v>0</v>
      </c>
      <c r="G93" s="106">
        <v>1</v>
      </c>
      <c r="H93" s="106">
        <v>0</v>
      </c>
      <c r="I93" s="106">
        <v>0</v>
      </c>
      <c r="J93" s="106">
        <v>0</v>
      </c>
      <c r="K93" s="106">
        <v>0</v>
      </c>
      <c r="L93" s="106">
        <v>0</v>
      </c>
      <c r="M93" s="106">
        <v>1</v>
      </c>
      <c r="N93" s="106">
        <v>0</v>
      </c>
      <c r="O93" s="106">
        <v>0</v>
      </c>
      <c r="P93" s="106">
        <v>0</v>
      </c>
      <c r="Q93" s="106"/>
      <c r="R93" s="106">
        <v>2</v>
      </c>
      <c r="S93" s="141"/>
      <c r="T93" s="51"/>
      <c r="U93" s="51"/>
      <c r="V93" s="51"/>
      <c r="W93" s="51"/>
      <c r="X93" s="51"/>
      <c r="Y93" s="62"/>
      <c r="Z93" s="37"/>
    </row>
    <row r="94" spans="2:26" s="63" customFormat="1" x14ac:dyDescent="0.25">
      <c r="B94" s="81" t="s">
        <v>54</v>
      </c>
      <c r="C94" s="82">
        <v>144</v>
      </c>
      <c r="D94" s="97" t="s">
        <v>55</v>
      </c>
      <c r="E94" s="106">
        <v>0</v>
      </c>
      <c r="F94" s="106">
        <v>0</v>
      </c>
      <c r="G94" s="106">
        <v>0</v>
      </c>
      <c r="H94" s="106">
        <v>0</v>
      </c>
      <c r="I94" s="106">
        <v>1</v>
      </c>
      <c r="J94" s="106">
        <v>0</v>
      </c>
      <c r="K94" s="106">
        <v>1</v>
      </c>
      <c r="L94" s="106">
        <v>0</v>
      </c>
      <c r="M94" s="106">
        <v>0</v>
      </c>
      <c r="N94" s="106">
        <v>0</v>
      </c>
      <c r="O94" s="106">
        <v>0</v>
      </c>
      <c r="P94" s="106">
        <v>0</v>
      </c>
      <c r="Q94" s="106"/>
      <c r="R94" s="106">
        <v>2</v>
      </c>
      <c r="S94" s="141"/>
      <c r="T94" s="51"/>
      <c r="U94" s="51"/>
      <c r="V94" s="51"/>
      <c r="W94" s="51"/>
      <c r="X94" s="51"/>
      <c r="Y94" s="62"/>
      <c r="Z94" s="37"/>
    </row>
    <row r="95" spans="2:26" s="63" customFormat="1" x14ac:dyDescent="0.25">
      <c r="B95" s="81" t="s">
        <v>45</v>
      </c>
      <c r="C95" s="82">
        <v>146</v>
      </c>
      <c r="D95" s="97" t="s">
        <v>46</v>
      </c>
      <c r="E95" s="106">
        <v>0</v>
      </c>
      <c r="F95" s="106">
        <v>0</v>
      </c>
      <c r="G95" s="106">
        <v>0</v>
      </c>
      <c r="H95" s="106">
        <v>0</v>
      </c>
      <c r="I95" s="106">
        <v>1</v>
      </c>
      <c r="J95" s="106">
        <v>0</v>
      </c>
      <c r="K95" s="106">
        <v>0</v>
      </c>
      <c r="L95" s="106">
        <v>1</v>
      </c>
      <c r="M95" s="106">
        <v>0</v>
      </c>
      <c r="N95" s="106">
        <v>0</v>
      </c>
      <c r="O95" s="106">
        <v>0</v>
      </c>
      <c r="P95" s="106">
        <v>0</v>
      </c>
      <c r="Q95" s="106"/>
      <c r="R95" s="106">
        <v>2</v>
      </c>
      <c r="S95" s="141"/>
      <c r="T95" s="51"/>
      <c r="U95" s="51"/>
      <c r="V95" s="51"/>
      <c r="W95" s="51"/>
      <c r="X95" s="51"/>
      <c r="Y95" s="62"/>
      <c r="Z95" s="37"/>
    </row>
    <row r="96" spans="2:26" s="63" customFormat="1" x14ac:dyDescent="0.25">
      <c r="B96" s="81" t="s">
        <v>7</v>
      </c>
      <c r="C96" s="82">
        <v>156</v>
      </c>
      <c r="D96" s="97" t="s">
        <v>297</v>
      </c>
      <c r="E96" s="106">
        <v>0</v>
      </c>
      <c r="F96" s="106">
        <v>0</v>
      </c>
      <c r="G96" s="106">
        <v>0</v>
      </c>
      <c r="H96" s="106">
        <v>0</v>
      </c>
      <c r="I96" s="106">
        <v>1</v>
      </c>
      <c r="J96" s="106">
        <v>0</v>
      </c>
      <c r="K96" s="106">
        <v>0</v>
      </c>
      <c r="L96" s="106">
        <v>0</v>
      </c>
      <c r="M96" s="106">
        <v>0</v>
      </c>
      <c r="N96" s="106">
        <v>0</v>
      </c>
      <c r="O96" s="106">
        <v>1</v>
      </c>
      <c r="P96" s="106">
        <v>0</v>
      </c>
      <c r="Q96" s="106"/>
      <c r="R96" s="106">
        <v>2</v>
      </c>
      <c r="S96" s="141"/>
      <c r="T96" s="51"/>
      <c r="U96" s="51"/>
      <c r="V96" s="51"/>
      <c r="W96" s="51"/>
      <c r="X96" s="51"/>
      <c r="Y96" s="62"/>
      <c r="Z96" s="37"/>
    </row>
    <row r="97" spans="2:26" s="63" customFormat="1" x14ac:dyDescent="0.25">
      <c r="B97" s="81" t="s">
        <v>7</v>
      </c>
      <c r="C97" s="82">
        <v>158</v>
      </c>
      <c r="D97" s="97" t="s">
        <v>120</v>
      </c>
      <c r="E97" s="106">
        <v>1</v>
      </c>
      <c r="F97" s="106">
        <v>0</v>
      </c>
      <c r="G97" s="106">
        <v>0</v>
      </c>
      <c r="H97" s="106">
        <v>0</v>
      </c>
      <c r="I97" s="106">
        <v>0</v>
      </c>
      <c r="J97" s="106">
        <v>0</v>
      </c>
      <c r="K97" s="106">
        <v>0</v>
      </c>
      <c r="L97" s="106">
        <v>1</v>
      </c>
      <c r="M97" s="106">
        <v>0</v>
      </c>
      <c r="N97" s="106">
        <v>0</v>
      </c>
      <c r="O97" s="106">
        <v>0</v>
      </c>
      <c r="P97" s="106">
        <v>0</v>
      </c>
      <c r="Q97" s="106"/>
      <c r="R97" s="106">
        <v>2</v>
      </c>
      <c r="S97" s="141"/>
      <c r="T97" s="51"/>
      <c r="U97" s="51"/>
      <c r="V97" s="51"/>
      <c r="W97" s="51"/>
      <c r="X97" s="51"/>
      <c r="Y97" s="62"/>
      <c r="Z97" s="37"/>
    </row>
    <row r="98" spans="2:26" s="63" customFormat="1" x14ac:dyDescent="0.25">
      <c r="B98" s="81" t="s">
        <v>34</v>
      </c>
      <c r="C98" s="82">
        <v>175</v>
      </c>
      <c r="D98" s="97" t="s">
        <v>35</v>
      </c>
      <c r="E98" s="106">
        <v>0</v>
      </c>
      <c r="F98" s="106">
        <v>1</v>
      </c>
      <c r="G98" s="106">
        <v>0</v>
      </c>
      <c r="H98" s="106">
        <v>0</v>
      </c>
      <c r="I98" s="106">
        <v>0</v>
      </c>
      <c r="J98" s="106">
        <v>0</v>
      </c>
      <c r="K98" s="106">
        <v>0</v>
      </c>
      <c r="L98" s="106">
        <v>0</v>
      </c>
      <c r="M98" s="106">
        <v>0</v>
      </c>
      <c r="N98" s="106">
        <v>0</v>
      </c>
      <c r="O98" s="106">
        <v>1</v>
      </c>
      <c r="P98" s="106">
        <v>0</v>
      </c>
      <c r="Q98" s="106"/>
      <c r="R98" s="106">
        <v>2</v>
      </c>
      <c r="S98" s="141"/>
      <c r="T98" s="51"/>
      <c r="U98" s="51"/>
      <c r="V98" s="51"/>
      <c r="W98" s="51"/>
      <c r="X98" s="51"/>
      <c r="Y98" s="62"/>
      <c r="Z98" s="37"/>
    </row>
    <row r="99" spans="2:26" s="63" customFormat="1" x14ac:dyDescent="0.25">
      <c r="B99" s="81" t="s">
        <v>39</v>
      </c>
      <c r="C99" s="82">
        <v>179</v>
      </c>
      <c r="D99" s="97" t="s">
        <v>47</v>
      </c>
      <c r="E99" s="106">
        <v>0</v>
      </c>
      <c r="F99" s="106">
        <v>0</v>
      </c>
      <c r="G99" s="106">
        <v>1</v>
      </c>
      <c r="H99" s="106">
        <v>1</v>
      </c>
      <c r="I99" s="106">
        <v>0</v>
      </c>
      <c r="J99" s="106">
        <v>0</v>
      </c>
      <c r="K99" s="106">
        <v>0</v>
      </c>
      <c r="L99" s="106">
        <v>0</v>
      </c>
      <c r="M99" s="106">
        <v>0</v>
      </c>
      <c r="N99" s="106">
        <v>0</v>
      </c>
      <c r="O99" s="106">
        <v>0</v>
      </c>
      <c r="P99" s="106">
        <v>0</v>
      </c>
      <c r="Q99" s="106"/>
      <c r="R99" s="106">
        <v>2</v>
      </c>
      <c r="S99" s="141"/>
      <c r="T99" s="51"/>
      <c r="U99" s="51"/>
      <c r="V99" s="51"/>
      <c r="W99" s="51"/>
      <c r="X99" s="51"/>
      <c r="Y99" s="62"/>
      <c r="Z99" s="37"/>
    </row>
    <row r="100" spans="2:26" s="63" customFormat="1" x14ac:dyDescent="0.25">
      <c r="B100" s="81" t="s">
        <v>34</v>
      </c>
      <c r="C100" s="85">
        <v>187</v>
      </c>
      <c r="D100" s="97" t="s">
        <v>123</v>
      </c>
      <c r="E100" s="106">
        <v>0</v>
      </c>
      <c r="F100" s="106">
        <v>0</v>
      </c>
      <c r="G100" s="106">
        <v>0</v>
      </c>
      <c r="H100" s="106">
        <v>2</v>
      </c>
      <c r="I100" s="106">
        <v>0</v>
      </c>
      <c r="J100" s="106">
        <v>0</v>
      </c>
      <c r="K100" s="106">
        <v>0</v>
      </c>
      <c r="L100" s="106">
        <v>0</v>
      </c>
      <c r="M100" s="106">
        <v>0</v>
      </c>
      <c r="N100" s="106">
        <v>0</v>
      </c>
      <c r="O100" s="106">
        <v>0</v>
      </c>
      <c r="P100" s="106">
        <v>0</v>
      </c>
      <c r="Q100" s="106"/>
      <c r="R100" s="106">
        <v>2</v>
      </c>
      <c r="S100" s="141"/>
      <c r="T100" s="51"/>
      <c r="U100" s="51"/>
      <c r="V100" s="51"/>
      <c r="W100" s="51"/>
      <c r="X100" s="51"/>
      <c r="Y100" s="62"/>
      <c r="Z100" s="37"/>
    </row>
    <row r="101" spans="2:26" s="63" customFormat="1" x14ac:dyDescent="0.25">
      <c r="B101" s="85" t="s">
        <v>7</v>
      </c>
      <c r="C101" s="85">
        <v>245</v>
      </c>
      <c r="D101" s="97" t="s">
        <v>148</v>
      </c>
      <c r="E101" s="106">
        <v>0</v>
      </c>
      <c r="F101" s="106">
        <v>0</v>
      </c>
      <c r="G101" s="106">
        <v>0</v>
      </c>
      <c r="H101" s="106">
        <v>0</v>
      </c>
      <c r="I101" s="106">
        <v>0</v>
      </c>
      <c r="J101" s="106">
        <v>0</v>
      </c>
      <c r="K101" s="106">
        <v>0</v>
      </c>
      <c r="L101" s="106">
        <v>0</v>
      </c>
      <c r="M101" s="106">
        <v>0</v>
      </c>
      <c r="N101" s="106">
        <v>1</v>
      </c>
      <c r="O101" s="106">
        <v>1</v>
      </c>
      <c r="P101" s="106">
        <v>0</v>
      </c>
      <c r="Q101" s="106"/>
      <c r="R101" s="106">
        <v>2</v>
      </c>
      <c r="S101" s="141"/>
      <c r="T101" s="51"/>
      <c r="U101" s="51"/>
      <c r="V101" s="51"/>
      <c r="W101" s="51"/>
      <c r="X101" s="51"/>
      <c r="Y101" s="62"/>
      <c r="Z101" s="37"/>
    </row>
    <row r="102" spans="2:26" s="63" customFormat="1" x14ac:dyDescent="0.25">
      <c r="B102" s="85" t="s">
        <v>54</v>
      </c>
      <c r="C102" s="85">
        <v>249</v>
      </c>
      <c r="D102" s="97" t="s">
        <v>167</v>
      </c>
      <c r="E102" s="106">
        <v>1</v>
      </c>
      <c r="F102" s="106">
        <v>0</v>
      </c>
      <c r="G102" s="106">
        <v>0</v>
      </c>
      <c r="H102" s="106">
        <v>0</v>
      </c>
      <c r="I102" s="106">
        <v>0</v>
      </c>
      <c r="J102" s="106">
        <v>1</v>
      </c>
      <c r="K102" s="106">
        <v>0</v>
      </c>
      <c r="L102" s="106">
        <v>0</v>
      </c>
      <c r="M102" s="106">
        <v>0</v>
      </c>
      <c r="N102" s="106">
        <v>0</v>
      </c>
      <c r="O102" s="106">
        <v>0</v>
      </c>
      <c r="P102" s="106">
        <v>0</v>
      </c>
      <c r="Q102" s="106"/>
      <c r="R102" s="106">
        <v>2</v>
      </c>
      <c r="S102" s="141"/>
      <c r="T102" s="51"/>
      <c r="U102" s="51"/>
      <c r="V102" s="51"/>
      <c r="W102" s="51"/>
      <c r="X102" s="51"/>
      <c r="Y102" s="62"/>
      <c r="Z102" s="37"/>
    </row>
    <row r="103" spans="2:26" s="63" customFormat="1" x14ac:dyDescent="0.25">
      <c r="B103" s="85" t="s">
        <v>19</v>
      </c>
      <c r="C103" s="82">
        <v>289</v>
      </c>
      <c r="D103" s="88" t="s">
        <v>162</v>
      </c>
      <c r="E103" s="106">
        <v>0</v>
      </c>
      <c r="F103" s="106">
        <v>0</v>
      </c>
      <c r="G103" s="106">
        <v>1</v>
      </c>
      <c r="H103" s="106">
        <v>0</v>
      </c>
      <c r="I103" s="106">
        <v>0</v>
      </c>
      <c r="J103" s="106">
        <v>0</v>
      </c>
      <c r="K103" s="106">
        <v>0</v>
      </c>
      <c r="L103" s="106">
        <v>0</v>
      </c>
      <c r="M103" s="106">
        <v>1</v>
      </c>
      <c r="N103" s="106">
        <v>0</v>
      </c>
      <c r="O103" s="106">
        <v>0</v>
      </c>
      <c r="P103" s="106">
        <v>0</v>
      </c>
      <c r="Q103" s="106"/>
      <c r="R103" s="106">
        <v>2</v>
      </c>
      <c r="S103" s="141"/>
      <c r="T103" s="51"/>
      <c r="U103" s="51"/>
      <c r="V103" s="51"/>
      <c r="W103" s="51"/>
      <c r="X103" s="51"/>
      <c r="Y103" s="62"/>
      <c r="Z103" s="37"/>
    </row>
    <row r="104" spans="2:26" s="63" customFormat="1" x14ac:dyDescent="0.25">
      <c r="B104" s="81" t="s">
        <v>39</v>
      </c>
      <c r="C104" s="85">
        <v>305</v>
      </c>
      <c r="D104" s="97" t="s">
        <v>74</v>
      </c>
      <c r="E104" s="106">
        <v>0</v>
      </c>
      <c r="F104" s="106">
        <v>0</v>
      </c>
      <c r="G104" s="106">
        <v>1</v>
      </c>
      <c r="H104" s="106">
        <v>0</v>
      </c>
      <c r="I104" s="106">
        <v>0</v>
      </c>
      <c r="J104" s="106">
        <v>0</v>
      </c>
      <c r="K104" s="106">
        <v>0</v>
      </c>
      <c r="L104" s="106">
        <v>0</v>
      </c>
      <c r="M104" s="106">
        <v>0</v>
      </c>
      <c r="N104" s="106">
        <v>0</v>
      </c>
      <c r="O104" s="106">
        <v>1</v>
      </c>
      <c r="P104" s="106">
        <v>0</v>
      </c>
      <c r="Q104" s="106"/>
      <c r="R104" s="106">
        <v>2</v>
      </c>
      <c r="S104" s="141"/>
      <c r="T104" s="51"/>
      <c r="U104" s="51"/>
      <c r="V104" s="51"/>
      <c r="W104" s="51"/>
      <c r="X104" s="51"/>
      <c r="Y104" s="62"/>
      <c r="Z104" s="37"/>
    </row>
    <row r="105" spans="2:26" s="63" customFormat="1" x14ac:dyDescent="0.25">
      <c r="B105" s="85" t="s">
        <v>7</v>
      </c>
      <c r="C105" s="85">
        <v>494</v>
      </c>
      <c r="D105" s="97" t="s">
        <v>415</v>
      </c>
      <c r="E105" s="106">
        <v>0</v>
      </c>
      <c r="F105" s="106">
        <v>0</v>
      </c>
      <c r="G105" s="106">
        <v>0</v>
      </c>
      <c r="H105" s="106">
        <v>0</v>
      </c>
      <c r="I105" s="106">
        <v>0</v>
      </c>
      <c r="J105" s="106">
        <v>0</v>
      </c>
      <c r="K105" s="106">
        <v>0</v>
      </c>
      <c r="L105" s="106">
        <v>0</v>
      </c>
      <c r="M105" s="106">
        <v>1</v>
      </c>
      <c r="N105" s="106">
        <v>0</v>
      </c>
      <c r="O105" s="106">
        <v>1</v>
      </c>
      <c r="P105" s="106">
        <v>0</v>
      </c>
      <c r="Q105" s="106"/>
      <c r="R105" s="106">
        <v>2</v>
      </c>
      <c r="S105" s="141"/>
      <c r="T105" s="51"/>
      <c r="U105" s="51"/>
      <c r="V105" s="51"/>
      <c r="W105" s="51"/>
      <c r="X105" s="51"/>
      <c r="Y105" s="62"/>
      <c r="Z105" s="37"/>
    </row>
    <row r="106" spans="2:26" s="63" customFormat="1" x14ac:dyDescent="0.25">
      <c r="B106" s="85" t="s">
        <v>7</v>
      </c>
      <c r="C106" s="85">
        <v>496</v>
      </c>
      <c r="D106" s="97" t="s">
        <v>414</v>
      </c>
      <c r="E106" s="106">
        <v>0</v>
      </c>
      <c r="F106" s="106">
        <v>0</v>
      </c>
      <c r="G106" s="106">
        <v>0</v>
      </c>
      <c r="H106" s="106">
        <v>0</v>
      </c>
      <c r="I106" s="106">
        <v>0</v>
      </c>
      <c r="J106" s="106">
        <v>0</v>
      </c>
      <c r="K106" s="106">
        <v>0</v>
      </c>
      <c r="L106" s="106">
        <v>0</v>
      </c>
      <c r="M106" s="106">
        <v>0</v>
      </c>
      <c r="N106" s="106">
        <v>1</v>
      </c>
      <c r="O106" s="106">
        <v>0</v>
      </c>
      <c r="P106" s="106">
        <v>1</v>
      </c>
      <c r="Q106" s="106"/>
      <c r="R106" s="106">
        <v>2</v>
      </c>
      <c r="S106" s="141"/>
      <c r="T106" s="51"/>
      <c r="U106" s="51"/>
      <c r="V106" s="51"/>
      <c r="W106" s="51"/>
      <c r="X106" s="51"/>
      <c r="Y106" s="62"/>
      <c r="Z106" s="37"/>
    </row>
    <row r="107" spans="2:26" s="63" customFormat="1" x14ac:dyDescent="0.25">
      <c r="B107" s="81" t="s">
        <v>7</v>
      </c>
      <c r="C107" s="85">
        <v>97</v>
      </c>
      <c r="D107" s="97" t="s">
        <v>44</v>
      </c>
      <c r="E107" s="106">
        <v>0</v>
      </c>
      <c r="F107" s="106">
        <v>0</v>
      </c>
      <c r="G107" s="106">
        <v>1</v>
      </c>
      <c r="H107" s="106">
        <v>0</v>
      </c>
      <c r="I107" s="106">
        <v>0</v>
      </c>
      <c r="J107" s="106">
        <v>0</v>
      </c>
      <c r="K107" s="106">
        <v>0</v>
      </c>
      <c r="L107" s="106">
        <v>0</v>
      </c>
      <c r="M107" s="106">
        <v>0</v>
      </c>
      <c r="N107" s="106">
        <v>0</v>
      </c>
      <c r="O107" s="106">
        <v>0</v>
      </c>
      <c r="P107" s="106">
        <v>0</v>
      </c>
      <c r="Q107" s="106"/>
      <c r="R107" s="106">
        <v>1</v>
      </c>
      <c r="S107" s="141"/>
      <c r="T107" s="51"/>
      <c r="U107" s="51"/>
      <c r="V107" s="51"/>
      <c r="W107" s="51"/>
      <c r="X107" s="51"/>
      <c r="Y107" s="62"/>
      <c r="Z107" s="37"/>
    </row>
    <row r="108" spans="2:26" s="63" customFormat="1" x14ac:dyDescent="0.25">
      <c r="B108" s="85" t="s">
        <v>109</v>
      </c>
      <c r="C108" s="85">
        <v>116</v>
      </c>
      <c r="D108" s="97" t="s">
        <v>178</v>
      </c>
      <c r="E108" s="106">
        <v>0</v>
      </c>
      <c r="F108" s="106">
        <v>0</v>
      </c>
      <c r="G108" s="106">
        <v>1</v>
      </c>
      <c r="H108" s="106">
        <v>0</v>
      </c>
      <c r="I108" s="106">
        <v>0</v>
      </c>
      <c r="J108" s="106">
        <v>0</v>
      </c>
      <c r="K108" s="106">
        <v>0</v>
      </c>
      <c r="L108" s="106">
        <v>0</v>
      </c>
      <c r="M108" s="106">
        <v>0</v>
      </c>
      <c r="N108" s="106">
        <v>0</v>
      </c>
      <c r="O108" s="106">
        <v>0</v>
      </c>
      <c r="P108" s="106">
        <v>0</v>
      </c>
      <c r="Q108" s="106"/>
      <c r="R108" s="106">
        <v>1</v>
      </c>
      <c r="S108" s="141"/>
      <c r="T108" s="51"/>
      <c r="U108" s="51"/>
      <c r="V108" s="51"/>
      <c r="W108" s="51"/>
      <c r="X108" s="51"/>
      <c r="Y108" s="62"/>
      <c r="Z108" s="37"/>
    </row>
    <row r="109" spans="2:26" s="63" customFormat="1" x14ac:dyDescent="0.25">
      <c r="B109" s="81" t="s">
        <v>113</v>
      </c>
      <c r="C109" s="82">
        <v>119</v>
      </c>
      <c r="D109" s="97" t="s">
        <v>114</v>
      </c>
      <c r="E109" s="106">
        <v>0</v>
      </c>
      <c r="F109" s="106">
        <v>0</v>
      </c>
      <c r="G109" s="106">
        <v>0</v>
      </c>
      <c r="H109" s="106">
        <v>1</v>
      </c>
      <c r="I109" s="106">
        <v>0</v>
      </c>
      <c r="J109" s="106">
        <v>0</v>
      </c>
      <c r="K109" s="106">
        <v>0</v>
      </c>
      <c r="L109" s="106">
        <v>0</v>
      </c>
      <c r="M109" s="106">
        <v>0</v>
      </c>
      <c r="N109" s="106">
        <v>0</v>
      </c>
      <c r="O109" s="106">
        <v>0</v>
      </c>
      <c r="P109" s="106">
        <v>0</v>
      </c>
      <c r="Q109" s="106"/>
      <c r="R109" s="106">
        <v>1</v>
      </c>
      <c r="S109" s="141"/>
      <c r="T109" s="51"/>
      <c r="U109" s="51"/>
      <c r="V109" s="51"/>
      <c r="W109" s="51"/>
      <c r="X109" s="51"/>
      <c r="Y109" s="62"/>
      <c r="Z109" s="37"/>
    </row>
    <row r="110" spans="2:26" s="63" customFormat="1" x14ac:dyDescent="0.25">
      <c r="B110" s="81" t="s">
        <v>17</v>
      </c>
      <c r="C110" s="82">
        <v>122</v>
      </c>
      <c r="D110" s="97" t="s">
        <v>77</v>
      </c>
      <c r="E110" s="106">
        <v>0</v>
      </c>
      <c r="F110" s="106">
        <v>0</v>
      </c>
      <c r="G110" s="106">
        <v>0</v>
      </c>
      <c r="H110" s="106">
        <v>0</v>
      </c>
      <c r="I110" s="106">
        <v>0</v>
      </c>
      <c r="J110" s="106">
        <v>0</v>
      </c>
      <c r="K110" s="106">
        <v>0</v>
      </c>
      <c r="L110" s="106">
        <v>0</v>
      </c>
      <c r="M110" s="106">
        <v>0</v>
      </c>
      <c r="N110" s="106">
        <v>1</v>
      </c>
      <c r="O110" s="106">
        <v>0</v>
      </c>
      <c r="P110" s="106">
        <v>0</v>
      </c>
      <c r="Q110" s="106"/>
      <c r="R110" s="106">
        <v>1</v>
      </c>
      <c r="S110" s="141"/>
      <c r="T110" s="51"/>
      <c r="U110" s="51"/>
      <c r="V110" s="51"/>
      <c r="W110" s="51"/>
      <c r="X110" s="51"/>
      <c r="Y110" s="62"/>
      <c r="Z110" s="37"/>
    </row>
    <row r="111" spans="2:26" s="63" customFormat="1" x14ac:dyDescent="0.25">
      <c r="B111" s="81" t="s">
        <v>71</v>
      </c>
      <c r="C111" s="82">
        <v>125</v>
      </c>
      <c r="D111" s="97" t="s">
        <v>111</v>
      </c>
      <c r="E111" s="106">
        <v>0</v>
      </c>
      <c r="F111" s="106">
        <v>0</v>
      </c>
      <c r="G111" s="106">
        <v>0</v>
      </c>
      <c r="H111" s="106">
        <v>1</v>
      </c>
      <c r="I111" s="106">
        <v>0</v>
      </c>
      <c r="J111" s="106">
        <v>0</v>
      </c>
      <c r="K111" s="106">
        <v>0</v>
      </c>
      <c r="L111" s="106">
        <v>0</v>
      </c>
      <c r="M111" s="106">
        <v>0</v>
      </c>
      <c r="N111" s="106">
        <v>0</v>
      </c>
      <c r="O111" s="106">
        <v>0</v>
      </c>
      <c r="P111" s="106">
        <v>0</v>
      </c>
      <c r="Q111" s="106"/>
      <c r="R111" s="106">
        <v>1</v>
      </c>
      <c r="S111" s="141"/>
      <c r="T111" s="51"/>
      <c r="U111" s="51"/>
      <c r="V111" s="51"/>
      <c r="W111" s="51"/>
      <c r="X111" s="51"/>
      <c r="Y111" s="62"/>
      <c r="Z111" s="37"/>
    </row>
    <row r="112" spans="2:26" s="63" customFormat="1" x14ac:dyDescent="0.25">
      <c r="B112" s="81" t="s">
        <v>87</v>
      </c>
      <c r="C112" s="82">
        <v>127</v>
      </c>
      <c r="D112" s="97" t="s">
        <v>88</v>
      </c>
      <c r="E112" s="106">
        <v>0</v>
      </c>
      <c r="F112" s="106">
        <v>0</v>
      </c>
      <c r="G112" s="106">
        <v>0</v>
      </c>
      <c r="H112" s="106">
        <v>0</v>
      </c>
      <c r="I112" s="106">
        <v>0</v>
      </c>
      <c r="J112" s="106">
        <v>1</v>
      </c>
      <c r="K112" s="106">
        <v>0</v>
      </c>
      <c r="L112" s="106">
        <v>0</v>
      </c>
      <c r="M112" s="106">
        <v>0</v>
      </c>
      <c r="N112" s="106">
        <v>0</v>
      </c>
      <c r="O112" s="106">
        <v>0</v>
      </c>
      <c r="P112" s="106">
        <v>0</v>
      </c>
      <c r="Q112" s="106"/>
      <c r="R112" s="106">
        <v>1</v>
      </c>
      <c r="S112" s="141"/>
      <c r="T112" s="51"/>
      <c r="U112" s="51"/>
      <c r="V112" s="51"/>
      <c r="W112" s="51"/>
      <c r="X112" s="51"/>
      <c r="Y112" s="62"/>
      <c r="Z112" s="37"/>
    </row>
    <row r="113" spans="2:26" s="63" customFormat="1" x14ac:dyDescent="0.25">
      <c r="B113" s="81" t="s">
        <v>75</v>
      </c>
      <c r="C113" s="82">
        <v>129</v>
      </c>
      <c r="D113" s="97" t="s">
        <v>76</v>
      </c>
      <c r="E113" s="106">
        <v>0</v>
      </c>
      <c r="F113" s="106">
        <v>0</v>
      </c>
      <c r="G113" s="106">
        <v>0</v>
      </c>
      <c r="H113" s="106">
        <v>0</v>
      </c>
      <c r="I113" s="106">
        <v>0</v>
      </c>
      <c r="J113" s="106">
        <v>0</v>
      </c>
      <c r="K113" s="106">
        <v>0</v>
      </c>
      <c r="L113" s="106">
        <v>0</v>
      </c>
      <c r="M113" s="106">
        <v>0</v>
      </c>
      <c r="N113" s="106">
        <v>0</v>
      </c>
      <c r="O113" s="106">
        <v>0</v>
      </c>
      <c r="P113" s="106">
        <v>1</v>
      </c>
      <c r="Q113" s="106"/>
      <c r="R113" s="106">
        <v>1</v>
      </c>
      <c r="S113" s="141"/>
      <c r="T113" s="51"/>
      <c r="U113" s="51"/>
      <c r="V113" s="51"/>
      <c r="W113" s="51"/>
      <c r="X113" s="51"/>
      <c r="Y113" s="62"/>
      <c r="Z113" s="37"/>
    </row>
    <row r="114" spans="2:26" s="63" customFormat="1" x14ac:dyDescent="0.25">
      <c r="B114" s="81" t="s">
        <v>9</v>
      </c>
      <c r="C114" s="82">
        <v>135</v>
      </c>
      <c r="D114" s="97" t="s">
        <v>10</v>
      </c>
      <c r="E114" s="106">
        <v>0</v>
      </c>
      <c r="F114" s="106">
        <v>0</v>
      </c>
      <c r="G114" s="106">
        <v>0</v>
      </c>
      <c r="H114" s="106">
        <v>0</v>
      </c>
      <c r="I114" s="106">
        <v>0</v>
      </c>
      <c r="J114" s="106">
        <v>0</v>
      </c>
      <c r="K114" s="106">
        <v>0</v>
      </c>
      <c r="L114" s="106">
        <v>0</v>
      </c>
      <c r="M114" s="106">
        <v>0</v>
      </c>
      <c r="N114" s="106">
        <v>0</v>
      </c>
      <c r="O114" s="106">
        <v>0</v>
      </c>
      <c r="P114" s="106">
        <v>1</v>
      </c>
      <c r="Q114" s="106"/>
      <c r="R114" s="106">
        <v>1</v>
      </c>
      <c r="S114" s="141"/>
      <c r="T114" s="51"/>
      <c r="U114" s="51"/>
      <c r="V114" s="51"/>
      <c r="W114" s="51"/>
      <c r="X114" s="51"/>
      <c r="Y114" s="62"/>
      <c r="Z114" s="37"/>
    </row>
    <row r="115" spans="2:26" s="63" customFormat="1" x14ac:dyDescent="0.25">
      <c r="B115" s="81" t="s">
        <v>58</v>
      </c>
      <c r="C115" s="82">
        <v>138</v>
      </c>
      <c r="D115" s="97" t="s">
        <v>59</v>
      </c>
      <c r="E115" s="106">
        <v>0</v>
      </c>
      <c r="F115" s="106">
        <v>0</v>
      </c>
      <c r="G115" s="106">
        <v>0</v>
      </c>
      <c r="H115" s="106">
        <v>0</v>
      </c>
      <c r="I115" s="106">
        <v>0</v>
      </c>
      <c r="J115" s="106">
        <v>0</v>
      </c>
      <c r="K115" s="106">
        <v>0</v>
      </c>
      <c r="L115" s="106">
        <v>0</v>
      </c>
      <c r="M115" s="106">
        <v>0</v>
      </c>
      <c r="N115" s="106">
        <v>1</v>
      </c>
      <c r="O115" s="106">
        <v>0</v>
      </c>
      <c r="P115" s="106">
        <v>0</v>
      </c>
      <c r="Q115" s="106"/>
      <c r="R115" s="106">
        <v>1</v>
      </c>
      <c r="S115" s="141"/>
      <c r="T115" s="51"/>
      <c r="U115" s="51"/>
      <c r="V115" s="51"/>
      <c r="W115" s="51"/>
      <c r="X115" s="51"/>
      <c r="Y115" s="62"/>
      <c r="Z115" s="37"/>
    </row>
    <row r="116" spans="2:26" s="63" customFormat="1" x14ac:dyDescent="0.25">
      <c r="B116" s="81" t="s">
        <v>118</v>
      </c>
      <c r="C116" s="82">
        <v>142</v>
      </c>
      <c r="D116" s="97" t="s">
        <v>119</v>
      </c>
      <c r="E116" s="106">
        <v>0</v>
      </c>
      <c r="F116" s="106">
        <v>0</v>
      </c>
      <c r="G116" s="106">
        <v>0</v>
      </c>
      <c r="H116" s="106">
        <v>1</v>
      </c>
      <c r="I116" s="106">
        <v>0</v>
      </c>
      <c r="J116" s="106">
        <v>0</v>
      </c>
      <c r="K116" s="106">
        <v>0</v>
      </c>
      <c r="L116" s="106">
        <v>0</v>
      </c>
      <c r="M116" s="106">
        <v>0</v>
      </c>
      <c r="N116" s="106">
        <v>0</v>
      </c>
      <c r="O116" s="106">
        <v>0</v>
      </c>
      <c r="P116" s="106">
        <v>0</v>
      </c>
      <c r="Q116" s="106"/>
      <c r="R116" s="106">
        <v>1</v>
      </c>
      <c r="S116" s="141"/>
      <c r="T116" s="51"/>
      <c r="U116" s="51"/>
      <c r="V116" s="51"/>
      <c r="W116" s="51"/>
      <c r="X116" s="51"/>
      <c r="Y116" s="62"/>
      <c r="Z116" s="37"/>
    </row>
    <row r="117" spans="2:26" s="63" customFormat="1" x14ac:dyDescent="0.25">
      <c r="B117" s="81" t="s">
        <v>17</v>
      </c>
      <c r="C117" s="82">
        <v>185</v>
      </c>
      <c r="D117" s="97" t="s">
        <v>18</v>
      </c>
      <c r="E117" s="106">
        <v>0</v>
      </c>
      <c r="F117" s="106">
        <v>0</v>
      </c>
      <c r="G117" s="106">
        <v>0</v>
      </c>
      <c r="H117" s="106">
        <v>0</v>
      </c>
      <c r="I117" s="106">
        <v>0</v>
      </c>
      <c r="J117" s="106">
        <v>0</v>
      </c>
      <c r="K117" s="106">
        <v>0</v>
      </c>
      <c r="L117" s="106">
        <v>0</v>
      </c>
      <c r="M117" s="106">
        <v>0</v>
      </c>
      <c r="N117" s="106">
        <v>1</v>
      </c>
      <c r="O117" s="106">
        <v>0</v>
      </c>
      <c r="P117" s="106">
        <v>0</v>
      </c>
      <c r="Q117" s="106"/>
      <c r="R117" s="106">
        <v>1</v>
      </c>
      <c r="S117" s="141"/>
      <c r="T117" s="51"/>
      <c r="U117" s="51"/>
      <c r="V117" s="51"/>
      <c r="W117" s="51"/>
      <c r="X117" s="51"/>
      <c r="Y117" s="62"/>
      <c r="Z117" s="37"/>
    </row>
    <row r="118" spans="2:26" s="63" customFormat="1" x14ac:dyDescent="0.25">
      <c r="B118" s="85" t="s">
        <v>183</v>
      </c>
      <c r="C118" s="85">
        <v>196</v>
      </c>
      <c r="D118" s="97" t="s">
        <v>176</v>
      </c>
      <c r="E118" s="106">
        <v>0</v>
      </c>
      <c r="F118" s="106">
        <v>0</v>
      </c>
      <c r="G118" s="106">
        <v>1</v>
      </c>
      <c r="H118" s="106">
        <v>0</v>
      </c>
      <c r="I118" s="106">
        <v>0</v>
      </c>
      <c r="J118" s="106">
        <v>0</v>
      </c>
      <c r="K118" s="106">
        <v>0</v>
      </c>
      <c r="L118" s="106">
        <v>0</v>
      </c>
      <c r="M118" s="106">
        <v>0</v>
      </c>
      <c r="N118" s="106">
        <v>0</v>
      </c>
      <c r="O118" s="106">
        <v>0</v>
      </c>
      <c r="P118" s="106">
        <v>0</v>
      </c>
      <c r="Q118" s="106"/>
      <c r="R118" s="106">
        <v>1</v>
      </c>
      <c r="S118" s="141"/>
      <c r="T118" s="51"/>
      <c r="U118" s="51"/>
      <c r="V118" s="51"/>
      <c r="W118" s="51"/>
      <c r="X118" s="51"/>
      <c r="Y118" s="62"/>
      <c r="Z118" s="37"/>
    </row>
    <row r="119" spans="2:26" s="63" customFormat="1" x14ac:dyDescent="0.25">
      <c r="B119" s="85" t="s">
        <v>182</v>
      </c>
      <c r="C119" s="85">
        <v>266</v>
      </c>
      <c r="D119" s="97" t="s">
        <v>175</v>
      </c>
      <c r="E119" s="106">
        <v>0</v>
      </c>
      <c r="F119" s="106">
        <v>1</v>
      </c>
      <c r="G119" s="106">
        <v>0</v>
      </c>
      <c r="H119" s="106">
        <v>0</v>
      </c>
      <c r="I119" s="106">
        <v>0</v>
      </c>
      <c r="J119" s="106">
        <v>0</v>
      </c>
      <c r="K119" s="106">
        <v>0</v>
      </c>
      <c r="L119" s="106">
        <v>0</v>
      </c>
      <c r="M119" s="106">
        <v>0</v>
      </c>
      <c r="N119" s="106">
        <v>0</v>
      </c>
      <c r="O119" s="106">
        <v>0</v>
      </c>
      <c r="P119" s="106">
        <v>0</v>
      </c>
      <c r="Q119" s="106"/>
      <c r="R119" s="106">
        <v>1</v>
      </c>
      <c r="S119" s="141"/>
      <c r="T119" s="51"/>
      <c r="U119" s="51"/>
      <c r="V119" s="51"/>
      <c r="W119" s="51"/>
      <c r="X119" s="51"/>
      <c r="Y119" s="62"/>
      <c r="Z119" s="37"/>
    </row>
    <row r="120" spans="2:26" s="63" customFormat="1" x14ac:dyDescent="0.25">
      <c r="B120" s="81" t="s">
        <v>7</v>
      </c>
      <c r="C120" s="82">
        <v>307</v>
      </c>
      <c r="D120" s="97" t="s">
        <v>8</v>
      </c>
      <c r="E120" s="106">
        <v>0</v>
      </c>
      <c r="F120" s="106">
        <v>0</v>
      </c>
      <c r="G120" s="106">
        <v>0</v>
      </c>
      <c r="H120" s="106">
        <v>0</v>
      </c>
      <c r="I120" s="106">
        <v>0</v>
      </c>
      <c r="J120" s="106">
        <v>1</v>
      </c>
      <c r="K120" s="106">
        <v>0</v>
      </c>
      <c r="L120" s="106">
        <v>0</v>
      </c>
      <c r="M120" s="106">
        <v>0</v>
      </c>
      <c r="N120" s="106">
        <v>0</v>
      </c>
      <c r="O120" s="106">
        <v>0</v>
      </c>
      <c r="P120" s="106">
        <v>0</v>
      </c>
      <c r="Q120" s="106"/>
      <c r="R120" s="106">
        <v>1</v>
      </c>
      <c r="S120" s="141"/>
      <c r="T120" s="51"/>
      <c r="U120" s="51"/>
      <c r="V120" s="51"/>
      <c r="W120" s="51"/>
      <c r="X120" s="51"/>
      <c r="Y120" s="62"/>
      <c r="Z120" s="37"/>
    </row>
    <row r="121" spans="2:26" s="63" customFormat="1" x14ac:dyDescent="0.25">
      <c r="B121" s="81" t="s">
        <v>34</v>
      </c>
      <c r="C121" s="82">
        <v>311</v>
      </c>
      <c r="D121" s="97" t="s">
        <v>78</v>
      </c>
      <c r="E121" s="106">
        <v>0</v>
      </c>
      <c r="F121" s="106">
        <v>0</v>
      </c>
      <c r="G121" s="106">
        <v>0</v>
      </c>
      <c r="H121" s="106">
        <v>0</v>
      </c>
      <c r="I121" s="106">
        <v>0</v>
      </c>
      <c r="J121" s="106">
        <v>0</v>
      </c>
      <c r="K121" s="106">
        <v>0</v>
      </c>
      <c r="L121" s="106">
        <v>1</v>
      </c>
      <c r="M121" s="106">
        <v>0</v>
      </c>
      <c r="N121" s="106">
        <v>0</v>
      </c>
      <c r="O121" s="106">
        <v>0</v>
      </c>
      <c r="P121" s="106">
        <v>0</v>
      </c>
      <c r="Q121" s="106"/>
      <c r="R121" s="106">
        <v>1</v>
      </c>
      <c r="S121" s="141"/>
      <c r="T121" s="51"/>
      <c r="U121" s="51"/>
      <c r="V121" s="51"/>
      <c r="W121" s="51"/>
      <c r="X121" s="51"/>
      <c r="Y121" s="62"/>
      <c r="Z121" s="37"/>
    </row>
    <row r="122" spans="2:26" s="63" customFormat="1" x14ac:dyDescent="0.25">
      <c r="B122" s="85" t="s">
        <v>260</v>
      </c>
      <c r="C122" s="85">
        <v>450</v>
      </c>
      <c r="D122" s="86" t="s">
        <v>261</v>
      </c>
      <c r="E122" s="106">
        <v>0</v>
      </c>
      <c r="F122" s="106">
        <v>1</v>
      </c>
      <c r="G122" s="106">
        <v>0</v>
      </c>
      <c r="H122" s="106">
        <v>0</v>
      </c>
      <c r="I122" s="106">
        <v>0</v>
      </c>
      <c r="J122" s="106">
        <v>0</v>
      </c>
      <c r="K122" s="106">
        <v>0</v>
      </c>
      <c r="L122" s="106">
        <v>0</v>
      </c>
      <c r="M122" s="106">
        <v>0</v>
      </c>
      <c r="N122" s="106">
        <v>0</v>
      </c>
      <c r="O122" s="106">
        <v>0</v>
      </c>
      <c r="P122" s="106">
        <v>0</v>
      </c>
      <c r="Q122" s="106"/>
      <c r="R122" s="106">
        <v>1</v>
      </c>
      <c r="S122" s="141"/>
      <c r="T122" s="51"/>
      <c r="U122" s="51"/>
      <c r="V122" s="51"/>
      <c r="W122" s="51"/>
      <c r="X122" s="51"/>
      <c r="Y122" s="62"/>
      <c r="Z122" s="37"/>
    </row>
    <row r="123" spans="2:26" s="63" customFormat="1" x14ac:dyDescent="0.25">
      <c r="B123" s="85" t="s">
        <v>17</v>
      </c>
      <c r="C123" s="85">
        <v>456</v>
      </c>
      <c r="D123" s="86" t="s">
        <v>256</v>
      </c>
      <c r="E123" s="106">
        <v>0</v>
      </c>
      <c r="F123" s="106">
        <v>0</v>
      </c>
      <c r="G123" s="106">
        <v>0</v>
      </c>
      <c r="H123" s="106">
        <v>0</v>
      </c>
      <c r="I123" s="106">
        <v>1</v>
      </c>
      <c r="J123" s="106">
        <v>0</v>
      </c>
      <c r="K123" s="106">
        <v>0</v>
      </c>
      <c r="L123" s="106">
        <v>0</v>
      </c>
      <c r="M123" s="106">
        <v>0</v>
      </c>
      <c r="N123" s="106">
        <v>0</v>
      </c>
      <c r="O123" s="106">
        <v>0</v>
      </c>
      <c r="P123" s="106">
        <v>0</v>
      </c>
      <c r="Q123" s="106"/>
      <c r="R123" s="106">
        <v>1</v>
      </c>
      <c r="S123" s="141"/>
      <c r="T123" s="51"/>
      <c r="U123" s="51"/>
      <c r="V123" s="51"/>
      <c r="W123" s="51"/>
      <c r="X123" s="51"/>
      <c r="Y123" s="62"/>
      <c r="Z123" s="37"/>
    </row>
    <row r="124" spans="2:26" s="63" customFormat="1" x14ac:dyDescent="0.25">
      <c r="B124" s="85" t="s">
        <v>17</v>
      </c>
      <c r="C124" s="85">
        <v>470</v>
      </c>
      <c r="D124" s="97" t="s">
        <v>416</v>
      </c>
      <c r="E124" s="106">
        <v>0</v>
      </c>
      <c r="F124" s="106">
        <v>0</v>
      </c>
      <c r="G124" s="106">
        <v>0</v>
      </c>
      <c r="H124" s="106">
        <v>0</v>
      </c>
      <c r="I124" s="106">
        <v>0</v>
      </c>
      <c r="J124" s="106">
        <v>0</v>
      </c>
      <c r="K124" s="106">
        <v>0</v>
      </c>
      <c r="L124" s="106">
        <v>0</v>
      </c>
      <c r="M124" s="106">
        <v>0</v>
      </c>
      <c r="N124" s="106">
        <v>1</v>
      </c>
      <c r="O124" s="106">
        <v>0</v>
      </c>
      <c r="P124" s="106">
        <v>0</v>
      </c>
      <c r="Q124" s="106"/>
      <c r="R124" s="106">
        <v>1</v>
      </c>
      <c r="S124" s="141"/>
      <c r="T124" s="51"/>
      <c r="U124" s="51"/>
      <c r="V124" s="51"/>
      <c r="W124" s="51"/>
      <c r="X124" s="51"/>
      <c r="Y124" s="62"/>
      <c r="Z124" s="37"/>
    </row>
    <row r="125" spans="2:26" x14ac:dyDescent="0.25">
      <c r="B125" s="85" t="s">
        <v>7</v>
      </c>
      <c r="C125" s="85">
        <v>499</v>
      </c>
      <c r="D125" s="97" t="s">
        <v>426</v>
      </c>
      <c r="E125" s="106">
        <v>0</v>
      </c>
      <c r="F125" s="106">
        <v>0</v>
      </c>
      <c r="G125" s="106">
        <v>0</v>
      </c>
      <c r="H125" s="106">
        <v>0</v>
      </c>
      <c r="I125" s="106">
        <v>0</v>
      </c>
      <c r="J125" s="106">
        <v>0</v>
      </c>
      <c r="K125" s="106">
        <v>0</v>
      </c>
      <c r="L125" s="106">
        <v>0</v>
      </c>
      <c r="M125" s="106">
        <v>0</v>
      </c>
      <c r="N125" s="106">
        <v>1</v>
      </c>
      <c r="O125" s="106">
        <v>0</v>
      </c>
      <c r="P125" s="106">
        <v>0</v>
      </c>
      <c r="Q125" s="106"/>
      <c r="R125" s="106">
        <v>1</v>
      </c>
      <c r="S125" s="141"/>
    </row>
    <row r="126" spans="2:26" x14ac:dyDescent="0.25">
      <c r="B126" s="81" t="s">
        <v>91</v>
      </c>
      <c r="C126" s="82">
        <v>117</v>
      </c>
      <c r="D126" s="97" t="s">
        <v>92</v>
      </c>
      <c r="E126" s="106">
        <v>0</v>
      </c>
      <c r="F126" s="106">
        <v>0</v>
      </c>
      <c r="G126" s="106">
        <v>0</v>
      </c>
      <c r="H126" s="106">
        <v>0</v>
      </c>
      <c r="I126" s="106">
        <v>0</v>
      </c>
      <c r="J126" s="106">
        <v>0</v>
      </c>
      <c r="K126" s="106">
        <v>0</v>
      </c>
      <c r="L126" s="106">
        <v>0</v>
      </c>
      <c r="M126" s="106">
        <v>0</v>
      </c>
      <c r="N126" s="106">
        <v>0</v>
      </c>
      <c r="O126" s="106">
        <v>0</v>
      </c>
      <c r="P126" s="106">
        <v>0</v>
      </c>
      <c r="Q126" s="106"/>
      <c r="R126" s="106">
        <v>0</v>
      </c>
      <c r="S126" s="141"/>
    </row>
    <row r="127" spans="2:26" x14ac:dyDescent="0.25">
      <c r="B127" s="81" t="s">
        <v>116</v>
      </c>
      <c r="C127" s="82">
        <v>118</v>
      </c>
      <c r="D127" s="97" t="s">
        <v>117</v>
      </c>
      <c r="E127" s="106">
        <v>0</v>
      </c>
      <c r="F127" s="106">
        <v>0</v>
      </c>
      <c r="G127" s="106">
        <v>0</v>
      </c>
      <c r="H127" s="106">
        <v>0</v>
      </c>
      <c r="I127" s="106">
        <v>0</v>
      </c>
      <c r="J127" s="106">
        <v>0</v>
      </c>
      <c r="K127" s="106">
        <v>0</v>
      </c>
      <c r="L127" s="106">
        <v>0</v>
      </c>
      <c r="M127" s="106">
        <v>0</v>
      </c>
      <c r="N127" s="106">
        <v>0</v>
      </c>
      <c r="O127" s="106">
        <v>0</v>
      </c>
      <c r="P127" s="106">
        <v>0</v>
      </c>
      <c r="Q127" s="106"/>
      <c r="R127" s="106">
        <v>0</v>
      </c>
      <c r="S127" s="141"/>
    </row>
    <row r="128" spans="2:26" x14ac:dyDescent="0.25">
      <c r="B128" s="85" t="s">
        <v>124</v>
      </c>
      <c r="C128" s="85">
        <v>124</v>
      </c>
      <c r="D128" s="97" t="s">
        <v>125</v>
      </c>
      <c r="E128" s="106">
        <v>0</v>
      </c>
      <c r="F128" s="106">
        <v>0</v>
      </c>
      <c r="G128" s="106">
        <v>0</v>
      </c>
      <c r="H128" s="106">
        <v>0</v>
      </c>
      <c r="I128" s="106">
        <v>0</v>
      </c>
      <c r="J128" s="106">
        <v>0</v>
      </c>
      <c r="K128" s="106">
        <v>0</v>
      </c>
      <c r="L128" s="106">
        <v>0</v>
      </c>
      <c r="M128" s="106">
        <v>0</v>
      </c>
      <c r="N128" s="106">
        <v>0</v>
      </c>
      <c r="O128" s="106">
        <v>0</v>
      </c>
      <c r="P128" s="106">
        <v>0</v>
      </c>
      <c r="Q128" s="106"/>
      <c r="R128" s="106">
        <v>0</v>
      </c>
      <c r="S128" s="141"/>
    </row>
    <row r="129" spans="2:19" x14ac:dyDescent="0.25">
      <c r="B129" s="85" t="s">
        <v>136</v>
      </c>
      <c r="C129" s="85">
        <v>128</v>
      </c>
      <c r="D129" s="97" t="s">
        <v>179</v>
      </c>
      <c r="E129" s="106">
        <v>0</v>
      </c>
      <c r="F129" s="106">
        <v>0</v>
      </c>
      <c r="G129" s="106">
        <v>0</v>
      </c>
      <c r="H129" s="106">
        <v>0</v>
      </c>
      <c r="I129" s="106">
        <v>0</v>
      </c>
      <c r="J129" s="106">
        <v>0</v>
      </c>
      <c r="K129" s="106">
        <v>0</v>
      </c>
      <c r="L129" s="106">
        <v>0</v>
      </c>
      <c r="M129" s="106">
        <v>0</v>
      </c>
      <c r="N129" s="106">
        <v>0</v>
      </c>
      <c r="O129" s="106">
        <v>0</v>
      </c>
      <c r="P129" s="106">
        <v>0</v>
      </c>
      <c r="Q129" s="106"/>
      <c r="R129" s="106">
        <v>0</v>
      </c>
      <c r="S129" s="141"/>
    </row>
    <row r="130" spans="2:19" x14ac:dyDescent="0.25">
      <c r="B130" s="81" t="s">
        <v>99</v>
      </c>
      <c r="C130" s="82">
        <v>130</v>
      </c>
      <c r="D130" s="87" t="s">
        <v>100</v>
      </c>
      <c r="E130" s="106">
        <v>0</v>
      </c>
      <c r="F130" s="106">
        <v>0</v>
      </c>
      <c r="G130" s="106">
        <v>0</v>
      </c>
      <c r="H130" s="106">
        <v>0</v>
      </c>
      <c r="I130" s="106">
        <v>0</v>
      </c>
      <c r="J130" s="106">
        <v>0</v>
      </c>
      <c r="K130" s="106">
        <v>0</v>
      </c>
      <c r="L130" s="106">
        <v>0</v>
      </c>
      <c r="M130" s="106">
        <v>0</v>
      </c>
      <c r="N130" s="106">
        <v>0</v>
      </c>
      <c r="O130" s="106">
        <v>0</v>
      </c>
      <c r="P130" s="106">
        <v>0</v>
      </c>
      <c r="Q130" s="106"/>
      <c r="R130" s="106">
        <v>0</v>
      </c>
      <c r="S130" s="141"/>
    </row>
    <row r="131" spans="2:19" x14ac:dyDescent="0.25">
      <c r="B131" s="85" t="s">
        <v>181</v>
      </c>
      <c r="C131" s="85">
        <v>132</v>
      </c>
      <c r="D131" s="97" t="s">
        <v>174</v>
      </c>
      <c r="E131" s="106">
        <v>0</v>
      </c>
      <c r="F131" s="106">
        <v>0</v>
      </c>
      <c r="G131" s="106">
        <v>0</v>
      </c>
      <c r="H131" s="106">
        <v>0</v>
      </c>
      <c r="I131" s="106">
        <v>0</v>
      </c>
      <c r="J131" s="106">
        <v>0</v>
      </c>
      <c r="K131" s="106">
        <v>0</v>
      </c>
      <c r="L131" s="106">
        <v>0</v>
      </c>
      <c r="M131" s="106">
        <v>0</v>
      </c>
      <c r="N131" s="106">
        <v>0</v>
      </c>
      <c r="O131" s="106">
        <v>0</v>
      </c>
      <c r="P131" s="106">
        <v>0</v>
      </c>
      <c r="Q131" s="106"/>
      <c r="R131" s="106">
        <v>0</v>
      </c>
      <c r="S131" s="141"/>
    </row>
    <row r="132" spans="2:19" x14ac:dyDescent="0.25">
      <c r="B132" s="81" t="s">
        <v>128</v>
      </c>
      <c r="C132" s="82">
        <v>136</v>
      </c>
      <c r="D132" s="97" t="s">
        <v>129</v>
      </c>
      <c r="E132" s="106">
        <v>0</v>
      </c>
      <c r="F132" s="106">
        <v>0</v>
      </c>
      <c r="G132" s="106">
        <v>0</v>
      </c>
      <c r="H132" s="106">
        <v>0</v>
      </c>
      <c r="I132" s="106">
        <v>0</v>
      </c>
      <c r="J132" s="106">
        <v>0</v>
      </c>
      <c r="K132" s="106">
        <v>0</v>
      </c>
      <c r="L132" s="106">
        <v>0</v>
      </c>
      <c r="M132" s="106">
        <v>0</v>
      </c>
      <c r="N132" s="106">
        <v>0</v>
      </c>
      <c r="O132" s="106">
        <v>0</v>
      </c>
      <c r="P132" s="106">
        <v>0</v>
      </c>
      <c r="Q132" s="106"/>
      <c r="R132" s="106">
        <v>0</v>
      </c>
      <c r="S132" s="141"/>
    </row>
    <row r="133" spans="2:19" x14ac:dyDescent="0.25">
      <c r="B133" s="81" t="s">
        <v>50</v>
      </c>
      <c r="C133" s="85">
        <v>139</v>
      </c>
      <c r="D133" s="97" t="s">
        <v>51</v>
      </c>
      <c r="E133" s="106">
        <v>0</v>
      </c>
      <c r="F133" s="106">
        <v>0</v>
      </c>
      <c r="G133" s="106">
        <v>0</v>
      </c>
      <c r="H133" s="106">
        <v>0</v>
      </c>
      <c r="I133" s="106">
        <v>0</v>
      </c>
      <c r="J133" s="106">
        <v>0</v>
      </c>
      <c r="K133" s="106">
        <v>0</v>
      </c>
      <c r="L133" s="106">
        <v>0</v>
      </c>
      <c r="M133" s="106">
        <v>0</v>
      </c>
      <c r="N133" s="106">
        <v>0</v>
      </c>
      <c r="O133" s="106">
        <v>0</v>
      </c>
      <c r="P133" s="106">
        <v>0</v>
      </c>
      <c r="Q133" s="106"/>
      <c r="R133" s="106">
        <v>0</v>
      </c>
      <c r="S133" s="141"/>
    </row>
    <row r="134" spans="2:19" x14ac:dyDescent="0.25">
      <c r="B134" s="81" t="s">
        <v>96</v>
      </c>
      <c r="C134" s="82">
        <v>141</v>
      </c>
      <c r="D134" s="97" t="s">
        <v>97</v>
      </c>
      <c r="E134" s="106">
        <v>0</v>
      </c>
      <c r="F134" s="106">
        <v>0</v>
      </c>
      <c r="G134" s="106">
        <v>0</v>
      </c>
      <c r="H134" s="106">
        <v>0</v>
      </c>
      <c r="I134" s="106">
        <v>0</v>
      </c>
      <c r="J134" s="106">
        <v>0</v>
      </c>
      <c r="K134" s="106">
        <v>0</v>
      </c>
      <c r="L134" s="106">
        <v>0</v>
      </c>
      <c r="M134" s="106">
        <v>0</v>
      </c>
      <c r="N134" s="106">
        <v>0</v>
      </c>
      <c r="O134" s="106">
        <v>0</v>
      </c>
      <c r="P134" s="106">
        <v>0</v>
      </c>
      <c r="Q134" s="106"/>
      <c r="R134" s="106">
        <v>0</v>
      </c>
      <c r="S134" s="141"/>
    </row>
    <row r="135" spans="2:19" x14ac:dyDescent="0.25">
      <c r="B135" s="81" t="s">
        <v>133</v>
      </c>
      <c r="C135" s="82">
        <v>145</v>
      </c>
      <c r="D135" s="97" t="s">
        <v>134</v>
      </c>
      <c r="E135" s="106">
        <v>0</v>
      </c>
      <c r="F135" s="106">
        <v>0</v>
      </c>
      <c r="G135" s="106">
        <v>0</v>
      </c>
      <c r="H135" s="106">
        <v>0</v>
      </c>
      <c r="I135" s="106">
        <v>0</v>
      </c>
      <c r="J135" s="106">
        <v>0</v>
      </c>
      <c r="K135" s="106">
        <v>0</v>
      </c>
      <c r="L135" s="106">
        <v>0</v>
      </c>
      <c r="M135" s="106">
        <v>0</v>
      </c>
      <c r="N135" s="106">
        <v>0</v>
      </c>
      <c r="O135" s="106">
        <v>0</v>
      </c>
      <c r="P135" s="106">
        <v>0</v>
      </c>
      <c r="Q135" s="106"/>
      <c r="R135" s="106">
        <v>0</v>
      </c>
      <c r="S135" s="141"/>
    </row>
    <row r="136" spans="2:19" x14ac:dyDescent="0.25">
      <c r="B136" s="81" t="s">
        <v>106</v>
      </c>
      <c r="C136" s="82">
        <v>149</v>
      </c>
      <c r="D136" s="97" t="s">
        <v>107</v>
      </c>
      <c r="E136" s="106">
        <v>0</v>
      </c>
      <c r="F136" s="106">
        <v>0</v>
      </c>
      <c r="G136" s="106">
        <v>0</v>
      </c>
      <c r="H136" s="106">
        <v>0</v>
      </c>
      <c r="I136" s="106">
        <v>0</v>
      </c>
      <c r="J136" s="106">
        <v>0</v>
      </c>
      <c r="K136" s="106">
        <v>0</v>
      </c>
      <c r="L136" s="106">
        <v>0</v>
      </c>
      <c r="M136" s="106">
        <v>0</v>
      </c>
      <c r="N136" s="106">
        <v>0</v>
      </c>
      <c r="O136" s="106">
        <v>0</v>
      </c>
      <c r="P136" s="106">
        <v>0</v>
      </c>
      <c r="Q136" s="106"/>
      <c r="R136" s="106">
        <v>0</v>
      </c>
      <c r="S136" s="141"/>
    </row>
    <row r="137" spans="2:19" x14ac:dyDescent="0.25">
      <c r="B137" s="81" t="s">
        <v>7</v>
      </c>
      <c r="C137" s="82">
        <v>151</v>
      </c>
      <c r="D137" s="97" t="s">
        <v>11</v>
      </c>
      <c r="E137" s="106">
        <v>0</v>
      </c>
      <c r="F137" s="106">
        <v>0</v>
      </c>
      <c r="G137" s="106">
        <v>0</v>
      </c>
      <c r="H137" s="106">
        <v>0</v>
      </c>
      <c r="I137" s="106">
        <v>0</v>
      </c>
      <c r="J137" s="106">
        <v>0</v>
      </c>
      <c r="K137" s="106">
        <v>0</v>
      </c>
      <c r="L137" s="106">
        <v>0</v>
      </c>
      <c r="M137" s="106">
        <v>0</v>
      </c>
      <c r="N137" s="106">
        <v>0</v>
      </c>
      <c r="O137" s="106">
        <v>0</v>
      </c>
      <c r="P137" s="106">
        <v>0</v>
      </c>
      <c r="Q137" s="106"/>
      <c r="R137" s="106">
        <v>0</v>
      </c>
      <c r="S137" s="141"/>
    </row>
    <row r="138" spans="2:19" x14ac:dyDescent="0.25">
      <c r="B138" s="81" t="s">
        <v>7</v>
      </c>
      <c r="C138" s="82">
        <v>154</v>
      </c>
      <c r="D138" s="97" t="s">
        <v>21</v>
      </c>
      <c r="E138" s="106">
        <v>0</v>
      </c>
      <c r="F138" s="106">
        <v>0</v>
      </c>
      <c r="G138" s="106">
        <v>0</v>
      </c>
      <c r="H138" s="106">
        <v>0</v>
      </c>
      <c r="I138" s="106">
        <v>0</v>
      </c>
      <c r="J138" s="106">
        <v>0</v>
      </c>
      <c r="K138" s="106">
        <v>0</v>
      </c>
      <c r="L138" s="106">
        <v>0</v>
      </c>
      <c r="M138" s="106">
        <v>0</v>
      </c>
      <c r="N138" s="106">
        <v>0</v>
      </c>
      <c r="O138" s="106">
        <v>0</v>
      </c>
      <c r="P138" s="106">
        <v>0</v>
      </c>
      <c r="Q138" s="106"/>
      <c r="R138" s="106">
        <v>0</v>
      </c>
      <c r="S138" s="141"/>
    </row>
    <row r="139" spans="2:19" x14ac:dyDescent="0.25">
      <c r="B139" s="81" t="s">
        <v>41</v>
      </c>
      <c r="C139" s="82">
        <v>184</v>
      </c>
      <c r="D139" s="97" t="s">
        <v>73</v>
      </c>
      <c r="E139" s="106">
        <v>0</v>
      </c>
      <c r="F139" s="106">
        <v>0</v>
      </c>
      <c r="G139" s="106">
        <v>0</v>
      </c>
      <c r="H139" s="106">
        <v>0</v>
      </c>
      <c r="I139" s="106">
        <v>0</v>
      </c>
      <c r="J139" s="106">
        <v>0</v>
      </c>
      <c r="K139" s="106">
        <v>0</v>
      </c>
      <c r="L139" s="106">
        <v>0</v>
      </c>
      <c r="M139" s="106">
        <v>0</v>
      </c>
      <c r="N139" s="106">
        <v>0</v>
      </c>
      <c r="O139" s="106">
        <v>0</v>
      </c>
      <c r="P139" s="106">
        <v>0</v>
      </c>
      <c r="Q139" s="106"/>
      <c r="R139" s="106">
        <v>0</v>
      </c>
      <c r="S139" s="141"/>
    </row>
    <row r="140" spans="2:19" x14ac:dyDescent="0.25">
      <c r="B140" s="81" t="s">
        <v>7</v>
      </c>
      <c r="C140" s="82">
        <v>193</v>
      </c>
      <c r="D140" s="97" t="s">
        <v>15</v>
      </c>
      <c r="E140" s="106">
        <v>0</v>
      </c>
      <c r="F140" s="106">
        <v>0</v>
      </c>
      <c r="G140" s="106"/>
      <c r="H140" s="106">
        <v>0</v>
      </c>
      <c r="I140" s="106">
        <v>0</v>
      </c>
      <c r="J140" s="106">
        <v>0</v>
      </c>
      <c r="K140" s="106">
        <v>0</v>
      </c>
      <c r="L140" s="106">
        <v>0</v>
      </c>
      <c r="M140" s="106">
        <v>0</v>
      </c>
      <c r="N140" s="106">
        <v>0</v>
      </c>
      <c r="O140" s="106">
        <v>0</v>
      </c>
      <c r="P140" s="106">
        <v>0</v>
      </c>
      <c r="Q140" s="106"/>
      <c r="R140" s="106">
        <v>0</v>
      </c>
      <c r="S140" s="141"/>
    </row>
    <row r="141" spans="2:19" x14ac:dyDescent="0.25">
      <c r="B141" s="85" t="s">
        <v>39</v>
      </c>
      <c r="C141" s="85">
        <v>202</v>
      </c>
      <c r="D141" s="97" t="s">
        <v>164</v>
      </c>
      <c r="E141" s="106">
        <v>0</v>
      </c>
      <c r="F141" s="106">
        <v>0</v>
      </c>
      <c r="G141" s="106">
        <v>0</v>
      </c>
      <c r="H141" s="106">
        <v>0</v>
      </c>
      <c r="I141" s="106">
        <v>0</v>
      </c>
      <c r="J141" s="106">
        <v>0</v>
      </c>
      <c r="K141" s="106">
        <v>0</v>
      </c>
      <c r="L141" s="106">
        <v>0</v>
      </c>
      <c r="M141" s="106">
        <v>0</v>
      </c>
      <c r="N141" s="106">
        <v>0</v>
      </c>
      <c r="O141" s="106">
        <v>0</v>
      </c>
      <c r="P141" s="106">
        <v>0</v>
      </c>
      <c r="Q141" s="106"/>
      <c r="R141" s="106">
        <v>0</v>
      </c>
      <c r="S141" s="141"/>
    </row>
    <row r="142" spans="2:19" x14ac:dyDescent="0.25">
      <c r="B142" s="85" t="s">
        <v>91</v>
      </c>
      <c r="C142" s="85">
        <v>215</v>
      </c>
      <c r="D142" s="97" t="s">
        <v>173</v>
      </c>
      <c r="E142" s="106">
        <v>0</v>
      </c>
      <c r="F142" s="106">
        <v>0</v>
      </c>
      <c r="G142" s="106">
        <v>0</v>
      </c>
      <c r="H142" s="106">
        <v>0</v>
      </c>
      <c r="I142" s="106">
        <v>0</v>
      </c>
      <c r="J142" s="106">
        <v>0</v>
      </c>
      <c r="K142" s="106">
        <v>0</v>
      </c>
      <c r="L142" s="106">
        <v>0</v>
      </c>
      <c r="M142" s="106">
        <v>0</v>
      </c>
      <c r="N142" s="106">
        <v>0</v>
      </c>
      <c r="O142" s="106">
        <v>0</v>
      </c>
      <c r="P142" s="106">
        <v>0</v>
      </c>
      <c r="Q142" s="106"/>
      <c r="R142" s="106">
        <v>0</v>
      </c>
      <c r="S142" s="141"/>
    </row>
    <row r="143" spans="2:19" x14ac:dyDescent="0.25">
      <c r="B143" s="85" t="s">
        <v>99</v>
      </c>
      <c r="C143" s="85">
        <v>250</v>
      </c>
      <c r="D143" s="97" t="s">
        <v>171</v>
      </c>
      <c r="E143" s="106">
        <v>0</v>
      </c>
      <c r="F143" s="106">
        <v>0</v>
      </c>
      <c r="G143" s="106">
        <v>0</v>
      </c>
      <c r="H143" s="106">
        <v>0</v>
      </c>
      <c r="I143" s="106">
        <v>0</v>
      </c>
      <c r="J143" s="106">
        <v>0</v>
      </c>
      <c r="K143" s="106">
        <v>0</v>
      </c>
      <c r="L143" s="106">
        <v>0</v>
      </c>
      <c r="M143" s="106">
        <v>0</v>
      </c>
      <c r="N143" s="106">
        <v>0</v>
      </c>
      <c r="O143" s="106">
        <v>0</v>
      </c>
      <c r="P143" s="106">
        <v>0</v>
      </c>
      <c r="Q143" s="106"/>
      <c r="R143" s="106">
        <v>0</v>
      </c>
      <c r="S143" s="141"/>
    </row>
    <row r="144" spans="2:19" x14ac:dyDescent="0.25">
      <c r="B144" s="85" t="s">
        <v>128</v>
      </c>
      <c r="C144" s="85">
        <v>260</v>
      </c>
      <c r="D144" s="97" t="s">
        <v>172</v>
      </c>
      <c r="E144" s="106">
        <v>0</v>
      </c>
      <c r="F144" s="106">
        <v>0</v>
      </c>
      <c r="G144" s="106">
        <v>0</v>
      </c>
      <c r="H144" s="106">
        <v>0</v>
      </c>
      <c r="I144" s="106">
        <v>0</v>
      </c>
      <c r="J144" s="106">
        <v>0</v>
      </c>
      <c r="K144" s="106">
        <v>0</v>
      </c>
      <c r="L144" s="106">
        <v>0</v>
      </c>
      <c r="M144" s="106">
        <v>0</v>
      </c>
      <c r="N144" s="106">
        <v>0</v>
      </c>
      <c r="O144" s="106">
        <v>0</v>
      </c>
      <c r="P144" s="106">
        <v>0</v>
      </c>
      <c r="Q144" s="106"/>
      <c r="R144" s="106">
        <v>0</v>
      </c>
      <c r="S144" s="141"/>
    </row>
    <row r="145" spans="2:26" x14ac:dyDescent="0.25">
      <c r="B145" s="85" t="s">
        <v>7</v>
      </c>
      <c r="C145" s="85">
        <v>261</v>
      </c>
      <c r="D145" s="97" t="s">
        <v>149</v>
      </c>
      <c r="E145" s="106">
        <v>0</v>
      </c>
      <c r="F145" s="106">
        <v>0</v>
      </c>
      <c r="G145" s="106">
        <v>0</v>
      </c>
      <c r="H145" s="106">
        <v>0</v>
      </c>
      <c r="I145" s="106">
        <v>0</v>
      </c>
      <c r="J145" s="106">
        <v>0</v>
      </c>
      <c r="K145" s="106">
        <v>0</v>
      </c>
      <c r="L145" s="106">
        <v>0</v>
      </c>
      <c r="M145" s="106">
        <v>0</v>
      </c>
      <c r="N145" s="106">
        <v>0</v>
      </c>
      <c r="O145" s="106">
        <v>0</v>
      </c>
      <c r="P145" s="106">
        <v>0</v>
      </c>
      <c r="Q145" s="106"/>
      <c r="R145" s="106">
        <v>0</v>
      </c>
      <c r="S145" s="141"/>
    </row>
    <row r="146" spans="2:26" x14ac:dyDescent="0.25">
      <c r="B146" s="85" t="s">
        <v>19</v>
      </c>
      <c r="C146" s="82">
        <v>272</v>
      </c>
      <c r="D146" s="88" t="s">
        <v>160</v>
      </c>
      <c r="E146" s="106">
        <v>0</v>
      </c>
      <c r="F146" s="106">
        <v>0</v>
      </c>
      <c r="G146" s="106">
        <v>0</v>
      </c>
      <c r="H146" s="106">
        <v>0</v>
      </c>
      <c r="I146" s="106">
        <v>0</v>
      </c>
      <c r="J146" s="106">
        <v>0</v>
      </c>
      <c r="K146" s="106">
        <v>0</v>
      </c>
      <c r="L146" s="106">
        <v>0</v>
      </c>
      <c r="M146" s="106">
        <v>0</v>
      </c>
      <c r="N146" s="106">
        <v>0</v>
      </c>
      <c r="O146" s="106">
        <v>0</v>
      </c>
      <c r="P146" s="106">
        <v>0</v>
      </c>
      <c r="Q146" s="106"/>
      <c r="R146" s="106">
        <v>0</v>
      </c>
      <c r="S146" s="141"/>
    </row>
    <row r="147" spans="2:26" x14ac:dyDescent="0.25">
      <c r="B147" s="85" t="s">
        <v>19</v>
      </c>
      <c r="C147" s="82">
        <v>274</v>
      </c>
      <c r="D147" s="97" t="s">
        <v>161</v>
      </c>
      <c r="E147" s="106">
        <v>0</v>
      </c>
      <c r="F147" s="106">
        <v>0</v>
      </c>
      <c r="G147" s="106">
        <v>0</v>
      </c>
      <c r="H147" s="106">
        <v>0</v>
      </c>
      <c r="I147" s="106">
        <v>0</v>
      </c>
      <c r="J147" s="106">
        <v>0</v>
      </c>
      <c r="K147" s="106">
        <v>0</v>
      </c>
      <c r="L147" s="106">
        <v>0</v>
      </c>
      <c r="M147" s="106">
        <v>0</v>
      </c>
      <c r="N147" s="106">
        <v>0</v>
      </c>
      <c r="O147" s="106">
        <v>0</v>
      </c>
      <c r="P147" s="106">
        <v>0</v>
      </c>
      <c r="Q147" s="106"/>
      <c r="R147" s="106">
        <v>0</v>
      </c>
      <c r="S147" s="141"/>
    </row>
    <row r="148" spans="2:26" x14ac:dyDescent="0.25">
      <c r="B148" s="85" t="s">
        <v>180</v>
      </c>
      <c r="C148" s="82">
        <v>293</v>
      </c>
      <c r="D148" s="97" t="s">
        <v>166</v>
      </c>
      <c r="E148" s="106">
        <v>0</v>
      </c>
      <c r="F148" s="106">
        <v>0</v>
      </c>
      <c r="G148" s="106">
        <v>0</v>
      </c>
      <c r="H148" s="106">
        <v>0</v>
      </c>
      <c r="I148" s="106">
        <v>0</v>
      </c>
      <c r="J148" s="106">
        <v>0</v>
      </c>
      <c r="K148" s="106">
        <v>0</v>
      </c>
      <c r="L148" s="106">
        <v>0</v>
      </c>
      <c r="M148" s="106">
        <v>0</v>
      </c>
      <c r="N148" s="106">
        <v>0</v>
      </c>
      <c r="O148" s="106">
        <v>0</v>
      </c>
      <c r="P148" s="106">
        <v>0</v>
      </c>
      <c r="Q148" s="106"/>
      <c r="R148" s="106">
        <v>0</v>
      </c>
      <c r="S148" s="141"/>
    </row>
    <row r="149" spans="2:26" s="63" customFormat="1" ht="30" x14ac:dyDescent="0.25">
      <c r="B149" s="85" t="s">
        <v>19</v>
      </c>
      <c r="C149" s="82">
        <v>294</v>
      </c>
      <c r="D149" s="97" t="s">
        <v>163</v>
      </c>
      <c r="E149" s="106">
        <v>0</v>
      </c>
      <c r="F149" s="106">
        <v>0</v>
      </c>
      <c r="G149" s="106">
        <v>0</v>
      </c>
      <c r="H149" s="106">
        <v>0</v>
      </c>
      <c r="I149" s="106">
        <v>0</v>
      </c>
      <c r="J149" s="106">
        <v>0</v>
      </c>
      <c r="K149" s="106">
        <v>0</v>
      </c>
      <c r="L149" s="106">
        <v>0</v>
      </c>
      <c r="M149" s="106">
        <v>0</v>
      </c>
      <c r="N149" s="106">
        <v>0</v>
      </c>
      <c r="O149" s="106">
        <v>0</v>
      </c>
      <c r="P149" s="106">
        <v>0</v>
      </c>
      <c r="Q149" s="106"/>
      <c r="R149" s="106">
        <v>0</v>
      </c>
      <c r="S149" s="141"/>
      <c r="Y149" s="37"/>
      <c r="Z149" s="37"/>
    </row>
    <row r="150" spans="2:26" x14ac:dyDescent="0.25">
      <c r="B150" s="81" t="s">
        <v>7</v>
      </c>
      <c r="C150" s="82">
        <v>299</v>
      </c>
      <c r="D150" s="97" t="s">
        <v>69</v>
      </c>
      <c r="E150" s="106">
        <v>0</v>
      </c>
      <c r="F150" s="106">
        <v>0</v>
      </c>
      <c r="G150" s="106">
        <v>0</v>
      </c>
      <c r="H150" s="106">
        <v>0</v>
      </c>
      <c r="I150" s="106">
        <v>0</v>
      </c>
      <c r="J150" s="106">
        <v>0</v>
      </c>
      <c r="K150" s="106">
        <v>0</v>
      </c>
      <c r="L150" s="106">
        <v>0</v>
      </c>
      <c r="M150" s="106">
        <v>0</v>
      </c>
      <c r="N150" s="106">
        <v>0</v>
      </c>
      <c r="O150" s="106">
        <v>0</v>
      </c>
      <c r="P150" s="106">
        <v>0</v>
      </c>
      <c r="Q150" s="106"/>
      <c r="R150" s="106">
        <v>0</v>
      </c>
      <c r="S150" s="141"/>
    </row>
    <row r="151" spans="2:26" x14ac:dyDescent="0.25">
      <c r="B151" s="81" t="s">
        <v>7</v>
      </c>
      <c r="C151" s="82">
        <v>369</v>
      </c>
      <c r="D151" s="97" t="s">
        <v>82</v>
      </c>
      <c r="E151" s="106">
        <v>0</v>
      </c>
      <c r="F151" s="106">
        <v>0</v>
      </c>
      <c r="G151" s="106">
        <v>0</v>
      </c>
      <c r="H151" s="106">
        <v>0</v>
      </c>
      <c r="I151" s="106">
        <v>0</v>
      </c>
      <c r="J151" s="106">
        <v>0</v>
      </c>
      <c r="K151" s="106">
        <v>0</v>
      </c>
      <c r="L151" s="106">
        <v>0</v>
      </c>
      <c r="M151" s="106">
        <v>0</v>
      </c>
      <c r="N151" s="106">
        <v>0</v>
      </c>
      <c r="O151" s="106">
        <v>0</v>
      </c>
      <c r="P151" s="106">
        <v>0</v>
      </c>
      <c r="Q151" s="106"/>
      <c r="R151" s="106">
        <v>0</v>
      </c>
      <c r="S151" s="141"/>
    </row>
    <row r="152" spans="2:26" x14ac:dyDescent="0.25">
      <c r="B152" s="81" t="s">
        <v>109</v>
      </c>
      <c r="C152" s="82">
        <v>370</v>
      </c>
      <c r="D152" s="97" t="s">
        <v>110</v>
      </c>
      <c r="E152" s="106">
        <v>0</v>
      </c>
      <c r="F152" s="106">
        <v>0</v>
      </c>
      <c r="G152" s="106">
        <v>0</v>
      </c>
      <c r="H152" s="106">
        <v>0</v>
      </c>
      <c r="I152" s="106">
        <v>0</v>
      </c>
      <c r="J152" s="106">
        <v>0</v>
      </c>
      <c r="K152" s="106">
        <v>0</v>
      </c>
      <c r="L152" s="106">
        <v>0</v>
      </c>
      <c r="M152" s="106">
        <v>0</v>
      </c>
      <c r="N152" s="106">
        <v>0</v>
      </c>
      <c r="O152" s="106">
        <v>0</v>
      </c>
      <c r="P152" s="106">
        <v>0</v>
      </c>
      <c r="Q152" s="106"/>
      <c r="R152" s="106">
        <v>0</v>
      </c>
      <c r="S152" s="141"/>
    </row>
    <row r="153" spans="2:26" x14ac:dyDescent="0.25">
      <c r="B153" s="85" t="s">
        <v>7</v>
      </c>
      <c r="C153" s="85">
        <v>374</v>
      </c>
      <c r="D153" s="97" t="s">
        <v>32</v>
      </c>
      <c r="E153" s="106">
        <v>0</v>
      </c>
      <c r="F153" s="106">
        <v>0</v>
      </c>
      <c r="G153" s="106">
        <v>0</v>
      </c>
      <c r="H153" s="106">
        <v>0</v>
      </c>
      <c r="I153" s="106">
        <v>0</v>
      </c>
      <c r="J153" s="106">
        <v>0</v>
      </c>
      <c r="K153" s="106">
        <v>0</v>
      </c>
      <c r="L153" s="106">
        <v>0</v>
      </c>
      <c r="M153" s="106">
        <v>0</v>
      </c>
      <c r="N153" s="106">
        <v>0</v>
      </c>
      <c r="O153" s="106">
        <v>0</v>
      </c>
      <c r="P153" s="106">
        <v>0</v>
      </c>
      <c r="Q153" s="106"/>
      <c r="R153" s="106">
        <v>0</v>
      </c>
      <c r="S153" s="141"/>
    </row>
    <row r="154" spans="2:26" x14ac:dyDescent="0.25">
      <c r="B154" s="85" t="s">
        <v>139</v>
      </c>
      <c r="C154" s="85">
        <v>379</v>
      </c>
      <c r="D154" s="87" t="s">
        <v>259</v>
      </c>
      <c r="E154" s="106">
        <v>0</v>
      </c>
      <c r="F154" s="106">
        <v>0</v>
      </c>
      <c r="G154" s="106">
        <v>0</v>
      </c>
      <c r="H154" s="106">
        <v>0</v>
      </c>
      <c r="I154" s="106">
        <v>0</v>
      </c>
      <c r="J154" s="106">
        <v>0</v>
      </c>
      <c r="K154" s="106">
        <v>0</v>
      </c>
      <c r="L154" s="106">
        <v>0</v>
      </c>
      <c r="M154" s="106">
        <v>0</v>
      </c>
      <c r="N154" s="106">
        <v>0</v>
      </c>
      <c r="O154" s="106">
        <v>0</v>
      </c>
      <c r="P154" s="106">
        <v>0</v>
      </c>
      <c r="Q154" s="106"/>
      <c r="R154" s="106">
        <v>0</v>
      </c>
      <c r="S154" s="141"/>
    </row>
    <row r="155" spans="2:26" x14ac:dyDescent="0.25">
      <c r="B155" s="85" t="s">
        <v>39</v>
      </c>
      <c r="C155" s="85">
        <v>386</v>
      </c>
      <c r="D155" s="97" t="s">
        <v>70</v>
      </c>
      <c r="E155" s="106">
        <v>0</v>
      </c>
      <c r="F155" s="106">
        <v>0</v>
      </c>
      <c r="G155" s="106">
        <v>0</v>
      </c>
      <c r="H155" s="106">
        <v>0</v>
      </c>
      <c r="I155" s="106">
        <v>0</v>
      </c>
      <c r="J155" s="106">
        <v>0</v>
      </c>
      <c r="K155" s="106">
        <v>0</v>
      </c>
      <c r="L155" s="106">
        <v>0</v>
      </c>
      <c r="M155" s="106">
        <v>0</v>
      </c>
      <c r="N155" s="106">
        <v>0</v>
      </c>
      <c r="O155" s="106">
        <v>0</v>
      </c>
      <c r="P155" s="106">
        <v>0</v>
      </c>
      <c r="Q155" s="106"/>
      <c r="R155" s="106">
        <v>0</v>
      </c>
      <c r="S155" s="141"/>
    </row>
    <row r="156" spans="2:26" x14ac:dyDescent="0.25">
      <c r="B156" s="85" t="s">
        <v>39</v>
      </c>
      <c r="C156" s="85">
        <v>387</v>
      </c>
      <c r="D156" s="97" t="s">
        <v>264</v>
      </c>
      <c r="E156" s="106">
        <v>0</v>
      </c>
      <c r="F156" s="106">
        <v>0</v>
      </c>
      <c r="G156" s="106">
        <v>0</v>
      </c>
      <c r="H156" s="106">
        <v>0</v>
      </c>
      <c r="I156" s="106">
        <v>0</v>
      </c>
      <c r="J156" s="106">
        <v>0</v>
      </c>
      <c r="K156" s="106">
        <v>0</v>
      </c>
      <c r="L156" s="106">
        <v>0</v>
      </c>
      <c r="M156" s="106">
        <v>0</v>
      </c>
      <c r="N156" s="106">
        <v>0</v>
      </c>
      <c r="O156" s="106">
        <v>0</v>
      </c>
      <c r="P156" s="106">
        <v>0</v>
      </c>
      <c r="Q156" s="106"/>
      <c r="R156" s="106">
        <v>0</v>
      </c>
      <c r="S156" s="141"/>
    </row>
    <row r="157" spans="2:26" x14ac:dyDescent="0.25">
      <c r="B157" s="85" t="s">
        <v>12</v>
      </c>
      <c r="C157" s="85">
        <v>445</v>
      </c>
      <c r="D157" s="86" t="s">
        <v>258</v>
      </c>
      <c r="E157" s="106">
        <v>0</v>
      </c>
      <c r="F157" s="106">
        <v>0</v>
      </c>
      <c r="G157" s="106">
        <v>0</v>
      </c>
      <c r="H157" s="106">
        <v>0</v>
      </c>
      <c r="I157" s="106">
        <v>0</v>
      </c>
      <c r="J157" s="106">
        <v>0</v>
      </c>
      <c r="K157" s="106">
        <v>0</v>
      </c>
      <c r="L157" s="106">
        <v>0</v>
      </c>
      <c r="M157" s="106">
        <v>0</v>
      </c>
      <c r="N157" s="106">
        <v>0</v>
      </c>
      <c r="O157" s="106">
        <v>0</v>
      </c>
      <c r="P157" s="106">
        <v>0</v>
      </c>
      <c r="Q157" s="106"/>
      <c r="R157" s="106">
        <v>0</v>
      </c>
      <c r="S157" s="141"/>
    </row>
    <row r="158" spans="2:26" x14ac:dyDescent="0.25">
      <c r="B158" s="102" t="s">
        <v>91</v>
      </c>
      <c r="C158" s="85">
        <v>453</v>
      </c>
      <c r="D158" s="97" t="s">
        <v>333</v>
      </c>
      <c r="E158" s="106">
        <v>0</v>
      </c>
      <c r="F158" s="106">
        <v>0</v>
      </c>
      <c r="G158" s="106">
        <v>0</v>
      </c>
      <c r="H158" s="106">
        <v>0</v>
      </c>
      <c r="I158" s="106">
        <v>0</v>
      </c>
      <c r="J158" s="106">
        <v>0</v>
      </c>
      <c r="K158" s="106">
        <v>0</v>
      </c>
      <c r="L158" s="106">
        <v>0</v>
      </c>
      <c r="M158" s="106">
        <v>0</v>
      </c>
      <c r="N158" s="106">
        <v>0</v>
      </c>
      <c r="O158" s="106">
        <v>0</v>
      </c>
      <c r="P158" s="106">
        <v>0</v>
      </c>
      <c r="Q158" s="106"/>
      <c r="R158" s="106">
        <v>0</v>
      </c>
      <c r="S158" s="141"/>
    </row>
    <row r="159" spans="2:26" x14ac:dyDescent="0.25">
      <c r="B159" s="85" t="s">
        <v>183</v>
      </c>
      <c r="C159" s="85">
        <v>455</v>
      </c>
      <c r="D159" s="97" t="s">
        <v>428</v>
      </c>
      <c r="E159" s="106">
        <v>0</v>
      </c>
      <c r="F159" s="106">
        <v>0</v>
      </c>
      <c r="G159" s="106">
        <v>0</v>
      </c>
      <c r="H159" s="106">
        <v>0</v>
      </c>
      <c r="I159" s="106">
        <v>0</v>
      </c>
      <c r="J159" s="106">
        <v>0</v>
      </c>
      <c r="K159" s="106">
        <v>0</v>
      </c>
      <c r="L159" s="106">
        <v>0</v>
      </c>
      <c r="M159" s="106">
        <v>0</v>
      </c>
      <c r="N159" s="106">
        <v>0</v>
      </c>
      <c r="O159" s="106">
        <v>0</v>
      </c>
      <c r="P159" s="106">
        <v>0</v>
      </c>
      <c r="Q159" s="106"/>
      <c r="R159" s="106">
        <v>0</v>
      </c>
      <c r="S159" s="141"/>
    </row>
    <row r="160" spans="2:26" x14ac:dyDescent="0.25">
      <c r="B160" s="85" t="s">
        <v>113</v>
      </c>
      <c r="C160" s="85">
        <v>457</v>
      </c>
      <c r="D160" s="86" t="s">
        <v>346</v>
      </c>
      <c r="E160" s="106">
        <v>0</v>
      </c>
      <c r="F160" s="106">
        <v>0</v>
      </c>
      <c r="G160" s="106">
        <v>0</v>
      </c>
      <c r="H160" s="106">
        <v>0</v>
      </c>
      <c r="I160" s="106">
        <v>0</v>
      </c>
      <c r="J160" s="106">
        <v>0</v>
      </c>
      <c r="K160" s="106">
        <v>0</v>
      </c>
      <c r="L160" s="106">
        <v>0</v>
      </c>
      <c r="M160" s="106">
        <v>0</v>
      </c>
      <c r="N160" s="106">
        <v>0</v>
      </c>
      <c r="O160" s="106">
        <v>0</v>
      </c>
      <c r="P160" s="106">
        <v>0</v>
      </c>
      <c r="Q160" s="106"/>
      <c r="R160" s="106">
        <v>0</v>
      </c>
      <c r="S160" s="141"/>
    </row>
    <row r="161" spans="2:26" x14ac:dyDescent="0.25">
      <c r="B161" s="103" t="s">
        <v>17</v>
      </c>
      <c r="C161" s="85">
        <v>462</v>
      </c>
      <c r="D161" s="97" t="s">
        <v>357</v>
      </c>
      <c r="E161" s="106">
        <v>0</v>
      </c>
      <c r="F161" s="106">
        <v>0</v>
      </c>
      <c r="G161" s="106">
        <v>0</v>
      </c>
      <c r="H161" s="106">
        <v>0</v>
      </c>
      <c r="I161" s="106">
        <v>0</v>
      </c>
      <c r="J161" s="106">
        <v>0</v>
      </c>
      <c r="K161" s="106">
        <v>0</v>
      </c>
      <c r="L161" s="106">
        <v>0</v>
      </c>
      <c r="M161" s="106">
        <v>0</v>
      </c>
      <c r="N161" s="106">
        <v>0</v>
      </c>
      <c r="O161" s="106">
        <v>0</v>
      </c>
      <c r="P161" s="106">
        <v>0</v>
      </c>
      <c r="Q161" s="106"/>
      <c r="R161" s="106">
        <v>0</v>
      </c>
      <c r="S161" s="141"/>
    </row>
    <row r="162" spans="2:26" x14ac:dyDescent="0.25">
      <c r="B162" s="107" t="s">
        <v>7</v>
      </c>
      <c r="C162" s="85">
        <v>465</v>
      </c>
      <c r="D162" s="97" t="s">
        <v>363</v>
      </c>
      <c r="E162" s="106">
        <v>0</v>
      </c>
      <c r="F162" s="106">
        <v>0</v>
      </c>
      <c r="G162" s="106">
        <v>0</v>
      </c>
      <c r="H162" s="106">
        <v>0</v>
      </c>
      <c r="I162" s="106">
        <v>0</v>
      </c>
      <c r="J162" s="106">
        <v>0</v>
      </c>
      <c r="K162" s="106">
        <v>0</v>
      </c>
      <c r="L162" s="106">
        <v>0</v>
      </c>
      <c r="M162" s="106">
        <v>0</v>
      </c>
      <c r="N162" s="106">
        <v>0</v>
      </c>
      <c r="O162" s="106">
        <v>0</v>
      </c>
      <c r="P162" s="106">
        <v>0</v>
      </c>
      <c r="Q162" s="106"/>
      <c r="R162" s="106">
        <v>0</v>
      </c>
      <c r="S162" s="141"/>
    </row>
    <row r="163" spans="2:26" x14ac:dyDescent="0.25">
      <c r="B163" s="85" t="s">
        <v>29</v>
      </c>
      <c r="C163" s="85">
        <v>471</v>
      </c>
      <c r="D163" s="97" t="s">
        <v>60</v>
      </c>
      <c r="E163" s="106">
        <v>0</v>
      </c>
      <c r="F163" s="106">
        <v>0</v>
      </c>
      <c r="G163" s="106">
        <v>0</v>
      </c>
      <c r="H163" s="106">
        <v>0</v>
      </c>
      <c r="I163" s="106">
        <v>0</v>
      </c>
      <c r="J163" s="106">
        <v>0</v>
      </c>
      <c r="K163" s="106">
        <v>0</v>
      </c>
      <c r="L163" s="106">
        <v>0</v>
      </c>
      <c r="M163" s="106">
        <v>0</v>
      </c>
      <c r="N163" s="106">
        <v>0</v>
      </c>
      <c r="O163" s="106">
        <v>0</v>
      </c>
      <c r="P163" s="106">
        <v>0</v>
      </c>
      <c r="Q163" s="106"/>
      <c r="R163" s="106">
        <v>0</v>
      </c>
      <c r="S163" s="141"/>
    </row>
    <row r="164" spans="2:26" x14ac:dyDescent="0.25">
      <c r="B164" s="85" t="s">
        <v>109</v>
      </c>
      <c r="C164" s="85">
        <v>498</v>
      </c>
      <c r="D164" s="97" t="s">
        <v>417</v>
      </c>
      <c r="E164" s="106">
        <v>0</v>
      </c>
      <c r="F164" s="106">
        <v>0</v>
      </c>
      <c r="G164" s="106">
        <v>0</v>
      </c>
      <c r="H164" s="106">
        <v>0</v>
      </c>
      <c r="I164" s="106">
        <v>0</v>
      </c>
      <c r="J164" s="106">
        <v>0</v>
      </c>
      <c r="K164" s="106">
        <v>0</v>
      </c>
      <c r="L164" s="106">
        <v>0</v>
      </c>
      <c r="M164" s="106">
        <v>0</v>
      </c>
      <c r="N164" s="106">
        <v>0</v>
      </c>
      <c r="O164" s="106">
        <v>0</v>
      </c>
      <c r="P164" s="106">
        <v>0</v>
      </c>
      <c r="Q164" s="106"/>
      <c r="R164" s="106">
        <v>0</v>
      </c>
      <c r="S164" s="141"/>
    </row>
    <row r="165" spans="2:26" x14ac:dyDescent="0.25">
      <c r="B165" s="85" t="s">
        <v>56</v>
      </c>
      <c r="C165" s="85">
        <v>501</v>
      </c>
      <c r="D165" s="97" t="s">
        <v>427</v>
      </c>
      <c r="E165" s="106">
        <v>0</v>
      </c>
      <c r="F165" s="106">
        <v>0</v>
      </c>
      <c r="G165" s="106">
        <v>0</v>
      </c>
      <c r="H165" s="106">
        <v>0</v>
      </c>
      <c r="I165" s="106">
        <v>0</v>
      </c>
      <c r="J165" s="106">
        <v>0</v>
      </c>
      <c r="K165" s="106">
        <v>0</v>
      </c>
      <c r="L165" s="106">
        <v>0</v>
      </c>
      <c r="M165" s="106">
        <v>0</v>
      </c>
      <c r="N165" s="106">
        <v>0</v>
      </c>
      <c r="O165" s="106">
        <v>0</v>
      </c>
      <c r="P165" s="106">
        <v>0</v>
      </c>
      <c r="Q165" s="106"/>
      <c r="R165" s="106">
        <v>0</v>
      </c>
      <c r="S165" s="141"/>
    </row>
    <row r="166" spans="2:26" x14ac:dyDescent="0.25">
      <c r="B166" s="85" t="s">
        <v>7</v>
      </c>
      <c r="C166" s="85">
        <v>505</v>
      </c>
      <c r="D166" s="97" t="s">
        <v>443</v>
      </c>
      <c r="E166" s="106">
        <v>0</v>
      </c>
      <c r="F166" s="106">
        <v>0</v>
      </c>
      <c r="G166" s="106">
        <v>0</v>
      </c>
      <c r="H166" s="106">
        <v>0</v>
      </c>
      <c r="I166" s="106">
        <v>0</v>
      </c>
      <c r="J166" s="106">
        <v>0</v>
      </c>
      <c r="K166" s="106">
        <v>0</v>
      </c>
      <c r="L166" s="106">
        <v>0</v>
      </c>
      <c r="M166" s="106">
        <v>0</v>
      </c>
      <c r="N166" s="106">
        <v>0</v>
      </c>
      <c r="O166" s="106">
        <v>0</v>
      </c>
      <c r="P166" s="106">
        <v>0</v>
      </c>
      <c r="Q166" s="106"/>
      <c r="R166" s="106">
        <v>0</v>
      </c>
      <c r="S166" s="141"/>
    </row>
    <row r="167" spans="2:26" x14ac:dyDescent="0.25">
      <c r="B167" s="85" t="s">
        <v>7</v>
      </c>
      <c r="C167" s="85">
        <v>511</v>
      </c>
      <c r="D167" s="97" t="s">
        <v>444</v>
      </c>
      <c r="E167" s="106">
        <v>0</v>
      </c>
      <c r="F167" s="106">
        <v>0</v>
      </c>
      <c r="G167" s="106">
        <v>0</v>
      </c>
      <c r="H167" s="106">
        <v>0</v>
      </c>
      <c r="I167" s="106">
        <v>0</v>
      </c>
      <c r="J167" s="106">
        <v>0</v>
      </c>
      <c r="K167" s="106">
        <v>0</v>
      </c>
      <c r="L167" s="106">
        <v>0</v>
      </c>
      <c r="M167" s="106">
        <v>0</v>
      </c>
      <c r="N167" s="106">
        <v>0</v>
      </c>
      <c r="O167" s="106">
        <v>0</v>
      </c>
      <c r="P167" s="106">
        <v>0</v>
      </c>
      <c r="Q167" s="106"/>
      <c r="R167" s="106">
        <v>0</v>
      </c>
      <c r="S167" s="141"/>
    </row>
    <row r="168" spans="2:26" x14ac:dyDescent="0.25">
      <c r="B168" s="85" t="s">
        <v>128</v>
      </c>
      <c r="C168" s="85">
        <v>508</v>
      </c>
      <c r="D168" s="97" t="s">
        <v>447</v>
      </c>
      <c r="E168" s="106">
        <v>0</v>
      </c>
      <c r="F168" s="106">
        <v>0</v>
      </c>
      <c r="G168" s="106">
        <v>0</v>
      </c>
      <c r="H168" s="106">
        <v>0</v>
      </c>
      <c r="I168" s="106">
        <v>0</v>
      </c>
      <c r="J168" s="106">
        <v>0</v>
      </c>
      <c r="K168" s="106">
        <v>0</v>
      </c>
      <c r="L168" s="106">
        <v>0</v>
      </c>
      <c r="M168" s="106">
        <v>0</v>
      </c>
      <c r="N168" s="106">
        <v>0</v>
      </c>
      <c r="O168" s="106">
        <v>0</v>
      </c>
      <c r="P168" s="106">
        <v>0</v>
      </c>
      <c r="Q168" s="106"/>
      <c r="R168" s="106">
        <v>0</v>
      </c>
      <c r="S168" s="141"/>
    </row>
    <row r="169" spans="2:26" ht="17.25" customHeight="1" x14ac:dyDescent="0.25">
      <c r="B169" s="85" t="s">
        <v>65</v>
      </c>
      <c r="C169" s="85">
        <v>509</v>
      </c>
      <c r="D169" s="97" t="s">
        <v>446</v>
      </c>
      <c r="E169" s="106">
        <v>0</v>
      </c>
      <c r="F169" s="106">
        <v>0</v>
      </c>
      <c r="G169" s="106">
        <v>0</v>
      </c>
      <c r="H169" s="106">
        <v>0</v>
      </c>
      <c r="I169" s="106">
        <v>0</v>
      </c>
      <c r="J169" s="106">
        <v>0</v>
      </c>
      <c r="K169" s="106">
        <v>0</v>
      </c>
      <c r="L169" s="106">
        <v>0</v>
      </c>
      <c r="M169" s="106">
        <v>0</v>
      </c>
      <c r="N169" s="106">
        <v>0</v>
      </c>
      <c r="O169" s="106">
        <v>0</v>
      </c>
      <c r="P169" s="106">
        <v>0</v>
      </c>
      <c r="Q169" s="106"/>
      <c r="R169" s="106">
        <v>0</v>
      </c>
      <c r="S169" s="141"/>
    </row>
    <row r="170" spans="2:26" ht="21" customHeight="1" x14ac:dyDescent="0.25">
      <c r="B170" s="85" t="s">
        <v>7</v>
      </c>
      <c r="C170" s="85">
        <v>507</v>
      </c>
      <c r="D170" s="97" t="s">
        <v>467</v>
      </c>
      <c r="E170" s="106">
        <v>0</v>
      </c>
      <c r="F170" s="106">
        <v>0</v>
      </c>
      <c r="G170" s="106">
        <v>0</v>
      </c>
      <c r="H170" s="106">
        <v>0</v>
      </c>
      <c r="I170" s="106">
        <v>0</v>
      </c>
      <c r="J170" s="106">
        <v>0</v>
      </c>
      <c r="K170" s="106">
        <v>0</v>
      </c>
      <c r="L170" s="106">
        <v>0</v>
      </c>
      <c r="M170" s="106">
        <v>0</v>
      </c>
      <c r="N170" s="106">
        <v>0</v>
      </c>
      <c r="O170" s="106">
        <v>0</v>
      </c>
      <c r="P170" s="106">
        <v>0</v>
      </c>
      <c r="Q170" s="106"/>
      <c r="R170" s="106">
        <v>0</v>
      </c>
      <c r="S170" s="141"/>
    </row>
    <row r="171" spans="2:26" x14ac:dyDescent="0.25">
      <c r="B171" s="85" t="s">
        <v>7</v>
      </c>
      <c r="C171" s="85">
        <v>512</v>
      </c>
      <c r="D171" s="97" t="s">
        <v>468</v>
      </c>
      <c r="E171" s="106">
        <v>0</v>
      </c>
      <c r="F171" s="106">
        <v>0</v>
      </c>
      <c r="G171" s="106">
        <v>0</v>
      </c>
      <c r="H171" s="106">
        <v>0</v>
      </c>
      <c r="I171" s="106">
        <v>0</v>
      </c>
      <c r="J171" s="106">
        <v>0</v>
      </c>
      <c r="K171" s="106">
        <v>0</v>
      </c>
      <c r="L171" s="106">
        <v>0</v>
      </c>
      <c r="M171" s="106">
        <v>0</v>
      </c>
      <c r="N171" s="106">
        <v>0</v>
      </c>
      <c r="O171" s="106">
        <v>0</v>
      </c>
      <c r="P171" s="106">
        <v>0</v>
      </c>
      <c r="Q171" s="106"/>
      <c r="R171" s="106">
        <v>0</v>
      </c>
      <c r="S171" s="141"/>
    </row>
    <row r="172" spans="2:26" x14ac:dyDescent="0.25">
      <c r="B172" s="85" t="s">
        <v>34</v>
      </c>
      <c r="C172" s="85"/>
      <c r="D172" s="97" t="s">
        <v>485</v>
      </c>
      <c r="E172" s="106">
        <v>0</v>
      </c>
      <c r="F172" s="106">
        <v>0</v>
      </c>
      <c r="G172" s="106">
        <v>0</v>
      </c>
      <c r="H172" s="106">
        <v>0</v>
      </c>
      <c r="I172" s="106">
        <v>0</v>
      </c>
      <c r="J172" s="106">
        <v>0</v>
      </c>
      <c r="K172" s="106">
        <v>0</v>
      </c>
      <c r="L172" s="106">
        <v>0</v>
      </c>
      <c r="M172" s="106">
        <v>0</v>
      </c>
      <c r="N172" s="106">
        <v>0</v>
      </c>
      <c r="O172" s="106">
        <v>0</v>
      </c>
      <c r="P172" s="106">
        <v>0</v>
      </c>
      <c r="Q172" s="106" t="s">
        <v>470</v>
      </c>
      <c r="R172" s="106">
        <v>0</v>
      </c>
      <c r="S172" s="141"/>
    </row>
    <row r="173" spans="2:26" s="131" customFormat="1" ht="18.75" x14ac:dyDescent="0.3">
      <c r="B173" s="129"/>
      <c r="C173" s="130"/>
      <c r="D173" s="132" t="s">
        <v>429</v>
      </c>
      <c r="E173" s="110">
        <f>+SUM(E4:E172)</f>
        <v>96</v>
      </c>
      <c r="F173" s="110">
        <f t="shared" ref="F173:O173" si="3">+SUM(F4:F172)</f>
        <v>107</v>
      </c>
      <c r="G173" s="110">
        <f t="shared" si="3"/>
        <v>127</v>
      </c>
      <c r="H173" s="110">
        <f t="shared" si="3"/>
        <v>101</v>
      </c>
      <c r="I173" s="110">
        <f t="shared" si="3"/>
        <v>121</v>
      </c>
      <c r="J173" s="110">
        <f t="shared" si="3"/>
        <v>81</v>
      </c>
      <c r="K173" s="110">
        <f t="shared" si="3"/>
        <v>80</v>
      </c>
      <c r="L173" s="110">
        <f t="shared" si="3"/>
        <v>100</v>
      </c>
      <c r="M173" s="110">
        <f t="shared" si="3"/>
        <v>99</v>
      </c>
      <c r="N173" s="110">
        <f t="shared" si="3"/>
        <v>117</v>
      </c>
      <c r="O173" s="110">
        <f t="shared" si="3"/>
        <v>93</v>
      </c>
      <c r="P173" s="110">
        <f>+SUM(P4:P172)</f>
        <v>92</v>
      </c>
      <c r="Q173" s="110"/>
      <c r="R173" s="110">
        <v>1214</v>
      </c>
      <c r="S173" s="110"/>
      <c r="Y173" s="129"/>
      <c r="Z173" s="129"/>
    </row>
    <row r="174" spans="2:26" x14ac:dyDescent="0.25">
      <c r="D174" s="62"/>
    </row>
    <row r="176" spans="2:26" ht="31.5" x14ac:dyDescent="0.25">
      <c r="B176" s="41" t="s">
        <v>209</v>
      </c>
      <c r="C176" s="41" t="s">
        <v>210</v>
      </c>
      <c r="D176" s="41" t="s">
        <v>6</v>
      </c>
      <c r="E176" s="41" t="s">
        <v>184</v>
      </c>
      <c r="F176" s="41" t="s">
        <v>0</v>
      </c>
      <c r="J176" s="51" t="s">
        <v>486</v>
      </c>
      <c r="K176" s="51"/>
      <c r="L176" s="51"/>
      <c r="M176" s="51"/>
      <c r="N176" s="51"/>
      <c r="O176" s="51"/>
      <c r="P176" s="51"/>
    </row>
    <row r="177" spans="2:16" ht="30" x14ac:dyDescent="0.25">
      <c r="B177" s="48">
        <v>42737.697222222225</v>
      </c>
      <c r="C177" s="49">
        <v>297</v>
      </c>
      <c r="D177" s="49" t="s">
        <v>211</v>
      </c>
      <c r="E177" s="49" t="s">
        <v>19</v>
      </c>
      <c r="F177" s="50" t="s">
        <v>1</v>
      </c>
      <c r="J177" s="51" t="s">
        <v>0</v>
      </c>
      <c r="K177" s="51" t="s">
        <v>5</v>
      </c>
      <c r="L177" s="51"/>
      <c r="M177" s="51"/>
      <c r="N177" s="51"/>
      <c r="O177" s="51"/>
      <c r="P177" s="51"/>
    </row>
    <row r="178" spans="2:16" x14ac:dyDescent="0.25">
      <c r="B178" s="48">
        <v>42737.697916666664</v>
      </c>
      <c r="C178" s="49">
        <v>309</v>
      </c>
      <c r="D178" s="49" t="s">
        <v>212</v>
      </c>
      <c r="E178" s="49" t="s">
        <v>29</v>
      </c>
      <c r="F178" s="50" t="s">
        <v>1</v>
      </c>
      <c r="J178" s="51" t="s">
        <v>2</v>
      </c>
      <c r="K178" s="69">
        <v>480</v>
      </c>
      <c r="L178" s="51"/>
      <c r="M178" s="51"/>
      <c r="N178" s="51"/>
      <c r="O178" s="51"/>
      <c r="P178" s="51"/>
    </row>
    <row r="179" spans="2:16" ht="30" x14ac:dyDescent="0.25">
      <c r="B179" s="48">
        <v>42738.581250000003</v>
      </c>
      <c r="C179" s="49">
        <v>162</v>
      </c>
      <c r="D179" s="49" t="s">
        <v>213</v>
      </c>
      <c r="E179" s="49" t="s">
        <v>19</v>
      </c>
      <c r="F179" s="50" t="s">
        <v>1</v>
      </c>
      <c r="J179" s="51" t="s">
        <v>1</v>
      </c>
      <c r="K179" s="69">
        <v>734</v>
      </c>
      <c r="L179" s="51"/>
      <c r="M179" s="51"/>
      <c r="N179" s="51"/>
      <c r="O179" s="51"/>
      <c r="P179" s="51"/>
    </row>
    <row r="180" spans="2:16" x14ac:dyDescent="0.25">
      <c r="B180" s="48">
        <v>42738.614583333336</v>
      </c>
      <c r="C180" s="49">
        <v>123</v>
      </c>
      <c r="D180" s="49" t="s">
        <v>214</v>
      </c>
      <c r="E180" s="49" t="s">
        <v>56</v>
      </c>
      <c r="F180" s="50" t="s">
        <v>1</v>
      </c>
      <c r="J180" s="51" t="s">
        <v>3</v>
      </c>
      <c r="K180" s="69">
        <v>1214</v>
      </c>
      <c r="L180" s="51"/>
      <c r="M180" s="51"/>
      <c r="N180" s="51"/>
      <c r="O180" s="51"/>
      <c r="P180" s="51"/>
    </row>
    <row r="181" spans="2:16" x14ac:dyDescent="0.25">
      <c r="B181" s="48">
        <v>42738.743750000001</v>
      </c>
      <c r="C181" s="49">
        <v>166</v>
      </c>
      <c r="D181" s="49" t="s">
        <v>215</v>
      </c>
      <c r="E181" s="49" t="s">
        <v>7</v>
      </c>
      <c r="F181" s="50" t="s">
        <v>1</v>
      </c>
      <c r="J181" s="51"/>
      <c r="K181" s="51"/>
      <c r="L181" s="51"/>
      <c r="M181" s="51"/>
      <c r="N181" s="51"/>
      <c r="O181" s="51"/>
      <c r="P181" s="51"/>
    </row>
    <row r="182" spans="2:16" x14ac:dyDescent="0.25">
      <c r="B182" s="48">
        <v>42739.719444444447</v>
      </c>
      <c r="C182" s="49">
        <v>308</v>
      </c>
      <c r="D182" s="49" t="s">
        <v>216</v>
      </c>
      <c r="E182" s="49" t="s">
        <v>7</v>
      </c>
      <c r="F182" s="50" t="s">
        <v>1</v>
      </c>
      <c r="J182" s="51"/>
      <c r="K182" s="51"/>
      <c r="L182" s="51"/>
      <c r="M182" s="51"/>
      <c r="N182" s="51"/>
      <c r="O182" s="51"/>
      <c r="P182" s="51"/>
    </row>
    <row r="183" spans="2:16" x14ac:dyDescent="0.25">
      <c r="B183" s="48">
        <v>42740.425694444442</v>
      </c>
      <c r="C183" s="49">
        <v>134</v>
      </c>
      <c r="D183" s="49" t="s">
        <v>217</v>
      </c>
      <c r="E183" s="49" t="s">
        <v>131</v>
      </c>
      <c r="F183" s="50" t="s">
        <v>1</v>
      </c>
      <c r="J183" s="51"/>
      <c r="K183" s="51"/>
      <c r="L183" s="51"/>
      <c r="M183" s="51"/>
      <c r="N183" s="51"/>
      <c r="O183" s="51"/>
      <c r="P183" s="51"/>
    </row>
    <row r="184" spans="2:16" ht="30" x14ac:dyDescent="0.25">
      <c r="B184" s="48">
        <v>42740.482638888891</v>
      </c>
      <c r="C184" s="49">
        <v>198</v>
      </c>
      <c r="D184" s="49" t="s">
        <v>218</v>
      </c>
      <c r="E184" s="49" t="s">
        <v>7</v>
      </c>
      <c r="F184" s="50" t="s">
        <v>1</v>
      </c>
      <c r="J184" s="51"/>
      <c r="K184" s="51"/>
      <c r="L184" s="51"/>
      <c r="M184" s="51"/>
      <c r="N184" s="51"/>
      <c r="O184" s="51"/>
      <c r="P184" s="51"/>
    </row>
    <row r="185" spans="2:16" x14ac:dyDescent="0.25">
      <c r="B185" s="48">
        <v>42741.349305555559</v>
      </c>
      <c r="C185" s="49">
        <v>134</v>
      </c>
      <c r="D185" s="49" t="s">
        <v>217</v>
      </c>
      <c r="E185" s="49" t="s">
        <v>131</v>
      </c>
      <c r="F185" s="50" t="s">
        <v>1</v>
      </c>
      <c r="J185" s="51"/>
      <c r="K185" s="51"/>
      <c r="L185" s="51"/>
      <c r="M185" s="51"/>
      <c r="N185" s="51"/>
      <c r="O185" s="51"/>
      <c r="P185" s="51"/>
    </row>
    <row r="186" spans="2:16" ht="30" x14ac:dyDescent="0.25">
      <c r="B186" s="48">
        <v>42741.363194444442</v>
      </c>
      <c r="C186" s="49">
        <v>268</v>
      </c>
      <c r="D186" s="49" t="s">
        <v>219</v>
      </c>
      <c r="E186" s="49" t="s">
        <v>7</v>
      </c>
      <c r="F186" s="50" t="s">
        <v>1</v>
      </c>
      <c r="J186" s="51"/>
      <c r="K186" s="51"/>
      <c r="L186" s="51"/>
      <c r="M186" s="51"/>
      <c r="N186" s="51"/>
      <c r="O186" s="51"/>
      <c r="P186" s="51"/>
    </row>
    <row r="187" spans="2:16" ht="30" x14ac:dyDescent="0.25">
      <c r="B187" s="48">
        <v>42741.595833333333</v>
      </c>
      <c r="C187" s="49">
        <v>270</v>
      </c>
      <c r="D187" s="49" t="s">
        <v>220</v>
      </c>
      <c r="E187" s="49" t="s">
        <v>19</v>
      </c>
      <c r="F187" s="50" t="s">
        <v>1</v>
      </c>
      <c r="J187" s="51"/>
      <c r="K187" s="51"/>
      <c r="L187" s="51"/>
      <c r="M187" s="51"/>
      <c r="N187" s="51"/>
      <c r="O187" s="51"/>
      <c r="P187" s="51"/>
    </row>
    <row r="188" spans="2:16" x14ac:dyDescent="0.25">
      <c r="B188" s="48">
        <v>42741.765277777777</v>
      </c>
      <c r="C188" s="49">
        <v>378</v>
      </c>
      <c r="D188" s="49" t="s">
        <v>221</v>
      </c>
      <c r="E188" s="49" t="s">
        <v>7</v>
      </c>
      <c r="F188" s="50" t="s">
        <v>2</v>
      </c>
      <c r="J188" s="51"/>
      <c r="K188" s="51"/>
      <c r="L188" s="51"/>
      <c r="M188" s="51"/>
      <c r="N188" s="51"/>
      <c r="O188" s="51"/>
      <c r="P188" s="51"/>
    </row>
    <row r="189" spans="2:16" ht="30" x14ac:dyDescent="0.25">
      <c r="B189" s="48">
        <v>42743.563194444447</v>
      </c>
      <c r="C189" s="49">
        <v>225</v>
      </c>
      <c r="D189" s="49" t="s">
        <v>222</v>
      </c>
      <c r="E189" s="49" t="s">
        <v>7</v>
      </c>
      <c r="F189" s="50" t="s">
        <v>1</v>
      </c>
      <c r="J189" s="51"/>
      <c r="K189" s="51"/>
      <c r="L189" s="51"/>
      <c r="M189" s="51"/>
      <c r="N189" s="51"/>
      <c r="O189" s="51"/>
      <c r="P189" s="51"/>
    </row>
    <row r="190" spans="2:16" x14ac:dyDescent="0.25">
      <c r="B190" s="48">
        <v>42746.491666666669</v>
      </c>
      <c r="C190" s="49">
        <v>172</v>
      </c>
      <c r="D190" s="49" t="s">
        <v>223</v>
      </c>
      <c r="E190" s="49" t="s">
        <v>7</v>
      </c>
      <c r="F190" s="50" t="s">
        <v>2</v>
      </c>
      <c r="J190" s="51"/>
      <c r="K190" s="51"/>
      <c r="L190" s="51"/>
    </row>
    <row r="191" spans="2:16" x14ac:dyDescent="0.25">
      <c r="B191" s="48">
        <v>42746.495138888888</v>
      </c>
      <c r="C191" s="49">
        <v>183</v>
      </c>
      <c r="D191" s="49" t="s">
        <v>224</v>
      </c>
      <c r="E191" s="49" t="s">
        <v>29</v>
      </c>
      <c r="F191" s="50" t="s">
        <v>1</v>
      </c>
      <c r="J191" s="51"/>
      <c r="K191" s="51"/>
      <c r="L191" s="51"/>
    </row>
    <row r="192" spans="2:16" x14ac:dyDescent="0.25">
      <c r="B192" s="48">
        <v>42746.740972222222</v>
      </c>
      <c r="C192" s="49">
        <v>155</v>
      </c>
      <c r="D192" s="49" t="s">
        <v>225</v>
      </c>
      <c r="E192" s="49" t="s">
        <v>7</v>
      </c>
      <c r="F192" s="50" t="s">
        <v>2</v>
      </c>
      <c r="J192" s="51"/>
      <c r="K192" s="51"/>
      <c r="L192" s="51"/>
    </row>
    <row r="193" spans="2:12" ht="30" x14ac:dyDescent="0.25">
      <c r="B193" s="48">
        <v>42746.844444444447</v>
      </c>
      <c r="C193" s="49">
        <v>120</v>
      </c>
      <c r="D193" s="49" t="s">
        <v>226</v>
      </c>
      <c r="E193" s="49" t="s">
        <v>39</v>
      </c>
      <c r="F193" s="50" t="s">
        <v>1</v>
      </c>
      <c r="J193" s="51"/>
      <c r="K193" s="51"/>
      <c r="L193" s="51"/>
    </row>
    <row r="194" spans="2:12" x14ac:dyDescent="0.25">
      <c r="B194" s="48">
        <v>42747.649305555555</v>
      </c>
      <c r="C194" s="49">
        <v>378</v>
      </c>
      <c r="D194" s="49" t="s">
        <v>221</v>
      </c>
      <c r="E194" s="49" t="s">
        <v>7</v>
      </c>
      <c r="F194" s="50" t="s">
        <v>2</v>
      </c>
    </row>
    <row r="195" spans="2:12" x14ac:dyDescent="0.25">
      <c r="B195" s="48">
        <v>42747.744444444441</v>
      </c>
      <c r="C195" s="49">
        <v>308</v>
      </c>
      <c r="D195" s="49" t="s">
        <v>216</v>
      </c>
      <c r="E195" s="49" t="s">
        <v>7</v>
      </c>
      <c r="F195" s="50" t="s">
        <v>1</v>
      </c>
    </row>
    <row r="196" spans="2:12" x14ac:dyDescent="0.25">
      <c r="B196" s="48">
        <v>42747.876388888886</v>
      </c>
      <c r="C196" s="49">
        <v>160</v>
      </c>
      <c r="D196" s="49" t="s">
        <v>227</v>
      </c>
      <c r="E196" s="49" t="s">
        <v>7</v>
      </c>
      <c r="F196" s="50" t="s">
        <v>1</v>
      </c>
    </row>
    <row r="197" spans="2:12" ht="30" x14ac:dyDescent="0.25">
      <c r="B197" s="48">
        <v>42748.486805555556</v>
      </c>
      <c r="C197" s="49">
        <v>200</v>
      </c>
      <c r="D197" s="49" t="s">
        <v>228</v>
      </c>
      <c r="E197" s="49" t="s">
        <v>34</v>
      </c>
      <c r="F197" s="50" t="s">
        <v>1</v>
      </c>
    </row>
    <row r="198" spans="2:12" x14ac:dyDescent="0.25">
      <c r="B198" s="48">
        <v>42748.665277777778</v>
      </c>
      <c r="C198" s="49">
        <v>188</v>
      </c>
      <c r="D198" s="49" t="s">
        <v>229</v>
      </c>
      <c r="E198" s="49" t="s">
        <v>39</v>
      </c>
      <c r="F198" s="50" t="s">
        <v>1</v>
      </c>
    </row>
    <row r="199" spans="2:12" ht="30" x14ac:dyDescent="0.25">
      <c r="B199" s="48">
        <v>42749.523611111108</v>
      </c>
      <c r="C199" s="49">
        <v>444</v>
      </c>
      <c r="D199" s="49" t="s">
        <v>230</v>
      </c>
      <c r="E199" s="49" t="s">
        <v>19</v>
      </c>
      <c r="F199" s="50" t="s">
        <v>1</v>
      </c>
    </row>
    <row r="200" spans="2:12" x14ac:dyDescent="0.25">
      <c r="B200" s="48">
        <v>42749.554861111108</v>
      </c>
      <c r="C200" s="49">
        <v>158</v>
      </c>
      <c r="D200" s="49" t="s">
        <v>231</v>
      </c>
      <c r="E200" s="49" t="s">
        <v>7</v>
      </c>
      <c r="F200" s="50" t="s">
        <v>1</v>
      </c>
    </row>
    <row r="201" spans="2:12" x14ac:dyDescent="0.25">
      <c r="B201" s="48">
        <v>42749.645833333336</v>
      </c>
      <c r="C201" s="49">
        <v>172</v>
      </c>
      <c r="D201" s="49" t="s">
        <v>223</v>
      </c>
      <c r="E201" s="49" t="s">
        <v>7</v>
      </c>
      <c r="F201" s="50" t="s">
        <v>1</v>
      </c>
    </row>
    <row r="202" spans="2:12" x14ac:dyDescent="0.25">
      <c r="B202" s="48">
        <v>42749.65625</v>
      </c>
      <c r="C202" s="49">
        <v>172</v>
      </c>
      <c r="D202" s="49" t="s">
        <v>223</v>
      </c>
      <c r="E202" s="49" t="s">
        <v>7</v>
      </c>
      <c r="F202" s="50" t="s">
        <v>2</v>
      </c>
    </row>
    <row r="203" spans="2:12" x14ac:dyDescent="0.25">
      <c r="B203" s="48">
        <v>42751.356249999997</v>
      </c>
      <c r="C203" s="49">
        <v>134</v>
      </c>
      <c r="D203" s="49" t="s">
        <v>217</v>
      </c>
      <c r="E203" s="49" t="s">
        <v>131</v>
      </c>
      <c r="F203" s="50" t="s">
        <v>1</v>
      </c>
    </row>
    <row r="204" spans="2:12" x14ac:dyDescent="0.25">
      <c r="B204" s="48">
        <v>42751.492361111108</v>
      </c>
      <c r="C204" s="49">
        <v>172</v>
      </c>
      <c r="D204" s="49" t="s">
        <v>223</v>
      </c>
      <c r="E204" s="49" t="s">
        <v>7</v>
      </c>
      <c r="F204" s="50" t="s">
        <v>2</v>
      </c>
    </row>
    <row r="205" spans="2:12" x14ac:dyDescent="0.25">
      <c r="B205" s="48">
        <v>42751.534722222219</v>
      </c>
      <c r="C205" s="49">
        <v>382</v>
      </c>
      <c r="D205" s="49" t="s">
        <v>232</v>
      </c>
      <c r="E205" s="49" t="s">
        <v>136</v>
      </c>
      <c r="F205" s="50" t="s">
        <v>2</v>
      </c>
    </row>
    <row r="206" spans="2:12" x14ac:dyDescent="0.25">
      <c r="B206" s="48">
        <v>42752.398611111108</v>
      </c>
      <c r="C206" s="49">
        <v>134</v>
      </c>
      <c r="D206" s="49" t="s">
        <v>217</v>
      </c>
      <c r="E206" s="49" t="s">
        <v>131</v>
      </c>
      <c r="F206" s="50" t="s">
        <v>1</v>
      </c>
    </row>
    <row r="207" spans="2:12" x14ac:dyDescent="0.25">
      <c r="B207" s="48">
        <v>42752.638194444444</v>
      </c>
      <c r="C207" s="49">
        <v>367</v>
      </c>
      <c r="D207" s="49" t="s">
        <v>233</v>
      </c>
      <c r="E207" s="49" t="s">
        <v>7</v>
      </c>
      <c r="F207" s="50" t="s">
        <v>2</v>
      </c>
    </row>
    <row r="208" spans="2:12" ht="30" x14ac:dyDescent="0.25">
      <c r="B208" s="48">
        <v>42752.834027777775</v>
      </c>
      <c r="C208" s="49">
        <v>268</v>
      </c>
      <c r="D208" s="49" t="s">
        <v>219</v>
      </c>
      <c r="E208" s="49" t="s">
        <v>7</v>
      </c>
      <c r="F208" s="50" t="s">
        <v>1</v>
      </c>
    </row>
    <row r="209" spans="2:6" x14ac:dyDescent="0.25">
      <c r="B209" s="48">
        <v>42753.44027777778</v>
      </c>
      <c r="C209" s="49">
        <v>172</v>
      </c>
      <c r="D209" s="49" t="s">
        <v>223</v>
      </c>
      <c r="E209" s="49" t="s">
        <v>7</v>
      </c>
      <c r="F209" s="50" t="s">
        <v>2</v>
      </c>
    </row>
    <row r="210" spans="2:6" ht="30" x14ac:dyDescent="0.25">
      <c r="B210" s="48">
        <v>42753.45</v>
      </c>
      <c r="C210" s="49">
        <v>249</v>
      </c>
      <c r="D210" s="49" t="s">
        <v>234</v>
      </c>
      <c r="E210" s="49" t="s">
        <v>54</v>
      </c>
      <c r="F210" s="50" t="s">
        <v>2</v>
      </c>
    </row>
    <row r="211" spans="2:6" ht="30" x14ac:dyDescent="0.25">
      <c r="B211" s="48">
        <v>42753.646527777775</v>
      </c>
      <c r="C211" s="49">
        <v>110</v>
      </c>
      <c r="D211" s="49" t="s">
        <v>235</v>
      </c>
      <c r="E211" s="49" t="s">
        <v>7</v>
      </c>
      <c r="F211" s="50" t="s">
        <v>1</v>
      </c>
    </row>
    <row r="212" spans="2:6" x14ac:dyDescent="0.25">
      <c r="B212" s="48">
        <v>42753.666666666664</v>
      </c>
      <c r="C212" s="49">
        <v>172</v>
      </c>
      <c r="D212" s="49" t="s">
        <v>223</v>
      </c>
      <c r="E212" s="49" t="s">
        <v>7</v>
      </c>
      <c r="F212" s="50" t="s">
        <v>2</v>
      </c>
    </row>
    <row r="213" spans="2:6" x14ac:dyDescent="0.25">
      <c r="B213" s="48">
        <v>42753.676388888889</v>
      </c>
      <c r="C213" s="49">
        <v>172</v>
      </c>
      <c r="D213" s="49" t="s">
        <v>223</v>
      </c>
      <c r="E213" s="49" t="s">
        <v>7</v>
      </c>
      <c r="F213" s="50" t="s">
        <v>2</v>
      </c>
    </row>
    <row r="214" spans="2:6" x14ac:dyDescent="0.25">
      <c r="B214" s="48">
        <v>42754.349305555559</v>
      </c>
      <c r="C214" s="49">
        <v>134</v>
      </c>
      <c r="D214" s="49" t="s">
        <v>217</v>
      </c>
      <c r="E214" s="49" t="s">
        <v>131</v>
      </c>
      <c r="F214" s="50" t="s">
        <v>1</v>
      </c>
    </row>
    <row r="215" spans="2:6" x14ac:dyDescent="0.25">
      <c r="B215" s="48">
        <v>42754.367361111108</v>
      </c>
      <c r="C215" s="49">
        <v>134</v>
      </c>
      <c r="D215" s="49" t="s">
        <v>217</v>
      </c>
      <c r="E215" s="49" t="s">
        <v>131</v>
      </c>
      <c r="F215" s="50" t="s">
        <v>1</v>
      </c>
    </row>
    <row r="216" spans="2:6" x14ac:dyDescent="0.25">
      <c r="B216" s="48">
        <v>42754.411805555559</v>
      </c>
      <c r="C216" s="49">
        <v>308</v>
      </c>
      <c r="D216" s="49" t="s">
        <v>216</v>
      </c>
      <c r="E216" s="49" t="s">
        <v>7</v>
      </c>
      <c r="F216" s="50" t="s">
        <v>1</v>
      </c>
    </row>
    <row r="217" spans="2:6" x14ac:dyDescent="0.25">
      <c r="B217" s="48">
        <v>42754.627083333333</v>
      </c>
      <c r="C217" s="49">
        <v>189</v>
      </c>
      <c r="D217" s="49" t="s">
        <v>236</v>
      </c>
      <c r="E217" s="49" t="s">
        <v>39</v>
      </c>
      <c r="F217" s="50" t="s">
        <v>1</v>
      </c>
    </row>
    <row r="218" spans="2:6" x14ac:dyDescent="0.25">
      <c r="B218" s="48">
        <v>42754.67083333333</v>
      </c>
      <c r="C218" s="49">
        <v>164</v>
      </c>
      <c r="D218" s="49" t="s">
        <v>237</v>
      </c>
      <c r="E218" s="49" t="s">
        <v>7</v>
      </c>
      <c r="F218" s="50" t="s">
        <v>2</v>
      </c>
    </row>
    <row r="219" spans="2:6" ht="30" x14ac:dyDescent="0.25">
      <c r="B219" s="48">
        <v>42754.746527777781</v>
      </c>
      <c r="C219" s="49">
        <v>383</v>
      </c>
      <c r="D219" s="49" t="s">
        <v>238</v>
      </c>
      <c r="E219" s="49" t="s">
        <v>7</v>
      </c>
      <c r="F219" s="50" t="s">
        <v>2</v>
      </c>
    </row>
    <row r="220" spans="2:6" x14ac:dyDescent="0.25">
      <c r="B220" s="48">
        <v>42754.752083333333</v>
      </c>
      <c r="C220" s="49">
        <v>172</v>
      </c>
      <c r="D220" s="49" t="s">
        <v>223</v>
      </c>
      <c r="E220" s="49" t="s">
        <v>7</v>
      </c>
      <c r="F220" s="50" t="s">
        <v>2</v>
      </c>
    </row>
    <row r="221" spans="2:6" x14ac:dyDescent="0.25">
      <c r="B221" s="48">
        <v>42754.763194444444</v>
      </c>
      <c r="C221" s="49">
        <v>172</v>
      </c>
      <c r="D221" s="49" t="s">
        <v>223</v>
      </c>
      <c r="E221" s="49" t="s">
        <v>7</v>
      </c>
      <c r="F221" s="50" t="s">
        <v>2</v>
      </c>
    </row>
    <row r="222" spans="2:6" ht="30" x14ac:dyDescent="0.25">
      <c r="B222" s="48">
        <v>42754.802777777775</v>
      </c>
      <c r="C222" s="49">
        <v>268</v>
      </c>
      <c r="D222" s="49" t="s">
        <v>219</v>
      </c>
      <c r="E222" s="49" t="s">
        <v>7</v>
      </c>
      <c r="F222" s="50" t="s">
        <v>1</v>
      </c>
    </row>
    <row r="223" spans="2:6" x14ac:dyDescent="0.25">
      <c r="B223" s="48">
        <v>42754.821527777778</v>
      </c>
      <c r="C223" s="49">
        <v>189</v>
      </c>
      <c r="D223" s="49" t="s">
        <v>236</v>
      </c>
      <c r="E223" s="49" t="s">
        <v>39</v>
      </c>
      <c r="F223" s="50" t="s">
        <v>1</v>
      </c>
    </row>
    <row r="224" spans="2:6" x14ac:dyDescent="0.25">
      <c r="B224" s="48">
        <v>42754.849305555559</v>
      </c>
      <c r="C224" s="49">
        <v>388</v>
      </c>
      <c r="D224" s="49" t="s">
        <v>239</v>
      </c>
      <c r="E224" s="49" t="s">
        <v>39</v>
      </c>
      <c r="F224" s="50" t="s">
        <v>2</v>
      </c>
    </row>
    <row r="225" spans="2:6" x14ac:dyDescent="0.25">
      <c r="B225" s="48">
        <v>42755.400694444441</v>
      </c>
      <c r="C225" s="49">
        <v>161</v>
      </c>
      <c r="D225" s="49" t="s">
        <v>240</v>
      </c>
      <c r="E225" s="49" t="s">
        <v>34</v>
      </c>
      <c r="F225" s="50" t="s">
        <v>1</v>
      </c>
    </row>
    <row r="226" spans="2:6" x14ac:dyDescent="0.25">
      <c r="B226" s="48">
        <v>42755.720138888886</v>
      </c>
      <c r="C226" s="49">
        <v>378</v>
      </c>
      <c r="D226" s="49" t="s">
        <v>221</v>
      </c>
      <c r="E226" s="49" t="s">
        <v>7</v>
      </c>
      <c r="F226" s="50" t="s">
        <v>1</v>
      </c>
    </row>
    <row r="227" spans="2:6" x14ac:dyDescent="0.25">
      <c r="B227" s="48">
        <v>42756.404166666667</v>
      </c>
      <c r="C227" s="49">
        <v>172</v>
      </c>
      <c r="D227" s="49" t="s">
        <v>223</v>
      </c>
      <c r="E227" s="49" t="s">
        <v>7</v>
      </c>
      <c r="F227" s="50" t="s">
        <v>2</v>
      </c>
    </row>
    <row r="228" spans="2:6" x14ac:dyDescent="0.25">
      <c r="B228" s="48">
        <v>42756.438888888886</v>
      </c>
      <c r="C228" s="49">
        <v>172</v>
      </c>
      <c r="D228" s="49" t="s">
        <v>223</v>
      </c>
      <c r="E228" s="49" t="s">
        <v>7</v>
      </c>
      <c r="F228" s="50" t="s">
        <v>2</v>
      </c>
    </row>
    <row r="229" spans="2:6" ht="30" x14ac:dyDescent="0.25">
      <c r="B229" s="48">
        <v>42756.482638888891</v>
      </c>
      <c r="C229" s="49">
        <v>225</v>
      </c>
      <c r="D229" s="49" t="s">
        <v>222</v>
      </c>
      <c r="E229" s="49" t="s">
        <v>7</v>
      </c>
      <c r="F229" s="50" t="s">
        <v>1</v>
      </c>
    </row>
    <row r="230" spans="2:6" ht="30" x14ac:dyDescent="0.25">
      <c r="B230" s="48">
        <v>42756.824999999997</v>
      </c>
      <c r="C230" s="49">
        <v>444</v>
      </c>
      <c r="D230" s="49" t="s">
        <v>230</v>
      </c>
      <c r="E230" s="49" t="s">
        <v>19</v>
      </c>
      <c r="F230" s="50" t="s">
        <v>1</v>
      </c>
    </row>
    <row r="231" spans="2:6" ht="30" x14ac:dyDescent="0.25">
      <c r="B231" s="48">
        <v>42756.843055555553</v>
      </c>
      <c r="C231" s="49">
        <v>444</v>
      </c>
      <c r="D231" s="49" t="s">
        <v>230</v>
      </c>
      <c r="E231" s="49" t="s">
        <v>19</v>
      </c>
      <c r="F231" s="50" t="s">
        <v>2</v>
      </c>
    </row>
    <row r="232" spans="2:6" x14ac:dyDescent="0.25">
      <c r="B232" s="48">
        <v>42758.368055555555</v>
      </c>
      <c r="C232" s="49">
        <v>134</v>
      </c>
      <c r="D232" s="49" t="s">
        <v>217</v>
      </c>
      <c r="E232" s="49" t="s">
        <v>131</v>
      </c>
      <c r="F232" s="50" t="s">
        <v>1</v>
      </c>
    </row>
    <row r="233" spans="2:6" ht="30" x14ac:dyDescent="0.25">
      <c r="B233" s="48">
        <v>42758.542361111111</v>
      </c>
      <c r="C233" s="49">
        <v>263</v>
      </c>
      <c r="D233" s="49" t="s">
        <v>241</v>
      </c>
      <c r="E233" s="49" t="s">
        <v>7</v>
      </c>
      <c r="F233" s="50" t="s">
        <v>1</v>
      </c>
    </row>
    <row r="234" spans="2:6" ht="30" x14ac:dyDescent="0.25">
      <c r="B234" s="48">
        <v>42758.567361111112</v>
      </c>
      <c r="C234" s="49">
        <v>383</v>
      </c>
      <c r="D234" s="49" t="s">
        <v>238</v>
      </c>
      <c r="E234" s="49" t="s">
        <v>7</v>
      </c>
      <c r="F234" s="50" t="s">
        <v>2</v>
      </c>
    </row>
    <row r="235" spans="2:6" x14ac:dyDescent="0.25">
      <c r="B235" s="48">
        <v>42758.575694444444</v>
      </c>
      <c r="C235" s="49">
        <v>367</v>
      </c>
      <c r="D235" s="49" t="s">
        <v>233</v>
      </c>
      <c r="E235" s="49" t="s">
        <v>7</v>
      </c>
      <c r="F235" s="50" t="s">
        <v>2</v>
      </c>
    </row>
    <row r="236" spans="2:6" ht="30" x14ac:dyDescent="0.25">
      <c r="B236" s="48">
        <v>42758.57708333333</v>
      </c>
      <c r="C236" s="49">
        <v>199</v>
      </c>
      <c r="D236" s="49" t="s">
        <v>242</v>
      </c>
      <c r="E236" s="49" t="s">
        <v>34</v>
      </c>
      <c r="F236" s="50" t="s">
        <v>1</v>
      </c>
    </row>
    <row r="237" spans="2:6" ht="30" x14ac:dyDescent="0.25">
      <c r="B237" s="48">
        <v>42758.722916666666</v>
      </c>
      <c r="C237" s="49">
        <v>268</v>
      </c>
      <c r="D237" s="49" t="s">
        <v>219</v>
      </c>
      <c r="E237" s="49" t="s">
        <v>7</v>
      </c>
      <c r="F237" s="50" t="s">
        <v>1</v>
      </c>
    </row>
    <row r="238" spans="2:6" x14ac:dyDescent="0.25">
      <c r="B238" s="48">
        <v>42758.748611111114</v>
      </c>
      <c r="C238" s="49">
        <v>157</v>
      </c>
      <c r="D238" s="49" t="s">
        <v>243</v>
      </c>
      <c r="E238" s="49" t="s">
        <v>7</v>
      </c>
      <c r="F238" s="50" t="s">
        <v>1</v>
      </c>
    </row>
    <row r="239" spans="2:6" x14ac:dyDescent="0.25">
      <c r="B239" s="48">
        <v>42758.814583333333</v>
      </c>
      <c r="C239" s="49">
        <v>166</v>
      </c>
      <c r="D239" s="49" t="s">
        <v>215</v>
      </c>
      <c r="E239" s="49" t="s">
        <v>7</v>
      </c>
      <c r="F239" s="50" t="s">
        <v>2</v>
      </c>
    </row>
    <row r="240" spans="2:6" x14ac:dyDescent="0.25">
      <c r="B240" s="48">
        <v>42759.356249999997</v>
      </c>
      <c r="C240" s="49">
        <v>166</v>
      </c>
      <c r="D240" s="49" t="s">
        <v>215</v>
      </c>
      <c r="E240" s="49" t="s">
        <v>7</v>
      </c>
      <c r="F240" s="50" t="s">
        <v>1</v>
      </c>
    </row>
    <row r="241" spans="2:6" x14ac:dyDescent="0.25">
      <c r="B241" s="48">
        <v>42759.480555555558</v>
      </c>
      <c r="C241" s="49">
        <v>157</v>
      </c>
      <c r="D241" s="49" t="s">
        <v>243</v>
      </c>
      <c r="E241" s="49" t="s">
        <v>7</v>
      </c>
      <c r="F241" s="50" t="s">
        <v>1</v>
      </c>
    </row>
    <row r="242" spans="2:6" x14ac:dyDescent="0.25">
      <c r="B242" s="48">
        <v>42759.629166666666</v>
      </c>
      <c r="C242" s="49">
        <v>378</v>
      </c>
      <c r="D242" s="49" t="s">
        <v>221</v>
      </c>
      <c r="E242" s="49" t="s">
        <v>7</v>
      </c>
      <c r="F242" s="50" t="s">
        <v>1</v>
      </c>
    </row>
    <row r="243" spans="2:6" x14ac:dyDescent="0.25">
      <c r="B243" s="48">
        <v>42759.634722222225</v>
      </c>
      <c r="C243" s="49">
        <v>126</v>
      </c>
      <c r="D243" s="49" t="s">
        <v>244</v>
      </c>
      <c r="E243" s="49" t="s">
        <v>41</v>
      </c>
      <c r="F243" s="50" t="s">
        <v>1</v>
      </c>
    </row>
    <row r="244" spans="2:6" ht="30" x14ac:dyDescent="0.25">
      <c r="B244" s="48">
        <v>42759.669444444444</v>
      </c>
      <c r="C244" s="49">
        <v>268</v>
      </c>
      <c r="D244" s="49" t="s">
        <v>219</v>
      </c>
      <c r="E244" s="49" t="s">
        <v>7</v>
      </c>
      <c r="F244" s="50" t="s">
        <v>1</v>
      </c>
    </row>
    <row r="245" spans="2:6" x14ac:dyDescent="0.25">
      <c r="B245" s="48">
        <v>42759.669444444444</v>
      </c>
      <c r="C245" s="49">
        <v>161</v>
      </c>
      <c r="D245" s="49" t="s">
        <v>240</v>
      </c>
      <c r="E245" s="49" t="s">
        <v>34</v>
      </c>
      <c r="F245" s="50" t="s">
        <v>1</v>
      </c>
    </row>
    <row r="246" spans="2:6" x14ac:dyDescent="0.25">
      <c r="B246" s="48">
        <v>42759.682638888888</v>
      </c>
      <c r="C246" s="49">
        <v>147</v>
      </c>
      <c r="D246" s="49" t="s">
        <v>245</v>
      </c>
      <c r="E246" s="49" t="s">
        <v>63</v>
      </c>
      <c r="F246" s="50" t="s">
        <v>1</v>
      </c>
    </row>
    <row r="247" spans="2:6" ht="30" x14ac:dyDescent="0.25">
      <c r="B247" s="48">
        <v>42759.710416666669</v>
      </c>
      <c r="C247" s="49">
        <v>174</v>
      </c>
      <c r="D247" s="49" t="s">
        <v>246</v>
      </c>
      <c r="E247" s="49" t="s">
        <v>19</v>
      </c>
      <c r="F247" s="50" t="s">
        <v>2</v>
      </c>
    </row>
    <row r="248" spans="2:6" x14ac:dyDescent="0.25">
      <c r="B248" s="48">
        <v>42759.761111111111</v>
      </c>
      <c r="C248" s="49">
        <v>172</v>
      </c>
      <c r="D248" s="49" t="s">
        <v>223</v>
      </c>
      <c r="E248" s="49" t="s">
        <v>7</v>
      </c>
      <c r="F248" s="50" t="s">
        <v>2</v>
      </c>
    </row>
    <row r="249" spans="2:6" x14ac:dyDescent="0.25">
      <c r="B249" s="48">
        <v>42759.806250000001</v>
      </c>
      <c r="C249" s="49">
        <v>309</v>
      </c>
      <c r="D249" s="49" t="s">
        <v>212</v>
      </c>
      <c r="E249" s="49" t="s">
        <v>29</v>
      </c>
      <c r="F249" s="50" t="s">
        <v>1</v>
      </c>
    </row>
    <row r="250" spans="2:6" x14ac:dyDescent="0.25">
      <c r="B250" s="48">
        <v>42760.402777777781</v>
      </c>
      <c r="C250" s="49">
        <v>134</v>
      </c>
      <c r="D250" s="49" t="s">
        <v>217</v>
      </c>
      <c r="E250" s="49" t="s">
        <v>131</v>
      </c>
      <c r="F250" s="50" t="s">
        <v>1</v>
      </c>
    </row>
    <row r="251" spans="2:6" x14ac:dyDescent="0.25">
      <c r="B251" s="48">
        <v>42760.497916666667</v>
      </c>
      <c r="C251" s="49">
        <v>163</v>
      </c>
      <c r="D251" s="49" t="s">
        <v>247</v>
      </c>
      <c r="E251" s="49" t="s">
        <v>7</v>
      </c>
      <c r="F251" s="50" t="s">
        <v>2</v>
      </c>
    </row>
    <row r="252" spans="2:6" ht="30" x14ac:dyDescent="0.25">
      <c r="B252" s="48">
        <v>42761.462500000001</v>
      </c>
      <c r="C252" s="49">
        <v>264</v>
      </c>
      <c r="D252" s="49" t="s">
        <v>248</v>
      </c>
      <c r="E252" s="49" t="s">
        <v>71</v>
      </c>
      <c r="F252" s="50" t="s">
        <v>1</v>
      </c>
    </row>
    <row r="253" spans="2:6" ht="30" x14ac:dyDescent="0.25">
      <c r="B253" s="48">
        <v>42761.495833333334</v>
      </c>
      <c r="C253" s="49">
        <v>268</v>
      </c>
      <c r="D253" s="49" t="s">
        <v>219</v>
      </c>
      <c r="E253" s="49" t="s">
        <v>7</v>
      </c>
      <c r="F253" s="50" t="s">
        <v>1</v>
      </c>
    </row>
    <row r="254" spans="2:6" ht="30" x14ac:dyDescent="0.25">
      <c r="B254" s="48">
        <v>42761.520138888889</v>
      </c>
      <c r="C254" s="49">
        <v>225</v>
      </c>
      <c r="D254" s="49" t="s">
        <v>222</v>
      </c>
      <c r="E254" s="49" t="s">
        <v>7</v>
      </c>
      <c r="F254" s="50" t="s">
        <v>1</v>
      </c>
    </row>
    <row r="255" spans="2:6" x14ac:dyDescent="0.25">
      <c r="B255" s="48">
        <v>42762.455555555556</v>
      </c>
      <c r="C255" s="49">
        <v>126</v>
      </c>
      <c r="D255" s="49" t="s">
        <v>244</v>
      </c>
      <c r="E255" s="49" t="s">
        <v>41</v>
      </c>
      <c r="F255" s="50" t="s">
        <v>1</v>
      </c>
    </row>
    <row r="256" spans="2:6" x14ac:dyDescent="0.25">
      <c r="B256" s="48">
        <v>42762.519444444442</v>
      </c>
      <c r="C256" s="49">
        <v>378</v>
      </c>
      <c r="D256" s="49" t="s">
        <v>221</v>
      </c>
      <c r="E256" s="49" t="s">
        <v>7</v>
      </c>
      <c r="F256" s="50" t="s">
        <v>1</v>
      </c>
    </row>
    <row r="257" spans="2:6" ht="30" x14ac:dyDescent="0.25">
      <c r="B257" s="48">
        <v>42762.559027777781</v>
      </c>
      <c r="C257" s="49">
        <v>162</v>
      </c>
      <c r="D257" s="49" t="s">
        <v>213</v>
      </c>
      <c r="E257" s="49" t="s">
        <v>19</v>
      </c>
      <c r="F257" s="50" t="s">
        <v>2</v>
      </c>
    </row>
    <row r="258" spans="2:6" x14ac:dyDescent="0.25">
      <c r="B258" s="48">
        <v>42762.577777777777</v>
      </c>
      <c r="C258" s="49">
        <v>164</v>
      </c>
      <c r="D258" s="49" t="s">
        <v>237</v>
      </c>
      <c r="E258" s="49" t="s">
        <v>7</v>
      </c>
      <c r="F258" s="50" t="s">
        <v>2</v>
      </c>
    </row>
    <row r="259" spans="2:6" ht="30" x14ac:dyDescent="0.25">
      <c r="B259" s="48">
        <v>42762.615972222222</v>
      </c>
      <c r="C259" s="49">
        <v>268</v>
      </c>
      <c r="D259" s="49" t="s">
        <v>219</v>
      </c>
      <c r="E259" s="49" t="s">
        <v>7</v>
      </c>
      <c r="F259" s="50" t="s">
        <v>2</v>
      </c>
    </row>
    <row r="260" spans="2:6" ht="30" x14ac:dyDescent="0.25">
      <c r="B260" s="48">
        <v>42762.700694444444</v>
      </c>
      <c r="C260" s="49">
        <v>133</v>
      </c>
      <c r="D260" s="49" t="s">
        <v>249</v>
      </c>
      <c r="E260" s="49" t="s">
        <v>12</v>
      </c>
      <c r="F260" s="50" t="s">
        <v>2</v>
      </c>
    </row>
    <row r="261" spans="2:6" x14ac:dyDescent="0.25">
      <c r="B261" s="48">
        <v>42762.702777777777</v>
      </c>
      <c r="C261" s="49">
        <v>165</v>
      </c>
      <c r="D261" s="49" t="s">
        <v>250</v>
      </c>
      <c r="E261" s="49" t="s">
        <v>7</v>
      </c>
      <c r="F261" s="50" t="s">
        <v>1</v>
      </c>
    </row>
    <row r="262" spans="2:6" x14ac:dyDescent="0.25">
      <c r="B262" s="48">
        <v>42762.73333333333</v>
      </c>
      <c r="C262" s="49">
        <v>155</v>
      </c>
      <c r="D262" s="49" t="s">
        <v>225</v>
      </c>
      <c r="E262" s="49" t="s">
        <v>7</v>
      </c>
      <c r="F262" s="50" t="s">
        <v>1</v>
      </c>
    </row>
    <row r="263" spans="2:6" ht="30" x14ac:dyDescent="0.25">
      <c r="B263" s="48">
        <v>42763.575694444444</v>
      </c>
      <c r="C263" s="49">
        <v>110</v>
      </c>
      <c r="D263" s="49" t="s">
        <v>235</v>
      </c>
      <c r="E263" s="49" t="s">
        <v>7</v>
      </c>
      <c r="F263" s="50" t="s">
        <v>1</v>
      </c>
    </row>
    <row r="264" spans="2:6" ht="30" x14ac:dyDescent="0.25">
      <c r="B264" s="48">
        <v>42764.586805555555</v>
      </c>
      <c r="C264" s="49">
        <v>225</v>
      </c>
      <c r="D264" s="49" t="s">
        <v>222</v>
      </c>
      <c r="E264" s="49" t="s">
        <v>7</v>
      </c>
      <c r="F264" s="50" t="s">
        <v>1</v>
      </c>
    </row>
    <row r="265" spans="2:6" x14ac:dyDescent="0.25">
      <c r="B265" s="48">
        <v>42765.652777777781</v>
      </c>
      <c r="C265" s="49">
        <v>367</v>
      </c>
      <c r="D265" s="49" t="s">
        <v>233</v>
      </c>
      <c r="E265" s="49" t="s">
        <v>7</v>
      </c>
      <c r="F265" s="50" t="s">
        <v>2</v>
      </c>
    </row>
    <row r="266" spans="2:6" x14ac:dyDescent="0.25">
      <c r="B266" s="48">
        <v>42765.686805555553</v>
      </c>
      <c r="C266" s="49">
        <v>115</v>
      </c>
      <c r="D266" s="49" t="s">
        <v>251</v>
      </c>
      <c r="E266" s="49" t="s">
        <v>29</v>
      </c>
      <c r="F266" s="50" t="s">
        <v>1</v>
      </c>
    </row>
    <row r="267" spans="2:6" x14ac:dyDescent="0.25">
      <c r="B267" s="48">
        <v>42765.756944444445</v>
      </c>
      <c r="C267" s="49">
        <v>378</v>
      </c>
      <c r="D267" s="49" t="s">
        <v>221</v>
      </c>
      <c r="E267" s="49" t="s">
        <v>7</v>
      </c>
      <c r="F267" s="50" t="s">
        <v>1</v>
      </c>
    </row>
    <row r="268" spans="2:6" x14ac:dyDescent="0.25">
      <c r="B268" s="48">
        <v>42765.797222222223</v>
      </c>
      <c r="C268" s="49">
        <v>309</v>
      </c>
      <c r="D268" s="49" t="s">
        <v>212</v>
      </c>
      <c r="E268" s="49" t="s">
        <v>29</v>
      </c>
      <c r="F268" s="50" t="s">
        <v>1</v>
      </c>
    </row>
    <row r="269" spans="2:6" x14ac:dyDescent="0.25">
      <c r="B269" s="48">
        <v>42766.421527777777</v>
      </c>
      <c r="C269" s="49">
        <v>172</v>
      </c>
      <c r="D269" s="49" t="s">
        <v>223</v>
      </c>
      <c r="E269" s="49" t="s">
        <v>7</v>
      </c>
      <c r="F269" s="50" t="s">
        <v>2</v>
      </c>
    </row>
    <row r="270" spans="2:6" x14ac:dyDescent="0.25">
      <c r="B270" s="48">
        <v>42766.429861111108</v>
      </c>
      <c r="C270" s="49">
        <v>164</v>
      </c>
      <c r="D270" s="49" t="s">
        <v>237</v>
      </c>
      <c r="E270" s="49" t="s">
        <v>7</v>
      </c>
      <c r="F270" s="50" t="s">
        <v>2</v>
      </c>
    </row>
    <row r="271" spans="2:6" x14ac:dyDescent="0.25">
      <c r="B271" s="48">
        <v>42766.520138888889</v>
      </c>
      <c r="C271" s="49">
        <v>172</v>
      </c>
      <c r="D271" s="49" t="s">
        <v>223</v>
      </c>
      <c r="E271" s="49" t="s">
        <v>7</v>
      </c>
      <c r="F271" s="50" t="s">
        <v>1</v>
      </c>
    </row>
    <row r="272" spans="2:6" ht="30" x14ac:dyDescent="0.25">
      <c r="B272" s="48">
        <v>42766.570833333331</v>
      </c>
      <c r="C272" s="49">
        <v>268</v>
      </c>
      <c r="D272" s="49" t="s">
        <v>219</v>
      </c>
      <c r="E272" s="49" t="s">
        <v>7</v>
      </c>
      <c r="F272" s="50" t="s">
        <v>1</v>
      </c>
    </row>
    <row r="273" spans="2:6" x14ac:dyDescent="0.25">
      <c r="B273" s="48">
        <v>42767.470833333333</v>
      </c>
      <c r="C273" s="49">
        <v>134</v>
      </c>
      <c r="D273" s="49" t="s">
        <v>217</v>
      </c>
      <c r="E273" s="49" t="s">
        <v>131</v>
      </c>
      <c r="F273" s="50" t="s">
        <v>1</v>
      </c>
    </row>
    <row r="274" spans="2:6" x14ac:dyDescent="0.25">
      <c r="B274" s="48">
        <v>42767.57708333333</v>
      </c>
      <c r="C274" s="49">
        <v>183</v>
      </c>
      <c r="D274" s="49" t="s">
        <v>224</v>
      </c>
      <c r="E274" s="49" t="s">
        <v>29</v>
      </c>
      <c r="F274" s="50" t="s">
        <v>1</v>
      </c>
    </row>
    <row r="275" spans="2:6" ht="30" x14ac:dyDescent="0.25">
      <c r="B275" s="48">
        <v>42768.408333333333</v>
      </c>
      <c r="C275" s="49">
        <v>268</v>
      </c>
      <c r="D275" s="49" t="s">
        <v>219</v>
      </c>
      <c r="E275" s="49" t="s">
        <v>7</v>
      </c>
      <c r="F275" s="50" t="s">
        <v>1</v>
      </c>
    </row>
    <row r="276" spans="2:6" x14ac:dyDescent="0.25">
      <c r="B276" s="48">
        <v>42768.7</v>
      </c>
      <c r="C276" s="49">
        <v>172</v>
      </c>
      <c r="D276" s="49" t="s">
        <v>223</v>
      </c>
      <c r="E276" s="49" t="s">
        <v>7</v>
      </c>
      <c r="F276" s="50" t="s">
        <v>1</v>
      </c>
    </row>
    <row r="277" spans="2:6" x14ac:dyDescent="0.25">
      <c r="B277" s="48">
        <v>42768.740277777775</v>
      </c>
      <c r="C277" s="49">
        <v>172</v>
      </c>
      <c r="D277" s="49" t="s">
        <v>223</v>
      </c>
      <c r="E277" s="49" t="s">
        <v>7</v>
      </c>
      <c r="F277" s="50" t="s">
        <v>2</v>
      </c>
    </row>
    <row r="278" spans="2:6" ht="30" x14ac:dyDescent="0.25">
      <c r="B278" s="48">
        <v>42769.394444444442</v>
      </c>
      <c r="C278" s="49">
        <v>268</v>
      </c>
      <c r="D278" s="49" t="s">
        <v>219</v>
      </c>
      <c r="E278" s="49" t="s">
        <v>7</v>
      </c>
      <c r="F278" s="50" t="s">
        <v>1</v>
      </c>
    </row>
    <row r="279" spans="2:6" ht="30" x14ac:dyDescent="0.25">
      <c r="B279" s="48">
        <v>42769.642361111109</v>
      </c>
      <c r="C279" s="49">
        <v>197</v>
      </c>
      <c r="D279" s="49" t="s">
        <v>266</v>
      </c>
      <c r="E279" s="49" t="s">
        <v>7</v>
      </c>
      <c r="F279" s="50" t="s">
        <v>1</v>
      </c>
    </row>
    <row r="280" spans="2:6" ht="30" x14ac:dyDescent="0.25">
      <c r="B280" s="48">
        <v>42771.849305555559</v>
      </c>
      <c r="C280" s="49">
        <v>225</v>
      </c>
      <c r="D280" s="49" t="s">
        <v>222</v>
      </c>
      <c r="E280" s="49" t="s">
        <v>7</v>
      </c>
      <c r="F280" s="50" t="s">
        <v>1</v>
      </c>
    </row>
    <row r="281" spans="2:6" ht="30" x14ac:dyDescent="0.25">
      <c r="B281" s="48">
        <v>42772.44027777778</v>
      </c>
      <c r="C281" s="49">
        <v>225</v>
      </c>
      <c r="D281" s="49" t="s">
        <v>222</v>
      </c>
      <c r="E281" s="49" t="s">
        <v>7</v>
      </c>
      <c r="F281" s="50" t="s">
        <v>1</v>
      </c>
    </row>
    <row r="282" spans="2:6" x14ac:dyDescent="0.25">
      <c r="B282" s="48">
        <v>42772.526388888888</v>
      </c>
      <c r="C282" s="49">
        <v>378</v>
      </c>
      <c r="D282" s="49" t="s">
        <v>221</v>
      </c>
      <c r="E282" s="49" t="s">
        <v>7</v>
      </c>
      <c r="F282" s="50" t="s">
        <v>1</v>
      </c>
    </row>
    <row r="283" spans="2:6" x14ac:dyDescent="0.25">
      <c r="B283" s="48">
        <v>42773.427083333336</v>
      </c>
      <c r="C283" s="49">
        <v>123</v>
      </c>
      <c r="D283" s="49" t="s">
        <v>214</v>
      </c>
      <c r="E283" s="49" t="s">
        <v>56</v>
      </c>
      <c r="F283" s="50" t="s">
        <v>1</v>
      </c>
    </row>
    <row r="284" spans="2:6" x14ac:dyDescent="0.25">
      <c r="B284" s="48">
        <v>42773.526388888888</v>
      </c>
      <c r="C284" s="49">
        <v>161</v>
      </c>
      <c r="D284" s="49" t="s">
        <v>240</v>
      </c>
      <c r="E284" s="49" t="s">
        <v>34</v>
      </c>
      <c r="F284" s="50" t="s">
        <v>1</v>
      </c>
    </row>
    <row r="285" spans="2:6" ht="30" x14ac:dyDescent="0.25">
      <c r="B285" s="48">
        <v>42773.559027777781</v>
      </c>
      <c r="C285" s="49">
        <v>199</v>
      </c>
      <c r="D285" s="49" t="s">
        <v>242</v>
      </c>
      <c r="E285" s="49" t="s">
        <v>34</v>
      </c>
      <c r="F285" s="50" t="s">
        <v>1</v>
      </c>
    </row>
    <row r="286" spans="2:6" x14ac:dyDescent="0.25">
      <c r="B286" s="48">
        <v>42773.630555555559</v>
      </c>
      <c r="C286" s="49">
        <v>451</v>
      </c>
      <c r="D286" s="49" t="s">
        <v>267</v>
      </c>
      <c r="E286" s="49" t="s">
        <v>7</v>
      </c>
      <c r="F286" s="50" t="s">
        <v>1</v>
      </c>
    </row>
    <row r="287" spans="2:6" x14ac:dyDescent="0.25">
      <c r="B287" s="48">
        <v>42773.657638888886</v>
      </c>
      <c r="C287" s="49">
        <v>172</v>
      </c>
      <c r="D287" s="49" t="s">
        <v>223</v>
      </c>
      <c r="E287" s="49" t="s">
        <v>7</v>
      </c>
      <c r="F287" s="50" t="s">
        <v>2</v>
      </c>
    </row>
    <row r="288" spans="2:6" ht="30" x14ac:dyDescent="0.25">
      <c r="B288" s="48">
        <v>42773.710416666669</v>
      </c>
      <c r="C288" s="49">
        <v>226</v>
      </c>
      <c r="D288" s="49" t="s">
        <v>268</v>
      </c>
      <c r="E288" s="49" t="s">
        <v>7</v>
      </c>
      <c r="F288" s="50" t="s">
        <v>2</v>
      </c>
    </row>
    <row r="289" spans="2:6" ht="30" x14ac:dyDescent="0.25">
      <c r="B289" s="48">
        <v>42773.711805555555</v>
      </c>
      <c r="C289" s="49">
        <v>268</v>
      </c>
      <c r="D289" s="49" t="s">
        <v>219</v>
      </c>
      <c r="E289" s="49" t="s">
        <v>7</v>
      </c>
      <c r="F289" s="50" t="s">
        <v>1</v>
      </c>
    </row>
    <row r="290" spans="2:6" ht="30" x14ac:dyDescent="0.25">
      <c r="B290" s="48">
        <v>42773.722222222219</v>
      </c>
      <c r="C290" s="49">
        <v>226</v>
      </c>
      <c r="D290" s="49" t="s">
        <v>268</v>
      </c>
      <c r="E290" s="49" t="s">
        <v>7</v>
      </c>
      <c r="F290" s="50" t="s">
        <v>1</v>
      </c>
    </row>
    <row r="291" spans="2:6" x14ac:dyDescent="0.25">
      <c r="B291" s="48">
        <v>42773.73333333333</v>
      </c>
      <c r="C291" s="49">
        <v>172</v>
      </c>
      <c r="D291" s="49" t="s">
        <v>223</v>
      </c>
      <c r="E291" s="49" t="s">
        <v>7</v>
      </c>
      <c r="F291" s="50" t="s">
        <v>2</v>
      </c>
    </row>
    <row r="292" spans="2:6" x14ac:dyDescent="0.25">
      <c r="B292" s="48">
        <v>42773.739583333336</v>
      </c>
      <c r="C292" s="49">
        <v>172</v>
      </c>
      <c r="D292" s="49" t="s">
        <v>223</v>
      </c>
      <c r="E292" s="49" t="s">
        <v>7</v>
      </c>
      <c r="F292" s="50" t="s">
        <v>2</v>
      </c>
    </row>
    <row r="293" spans="2:6" x14ac:dyDescent="0.25">
      <c r="B293" s="48">
        <v>42773.769444444442</v>
      </c>
      <c r="C293" s="49">
        <v>163</v>
      </c>
      <c r="D293" s="49" t="s">
        <v>247</v>
      </c>
      <c r="E293" s="49" t="s">
        <v>7</v>
      </c>
      <c r="F293" s="50" t="s">
        <v>2</v>
      </c>
    </row>
    <row r="294" spans="2:6" ht="30" x14ac:dyDescent="0.25">
      <c r="B294" s="48">
        <v>42774.745833333334</v>
      </c>
      <c r="C294" s="49">
        <v>268</v>
      </c>
      <c r="D294" s="49" t="s">
        <v>219</v>
      </c>
      <c r="E294" s="49" t="s">
        <v>7</v>
      </c>
      <c r="F294" s="50" t="s">
        <v>1</v>
      </c>
    </row>
    <row r="295" spans="2:6" x14ac:dyDescent="0.25">
      <c r="B295" s="48">
        <v>42774.79583333333</v>
      </c>
      <c r="C295" s="49">
        <v>157</v>
      </c>
      <c r="D295" s="49" t="s">
        <v>243</v>
      </c>
      <c r="E295" s="49" t="s">
        <v>7</v>
      </c>
      <c r="F295" s="50" t="s">
        <v>1</v>
      </c>
    </row>
    <row r="296" spans="2:6" ht="30" x14ac:dyDescent="0.25">
      <c r="B296" s="48">
        <v>42775.506944444445</v>
      </c>
      <c r="C296" s="49">
        <v>268</v>
      </c>
      <c r="D296" s="49" t="s">
        <v>219</v>
      </c>
      <c r="E296" s="49" t="s">
        <v>7</v>
      </c>
      <c r="F296" s="50" t="s">
        <v>1</v>
      </c>
    </row>
    <row r="297" spans="2:6" x14ac:dyDescent="0.25">
      <c r="B297" s="48">
        <v>42775.601388888892</v>
      </c>
      <c r="C297" s="49">
        <v>378</v>
      </c>
      <c r="D297" s="49" t="s">
        <v>221</v>
      </c>
      <c r="E297" s="49" t="s">
        <v>7</v>
      </c>
      <c r="F297" s="50" t="s">
        <v>2</v>
      </c>
    </row>
    <row r="298" spans="2:6" ht="30" x14ac:dyDescent="0.25">
      <c r="B298" s="48">
        <v>42775.688194444447</v>
      </c>
      <c r="C298" s="49">
        <v>263</v>
      </c>
      <c r="D298" s="49" t="s">
        <v>241</v>
      </c>
      <c r="E298" s="49" t="s">
        <v>7</v>
      </c>
      <c r="F298" s="50" t="s">
        <v>1</v>
      </c>
    </row>
    <row r="299" spans="2:6" x14ac:dyDescent="0.25">
      <c r="B299" s="48">
        <v>42775.716666666667</v>
      </c>
      <c r="C299" s="49">
        <v>450</v>
      </c>
      <c r="D299" s="49" t="s">
        <v>270</v>
      </c>
      <c r="E299" s="49" t="s">
        <v>260</v>
      </c>
      <c r="F299" s="50" t="s">
        <v>1</v>
      </c>
    </row>
    <row r="300" spans="2:6" x14ac:dyDescent="0.25">
      <c r="B300" s="48">
        <v>42776.378472222219</v>
      </c>
      <c r="C300" s="49">
        <v>172</v>
      </c>
      <c r="D300" s="49" t="s">
        <v>223</v>
      </c>
      <c r="E300" s="49" t="s">
        <v>7</v>
      </c>
      <c r="F300" s="50" t="s">
        <v>2</v>
      </c>
    </row>
    <row r="301" spans="2:6" ht="30" x14ac:dyDescent="0.25">
      <c r="B301" s="48">
        <v>42776.472916666666</v>
      </c>
      <c r="C301" s="49">
        <v>268</v>
      </c>
      <c r="D301" s="49" t="s">
        <v>219</v>
      </c>
      <c r="E301" s="49" t="s">
        <v>7</v>
      </c>
      <c r="F301" s="50" t="s">
        <v>1</v>
      </c>
    </row>
    <row r="302" spans="2:6" x14ac:dyDescent="0.25">
      <c r="B302" s="48">
        <v>42776.638194444444</v>
      </c>
      <c r="C302" s="49">
        <v>172</v>
      </c>
      <c r="D302" s="49" t="s">
        <v>223</v>
      </c>
      <c r="E302" s="49" t="s">
        <v>7</v>
      </c>
      <c r="F302" s="50" t="s">
        <v>2</v>
      </c>
    </row>
    <row r="303" spans="2:6" ht="30" x14ac:dyDescent="0.25">
      <c r="B303" s="48">
        <v>42776.71875</v>
      </c>
      <c r="C303" s="49">
        <v>109</v>
      </c>
      <c r="D303" s="49" t="s">
        <v>271</v>
      </c>
      <c r="E303" s="49" t="s">
        <v>19</v>
      </c>
      <c r="F303" s="50" t="s">
        <v>1</v>
      </c>
    </row>
    <row r="304" spans="2:6" ht="30" x14ac:dyDescent="0.25">
      <c r="B304" s="48">
        <v>42777.456250000003</v>
      </c>
      <c r="C304" s="49">
        <v>268</v>
      </c>
      <c r="D304" s="49" t="s">
        <v>219</v>
      </c>
      <c r="E304" s="49" t="s">
        <v>7</v>
      </c>
      <c r="F304" s="50" t="s">
        <v>1</v>
      </c>
    </row>
    <row r="305" spans="2:6" x14ac:dyDescent="0.25">
      <c r="B305" s="48">
        <v>42777.529861111114</v>
      </c>
      <c r="C305" s="49">
        <v>378</v>
      </c>
      <c r="D305" s="49" t="s">
        <v>221</v>
      </c>
      <c r="E305" s="49" t="s">
        <v>7</v>
      </c>
      <c r="F305" s="50" t="s">
        <v>1</v>
      </c>
    </row>
    <row r="306" spans="2:6" ht="30" x14ac:dyDescent="0.25">
      <c r="B306" s="48">
        <v>42777.660416666666</v>
      </c>
      <c r="C306" s="49">
        <v>174</v>
      </c>
      <c r="D306" s="49" t="s">
        <v>246</v>
      </c>
      <c r="E306" s="49" t="s">
        <v>19</v>
      </c>
      <c r="F306" s="50" t="s">
        <v>2</v>
      </c>
    </row>
    <row r="307" spans="2:6" ht="30" x14ac:dyDescent="0.25">
      <c r="B307" s="48">
        <v>42779.585416666669</v>
      </c>
      <c r="C307" s="49">
        <v>162</v>
      </c>
      <c r="D307" s="49" t="s">
        <v>213</v>
      </c>
      <c r="E307" s="49" t="s">
        <v>19</v>
      </c>
      <c r="F307" s="50" t="s">
        <v>2</v>
      </c>
    </row>
    <row r="308" spans="2:6" ht="30" x14ac:dyDescent="0.25">
      <c r="B308" s="48">
        <v>42779.59375</v>
      </c>
      <c r="C308" s="49">
        <v>162</v>
      </c>
      <c r="D308" s="49" t="s">
        <v>213</v>
      </c>
      <c r="E308" s="49" t="s">
        <v>19</v>
      </c>
      <c r="F308" s="50" t="s">
        <v>1</v>
      </c>
    </row>
    <row r="309" spans="2:6" ht="30" x14ac:dyDescent="0.25">
      <c r="B309" s="48">
        <v>42779.642361111109</v>
      </c>
      <c r="C309" s="49">
        <v>224</v>
      </c>
      <c r="D309" s="49" t="s">
        <v>272</v>
      </c>
      <c r="E309" s="49" t="s">
        <v>29</v>
      </c>
      <c r="F309" s="50" t="s">
        <v>1</v>
      </c>
    </row>
    <row r="310" spans="2:6" ht="30" x14ac:dyDescent="0.25">
      <c r="B310" s="48">
        <v>42779.649305555555</v>
      </c>
      <c r="C310" s="49">
        <v>226</v>
      </c>
      <c r="D310" s="49" t="s">
        <v>268</v>
      </c>
      <c r="E310" s="49" t="s">
        <v>7</v>
      </c>
      <c r="F310" s="50" t="s">
        <v>2</v>
      </c>
    </row>
    <row r="311" spans="2:6" x14ac:dyDescent="0.25">
      <c r="B311" s="48">
        <v>42779.65347222222</v>
      </c>
      <c r="C311" s="49">
        <v>172</v>
      </c>
      <c r="D311" s="49" t="s">
        <v>223</v>
      </c>
      <c r="E311" s="49" t="s">
        <v>7</v>
      </c>
      <c r="F311" s="50" t="s">
        <v>1</v>
      </c>
    </row>
    <row r="312" spans="2:6" x14ac:dyDescent="0.25">
      <c r="B312" s="48">
        <v>42779.693749999999</v>
      </c>
      <c r="C312" s="49">
        <v>378</v>
      </c>
      <c r="D312" s="49" t="s">
        <v>221</v>
      </c>
      <c r="E312" s="49" t="s">
        <v>7</v>
      </c>
      <c r="F312" s="50" t="s">
        <v>2</v>
      </c>
    </row>
    <row r="313" spans="2:6" x14ac:dyDescent="0.25">
      <c r="B313" s="48">
        <v>42780.624305555553</v>
      </c>
      <c r="C313" s="49">
        <v>388</v>
      </c>
      <c r="D313" s="49" t="s">
        <v>239</v>
      </c>
      <c r="E313" s="49" t="s">
        <v>39</v>
      </c>
      <c r="F313" s="50" t="s">
        <v>1</v>
      </c>
    </row>
    <row r="314" spans="2:6" x14ac:dyDescent="0.25">
      <c r="B314" s="48">
        <v>42780.686111111114</v>
      </c>
      <c r="C314" s="49">
        <v>178</v>
      </c>
      <c r="D314" s="49" t="s">
        <v>273</v>
      </c>
      <c r="E314" s="49" t="s">
        <v>7</v>
      </c>
      <c r="F314" s="50" t="s">
        <v>2</v>
      </c>
    </row>
    <row r="315" spans="2:6" x14ac:dyDescent="0.25">
      <c r="B315" s="48">
        <v>42780.713194444441</v>
      </c>
      <c r="C315" s="49">
        <v>178</v>
      </c>
      <c r="D315" s="49" t="s">
        <v>273</v>
      </c>
      <c r="E315" s="49" t="s">
        <v>7</v>
      </c>
      <c r="F315" s="50" t="s">
        <v>2</v>
      </c>
    </row>
    <row r="316" spans="2:6" x14ac:dyDescent="0.25">
      <c r="B316" s="48">
        <v>42780.745138888888</v>
      </c>
      <c r="C316" s="49">
        <v>378</v>
      </c>
      <c r="D316" s="49" t="s">
        <v>221</v>
      </c>
      <c r="E316" s="49" t="s">
        <v>7</v>
      </c>
      <c r="F316" s="50" t="s">
        <v>1</v>
      </c>
    </row>
    <row r="317" spans="2:6" ht="30" x14ac:dyDescent="0.25">
      <c r="B317" s="48">
        <v>42781.597222222219</v>
      </c>
      <c r="C317" s="49">
        <v>248</v>
      </c>
      <c r="D317" s="49" t="s">
        <v>274</v>
      </c>
      <c r="E317" s="49" t="s">
        <v>7</v>
      </c>
      <c r="F317" s="50" t="s">
        <v>2</v>
      </c>
    </row>
    <row r="318" spans="2:6" ht="30" x14ac:dyDescent="0.25">
      <c r="B318" s="48">
        <v>42782.588888888888</v>
      </c>
      <c r="C318" s="49">
        <v>268</v>
      </c>
      <c r="D318" s="49" t="s">
        <v>219</v>
      </c>
      <c r="E318" s="49" t="s">
        <v>7</v>
      </c>
      <c r="F318" s="50" t="s">
        <v>1</v>
      </c>
    </row>
    <row r="319" spans="2:6" x14ac:dyDescent="0.25">
      <c r="B319" s="48">
        <v>42782.602777777778</v>
      </c>
      <c r="C319" s="49">
        <v>147</v>
      </c>
      <c r="D319" s="49" t="s">
        <v>245</v>
      </c>
      <c r="E319" s="49" t="s">
        <v>63</v>
      </c>
      <c r="F319" s="50" t="s">
        <v>1</v>
      </c>
    </row>
    <row r="320" spans="2:6" ht="30" x14ac:dyDescent="0.25">
      <c r="B320" s="48">
        <v>42782.645833333336</v>
      </c>
      <c r="C320" s="49">
        <v>110</v>
      </c>
      <c r="D320" s="49" t="s">
        <v>235</v>
      </c>
      <c r="E320" s="49" t="s">
        <v>7</v>
      </c>
      <c r="F320" s="50" t="s">
        <v>2</v>
      </c>
    </row>
    <row r="321" spans="2:6" ht="30" x14ac:dyDescent="0.25">
      <c r="B321" s="48">
        <v>42782.706250000003</v>
      </c>
      <c r="C321" s="49">
        <v>265</v>
      </c>
      <c r="D321" s="49" t="s">
        <v>275</v>
      </c>
      <c r="E321" s="49" t="s">
        <v>7</v>
      </c>
      <c r="F321" s="50" t="s">
        <v>1</v>
      </c>
    </row>
    <row r="322" spans="2:6" ht="30" x14ac:dyDescent="0.25">
      <c r="B322" s="48">
        <v>42783.380555555559</v>
      </c>
      <c r="C322" s="49">
        <v>162</v>
      </c>
      <c r="D322" s="49" t="s">
        <v>213</v>
      </c>
      <c r="E322" s="49" t="s">
        <v>19</v>
      </c>
      <c r="F322" s="50" t="s">
        <v>1</v>
      </c>
    </row>
    <row r="323" spans="2:6" x14ac:dyDescent="0.25">
      <c r="B323" s="48">
        <v>42783.570833333331</v>
      </c>
      <c r="C323" s="49">
        <v>367</v>
      </c>
      <c r="D323" s="49" t="s">
        <v>233</v>
      </c>
      <c r="E323" s="49" t="s">
        <v>7</v>
      </c>
      <c r="F323" s="50" t="s">
        <v>2</v>
      </c>
    </row>
    <row r="324" spans="2:6" ht="30" x14ac:dyDescent="0.25">
      <c r="B324" s="48">
        <v>42783.6</v>
      </c>
      <c r="C324" s="49">
        <v>174</v>
      </c>
      <c r="D324" s="49" t="s">
        <v>246</v>
      </c>
      <c r="E324" s="49" t="s">
        <v>19</v>
      </c>
      <c r="F324" s="50" t="s">
        <v>2</v>
      </c>
    </row>
    <row r="325" spans="2:6" x14ac:dyDescent="0.25">
      <c r="B325" s="48">
        <v>42783.636111111111</v>
      </c>
      <c r="C325" s="49">
        <v>367</v>
      </c>
      <c r="D325" s="49" t="s">
        <v>233</v>
      </c>
      <c r="E325" s="49" t="s">
        <v>7</v>
      </c>
      <c r="F325" s="50" t="s">
        <v>2</v>
      </c>
    </row>
    <row r="326" spans="2:6" x14ac:dyDescent="0.25">
      <c r="B326" s="48">
        <v>42783.789583333331</v>
      </c>
      <c r="C326" s="49">
        <v>378</v>
      </c>
      <c r="D326" s="49" t="s">
        <v>221</v>
      </c>
      <c r="E326" s="49" t="s">
        <v>7</v>
      </c>
      <c r="F326" s="50" t="s">
        <v>1</v>
      </c>
    </row>
    <row r="327" spans="2:6" x14ac:dyDescent="0.25">
      <c r="B327" s="48">
        <v>42784.548611111109</v>
      </c>
      <c r="C327" s="49">
        <v>378</v>
      </c>
      <c r="D327" s="49" t="s">
        <v>221</v>
      </c>
      <c r="E327" s="49" t="s">
        <v>7</v>
      </c>
      <c r="F327" s="50" t="s">
        <v>1</v>
      </c>
    </row>
    <row r="328" spans="2:6" x14ac:dyDescent="0.25">
      <c r="B328" s="48">
        <v>42784.554166666669</v>
      </c>
      <c r="C328" s="49">
        <v>143</v>
      </c>
      <c r="D328" s="49" t="s">
        <v>276</v>
      </c>
      <c r="E328" s="49" t="s">
        <v>48</v>
      </c>
      <c r="F328" s="50" t="s">
        <v>2</v>
      </c>
    </row>
    <row r="329" spans="2:6" ht="30" x14ac:dyDescent="0.25">
      <c r="B329" s="48">
        <v>42784.583333333336</v>
      </c>
      <c r="C329" s="49">
        <v>229</v>
      </c>
      <c r="D329" s="49" t="s">
        <v>277</v>
      </c>
      <c r="E329" s="49" t="s">
        <v>7</v>
      </c>
      <c r="F329" s="50" t="s">
        <v>1</v>
      </c>
    </row>
    <row r="330" spans="2:6" x14ac:dyDescent="0.25">
      <c r="B330" s="48">
        <v>42784.600694444445</v>
      </c>
      <c r="C330" s="49">
        <v>143</v>
      </c>
      <c r="D330" s="49" t="s">
        <v>276</v>
      </c>
      <c r="E330" s="49" t="s">
        <v>48</v>
      </c>
      <c r="F330" s="50" t="s">
        <v>2</v>
      </c>
    </row>
    <row r="331" spans="2:6" ht="30" x14ac:dyDescent="0.25">
      <c r="B331" s="48">
        <v>42784.745138888888</v>
      </c>
      <c r="C331" s="49">
        <v>226</v>
      </c>
      <c r="D331" s="49" t="s">
        <v>268</v>
      </c>
      <c r="E331" s="49" t="s">
        <v>7</v>
      </c>
      <c r="F331" s="50" t="s">
        <v>1</v>
      </c>
    </row>
    <row r="332" spans="2:6" ht="30" x14ac:dyDescent="0.25">
      <c r="B332" s="48">
        <v>42784.749305555553</v>
      </c>
      <c r="C332" s="49">
        <v>444</v>
      </c>
      <c r="D332" s="49" t="s">
        <v>278</v>
      </c>
      <c r="E332" s="49" t="s">
        <v>19</v>
      </c>
      <c r="F332" s="50" t="s">
        <v>1</v>
      </c>
    </row>
    <row r="333" spans="2:6" ht="30" x14ac:dyDescent="0.25">
      <c r="B333" s="48">
        <v>42784.770138888889</v>
      </c>
      <c r="C333" s="49">
        <v>444</v>
      </c>
      <c r="D333" s="49" t="s">
        <v>278</v>
      </c>
      <c r="E333" s="49" t="s">
        <v>19</v>
      </c>
      <c r="F333" s="50" t="s">
        <v>2</v>
      </c>
    </row>
    <row r="334" spans="2:6" ht="30" x14ac:dyDescent="0.25">
      <c r="B334" s="48">
        <v>42784.772222222222</v>
      </c>
      <c r="C334" s="49">
        <v>226</v>
      </c>
      <c r="D334" s="49" t="s">
        <v>268</v>
      </c>
      <c r="E334" s="49" t="s">
        <v>7</v>
      </c>
      <c r="F334" s="50" t="s">
        <v>1</v>
      </c>
    </row>
    <row r="335" spans="2:6" ht="30" x14ac:dyDescent="0.25">
      <c r="B335" s="48">
        <v>42784.775000000001</v>
      </c>
      <c r="C335" s="49">
        <v>444</v>
      </c>
      <c r="D335" s="49" t="s">
        <v>278</v>
      </c>
      <c r="E335" s="49" t="s">
        <v>19</v>
      </c>
      <c r="F335" s="50" t="s">
        <v>2</v>
      </c>
    </row>
    <row r="336" spans="2:6" ht="30" x14ac:dyDescent="0.25">
      <c r="B336" s="48">
        <v>42785.506944444445</v>
      </c>
      <c r="C336" s="49">
        <v>198</v>
      </c>
      <c r="D336" s="49" t="s">
        <v>218</v>
      </c>
      <c r="E336" s="49" t="s">
        <v>7</v>
      </c>
      <c r="F336" s="50" t="s">
        <v>2</v>
      </c>
    </row>
    <row r="337" spans="2:6" ht="30" x14ac:dyDescent="0.25">
      <c r="B337" s="48">
        <v>42785.666666666664</v>
      </c>
      <c r="C337" s="49">
        <v>197</v>
      </c>
      <c r="D337" s="49" t="s">
        <v>266</v>
      </c>
      <c r="E337" s="49" t="s">
        <v>7</v>
      </c>
      <c r="F337" s="50" t="s">
        <v>2</v>
      </c>
    </row>
    <row r="338" spans="2:6" x14ac:dyDescent="0.25">
      <c r="B338" s="48">
        <v>42786.397222222222</v>
      </c>
      <c r="C338" s="49">
        <v>163</v>
      </c>
      <c r="D338" s="49" t="s">
        <v>247</v>
      </c>
      <c r="E338" s="49" t="s">
        <v>7</v>
      </c>
      <c r="F338" s="50" t="s">
        <v>2</v>
      </c>
    </row>
    <row r="339" spans="2:6" x14ac:dyDescent="0.25">
      <c r="B339" s="48">
        <v>42786.406944444447</v>
      </c>
      <c r="C339" s="49">
        <v>163</v>
      </c>
      <c r="D339" s="49" t="s">
        <v>247</v>
      </c>
      <c r="E339" s="49" t="s">
        <v>7</v>
      </c>
      <c r="F339" s="50" t="s">
        <v>1</v>
      </c>
    </row>
    <row r="340" spans="2:6" x14ac:dyDescent="0.25">
      <c r="B340" s="48">
        <v>42786.523611111108</v>
      </c>
      <c r="C340" s="49">
        <v>168</v>
      </c>
      <c r="D340" s="49" t="s">
        <v>279</v>
      </c>
      <c r="E340" s="49" t="s">
        <v>7</v>
      </c>
      <c r="F340" s="50" t="s">
        <v>1</v>
      </c>
    </row>
    <row r="341" spans="2:6" ht="30" x14ac:dyDescent="0.25">
      <c r="B341" s="48">
        <v>42787.341666666667</v>
      </c>
      <c r="C341" s="49">
        <v>199</v>
      </c>
      <c r="D341" s="49" t="s">
        <v>242</v>
      </c>
      <c r="E341" s="49" t="s">
        <v>34</v>
      </c>
      <c r="F341" s="50" t="s">
        <v>2</v>
      </c>
    </row>
    <row r="342" spans="2:6" x14ac:dyDescent="0.25">
      <c r="B342" s="48">
        <v>42787.412499999999</v>
      </c>
      <c r="C342" s="49">
        <v>380</v>
      </c>
      <c r="D342" s="49" t="s">
        <v>280</v>
      </c>
      <c r="E342" s="49" t="s">
        <v>71</v>
      </c>
      <c r="F342" s="50" t="s">
        <v>1</v>
      </c>
    </row>
    <row r="343" spans="2:6" ht="30" x14ac:dyDescent="0.25">
      <c r="B343" s="48">
        <v>42787.48541666667</v>
      </c>
      <c r="C343" s="49">
        <v>120</v>
      </c>
      <c r="D343" s="49" t="s">
        <v>226</v>
      </c>
      <c r="E343" s="49" t="s">
        <v>39</v>
      </c>
      <c r="F343" s="50" t="s">
        <v>1</v>
      </c>
    </row>
    <row r="344" spans="2:6" x14ac:dyDescent="0.25">
      <c r="B344" s="48">
        <v>42787.508333333331</v>
      </c>
      <c r="C344" s="49">
        <v>157</v>
      </c>
      <c r="D344" s="49" t="s">
        <v>243</v>
      </c>
      <c r="E344" s="49" t="s">
        <v>7</v>
      </c>
      <c r="F344" s="50" t="s">
        <v>2</v>
      </c>
    </row>
    <row r="345" spans="2:6" x14ac:dyDescent="0.25">
      <c r="B345" s="48">
        <v>42787.520138888889</v>
      </c>
      <c r="C345" s="49">
        <v>168</v>
      </c>
      <c r="D345" s="49" t="s">
        <v>279</v>
      </c>
      <c r="E345" s="49" t="s">
        <v>7</v>
      </c>
      <c r="F345" s="50" t="s">
        <v>2</v>
      </c>
    </row>
    <row r="346" spans="2:6" x14ac:dyDescent="0.25">
      <c r="B346" s="48">
        <v>42787.559027777781</v>
      </c>
      <c r="C346" s="49">
        <v>175</v>
      </c>
      <c r="D346" s="49" t="s">
        <v>281</v>
      </c>
      <c r="E346" s="49" t="s">
        <v>34</v>
      </c>
      <c r="F346" s="50" t="s">
        <v>1</v>
      </c>
    </row>
    <row r="347" spans="2:6" x14ac:dyDescent="0.25">
      <c r="B347" s="48">
        <v>42787.563888888886</v>
      </c>
      <c r="C347" s="49">
        <v>123</v>
      </c>
      <c r="D347" s="49" t="s">
        <v>214</v>
      </c>
      <c r="E347" s="49" t="s">
        <v>56</v>
      </c>
      <c r="F347" s="50" t="s">
        <v>2</v>
      </c>
    </row>
    <row r="348" spans="2:6" x14ac:dyDescent="0.25">
      <c r="B348" s="48">
        <v>42788.697222222225</v>
      </c>
      <c r="C348" s="49">
        <v>157</v>
      </c>
      <c r="D348" s="49" t="s">
        <v>243</v>
      </c>
      <c r="E348" s="49" t="s">
        <v>7</v>
      </c>
      <c r="F348" s="50" t="s">
        <v>2</v>
      </c>
    </row>
    <row r="349" spans="2:6" ht="30" x14ac:dyDescent="0.25">
      <c r="B349" s="48">
        <v>42788.722222222219</v>
      </c>
      <c r="C349" s="49">
        <v>268</v>
      </c>
      <c r="D349" s="49" t="s">
        <v>219</v>
      </c>
      <c r="E349" s="49" t="s">
        <v>7</v>
      </c>
      <c r="F349" s="50" t="s">
        <v>1</v>
      </c>
    </row>
    <row r="350" spans="2:6" ht="30" x14ac:dyDescent="0.25">
      <c r="B350" s="48">
        <v>42788.80972222222</v>
      </c>
      <c r="C350" s="49">
        <v>253</v>
      </c>
      <c r="D350" s="49" t="s">
        <v>282</v>
      </c>
      <c r="E350" s="49" t="s">
        <v>7</v>
      </c>
      <c r="F350" s="50" t="s">
        <v>2</v>
      </c>
    </row>
    <row r="351" spans="2:6" ht="30" x14ac:dyDescent="0.25">
      <c r="B351" s="48">
        <v>42789.390277777777</v>
      </c>
      <c r="C351" s="49">
        <v>199</v>
      </c>
      <c r="D351" s="49" t="s">
        <v>242</v>
      </c>
      <c r="E351" s="49" t="s">
        <v>34</v>
      </c>
      <c r="F351" s="50" t="s">
        <v>1</v>
      </c>
    </row>
    <row r="352" spans="2:6" ht="30" x14ac:dyDescent="0.25">
      <c r="B352" s="48">
        <v>42789.512499999997</v>
      </c>
      <c r="C352" s="49">
        <v>224</v>
      </c>
      <c r="D352" s="49" t="s">
        <v>272</v>
      </c>
      <c r="E352" s="49" t="s">
        <v>29</v>
      </c>
      <c r="F352" s="50" t="s">
        <v>1</v>
      </c>
    </row>
    <row r="353" spans="2:6" x14ac:dyDescent="0.25">
      <c r="B353" s="48">
        <v>42789.700694444444</v>
      </c>
      <c r="C353" s="49">
        <v>378</v>
      </c>
      <c r="D353" s="49" t="s">
        <v>221</v>
      </c>
      <c r="E353" s="49" t="s">
        <v>7</v>
      </c>
      <c r="F353" s="50" t="s">
        <v>1</v>
      </c>
    </row>
    <row r="354" spans="2:6" ht="30" x14ac:dyDescent="0.25">
      <c r="B354" s="48">
        <v>42789.734722222223</v>
      </c>
      <c r="C354" s="49">
        <v>252</v>
      </c>
      <c r="D354" s="49" t="s">
        <v>283</v>
      </c>
      <c r="E354" s="49" t="s">
        <v>7</v>
      </c>
      <c r="F354" s="50" t="s">
        <v>1</v>
      </c>
    </row>
    <row r="355" spans="2:6" x14ac:dyDescent="0.25">
      <c r="B355" s="48">
        <v>42789.755555555559</v>
      </c>
      <c r="C355" s="49">
        <v>186</v>
      </c>
      <c r="D355" s="49" t="s">
        <v>284</v>
      </c>
      <c r="E355" s="49" t="s">
        <v>7</v>
      </c>
      <c r="F355" s="50" t="s">
        <v>1</v>
      </c>
    </row>
    <row r="356" spans="2:6" ht="30" x14ac:dyDescent="0.25">
      <c r="B356" s="48">
        <v>42789.887499999997</v>
      </c>
      <c r="C356" s="49">
        <v>200</v>
      </c>
      <c r="D356" s="49" t="s">
        <v>228</v>
      </c>
      <c r="E356" s="49" t="s">
        <v>34</v>
      </c>
      <c r="F356" s="50" t="s">
        <v>1</v>
      </c>
    </row>
    <row r="357" spans="2:6" x14ac:dyDescent="0.25">
      <c r="B357" s="48">
        <v>42790.113194444442</v>
      </c>
      <c r="C357" s="49">
        <v>157</v>
      </c>
      <c r="D357" s="49" t="s">
        <v>243</v>
      </c>
      <c r="E357" s="49" t="s">
        <v>7</v>
      </c>
      <c r="F357" s="50" t="s">
        <v>2</v>
      </c>
    </row>
    <row r="358" spans="2:6" x14ac:dyDescent="0.25">
      <c r="B358" s="48">
        <v>42790.447222222225</v>
      </c>
      <c r="C358" s="49">
        <v>126</v>
      </c>
      <c r="D358" s="49" t="s">
        <v>244</v>
      </c>
      <c r="E358" s="49" t="s">
        <v>41</v>
      </c>
      <c r="F358" s="50" t="s">
        <v>1</v>
      </c>
    </row>
    <row r="359" spans="2:6" ht="30" x14ac:dyDescent="0.25">
      <c r="B359" s="48">
        <v>42790.518055555556</v>
      </c>
      <c r="C359" s="49">
        <v>266</v>
      </c>
      <c r="D359" s="49" t="s">
        <v>285</v>
      </c>
      <c r="E359" s="49" t="s">
        <v>182</v>
      </c>
      <c r="F359" s="50" t="s">
        <v>1</v>
      </c>
    </row>
    <row r="360" spans="2:6" x14ac:dyDescent="0.25">
      <c r="B360" s="48">
        <v>42790.556944444441</v>
      </c>
      <c r="C360" s="49">
        <v>186</v>
      </c>
      <c r="D360" s="49" t="s">
        <v>284</v>
      </c>
      <c r="E360" s="49" t="s">
        <v>7</v>
      </c>
      <c r="F360" s="50" t="s">
        <v>1</v>
      </c>
    </row>
    <row r="361" spans="2:6" x14ac:dyDescent="0.25">
      <c r="B361" s="48">
        <v>42790.588888888888</v>
      </c>
      <c r="C361" s="49">
        <v>163</v>
      </c>
      <c r="D361" s="49" t="s">
        <v>247</v>
      </c>
      <c r="E361" s="49" t="s">
        <v>7</v>
      </c>
      <c r="F361" s="50" t="s">
        <v>1</v>
      </c>
    </row>
    <row r="362" spans="2:6" x14ac:dyDescent="0.25">
      <c r="B362" s="48">
        <v>42790.593055555553</v>
      </c>
      <c r="C362" s="49">
        <v>163</v>
      </c>
      <c r="D362" s="49" t="s">
        <v>247</v>
      </c>
      <c r="E362" s="49" t="s">
        <v>7</v>
      </c>
      <c r="F362" s="50" t="s">
        <v>2</v>
      </c>
    </row>
    <row r="363" spans="2:6" ht="30" x14ac:dyDescent="0.25">
      <c r="B363" s="48">
        <v>42790.612500000003</v>
      </c>
      <c r="C363" s="49">
        <v>268</v>
      </c>
      <c r="D363" s="49" t="s">
        <v>219</v>
      </c>
      <c r="E363" s="49" t="s">
        <v>7</v>
      </c>
      <c r="F363" s="50" t="s">
        <v>1</v>
      </c>
    </row>
    <row r="364" spans="2:6" x14ac:dyDescent="0.25">
      <c r="B364" s="48">
        <v>42790.613888888889</v>
      </c>
      <c r="C364" s="49">
        <v>98</v>
      </c>
      <c r="D364" s="49" t="s">
        <v>286</v>
      </c>
      <c r="E364" s="49" t="s">
        <v>7</v>
      </c>
      <c r="F364" s="50" t="s">
        <v>1</v>
      </c>
    </row>
    <row r="365" spans="2:6" x14ac:dyDescent="0.25">
      <c r="B365" s="48">
        <v>42791.421527777777</v>
      </c>
      <c r="C365" s="49">
        <v>452</v>
      </c>
      <c r="D365" s="49" t="s">
        <v>287</v>
      </c>
      <c r="E365" s="49" t="s">
        <v>54</v>
      </c>
      <c r="F365" s="50" t="s">
        <v>2</v>
      </c>
    </row>
    <row r="366" spans="2:6" ht="30" x14ac:dyDescent="0.25">
      <c r="B366" s="48">
        <v>42791.470833333333</v>
      </c>
      <c r="C366" s="49">
        <v>225</v>
      </c>
      <c r="D366" s="49" t="s">
        <v>222</v>
      </c>
      <c r="E366" s="49" t="s">
        <v>7</v>
      </c>
      <c r="F366" s="50" t="s">
        <v>1</v>
      </c>
    </row>
    <row r="367" spans="2:6" ht="30" x14ac:dyDescent="0.25">
      <c r="B367" s="48">
        <v>42791.520833333336</v>
      </c>
      <c r="C367" s="49">
        <v>268</v>
      </c>
      <c r="D367" s="49" t="s">
        <v>219</v>
      </c>
      <c r="E367" s="49" t="s">
        <v>7</v>
      </c>
      <c r="F367" s="50" t="s">
        <v>1</v>
      </c>
    </row>
    <row r="368" spans="2:6" x14ac:dyDescent="0.25">
      <c r="B368" s="48">
        <v>42793.393750000003</v>
      </c>
      <c r="C368" s="49">
        <v>115</v>
      </c>
      <c r="D368" s="49" t="s">
        <v>251</v>
      </c>
      <c r="E368" s="49" t="s">
        <v>29</v>
      </c>
      <c r="F368" s="50" t="s">
        <v>1</v>
      </c>
    </row>
    <row r="369" spans="2:6" ht="30" x14ac:dyDescent="0.25">
      <c r="B369" s="48">
        <v>42793.769444444442</v>
      </c>
      <c r="C369" s="49">
        <v>258</v>
      </c>
      <c r="D369" s="49" t="s">
        <v>288</v>
      </c>
      <c r="E369" s="49" t="s">
        <v>39</v>
      </c>
      <c r="F369" s="50" t="s">
        <v>1</v>
      </c>
    </row>
    <row r="370" spans="2:6" x14ac:dyDescent="0.25">
      <c r="B370" s="48">
        <v>42793.810416666667</v>
      </c>
      <c r="C370" s="49">
        <v>165</v>
      </c>
      <c r="D370" s="49" t="s">
        <v>250</v>
      </c>
      <c r="E370" s="49" t="s">
        <v>7</v>
      </c>
      <c r="F370" s="50" t="s">
        <v>1</v>
      </c>
    </row>
    <row r="371" spans="2:6" x14ac:dyDescent="0.25">
      <c r="B371" s="48">
        <v>42794.464583333334</v>
      </c>
      <c r="C371" s="49">
        <v>166</v>
      </c>
      <c r="D371" s="49" t="s">
        <v>215</v>
      </c>
      <c r="E371" s="49" t="s">
        <v>7</v>
      </c>
      <c r="F371" s="50" t="s">
        <v>2</v>
      </c>
    </row>
    <row r="372" spans="2:6" x14ac:dyDescent="0.25">
      <c r="B372" s="48">
        <v>42794.479861111111</v>
      </c>
      <c r="C372" s="49">
        <v>172</v>
      </c>
      <c r="D372" s="49" t="s">
        <v>223</v>
      </c>
      <c r="E372" s="49" t="s">
        <v>7</v>
      </c>
      <c r="F372" s="50" t="s">
        <v>1</v>
      </c>
    </row>
    <row r="373" spans="2:6" x14ac:dyDescent="0.25">
      <c r="B373" s="48">
        <v>42794.518750000003</v>
      </c>
      <c r="C373" s="49">
        <v>378</v>
      </c>
      <c r="D373" s="49" t="s">
        <v>221</v>
      </c>
      <c r="E373" s="49" t="s">
        <v>7</v>
      </c>
      <c r="F373" s="50" t="s">
        <v>1</v>
      </c>
    </row>
    <row r="374" spans="2:6" ht="30" x14ac:dyDescent="0.25">
      <c r="B374" s="48">
        <v>42794.613888888889</v>
      </c>
      <c r="C374" s="49">
        <v>268</v>
      </c>
      <c r="D374" s="49" t="s">
        <v>219</v>
      </c>
      <c r="E374" s="49" t="s">
        <v>7</v>
      </c>
      <c r="F374" s="50" t="s">
        <v>1</v>
      </c>
    </row>
    <row r="375" spans="2:6" x14ac:dyDescent="0.25">
      <c r="B375" s="48">
        <v>42794.661805555559</v>
      </c>
      <c r="C375" s="49">
        <v>147</v>
      </c>
      <c r="D375" s="49" t="s">
        <v>245</v>
      </c>
      <c r="E375" s="49" t="s">
        <v>63</v>
      </c>
      <c r="F375" s="50" t="s">
        <v>1</v>
      </c>
    </row>
    <row r="376" spans="2:6" ht="30" x14ac:dyDescent="0.25">
      <c r="B376" s="48">
        <v>42794.688888888886</v>
      </c>
      <c r="C376" s="49">
        <v>262</v>
      </c>
      <c r="D376" s="49" t="s">
        <v>289</v>
      </c>
      <c r="E376" s="49" t="s">
        <v>7</v>
      </c>
      <c r="F376" s="50" t="s">
        <v>2</v>
      </c>
    </row>
    <row r="377" spans="2:6" x14ac:dyDescent="0.25">
      <c r="B377" s="48">
        <v>42794.692361111112</v>
      </c>
      <c r="C377" s="49">
        <v>186</v>
      </c>
      <c r="D377" s="49" t="s">
        <v>284</v>
      </c>
      <c r="E377" s="49" t="s">
        <v>7</v>
      </c>
      <c r="F377" s="50" t="s">
        <v>1</v>
      </c>
    </row>
    <row r="378" spans="2:6" x14ac:dyDescent="0.25">
      <c r="B378" s="48">
        <v>42794.728472222225</v>
      </c>
      <c r="C378" s="49">
        <v>113</v>
      </c>
      <c r="D378" s="49" t="s">
        <v>290</v>
      </c>
      <c r="E378" s="49" t="s">
        <v>34</v>
      </c>
      <c r="F378" s="50" t="s">
        <v>1</v>
      </c>
    </row>
    <row r="379" spans="2:6" x14ac:dyDescent="0.25">
      <c r="B379" s="48">
        <v>42794.765972222223</v>
      </c>
      <c r="C379" s="49">
        <v>163</v>
      </c>
      <c r="D379" s="49" t="s">
        <v>247</v>
      </c>
      <c r="E379" s="49" t="s">
        <v>7</v>
      </c>
      <c r="F379" s="50" t="s">
        <v>2</v>
      </c>
    </row>
    <row r="380" spans="2:6" x14ac:dyDescent="0.25">
      <c r="B380" s="48">
        <v>42795.518055555556</v>
      </c>
      <c r="C380" s="49">
        <v>451</v>
      </c>
      <c r="D380" s="49" t="s">
        <v>267</v>
      </c>
      <c r="E380" s="102" t="s">
        <v>7</v>
      </c>
      <c r="F380" s="49" t="s">
        <v>2</v>
      </c>
    </row>
    <row r="381" spans="2:6" x14ac:dyDescent="0.25">
      <c r="B381" s="48">
        <v>42796.559027777781</v>
      </c>
      <c r="C381" s="49">
        <v>172</v>
      </c>
      <c r="D381" s="49" t="s">
        <v>223</v>
      </c>
      <c r="E381" s="102" t="s">
        <v>7</v>
      </c>
      <c r="F381" s="49" t="s">
        <v>1</v>
      </c>
    </row>
    <row r="382" spans="2:6" x14ac:dyDescent="0.25">
      <c r="B382" s="48">
        <v>42796.572916666664</v>
      </c>
      <c r="C382" s="49">
        <v>98</v>
      </c>
      <c r="D382" s="49" t="s">
        <v>286</v>
      </c>
      <c r="E382" s="102" t="s">
        <v>7</v>
      </c>
      <c r="F382" s="49" t="s">
        <v>1</v>
      </c>
    </row>
    <row r="383" spans="2:6" ht="30" x14ac:dyDescent="0.25">
      <c r="B383" s="48">
        <v>42796.806250000001</v>
      </c>
      <c r="C383" s="49">
        <v>197</v>
      </c>
      <c r="D383" s="49" t="s">
        <v>266</v>
      </c>
      <c r="E383" s="103" t="s">
        <v>7</v>
      </c>
      <c r="F383" s="49" t="s">
        <v>1</v>
      </c>
    </row>
    <row r="384" spans="2:6" x14ac:dyDescent="0.25">
      <c r="B384" s="48">
        <v>42797.556250000001</v>
      </c>
      <c r="C384" s="49">
        <v>155</v>
      </c>
      <c r="D384" s="49" t="s">
        <v>301</v>
      </c>
      <c r="E384" s="102" t="s">
        <v>7</v>
      </c>
      <c r="F384" s="49" t="s">
        <v>2</v>
      </c>
    </row>
    <row r="385" spans="2:6" x14ac:dyDescent="0.25">
      <c r="B385" s="48">
        <v>42797.786805555559</v>
      </c>
      <c r="C385" s="49">
        <v>160</v>
      </c>
      <c r="D385" s="49" t="s">
        <v>227</v>
      </c>
      <c r="E385" s="102" t="s">
        <v>7</v>
      </c>
      <c r="F385" s="49" t="s">
        <v>1</v>
      </c>
    </row>
    <row r="386" spans="2:6" ht="30" x14ac:dyDescent="0.25">
      <c r="B386" s="48">
        <v>42799.76666666667</v>
      </c>
      <c r="C386" s="49">
        <v>226</v>
      </c>
      <c r="D386" s="49" t="s">
        <v>268</v>
      </c>
      <c r="E386" s="103" t="s">
        <v>7</v>
      </c>
      <c r="F386" s="49" t="s">
        <v>1</v>
      </c>
    </row>
    <row r="387" spans="2:6" ht="30" x14ac:dyDescent="0.25">
      <c r="B387" s="48">
        <v>42800.542361111111</v>
      </c>
      <c r="C387" s="49">
        <v>252</v>
      </c>
      <c r="D387" s="49" t="s">
        <v>283</v>
      </c>
      <c r="E387" s="103" t="s">
        <v>7</v>
      </c>
      <c r="F387" s="49" t="s">
        <v>1</v>
      </c>
    </row>
    <row r="388" spans="2:6" x14ac:dyDescent="0.25">
      <c r="B388" s="48">
        <v>42800.707638888889</v>
      </c>
      <c r="C388" s="49">
        <v>155</v>
      </c>
      <c r="D388" s="49" t="s">
        <v>301</v>
      </c>
      <c r="E388" s="102" t="s">
        <v>7</v>
      </c>
      <c r="F388" s="49" t="s">
        <v>1</v>
      </c>
    </row>
    <row r="389" spans="2:6" x14ac:dyDescent="0.25">
      <c r="B389" s="48">
        <v>42800.707638888889</v>
      </c>
      <c r="C389" s="49">
        <v>188</v>
      </c>
      <c r="D389" s="49" t="s">
        <v>229</v>
      </c>
      <c r="E389" s="102" t="s">
        <v>39</v>
      </c>
      <c r="F389" s="49" t="s">
        <v>1</v>
      </c>
    </row>
    <row r="390" spans="2:6" ht="30" x14ac:dyDescent="0.25">
      <c r="B390" s="48">
        <v>42800.730555555558</v>
      </c>
      <c r="C390" s="49">
        <v>252</v>
      </c>
      <c r="D390" s="49" t="s">
        <v>283</v>
      </c>
      <c r="E390" s="103" t="s">
        <v>7</v>
      </c>
      <c r="F390" s="49" t="s">
        <v>1</v>
      </c>
    </row>
    <row r="391" spans="2:6" x14ac:dyDescent="0.25">
      <c r="B391" s="48">
        <v>42801.368055555555</v>
      </c>
      <c r="C391" s="49">
        <v>167</v>
      </c>
      <c r="D391" s="49" t="s">
        <v>302</v>
      </c>
      <c r="E391" s="102" t="s">
        <v>7</v>
      </c>
      <c r="F391" s="49" t="s">
        <v>2</v>
      </c>
    </row>
    <row r="392" spans="2:6" x14ac:dyDescent="0.25">
      <c r="B392" s="48">
        <v>42801.395138888889</v>
      </c>
      <c r="C392" s="49">
        <v>167</v>
      </c>
      <c r="D392" s="49" t="s">
        <v>302</v>
      </c>
      <c r="E392" s="102" t="s">
        <v>7</v>
      </c>
      <c r="F392" s="49" t="s">
        <v>2</v>
      </c>
    </row>
    <row r="393" spans="2:6" x14ac:dyDescent="0.25">
      <c r="B393" s="48">
        <v>42801.416666666664</v>
      </c>
      <c r="C393" s="49">
        <v>160</v>
      </c>
      <c r="D393" s="49" t="s">
        <v>227</v>
      </c>
      <c r="E393" s="102" t="s">
        <v>7</v>
      </c>
      <c r="F393" s="49" t="s">
        <v>1</v>
      </c>
    </row>
    <row r="394" spans="2:6" x14ac:dyDescent="0.25">
      <c r="B394" s="48">
        <v>42801.581944444442</v>
      </c>
      <c r="C394" s="49">
        <v>454</v>
      </c>
      <c r="D394" s="49" t="s">
        <v>303</v>
      </c>
      <c r="E394" s="102" t="s">
        <v>7</v>
      </c>
      <c r="F394" s="49" t="s">
        <v>2</v>
      </c>
    </row>
    <row r="395" spans="2:6" x14ac:dyDescent="0.25">
      <c r="B395" s="48">
        <v>42801.650694444441</v>
      </c>
      <c r="C395" s="49">
        <v>378</v>
      </c>
      <c r="D395" s="49" t="s">
        <v>221</v>
      </c>
      <c r="E395" s="102" t="s">
        <v>7</v>
      </c>
      <c r="F395" s="49" t="s">
        <v>1</v>
      </c>
    </row>
    <row r="396" spans="2:6" ht="30" x14ac:dyDescent="0.25">
      <c r="B396" s="48">
        <v>42801.8125</v>
      </c>
      <c r="C396" s="49">
        <v>110</v>
      </c>
      <c r="D396" s="49" t="s">
        <v>235</v>
      </c>
      <c r="E396" s="102" t="s">
        <v>7</v>
      </c>
      <c r="F396" s="49" t="s">
        <v>2</v>
      </c>
    </row>
    <row r="397" spans="2:6" x14ac:dyDescent="0.25">
      <c r="B397" s="48">
        <v>42802.595833333333</v>
      </c>
      <c r="C397" s="49">
        <v>172</v>
      </c>
      <c r="D397" s="49" t="s">
        <v>223</v>
      </c>
      <c r="E397" s="102" t="s">
        <v>7</v>
      </c>
      <c r="F397" s="49" t="s">
        <v>1</v>
      </c>
    </row>
    <row r="398" spans="2:6" x14ac:dyDescent="0.25">
      <c r="B398" s="48">
        <v>42803.388194444444</v>
      </c>
      <c r="C398" s="49">
        <v>378</v>
      </c>
      <c r="D398" s="49" t="s">
        <v>221</v>
      </c>
      <c r="E398" s="102" t="s">
        <v>7</v>
      </c>
      <c r="F398" s="49" t="s">
        <v>1</v>
      </c>
    </row>
    <row r="399" spans="2:6" x14ac:dyDescent="0.25">
      <c r="B399" s="48">
        <v>42803.393750000003</v>
      </c>
      <c r="C399" s="49">
        <v>134</v>
      </c>
      <c r="D399" s="49" t="s">
        <v>217</v>
      </c>
      <c r="E399" s="102" t="s">
        <v>131</v>
      </c>
      <c r="F399" s="49" t="s">
        <v>1</v>
      </c>
    </row>
    <row r="400" spans="2:6" ht="30" x14ac:dyDescent="0.25">
      <c r="B400" s="48">
        <v>42803.456944444442</v>
      </c>
      <c r="C400" s="49">
        <v>248</v>
      </c>
      <c r="D400" s="49" t="s">
        <v>274</v>
      </c>
      <c r="E400" s="103" t="s">
        <v>7</v>
      </c>
      <c r="F400" s="49" t="s">
        <v>1</v>
      </c>
    </row>
    <row r="401" spans="2:6" x14ac:dyDescent="0.25">
      <c r="B401" s="48">
        <v>42803.507638888892</v>
      </c>
      <c r="C401" s="49">
        <v>162</v>
      </c>
      <c r="D401" s="49" t="s">
        <v>213</v>
      </c>
      <c r="E401" s="102" t="s">
        <v>19</v>
      </c>
      <c r="F401" s="49" t="s">
        <v>2</v>
      </c>
    </row>
    <row r="402" spans="2:6" x14ac:dyDescent="0.25">
      <c r="B402" s="48">
        <v>42803.509722222225</v>
      </c>
      <c r="C402" s="49">
        <v>451</v>
      </c>
      <c r="D402" s="49" t="s">
        <v>267</v>
      </c>
      <c r="E402" s="102" t="s">
        <v>7</v>
      </c>
      <c r="F402" s="49" t="s">
        <v>1</v>
      </c>
    </row>
    <row r="403" spans="2:6" x14ac:dyDescent="0.25">
      <c r="B403" s="48">
        <v>42803.520833333336</v>
      </c>
      <c r="C403" s="49">
        <v>162</v>
      </c>
      <c r="D403" s="49" t="s">
        <v>213</v>
      </c>
      <c r="E403" s="102" t="s">
        <v>19</v>
      </c>
      <c r="F403" s="49" t="s">
        <v>1</v>
      </c>
    </row>
    <row r="404" spans="2:6" x14ac:dyDescent="0.25">
      <c r="B404" s="48">
        <v>42803.57916666667</v>
      </c>
      <c r="C404" s="49">
        <v>189</v>
      </c>
      <c r="D404" s="49" t="s">
        <v>236</v>
      </c>
      <c r="E404" s="102" t="s">
        <v>39</v>
      </c>
      <c r="F404" s="49" t="s">
        <v>1</v>
      </c>
    </row>
    <row r="405" spans="2:6" x14ac:dyDescent="0.25">
      <c r="B405" s="48">
        <v>42803.597916666666</v>
      </c>
      <c r="C405" s="49">
        <v>309</v>
      </c>
      <c r="D405" s="49" t="s">
        <v>212</v>
      </c>
      <c r="E405" s="103" t="s">
        <v>29</v>
      </c>
      <c r="F405" s="49" t="s">
        <v>1</v>
      </c>
    </row>
    <row r="406" spans="2:6" x14ac:dyDescent="0.25">
      <c r="B406" s="48">
        <v>42803.599305555559</v>
      </c>
      <c r="C406" s="49">
        <v>388</v>
      </c>
      <c r="D406" s="49" t="s">
        <v>239</v>
      </c>
      <c r="E406" s="102" t="s">
        <v>39</v>
      </c>
      <c r="F406" s="49" t="s">
        <v>1</v>
      </c>
    </row>
    <row r="407" spans="2:6" x14ac:dyDescent="0.25">
      <c r="B407" s="48">
        <v>42803.67083333333</v>
      </c>
      <c r="C407" s="49">
        <v>165</v>
      </c>
      <c r="D407" s="49" t="s">
        <v>250</v>
      </c>
      <c r="E407" s="102" t="s">
        <v>7</v>
      </c>
      <c r="F407" s="49" t="s">
        <v>1</v>
      </c>
    </row>
    <row r="408" spans="2:6" x14ac:dyDescent="0.25">
      <c r="B408" s="48">
        <v>42803.727777777778</v>
      </c>
      <c r="C408" s="49">
        <v>121</v>
      </c>
      <c r="D408" s="49" t="s">
        <v>304</v>
      </c>
      <c r="E408" s="102" t="s">
        <v>80</v>
      </c>
      <c r="F408" s="49" t="s">
        <v>1</v>
      </c>
    </row>
    <row r="409" spans="2:6" x14ac:dyDescent="0.25">
      <c r="B409" s="48">
        <v>42803.736805555556</v>
      </c>
      <c r="C409" s="49">
        <v>163</v>
      </c>
      <c r="D409" s="49" t="s">
        <v>247</v>
      </c>
      <c r="E409" s="102" t="s">
        <v>7</v>
      </c>
      <c r="F409" s="49" t="s">
        <v>1</v>
      </c>
    </row>
    <row r="410" spans="2:6" x14ac:dyDescent="0.25">
      <c r="B410" s="48">
        <v>42803.783333333333</v>
      </c>
      <c r="C410" s="49">
        <v>166</v>
      </c>
      <c r="D410" s="49" t="s">
        <v>215</v>
      </c>
      <c r="E410" s="102" t="s">
        <v>7</v>
      </c>
      <c r="F410" s="49" t="s">
        <v>1</v>
      </c>
    </row>
    <row r="411" spans="2:6" x14ac:dyDescent="0.25">
      <c r="B411" s="48">
        <v>42804.34652777778</v>
      </c>
      <c r="C411" s="49">
        <v>134</v>
      </c>
      <c r="D411" s="49" t="s">
        <v>217</v>
      </c>
      <c r="E411" s="102" t="s">
        <v>131</v>
      </c>
      <c r="F411" s="49" t="s">
        <v>1</v>
      </c>
    </row>
    <row r="412" spans="2:6" x14ac:dyDescent="0.25">
      <c r="B412" s="48">
        <v>42804.384027777778</v>
      </c>
      <c r="C412" s="49">
        <v>97</v>
      </c>
      <c r="D412" s="49" t="s">
        <v>305</v>
      </c>
      <c r="E412" s="102" t="s">
        <v>7</v>
      </c>
      <c r="F412" s="49" t="s">
        <v>2</v>
      </c>
    </row>
    <row r="413" spans="2:6" x14ac:dyDescent="0.25">
      <c r="B413" s="48">
        <v>42807.686805555553</v>
      </c>
      <c r="C413" s="49">
        <v>454</v>
      </c>
      <c r="D413" s="49" t="s">
        <v>303</v>
      </c>
      <c r="E413" s="102" t="s">
        <v>7</v>
      </c>
      <c r="F413" s="49" t="s">
        <v>2</v>
      </c>
    </row>
    <row r="414" spans="2:6" ht="30" x14ac:dyDescent="0.25">
      <c r="B414" s="48">
        <v>42807.689583333333</v>
      </c>
      <c r="C414" s="49">
        <v>265</v>
      </c>
      <c r="D414" s="49" t="s">
        <v>275</v>
      </c>
      <c r="E414" s="103" t="s">
        <v>7</v>
      </c>
      <c r="F414" s="49" t="s">
        <v>2</v>
      </c>
    </row>
    <row r="415" spans="2:6" x14ac:dyDescent="0.25">
      <c r="B415" s="48">
        <v>42807.713888888888</v>
      </c>
      <c r="C415" s="49">
        <v>164</v>
      </c>
      <c r="D415" s="49" t="s">
        <v>237</v>
      </c>
      <c r="E415" s="102" t="s">
        <v>7</v>
      </c>
      <c r="F415" s="49" t="s">
        <v>2</v>
      </c>
    </row>
    <row r="416" spans="2:6" x14ac:dyDescent="0.25">
      <c r="B416" s="48">
        <v>42807.726388888892</v>
      </c>
      <c r="C416" s="49">
        <v>178</v>
      </c>
      <c r="D416" s="49" t="s">
        <v>273</v>
      </c>
      <c r="E416" s="102" t="s">
        <v>7</v>
      </c>
      <c r="F416" s="49" t="s">
        <v>1</v>
      </c>
    </row>
    <row r="417" spans="2:6" x14ac:dyDescent="0.25">
      <c r="B417" s="48">
        <v>42808.304861111108</v>
      </c>
      <c r="C417" s="49">
        <v>161</v>
      </c>
      <c r="D417" s="49" t="s">
        <v>240</v>
      </c>
      <c r="E417" s="102" t="s">
        <v>34</v>
      </c>
      <c r="F417" s="49" t="s">
        <v>1</v>
      </c>
    </row>
    <row r="418" spans="2:6" x14ac:dyDescent="0.25">
      <c r="B418" s="48">
        <v>42808.363888888889</v>
      </c>
      <c r="C418" s="49">
        <v>167</v>
      </c>
      <c r="D418" s="49" t="s">
        <v>302</v>
      </c>
      <c r="E418" s="102" t="s">
        <v>7</v>
      </c>
      <c r="F418" s="49" t="s">
        <v>2</v>
      </c>
    </row>
    <row r="419" spans="2:6" x14ac:dyDescent="0.25">
      <c r="B419" s="48">
        <v>42808.368750000001</v>
      </c>
      <c r="C419" s="49">
        <v>167</v>
      </c>
      <c r="D419" s="49" t="s">
        <v>302</v>
      </c>
      <c r="E419" s="102" t="s">
        <v>7</v>
      </c>
      <c r="F419" s="49" t="s">
        <v>2</v>
      </c>
    </row>
    <row r="420" spans="2:6" ht="30" x14ac:dyDescent="0.25">
      <c r="B420" s="48">
        <v>42808.386111111111</v>
      </c>
      <c r="C420" s="49">
        <v>297</v>
      </c>
      <c r="D420" s="49" t="s">
        <v>211</v>
      </c>
      <c r="E420" s="102" t="s">
        <v>19</v>
      </c>
      <c r="F420" s="49" t="s">
        <v>1</v>
      </c>
    </row>
    <row r="421" spans="2:6" x14ac:dyDescent="0.25">
      <c r="B421" s="48">
        <v>42808.573611111111</v>
      </c>
      <c r="C421" s="49">
        <v>157</v>
      </c>
      <c r="D421" s="49" t="s">
        <v>243</v>
      </c>
      <c r="E421" s="102" t="s">
        <v>7</v>
      </c>
      <c r="F421" s="49" t="s">
        <v>1</v>
      </c>
    </row>
    <row r="422" spans="2:6" x14ac:dyDescent="0.25">
      <c r="B422" s="48">
        <v>42808.647916666669</v>
      </c>
      <c r="C422" s="49">
        <v>385</v>
      </c>
      <c r="D422" s="49" t="s">
        <v>306</v>
      </c>
      <c r="E422" s="102" t="s">
        <v>39</v>
      </c>
      <c r="F422" s="49" t="s">
        <v>1</v>
      </c>
    </row>
    <row r="423" spans="2:6" ht="30" x14ac:dyDescent="0.25">
      <c r="B423" s="48">
        <v>42808.715277777781</v>
      </c>
      <c r="C423" s="49">
        <v>201</v>
      </c>
      <c r="D423" s="49" t="s">
        <v>307</v>
      </c>
      <c r="E423" s="103" t="s">
        <v>75</v>
      </c>
      <c r="F423" s="49" t="s">
        <v>1</v>
      </c>
    </row>
    <row r="424" spans="2:6" x14ac:dyDescent="0.25">
      <c r="B424" s="48">
        <v>42809.504166666666</v>
      </c>
      <c r="C424" s="49">
        <v>165</v>
      </c>
      <c r="D424" s="49" t="s">
        <v>250</v>
      </c>
      <c r="E424" s="102" t="s">
        <v>7</v>
      </c>
      <c r="F424" s="49" t="s">
        <v>1</v>
      </c>
    </row>
    <row r="425" spans="2:6" ht="30" x14ac:dyDescent="0.25">
      <c r="B425" s="48">
        <v>42809.657638888886</v>
      </c>
      <c r="C425" s="49">
        <v>110</v>
      </c>
      <c r="D425" s="49" t="s">
        <v>235</v>
      </c>
      <c r="E425" s="102" t="s">
        <v>7</v>
      </c>
      <c r="F425" s="49" t="s">
        <v>1</v>
      </c>
    </row>
    <row r="426" spans="2:6" x14ac:dyDescent="0.25">
      <c r="B426" s="48">
        <v>42809.711805555555</v>
      </c>
      <c r="C426" s="49">
        <v>389</v>
      </c>
      <c r="D426" s="49" t="s">
        <v>308</v>
      </c>
      <c r="E426" s="102" t="s">
        <v>7</v>
      </c>
      <c r="F426" s="49" t="s">
        <v>1</v>
      </c>
    </row>
    <row r="427" spans="2:6" x14ac:dyDescent="0.25">
      <c r="B427" s="48">
        <v>42809.745138888888</v>
      </c>
      <c r="C427" s="49">
        <v>160</v>
      </c>
      <c r="D427" s="49" t="s">
        <v>227</v>
      </c>
      <c r="E427" s="102" t="s">
        <v>7</v>
      </c>
      <c r="F427" s="49" t="s">
        <v>1</v>
      </c>
    </row>
    <row r="428" spans="2:6" x14ac:dyDescent="0.25">
      <c r="B428" s="48">
        <v>42809.752083333333</v>
      </c>
      <c r="C428" s="49">
        <v>166</v>
      </c>
      <c r="D428" s="49" t="s">
        <v>215</v>
      </c>
      <c r="E428" s="102" t="s">
        <v>7</v>
      </c>
      <c r="F428" s="49" t="s">
        <v>1</v>
      </c>
    </row>
    <row r="429" spans="2:6" x14ac:dyDescent="0.25">
      <c r="B429" s="48">
        <v>42810.380555555559</v>
      </c>
      <c r="C429" s="49">
        <v>134</v>
      </c>
      <c r="D429" s="49" t="s">
        <v>217</v>
      </c>
      <c r="E429" s="102" t="s">
        <v>131</v>
      </c>
      <c r="F429" s="49" t="s">
        <v>2</v>
      </c>
    </row>
    <row r="430" spans="2:6" x14ac:dyDescent="0.25">
      <c r="B430" s="48">
        <v>42810.443749999999</v>
      </c>
      <c r="C430" s="49">
        <v>164</v>
      </c>
      <c r="D430" s="49" t="s">
        <v>237</v>
      </c>
      <c r="E430" s="102" t="s">
        <v>7</v>
      </c>
      <c r="F430" s="49" t="s">
        <v>2</v>
      </c>
    </row>
    <row r="431" spans="2:6" x14ac:dyDescent="0.25">
      <c r="B431" s="48">
        <v>42810.730555555558</v>
      </c>
      <c r="C431" s="49">
        <v>305</v>
      </c>
      <c r="D431" s="49" t="s">
        <v>309</v>
      </c>
      <c r="E431" s="102" t="s">
        <v>39</v>
      </c>
      <c r="F431" s="49" t="s">
        <v>2</v>
      </c>
    </row>
    <row r="432" spans="2:6" x14ac:dyDescent="0.25">
      <c r="B432" s="48">
        <v>42811.42291666667</v>
      </c>
      <c r="C432" s="49">
        <v>378</v>
      </c>
      <c r="D432" s="49" t="s">
        <v>221</v>
      </c>
      <c r="E432" s="102" t="s">
        <v>7</v>
      </c>
      <c r="F432" s="49" t="s">
        <v>1</v>
      </c>
    </row>
    <row r="433" spans="2:6" ht="30" x14ac:dyDescent="0.25">
      <c r="B433" s="48">
        <v>42811.536111111112</v>
      </c>
      <c r="C433" s="49">
        <v>171</v>
      </c>
      <c r="D433" s="49" t="s">
        <v>310</v>
      </c>
      <c r="E433" s="102" t="s">
        <v>7</v>
      </c>
      <c r="F433" s="49" t="s">
        <v>1</v>
      </c>
    </row>
    <row r="434" spans="2:6" x14ac:dyDescent="0.25">
      <c r="B434" s="48">
        <v>42811.726388888892</v>
      </c>
      <c r="C434" s="49">
        <v>160</v>
      </c>
      <c r="D434" s="49" t="s">
        <v>227</v>
      </c>
      <c r="E434" s="102" t="s">
        <v>7</v>
      </c>
      <c r="F434" s="49" t="s">
        <v>1</v>
      </c>
    </row>
    <row r="435" spans="2:6" ht="30" x14ac:dyDescent="0.25">
      <c r="B435" s="48">
        <v>42811.737500000003</v>
      </c>
      <c r="C435" s="49">
        <v>264</v>
      </c>
      <c r="D435" s="49" t="s">
        <v>248</v>
      </c>
      <c r="E435" s="102" t="s">
        <v>71</v>
      </c>
      <c r="F435" s="49" t="s">
        <v>1</v>
      </c>
    </row>
    <row r="436" spans="2:6" x14ac:dyDescent="0.25">
      <c r="B436" s="48">
        <v>42811.752083333333</v>
      </c>
      <c r="C436" s="49">
        <v>137</v>
      </c>
      <c r="D436" s="49" t="s">
        <v>311</v>
      </c>
      <c r="E436" s="102" t="s">
        <v>52</v>
      </c>
      <c r="F436" s="49" t="s">
        <v>2</v>
      </c>
    </row>
    <row r="437" spans="2:6" x14ac:dyDescent="0.25">
      <c r="B437" s="48">
        <v>42812.39166666667</v>
      </c>
      <c r="C437" s="49">
        <v>167</v>
      </c>
      <c r="D437" s="49" t="s">
        <v>302</v>
      </c>
      <c r="E437" s="102" t="s">
        <v>7</v>
      </c>
      <c r="F437" s="49" t="s">
        <v>2</v>
      </c>
    </row>
    <row r="438" spans="2:6" ht="30" x14ac:dyDescent="0.25">
      <c r="B438" s="48">
        <v>42812.393750000003</v>
      </c>
      <c r="C438" s="49">
        <v>253</v>
      </c>
      <c r="D438" s="49" t="s">
        <v>282</v>
      </c>
      <c r="E438" s="102" t="s">
        <v>7</v>
      </c>
      <c r="F438" s="49" t="s">
        <v>1</v>
      </c>
    </row>
    <row r="439" spans="2:6" ht="30" x14ac:dyDescent="0.25">
      <c r="B439" s="48">
        <v>42812.421527777777</v>
      </c>
      <c r="C439" s="49">
        <v>196</v>
      </c>
      <c r="D439" s="49" t="s">
        <v>312</v>
      </c>
      <c r="E439" s="102" t="s">
        <v>7</v>
      </c>
      <c r="F439" s="49" t="s">
        <v>1</v>
      </c>
    </row>
    <row r="440" spans="2:6" x14ac:dyDescent="0.25">
      <c r="B440" s="48">
        <v>42812.42291666667</v>
      </c>
      <c r="C440" s="49">
        <v>147</v>
      </c>
      <c r="D440" s="49" t="s">
        <v>245</v>
      </c>
      <c r="E440" s="102" t="s">
        <v>63</v>
      </c>
      <c r="F440" s="49" t="s">
        <v>1</v>
      </c>
    </row>
    <row r="441" spans="2:6" x14ac:dyDescent="0.25">
      <c r="B441" s="48">
        <v>42812.598611111112</v>
      </c>
      <c r="C441" s="49">
        <v>378</v>
      </c>
      <c r="D441" s="49" t="s">
        <v>221</v>
      </c>
      <c r="E441" s="102" t="s">
        <v>7</v>
      </c>
      <c r="F441" s="49" t="s">
        <v>1</v>
      </c>
    </row>
    <row r="442" spans="2:6" ht="30" x14ac:dyDescent="0.25">
      <c r="B442" s="48">
        <v>42812.700694444444</v>
      </c>
      <c r="C442" s="49">
        <v>297</v>
      </c>
      <c r="D442" s="49" t="s">
        <v>211</v>
      </c>
      <c r="E442" s="102" t="s">
        <v>19</v>
      </c>
      <c r="F442" s="49" t="s">
        <v>1</v>
      </c>
    </row>
    <row r="443" spans="2:6" x14ac:dyDescent="0.25">
      <c r="B443" s="48">
        <v>42812.725694444445</v>
      </c>
      <c r="C443" s="49">
        <v>165</v>
      </c>
      <c r="D443" s="49" t="s">
        <v>250</v>
      </c>
      <c r="E443" s="102" t="s">
        <v>7</v>
      </c>
      <c r="F443" s="49" t="s">
        <v>1</v>
      </c>
    </row>
    <row r="444" spans="2:6" ht="30" x14ac:dyDescent="0.25">
      <c r="B444" s="48">
        <v>42813.692361111112</v>
      </c>
      <c r="C444" s="49">
        <v>226</v>
      </c>
      <c r="D444" s="49" t="s">
        <v>268</v>
      </c>
      <c r="E444" s="102" t="s">
        <v>7</v>
      </c>
      <c r="F444" s="49" t="s">
        <v>1</v>
      </c>
    </row>
    <row r="445" spans="2:6" x14ac:dyDescent="0.25">
      <c r="B445" s="48">
        <v>42814.70416666667</v>
      </c>
      <c r="C445" s="49">
        <v>454</v>
      </c>
      <c r="D445" s="49" t="s">
        <v>303</v>
      </c>
      <c r="E445" s="102" t="s">
        <v>7</v>
      </c>
      <c r="F445" s="49" t="s">
        <v>2</v>
      </c>
    </row>
    <row r="446" spans="2:6" ht="30" x14ac:dyDescent="0.25">
      <c r="B446" s="48">
        <v>42815.444444444445</v>
      </c>
      <c r="C446" s="49">
        <v>171</v>
      </c>
      <c r="D446" s="49" t="s">
        <v>310</v>
      </c>
      <c r="E446" s="102" t="s">
        <v>7</v>
      </c>
      <c r="F446" s="49" t="s">
        <v>1</v>
      </c>
    </row>
    <row r="447" spans="2:6" ht="30" x14ac:dyDescent="0.25">
      <c r="B447" s="48">
        <v>42815.530555555553</v>
      </c>
      <c r="C447" s="49">
        <v>225</v>
      </c>
      <c r="D447" s="49" t="s">
        <v>222</v>
      </c>
      <c r="E447" s="102" t="s">
        <v>7</v>
      </c>
      <c r="F447" s="49" t="s">
        <v>1</v>
      </c>
    </row>
    <row r="448" spans="2:6" ht="30" x14ac:dyDescent="0.25">
      <c r="B448" s="48">
        <v>42815.634722222225</v>
      </c>
      <c r="C448" s="49">
        <v>226</v>
      </c>
      <c r="D448" s="49" t="s">
        <v>268</v>
      </c>
      <c r="E448" s="102" t="s">
        <v>7</v>
      </c>
      <c r="F448" s="49" t="s">
        <v>1</v>
      </c>
    </row>
    <row r="449" spans="2:6" ht="30" x14ac:dyDescent="0.25">
      <c r="B449" s="48">
        <v>42816.706944444442</v>
      </c>
      <c r="C449" s="49">
        <v>248</v>
      </c>
      <c r="D449" s="49" t="s">
        <v>274</v>
      </c>
      <c r="E449" s="102" t="s">
        <v>7</v>
      </c>
      <c r="F449" s="49" t="s">
        <v>1</v>
      </c>
    </row>
    <row r="450" spans="2:6" x14ac:dyDescent="0.25">
      <c r="B450" s="48">
        <v>42816.713194444441</v>
      </c>
      <c r="C450" s="49">
        <v>189</v>
      </c>
      <c r="D450" s="49" t="s">
        <v>236</v>
      </c>
      <c r="E450" s="102" t="s">
        <v>39</v>
      </c>
      <c r="F450" s="49" t="s">
        <v>2</v>
      </c>
    </row>
    <row r="451" spans="2:6" x14ac:dyDescent="0.25">
      <c r="B451" s="48">
        <v>42816.744444444441</v>
      </c>
      <c r="C451" s="49">
        <v>183</v>
      </c>
      <c r="D451" s="49" t="s">
        <v>224</v>
      </c>
      <c r="E451" s="102" t="s">
        <v>29</v>
      </c>
      <c r="F451" s="49" t="s">
        <v>1</v>
      </c>
    </row>
    <row r="452" spans="2:6" x14ac:dyDescent="0.25">
      <c r="B452" s="48">
        <v>42816.772916666669</v>
      </c>
      <c r="C452" s="49">
        <v>160</v>
      </c>
      <c r="D452" s="49" t="s">
        <v>227</v>
      </c>
      <c r="E452" s="102" t="s">
        <v>7</v>
      </c>
      <c r="F452" s="49" t="s">
        <v>1</v>
      </c>
    </row>
    <row r="453" spans="2:6" x14ac:dyDescent="0.25">
      <c r="B453" s="48">
        <v>42816.79791666667</v>
      </c>
      <c r="C453" s="49">
        <v>179</v>
      </c>
      <c r="D453" s="49" t="s">
        <v>313</v>
      </c>
      <c r="E453" s="102" t="s">
        <v>39</v>
      </c>
      <c r="F453" s="49" t="s">
        <v>1</v>
      </c>
    </row>
    <row r="454" spans="2:6" ht="30" x14ac:dyDescent="0.25">
      <c r="B454" s="48">
        <v>42817.431250000001</v>
      </c>
      <c r="C454" s="49">
        <v>248</v>
      </c>
      <c r="D454" s="49" t="s">
        <v>274</v>
      </c>
      <c r="E454" s="102" t="s">
        <v>7</v>
      </c>
      <c r="F454" s="49" t="s">
        <v>1</v>
      </c>
    </row>
    <row r="455" spans="2:6" x14ac:dyDescent="0.25">
      <c r="B455" s="48">
        <v>42817.46875</v>
      </c>
      <c r="C455" s="49">
        <v>167</v>
      </c>
      <c r="D455" s="49" t="s">
        <v>302</v>
      </c>
      <c r="E455" s="102" t="s">
        <v>7</v>
      </c>
      <c r="F455" s="49" t="s">
        <v>2</v>
      </c>
    </row>
    <row r="456" spans="2:6" x14ac:dyDescent="0.25">
      <c r="B456" s="48">
        <v>42817.53125</v>
      </c>
      <c r="C456" s="49">
        <v>172</v>
      </c>
      <c r="D456" s="49" t="s">
        <v>223</v>
      </c>
      <c r="E456" s="102" t="s">
        <v>7</v>
      </c>
      <c r="F456" s="49" t="s">
        <v>1</v>
      </c>
    </row>
    <row r="457" spans="2:6" x14ac:dyDescent="0.25">
      <c r="B457" s="48">
        <v>42817.550694444442</v>
      </c>
      <c r="C457" s="49">
        <v>163</v>
      </c>
      <c r="D457" s="49" t="s">
        <v>247</v>
      </c>
      <c r="E457" s="102" t="s">
        <v>7</v>
      </c>
      <c r="F457" s="49" t="s">
        <v>2</v>
      </c>
    </row>
    <row r="458" spans="2:6" x14ac:dyDescent="0.25">
      <c r="B458" s="48">
        <v>42817.587500000001</v>
      </c>
      <c r="C458" s="49">
        <v>166</v>
      </c>
      <c r="D458" s="49" t="s">
        <v>215</v>
      </c>
      <c r="E458" s="102" t="s">
        <v>7</v>
      </c>
      <c r="F458" s="49" t="s">
        <v>2</v>
      </c>
    </row>
    <row r="459" spans="2:6" x14ac:dyDescent="0.25">
      <c r="B459" s="48">
        <v>42817.691666666666</v>
      </c>
      <c r="C459" s="49">
        <v>380</v>
      </c>
      <c r="D459" s="49" t="s">
        <v>280</v>
      </c>
      <c r="E459" s="102" t="s">
        <v>71</v>
      </c>
      <c r="F459" s="49" t="s">
        <v>1</v>
      </c>
    </row>
    <row r="460" spans="2:6" x14ac:dyDescent="0.25">
      <c r="B460" s="48">
        <v>42817.799305555556</v>
      </c>
      <c r="C460" s="49">
        <v>389</v>
      </c>
      <c r="D460" s="49" t="s">
        <v>308</v>
      </c>
      <c r="E460" s="102" t="s">
        <v>7</v>
      </c>
      <c r="F460" s="49" t="s">
        <v>1</v>
      </c>
    </row>
    <row r="461" spans="2:6" ht="30" x14ac:dyDescent="0.25">
      <c r="B461" s="48">
        <v>42818.365972222222</v>
      </c>
      <c r="C461" s="49">
        <v>265</v>
      </c>
      <c r="D461" s="49" t="s">
        <v>275</v>
      </c>
      <c r="E461" s="102" t="s">
        <v>7</v>
      </c>
      <c r="F461" s="49" t="s">
        <v>2</v>
      </c>
    </row>
    <row r="462" spans="2:6" x14ac:dyDescent="0.25">
      <c r="B462" s="48">
        <v>42818.487500000003</v>
      </c>
      <c r="C462" s="49">
        <v>98</v>
      </c>
      <c r="D462" s="49" t="s">
        <v>286</v>
      </c>
      <c r="E462" s="102" t="s">
        <v>7</v>
      </c>
      <c r="F462" s="49" t="s">
        <v>1</v>
      </c>
    </row>
    <row r="463" spans="2:6" x14ac:dyDescent="0.25">
      <c r="B463" s="48">
        <v>42818.529861111114</v>
      </c>
      <c r="C463" s="49">
        <v>451</v>
      </c>
      <c r="D463" s="49" t="s">
        <v>267</v>
      </c>
      <c r="E463" s="102" t="s">
        <v>7</v>
      </c>
      <c r="F463" s="49" t="s">
        <v>2</v>
      </c>
    </row>
    <row r="464" spans="2:6" ht="30" x14ac:dyDescent="0.25">
      <c r="B464" s="48">
        <v>42818.618750000001</v>
      </c>
      <c r="C464" s="49">
        <v>116</v>
      </c>
      <c r="D464" s="49" t="s">
        <v>314</v>
      </c>
      <c r="E464" s="102" t="s">
        <v>109</v>
      </c>
      <c r="F464" s="49" t="s">
        <v>1</v>
      </c>
    </row>
    <row r="465" spans="2:6" ht="30" x14ac:dyDescent="0.25">
      <c r="B465" s="48">
        <v>42818.670138888891</v>
      </c>
      <c r="C465" s="49">
        <v>262</v>
      </c>
      <c r="D465" s="49" t="s">
        <v>289</v>
      </c>
      <c r="E465" s="102" t="s">
        <v>7</v>
      </c>
      <c r="F465" s="49" t="s">
        <v>1</v>
      </c>
    </row>
    <row r="466" spans="2:6" x14ac:dyDescent="0.25">
      <c r="B466" s="48">
        <v>42819.425694444442</v>
      </c>
      <c r="C466" s="49">
        <v>172</v>
      </c>
      <c r="D466" s="49" t="s">
        <v>223</v>
      </c>
      <c r="E466" s="102" t="s">
        <v>7</v>
      </c>
      <c r="F466" s="49" t="s">
        <v>2</v>
      </c>
    </row>
    <row r="467" spans="2:6" ht="30" x14ac:dyDescent="0.25">
      <c r="B467" s="48">
        <v>42819.429166666669</v>
      </c>
      <c r="C467" s="49">
        <v>225</v>
      </c>
      <c r="D467" s="49" t="s">
        <v>222</v>
      </c>
      <c r="E467" s="102" t="s">
        <v>7</v>
      </c>
      <c r="F467" s="49" t="s">
        <v>1</v>
      </c>
    </row>
    <row r="468" spans="2:6" x14ac:dyDescent="0.25">
      <c r="B468" s="48">
        <v>42819.443749999999</v>
      </c>
      <c r="C468" s="49">
        <v>378</v>
      </c>
      <c r="D468" s="49" t="s">
        <v>221</v>
      </c>
      <c r="E468" s="102" t="s">
        <v>7</v>
      </c>
      <c r="F468" s="49" t="s">
        <v>1</v>
      </c>
    </row>
    <row r="469" spans="2:6" x14ac:dyDescent="0.25">
      <c r="B469" s="48">
        <v>42819.463194444441</v>
      </c>
      <c r="C469" s="49">
        <v>172</v>
      </c>
      <c r="D469" s="49" t="s">
        <v>223</v>
      </c>
      <c r="E469" s="102" t="s">
        <v>7</v>
      </c>
      <c r="F469" s="49" t="s">
        <v>2</v>
      </c>
    </row>
    <row r="470" spans="2:6" ht="30" x14ac:dyDescent="0.25">
      <c r="B470" s="48">
        <v>42819.504861111112</v>
      </c>
      <c r="C470" s="49">
        <v>289</v>
      </c>
      <c r="D470" s="49" t="s">
        <v>315</v>
      </c>
      <c r="E470" s="102" t="s">
        <v>19</v>
      </c>
      <c r="F470" s="49" t="s">
        <v>1</v>
      </c>
    </row>
    <row r="471" spans="2:6" x14ac:dyDescent="0.25">
      <c r="B471" s="48">
        <v>42819.508333333331</v>
      </c>
      <c r="C471" s="49">
        <v>384</v>
      </c>
      <c r="D471" s="49" t="s">
        <v>316</v>
      </c>
      <c r="E471" s="102" t="s">
        <v>7</v>
      </c>
      <c r="F471" s="49" t="s">
        <v>2</v>
      </c>
    </row>
    <row r="472" spans="2:6" x14ac:dyDescent="0.25">
      <c r="B472" s="48">
        <v>42819.695833333331</v>
      </c>
      <c r="C472" s="49">
        <v>454</v>
      </c>
      <c r="D472" s="49" t="s">
        <v>303</v>
      </c>
      <c r="E472" s="102" t="s">
        <v>7</v>
      </c>
      <c r="F472" s="49" t="s">
        <v>1</v>
      </c>
    </row>
    <row r="473" spans="2:6" x14ac:dyDescent="0.25">
      <c r="B473" s="48">
        <v>42819.801388888889</v>
      </c>
      <c r="C473" s="49">
        <v>165</v>
      </c>
      <c r="D473" s="49" t="s">
        <v>250</v>
      </c>
      <c r="E473" s="102" t="s">
        <v>7</v>
      </c>
      <c r="F473" s="49" t="s">
        <v>1</v>
      </c>
    </row>
    <row r="474" spans="2:6" x14ac:dyDescent="0.25">
      <c r="B474" s="48">
        <v>42819.802777777775</v>
      </c>
      <c r="C474" s="49">
        <v>165</v>
      </c>
      <c r="D474" s="49" t="s">
        <v>250</v>
      </c>
      <c r="E474" s="102" t="s">
        <v>7</v>
      </c>
      <c r="F474" s="49" t="s">
        <v>1</v>
      </c>
    </row>
    <row r="475" spans="2:6" ht="30" x14ac:dyDescent="0.25">
      <c r="B475" s="48">
        <v>42821.520138888889</v>
      </c>
      <c r="C475" s="49">
        <v>224</v>
      </c>
      <c r="D475" s="49" t="s">
        <v>272</v>
      </c>
      <c r="E475" s="102" t="s">
        <v>29</v>
      </c>
      <c r="F475" s="49" t="s">
        <v>1</v>
      </c>
    </row>
    <row r="476" spans="2:6" x14ac:dyDescent="0.25">
      <c r="B476" s="48">
        <v>42821.65347222222</v>
      </c>
      <c r="C476" s="49">
        <v>186</v>
      </c>
      <c r="D476" s="49" t="s">
        <v>284</v>
      </c>
      <c r="E476" s="102" t="s">
        <v>7</v>
      </c>
      <c r="F476" s="49" t="s">
        <v>1</v>
      </c>
    </row>
    <row r="477" spans="2:6" x14ac:dyDescent="0.25">
      <c r="B477" s="48">
        <v>42821.712500000001</v>
      </c>
      <c r="C477" s="49">
        <v>160</v>
      </c>
      <c r="D477" s="49" t="s">
        <v>227</v>
      </c>
      <c r="E477" s="102" t="s">
        <v>7</v>
      </c>
      <c r="F477" s="49" t="s">
        <v>1</v>
      </c>
    </row>
    <row r="478" spans="2:6" ht="30" x14ac:dyDescent="0.25">
      <c r="B478" s="48">
        <v>42821.713194444441</v>
      </c>
      <c r="C478" s="49">
        <v>197</v>
      </c>
      <c r="D478" s="49" t="s">
        <v>266</v>
      </c>
      <c r="E478" s="102" t="s">
        <v>7</v>
      </c>
      <c r="F478" s="49" t="s">
        <v>1</v>
      </c>
    </row>
    <row r="479" spans="2:6" x14ac:dyDescent="0.25">
      <c r="B479" s="48">
        <v>42821.713888888888</v>
      </c>
      <c r="C479" s="49">
        <v>378</v>
      </c>
      <c r="D479" s="49" t="s">
        <v>221</v>
      </c>
      <c r="E479" s="102" t="s">
        <v>7</v>
      </c>
      <c r="F479" s="49" t="s">
        <v>2</v>
      </c>
    </row>
    <row r="480" spans="2:6" ht="30" x14ac:dyDescent="0.25">
      <c r="B480" s="48">
        <v>42821.71597222222</v>
      </c>
      <c r="C480" s="49">
        <v>197</v>
      </c>
      <c r="D480" s="49" t="s">
        <v>266</v>
      </c>
      <c r="E480" s="102" t="s">
        <v>7</v>
      </c>
      <c r="F480" s="49" t="s">
        <v>1</v>
      </c>
    </row>
    <row r="481" spans="2:6" ht="30" x14ac:dyDescent="0.25">
      <c r="B481" s="48">
        <v>42821.722222222219</v>
      </c>
      <c r="C481" s="49">
        <v>224</v>
      </c>
      <c r="D481" s="49" t="s">
        <v>272</v>
      </c>
      <c r="E481" s="103" t="s">
        <v>29</v>
      </c>
      <c r="F481" s="49" t="s">
        <v>2</v>
      </c>
    </row>
    <row r="482" spans="2:6" x14ac:dyDescent="0.25">
      <c r="B482" s="48">
        <v>42821.822916666664</v>
      </c>
      <c r="C482" s="49">
        <v>451</v>
      </c>
      <c r="D482" s="49" t="s">
        <v>267</v>
      </c>
      <c r="E482" s="102" t="s">
        <v>7</v>
      </c>
      <c r="F482" s="49" t="s">
        <v>1</v>
      </c>
    </row>
    <row r="483" spans="2:6" x14ac:dyDescent="0.25">
      <c r="B483" s="48">
        <v>42822.450694444444</v>
      </c>
      <c r="C483" s="49">
        <v>186</v>
      </c>
      <c r="D483" s="49" t="s">
        <v>284</v>
      </c>
      <c r="E483" s="102" t="s">
        <v>7</v>
      </c>
      <c r="F483" s="49" t="s">
        <v>1</v>
      </c>
    </row>
    <row r="484" spans="2:6" x14ac:dyDescent="0.25">
      <c r="B484" s="48">
        <v>42822.496527777781</v>
      </c>
      <c r="C484" s="49">
        <v>152</v>
      </c>
      <c r="D484" s="49" t="s">
        <v>317</v>
      </c>
      <c r="E484" s="102" t="s">
        <v>39</v>
      </c>
      <c r="F484" s="49" t="s">
        <v>1</v>
      </c>
    </row>
    <row r="485" spans="2:6" x14ac:dyDescent="0.25">
      <c r="B485" s="48">
        <v>42822.880555555559</v>
      </c>
      <c r="C485" s="49">
        <v>444</v>
      </c>
      <c r="D485" s="49" t="s">
        <v>278</v>
      </c>
      <c r="E485" s="102" t="s">
        <v>19</v>
      </c>
      <c r="F485" s="49" t="s">
        <v>1</v>
      </c>
    </row>
    <row r="486" spans="2:6" x14ac:dyDescent="0.25">
      <c r="B486" s="48">
        <v>42822.882638888892</v>
      </c>
      <c r="C486" s="49">
        <v>444</v>
      </c>
      <c r="D486" s="49" t="s">
        <v>278</v>
      </c>
      <c r="E486" s="102" t="s">
        <v>19</v>
      </c>
      <c r="F486" s="49" t="s">
        <v>2</v>
      </c>
    </row>
    <row r="487" spans="2:6" x14ac:dyDescent="0.25">
      <c r="B487" s="48">
        <v>42822.884722222225</v>
      </c>
      <c r="C487" s="49">
        <v>444</v>
      </c>
      <c r="D487" s="49" t="s">
        <v>278</v>
      </c>
      <c r="E487" s="102" t="s">
        <v>19</v>
      </c>
      <c r="F487" s="49" t="s">
        <v>2</v>
      </c>
    </row>
    <row r="488" spans="2:6" ht="30" x14ac:dyDescent="0.25">
      <c r="B488" s="48">
        <v>42823.521527777775</v>
      </c>
      <c r="C488" s="49">
        <v>120</v>
      </c>
      <c r="D488" s="49" t="s">
        <v>226</v>
      </c>
      <c r="E488" s="102" t="s">
        <v>39</v>
      </c>
      <c r="F488" s="49" t="s">
        <v>1</v>
      </c>
    </row>
    <row r="489" spans="2:6" x14ac:dyDescent="0.25">
      <c r="B489" s="48">
        <v>42823.686111111114</v>
      </c>
      <c r="C489" s="49">
        <v>160</v>
      </c>
      <c r="D489" s="49" t="s">
        <v>227</v>
      </c>
      <c r="E489" s="102" t="s">
        <v>7</v>
      </c>
      <c r="F489" s="49" t="s">
        <v>1</v>
      </c>
    </row>
    <row r="490" spans="2:6" ht="30" x14ac:dyDescent="0.25">
      <c r="B490" s="48">
        <v>42823.757638888892</v>
      </c>
      <c r="C490" s="49">
        <v>224</v>
      </c>
      <c r="D490" s="49" t="s">
        <v>272</v>
      </c>
      <c r="E490" s="103" t="s">
        <v>29</v>
      </c>
      <c r="F490" s="49" t="s">
        <v>2</v>
      </c>
    </row>
    <row r="491" spans="2:6" x14ac:dyDescent="0.25">
      <c r="B491" s="48">
        <v>42823.781944444447</v>
      </c>
      <c r="C491" s="49">
        <v>378</v>
      </c>
      <c r="D491" s="49" t="s">
        <v>221</v>
      </c>
      <c r="E491" s="102" t="s">
        <v>7</v>
      </c>
      <c r="F491" s="49" t="s">
        <v>1</v>
      </c>
    </row>
    <row r="492" spans="2:6" x14ac:dyDescent="0.25">
      <c r="B492" s="48">
        <v>42823.805555555555</v>
      </c>
      <c r="C492" s="49">
        <v>444</v>
      </c>
      <c r="D492" s="49" t="s">
        <v>278</v>
      </c>
      <c r="E492" s="102" t="s">
        <v>19</v>
      </c>
      <c r="F492" s="49" t="s">
        <v>2</v>
      </c>
    </row>
    <row r="493" spans="2:6" ht="30" x14ac:dyDescent="0.25">
      <c r="B493" s="48">
        <v>42823.806944444441</v>
      </c>
      <c r="C493" s="49">
        <v>226</v>
      </c>
      <c r="D493" s="49" t="s">
        <v>268</v>
      </c>
      <c r="E493" s="103" t="s">
        <v>7</v>
      </c>
      <c r="F493" s="49" t="s">
        <v>2</v>
      </c>
    </row>
    <row r="494" spans="2:6" x14ac:dyDescent="0.25">
      <c r="B494" s="48">
        <v>42824.484722222223</v>
      </c>
      <c r="C494" s="49">
        <v>388</v>
      </c>
      <c r="D494" s="49" t="s">
        <v>239</v>
      </c>
      <c r="E494" s="102" t="s">
        <v>39</v>
      </c>
      <c r="F494" s="49" t="s">
        <v>1</v>
      </c>
    </row>
    <row r="495" spans="2:6" x14ac:dyDescent="0.25">
      <c r="B495" s="48">
        <v>42824.552777777775</v>
      </c>
      <c r="C495" s="49">
        <v>189</v>
      </c>
      <c r="D495" s="49" t="s">
        <v>236</v>
      </c>
      <c r="E495" s="102" t="s">
        <v>39</v>
      </c>
      <c r="F495" s="49" t="s">
        <v>1</v>
      </c>
    </row>
    <row r="496" spans="2:6" x14ac:dyDescent="0.25">
      <c r="B496" s="48">
        <v>42824.690972222219</v>
      </c>
      <c r="C496" s="49">
        <v>444</v>
      </c>
      <c r="D496" s="49" t="s">
        <v>278</v>
      </c>
      <c r="E496" s="102" t="s">
        <v>19</v>
      </c>
      <c r="F496" s="49" t="s">
        <v>2</v>
      </c>
    </row>
    <row r="497" spans="2:6" x14ac:dyDescent="0.25">
      <c r="B497" s="48">
        <v>42825.425694444442</v>
      </c>
      <c r="C497" s="49">
        <v>148</v>
      </c>
      <c r="D497" s="49" t="s">
        <v>318</v>
      </c>
      <c r="E497" s="102" t="s">
        <v>65</v>
      </c>
      <c r="F497" s="49" t="s">
        <v>1</v>
      </c>
    </row>
    <row r="498" spans="2:6" x14ac:dyDescent="0.25">
      <c r="B498" s="48">
        <v>42825.460416666669</v>
      </c>
      <c r="C498" s="49">
        <v>172</v>
      </c>
      <c r="D498" s="49" t="s">
        <v>223</v>
      </c>
      <c r="E498" s="102" t="s">
        <v>7</v>
      </c>
      <c r="F498" s="49" t="s">
        <v>2</v>
      </c>
    </row>
    <row r="499" spans="2:6" x14ac:dyDescent="0.25">
      <c r="B499" s="48">
        <v>42825.463888888888</v>
      </c>
      <c r="C499" s="49">
        <v>172</v>
      </c>
      <c r="D499" s="49" t="s">
        <v>223</v>
      </c>
      <c r="E499" s="102" t="s">
        <v>7</v>
      </c>
      <c r="F499" s="49" t="s">
        <v>1</v>
      </c>
    </row>
    <row r="500" spans="2:6" x14ac:dyDescent="0.25">
      <c r="B500" s="48">
        <v>42825.51458333333</v>
      </c>
      <c r="C500" s="49">
        <v>390</v>
      </c>
      <c r="D500" s="49" t="s">
        <v>319</v>
      </c>
      <c r="E500" s="102" t="s">
        <v>29</v>
      </c>
      <c r="F500" s="49" t="s">
        <v>1</v>
      </c>
    </row>
    <row r="501" spans="2:6" ht="30" x14ac:dyDescent="0.25">
      <c r="B501" s="48">
        <v>42825.556250000001</v>
      </c>
      <c r="C501" s="49">
        <v>110</v>
      </c>
      <c r="D501" s="49" t="s">
        <v>235</v>
      </c>
      <c r="E501" s="102" t="s">
        <v>7</v>
      </c>
      <c r="F501" s="49" t="s">
        <v>1</v>
      </c>
    </row>
    <row r="502" spans="2:6" x14ac:dyDescent="0.25">
      <c r="B502" s="48">
        <v>42825.647916666669</v>
      </c>
      <c r="C502" s="49">
        <v>188</v>
      </c>
      <c r="D502" s="49" t="s">
        <v>229</v>
      </c>
      <c r="E502" s="102" t="s">
        <v>39</v>
      </c>
      <c r="F502" s="49" t="s">
        <v>1</v>
      </c>
    </row>
    <row r="503" spans="2:6" x14ac:dyDescent="0.25">
      <c r="B503" s="48">
        <v>42825.700694444444</v>
      </c>
      <c r="C503" s="49">
        <v>147</v>
      </c>
      <c r="D503" s="49" t="s">
        <v>245</v>
      </c>
      <c r="E503" s="102" t="s">
        <v>63</v>
      </c>
      <c r="F503" s="49" t="s">
        <v>1</v>
      </c>
    </row>
    <row r="504" spans="2:6" x14ac:dyDescent="0.25">
      <c r="B504" s="48">
        <v>42825.720138888886</v>
      </c>
      <c r="C504" s="49">
        <v>160</v>
      </c>
      <c r="D504" s="49" t="s">
        <v>227</v>
      </c>
      <c r="E504" s="102" t="s">
        <v>7</v>
      </c>
      <c r="F504" s="49" t="s">
        <v>1</v>
      </c>
    </row>
    <row r="505" spans="2:6" x14ac:dyDescent="0.25">
      <c r="B505" s="48">
        <v>42825.777777777781</v>
      </c>
      <c r="C505" s="49">
        <v>309</v>
      </c>
      <c r="D505" s="49" t="s">
        <v>212</v>
      </c>
      <c r="E505" s="103" t="s">
        <v>29</v>
      </c>
      <c r="F505" s="49" t="s">
        <v>1</v>
      </c>
    </row>
    <row r="506" spans="2:6" x14ac:dyDescent="0.25">
      <c r="B506" s="48">
        <v>42825.82708333333</v>
      </c>
      <c r="C506" s="49">
        <v>98</v>
      </c>
      <c r="D506" s="49" t="s">
        <v>286</v>
      </c>
      <c r="E506" s="102" t="s">
        <v>7</v>
      </c>
      <c r="F506" s="49" t="s">
        <v>1</v>
      </c>
    </row>
    <row r="507" spans="2:6" x14ac:dyDescent="0.25">
      <c r="B507" s="48">
        <v>42826.513888888891</v>
      </c>
      <c r="C507" s="103">
        <v>268</v>
      </c>
      <c r="D507" s="103" t="s">
        <v>219</v>
      </c>
      <c r="E507" s="103" t="s">
        <v>7</v>
      </c>
      <c r="F507" s="102" t="s">
        <v>1</v>
      </c>
    </row>
    <row r="508" spans="2:6" x14ac:dyDescent="0.25">
      <c r="B508" s="48">
        <v>42826.555555555555</v>
      </c>
      <c r="C508" s="103">
        <v>385</v>
      </c>
      <c r="D508" s="103" t="s">
        <v>306</v>
      </c>
      <c r="E508" s="103" t="s">
        <v>39</v>
      </c>
      <c r="F508" s="102" t="s">
        <v>1</v>
      </c>
    </row>
    <row r="509" spans="2:6" x14ac:dyDescent="0.25">
      <c r="B509" s="48">
        <v>42826.59652777778</v>
      </c>
      <c r="C509" s="103">
        <v>152</v>
      </c>
      <c r="D509" s="103" t="s">
        <v>317</v>
      </c>
      <c r="E509" s="103" t="s">
        <v>39</v>
      </c>
      <c r="F509" s="102" t="s">
        <v>1</v>
      </c>
    </row>
    <row r="510" spans="2:6" x14ac:dyDescent="0.25">
      <c r="B510" s="48">
        <v>42827.820833333331</v>
      </c>
      <c r="C510" s="103">
        <v>226</v>
      </c>
      <c r="D510" s="103" t="s">
        <v>268</v>
      </c>
      <c r="E510" s="103" t="s">
        <v>7</v>
      </c>
      <c r="F510" s="102" t="s">
        <v>1</v>
      </c>
    </row>
    <row r="511" spans="2:6" x14ac:dyDescent="0.25">
      <c r="B511" s="48">
        <v>42828.493750000001</v>
      </c>
      <c r="C511" s="103">
        <v>367</v>
      </c>
      <c r="D511" s="103" t="s">
        <v>233</v>
      </c>
      <c r="E511" s="103" t="s">
        <v>7</v>
      </c>
      <c r="F511" s="102" t="s">
        <v>2</v>
      </c>
    </row>
    <row r="512" spans="2:6" x14ac:dyDescent="0.25">
      <c r="B512" s="48">
        <v>42828.523611111108</v>
      </c>
      <c r="C512" s="103">
        <v>367</v>
      </c>
      <c r="D512" s="103" t="s">
        <v>233</v>
      </c>
      <c r="E512" s="103" t="s">
        <v>7</v>
      </c>
      <c r="F512" s="102" t="s">
        <v>1</v>
      </c>
    </row>
    <row r="513" spans="2:6" x14ac:dyDescent="0.25">
      <c r="B513" s="48">
        <v>42828.677777777775</v>
      </c>
      <c r="C513" s="103">
        <v>155</v>
      </c>
      <c r="D513" s="103" t="s">
        <v>301</v>
      </c>
      <c r="E513" s="103" t="s">
        <v>7</v>
      </c>
      <c r="F513" s="102" t="s">
        <v>1</v>
      </c>
    </row>
    <row r="514" spans="2:6" x14ac:dyDescent="0.25">
      <c r="B514" s="48">
        <v>42828.731944444444</v>
      </c>
      <c r="C514" s="103">
        <v>179</v>
      </c>
      <c r="D514" s="103" t="s">
        <v>313</v>
      </c>
      <c r="E514" s="103" t="s">
        <v>39</v>
      </c>
      <c r="F514" s="102" t="s">
        <v>1</v>
      </c>
    </row>
    <row r="515" spans="2:6" x14ac:dyDescent="0.25">
      <c r="B515" s="48">
        <v>42829.76666666667</v>
      </c>
      <c r="C515" s="103">
        <v>189</v>
      </c>
      <c r="D515" s="103" t="s">
        <v>236</v>
      </c>
      <c r="E515" s="103" t="s">
        <v>39</v>
      </c>
      <c r="F515" s="102" t="s">
        <v>2</v>
      </c>
    </row>
    <row r="516" spans="2:6" x14ac:dyDescent="0.25">
      <c r="B516" s="48">
        <v>42829.804861111108</v>
      </c>
      <c r="C516" s="103">
        <v>378</v>
      </c>
      <c r="D516" s="103" t="s">
        <v>221</v>
      </c>
      <c r="E516" s="103" t="s">
        <v>7</v>
      </c>
      <c r="F516" s="102" t="s">
        <v>1</v>
      </c>
    </row>
    <row r="517" spans="2:6" x14ac:dyDescent="0.25">
      <c r="B517" s="48">
        <v>42830.709722222222</v>
      </c>
      <c r="C517" s="103">
        <v>224</v>
      </c>
      <c r="D517" s="103" t="s">
        <v>272</v>
      </c>
      <c r="E517" s="103" t="s">
        <v>29</v>
      </c>
      <c r="F517" s="102" t="s">
        <v>1</v>
      </c>
    </row>
    <row r="518" spans="2:6" x14ac:dyDescent="0.25">
      <c r="B518" s="48">
        <v>42830.716666666667</v>
      </c>
      <c r="C518" s="103">
        <v>177</v>
      </c>
      <c r="D518" s="103" t="s">
        <v>325</v>
      </c>
      <c r="E518" s="103" t="s">
        <v>39</v>
      </c>
      <c r="F518" s="102" t="s">
        <v>1</v>
      </c>
    </row>
    <row r="519" spans="2:6" x14ac:dyDescent="0.25">
      <c r="B519" s="48">
        <v>42830.784722222219</v>
      </c>
      <c r="C519" s="103">
        <v>166</v>
      </c>
      <c r="D519" s="103" t="s">
        <v>215</v>
      </c>
      <c r="E519" s="103" t="s">
        <v>7</v>
      </c>
      <c r="F519" s="102" t="s">
        <v>1</v>
      </c>
    </row>
    <row r="520" spans="2:6" x14ac:dyDescent="0.25">
      <c r="B520" s="48">
        <v>42831.508333333331</v>
      </c>
      <c r="C520" s="103">
        <v>444</v>
      </c>
      <c r="D520" s="103" t="s">
        <v>278</v>
      </c>
      <c r="E520" s="103" t="s">
        <v>19</v>
      </c>
      <c r="F520" s="102" t="s">
        <v>2</v>
      </c>
    </row>
    <row r="521" spans="2:6" x14ac:dyDescent="0.25">
      <c r="B521" s="48">
        <v>42832.401388888888</v>
      </c>
      <c r="C521" s="103">
        <v>166</v>
      </c>
      <c r="D521" s="103" t="s">
        <v>215</v>
      </c>
      <c r="E521" s="103" t="s">
        <v>7</v>
      </c>
      <c r="F521" s="102" t="s">
        <v>1</v>
      </c>
    </row>
    <row r="522" spans="2:6" x14ac:dyDescent="0.25">
      <c r="B522" s="48">
        <v>42832.661805555559</v>
      </c>
      <c r="C522" s="103">
        <v>160</v>
      </c>
      <c r="D522" s="103" t="s">
        <v>227</v>
      </c>
      <c r="E522" s="103" t="s">
        <v>7</v>
      </c>
      <c r="F522" s="102" t="s">
        <v>1</v>
      </c>
    </row>
    <row r="523" spans="2:6" x14ac:dyDescent="0.25">
      <c r="B523" s="48">
        <v>42832.679861111108</v>
      </c>
      <c r="C523" s="103">
        <v>166</v>
      </c>
      <c r="D523" s="103" t="s">
        <v>215</v>
      </c>
      <c r="E523" s="103" t="s">
        <v>7</v>
      </c>
      <c r="F523" s="102" t="s">
        <v>1</v>
      </c>
    </row>
    <row r="524" spans="2:6" x14ac:dyDescent="0.25">
      <c r="B524" s="48">
        <v>42832.774305555555</v>
      </c>
      <c r="C524" s="103">
        <v>98</v>
      </c>
      <c r="D524" s="49" t="s">
        <v>286</v>
      </c>
      <c r="E524" s="103" t="s">
        <v>7</v>
      </c>
      <c r="F524" s="102" t="s">
        <v>1</v>
      </c>
    </row>
    <row r="525" spans="2:6" x14ac:dyDescent="0.25">
      <c r="B525" s="48">
        <v>42833.759027777778</v>
      </c>
      <c r="C525" s="103">
        <v>385</v>
      </c>
      <c r="D525" s="103" t="s">
        <v>306</v>
      </c>
      <c r="E525" s="103" t="s">
        <v>39</v>
      </c>
      <c r="F525" s="102" t="s">
        <v>1</v>
      </c>
    </row>
    <row r="526" spans="2:6" x14ac:dyDescent="0.25">
      <c r="B526" s="48">
        <v>42834.589583333334</v>
      </c>
      <c r="C526" s="103">
        <v>388</v>
      </c>
      <c r="D526" s="103" t="s">
        <v>239</v>
      </c>
      <c r="E526" s="103" t="s">
        <v>39</v>
      </c>
      <c r="F526" s="102" t="s">
        <v>1</v>
      </c>
    </row>
    <row r="527" spans="2:6" x14ac:dyDescent="0.25">
      <c r="B527" s="48">
        <v>42835.167361111111</v>
      </c>
      <c r="C527" s="103">
        <v>120</v>
      </c>
      <c r="D527" s="103" t="s">
        <v>226</v>
      </c>
      <c r="E527" s="103" t="s">
        <v>39</v>
      </c>
      <c r="F527" s="102" t="s">
        <v>1</v>
      </c>
    </row>
    <row r="528" spans="2:6" x14ac:dyDescent="0.25">
      <c r="B528" s="48">
        <v>42835.600694444445</v>
      </c>
      <c r="C528" s="103">
        <v>137</v>
      </c>
      <c r="D528" s="103" t="s">
        <v>311</v>
      </c>
      <c r="E528" s="103" t="s">
        <v>52</v>
      </c>
      <c r="F528" s="102" t="s">
        <v>2</v>
      </c>
    </row>
    <row r="529" spans="2:6" x14ac:dyDescent="0.25">
      <c r="B529" s="48">
        <v>42835.689583333333</v>
      </c>
      <c r="C529" s="103">
        <v>167</v>
      </c>
      <c r="D529" s="103" t="s">
        <v>302</v>
      </c>
      <c r="E529" s="103" t="s">
        <v>7</v>
      </c>
      <c r="F529" s="102" t="s">
        <v>2</v>
      </c>
    </row>
    <row r="530" spans="2:6" x14ac:dyDescent="0.25">
      <c r="B530" s="48">
        <v>42835.695138888892</v>
      </c>
      <c r="C530" s="103">
        <v>167</v>
      </c>
      <c r="D530" s="103" t="s">
        <v>302</v>
      </c>
      <c r="E530" s="103" t="s">
        <v>7</v>
      </c>
      <c r="F530" s="102" t="s">
        <v>2</v>
      </c>
    </row>
    <row r="531" spans="2:6" x14ac:dyDescent="0.25">
      <c r="B531" s="48">
        <v>42835.697916666664</v>
      </c>
      <c r="C531" s="103">
        <v>167</v>
      </c>
      <c r="D531" s="103" t="s">
        <v>302</v>
      </c>
      <c r="E531" s="103" t="s">
        <v>7</v>
      </c>
      <c r="F531" s="102" t="s">
        <v>2</v>
      </c>
    </row>
    <row r="532" spans="2:6" x14ac:dyDescent="0.25">
      <c r="B532" s="48">
        <v>42835.734027777777</v>
      </c>
      <c r="C532" s="103">
        <v>167</v>
      </c>
      <c r="D532" s="103" t="s">
        <v>302</v>
      </c>
      <c r="E532" s="103" t="s">
        <v>7</v>
      </c>
      <c r="F532" s="102" t="s">
        <v>2</v>
      </c>
    </row>
    <row r="533" spans="2:6" x14ac:dyDescent="0.25">
      <c r="B533" s="48">
        <v>42835.737500000003</v>
      </c>
      <c r="C533" s="103">
        <v>167</v>
      </c>
      <c r="D533" s="103" t="s">
        <v>302</v>
      </c>
      <c r="E533" s="103" t="s">
        <v>7</v>
      </c>
      <c r="F533" s="102" t="s">
        <v>1</v>
      </c>
    </row>
    <row r="534" spans="2:6" x14ac:dyDescent="0.25">
      <c r="B534" s="48">
        <v>42835.770833333336</v>
      </c>
      <c r="C534" s="103">
        <v>229</v>
      </c>
      <c r="D534" s="103" t="s">
        <v>277</v>
      </c>
      <c r="E534" s="103" t="s">
        <v>7</v>
      </c>
      <c r="F534" s="102" t="s">
        <v>1</v>
      </c>
    </row>
    <row r="535" spans="2:6" x14ac:dyDescent="0.25">
      <c r="B535" s="48">
        <v>42836.53125</v>
      </c>
      <c r="C535" s="103">
        <v>161</v>
      </c>
      <c r="D535" s="103" t="s">
        <v>240</v>
      </c>
      <c r="E535" s="103" t="s">
        <v>34</v>
      </c>
      <c r="F535" s="102" t="s">
        <v>1</v>
      </c>
    </row>
    <row r="536" spans="2:6" x14ac:dyDescent="0.25">
      <c r="B536" s="48">
        <v>42836.618750000001</v>
      </c>
      <c r="C536" s="103">
        <v>160</v>
      </c>
      <c r="D536" s="103" t="s">
        <v>227</v>
      </c>
      <c r="E536" s="103" t="s">
        <v>7</v>
      </c>
      <c r="F536" s="102" t="s">
        <v>1</v>
      </c>
    </row>
    <row r="537" spans="2:6" x14ac:dyDescent="0.25">
      <c r="B537" s="48">
        <v>42836.634722222225</v>
      </c>
      <c r="C537" s="103">
        <v>160</v>
      </c>
      <c r="D537" s="103" t="s">
        <v>227</v>
      </c>
      <c r="E537" s="103" t="s">
        <v>7</v>
      </c>
      <c r="F537" s="102" t="s">
        <v>1</v>
      </c>
    </row>
    <row r="538" spans="2:6" x14ac:dyDescent="0.25">
      <c r="B538" s="48">
        <v>42836.690972222219</v>
      </c>
      <c r="C538" s="103">
        <v>264</v>
      </c>
      <c r="D538" s="103" t="s">
        <v>248</v>
      </c>
      <c r="E538" s="103" t="s">
        <v>71</v>
      </c>
      <c r="F538" s="102" t="s">
        <v>2</v>
      </c>
    </row>
    <row r="539" spans="2:6" x14ac:dyDescent="0.25">
      <c r="B539" s="48">
        <v>42837.461805555555</v>
      </c>
      <c r="C539" s="103">
        <v>188</v>
      </c>
      <c r="D539" s="103" t="s">
        <v>229</v>
      </c>
      <c r="E539" s="103" t="s">
        <v>39</v>
      </c>
      <c r="F539" s="102" t="s">
        <v>1</v>
      </c>
    </row>
    <row r="540" spans="2:6" x14ac:dyDescent="0.25">
      <c r="B540" s="48">
        <v>42837.597222222219</v>
      </c>
      <c r="C540" s="103">
        <v>160</v>
      </c>
      <c r="D540" s="103" t="s">
        <v>227</v>
      </c>
      <c r="E540" s="103" t="s">
        <v>7</v>
      </c>
      <c r="F540" s="102" t="s">
        <v>1</v>
      </c>
    </row>
    <row r="541" spans="2:6" x14ac:dyDescent="0.25">
      <c r="B541" s="48">
        <v>42837.680555555555</v>
      </c>
      <c r="C541" s="103">
        <v>264</v>
      </c>
      <c r="D541" s="103" t="s">
        <v>248</v>
      </c>
      <c r="E541" s="103" t="s">
        <v>71</v>
      </c>
      <c r="F541" s="102" t="s">
        <v>2</v>
      </c>
    </row>
    <row r="542" spans="2:6" x14ac:dyDescent="0.25">
      <c r="B542" s="48">
        <v>42837.704861111109</v>
      </c>
      <c r="C542" s="103">
        <v>115</v>
      </c>
      <c r="D542" s="103" t="s">
        <v>251</v>
      </c>
      <c r="E542" s="103" t="s">
        <v>29</v>
      </c>
      <c r="F542" s="102" t="s">
        <v>1</v>
      </c>
    </row>
    <row r="543" spans="2:6" x14ac:dyDescent="0.25">
      <c r="B543" s="48">
        <v>42837.772222222222</v>
      </c>
      <c r="C543" s="103">
        <v>385</v>
      </c>
      <c r="D543" s="103" t="s">
        <v>306</v>
      </c>
      <c r="E543" s="103" t="s">
        <v>39</v>
      </c>
      <c r="F543" s="102" t="s">
        <v>2</v>
      </c>
    </row>
    <row r="544" spans="2:6" x14ac:dyDescent="0.25">
      <c r="B544" s="48">
        <v>42837.856249999997</v>
      </c>
      <c r="C544" s="103">
        <v>297</v>
      </c>
      <c r="D544" s="103" t="s">
        <v>211</v>
      </c>
      <c r="E544" s="103" t="s">
        <v>19</v>
      </c>
      <c r="F544" s="102" t="s">
        <v>2</v>
      </c>
    </row>
    <row r="545" spans="2:6" x14ac:dyDescent="0.25">
      <c r="B545" s="48">
        <v>42839.524305555555</v>
      </c>
      <c r="C545" s="103">
        <v>263</v>
      </c>
      <c r="D545" s="103" t="s">
        <v>241</v>
      </c>
      <c r="E545" s="103" t="s">
        <v>7</v>
      </c>
      <c r="F545" s="102" t="s">
        <v>1</v>
      </c>
    </row>
    <row r="546" spans="2:6" x14ac:dyDescent="0.25">
      <c r="B546" s="48">
        <v>42840.705555555556</v>
      </c>
      <c r="C546" s="103">
        <v>198</v>
      </c>
      <c r="D546" s="103" t="s">
        <v>218</v>
      </c>
      <c r="E546" s="103" t="s">
        <v>7</v>
      </c>
      <c r="F546" s="102" t="s">
        <v>2</v>
      </c>
    </row>
    <row r="547" spans="2:6" x14ac:dyDescent="0.25">
      <c r="B547" s="48">
        <v>42840.741666666669</v>
      </c>
      <c r="C547" s="103">
        <v>378</v>
      </c>
      <c r="D547" s="103" t="s">
        <v>221</v>
      </c>
      <c r="E547" s="103" t="s">
        <v>7</v>
      </c>
      <c r="F547" s="102" t="s">
        <v>1</v>
      </c>
    </row>
    <row r="548" spans="2:6" x14ac:dyDescent="0.25">
      <c r="B548" s="48">
        <v>42841.552777777775</v>
      </c>
      <c r="C548" s="103">
        <v>264</v>
      </c>
      <c r="D548" s="103" t="s">
        <v>248</v>
      </c>
      <c r="E548" s="103" t="s">
        <v>71</v>
      </c>
      <c r="F548" s="102" t="s">
        <v>1</v>
      </c>
    </row>
    <row r="549" spans="2:6" x14ac:dyDescent="0.25">
      <c r="B549" s="48">
        <v>42841.74722222222</v>
      </c>
      <c r="C549" s="103">
        <v>125</v>
      </c>
      <c r="D549" s="103" t="s">
        <v>326</v>
      </c>
      <c r="E549" s="103" t="s">
        <v>71</v>
      </c>
      <c r="F549" s="102" t="s">
        <v>1</v>
      </c>
    </row>
    <row r="550" spans="2:6" x14ac:dyDescent="0.25">
      <c r="B550" s="48">
        <v>42842.464583333334</v>
      </c>
      <c r="C550" s="103">
        <v>268</v>
      </c>
      <c r="D550" s="103" t="s">
        <v>219</v>
      </c>
      <c r="E550" s="103" t="s">
        <v>7</v>
      </c>
      <c r="F550" s="102" t="s">
        <v>1</v>
      </c>
    </row>
    <row r="551" spans="2:6" x14ac:dyDescent="0.25">
      <c r="B551" s="48">
        <v>42842.487500000003</v>
      </c>
      <c r="C551" s="103">
        <v>142</v>
      </c>
      <c r="D551" s="103" t="s">
        <v>327</v>
      </c>
      <c r="E551" s="103" t="s">
        <v>118</v>
      </c>
      <c r="F551" s="102" t="s">
        <v>2</v>
      </c>
    </row>
    <row r="552" spans="2:6" x14ac:dyDescent="0.25">
      <c r="B552" s="48">
        <v>42842.489583333336</v>
      </c>
      <c r="C552" s="103">
        <v>383</v>
      </c>
      <c r="D552" s="103" t="s">
        <v>238</v>
      </c>
      <c r="E552" s="103" t="s">
        <v>7</v>
      </c>
      <c r="F552" s="102" t="s">
        <v>2</v>
      </c>
    </row>
    <row r="553" spans="2:6" x14ac:dyDescent="0.25">
      <c r="B553" s="48">
        <v>42842.513194444444</v>
      </c>
      <c r="C553" s="103">
        <v>378</v>
      </c>
      <c r="D553" s="103" t="s">
        <v>221</v>
      </c>
      <c r="E553" s="103" t="s">
        <v>7</v>
      </c>
      <c r="F553" s="102" t="s">
        <v>1</v>
      </c>
    </row>
    <row r="554" spans="2:6" x14ac:dyDescent="0.25">
      <c r="B554" s="48">
        <v>42842.552777777775</v>
      </c>
      <c r="C554" s="103">
        <v>258</v>
      </c>
      <c r="D554" s="103" t="s">
        <v>288</v>
      </c>
      <c r="E554" s="103" t="s">
        <v>39</v>
      </c>
      <c r="F554" s="102" t="s">
        <v>1</v>
      </c>
    </row>
    <row r="555" spans="2:6" x14ac:dyDescent="0.25">
      <c r="B555" s="48">
        <v>42842.663194444445</v>
      </c>
      <c r="C555" s="103">
        <v>177</v>
      </c>
      <c r="D555" s="103" t="s">
        <v>325</v>
      </c>
      <c r="E555" s="103" t="s">
        <v>39</v>
      </c>
      <c r="F555" s="102" t="s">
        <v>1</v>
      </c>
    </row>
    <row r="556" spans="2:6" x14ac:dyDescent="0.25">
      <c r="B556" s="48">
        <v>42842.736111111109</v>
      </c>
      <c r="C556" s="103">
        <v>257</v>
      </c>
      <c r="D556" s="103" t="s">
        <v>328</v>
      </c>
      <c r="E556" s="103" t="s">
        <v>29</v>
      </c>
      <c r="F556" s="102" t="s">
        <v>1</v>
      </c>
    </row>
    <row r="557" spans="2:6" x14ac:dyDescent="0.25">
      <c r="B557" s="48">
        <v>42842.779166666667</v>
      </c>
      <c r="C557" s="103">
        <v>189</v>
      </c>
      <c r="D557" s="103" t="s">
        <v>236</v>
      </c>
      <c r="E557" s="103" t="s">
        <v>39</v>
      </c>
      <c r="F557" s="102" t="s">
        <v>1</v>
      </c>
    </row>
    <row r="558" spans="2:6" x14ac:dyDescent="0.25">
      <c r="B558" s="48">
        <v>42842.786111111112</v>
      </c>
      <c r="C558" s="103">
        <v>388</v>
      </c>
      <c r="D558" s="103" t="s">
        <v>239</v>
      </c>
      <c r="E558" s="103" t="s">
        <v>39</v>
      </c>
      <c r="F558" s="102" t="s">
        <v>1</v>
      </c>
    </row>
    <row r="559" spans="2:6" x14ac:dyDescent="0.25">
      <c r="B559" s="48">
        <v>42842.824999999997</v>
      </c>
      <c r="C559" s="103">
        <v>187</v>
      </c>
      <c r="D559" s="103" t="s">
        <v>329</v>
      </c>
      <c r="E559" s="103" t="s">
        <v>34</v>
      </c>
      <c r="F559" s="102" t="s">
        <v>2</v>
      </c>
    </row>
    <row r="560" spans="2:6" x14ac:dyDescent="0.25">
      <c r="B560" s="48">
        <v>42842.827777777777</v>
      </c>
      <c r="C560" s="103">
        <v>187</v>
      </c>
      <c r="D560" s="103" t="s">
        <v>329</v>
      </c>
      <c r="E560" s="103" t="s">
        <v>34</v>
      </c>
      <c r="F560" s="102" t="s">
        <v>2</v>
      </c>
    </row>
    <row r="561" spans="2:6" x14ac:dyDescent="0.25">
      <c r="B561" s="48">
        <v>42843.395138888889</v>
      </c>
      <c r="C561" s="103">
        <v>147</v>
      </c>
      <c r="D561" s="103" t="s">
        <v>245</v>
      </c>
      <c r="E561" s="103" t="s">
        <v>63</v>
      </c>
      <c r="F561" s="102" t="s">
        <v>2</v>
      </c>
    </row>
    <row r="562" spans="2:6" x14ac:dyDescent="0.25">
      <c r="B562" s="48">
        <v>42843.443749999999</v>
      </c>
      <c r="C562" s="103">
        <v>172</v>
      </c>
      <c r="D562" s="103" t="s">
        <v>223</v>
      </c>
      <c r="E562" s="103" t="s">
        <v>7</v>
      </c>
      <c r="F562" s="102" t="s">
        <v>2</v>
      </c>
    </row>
    <row r="563" spans="2:6" x14ac:dyDescent="0.25">
      <c r="B563" s="48">
        <v>42843.519444444442</v>
      </c>
      <c r="C563" s="103">
        <v>225</v>
      </c>
      <c r="D563" s="103" t="s">
        <v>222</v>
      </c>
      <c r="E563" s="103" t="s">
        <v>7</v>
      </c>
      <c r="F563" s="102" t="s">
        <v>1</v>
      </c>
    </row>
    <row r="564" spans="2:6" x14ac:dyDescent="0.25">
      <c r="B564" s="48">
        <v>42843.738888888889</v>
      </c>
      <c r="C564" s="103">
        <v>164</v>
      </c>
      <c r="D564" s="103" t="s">
        <v>237</v>
      </c>
      <c r="E564" s="103" t="s">
        <v>7</v>
      </c>
      <c r="F564" s="102" t="s">
        <v>2</v>
      </c>
    </row>
    <row r="565" spans="2:6" x14ac:dyDescent="0.25">
      <c r="B565" s="48">
        <v>42843.75277777778</v>
      </c>
      <c r="C565" s="103">
        <v>164</v>
      </c>
      <c r="D565" s="103" t="s">
        <v>237</v>
      </c>
      <c r="E565" s="103" t="s">
        <v>7</v>
      </c>
      <c r="F565" s="102" t="s">
        <v>2</v>
      </c>
    </row>
    <row r="566" spans="2:6" x14ac:dyDescent="0.25">
      <c r="B566" s="48">
        <v>42844.386111111111</v>
      </c>
      <c r="C566" s="103">
        <v>131</v>
      </c>
      <c r="D566" s="103" t="s">
        <v>330</v>
      </c>
      <c r="E566" s="103" t="s">
        <v>103</v>
      </c>
      <c r="F566" s="102" t="s">
        <v>1</v>
      </c>
    </row>
    <row r="567" spans="2:6" x14ac:dyDescent="0.25">
      <c r="B567" s="48">
        <v>42844.606944444444</v>
      </c>
      <c r="C567" s="103">
        <v>119</v>
      </c>
      <c r="D567" s="103" t="s">
        <v>331</v>
      </c>
      <c r="E567" s="103" t="s">
        <v>113</v>
      </c>
      <c r="F567" s="102" t="s">
        <v>2</v>
      </c>
    </row>
    <row r="568" spans="2:6" x14ac:dyDescent="0.25">
      <c r="B568" s="48">
        <v>42844.623611111114</v>
      </c>
      <c r="C568" s="103">
        <v>160</v>
      </c>
      <c r="D568" s="103" t="s">
        <v>227</v>
      </c>
      <c r="E568" s="103" t="s">
        <v>7</v>
      </c>
      <c r="F568" s="102" t="s">
        <v>1</v>
      </c>
    </row>
    <row r="569" spans="2:6" x14ac:dyDescent="0.25">
      <c r="B569" s="48">
        <v>42844.690972222219</v>
      </c>
      <c r="C569" s="103">
        <v>268</v>
      </c>
      <c r="D569" s="103" t="s">
        <v>219</v>
      </c>
      <c r="E569" s="103" t="s">
        <v>7</v>
      </c>
      <c r="F569" s="102" t="s">
        <v>1</v>
      </c>
    </row>
    <row r="570" spans="2:6" x14ac:dyDescent="0.25">
      <c r="B570" s="48">
        <v>42845.533333333333</v>
      </c>
      <c r="C570" s="103">
        <v>444</v>
      </c>
      <c r="D570" s="103" t="s">
        <v>278</v>
      </c>
      <c r="E570" s="103" t="s">
        <v>19</v>
      </c>
      <c r="F570" s="102" t="s">
        <v>1</v>
      </c>
    </row>
    <row r="571" spans="2:6" x14ac:dyDescent="0.25">
      <c r="B571" s="48">
        <v>42845.699305555558</v>
      </c>
      <c r="C571" s="103">
        <v>257</v>
      </c>
      <c r="D571" s="103" t="s">
        <v>328</v>
      </c>
      <c r="E571" s="103" t="s">
        <v>29</v>
      </c>
      <c r="F571" s="102" t="s">
        <v>1</v>
      </c>
    </row>
    <row r="572" spans="2:6" x14ac:dyDescent="0.25">
      <c r="B572" s="48">
        <v>42845.793749999997</v>
      </c>
      <c r="C572" s="103">
        <v>165</v>
      </c>
      <c r="D572" s="103" t="s">
        <v>250</v>
      </c>
      <c r="E572" s="103" t="s">
        <v>7</v>
      </c>
      <c r="F572" s="102" t="s">
        <v>1</v>
      </c>
    </row>
    <row r="573" spans="2:6" x14ac:dyDescent="0.25">
      <c r="B573" s="48">
        <v>42845.845138888886</v>
      </c>
      <c r="C573" s="103">
        <v>385</v>
      </c>
      <c r="D573" s="103" t="s">
        <v>306</v>
      </c>
      <c r="E573" s="103" t="s">
        <v>39</v>
      </c>
      <c r="F573" s="102" t="s">
        <v>1</v>
      </c>
    </row>
    <row r="574" spans="2:6" x14ac:dyDescent="0.25">
      <c r="B574" s="48">
        <v>42845.871527777781</v>
      </c>
      <c r="C574" s="103">
        <v>444</v>
      </c>
      <c r="D574" s="103" t="s">
        <v>278</v>
      </c>
      <c r="E574" s="103" t="s">
        <v>19</v>
      </c>
      <c r="F574" s="102" t="s">
        <v>2</v>
      </c>
    </row>
    <row r="575" spans="2:6" x14ac:dyDescent="0.25">
      <c r="B575" s="48">
        <v>42845.873611111114</v>
      </c>
      <c r="C575" s="103">
        <v>444</v>
      </c>
      <c r="D575" s="103" t="s">
        <v>278</v>
      </c>
      <c r="E575" s="103" t="s">
        <v>19</v>
      </c>
      <c r="F575" s="102" t="s">
        <v>1</v>
      </c>
    </row>
    <row r="576" spans="2:6" x14ac:dyDescent="0.25">
      <c r="B576" s="48">
        <v>42846.42083333333</v>
      </c>
      <c r="C576" s="103">
        <v>167</v>
      </c>
      <c r="D576" s="103" t="s">
        <v>302</v>
      </c>
      <c r="E576" s="103" t="s">
        <v>7</v>
      </c>
      <c r="F576" s="102" t="s">
        <v>2</v>
      </c>
    </row>
    <row r="577" spans="2:6" x14ac:dyDescent="0.25">
      <c r="B577" s="48">
        <v>42846.431250000001</v>
      </c>
      <c r="C577" s="103">
        <v>167</v>
      </c>
      <c r="D577" s="103" t="s">
        <v>302</v>
      </c>
      <c r="E577" s="103" t="s">
        <v>7</v>
      </c>
      <c r="F577" s="102" t="s">
        <v>2</v>
      </c>
    </row>
    <row r="578" spans="2:6" x14ac:dyDescent="0.25">
      <c r="B578" s="48">
        <v>42846.517361111109</v>
      </c>
      <c r="C578" s="103">
        <v>167</v>
      </c>
      <c r="D578" s="103" t="s">
        <v>302</v>
      </c>
      <c r="E578" s="103" t="s">
        <v>7</v>
      </c>
      <c r="F578" s="102" t="s">
        <v>2</v>
      </c>
    </row>
    <row r="579" spans="2:6" x14ac:dyDescent="0.25">
      <c r="B579" s="48">
        <v>42846.520138888889</v>
      </c>
      <c r="C579" s="103">
        <v>148</v>
      </c>
      <c r="D579" s="103" t="s">
        <v>318</v>
      </c>
      <c r="E579" s="103" t="s">
        <v>65</v>
      </c>
      <c r="F579" s="102" t="s">
        <v>2</v>
      </c>
    </row>
    <row r="580" spans="2:6" x14ac:dyDescent="0.25">
      <c r="B580" s="48">
        <v>42846.57708333333</v>
      </c>
      <c r="C580" s="103">
        <v>378</v>
      </c>
      <c r="D580" s="103" t="s">
        <v>221</v>
      </c>
      <c r="E580" s="103" t="s">
        <v>7</v>
      </c>
      <c r="F580" s="102" t="s">
        <v>1</v>
      </c>
    </row>
    <row r="581" spans="2:6" x14ac:dyDescent="0.25">
      <c r="B581" s="48">
        <v>42846.636111111111</v>
      </c>
      <c r="C581" s="103">
        <v>131</v>
      </c>
      <c r="D581" s="103" t="s">
        <v>330</v>
      </c>
      <c r="E581" s="103" t="s">
        <v>103</v>
      </c>
      <c r="F581" s="102" t="s">
        <v>1</v>
      </c>
    </row>
    <row r="582" spans="2:6" x14ac:dyDescent="0.25">
      <c r="B582" s="48">
        <v>42846.731944444444</v>
      </c>
      <c r="C582" s="103">
        <v>268</v>
      </c>
      <c r="D582" s="103" t="s">
        <v>219</v>
      </c>
      <c r="E582" s="103" t="s">
        <v>7</v>
      </c>
      <c r="F582" s="102" t="s">
        <v>1</v>
      </c>
    </row>
    <row r="583" spans="2:6" x14ac:dyDescent="0.25">
      <c r="B583" s="48">
        <v>42846.756249999999</v>
      </c>
      <c r="C583" s="103">
        <v>163</v>
      </c>
      <c r="D583" s="103" t="s">
        <v>247</v>
      </c>
      <c r="E583" s="103" t="s">
        <v>7</v>
      </c>
      <c r="F583" s="102" t="s">
        <v>2</v>
      </c>
    </row>
    <row r="584" spans="2:6" x14ac:dyDescent="0.25">
      <c r="B584" s="48">
        <v>42846.792361111111</v>
      </c>
      <c r="C584" s="103">
        <v>163</v>
      </c>
      <c r="D584" s="103" t="s">
        <v>247</v>
      </c>
      <c r="E584" s="103" t="s">
        <v>7</v>
      </c>
      <c r="F584" s="102" t="s">
        <v>2</v>
      </c>
    </row>
    <row r="585" spans="2:6" x14ac:dyDescent="0.25">
      <c r="B585" s="48">
        <v>42847.443749999999</v>
      </c>
      <c r="C585" s="103">
        <v>172</v>
      </c>
      <c r="D585" s="103" t="s">
        <v>223</v>
      </c>
      <c r="E585" s="103" t="s">
        <v>7</v>
      </c>
      <c r="F585" s="102" t="s">
        <v>2</v>
      </c>
    </row>
    <row r="586" spans="2:6" x14ac:dyDescent="0.25">
      <c r="B586" s="48">
        <v>42847.45416666667</v>
      </c>
      <c r="C586" s="103">
        <v>172</v>
      </c>
      <c r="D586" s="103" t="s">
        <v>223</v>
      </c>
      <c r="E586" s="103" t="s">
        <v>7</v>
      </c>
      <c r="F586" s="102" t="s">
        <v>1</v>
      </c>
    </row>
    <row r="587" spans="2:6" x14ac:dyDescent="0.25">
      <c r="B587" s="48">
        <v>42847.577777777777</v>
      </c>
      <c r="C587" s="103">
        <v>131</v>
      </c>
      <c r="D587" s="103" t="s">
        <v>330</v>
      </c>
      <c r="E587" s="103" t="s">
        <v>103</v>
      </c>
      <c r="F587" s="102" t="s">
        <v>1</v>
      </c>
    </row>
    <row r="588" spans="2:6" x14ac:dyDescent="0.25">
      <c r="B588" s="48">
        <v>42847.715277777781</v>
      </c>
      <c r="C588" s="103">
        <v>177</v>
      </c>
      <c r="D588" s="103" t="s">
        <v>325</v>
      </c>
      <c r="E588" s="103" t="s">
        <v>39</v>
      </c>
      <c r="F588" s="102" t="s">
        <v>1</v>
      </c>
    </row>
    <row r="589" spans="2:6" x14ac:dyDescent="0.25">
      <c r="B589" s="48">
        <v>42848.625694444447</v>
      </c>
      <c r="C589" s="103">
        <v>200</v>
      </c>
      <c r="D589" s="103" t="s">
        <v>228</v>
      </c>
      <c r="E589" s="103" t="s">
        <v>34</v>
      </c>
      <c r="F589" s="102" t="s">
        <v>2</v>
      </c>
    </row>
    <row r="590" spans="2:6" x14ac:dyDescent="0.25">
      <c r="B590" s="48">
        <v>42849.536111111112</v>
      </c>
      <c r="C590" s="103">
        <v>451</v>
      </c>
      <c r="D590" s="103" t="s">
        <v>267</v>
      </c>
      <c r="E590" s="103" t="s">
        <v>7</v>
      </c>
      <c r="F590" s="102" t="s">
        <v>2</v>
      </c>
    </row>
    <row r="591" spans="2:6" x14ac:dyDescent="0.25">
      <c r="B591" s="48">
        <v>42849.606249999997</v>
      </c>
      <c r="C591" s="103">
        <v>226</v>
      </c>
      <c r="D591" s="103" t="s">
        <v>268</v>
      </c>
      <c r="E591" s="103" t="s">
        <v>7</v>
      </c>
      <c r="F591" s="102" t="s">
        <v>2</v>
      </c>
    </row>
    <row r="592" spans="2:6" x14ac:dyDescent="0.25">
      <c r="B592" s="48">
        <v>42850.334027777775</v>
      </c>
      <c r="C592" s="103">
        <v>131</v>
      </c>
      <c r="D592" s="103" t="s">
        <v>330</v>
      </c>
      <c r="E592" s="103" t="s">
        <v>103</v>
      </c>
      <c r="F592" s="102" t="s">
        <v>1</v>
      </c>
    </row>
    <row r="593" spans="2:6" x14ac:dyDescent="0.25">
      <c r="B593" s="48">
        <v>42850.400694444441</v>
      </c>
      <c r="C593" s="103">
        <v>309</v>
      </c>
      <c r="D593" s="103" t="s">
        <v>212</v>
      </c>
      <c r="E593" s="103" t="s">
        <v>29</v>
      </c>
      <c r="F593" s="102" t="s">
        <v>1</v>
      </c>
    </row>
    <row r="594" spans="2:6" x14ac:dyDescent="0.25">
      <c r="B594" s="48">
        <v>42850.585416666669</v>
      </c>
      <c r="C594" s="103">
        <v>164</v>
      </c>
      <c r="D594" s="103" t="s">
        <v>237</v>
      </c>
      <c r="E594" s="103" t="s">
        <v>7</v>
      </c>
      <c r="F594" s="102" t="s">
        <v>2</v>
      </c>
    </row>
    <row r="595" spans="2:6" x14ac:dyDescent="0.25">
      <c r="B595" s="48">
        <v>42850.62777777778</v>
      </c>
      <c r="C595" s="103">
        <v>224</v>
      </c>
      <c r="D595" s="103" t="s">
        <v>272</v>
      </c>
      <c r="E595" s="103" t="s">
        <v>29</v>
      </c>
      <c r="F595" s="102" t="s">
        <v>1</v>
      </c>
    </row>
    <row r="596" spans="2:6" x14ac:dyDescent="0.25">
      <c r="B596" s="48">
        <v>42850.786805555559</v>
      </c>
      <c r="C596" s="103">
        <v>378</v>
      </c>
      <c r="D596" s="103" t="s">
        <v>221</v>
      </c>
      <c r="E596" s="103" t="s">
        <v>7</v>
      </c>
      <c r="F596" s="102" t="s">
        <v>1</v>
      </c>
    </row>
    <row r="597" spans="2:6" x14ac:dyDescent="0.25">
      <c r="B597" s="48">
        <v>42851.551388888889</v>
      </c>
      <c r="C597" s="103">
        <v>451</v>
      </c>
      <c r="D597" s="103" t="s">
        <v>267</v>
      </c>
      <c r="E597" s="103" t="s">
        <v>7</v>
      </c>
      <c r="F597" s="102" t="s">
        <v>2</v>
      </c>
    </row>
    <row r="598" spans="2:6" x14ac:dyDescent="0.25">
      <c r="B598" s="48">
        <v>42851.722916666666</v>
      </c>
      <c r="C598" s="103">
        <v>98</v>
      </c>
      <c r="D598" s="49" t="s">
        <v>286</v>
      </c>
      <c r="E598" s="103" t="s">
        <v>7</v>
      </c>
      <c r="F598" s="102" t="s">
        <v>1</v>
      </c>
    </row>
    <row r="599" spans="2:6" x14ac:dyDescent="0.25">
      <c r="B599" s="48">
        <v>42851.762499999997</v>
      </c>
      <c r="C599" s="103">
        <v>262</v>
      </c>
      <c r="D599" s="103" t="s">
        <v>289</v>
      </c>
      <c r="E599" s="103" t="s">
        <v>7</v>
      </c>
      <c r="F599" s="102" t="s">
        <v>1</v>
      </c>
    </row>
    <row r="600" spans="2:6" x14ac:dyDescent="0.25">
      <c r="B600" s="48">
        <v>42852.455555555556</v>
      </c>
      <c r="C600" s="103">
        <v>312</v>
      </c>
      <c r="D600" s="103" t="s">
        <v>332</v>
      </c>
      <c r="E600" s="103" t="s">
        <v>67</v>
      </c>
      <c r="F600" s="102" t="s">
        <v>1</v>
      </c>
    </row>
    <row r="601" spans="2:6" x14ac:dyDescent="0.25">
      <c r="B601" s="48">
        <v>42852.557638888888</v>
      </c>
      <c r="C601" s="103">
        <v>174</v>
      </c>
      <c r="D601" s="103" t="s">
        <v>246</v>
      </c>
      <c r="E601" s="103" t="s">
        <v>19</v>
      </c>
      <c r="F601" s="102" t="s">
        <v>2</v>
      </c>
    </row>
    <row r="602" spans="2:6" x14ac:dyDescent="0.25">
      <c r="B602" s="48">
        <v>42852.656944444447</v>
      </c>
      <c r="C602" s="103">
        <v>367</v>
      </c>
      <c r="D602" s="103" t="s">
        <v>233</v>
      </c>
      <c r="E602" s="103" t="s">
        <v>7</v>
      </c>
      <c r="F602" s="102" t="s">
        <v>2</v>
      </c>
    </row>
    <row r="603" spans="2:6" x14ac:dyDescent="0.25">
      <c r="B603" s="48">
        <v>42852.700694444444</v>
      </c>
      <c r="C603" s="103">
        <v>378</v>
      </c>
      <c r="D603" s="103" t="s">
        <v>221</v>
      </c>
      <c r="E603" s="103" t="s">
        <v>7</v>
      </c>
      <c r="F603" s="102" t="s">
        <v>1</v>
      </c>
    </row>
    <row r="604" spans="2:6" x14ac:dyDescent="0.25">
      <c r="B604" s="48">
        <v>42852.755555555559</v>
      </c>
      <c r="C604" s="103">
        <v>297</v>
      </c>
      <c r="D604" s="103" t="s">
        <v>211</v>
      </c>
      <c r="E604" s="103" t="s">
        <v>19</v>
      </c>
      <c r="F604" s="102" t="s">
        <v>2</v>
      </c>
    </row>
    <row r="605" spans="2:6" x14ac:dyDescent="0.25">
      <c r="B605" s="48">
        <v>42852.784722222219</v>
      </c>
      <c r="C605" s="103">
        <v>258</v>
      </c>
      <c r="D605" s="103" t="s">
        <v>288</v>
      </c>
      <c r="E605" s="103" t="s">
        <v>39</v>
      </c>
      <c r="F605" s="102" t="s">
        <v>1</v>
      </c>
    </row>
    <row r="606" spans="2:6" x14ac:dyDescent="0.25">
      <c r="B606" s="48">
        <v>42853.705555555556</v>
      </c>
      <c r="C606" s="103">
        <v>183</v>
      </c>
      <c r="D606" s="103" t="s">
        <v>224</v>
      </c>
      <c r="E606" s="103" t="s">
        <v>29</v>
      </c>
      <c r="F606" s="102" t="s">
        <v>2</v>
      </c>
    </row>
    <row r="607" spans="2:6" x14ac:dyDescent="0.25">
      <c r="B607" s="48">
        <v>42853.819444444445</v>
      </c>
      <c r="C607" s="103">
        <v>309</v>
      </c>
      <c r="D607" s="103" t="s">
        <v>212</v>
      </c>
      <c r="E607" s="103" t="s">
        <v>29</v>
      </c>
      <c r="F607" s="102" t="s">
        <v>1</v>
      </c>
    </row>
    <row r="608" spans="2:6" x14ac:dyDescent="0.25">
      <c r="B608" s="48">
        <v>42857.464583333334</v>
      </c>
      <c r="C608" s="103">
        <v>146</v>
      </c>
      <c r="D608" s="103" t="s">
        <v>335</v>
      </c>
      <c r="E608" s="103" t="s">
        <v>45</v>
      </c>
      <c r="F608" s="102" t="s">
        <v>2</v>
      </c>
    </row>
    <row r="609" spans="2:6" x14ac:dyDescent="0.25">
      <c r="B609" s="48">
        <v>42857.484722222223</v>
      </c>
      <c r="C609" s="103">
        <v>131</v>
      </c>
      <c r="D609" s="103" t="s">
        <v>330</v>
      </c>
      <c r="E609" s="103" t="s">
        <v>103</v>
      </c>
      <c r="F609" s="102" t="s">
        <v>1</v>
      </c>
    </row>
    <row r="610" spans="2:6" x14ac:dyDescent="0.25">
      <c r="B610" s="48">
        <v>42857.695833333331</v>
      </c>
      <c r="C610" s="103">
        <v>268</v>
      </c>
      <c r="D610" s="103" t="s">
        <v>219</v>
      </c>
      <c r="E610" s="103" t="s">
        <v>7</v>
      </c>
      <c r="F610" s="102" t="s">
        <v>1</v>
      </c>
    </row>
    <row r="611" spans="2:6" x14ac:dyDescent="0.25">
      <c r="B611" s="48">
        <v>42857.711111111108</v>
      </c>
      <c r="C611" s="103">
        <v>263</v>
      </c>
      <c r="D611" s="103" t="s">
        <v>241</v>
      </c>
      <c r="E611" s="103" t="s">
        <v>7</v>
      </c>
      <c r="F611" s="102" t="s">
        <v>2</v>
      </c>
    </row>
    <row r="612" spans="2:6" ht="30" x14ac:dyDescent="0.25">
      <c r="B612" s="48">
        <v>42857.749305555553</v>
      </c>
      <c r="C612" s="103">
        <v>110</v>
      </c>
      <c r="D612" s="49" t="s">
        <v>235</v>
      </c>
      <c r="E612" s="103" t="s">
        <v>7</v>
      </c>
      <c r="F612" s="102" t="s">
        <v>1</v>
      </c>
    </row>
    <row r="613" spans="2:6" x14ac:dyDescent="0.25">
      <c r="B613" s="48">
        <v>42858.5625</v>
      </c>
      <c r="C613" s="103">
        <v>167</v>
      </c>
      <c r="D613" s="103" t="s">
        <v>302</v>
      </c>
      <c r="E613" s="103" t="s">
        <v>7</v>
      </c>
      <c r="F613" s="102" t="s">
        <v>1</v>
      </c>
    </row>
    <row r="614" spans="2:6" x14ac:dyDescent="0.25">
      <c r="B614" s="48">
        <v>42858.606249999997</v>
      </c>
      <c r="C614" s="103">
        <v>378</v>
      </c>
      <c r="D614" s="103" t="s">
        <v>221</v>
      </c>
      <c r="E614" s="103" t="s">
        <v>7</v>
      </c>
      <c r="F614" s="102" t="s">
        <v>1</v>
      </c>
    </row>
    <row r="615" spans="2:6" x14ac:dyDescent="0.25">
      <c r="B615" s="48">
        <v>42858.638194444444</v>
      </c>
      <c r="C615" s="103">
        <v>172</v>
      </c>
      <c r="D615" s="103" t="s">
        <v>223</v>
      </c>
      <c r="E615" s="103" t="s">
        <v>7</v>
      </c>
      <c r="F615" s="102" t="s">
        <v>1</v>
      </c>
    </row>
    <row r="616" spans="2:6" x14ac:dyDescent="0.25">
      <c r="B616" s="48">
        <v>42858.775000000001</v>
      </c>
      <c r="C616" s="103">
        <v>454</v>
      </c>
      <c r="D616" s="103" t="s">
        <v>303</v>
      </c>
      <c r="E616" s="103" t="s">
        <v>7</v>
      </c>
      <c r="F616" s="102" t="s">
        <v>1</v>
      </c>
    </row>
    <row r="617" spans="2:6" x14ac:dyDescent="0.25">
      <c r="B617" s="48">
        <v>42859.336111111108</v>
      </c>
      <c r="C617" s="103">
        <v>131</v>
      </c>
      <c r="D617" s="103" t="s">
        <v>330</v>
      </c>
      <c r="E617" s="103" t="s">
        <v>103</v>
      </c>
      <c r="F617" s="102" t="s">
        <v>1</v>
      </c>
    </row>
    <row r="618" spans="2:6" x14ac:dyDescent="0.25">
      <c r="B618" s="48">
        <v>42859.46597222222</v>
      </c>
      <c r="C618" s="103">
        <v>183</v>
      </c>
      <c r="D618" s="103" t="s">
        <v>224</v>
      </c>
      <c r="E618" s="103" t="s">
        <v>29</v>
      </c>
      <c r="F618" s="102" t="s">
        <v>1</v>
      </c>
    </row>
    <row r="619" spans="2:6" ht="30" x14ac:dyDescent="0.25">
      <c r="B619" s="48">
        <v>42859.571527777778</v>
      </c>
      <c r="C619" s="103">
        <v>110</v>
      </c>
      <c r="D619" s="49" t="s">
        <v>235</v>
      </c>
      <c r="E619" s="103" t="s">
        <v>7</v>
      </c>
      <c r="F619" s="102" t="s">
        <v>1</v>
      </c>
    </row>
    <row r="620" spans="2:6" x14ac:dyDescent="0.25">
      <c r="B620" s="48">
        <v>42859.663888888892</v>
      </c>
      <c r="C620" s="103">
        <v>126</v>
      </c>
      <c r="D620" s="103" t="s">
        <v>244</v>
      </c>
      <c r="E620" s="103" t="s">
        <v>41</v>
      </c>
      <c r="F620" s="102" t="s">
        <v>2</v>
      </c>
    </row>
    <row r="621" spans="2:6" x14ac:dyDescent="0.25">
      <c r="B621" s="48">
        <v>42859.67291666667</v>
      </c>
      <c r="C621" s="103">
        <v>126</v>
      </c>
      <c r="D621" s="103" t="s">
        <v>244</v>
      </c>
      <c r="E621" s="103" t="s">
        <v>41</v>
      </c>
      <c r="F621" s="102" t="s">
        <v>1</v>
      </c>
    </row>
    <row r="622" spans="2:6" x14ac:dyDescent="0.25">
      <c r="B622" s="48">
        <v>42859.713888888888</v>
      </c>
      <c r="C622" s="103">
        <v>167</v>
      </c>
      <c r="D622" s="103" t="s">
        <v>302</v>
      </c>
      <c r="E622" s="103" t="s">
        <v>7</v>
      </c>
      <c r="F622" s="102" t="s">
        <v>2</v>
      </c>
    </row>
    <row r="623" spans="2:6" x14ac:dyDescent="0.25">
      <c r="B623" s="48">
        <v>42860.480555555558</v>
      </c>
      <c r="C623" s="103">
        <v>447</v>
      </c>
      <c r="D623" s="103" t="s">
        <v>336</v>
      </c>
      <c r="E623" s="103" t="s">
        <v>87</v>
      </c>
      <c r="F623" s="102" t="s">
        <v>1</v>
      </c>
    </row>
    <row r="624" spans="2:6" x14ac:dyDescent="0.25">
      <c r="B624" s="48">
        <v>42860.726388888892</v>
      </c>
      <c r="C624" s="103">
        <v>172</v>
      </c>
      <c r="D624" s="103" t="s">
        <v>223</v>
      </c>
      <c r="E624" s="103" t="s">
        <v>7</v>
      </c>
      <c r="F624" s="102" t="s">
        <v>2</v>
      </c>
    </row>
    <row r="625" spans="2:6" x14ac:dyDescent="0.25">
      <c r="B625" s="48">
        <v>42860.730555555558</v>
      </c>
      <c r="C625" s="103">
        <v>172</v>
      </c>
      <c r="D625" s="103" t="s">
        <v>223</v>
      </c>
      <c r="E625" s="103" t="s">
        <v>7</v>
      </c>
      <c r="F625" s="102" t="s">
        <v>2</v>
      </c>
    </row>
    <row r="626" spans="2:6" x14ac:dyDescent="0.25">
      <c r="B626" s="48">
        <v>42860.759027777778</v>
      </c>
      <c r="C626" s="103">
        <v>131</v>
      </c>
      <c r="D626" s="103" t="s">
        <v>330</v>
      </c>
      <c r="E626" s="103" t="s">
        <v>103</v>
      </c>
      <c r="F626" s="102" t="s">
        <v>1</v>
      </c>
    </row>
    <row r="627" spans="2:6" x14ac:dyDescent="0.25">
      <c r="B627" s="48">
        <v>42861.479166666664</v>
      </c>
      <c r="C627" s="103">
        <v>378</v>
      </c>
      <c r="D627" s="103" t="s">
        <v>221</v>
      </c>
      <c r="E627" s="103" t="s">
        <v>7</v>
      </c>
      <c r="F627" s="102" t="s">
        <v>2</v>
      </c>
    </row>
    <row r="628" spans="2:6" x14ac:dyDescent="0.25">
      <c r="B628" s="48">
        <v>42861.482638888891</v>
      </c>
      <c r="C628" s="103">
        <v>378</v>
      </c>
      <c r="D628" s="103" t="s">
        <v>221</v>
      </c>
      <c r="E628" s="103" t="s">
        <v>7</v>
      </c>
      <c r="F628" s="102" t="s">
        <v>1</v>
      </c>
    </row>
    <row r="629" spans="2:6" x14ac:dyDescent="0.25">
      <c r="B629" s="48">
        <v>42861.683333333334</v>
      </c>
      <c r="C629" s="103">
        <v>390</v>
      </c>
      <c r="D629" s="103" t="s">
        <v>319</v>
      </c>
      <c r="E629" s="103" t="s">
        <v>29</v>
      </c>
      <c r="F629" s="102" t="s">
        <v>1</v>
      </c>
    </row>
    <row r="630" spans="2:6" ht="30" x14ac:dyDescent="0.25">
      <c r="B630" s="48">
        <v>42861.706944444442</v>
      </c>
      <c r="C630" s="103">
        <v>110</v>
      </c>
      <c r="D630" s="49" t="s">
        <v>235</v>
      </c>
      <c r="E630" s="103" t="s">
        <v>7</v>
      </c>
      <c r="F630" s="102" t="s">
        <v>1</v>
      </c>
    </row>
    <row r="631" spans="2:6" x14ac:dyDescent="0.25">
      <c r="B631" s="48">
        <v>42862.552083333336</v>
      </c>
      <c r="C631" s="103">
        <v>189</v>
      </c>
      <c r="D631" s="103" t="s">
        <v>337</v>
      </c>
      <c r="E631" s="103" t="s">
        <v>39</v>
      </c>
      <c r="F631" s="102" t="s">
        <v>1</v>
      </c>
    </row>
    <row r="632" spans="2:6" x14ac:dyDescent="0.25">
      <c r="B632" s="48">
        <v>42863.379861111112</v>
      </c>
      <c r="C632" s="103">
        <v>378</v>
      </c>
      <c r="D632" s="103" t="s">
        <v>221</v>
      </c>
      <c r="E632" s="103" t="s">
        <v>7</v>
      </c>
      <c r="F632" s="102" t="s">
        <v>1</v>
      </c>
    </row>
    <row r="633" spans="2:6" x14ac:dyDescent="0.25">
      <c r="B633" s="48">
        <v>42863.62777777778</v>
      </c>
      <c r="C633" s="103">
        <v>131</v>
      </c>
      <c r="D633" s="103" t="s">
        <v>330</v>
      </c>
      <c r="E633" s="103" t="s">
        <v>103</v>
      </c>
      <c r="F633" s="102" t="s">
        <v>1</v>
      </c>
    </row>
    <row r="634" spans="2:6" x14ac:dyDescent="0.25">
      <c r="B634" s="48">
        <v>42863.75277777778</v>
      </c>
      <c r="C634" s="103">
        <v>157</v>
      </c>
      <c r="D634" s="103" t="s">
        <v>243</v>
      </c>
      <c r="E634" s="103" t="s">
        <v>7</v>
      </c>
      <c r="F634" s="102" t="s">
        <v>1</v>
      </c>
    </row>
    <row r="635" spans="2:6" x14ac:dyDescent="0.25">
      <c r="B635" s="48">
        <v>42863.774305555555</v>
      </c>
      <c r="C635" s="103">
        <v>188</v>
      </c>
      <c r="D635" s="103" t="s">
        <v>229</v>
      </c>
      <c r="E635" s="103" t="s">
        <v>39</v>
      </c>
      <c r="F635" s="102" t="s">
        <v>1</v>
      </c>
    </row>
    <row r="636" spans="2:6" x14ac:dyDescent="0.25">
      <c r="B636" s="48">
        <v>42864.427083333336</v>
      </c>
      <c r="C636" s="103">
        <v>178</v>
      </c>
      <c r="D636" s="103" t="s">
        <v>273</v>
      </c>
      <c r="E636" s="103" t="s">
        <v>7</v>
      </c>
      <c r="F636" s="102" t="s">
        <v>1</v>
      </c>
    </row>
    <row r="637" spans="2:6" x14ac:dyDescent="0.25">
      <c r="B637" s="48">
        <v>42864.436111111114</v>
      </c>
      <c r="C637" s="103">
        <v>454</v>
      </c>
      <c r="D637" s="103" t="s">
        <v>303</v>
      </c>
      <c r="E637" s="103" t="s">
        <v>7</v>
      </c>
      <c r="F637" s="102" t="s">
        <v>1</v>
      </c>
    </row>
    <row r="638" spans="2:6" x14ac:dyDescent="0.25">
      <c r="B638" s="48">
        <v>42864.492361111108</v>
      </c>
      <c r="C638" s="103">
        <v>378</v>
      </c>
      <c r="D638" s="103" t="s">
        <v>221</v>
      </c>
      <c r="E638" s="103" t="s">
        <v>7</v>
      </c>
      <c r="F638" s="102" t="s">
        <v>1</v>
      </c>
    </row>
    <row r="639" spans="2:6" x14ac:dyDescent="0.25">
      <c r="B639" s="48">
        <v>42864.563194444447</v>
      </c>
      <c r="C639" s="103">
        <v>174</v>
      </c>
      <c r="D639" s="103" t="s">
        <v>246</v>
      </c>
      <c r="E639" s="103" t="s">
        <v>19</v>
      </c>
      <c r="F639" s="102" t="s">
        <v>2</v>
      </c>
    </row>
    <row r="640" spans="2:6" x14ac:dyDescent="0.25">
      <c r="B640" s="48">
        <v>42864.713194444441</v>
      </c>
      <c r="C640" s="103">
        <v>172</v>
      </c>
      <c r="D640" s="103" t="s">
        <v>223</v>
      </c>
      <c r="E640" s="103" t="s">
        <v>7</v>
      </c>
      <c r="F640" s="102" t="s">
        <v>2</v>
      </c>
    </row>
    <row r="641" spans="2:6" x14ac:dyDescent="0.25">
      <c r="B641" s="48">
        <v>42864.743750000001</v>
      </c>
      <c r="C641" s="103">
        <v>172</v>
      </c>
      <c r="D641" s="103" t="s">
        <v>223</v>
      </c>
      <c r="E641" s="103" t="s">
        <v>7</v>
      </c>
      <c r="F641" s="102" t="s">
        <v>2</v>
      </c>
    </row>
    <row r="642" spans="2:6" x14ac:dyDescent="0.25">
      <c r="B642" s="48">
        <v>42864.752083333333</v>
      </c>
      <c r="C642" s="103">
        <v>172</v>
      </c>
      <c r="D642" s="103" t="s">
        <v>223</v>
      </c>
      <c r="E642" s="103" t="s">
        <v>7</v>
      </c>
      <c r="F642" s="102" t="s">
        <v>2</v>
      </c>
    </row>
    <row r="643" spans="2:6" x14ac:dyDescent="0.25">
      <c r="B643" s="48">
        <v>42865.535416666666</v>
      </c>
      <c r="C643" s="103">
        <v>166</v>
      </c>
      <c r="D643" s="103" t="s">
        <v>215</v>
      </c>
      <c r="E643" s="103" t="s">
        <v>7</v>
      </c>
      <c r="F643" s="102" t="s">
        <v>1</v>
      </c>
    </row>
    <row r="644" spans="2:6" x14ac:dyDescent="0.25">
      <c r="B644" s="48">
        <v>42865.636805555558</v>
      </c>
      <c r="C644" s="103">
        <v>131</v>
      </c>
      <c r="D644" s="103" t="s">
        <v>330</v>
      </c>
      <c r="E644" s="103" t="s">
        <v>103</v>
      </c>
      <c r="F644" s="102" t="s">
        <v>1</v>
      </c>
    </row>
    <row r="645" spans="2:6" x14ac:dyDescent="0.25">
      <c r="B645" s="48">
        <v>42865.770138888889</v>
      </c>
      <c r="C645" s="103">
        <v>165</v>
      </c>
      <c r="D645" s="103" t="s">
        <v>250</v>
      </c>
      <c r="E645" s="103" t="s">
        <v>7</v>
      </c>
      <c r="F645" s="102" t="s">
        <v>1</v>
      </c>
    </row>
    <row r="646" spans="2:6" x14ac:dyDescent="0.25">
      <c r="B646" s="48">
        <v>42866.440972222219</v>
      </c>
      <c r="C646" s="103">
        <v>451</v>
      </c>
      <c r="D646" s="103" t="s">
        <v>267</v>
      </c>
      <c r="E646" s="103" t="s">
        <v>7</v>
      </c>
      <c r="F646" s="102" t="s">
        <v>1</v>
      </c>
    </row>
    <row r="647" spans="2:6" x14ac:dyDescent="0.25">
      <c r="B647" s="48">
        <v>42866.454861111109</v>
      </c>
      <c r="C647" s="103">
        <v>172</v>
      </c>
      <c r="D647" s="103" t="s">
        <v>223</v>
      </c>
      <c r="E647" s="103" t="s">
        <v>7</v>
      </c>
      <c r="F647" s="102" t="s">
        <v>2</v>
      </c>
    </row>
    <row r="648" spans="2:6" x14ac:dyDescent="0.25">
      <c r="B648" s="48">
        <v>42866.455555555556</v>
      </c>
      <c r="C648" s="103">
        <v>253</v>
      </c>
      <c r="D648" s="103" t="s">
        <v>282</v>
      </c>
      <c r="E648" s="103" t="s">
        <v>7</v>
      </c>
      <c r="F648" s="102" t="s">
        <v>2</v>
      </c>
    </row>
    <row r="649" spans="2:6" x14ac:dyDescent="0.25">
      <c r="B649" s="48">
        <v>42866.458333333336</v>
      </c>
      <c r="C649" s="103">
        <v>253</v>
      </c>
      <c r="D649" s="103" t="s">
        <v>282</v>
      </c>
      <c r="E649" s="103" t="s">
        <v>7</v>
      </c>
      <c r="F649" s="102" t="s">
        <v>2</v>
      </c>
    </row>
    <row r="650" spans="2:6" x14ac:dyDescent="0.25">
      <c r="B650" s="48">
        <v>42866.458333333336</v>
      </c>
      <c r="C650" s="103">
        <v>172</v>
      </c>
      <c r="D650" s="103" t="s">
        <v>223</v>
      </c>
      <c r="E650" s="103" t="s">
        <v>7</v>
      </c>
      <c r="F650" s="102" t="s">
        <v>2</v>
      </c>
    </row>
    <row r="651" spans="2:6" x14ac:dyDescent="0.25">
      <c r="B651" s="48">
        <v>42866.513888888891</v>
      </c>
      <c r="C651" s="103">
        <v>225</v>
      </c>
      <c r="D651" s="103" t="s">
        <v>222</v>
      </c>
      <c r="E651" s="103" t="s">
        <v>7</v>
      </c>
      <c r="F651" s="102" t="s">
        <v>1</v>
      </c>
    </row>
    <row r="652" spans="2:6" x14ac:dyDescent="0.25">
      <c r="B652" s="48">
        <v>42866.520833333336</v>
      </c>
      <c r="C652" s="103">
        <v>163</v>
      </c>
      <c r="D652" s="103" t="s">
        <v>247</v>
      </c>
      <c r="E652" s="103" t="s">
        <v>7</v>
      </c>
      <c r="F652" s="102" t="s">
        <v>1</v>
      </c>
    </row>
    <row r="653" spans="2:6" x14ac:dyDescent="0.25">
      <c r="B653" s="48">
        <v>42866.543055555558</v>
      </c>
      <c r="C653" s="103">
        <v>451</v>
      </c>
      <c r="D653" s="103" t="s">
        <v>267</v>
      </c>
      <c r="E653" s="103" t="s">
        <v>7</v>
      </c>
      <c r="F653" s="102" t="s">
        <v>2</v>
      </c>
    </row>
    <row r="654" spans="2:6" x14ac:dyDescent="0.25">
      <c r="B654" s="48">
        <v>42866.560416666667</v>
      </c>
      <c r="C654" s="103">
        <v>451</v>
      </c>
      <c r="D654" s="103" t="s">
        <v>267</v>
      </c>
      <c r="E654" s="103" t="s">
        <v>7</v>
      </c>
      <c r="F654" s="102" t="s">
        <v>2</v>
      </c>
    </row>
    <row r="655" spans="2:6" x14ac:dyDescent="0.25">
      <c r="B655" s="48">
        <v>42866.660416666666</v>
      </c>
      <c r="C655" s="103">
        <v>144</v>
      </c>
      <c r="D655" s="103" t="s">
        <v>338</v>
      </c>
      <c r="E655" s="103" t="s">
        <v>54</v>
      </c>
      <c r="F655" s="102" t="s">
        <v>2</v>
      </c>
    </row>
    <row r="656" spans="2:6" x14ac:dyDescent="0.25">
      <c r="B656" s="48">
        <v>42866.705555555556</v>
      </c>
      <c r="C656" s="103">
        <v>189</v>
      </c>
      <c r="D656" s="103" t="s">
        <v>337</v>
      </c>
      <c r="E656" s="103" t="s">
        <v>39</v>
      </c>
      <c r="F656" s="102" t="s">
        <v>1</v>
      </c>
    </row>
    <row r="657" spans="2:6" x14ac:dyDescent="0.25">
      <c r="B657" s="48">
        <v>42866.759027777778</v>
      </c>
      <c r="C657" s="103">
        <v>309</v>
      </c>
      <c r="D657" s="103" t="s">
        <v>212</v>
      </c>
      <c r="E657" s="103" t="s">
        <v>29</v>
      </c>
      <c r="F657" s="102" t="s">
        <v>1</v>
      </c>
    </row>
    <row r="658" spans="2:6" x14ac:dyDescent="0.25">
      <c r="B658" s="48">
        <v>42866.76666666667</v>
      </c>
      <c r="C658" s="103">
        <v>166</v>
      </c>
      <c r="D658" s="103" t="s">
        <v>215</v>
      </c>
      <c r="E658" s="103" t="s">
        <v>7</v>
      </c>
      <c r="F658" s="102" t="s">
        <v>1</v>
      </c>
    </row>
    <row r="659" spans="2:6" x14ac:dyDescent="0.25">
      <c r="B659" s="48">
        <v>42866.78125</v>
      </c>
      <c r="C659" s="103">
        <v>178</v>
      </c>
      <c r="D659" s="103" t="s">
        <v>273</v>
      </c>
      <c r="E659" s="103" t="s">
        <v>7</v>
      </c>
      <c r="F659" s="102" t="s">
        <v>1</v>
      </c>
    </row>
    <row r="660" spans="2:6" x14ac:dyDescent="0.25">
      <c r="B660" s="48">
        <v>42866.90347222222</v>
      </c>
      <c r="C660" s="103">
        <v>258</v>
      </c>
      <c r="D660" s="103" t="s">
        <v>288</v>
      </c>
      <c r="E660" s="103" t="s">
        <v>39</v>
      </c>
      <c r="F660" s="102" t="s">
        <v>1</v>
      </c>
    </row>
    <row r="661" spans="2:6" x14ac:dyDescent="0.25">
      <c r="B661" s="48">
        <v>42867.631249999999</v>
      </c>
      <c r="C661" s="103">
        <v>262</v>
      </c>
      <c r="D661" s="103" t="s">
        <v>289</v>
      </c>
      <c r="E661" s="103" t="s">
        <v>7</v>
      </c>
      <c r="F661" s="102" t="s">
        <v>1</v>
      </c>
    </row>
    <row r="662" spans="2:6" x14ac:dyDescent="0.25">
      <c r="B662" s="48">
        <v>42867.67083333333</v>
      </c>
      <c r="C662" s="103">
        <v>167</v>
      </c>
      <c r="D662" s="103" t="s">
        <v>302</v>
      </c>
      <c r="E662" s="103" t="s">
        <v>7</v>
      </c>
      <c r="F662" s="102" t="s">
        <v>2</v>
      </c>
    </row>
    <row r="663" spans="2:6" x14ac:dyDescent="0.25">
      <c r="B663" s="48">
        <v>42867.706944444442</v>
      </c>
      <c r="C663" s="103">
        <v>167</v>
      </c>
      <c r="D663" s="103" t="s">
        <v>302</v>
      </c>
      <c r="E663" s="103" t="s">
        <v>7</v>
      </c>
      <c r="F663" s="102" t="s">
        <v>1</v>
      </c>
    </row>
    <row r="664" spans="2:6" x14ac:dyDescent="0.25">
      <c r="B664" s="48">
        <v>42867.867361111108</v>
      </c>
      <c r="C664" s="103">
        <v>166</v>
      </c>
      <c r="D664" s="103" t="s">
        <v>215</v>
      </c>
      <c r="E664" s="103" t="s">
        <v>7</v>
      </c>
      <c r="F664" s="102" t="s">
        <v>1</v>
      </c>
    </row>
    <row r="665" spans="2:6" x14ac:dyDescent="0.25">
      <c r="B665" s="48">
        <v>42868.594444444447</v>
      </c>
      <c r="C665" s="103">
        <v>456</v>
      </c>
      <c r="D665" s="103" t="s">
        <v>339</v>
      </c>
      <c r="E665" s="103" t="s">
        <v>17</v>
      </c>
      <c r="F665" s="102" t="s">
        <v>1</v>
      </c>
    </row>
    <row r="666" spans="2:6" x14ac:dyDescent="0.25">
      <c r="B666" s="48">
        <v>42869.587500000001</v>
      </c>
      <c r="C666" s="103">
        <v>388</v>
      </c>
      <c r="D666" s="103" t="s">
        <v>239</v>
      </c>
      <c r="E666" s="103" t="s">
        <v>39</v>
      </c>
      <c r="F666" s="102" t="s">
        <v>1</v>
      </c>
    </row>
    <row r="667" spans="2:6" x14ac:dyDescent="0.25">
      <c r="B667" s="48">
        <v>42870.492361111108</v>
      </c>
      <c r="C667" s="103">
        <v>163</v>
      </c>
      <c r="D667" s="103" t="s">
        <v>247</v>
      </c>
      <c r="E667" s="103" t="s">
        <v>7</v>
      </c>
      <c r="F667" s="102" t="s">
        <v>1</v>
      </c>
    </row>
    <row r="668" spans="2:6" x14ac:dyDescent="0.25">
      <c r="B668" s="48">
        <v>42870.554861111108</v>
      </c>
      <c r="C668" s="103">
        <v>188</v>
      </c>
      <c r="D668" s="103" t="s">
        <v>229</v>
      </c>
      <c r="E668" s="103" t="s">
        <v>39</v>
      </c>
      <c r="F668" s="102" t="s">
        <v>1</v>
      </c>
    </row>
    <row r="669" spans="2:6" x14ac:dyDescent="0.25">
      <c r="B669" s="48">
        <v>42870.659722222219</v>
      </c>
      <c r="C669" s="103">
        <v>109</v>
      </c>
      <c r="D669" s="103" t="s">
        <v>271</v>
      </c>
      <c r="E669" s="103" t="s">
        <v>19</v>
      </c>
      <c r="F669" s="102" t="s">
        <v>1</v>
      </c>
    </row>
    <row r="670" spans="2:6" x14ac:dyDescent="0.25">
      <c r="B670" s="48">
        <v>42870.68472222222</v>
      </c>
      <c r="C670" s="103">
        <v>225</v>
      </c>
      <c r="D670" s="103" t="s">
        <v>222</v>
      </c>
      <c r="E670" s="103" t="s">
        <v>7</v>
      </c>
      <c r="F670" s="102" t="s">
        <v>1</v>
      </c>
    </row>
    <row r="671" spans="2:6" x14ac:dyDescent="0.25">
      <c r="B671" s="48">
        <v>42870.732638888891</v>
      </c>
      <c r="C671" s="103">
        <v>268</v>
      </c>
      <c r="D671" s="103" t="s">
        <v>219</v>
      </c>
      <c r="E671" s="103" t="s">
        <v>7</v>
      </c>
      <c r="F671" s="102" t="s">
        <v>1</v>
      </c>
    </row>
    <row r="672" spans="2:6" x14ac:dyDescent="0.25">
      <c r="B672" s="48">
        <v>42870.804166666669</v>
      </c>
      <c r="C672" s="103">
        <v>378</v>
      </c>
      <c r="D672" s="103" t="s">
        <v>221</v>
      </c>
      <c r="E672" s="103" t="s">
        <v>7</v>
      </c>
      <c r="F672" s="102" t="s">
        <v>1</v>
      </c>
    </row>
    <row r="673" spans="2:6" x14ac:dyDescent="0.25">
      <c r="B673" s="48">
        <v>42871.518055555556</v>
      </c>
      <c r="C673" s="103">
        <v>226</v>
      </c>
      <c r="D673" s="103" t="s">
        <v>268</v>
      </c>
      <c r="E673" s="103" t="s">
        <v>7</v>
      </c>
      <c r="F673" s="102" t="s">
        <v>1</v>
      </c>
    </row>
    <row r="674" spans="2:6" x14ac:dyDescent="0.25">
      <c r="B674" s="48">
        <v>42871.529861111114</v>
      </c>
      <c r="C674" s="103">
        <v>165</v>
      </c>
      <c r="D674" s="103" t="s">
        <v>250</v>
      </c>
      <c r="E674" s="103" t="s">
        <v>7</v>
      </c>
      <c r="F674" s="102" t="s">
        <v>1</v>
      </c>
    </row>
    <row r="675" spans="2:6" x14ac:dyDescent="0.25">
      <c r="B675" s="48">
        <v>42871.617361111108</v>
      </c>
      <c r="C675" s="103">
        <v>178</v>
      </c>
      <c r="D675" s="103" t="s">
        <v>273</v>
      </c>
      <c r="E675" s="103" t="s">
        <v>7</v>
      </c>
      <c r="F675" s="102" t="s">
        <v>1</v>
      </c>
    </row>
    <row r="676" spans="2:6" x14ac:dyDescent="0.25">
      <c r="B676" s="48">
        <v>42872.344444444447</v>
      </c>
      <c r="C676" s="103">
        <v>131</v>
      </c>
      <c r="D676" s="103" t="s">
        <v>330</v>
      </c>
      <c r="E676" s="103" t="s">
        <v>103</v>
      </c>
      <c r="F676" s="102" t="s">
        <v>1</v>
      </c>
    </row>
    <row r="677" spans="2:6" x14ac:dyDescent="0.25">
      <c r="B677" s="48">
        <v>42872.368055555555</v>
      </c>
      <c r="C677" s="103">
        <v>131</v>
      </c>
      <c r="D677" s="103" t="s">
        <v>330</v>
      </c>
      <c r="E677" s="103" t="s">
        <v>103</v>
      </c>
      <c r="F677" s="102" t="s">
        <v>1</v>
      </c>
    </row>
    <row r="678" spans="2:6" x14ac:dyDescent="0.25">
      <c r="B678" s="48">
        <v>42872.486111111109</v>
      </c>
      <c r="C678" s="103">
        <v>172</v>
      </c>
      <c r="D678" s="103" t="s">
        <v>223</v>
      </c>
      <c r="E678" s="103" t="s">
        <v>7</v>
      </c>
      <c r="F678" s="102" t="s">
        <v>1</v>
      </c>
    </row>
    <row r="679" spans="2:6" x14ac:dyDescent="0.25">
      <c r="B679" s="48">
        <v>42872.727777777778</v>
      </c>
      <c r="C679" s="103">
        <v>172</v>
      </c>
      <c r="D679" s="103" t="s">
        <v>223</v>
      </c>
      <c r="E679" s="103" t="s">
        <v>7</v>
      </c>
      <c r="F679" s="102" t="s">
        <v>2</v>
      </c>
    </row>
    <row r="680" spans="2:6" x14ac:dyDescent="0.25">
      <c r="B680" s="48">
        <v>42872.801388888889</v>
      </c>
      <c r="C680" s="103">
        <v>188</v>
      </c>
      <c r="D680" s="103" t="s">
        <v>229</v>
      </c>
      <c r="E680" s="103" t="s">
        <v>39</v>
      </c>
      <c r="F680" s="102" t="s">
        <v>1</v>
      </c>
    </row>
    <row r="681" spans="2:6" x14ac:dyDescent="0.25">
      <c r="B681" s="48">
        <v>42873.69027777778</v>
      </c>
      <c r="C681" s="103">
        <v>176</v>
      </c>
      <c r="D681" s="103" t="s">
        <v>340</v>
      </c>
      <c r="E681" s="103" t="s">
        <v>29</v>
      </c>
      <c r="F681" s="102" t="s">
        <v>1</v>
      </c>
    </row>
    <row r="682" spans="2:6" x14ac:dyDescent="0.25">
      <c r="B682" s="48">
        <v>42873.690972222219</v>
      </c>
      <c r="C682" s="103">
        <v>178</v>
      </c>
      <c r="D682" s="103" t="s">
        <v>273</v>
      </c>
      <c r="E682" s="103" t="s">
        <v>7</v>
      </c>
      <c r="F682" s="102" t="s">
        <v>1</v>
      </c>
    </row>
    <row r="683" spans="2:6" x14ac:dyDescent="0.25">
      <c r="B683" s="48">
        <v>42873.726388888892</v>
      </c>
      <c r="C683" s="103">
        <v>167</v>
      </c>
      <c r="D683" s="103" t="s">
        <v>302</v>
      </c>
      <c r="E683" s="103" t="s">
        <v>7</v>
      </c>
      <c r="F683" s="102" t="s">
        <v>2</v>
      </c>
    </row>
    <row r="684" spans="2:6" x14ac:dyDescent="0.25">
      <c r="B684" s="48">
        <v>42873.769444444442</v>
      </c>
      <c r="C684" s="103">
        <v>226</v>
      </c>
      <c r="D684" s="103" t="s">
        <v>268</v>
      </c>
      <c r="E684" s="103" t="s">
        <v>7</v>
      </c>
      <c r="F684" s="102" t="s">
        <v>2</v>
      </c>
    </row>
    <row r="685" spans="2:6" x14ac:dyDescent="0.25">
      <c r="B685" s="48">
        <v>42873.8125</v>
      </c>
      <c r="C685" s="103">
        <v>444</v>
      </c>
      <c r="D685" s="103" t="s">
        <v>278</v>
      </c>
      <c r="E685" s="103" t="s">
        <v>19</v>
      </c>
      <c r="F685" s="102" t="s">
        <v>1</v>
      </c>
    </row>
    <row r="686" spans="2:6" x14ac:dyDescent="0.25">
      <c r="B686" s="48">
        <v>42874.418749999997</v>
      </c>
      <c r="C686" s="103">
        <v>378</v>
      </c>
      <c r="D686" s="103" t="s">
        <v>221</v>
      </c>
      <c r="E686" s="103" t="s">
        <v>7</v>
      </c>
      <c r="F686" s="102" t="s">
        <v>1</v>
      </c>
    </row>
    <row r="687" spans="2:6" x14ac:dyDescent="0.25">
      <c r="B687" s="48">
        <v>42874.688888888886</v>
      </c>
      <c r="C687" s="103">
        <v>155</v>
      </c>
      <c r="D687" s="103" t="s">
        <v>301</v>
      </c>
      <c r="E687" s="103" t="s">
        <v>7</v>
      </c>
      <c r="F687" s="102" t="s">
        <v>1</v>
      </c>
    </row>
    <row r="688" spans="2:6" x14ac:dyDescent="0.25">
      <c r="B688" s="48">
        <v>42874.813194444447</v>
      </c>
      <c r="C688" s="103">
        <v>98</v>
      </c>
      <c r="D688" s="49" t="s">
        <v>286</v>
      </c>
      <c r="E688" s="103" t="s">
        <v>7</v>
      </c>
      <c r="F688" s="102" t="s">
        <v>1</v>
      </c>
    </row>
    <row r="689" spans="2:6" x14ac:dyDescent="0.25">
      <c r="B689" s="48">
        <v>42875.411805555559</v>
      </c>
      <c r="C689" s="103">
        <v>137</v>
      </c>
      <c r="D689" s="103" t="s">
        <v>311</v>
      </c>
      <c r="E689" s="103" t="s">
        <v>52</v>
      </c>
      <c r="F689" s="102" t="s">
        <v>2</v>
      </c>
    </row>
    <row r="690" spans="2:6" x14ac:dyDescent="0.25">
      <c r="B690" s="48">
        <v>42875.438888888886</v>
      </c>
      <c r="C690" s="103">
        <v>198</v>
      </c>
      <c r="D690" s="103" t="s">
        <v>218</v>
      </c>
      <c r="E690" s="103" t="s">
        <v>7</v>
      </c>
      <c r="F690" s="102" t="s">
        <v>1</v>
      </c>
    </row>
    <row r="691" spans="2:6" x14ac:dyDescent="0.25">
      <c r="B691" s="48">
        <v>42875.509722222225</v>
      </c>
      <c r="C691" s="103">
        <v>390</v>
      </c>
      <c r="D691" s="103" t="s">
        <v>319</v>
      </c>
      <c r="E691" s="103" t="s">
        <v>29</v>
      </c>
      <c r="F691" s="102" t="s">
        <v>1</v>
      </c>
    </row>
    <row r="692" spans="2:6" x14ac:dyDescent="0.25">
      <c r="B692" s="48">
        <v>42875.513194444444</v>
      </c>
      <c r="C692" s="103">
        <v>390</v>
      </c>
      <c r="D692" s="103" t="s">
        <v>319</v>
      </c>
      <c r="E692" s="103" t="s">
        <v>29</v>
      </c>
      <c r="F692" s="102" t="s">
        <v>1</v>
      </c>
    </row>
    <row r="693" spans="2:6" ht="30" x14ac:dyDescent="0.25">
      <c r="B693" s="48">
        <v>42875.55</v>
      </c>
      <c r="C693" s="103">
        <v>110</v>
      </c>
      <c r="D693" s="49" t="s">
        <v>235</v>
      </c>
      <c r="E693" s="103" t="s">
        <v>7</v>
      </c>
      <c r="F693" s="102" t="s">
        <v>2</v>
      </c>
    </row>
    <row r="694" spans="2:6" ht="30" x14ac:dyDescent="0.25">
      <c r="B694" s="48">
        <v>42875.558333333334</v>
      </c>
      <c r="C694" s="103">
        <v>110</v>
      </c>
      <c r="D694" s="49" t="s">
        <v>235</v>
      </c>
      <c r="E694" s="103" t="s">
        <v>7</v>
      </c>
      <c r="F694" s="102" t="s">
        <v>2</v>
      </c>
    </row>
    <row r="695" spans="2:6" x14ac:dyDescent="0.25">
      <c r="B695" s="48">
        <v>42875.629861111112</v>
      </c>
      <c r="C695" s="103">
        <v>309</v>
      </c>
      <c r="D695" s="103" t="s">
        <v>212</v>
      </c>
      <c r="E695" s="103" t="s">
        <v>29</v>
      </c>
      <c r="F695" s="102" t="s">
        <v>1</v>
      </c>
    </row>
    <row r="696" spans="2:6" x14ac:dyDescent="0.25">
      <c r="B696" s="48">
        <v>42877.386805555558</v>
      </c>
      <c r="C696" s="103">
        <v>161</v>
      </c>
      <c r="D696" s="103" t="s">
        <v>240</v>
      </c>
      <c r="E696" s="103" t="s">
        <v>34</v>
      </c>
      <c r="F696" s="102" t="s">
        <v>2</v>
      </c>
    </row>
    <row r="697" spans="2:6" x14ac:dyDescent="0.25">
      <c r="B697" s="48">
        <v>42877.65902777778</v>
      </c>
      <c r="C697" s="103">
        <v>378</v>
      </c>
      <c r="D697" s="103" t="s">
        <v>221</v>
      </c>
      <c r="E697" s="103" t="s">
        <v>7</v>
      </c>
      <c r="F697" s="102" t="s">
        <v>2</v>
      </c>
    </row>
    <row r="698" spans="2:6" x14ac:dyDescent="0.25">
      <c r="B698" s="48">
        <v>42877.681250000001</v>
      </c>
      <c r="C698" s="103">
        <v>309</v>
      </c>
      <c r="D698" s="103" t="s">
        <v>212</v>
      </c>
      <c r="E698" s="103" t="s">
        <v>29</v>
      </c>
      <c r="F698" s="102" t="s">
        <v>1</v>
      </c>
    </row>
    <row r="699" spans="2:6" x14ac:dyDescent="0.25">
      <c r="B699" s="48">
        <v>42877.695833333331</v>
      </c>
      <c r="C699" s="103">
        <v>131</v>
      </c>
      <c r="D699" s="103" t="s">
        <v>330</v>
      </c>
      <c r="E699" s="103" t="s">
        <v>103</v>
      </c>
      <c r="F699" s="102" t="s">
        <v>1</v>
      </c>
    </row>
    <row r="700" spans="2:6" x14ac:dyDescent="0.25">
      <c r="B700" s="48">
        <v>42878.46875</v>
      </c>
      <c r="C700" s="103">
        <v>162</v>
      </c>
      <c r="D700" s="103" t="s">
        <v>213</v>
      </c>
      <c r="E700" s="103" t="s">
        <v>19</v>
      </c>
      <c r="F700" s="102" t="s">
        <v>2</v>
      </c>
    </row>
    <row r="701" spans="2:6" x14ac:dyDescent="0.25">
      <c r="B701" s="48">
        <v>42878.587500000001</v>
      </c>
      <c r="C701" s="103">
        <v>165</v>
      </c>
      <c r="D701" s="103" t="s">
        <v>250</v>
      </c>
      <c r="E701" s="103" t="s">
        <v>7</v>
      </c>
      <c r="F701" s="102" t="s">
        <v>1</v>
      </c>
    </row>
    <row r="702" spans="2:6" x14ac:dyDescent="0.25">
      <c r="B702" s="48">
        <v>42878.688194444447</v>
      </c>
      <c r="C702" s="103">
        <v>188</v>
      </c>
      <c r="D702" s="103" t="s">
        <v>229</v>
      </c>
      <c r="E702" s="103" t="s">
        <v>39</v>
      </c>
      <c r="F702" s="102" t="s">
        <v>1</v>
      </c>
    </row>
    <row r="703" spans="2:6" x14ac:dyDescent="0.25">
      <c r="B703" s="48">
        <v>42878.741666666669</v>
      </c>
      <c r="C703" s="103">
        <v>178</v>
      </c>
      <c r="D703" s="103" t="s">
        <v>273</v>
      </c>
      <c r="E703" s="103" t="s">
        <v>7</v>
      </c>
      <c r="F703" s="102" t="s">
        <v>1</v>
      </c>
    </row>
    <row r="704" spans="2:6" x14ac:dyDescent="0.25">
      <c r="B704" s="48">
        <v>42879.380555555559</v>
      </c>
      <c r="C704" s="103">
        <v>268</v>
      </c>
      <c r="D704" s="103" t="s">
        <v>219</v>
      </c>
      <c r="E704" s="103" t="s">
        <v>7</v>
      </c>
      <c r="F704" s="102" t="s">
        <v>1</v>
      </c>
    </row>
    <row r="705" spans="2:6" x14ac:dyDescent="0.25">
      <c r="B705" s="48">
        <v>42879.429861111108</v>
      </c>
      <c r="C705" s="103">
        <v>172</v>
      </c>
      <c r="D705" s="103" t="s">
        <v>223</v>
      </c>
      <c r="E705" s="103" t="s">
        <v>7</v>
      </c>
      <c r="F705" s="102" t="s">
        <v>2</v>
      </c>
    </row>
    <row r="706" spans="2:6" x14ac:dyDescent="0.25">
      <c r="B706" s="48">
        <v>42879.73333333333</v>
      </c>
      <c r="C706" s="103">
        <v>257</v>
      </c>
      <c r="D706" s="103" t="s">
        <v>328</v>
      </c>
      <c r="E706" s="103" t="s">
        <v>29</v>
      </c>
      <c r="F706" s="102" t="s">
        <v>1</v>
      </c>
    </row>
    <row r="707" spans="2:6" x14ac:dyDescent="0.25">
      <c r="B707" s="48">
        <v>42879.736111111109</v>
      </c>
      <c r="C707" s="103">
        <v>257</v>
      </c>
      <c r="D707" s="103" t="s">
        <v>328</v>
      </c>
      <c r="E707" s="103" t="s">
        <v>29</v>
      </c>
      <c r="F707" s="102" t="s">
        <v>1</v>
      </c>
    </row>
    <row r="708" spans="2:6" x14ac:dyDescent="0.25">
      <c r="B708" s="48">
        <v>42879.780555555553</v>
      </c>
      <c r="C708" s="103">
        <v>143</v>
      </c>
      <c r="D708" s="103" t="s">
        <v>276</v>
      </c>
      <c r="E708" s="103" t="s">
        <v>48</v>
      </c>
      <c r="F708" s="102" t="s">
        <v>2</v>
      </c>
    </row>
    <row r="709" spans="2:6" x14ac:dyDescent="0.25">
      <c r="B709" s="48">
        <v>42880.806250000001</v>
      </c>
      <c r="C709" s="103">
        <v>226</v>
      </c>
      <c r="D709" s="103" t="s">
        <v>268</v>
      </c>
      <c r="E709" s="103" t="s">
        <v>7</v>
      </c>
      <c r="F709" s="102" t="s">
        <v>2</v>
      </c>
    </row>
    <row r="710" spans="2:6" x14ac:dyDescent="0.25">
      <c r="B710" s="48">
        <v>42881.45</v>
      </c>
      <c r="C710" s="103">
        <v>115</v>
      </c>
      <c r="D710" s="103" t="s">
        <v>251</v>
      </c>
      <c r="E710" s="103" t="s">
        <v>29</v>
      </c>
      <c r="F710" s="102" t="s">
        <v>1</v>
      </c>
    </row>
    <row r="711" spans="2:6" x14ac:dyDescent="0.25">
      <c r="B711" s="48">
        <v>42881.669444444444</v>
      </c>
      <c r="C711" s="103">
        <v>98</v>
      </c>
      <c r="D711" s="49" t="s">
        <v>286</v>
      </c>
      <c r="E711" s="103" t="s">
        <v>7</v>
      </c>
      <c r="F711" s="102" t="s">
        <v>1</v>
      </c>
    </row>
    <row r="712" spans="2:6" x14ac:dyDescent="0.25">
      <c r="B712" s="48">
        <v>42881.691666666666</v>
      </c>
      <c r="C712" s="103">
        <v>378</v>
      </c>
      <c r="D712" s="103" t="s">
        <v>221</v>
      </c>
      <c r="E712" s="103" t="s">
        <v>7</v>
      </c>
      <c r="F712" s="102" t="s">
        <v>1</v>
      </c>
    </row>
    <row r="713" spans="2:6" x14ac:dyDescent="0.25">
      <c r="B713" s="48">
        <v>42881.720138888886</v>
      </c>
      <c r="C713" s="103">
        <v>226</v>
      </c>
      <c r="D713" s="103" t="s">
        <v>268</v>
      </c>
      <c r="E713" s="103" t="s">
        <v>7</v>
      </c>
      <c r="F713" s="102" t="s">
        <v>1</v>
      </c>
    </row>
    <row r="714" spans="2:6" x14ac:dyDescent="0.25">
      <c r="B714" s="48">
        <v>42881.738888888889</v>
      </c>
      <c r="C714" s="103">
        <v>226</v>
      </c>
      <c r="D714" s="103" t="s">
        <v>268</v>
      </c>
      <c r="E714" s="103" t="s">
        <v>7</v>
      </c>
      <c r="F714" s="102" t="s">
        <v>1</v>
      </c>
    </row>
    <row r="715" spans="2:6" x14ac:dyDescent="0.25">
      <c r="B715" s="48">
        <v>42882.324999999997</v>
      </c>
      <c r="C715" s="103">
        <v>176</v>
      </c>
      <c r="D715" s="103" t="s">
        <v>340</v>
      </c>
      <c r="E715" s="103" t="s">
        <v>29</v>
      </c>
      <c r="F715" s="102" t="s">
        <v>1</v>
      </c>
    </row>
    <row r="716" spans="2:6" x14ac:dyDescent="0.25">
      <c r="B716" s="48">
        <v>42882.40902777778</v>
      </c>
      <c r="C716" s="103">
        <v>458</v>
      </c>
      <c r="D716" s="103" t="s">
        <v>341</v>
      </c>
      <c r="E716" s="103" t="s">
        <v>343</v>
      </c>
      <c r="F716" s="102" t="s">
        <v>1</v>
      </c>
    </row>
    <row r="717" spans="2:6" x14ac:dyDescent="0.25">
      <c r="B717" s="48">
        <v>42882.601388888892</v>
      </c>
      <c r="C717" s="103">
        <v>309</v>
      </c>
      <c r="D717" s="103" t="s">
        <v>212</v>
      </c>
      <c r="E717" s="103" t="s">
        <v>29</v>
      </c>
      <c r="F717" s="102" t="s">
        <v>1</v>
      </c>
    </row>
    <row r="718" spans="2:6" x14ac:dyDescent="0.25">
      <c r="B718" s="48">
        <v>42885.455555555556</v>
      </c>
      <c r="C718" s="103">
        <v>156</v>
      </c>
      <c r="D718" s="103" t="s">
        <v>342</v>
      </c>
      <c r="E718" s="103" t="s">
        <v>7</v>
      </c>
      <c r="F718" s="102" t="s">
        <v>2</v>
      </c>
    </row>
    <row r="719" spans="2:6" x14ac:dyDescent="0.25">
      <c r="B719" s="48">
        <v>42885.479861111111</v>
      </c>
      <c r="C719" s="103">
        <v>163</v>
      </c>
      <c r="D719" s="103" t="s">
        <v>247</v>
      </c>
      <c r="E719" s="103" t="s">
        <v>7</v>
      </c>
      <c r="F719" s="102" t="s">
        <v>2</v>
      </c>
    </row>
    <row r="720" spans="2:6" x14ac:dyDescent="0.25">
      <c r="B720" s="48">
        <v>42885.538888888892</v>
      </c>
      <c r="C720" s="103">
        <v>263</v>
      </c>
      <c r="D720" s="103" t="s">
        <v>241</v>
      </c>
      <c r="E720" s="103" t="s">
        <v>7</v>
      </c>
      <c r="F720" s="102" t="s">
        <v>1</v>
      </c>
    </row>
    <row r="721" spans="2:6" x14ac:dyDescent="0.25">
      <c r="B721" s="48">
        <v>42885.551388888889</v>
      </c>
      <c r="C721" s="103">
        <v>172</v>
      </c>
      <c r="D721" s="103" t="s">
        <v>223</v>
      </c>
      <c r="E721" s="103" t="s">
        <v>7</v>
      </c>
      <c r="F721" s="102" t="s">
        <v>1</v>
      </c>
    </row>
    <row r="722" spans="2:6" x14ac:dyDescent="0.25">
      <c r="B722" s="48">
        <v>42885.623611111114</v>
      </c>
      <c r="C722" s="103">
        <v>378</v>
      </c>
      <c r="D722" s="103" t="s">
        <v>221</v>
      </c>
      <c r="E722" s="103" t="s">
        <v>7</v>
      </c>
      <c r="F722" s="102" t="s">
        <v>1</v>
      </c>
    </row>
    <row r="723" spans="2:6" x14ac:dyDescent="0.25">
      <c r="B723" s="48">
        <v>42885.62777777778</v>
      </c>
      <c r="C723" s="103">
        <v>176</v>
      </c>
      <c r="D723" s="103" t="s">
        <v>340</v>
      </c>
      <c r="E723" s="103" t="s">
        <v>29</v>
      </c>
      <c r="F723" s="102" t="s">
        <v>1</v>
      </c>
    </row>
    <row r="724" spans="2:6" x14ac:dyDescent="0.25">
      <c r="B724" s="48">
        <v>42885.755555555559</v>
      </c>
      <c r="C724" s="103">
        <v>451</v>
      </c>
      <c r="D724" s="103" t="s">
        <v>267</v>
      </c>
      <c r="E724" s="103" t="s">
        <v>7</v>
      </c>
      <c r="F724" s="102" t="s">
        <v>2</v>
      </c>
    </row>
    <row r="725" spans="2:6" x14ac:dyDescent="0.25">
      <c r="B725" s="48">
        <v>42885.757638888892</v>
      </c>
      <c r="C725" s="103">
        <v>451</v>
      </c>
      <c r="D725" s="103" t="s">
        <v>267</v>
      </c>
      <c r="E725" s="103" t="s">
        <v>7</v>
      </c>
      <c r="F725" s="102" t="s">
        <v>1</v>
      </c>
    </row>
    <row r="726" spans="2:6" x14ac:dyDescent="0.25">
      <c r="B726" s="48">
        <v>42885.888888888891</v>
      </c>
      <c r="C726" s="103">
        <v>131</v>
      </c>
      <c r="D726" s="103" t="s">
        <v>330</v>
      </c>
      <c r="E726" s="103" t="s">
        <v>103</v>
      </c>
      <c r="F726" s="102" t="s">
        <v>2</v>
      </c>
    </row>
    <row r="727" spans="2:6" x14ac:dyDescent="0.25">
      <c r="B727" s="48">
        <v>42886.443749999999</v>
      </c>
      <c r="C727" s="103">
        <v>115</v>
      </c>
      <c r="D727" s="103" t="s">
        <v>251</v>
      </c>
      <c r="E727" s="103" t="s">
        <v>29</v>
      </c>
      <c r="F727" s="102" t="s">
        <v>1</v>
      </c>
    </row>
    <row r="728" spans="2:6" x14ac:dyDescent="0.25">
      <c r="B728" s="48">
        <v>42886.747916666667</v>
      </c>
      <c r="C728" s="103">
        <v>224</v>
      </c>
      <c r="D728" s="103" t="s">
        <v>272</v>
      </c>
      <c r="E728" s="103" t="s">
        <v>29</v>
      </c>
      <c r="F728" s="102" t="s">
        <v>1</v>
      </c>
    </row>
    <row r="729" spans="2:6" x14ac:dyDescent="0.25">
      <c r="B729" s="48">
        <v>42888.446527777778</v>
      </c>
      <c r="C729" s="103">
        <v>176</v>
      </c>
      <c r="D729" s="103" t="s">
        <v>340</v>
      </c>
      <c r="E729" s="103" t="s">
        <v>29</v>
      </c>
      <c r="F729" s="124" t="s">
        <v>1</v>
      </c>
    </row>
    <row r="730" spans="2:6" x14ac:dyDescent="0.25">
      <c r="B730" s="48">
        <v>42888.570833333331</v>
      </c>
      <c r="C730" s="103">
        <v>390</v>
      </c>
      <c r="D730" s="103" t="s">
        <v>319</v>
      </c>
      <c r="E730" s="103" t="s">
        <v>29</v>
      </c>
      <c r="F730" s="124" t="s">
        <v>1</v>
      </c>
    </row>
    <row r="731" spans="2:6" x14ac:dyDescent="0.25">
      <c r="B731" s="48">
        <v>42889.445138888892</v>
      </c>
      <c r="C731" s="103">
        <v>451</v>
      </c>
      <c r="D731" s="103" t="s">
        <v>267</v>
      </c>
      <c r="E731" s="103" t="s">
        <v>7</v>
      </c>
      <c r="F731" s="124" t="s">
        <v>2</v>
      </c>
    </row>
    <row r="732" spans="2:6" x14ac:dyDescent="0.25">
      <c r="B732" s="48">
        <v>42889.449305555558</v>
      </c>
      <c r="C732" s="103">
        <v>451</v>
      </c>
      <c r="D732" s="103" t="s">
        <v>267</v>
      </c>
      <c r="E732" s="103" t="s">
        <v>7</v>
      </c>
      <c r="F732" s="124" t="s">
        <v>2</v>
      </c>
    </row>
    <row r="733" spans="2:6" x14ac:dyDescent="0.25">
      <c r="B733" s="48">
        <v>42889.709722222222</v>
      </c>
      <c r="C733" s="103">
        <v>157</v>
      </c>
      <c r="D733" s="103" t="s">
        <v>243</v>
      </c>
      <c r="E733" s="103" t="s">
        <v>7</v>
      </c>
      <c r="F733" s="124" t="s">
        <v>1</v>
      </c>
    </row>
    <row r="734" spans="2:6" x14ac:dyDescent="0.25">
      <c r="B734" s="48">
        <v>42891.43472222222</v>
      </c>
      <c r="C734" s="103">
        <v>270</v>
      </c>
      <c r="D734" s="103" t="s">
        <v>220</v>
      </c>
      <c r="E734" s="103" t="s">
        <v>19</v>
      </c>
      <c r="F734" s="124" t="s">
        <v>1</v>
      </c>
    </row>
    <row r="735" spans="2:6" x14ac:dyDescent="0.25">
      <c r="B735" s="48">
        <v>42891.446527777778</v>
      </c>
      <c r="C735" s="103">
        <v>176</v>
      </c>
      <c r="D735" s="103" t="s">
        <v>340</v>
      </c>
      <c r="E735" s="103" t="s">
        <v>29</v>
      </c>
      <c r="F735" s="124" t="s">
        <v>1</v>
      </c>
    </row>
    <row r="736" spans="2:6" x14ac:dyDescent="0.25">
      <c r="B736" s="48">
        <v>42891.788888888892</v>
      </c>
      <c r="C736" s="103">
        <v>378</v>
      </c>
      <c r="D736" s="103" t="s">
        <v>221</v>
      </c>
      <c r="E736" s="103" t="s">
        <v>7</v>
      </c>
      <c r="F736" s="124" t="s">
        <v>2</v>
      </c>
    </row>
    <row r="737" spans="2:6" x14ac:dyDescent="0.25">
      <c r="B737" s="48">
        <v>42892.518750000003</v>
      </c>
      <c r="C737" s="103">
        <v>178</v>
      </c>
      <c r="D737" s="103" t="s">
        <v>273</v>
      </c>
      <c r="E737" s="103" t="s">
        <v>7</v>
      </c>
      <c r="F737" s="124" t="s">
        <v>2</v>
      </c>
    </row>
    <row r="738" spans="2:6" x14ac:dyDescent="0.25">
      <c r="B738" s="48">
        <v>42892.52847222222</v>
      </c>
      <c r="C738" s="103">
        <v>178</v>
      </c>
      <c r="D738" s="103" t="s">
        <v>273</v>
      </c>
      <c r="E738" s="103" t="s">
        <v>7</v>
      </c>
      <c r="F738" s="124" t="s">
        <v>2</v>
      </c>
    </row>
    <row r="739" spans="2:6" x14ac:dyDescent="0.25">
      <c r="B739" s="48">
        <v>42892.533333333333</v>
      </c>
      <c r="C739" s="103">
        <v>172</v>
      </c>
      <c r="D739" s="103" t="s">
        <v>223</v>
      </c>
      <c r="E739" s="103" t="s">
        <v>7</v>
      </c>
      <c r="F739" s="124" t="s">
        <v>1</v>
      </c>
    </row>
    <row r="740" spans="2:6" x14ac:dyDescent="0.25">
      <c r="B740" s="48">
        <v>42892.609722222223</v>
      </c>
      <c r="C740" s="103">
        <v>172</v>
      </c>
      <c r="D740" s="103" t="s">
        <v>223</v>
      </c>
      <c r="E740" s="103" t="s">
        <v>7</v>
      </c>
      <c r="F740" s="124" t="s">
        <v>1</v>
      </c>
    </row>
    <row r="741" spans="2:6" x14ac:dyDescent="0.25">
      <c r="B741" s="48">
        <v>42892.62222222222</v>
      </c>
      <c r="C741" s="103">
        <v>172</v>
      </c>
      <c r="D741" s="103" t="s">
        <v>223</v>
      </c>
      <c r="E741" s="103" t="s">
        <v>7</v>
      </c>
      <c r="F741" s="124" t="s">
        <v>2</v>
      </c>
    </row>
    <row r="742" spans="2:6" x14ac:dyDescent="0.25">
      <c r="B742" s="48">
        <v>42892.656944444447</v>
      </c>
      <c r="C742" s="103">
        <v>160</v>
      </c>
      <c r="D742" s="103" t="s">
        <v>227</v>
      </c>
      <c r="E742" s="103" t="s">
        <v>7</v>
      </c>
      <c r="F742" s="124" t="s">
        <v>1</v>
      </c>
    </row>
    <row r="743" spans="2:6" x14ac:dyDescent="0.25">
      <c r="B743" s="48">
        <v>42892.76666666667</v>
      </c>
      <c r="C743" s="103">
        <v>378</v>
      </c>
      <c r="D743" s="103" t="s">
        <v>221</v>
      </c>
      <c r="E743" s="103" t="s">
        <v>7</v>
      </c>
      <c r="F743" s="124" t="s">
        <v>1</v>
      </c>
    </row>
    <row r="744" spans="2:6" x14ac:dyDescent="0.25">
      <c r="B744" s="48">
        <v>42893.477777777778</v>
      </c>
      <c r="C744" s="103">
        <v>167</v>
      </c>
      <c r="D744" s="103" t="s">
        <v>302</v>
      </c>
      <c r="E744" s="103" t="s">
        <v>7</v>
      </c>
      <c r="F744" s="124" t="s">
        <v>2</v>
      </c>
    </row>
    <row r="745" spans="2:6" x14ac:dyDescent="0.25">
      <c r="B745" s="48">
        <v>42893.491666666669</v>
      </c>
      <c r="C745" s="103">
        <v>167</v>
      </c>
      <c r="D745" s="103" t="s">
        <v>302</v>
      </c>
      <c r="E745" s="103" t="s">
        <v>7</v>
      </c>
      <c r="F745" s="124" t="s">
        <v>2</v>
      </c>
    </row>
    <row r="746" spans="2:6" x14ac:dyDescent="0.25">
      <c r="B746" s="48">
        <v>42893.517361111109</v>
      </c>
      <c r="C746" s="103">
        <v>167</v>
      </c>
      <c r="D746" s="103" t="s">
        <v>302</v>
      </c>
      <c r="E746" s="103" t="s">
        <v>7</v>
      </c>
      <c r="F746" s="124" t="s">
        <v>1</v>
      </c>
    </row>
    <row r="747" spans="2:6" x14ac:dyDescent="0.25">
      <c r="B747" s="48">
        <v>42893.582638888889</v>
      </c>
      <c r="C747" s="103">
        <v>307</v>
      </c>
      <c r="D747" s="103" t="s">
        <v>350</v>
      </c>
      <c r="E747" s="103" t="s">
        <v>7</v>
      </c>
      <c r="F747" s="124" t="s">
        <v>1</v>
      </c>
    </row>
    <row r="748" spans="2:6" x14ac:dyDescent="0.25">
      <c r="B748" s="48">
        <v>42893.700694444444</v>
      </c>
      <c r="C748" s="103">
        <v>248</v>
      </c>
      <c r="D748" s="103" t="s">
        <v>274</v>
      </c>
      <c r="E748" s="103" t="s">
        <v>7</v>
      </c>
      <c r="F748" s="124" t="s">
        <v>1</v>
      </c>
    </row>
    <row r="749" spans="2:6" x14ac:dyDescent="0.25">
      <c r="B749" s="48">
        <v>42893.71597222222</v>
      </c>
      <c r="C749" s="103">
        <v>452</v>
      </c>
      <c r="D749" s="103" t="s">
        <v>287</v>
      </c>
      <c r="E749" s="103" t="s">
        <v>54</v>
      </c>
      <c r="F749" s="124" t="s">
        <v>1</v>
      </c>
    </row>
    <row r="750" spans="2:6" x14ac:dyDescent="0.25">
      <c r="B750" s="48">
        <v>42894.477083333331</v>
      </c>
      <c r="C750" s="103">
        <v>157</v>
      </c>
      <c r="D750" s="103" t="s">
        <v>243</v>
      </c>
      <c r="E750" s="103" t="s">
        <v>7</v>
      </c>
      <c r="F750" s="124" t="s">
        <v>1</v>
      </c>
    </row>
    <row r="751" spans="2:6" x14ac:dyDescent="0.25">
      <c r="B751" s="48">
        <v>42894.870833333334</v>
      </c>
      <c r="C751" s="103">
        <v>262</v>
      </c>
      <c r="D751" s="103" t="s">
        <v>289</v>
      </c>
      <c r="E751" s="103" t="s">
        <v>7</v>
      </c>
      <c r="F751" s="124" t="s">
        <v>1</v>
      </c>
    </row>
    <row r="752" spans="2:6" x14ac:dyDescent="0.25">
      <c r="B752" s="48">
        <v>42895.575694444444</v>
      </c>
      <c r="C752" s="103">
        <v>171</v>
      </c>
      <c r="D752" s="103" t="s">
        <v>310</v>
      </c>
      <c r="E752" s="103" t="s">
        <v>7</v>
      </c>
      <c r="F752" s="124" t="s">
        <v>2</v>
      </c>
    </row>
    <row r="753" spans="2:6" x14ac:dyDescent="0.25">
      <c r="B753" s="48">
        <v>42895.677777777775</v>
      </c>
      <c r="C753" s="103">
        <v>378</v>
      </c>
      <c r="D753" s="103" t="s">
        <v>221</v>
      </c>
      <c r="E753" s="103" t="s">
        <v>7</v>
      </c>
      <c r="F753" s="124" t="s">
        <v>2</v>
      </c>
    </row>
    <row r="754" spans="2:6" x14ac:dyDescent="0.25">
      <c r="B754" s="48">
        <v>42895.678472222222</v>
      </c>
      <c r="C754" s="103">
        <v>378</v>
      </c>
      <c r="D754" s="103" t="s">
        <v>221</v>
      </c>
      <c r="E754" s="103" t="s">
        <v>7</v>
      </c>
      <c r="F754" s="124" t="s">
        <v>1</v>
      </c>
    </row>
    <row r="755" spans="2:6" x14ac:dyDescent="0.25">
      <c r="B755" s="48">
        <v>42895.74722222222</v>
      </c>
      <c r="C755" s="103">
        <v>226</v>
      </c>
      <c r="D755" s="103" t="s">
        <v>268</v>
      </c>
      <c r="E755" s="103" t="s">
        <v>7</v>
      </c>
      <c r="F755" s="124" t="s">
        <v>1</v>
      </c>
    </row>
    <row r="756" spans="2:6" x14ac:dyDescent="0.25">
      <c r="B756" s="48">
        <v>42896.495833333334</v>
      </c>
      <c r="C756" s="103">
        <v>123</v>
      </c>
      <c r="D756" s="103" t="s">
        <v>214</v>
      </c>
      <c r="E756" s="103" t="s">
        <v>56</v>
      </c>
      <c r="F756" s="124" t="s">
        <v>1</v>
      </c>
    </row>
    <row r="757" spans="2:6" x14ac:dyDescent="0.25">
      <c r="B757" s="48">
        <v>42896.631944444445</v>
      </c>
      <c r="C757" s="103">
        <v>378</v>
      </c>
      <c r="D757" s="103" t="s">
        <v>221</v>
      </c>
      <c r="E757" s="103" t="s">
        <v>7</v>
      </c>
      <c r="F757" s="124" t="s">
        <v>1</v>
      </c>
    </row>
    <row r="758" spans="2:6" x14ac:dyDescent="0.25">
      <c r="B758" s="48">
        <v>42897.743055555555</v>
      </c>
      <c r="C758" s="103">
        <v>226</v>
      </c>
      <c r="D758" s="103" t="s">
        <v>268</v>
      </c>
      <c r="E758" s="103" t="s">
        <v>7</v>
      </c>
      <c r="F758" s="124" t="s">
        <v>1</v>
      </c>
    </row>
    <row r="759" spans="2:6" x14ac:dyDescent="0.25">
      <c r="B759" s="48">
        <v>42898.458333333336</v>
      </c>
      <c r="C759" s="103">
        <v>378</v>
      </c>
      <c r="D759" s="103" t="s">
        <v>221</v>
      </c>
      <c r="E759" s="103" t="s">
        <v>7</v>
      </c>
      <c r="F759" s="124" t="s">
        <v>1</v>
      </c>
    </row>
    <row r="760" spans="2:6" x14ac:dyDescent="0.25">
      <c r="B760" s="48">
        <v>42898.595138888886</v>
      </c>
      <c r="C760" s="103">
        <v>383</v>
      </c>
      <c r="D760" s="103" t="s">
        <v>238</v>
      </c>
      <c r="E760" s="103" t="s">
        <v>7</v>
      </c>
      <c r="F760" s="124" t="s">
        <v>1</v>
      </c>
    </row>
    <row r="761" spans="2:6" x14ac:dyDescent="0.25">
      <c r="B761" s="48">
        <v>42898.626388888886</v>
      </c>
      <c r="C761" s="103">
        <v>160</v>
      </c>
      <c r="D761" s="103" t="s">
        <v>227</v>
      </c>
      <c r="E761" s="103" t="s">
        <v>7</v>
      </c>
      <c r="F761" s="124" t="s">
        <v>1</v>
      </c>
    </row>
    <row r="762" spans="2:6" x14ac:dyDescent="0.25">
      <c r="B762" s="48">
        <v>42899.462500000001</v>
      </c>
      <c r="C762" s="103">
        <v>178</v>
      </c>
      <c r="D762" s="103" t="s">
        <v>273</v>
      </c>
      <c r="E762" s="103" t="s">
        <v>7</v>
      </c>
      <c r="F762" s="124" t="s">
        <v>1</v>
      </c>
    </row>
    <row r="763" spans="2:6" x14ac:dyDescent="0.25">
      <c r="B763" s="48">
        <v>42899.563194444447</v>
      </c>
      <c r="C763" s="103">
        <v>225</v>
      </c>
      <c r="D763" s="103" t="s">
        <v>222</v>
      </c>
      <c r="E763" s="103" t="s">
        <v>7</v>
      </c>
      <c r="F763" s="124" t="s">
        <v>1</v>
      </c>
    </row>
    <row r="764" spans="2:6" x14ac:dyDescent="0.25">
      <c r="B764" s="48">
        <v>42899.702777777777</v>
      </c>
      <c r="C764" s="124">
        <v>384</v>
      </c>
      <c r="D764" s="103" t="s">
        <v>316</v>
      </c>
      <c r="E764" s="103" t="s">
        <v>7</v>
      </c>
      <c r="F764" s="124" t="s">
        <v>2</v>
      </c>
    </row>
    <row r="765" spans="2:6" x14ac:dyDescent="0.25">
      <c r="B765" s="48">
        <v>42900.552083333336</v>
      </c>
      <c r="C765" s="103">
        <v>172</v>
      </c>
      <c r="D765" s="103" t="s">
        <v>223</v>
      </c>
      <c r="E765" s="103" t="s">
        <v>7</v>
      </c>
      <c r="F765" s="124" t="s">
        <v>1</v>
      </c>
    </row>
    <row r="766" spans="2:6" x14ac:dyDescent="0.25">
      <c r="B766" s="48">
        <v>42900.625694444447</v>
      </c>
      <c r="C766" s="103">
        <v>167</v>
      </c>
      <c r="D766" s="103" t="s">
        <v>302</v>
      </c>
      <c r="E766" s="103" t="s">
        <v>7</v>
      </c>
      <c r="F766" s="124" t="s">
        <v>2</v>
      </c>
    </row>
    <row r="767" spans="2:6" x14ac:dyDescent="0.25">
      <c r="B767" s="48">
        <v>42900.671527777777</v>
      </c>
      <c r="C767" s="103">
        <v>160</v>
      </c>
      <c r="D767" s="103" t="s">
        <v>227</v>
      </c>
      <c r="E767" s="103" t="s">
        <v>7</v>
      </c>
      <c r="F767" s="124" t="s">
        <v>1</v>
      </c>
    </row>
    <row r="768" spans="2:6" x14ac:dyDescent="0.25">
      <c r="B768" s="48">
        <v>42900.680555555555</v>
      </c>
      <c r="C768" s="103">
        <v>172</v>
      </c>
      <c r="D768" s="103" t="s">
        <v>223</v>
      </c>
      <c r="E768" s="103" t="s">
        <v>7</v>
      </c>
      <c r="F768" s="124" t="s">
        <v>2</v>
      </c>
    </row>
    <row r="769" spans="2:6" x14ac:dyDescent="0.25">
      <c r="B769" s="48">
        <v>42900.684027777781</v>
      </c>
      <c r="C769" s="103">
        <v>167</v>
      </c>
      <c r="D769" s="103" t="s">
        <v>302</v>
      </c>
      <c r="E769" s="103" t="s">
        <v>7</v>
      </c>
      <c r="F769" s="124" t="s">
        <v>2</v>
      </c>
    </row>
    <row r="770" spans="2:6" x14ac:dyDescent="0.25">
      <c r="B770" s="48">
        <v>42900.685416666667</v>
      </c>
      <c r="C770" s="103">
        <v>172</v>
      </c>
      <c r="D770" s="103" t="s">
        <v>223</v>
      </c>
      <c r="E770" s="103" t="s">
        <v>7</v>
      </c>
      <c r="F770" s="124" t="s">
        <v>1</v>
      </c>
    </row>
    <row r="771" spans="2:6" x14ac:dyDescent="0.25">
      <c r="B771" s="48">
        <v>42900.697222222225</v>
      </c>
      <c r="C771" s="103">
        <v>263</v>
      </c>
      <c r="D771" s="103" t="s">
        <v>241</v>
      </c>
      <c r="E771" s="103" t="s">
        <v>7</v>
      </c>
      <c r="F771" s="124" t="s">
        <v>2</v>
      </c>
    </row>
    <row r="772" spans="2:6" x14ac:dyDescent="0.25">
      <c r="B772" s="48">
        <v>42900.708333333336</v>
      </c>
      <c r="C772" s="103">
        <v>454</v>
      </c>
      <c r="D772" s="103" t="s">
        <v>303</v>
      </c>
      <c r="E772" s="103" t="s">
        <v>7</v>
      </c>
      <c r="F772" s="124" t="s">
        <v>1</v>
      </c>
    </row>
    <row r="773" spans="2:6" x14ac:dyDescent="0.25">
      <c r="B773" s="48">
        <v>42900.718055555553</v>
      </c>
      <c r="C773" s="103">
        <v>383</v>
      </c>
      <c r="D773" s="103" t="s">
        <v>238</v>
      </c>
      <c r="E773" s="103" t="s">
        <v>7</v>
      </c>
      <c r="F773" s="124" t="s">
        <v>2</v>
      </c>
    </row>
    <row r="774" spans="2:6" x14ac:dyDescent="0.25">
      <c r="B774" s="48">
        <v>42900.759027777778</v>
      </c>
      <c r="C774" s="124">
        <v>384</v>
      </c>
      <c r="D774" s="103" t="s">
        <v>316</v>
      </c>
      <c r="E774" s="103" t="s">
        <v>7</v>
      </c>
      <c r="F774" s="124" t="s">
        <v>2</v>
      </c>
    </row>
    <row r="775" spans="2:6" x14ac:dyDescent="0.25">
      <c r="B775" s="48">
        <v>42901.647916666669</v>
      </c>
      <c r="C775" s="103">
        <v>378</v>
      </c>
      <c r="D775" s="103" t="s">
        <v>221</v>
      </c>
      <c r="E775" s="103" t="s">
        <v>7</v>
      </c>
      <c r="F775" s="124" t="s">
        <v>1</v>
      </c>
    </row>
    <row r="776" spans="2:6" x14ac:dyDescent="0.25">
      <c r="B776" s="48">
        <v>42901.70208333333</v>
      </c>
      <c r="C776" s="103">
        <v>248</v>
      </c>
      <c r="D776" s="103" t="s">
        <v>274</v>
      </c>
      <c r="E776" s="103" t="s">
        <v>7</v>
      </c>
      <c r="F776" s="124" t="s">
        <v>1</v>
      </c>
    </row>
    <row r="777" spans="2:6" x14ac:dyDescent="0.25">
      <c r="B777" s="48">
        <v>42902.419444444444</v>
      </c>
      <c r="C777" s="103">
        <v>268</v>
      </c>
      <c r="D777" s="103" t="s">
        <v>219</v>
      </c>
      <c r="E777" s="103" t="s">
        <v>7</v>
      </c>
      <c r="F777" s="124" t="s">
        <v>1</v>
      </c>
    </row>
    <row r="778" spans="2:6" x14ac:dyDescent="0.25">
      <c r="B778" s="48">
        <v>42902.430555555555</v>
      </c>
      <c r="C778" s="103">
        <v>137</v>
      </c>
      <c r="D778" s="103" t="s">
        <v>311</v>
      </c>
      <c r="E778" s="103" t="s">
        <v>52</v>
      </c>
      <c r="F778" s="124" t="s">
        <v>2</v>
      </c>
    </row>
    <row r="779" spans="2:6" x14ac:dyDescent="0.25">
      <c r="B779" s="126">
        <v>42902.430555555555</v>
      </c>
      <c r="C779" s="124">
        <v>163</v>
      </c>
      <c r="D779" s="124" t="s">
        <v>247</v>
      </c>
      <c r="E779" s="124" t="s">
        <v>7</v>
      </c>
      <c r="F779" s="124" t="s">
        <v>2</v>
      </c>
    </row>
    <row r="780" spans="2:6" x14ac:dyDescent="0.25">
      <c r="B780" s="48">
        <v>42902.431944444441</v>
      </c>
      <c r="C780" s="103">
        <v>163</v>
      </c>
      <c r="D780" s="103" t="s">
        <v>247</v>
      </c>
      <c r="E780" s="103" t="s">
        <v>7</v>
      </c>
      <c r="F780" s="124" t="s">
        <v>2</v>
      </c>
    </row>
    <row r="781" spans="2:6" x14ac:dyDescent="0.25">
      <c r="B781" s="48">
        <v>42902.453472222223</v>
      </c>
      <c r="C781" s="103">
        <v>383</v>
      </c>
      <c r="D781" s="103" t="s">
        <v>238</v>
      </c>
      <c r="E781" s="103" t="s">
        <v>7</v>
      </c>
      <c r="F781" s="124" t="s">
        <v>2</v>
      </c>
    </row>
    <row r="782" spans="2:6" x14ac:dyDescent="0.25">
      <c r="B782" s="48">
        <v>42902.49722222222</v>
      </c>
      <c r="C782" s="103">
        <v>161</v>
      </c>
      <c r="D782" s="103" t="s">
        <v>240</v>
      </c>
      <c r="E782" s="103" t="s">
        <v>34</v>
      </c>
      <c r="F782" s="124" t="s">
        <v>1</v>
      </c>
    </row>
    <row r="783" spans="2:6" x14ac:dyDescent="0.25">
      <c r="B783" s="48">
        <v>42902.822222222225</v>
      </c>
      <c r="C783" s="103">
        <v>178</v>
      </c>
      <c r="D783" s="103" t="s">
        <v>273</v>
      </c>
      <c r="E783" s="103" t="s">
        <v>7</v>
      </c>
      <c r="F783" s="124" t="s">
        <v>1</v>
      </c>
    </row>
    <row r="784" spans="2:6" x14ac:dyDescent="0.25">
      <c r="B784" s="48">
        <v>42903.414583333331</v>
      </c>
      <c r="C784" s="103">
        <v>383</v>
      </c>
      <c r="D784" s="103" t="s">
        <v>238</v>
      </c>
      <c r="E784" s="103" t="s">
        <v>7</v>
      </c>
      <c r="F784" s="124" t="s">
        <v>2</v>
      </c>
    </row>
    <row r="785" spans="2:6" x14ac:dyDescent="0.25">
      <c r="B785" s="48">
        <v>42906.722222222219</v>
      </c>
      <c r="C785" s="103">
        <v>178</v>
      </c>
      <c r="D785" s="103" t="s">
        <v>273</v>
      </c>
      <c r="E785" s="103" t="s">
        <v>7</v>
      </c>
      <c r="F785" s="124" t="s">
        <v>1</v>
      </c>
    </row>
    <row r="786" spans="2:6" x14ac:dyDescent="0.25">
      <c r="B786" s="48">
        <v>42906.8</v>
      </c>
      <c r="C786" s="103">
        <v>383</v>
      </c>
      <c r="D786" s="103" t="s">
        <v>238</v>
      </c>
      <c r="E786" s="103" t="s">
        <v>7</v>
      </c>
      <c r="F786" s="124" t="s">
        <v>2</v>
      </c>
    </row>
    <row r="787" spans="2:6" x14ac:dyDescent="0.25">
      <c r="B787" s="48">
        <v>42907.492361111108</v>
      </c>
      <c r="C787" s="103">
        <v>199</v>
      </c>
      <c r="D787" s="103" t="s">
        <v>242</v>
      </c>
      <c r="E787" s="103" t="s">
        <v>34</v>
      </c>
      <c r="F787" s="124" t="s">
        <v>1</v>
      </c>
    </row>
    <row r="788" spans="2:6" x14ac:dyDescent="0.25">
      <c r="B788" s="48">
        <v>42907.693749999999</v>
      </c>
      <c r="C788" s="103">
        <v>163</v>
      </c>
      <c r="D788" s="103" t="s">
        <v>247</v>
      </c>
      <c r="E788" s="103" t="s">
        <v>7</v>
      </c>
      <c r="F788" s="124" t="s">
        <v>1</v>
      </c>
    </row>
    <row r="789" spans="2:6" x14ac:dyDescent="0.25">
      <c r="B789" s="48">
        <v>42907.783333333333</v>
      </c>
      <c r="C789" s="103">
        <v>224</v>
      </c>
      <c r="D789" s="103" t="s">
        <v>272</v>
      </c>
      <c r="E789" s="103" t="s">
        <v>29</v>
      </c>
      <c r="F789" s="124" t="s">
        <v>2</v>
      </c>
    </row>
    <row r="790" spans="2:6" x14ac:dyDescent="0.25">
      <c r="B790" s="48">
        <v>42908.712500000001</v>
      </c>
      <c r="C790" s="103">
        <v>160</v>
      </c>
      <c r="D790" s="103" t="s">
        <v>227</v>
      </c>
      <c r="E790" s="103" t="s">
        <v>7</v>
      </c>
      <c r="F790" s="124" t="s">
        <v>1</v>
      </c>
    </row>
    <row r="791" spans="2:6" x14ac:dyDescent="0.25">
      <c r="B791" s="126">
        <v>42908.803472222222</v>
      </c>
      <c r="C791" s="124">
        <v>178</v>
      </c>
      <c r="D791" s="124" t="s">
        <v>273</v>
      </c>
      <c r="E791" s="124" t="s">
        <v>7</v>
      </c>
      <c r="F791" s="124" t="s">
        <v>1</v>
      </c>
    </row>
    <row r="792" spans="2:6" x14ac:dyDescent="0.25">
      <c r="B792" s="126">
        <v>42909.668055555558</v>
      </c>
      <c r="C792" s="124">
        <v>127</v>
      </c>
      <c r="D792" s="124" t="s">
        <v>351</v>
      </c>
      <c r="E792" s="124" t="s">
        <v>87</v>
      </c>
      <c r="F792" s="124" t="s">
        <v>1</v>
      </c>
    </row>
    <row r="793" spans="2:6" x14ac:dyDescent="0.25">
      <c r="B793" s="48">
        <v>42909.729861111111</v>
      </c>
      <c r="C793" s="103">
        <v>378</v>
      </c>
      <c r="D793" s="103" t="s">
        <v>221</v>
      </c>
      <c r="E793" s="103" t="s">
        <v>7</v>
      </c>
      <c r="F793" s="124" t="s">
        <v>2</v>
      </c>
    </row>
    <row r="794" spans="2:6" x14ac:dyDescent="0.25">
      <c r="B794" s="48">
        <v>42910.736111111109</v>
      </c>
      <c r="C794" s="103">
        <v>165</v>
      </c>
      <c r="D794" s="103" t="s">
        <v>250</v>
      </c>
      <c r="E794" s="103" t="s">
        <v>7</v>
      </c>
      <c r="F794" s="124" t="s">
        <v>1</v>
      </c>
    </row>
    <row r="795" spans="2:6" x14ac:dyDescent="0.25">
      <c r="B795" s="48">
        <v>42913.556250000001</v>
      </c>
      <c r="C795" s="103">
        <v>178</v>
      </c>
      <c r="D795" s="103" t="s">
        <v>273</v>
      </c>
      <c r="E795" s="103" t="s">
        <v>7</v>
      </c>
      <c r="F795" s="124" t="s">
        <v>2</v>
      </c>
    </row>
    <row r="796" spans="2:6" x14ac:dyDescent="0.25">
      <c r="B796" s="48">
        <v>42913.808333333334</v>
      </c>
      <c r="C796" s="103">
        <v>157</v>
      </c>
      <c r="D796" s="103" t="s">
        <v>243</v>
      </c>
      <c r="E796" s="103" t="s">
        <v>7</v>
      </c>
      <c r="F796" s="124" t="s">
        <v>1</v>
      </c>
    </row>
    <row r="797" spans="2:6" x14ac:dyDescent="0.25">
      <c r="B797" s="48">
        <v>42914.575694444444</v>
      </c>
      <c r="C797" s="103">
        <v>225</v>
      </c>
      <c r="D797" s="103" t="s">
        <v>222</v>
      </c>
      <c r="E797" s="103" t="s">
        <v>7</v>
      </c>
      <c r="F797" s="124" t="s">
        <v>1</v>
      </c>
    </row>
    <row r="798" spans="2:6" x14ac:dyDescent="0.25">
      <c r="B798" s="48">
        <v>42914.605555555558</v>
      </c>
      <c r="C798" s="103">
        <v>162</v>
      </c>
      <c r="D798" s="103" t="s">
        <v>213</v>
      </c>
      <c r="E798" s="103" t="s">
        <v>19</v>
      </c>
      <c r="F798" s="124" t="s">
        <v>1</v>
      </c>
    </row>
    <row r="799" spans="2:6" x14ac:dyDescent="0.25">
      <c r="B799" s="48">
        <v>42914.634027777778</v>
      </c>
      <c r="C799" s="103">
        <v>460</v>
      </c>
      <c r="D799" s="103" t="s">
        <v>352</v>
      </c>
      <c r="E799" s="103" t="s">
        <v>103</v>
      </c>
      <c r="F799" s="124" t="s">
        <v>2</v>
      </c>
    </row>
    <row r="800" spans="2:6" x14ac:dyDescent="0.25">
      <c r="B800" s="48">
        <v>42914.690972222219</v>
      </c>
      <c r="C800" s="103">
        <v>200</v>
      </c>
      <c r="D800" s="103" t="s">
        <v>228</v>
      </c>
      <c r="E800" s="103" t="s">
        <v>34</v>
      </c>
      <c r="F800" s="124" t="s">
        <v>2</v>
      </c>
    </row>
    <row r="801" spans="2:6" x14ac:dyDescent="0.25">
      <c r="B801" s="48">
        <v>42914.720138888886</v>
      </c>
      <c r="C801" s="103">
        <v>157</v>
      </c>
      <c r="D801" s="103" t="s">
        <v>243</v>
      </c>
      <c r="E801" s="103" t="s">
        <v>7</v>
      </c>
      <c r="F801" s="124" t="s">
        <v>1</v>
      </c>
    </row>
    <row r="802" spans="2:6" x14ac:dyDescent="0.25">
      <c r="B802" s="48">
        <v>42914.829861111109</v>
      </c>
      <c r="C802" s="103">
        <v>178</v>
      </c>
      <c r="D802" s="103" t="s">
        <v>273</v>
      </c>
      <c r="E802" s="103" t="s">
        <v>7</v>
      </c>
      <c r="F802" s="124" t="s">
        <v>1</v>
      </c>
    </row>
    <row r="803" spans="2:6" x14ac:dyDescent="0.25">
      <c r="B803" s="48">
        <v>42914.854166666664</v>
      </c>
      <c r="C803" s="103">
        <v>249</v>
      </c>
      <c r="D803" s="103" t="s">
        <v>234</v>
      </c>
      <c r="E803" s="103" t="s">
        <v>54</v>
      </c>
      <c r="F803" s="124" t="s">
        <v>2</v>
      </c>
    </row>
    <row r="804" spans="2:6" x14ac:dyDescent="0.25">
      <c r="B804" s="48">
        <v>42915.561111111114</v>
      </c>
      <c r="C804" s="103">
        <v>451</v>
      </c>
      <c r="D804" s="103" t="s">
        <v>267</v>
      </c>
      <c r="E804" s="103" t="s">
        <v>7</v>
      </c>
      <c r="F804" s="124" t="s">
        <v>2</v>
      </c>
    </row>
    <row r="805" spans="2:6" x14ac:dyDescent="0.25">
      <c r="B805" s="48">
        <v>42915.599305555559</v>
      </c>
      <c r="C805" s="103">
        <v>451</v>
      </c>
      <c r="D805" s="103" t="s">
        <v>267</v>
      </c>
      <c r="E805" s="103" t="s">
        <v>7</v>
      </c>
      <c r="F805" s="124" t="s">
        <v>2</v>
      </c>
    </row>
    <row r="806" spans="2:6" x14ac:dyDescent="0.25">
      <c r="B806" s="48">
        <v>42916.428472222222</v>
      </c>
      <c r="C806" s="103">
        <v>165</v>
      </c>
      <c r="D806" s="103" t="s">
        <v>250</v>
      </c>
      <c r="E806" s="103" t="s">
        <v>7</v>
      </c>
      <c r="F806" s="124" t="s">
        <v>1</v>
      </c>
    </row>
    <row r="807" spans="2:6" x14ac:dyDescent="0.25">
      <c r="B807" s="126">
        <v>42916.45208333333</v>
      </c>
      <c r="C807" s="124">
        <v>459</v>
      </c>
      <c r="D807" s="124" t="s">
        <v>353</v>
      </c>
      <c r="E807" s="124" t="s">
        <v>343</v>
      </c>
      <c r="F807" s="124" t="s">
        <v>2</v>
      </c>
    </row>
    <row r="808" spans="2:6" x14ac:dyDescent="0.25">
      <c r="B808" s="48">
        <v>42916.476388888892</v>
      </c>
      <c r="C808" s="103">
        <v>459</v>
      </c>
      <c r="D808" s="103" t="s">
        <v>353</v>
      </c>
      <c r="E808" s="103" t="s">
        <v>343</v>
      </c>
      <c r="F808" s="124" t="s">
        <v>2</v>
      </c>
    </row>
    <row r="809" spans="2:6" x14ac:dyDescent="0.25">
      <c r="B809" s="48">
        <v>42916.527777777781</v>
      </c>
      <c r="C809" s="103">
        <v>172</v>
      </c>
      <c r="D809" s="103" t="s">
        <v>223</v>
      </c>
      <c r="E809" s="103" t="s">
        <v>7</v>
      </c>
      <c r="F809" s="124" t="s">
        <v>2</v>
      </c>
    </row>
    <row r="810" spans="2:6" x14ac:dyDescent="0.25">
      <c r="B810" s="48">
        <v>42917.42083333333</v>
      </c>
      <c r="C810" s="103">
        <v>167</v>
      </c>
      <c r="D810" s="103" t="s">
        <v>302</v>
      </c>
      <c r="E810" s="103" t="s">
        <v>7</v>
      </c>
      <c r="F810" s="124" t="s">
        <v>2</v>
      </c>
    </row>
    <row r="811" spans="2:6" x14ac:dyDescent="0.25">
      <c r="B811" s="48">
        <v>42917.736805555556</v>
      </c>
      <c r="C811" s="103">
        <v>454</v>
      </c>
      <c r="D811" s="103" t="s">
        <v>303</v>
      </c>
      <c r="E811" s="103" t="s">
        <v>7</v>
      </c>
      <c r="F811" s="124" t="s">
        <v>2</v>
      </c>
    </row>
    <row r="812" spans="2:6" x14ac:dyDescent="0.25">
      <c r="B812" s="48">
        <v>42919.551388888889</v>
      </c>
      <c r="C812" s="103">
        <v>199</v>
      </c>
      <c r="D812" s="103" t="s">
        <v>242</v>
      </c>
      <c r="E812" s="103" t="s">
        <v>34</v>
      </c>
      <c r="F812" s="124" t="s">
        <v>1</v>
      </c>
    </row>
    <row r="813" spans="2:6" x14ac:dyDescent="0.25">
      <c r="B813" s="48">
        <v>42920.487500000003</v>
      </c>
      <c r="C813" s="103">
        <v>452</v>
      </c>
      <c r="D813" s="103" t="s">
        <v>287</v>
      </c>
      <c r="E813" s="103" t="s">
        <v>54</v>
      </c>
      <c r="F813" s="124" t="s">
        <v>2</v>
      </c>
    </row>
    <row r="814" spans="2:6" x14ac:dyDescent="0.25">
      <c r="B814" s="48">
        <v>42921.538888888892</v>
      </c>
      <c r="C814" s="103">
        <v>268</v>
      </c>
      <c r="D814" s="103" t="s">
        <v>219</v>
      </c>
      <c r="E814" s="103" t="s">
        <v>7</v>
      </c>
      <c r="F814" s="124" t="s">
        <v>1</v>
      </c>
    </row>
    <row r="815" spans="2:6" x14ac:dyDescent="0.25">
      <c r="B815" s="48">
        <v>42922.479166666664</v>
      </c>
      <c r="C815" s="103">
        <v>461</v>
      </c>
      <c r="D815" s="103" t="s">
        <v>359</v>
      </c>
      <c r="E815" s="103" t="s">
        <v>7</v>
      </c>
      <c r="F815" s="124" t="s">
        <v>2</v>
      </c>
    </row>
    <row r="816" spans="2:6" x14ac:dyDescent="0.25">
      <c r="B816" s="48">
        <v>42922.481944444444</v>
      </c>
      <c r="C816" s="103">
        <v>461</v>
      </c>
      <c r="D816" s="103" t="s">
        <v>359</v>
      </c>
      <c r="E816" s="103" t="s">
        <v>7</v>
      </c>
      <c r="F816" s="124" t="s">
        <v>2</v>
      </c>
    </row>
    <row r="817" spans="2:6" x14ac:dyDescent="0.25">
      <c r="B817" s="48">
        <v>42922.557638888888</v>
      </c>
      <c r="C817" s="103">
        <v>165</v>
      </c>
      <c r="D817" s="103" t="s">
        <v>250</v>
      </c>
      <c r="E817" s="103" t="s">
        <v>7</v>
      </c>
      <c r="F817" s="124" t="s">
        <v>1</v>
      </c>
    </row>
    <row r="818" spans="2:6" x14ac:dyDescent="0.25">
      <c r="B818" s="48">
        <v>42922.604166666664</v>
      </c>
      <c r="C818" s="103">
        <v>459</v>
      </c>
      <c r="D818" s="103" t="s">
        <v>353</v>
      </c>
      <c r="E818" s="103" t="s">
        <v>343</v>
      </c>
      <c r="F818" s="124" t="s">
        <v>2</v>
      </c>
    </row>
    <row r="819" spans="2:6" x14ac:dyDescent="0.25">
      <c r="B819" s="48">
        <v>42923.536805555559</v>
      </c>
      <c r="C819" s="103">
        <v>268</v>
      </c>
      <c r="D819" s="103" t="s">
        <v>219</v>
      </c>
      <c r="E819" s="103" t="s">
        <v>7</v>
      </c>
      <c r="F819" s="124" t="s">
        <v>1</v>
      </c>
    </row>
    <row r="820" spans="2:6" x14ac:dyDescent="0.25">
      <c r="B820" s="48">
        <v>42923.861111111109</v>
      </c>
      <c r="C820" s="103">
        <v>270</v>
      </c>
      <c r="D820" s="103" t="s">
        <v>220</v>
      </c>
      <c r="E820" s="103" t="s">
        <v>19</v>
      </c>
      <c r="F820" s="124" t="s">
        <v>1</v>
      </c>
    </row>
    <row r="821" spans="2:6" x14ac:dyDescent="0.25">
      <c r="B821" s="48">
        <v>42923.890972222223</v>
      </c>
      <c r="C821" s="103">
        <v>166</v>
      </c>
      <c r="D821" s="103" t="s">
        <v>215</v>
      </c>
      <c r="E821" s="103" t="s">
        <v>7</v>
      </c>
      <c r="F821" s="124" t="s">
        <v>1</v>
      </c>
    </row>
    <row r="822" spans="2:6" x14ac:dyDescent="0.25">
      <c r="B822" s="48">
        <v>42924.480555555558</v>
      </c>
      <c r="C822" s="103">
        <v>451</v>
      </c>
      <c r="D822" s="103" t="s">
        <v>267</v>
      </c>
      <c r="E822" s="103" t="s">
        <v>7</v>
      </c>
      <c r="F822" s="124" t="s">
        <v>1</v>
      </c>
    </row>
    <row r="823" spans="2:6" x14ac:dyDescent="0.25">
      <c r="B823" s="48">
        <v>42924.484027777777</v>
      </c>
      <c r="C823" s="103">
        <v>451</v>
      </c>
      <c r="D823" s="103" t="s">
        <v>267</v>
      </c>
      <c r="E823" s="103" t="s">
        <v>7</v>
      </c>
      <c r="F823" s="124" t="s">
        <v>2</v>
      </c>
    </row>
    <row r="824" spans="2:6" x14ac:dyDescent="0.25">
      <c r="B824" s="48">
        <v>42924.531944444447</v>
      </c>
      <c r="C824" s="103">
        <v>447</v>
      </c>
      <c r="D824" s="103" t="s">
        <v>336</v>
      </c>
      <c r="E824" s="103" t="s">
        <v>87</v>
      </c>
      <c r="F824" s="124" t="s">
        <v>1</v>
      </c>
    </row>
    <row r="825" spans="2:6" x14ac:dyDescent="0.25">
      <c r="B825" s="48">
        <v>42924.59652777778</v>
      </c>
      <c r="C825" s="103">
        <v>188</v>
      </c>
      <c r="D825" s="103" t="s">
        <v>229</v>
      </c>
      <c r="E825" s="103" t="s">
        <v>39</v>
      </c>
      <c r="F825" s="124" t="s">
        <v>1</v>
      </c>
    </row>
    <row r="826" spans="2:6" x14ac:dyDescent="0.25">
      <c r="B826" s="48">
        <v>42925.722916666666</v>
      </c>
      <c r="C826" s="103">
        <v>161</v>
      </c>
      <c r="D826" s="103" t="s">
        <v>240</v>
      </c>
      <c r="E826" s="103" t="s">
        <v>34</v>
      </c>
      <c r="F826" s="124" t="s">
        <v>1</v>
      </c>
    </row>
    <row r="827" spans="2:6" x14ac:dyDescent="0.25">
      <c r="B827" s="48">
        <v>42926.575694444444</v>
      </c>
      <c r="C827" s="103">
        <v>165</v>
      </c>
      <c r="D827" s="103" t="s">
        <v>250</v>
      </c>
      <c r="E827" s="103" t="s">
        <v>7</v>
      </c>
      <c r="F827" s="124" t="s">
        <v>1</v>
      </c>
    </row>
    <row r="828" spans="2:6" x14ac:dyDescent="0.25">
      <c r="B828" s="48">
        <v>42926.662499999999</v>
      </c>
      <c r="C828" s="103">
        <v>172</v>
      </c>
      <c r="D828" s="103" t="s">
        <v>223</v>
      </c>
      <c r="E828" s="103" t="s">
        <v>7</v>
      </c>
      <c r="F828" s="124" t="s">
        <v>2</v>
      </c>
    </row>
    <row r="829" spans="2:6" x14ac:dyDescent="0.25">
      <c r="B829" s="48">
        <v>42926.67083333333</v>
      </c>
      <c r="C829" s="103">
        <v>257</v>
      </c>
      <c r="D829" s="103" t="s">
        <v>328</v>
      </c>
      <c r="E829" s="103" t="s">
        <v>29</v>
      </c>
      <c r="F829" s="124" t="s">
        <v>1</v>
      </c>
    </row>
    <row r="830" spans="2:6" x14ac:dyDescent="0.25">
      <c r="B830" s="48">
        <v>42926.70208333333</v>
      </c>
      <c r="C830" s="103">
        <v>172</v>
      </c>
      <c r="D830" s="103" t="s">
        <v>223</v>
      </c>
      <c r="E830" s="103" t="s">
        <v>7</v>
      </c>
      <c r="F830" s="124" t="s">
        <v>1</v>
      </c>
    </row>
    <row r="831" spans="2:6" x14ac:dyDescent="0.25">
      <c r="B831" s="48">
        <v>42926.731249999997</v>
      </c>
      <c r="C831" s="103">
        <v>172</v>
      </c>
      <c r="D831" s="103" t="s">
        <v>223</v>
      </c>
      <c r="E831" s="103" t="s">
        <v>7</v>
      </c>
      <c r="F831" s="124" t="s">
        <v>1</v>
      </c>
    </row>
    <row r="832" spans="2:6" x14ac:dyDescent="0.25">
      <c r="B832" s="48">
        <v>42926.746527777781</v>
      </c>
      <c r="C832" s="103">
        <v>172</v>
      </c>
      <c r="D832" s="103" t="s">
        <v>223</v>
      </c>
      <c r="E832" s="103" t="s">
        <v>7</v>
      </c>
      <c r="F832" s="124" t="s">
        <v>1</v>
      </c>
    </row>
    <row r="833" spans="2:6" x14ac:dyDescent="0.25">
      <c r="B833" s="48">
        <v>42926.765972222223</v>
      </c>
      <c r="C833" s="103">
        <v>460</v>
      </c>
      <c r="D833" s="103" t="s">
        <v>352</v>
      </c>
      <c r="E833" s="103" t="s">
        <v>103</v>
      </c>
      <c r="F833" s="124" t="s">
        <v>1</v>
      </c>
    </row>
    <row r="834" spans="2:6" x14ac:dyDescent="0.25">
      <c r="B834" s="48">
        <v>42927.655555555553</v>
      </c>
      <c r="C834" s="103">
        <v>460</v>
      </c>
      <c r="D834" s="103" t="s">
        <v>352</v>
      </c>
      <c r="E834" s="103" t="s">
        <v>103</v>
      </c>
      <c r="F834" s="124" t="s">
        <v>2</v>
      </c>
    </row>
    <row r="835" spans="2:6" x14ac:dyDescent="0.25">
      <c r="B835" s="48">
        <v>42927.672222222223</v>
      </c>
      <c r="C835" s="103">
        <v>268</v>
      </c>
      <c r="D835" s="103" t="s">
        <v>219</v>
      </c>
      <c r="E835" s="103" t="s">
        <v>7</v>
      </c>
      <c r="F835" s="124" t="s">
        <v>1</v>
      </c>
    </row>
    <row r="836" spans="2:6" x14ac:dyDescent="0.25">
      <c r="B836" s="48">
        <v>42927.831250000003</v>
      </c>
      <c r="C836" s="103">
        <v>297</v>
      </c>
      <c r="D836" s="103" t="s">
        <v>211</v>
      </c>
      <c r="E836" s="103" t="s">
        <v>19</v>
      </c>
      <c r="F836" s="124" t="s">
        <v>1</v>
      </c>
    </row>
    <row r="837" spans="2:6" x14ac:dyDescent="0.25">
      <c r="B837" s="48">
        <v>42928.793055555558</v>
      </c>
      <c r="C837" s="103">
        <v>380</v>
      </c>
      <c r="D837" s="103" t="s">
        <v>280</v>
      </c>
      <c r="E837" s="103" t="s">
        <v>71</v>
      </c>
      <c r="F837" s="124" t="s">
        <v>1</v>
      </c>
    </row>
    <row r="838" spans="2:6" x14ac:dyDescent="0.25">
      <c r="B838" s="48">
        <v>42929.586111111108</v>
      </c>
      <c r="C838" s="103">
        <v>262</v>
      </c>
      <c r="D838" s="103" t="s">
        <v>289</v>
      </c>
      <c r="E838" s="103" t="s">
        <v>7</v>
      </c>
      <c r="F838" s="124" t="s">
        <v>1</v>
      </c>
    </row>
    <row r="839" spans="2:6" x14ac:dyDescent="0.25">
      <c r="B839" s="48">
        <v>42929.758333333331</v>
      </c>
      <c r="C839" s="103">
        <v>268</v>
      </c>
      <c r="D839" s="103" t="s">
        <v>219</v>
      </c>
      <c r="E839" s="103" t="s">
        <v>7</v>
      </c>
      <c r="F839" s="124" t="s">
        <v>1</v>
      </c>
    </row>
    <row r="840" spans="2:6" x14ac:dyDescent="0.25">
      <c r="B840" s="48">
        <v>42929.770138888889</v>
      </c>
      <c r="C840" s="103">
        <v>312</v>
      </c>
      <c r="D840" s="103" t="s">
        <v>332</v>
      </c>
      <c r="E840" s="103" t="s">
        <v>67</v>
      </c>
      <c r="F840" s="124" t="s">
        <v>1</v>
      </c>
    </row>
    <row r="841" spans="2:6" x14ac:dyDescent="0.25">
      <c r="B841" s="48">
        <v>42930.482638888891</v>
      </c>
      <c r="C841" s="103">
        <v>201</v>
      </c>
      <c r="D841" s="103" t="s">
        <v>307</v>
      </c>
      <c r="E841" s="103" t="s">
        <v>75</v>
      </c>
      <c r="F841" s="124" t="s">
        <v>1</v>
      </c>
    </row>
    <row r="842" spans="2:6" x14ac:dyDescent="0.25">
      <c r="B842" s="48">
        <v>42930.67083333333</v>
      </c>
      <c r="C842" s="103">
        <v>226</v>
      </c>
      <c r="D842" s="103" t="s">
        <v>268</v>
      </c>
      <c r="E842" s="103" t="s">
        <v>7</v>
      </c>
      <c r="F842" s="124" t="s">
        <v>1</v>
      </c>
    </row>
    <row r="843" spans="2:6" x14ac:dyDescent="0.25">
      <c r="B843" s="48">
        <v>42931.519444444442</v>
      </c>
      <c r="C843" s="103">
        <v>177</v>
      </c>
      <c r="D843" s="103" t="s">
        <v>325</v>
      </c>
      <c r="E843" s="103" t="s">
        <v>39</v>
      </c>
      <c r="F843" s="124" t="s">
        <v>2</v>
      </c>
    </row>
    <row r="844" spans="2:6" x14ac:dyDescent="0.25">
      <c r="B844" s="48">
        <v>42932.629166666666</v>
      </c>
      <c r="C844" s="103">
        <v>226</v>
      </c>
      <c r="D844" s="103" t="s">
        <v>268</v>
      </c>
      <c r="E844" s="103" t="s">
        <v>7</v>
      </c>
      <c r="F844" s="124" t="s">
        <v>1</v>
      </c>
    </row>
    <row r="845" spans="2:6" x14ac:dyDescent="0.25">
      <c r="B845" s="48">
        <v>42932.638194444444</v>
      </c>
      <c r="C845" s="103">
        <v>226</v>
      </c>
      <c r="D845" s="103" t="s">
        <v>268</v>
      </c>
      <c r="E845" s="103" t="s">
        <v>7</v>
      </c>
      <c r="F845" s="124" t="s">
        <v>1</v>
      </c>
    </row>
    <row r="846" spans="2:6" x14ac:dyDescent="0.25">
      <c r="B846" s="48">
        <v>42932.820138888892</v>
      </c>
      <c r="C846" s="103">
        <v>461</v>
      </c>
      <c r="D846" s="103" t="s">
        <v>359</v>
      </c>
      <c r="E846" s="103" t="s">
        <v>7</v>
      </c>
      <c r="F846" s="124" t="s">
        <v>2</v>
      </c>
    </row>
    <row r="847" spans="2:6" x14ac:dyDescent="0.25">
      <c r="B847" s="48">
        <v>42933.457638888889</v>
      </c>
      <c r="C847" s="103">
        <v>144</v>
      </c>
      <c r="D847" s="103" t="s">
        <v>338</v>
      </c>
      <c r="E847" s="103" t="s">
        <v>54</v>
      </c>
      <c r="F847" s="124" t="s">
        <v>2</v>
      </c>
    </row>
    <row r="848" spans="2:6" x14ac:dyDescent="0.25">
      <c r="B848" s="48">
        <v>42933.501388888886</v>
      </c>
      <c r="C848" s="103">
        <v>167</v>
      </c>
      <c r="D848" s="103" t="s">
        <v>302</v>
      </c>
      <c r="E848" s="103" t="s">
        <v>7</v>
      </c>
      <c r="F848" s="124" t="s">
        <v>2</v>
      </c>
    </row>
    <row r="849" spans="2:6" x14ac:dyDescent="0.25">
      <c r="B849" s="48">
        <v>42933.772916666669</v>
      </c>
      <c r="C849" s="103">
        <v>188</v>
      </c>
      <c r="D849" s="103" t="s">
        <v>229</v>
      </c>
      <c r="E849" s="103" t="s">
        <v>39</v>
      </c>
      <c r="F849" s="124" t="s">
        <v>1</v>
      </c>
    </row>
    <row r="850" spans="2:6" x14ac:dyDescent="0.25">
      <c r="B850" s="48">
        <v>42934.513194444444</v>
      </c>
      <c r="C850" s="103">
        <v>378</v>
      </c>
      <c r="D850" s="103" t="s">
        <v>221</v>
      </c>
      <c r="E850" s="103" t="s">
        <v>7</v>
      </c>
      <c r="F850" s="124" t="s">
        <v>1</v>
      </c>
    </row>
    <row r="851" spans="2:6" x14ac:dyDescent="0.25">
      <c r="B851" s="48">
        <v>42934.563194444447</v>
      </c>
      <c r="C851" s="103">
        <v>454</v>
      </c>
      <c r="D851" s="103" t="s">
        <v>303</v>
      </c>
      <c r="E851" s="103" t="s">
        <v>7</v>
      </c>
      <c r="F851" s="124" t="s">
        <v>2</v>
      </c>
    </row>
    <row r="852" spans="2:6" x14ac:dyDescent="0.25">
      <c r="B852" s="48">
        <v>42934.570833333331</v>
      </c>
      <c r="C852" s="103">
        <v>378</v>
      </c>
      <c r="D852" s="103" t="s">
        <v>221</v>
      </c>
      <c r="E852" s="103" t="s">
        <v>7</v>
      </c>
      <c r="F852" s="124" t="s">
        <v>2</v>
      </c>
    </row>
    <row r="853" spans="2:6" x14ac:dyDescent="0.25">
      <c r="B853" s="48">
        <v>42934.675000000003</v>
      </c>
      <c r="C853" s="103">
        <v>268</v>
      </c>
      <c r="D853" s="103" t="s">
        <v>219</v>
      </c>
      <c r="E853" s="103" t="s">
        <v>7</v>
      </c>
      <c r="F853" s="124" t="s">
        <v>1</v>
      </c>
    </row>
    <row r="854" spans="2:6" x14ac:dyDescent="0.25">
      <c r="B854" s="48">
        <v>42934.71597222222</v>
      </c>
      <c r="C854" s="103">
        <v>163</v>
      </c>
      <c r="D854" s="103" t="s">
        <v>247</v>
      </c>
      <c r="E854" s="103" t="s">
        <v>7</v>
      </c>
      <c r="F854" s="124" t="s">
        <v>2</v>
      </c>
    </row>
    <row r="855" spans="2:6" x14ac:dyDescent="0.25">
      <c r="B855" s="48">
        <v>42935.64166666667</v>
      </c>
      <c r="C855" s="103">
        <v>454</v>
      </c>
      <c r="D855" s="103" t="s">
        <v>303</v>
      </c>
      <c r="E855" s="103" t="s">
        <v>7</v>
      </c>
      <c r="F855" s="124" t="s">
        <v>1</v>
      </c>
    </row>
    <row r="856" spans="2:6" ht="30" x14ac:dyDescent="0.25">
      <c r="B856" s="48">
        <v>42935.668749999997</v>
      </c>
      <c r="C856" s="103">
        <v>110</v>
      </c>
      <c r="D856" s="49" t="s">
        <v>235</v>
      </c>
      <c r="E856" s="103" t="s">
        <v>7</v>
      </c>
      <c r="F856" s="124" t="s">
        <v>1</v>
      </c>
    </row>
    <row r="857" spans="2:6" x14ac:dyDescent="0.25">
      <c r="B857" s="48">
        <v>42935.708333333336</v>
      </c>
      <c r="C857" s="103">
        <v>268</v>
      </c>
      <c r="D857" s="103" t="s">
        <v>219</v>
      </c>
      <c r="E857" s="103" t="s">
        <v>7</v>
      </c>
      <c r="F857" s="124" t="s">
        <v>1</v>
      </c>
    </row>
    <row r="858" spans="2:6" x14ac:dyDescent="0.25">
      <c r="B858" s="48">
        <v>42935.777083333334</v>
      </c>
      <c r="C858" s="103">
        <v>382</v>
      </c>
      <c r="D858" s="103" t="s">
        <v>232</v>
      </c>
      <c r="E858" s="103" t="s">
        <v>136</v>
      </c>
      <c r="F858" s="124" t="s">
        <v>2</v>
      </c>
    </row>
    <row r="859" spans="2:6" x14ac:dyDescent="0.25">
      <c r="B859" s="48">
        <v>42935.793055555558</v>
      </c>
      <c r="C859" s="103">
        <v>378</v>
      </c>
      <c r="D859" s="103" t="s">
        <v>221</v>
      </c>
      <c r="E859" s="103" t="s">
        <v>7</v>
      </c>
      <c r="F859" s="124" t="s">
        <v>2</v>
      </c>
    </row>
    <row r="860" spans="2:6" x14ac:dyDescent="0.25">
      <c r="B860" s="48">
        <v>42935.793749999997</v>
      </c>
      <c r="C860" s="103">
        <v>378</v>
      </c>
      <c r="D860" s="103" t="s">
        <v>221</v>
      </c>
      <c r="E860" s="103" t="s">
        <v>7</v>
      </c>
      <c r="F860" s="124" t="s">
        <v>1</v>
      </c>
    </row>
    <row r="861" spans="2:6" x14ac:dyDescent="0.25">
      <c r="B861" s="48">
        <v>42937.793055555558</v>
      </c>
      <c r="C861" s="103">
        <v>378</v>
      </c>
      <c r="D861" s="103" t="s">
        <v>221</v>
      </c>
      <c r="E861" s="103" t="s">
        <v>7</v>
      </c>
      <c r="F861" s="124" t="s">
        <v>1</v>
      </c>
    </row>
    <row r="862" spans="2:6" x14ac:dyDescent="0.25">
      <c r="B862" s="48">
        <v>42937.868055555555</v>
      </c>
      <c r="C862" s="103">
        <v>133</v>
      </c>
      <c r="D862" s="103" t="s">
        <v>249</v>
      </c>
      <c r="E862" s="103" t="s">
        <v>12</v>
      </c>
      <c r="F862" s="124" t="s">
        <v>1</v>
      </c>
    </row>
    <row r="863" spans="2:6" x14ac:dyDescent="0.25">
      <c r="B863" s="48">
        <v>42938.430555555555</v>
      </c>
      <c r="C863" s="103">
        <v>163</v>
      </c>
      <c r="D863" s="103" t="s">
        <v>247</v>
      </c>
      <c r="E863" s="103" t="s">
        <v>7</v>
      </c>
      <c r="F863" s="124" t="s">
        <v>2</v>
      </c>
    </row>
    <row r="864" spans="2:6" x14ac:dyDescent="0.25">
      <c r="B864" s="48">
        <v>42938.439583333333</v>
      </c>
      <c r="C864" s="103">
        <v>163</v>
      </c>
      <c r="D864" s="103" t="s">
        <v>247</v>
      </c>
      <c r="E864" s="103" t="s">
        <v>7</v>
      </c>
      <c r="F864" s="124" t="s">
        <v>2</v>
      </c>
    </row>
    <row r="865" spans="2:6" x14ac:dyDescent="0.25">
      <c r="B865" s="48">
        <v>42938.451388888891</v>
      </c>
      <c r="C865" s="103">
        <v>163</v>
      </c>
      <c r="D865" s="103" t="s">
        <v>247</v>
      </c>
      <c r="E865" s="103" t="s">
        <v>7</v>
      </c>
      <c r="F865" s="124" t="s">
        <v>2</v>
      </c>
    </row>
    <row r="866" spans="2:6" x14ac:dyDescent="0.25">
      <c r="B866" s="48">
        <v>42938.863888888889</v>
      </c>
      <c r="C866" s="103">
        <v>198</v>
      </c>
      <c r="D866" s="103" t="s">
        <v>218</v>
      </c>
      <c r="E866" s="103" t="s">
        <v>7</v>
      </c>
      <c r="F866" s="124" t="s">
        <v>2</v>
      </c>
    </row>
    <row r="867" spans="2:6" x14ac:dyDescent="0.25">
      <c r="B867" s="48">
        <v>42940.363888888889</v>
      </c>
      <c r="C867" s="103">
        <v>161</v>
      </c>
      <c r="D867" s="103" t="s">
        <v>240</v>
      </c>
      <c r="E867" s="103" t="s">
        <v>34</v>
      </c>
      <c r="F867" s="124" t="s">
        <v>1</v>
      </c>
    </row>
    <row r="868" spans="2:6" x14ac:dyDescent="0.25">
      <c r="B868" s="48">
        <v>42940.398611111108</v>
      </c>
      <c r="C868" s="103">
        <v>98</v>
      </c>
      <c r="D868" s="49" t="s">
        <v>286</v>
      </c>
      <c r="E868" s="103" t="s">
        <v>7</v>
      </c>
      <c r="F868" s="124" t="s">
        <v>1</v>
      </c>
    </row>
    <row r="869" spans="2:6" x14ac:dyDescent="0.25">
      <c r="B869" s="48">
        <v>42940.807638888888</v>
      </c>
      <c r="C869" s="103">
        <v>160</v>
      </c>
      <c r="D869" s="103" t="s">
        <v>227</v>
      </c>
      <c r="E869" s="103" t="s">
        <v>7</v>
      </c>
      <c r="F869" s="124" t="s">
        <v>1</v>
      </c>
    </row>
    <row r="870" spans="2:6" x14ac:dyDescent="0.25">
      <c r="B870" s="48">
        <v>42940.923611111109</v>
      </c>
      <c r="C870" s="103">
        <v>451</v>
      </c>
      <c r="D870" s="103" t="s">
        <v>267</v>
      </c>
      <c r="E870" s="103" t="s">
        <v>7</v>
      </c>
      <c r="F870" s="124" t="s">
        <v>2</v>
      </c>
    </row>
    <row r="871" spans="2:6" x14ac:dyDescent="0.25">
      <c r="B871" s="48">
        <v>42940.926388888889</v>
      </c>
      <c r="C871" s="103">
        <v>451</v>
      </c>
      <c r="D871" s="103" t="s">
        <v>267</v>
      </c>
      <c r="E871" s="103" t="s">
        <v>7</v>
      </c>
      <c r="F871" s="124" t="s">
        <v>2</v>
      </c>
    </row>
    <row r="872" spans="2:6" x14ac:dyDescent="0.25">
      <c r="B872" s="48">
        <v>42940.928472222222</v>
      </c>
      <c r="C872" s="103">
        <v>451</v>
      </c>
      <c r="D872" s="103" t="s">
        <v>267</v>
      </c>
      <c r="E872" s="103" t="s">
        <v>7</v>
      </c>
      <c r="F872" s="124" t="s">
        <v>2</v>
      </c>
    </row>
    <row r="873" spans="2:6" x14ac:dyDescent="0.25">
      <c r="B873" s="48">
        <v>42940.931250000001</v>
      </c>
      <c r="C873" s="103">
        <v>451</v>
      </c>
      <c r="D873" s="103" t="s">
        <v>267</v>
      </c>
      <c r="E873" s="103" t="s">
        <v>7</v>
      </c>
      <c r="F873" s="124" t="s">
        <v>1</v>
      </c>
    </row>
    <row r="874" spans="2:6" x14ac:dyDescent="0.25">
      <c r="B874" s="48">
        <v>42941.508333333331</v>
      </c>
      <c r="C874" s="103">
        <v>378</v>
      </c>
      <c r="D874" s="103" t="s">
        <v>221</v>
      </c>
      <c r="E874" s="103" t="s">
        <v>7</v>
      </c>
      <c r="F874" s="124" t="s">
        <v>2</v>
      </c>
    </row>
    <row r="875" spans="2:6" x14ac:dyDescent="0.25">
      <c r="B875" s="48">
        <v>42941.539583333331</v>
      </c>
      <c r="C875" s="103">
        <v>378</v>
      </c>
      <c r="D875" s="103" t="s">
        <v>221</v>
      </c>
      <c r="E875" s="103" t="s">
        <v>7</v>
      </c>
      <c r="F875" s="124" t="s">
        <v>1</v>
      </c>
    </row>
    <row r="876" spans="2:6" x14ac:dyDescent="0.25">
      <c r="B876" s="48">
        <v>42941.547222222223</v>
      </c>
      <c r="C876" s="103">
        <v>461</v>
      </c>
      <c r="D876" s="103" t="s">
        <v>359</v>
      </c>
      <c r="E876" s="103" t="s">
        <v>7</v>
      </c>
      <c r="F876" s="124" t="s">
        <v>2</v>
      </c>
    </row>
    <row r="877" spans="2:6" x14ac:dyDescent="0.25">
      <c r="B877" s="48">
        <v>42941.693055555559</v>
      </c>
      <c r="C877" s="103">
        <v>224</v>
      </c>
      <c r="D877" s="103" t="s">
        <v>272</v>
      </c>
      <c r="E877" s="103" t="s">
        <v>29</v>
      </c>
      <c r="F877" s="124" t="s">
        <v>2</v>
      </c>
    </row>
    <row r="878" spans="2:6" x14ac:dyDescent="0.25">
      <c r="B878" s="48">
        <v>42941.696527777778</v>
      </c>
      <c r="C878" s="103">
        <v>224</v>
      </c>
      <c r="D878" s="103" t="s">
        <v>272</v>
      </c>
      <c r="E878" s="103" t="s">
        <v>29</v>
      </c>
      <c r="F878" s="124" t="s">
        <v>2</v>
      </c>
    </row>
    <row r="879" spans="2:6" x14ac:dyDescent="0.25">
      <c r="B879" s="48">
        <v>42941.736805555556</v>
      </c>
      <c r="C879" s="103">
        <v>466</v>
      </c>
      <c r="D879" s="103" t="s">
        <v>360</v>
      </c>
      <c r="E879" s="103" t="s">
        <v>7</v>
      </c>
      <c r="F879" s="124" t="s">
        <v>2</v>
      </c>
    </row>
    <row r="880" spans="2:6" x14ac:dyDescent="0.25">
      <c r="B880" s="48">
        <v>42941.765972222223</v>
      </c>
      <c r="C880" s="103">
        <v>188</v>
      </c>
      <c r="D880" s="103" t="s">
        <v>229</v>
      </c>
      <c r="E880" s="103" t="s">
        <v>39</v>
      </c>
      <c r="F880" s="124" t="s">
        <v>1</v>
      </c>
    </row>
    <row r="881" spans="2:6" x14ac:dyDescent="0.25">
      <c r="B881" s="48">
        <v>42942.34652777778</v>
      </c>
      <c r="C881" s="103">
        <v>123</v>
      </c>
      <c r="D881" s="103" t="s">
        <v>214</v>
      </c>
      <c r="E881" s="103" t="s">
        <v>56</v>
      </c>
      <c r="F881" s="124" t="s">
        <v>2</v>
      </c>
    </row>
    <row r="882" spans="2:6" x14ac:dyDescent="0.25">
      <c r="B882" s="48">
        <v>42942.540277777778</v>
      </c>
      <c r="C882" s="103">
        <v>188</v>
      </c>
      <c r="D882" s="103" t="s">
        <v>229</v>
      </c>
      <c r="E882" s="103" t="s">
        <v>39</v>
      </c>
      <c r="F882" s="124" t="s">
        <v>1</v>
      </c>
    </row>
    <row r="883" spans="2:6" x14ac:dyDescent="0.25">
      <c r="B883" s="48">
        <v>42942.7</v>
      </c>
      <c r="C883" s="103">
        <v>268</v>
      </c>
      <c r="D883" s="103" t="s">
        <v>219</v>
      </c>
      <c r="E883" s="103" t="s">
        <v>7</v>
      </c>
      <c r="F883" s="124" t="s">
        <v>1</v>
      </c>
    </row>
    <row r="884" spans="2:6" x14ac:dyDescent="0.25">
      <c r="B884" s="48">
        <v>42942.71875</v>
      </c>
      <c r="C884" s="103">
        <v>163</v>
      </c>
      <c r="D884" s="103" t="s">
        <v>247</v>
      </c>
      <c r="E884" s="103" t="s">
        <v>7</v>
      </c>
      <c r="F884" s="124" t="s">
        <v>2</v>
      </c>
    </row>
    <row r="885" spans="2:6" x14ac:dyDescent="0.25">
      <c r="B885" s="48">
        <v>42943.443055555559</v>
      </c>
      <c r="C885" s="103">
        <v>226</v>
      </c>
      <c r="D885" s="103" t="s">
        <v>268</v>
      </c>
      <c r="E885" s="103" t="s">
        <v>7</v>
      </c>
      <c r="F885" s="124" t="s">
        <v>1</v>
      </c>
    </row>
    <row r="886" spans="2:6" x14ac:dyDescent="0.25">
      <c r="B886" s="48">
        <v>42943.636111111111</v>
      </c>
      <c r="C886" s="103">
        <v>459</v>
      </c>
      <c r="D886" s="103" t="s">
        <v>353</v>
      </c>
      <c r="E886" s="103" t="s">
        <v>343</v>
      </c>
      <c r="F886" s="124" t="s">
        <v>1</v>
      </c>
    </row>
    <row r="887" spans="2:6" x14ac:dyDescent="0.25">
      <c r="B887" s="48">
        <v>42944.640277777777</v>
      </c>
      <c r="C887" s="103">
        <v>459</v>
      </c>
      <c r="D887" s="103" t="s">
        <v>353</v>
      </c>
      <c r="E887" s="103" t="s">
        <v>343</v>
      </c>
      <c r="F887" s="124" t="s">
        <v>1</v>
      </c>
    </row>
    <row r="888" spans="2:6" ht="30" x14ac:dyDescent="0.25">
      <c r="B888" s="48">
        <v>42944.790277777778</v>
      </c>
      <c r="C888" s="103">
        <v>110</v>
      </c>
      <c r="D888" s="49" t="s">
        <v>235</v>
      </c>
      <c r="E888" s="103" t="s">
        <v>7</v>
      </c>
      <c r="F888" s="124" t="s">
        <v>2</v>
      </c>
    </row>
    <row r="889" spans="2:6" x14ac:dyDescent="0.25">
      <c r="B889" s="48">
        <v>42945.502083333333</v>
      </c>
      <c r="C889" s="103">
        <v>308</v>
      </c>
      <c r="D889" s="103" t="s">
        <v>216</v>
      </c>
      <c r="E889" s="103" t="s">
        <v>7</v>
      </c>
      <c r="F889" s="124" t="s">
        <v>2</v>
      </c>
    </row>
    <row r="890" spans="2:6" x14ac:dyDescent="0.25">
      <c r="B890" s="48">
        <v>42948.725034722222</v>
      </c>
      <c r="C890" s="103">
        <v>297</v>
      </c>
      <c r="D890" s="103" t="s">
        <v>368</v>
      </c>
      <c r="E890" s="103" t="s">
        <v>19</v>
      </c>
      <c r="F890" s="102" t="s">
        <v>1</v>
      </c>
    </row>
    <row r="891" spans="2:6" x14ac:dyDescent="0.25">
      <c r="B891" s="48">
        <v>42948.885972222219</v>
      </c>
      <c r="C891" s="103">
        <v>133</v>
      </c>
      <c r="D891" s="103" t="s">
        <v>369</v>
      </c>
      <c r="E891" s="103" t="s">
        <v>12</v>
      </c>
      <c r="F891" s="102" t="s">
        <v>1</v>
      </c>
    </row>
    <row r="892" spans="2:6" x14ac:dyDescent="0.25">
      <c r="B892" s="48">
        <v>42948.936215277776</v>
      </c>
      <c r="C892" s="103">
        <v>252</v>
      </c>
      <c r="D892" s="103" t="s">
        <v>370</v>
      </c>
      <c r="E892" s="103" t="s">
        <v>7</v>
      </c>
      <c r="F892" s="102" t="s">
        <v>2</v>
      </c>
    </row>
    <row r="893" spans="2:6" x14ac:dyDescent="0.25">
      <c r="B893" s="48">
        <v>42949.588738425926</v>
      </c>
      <c r="C893" s="103">
        <v>390</v>
      </c>
      <c r="D893" s="103" t="s">
        <v>371</v>
      </c>
      <c r="E893" s="103" t="s">
        <v>29</v>
      </c>
      <c r="F893" s="102" t="s">
        <v>2</v>
      </c>
    </row>
    <row r="894" spans="2:6" x14ac:dyDescent="0.25">
      <c r="B894" s="48">
        <v>42949.661030092589</v>
      </c>
      <c r="C894" s="103">
        <v>163</v>
      </c>
      <c r="D894" s="103" t="s">
        <v>372</v>
      </c>
      <c r="E894" s="103" t="s">
        <v>7</v>
      </c>
      <c r="F894" s="102" t="s">
        <v>2</v>
      </c>
    </row>
    <row r="895" spans="2:6" x14ac:dyDescent="0.25">
      <c r="B895" s="48">
        <v>42949.808310185188</v>
      </c>
      <c r="C895" s="103">
        <v>460</v>
      </c>
      <c r="D895" s="103" t="s">
        <v>373</v>
      </c>
      <c r="E895" s="103" t="s">
        <v>103</v>
      </c>
      <c r="F895" s="102" t="s">
        <v>2</v>
      </c>
    </row>
    <row r="896" spans="2:6" x14ac:dyDescent="0.25">
      <c r="B896" s="48">
        <v>42949.843078703707</v>
      </c>
      <c r="C896" s="103">
        <v>454</v>
      </c>
      <c r="D896" s="103" t="s">
        <v>374</v>
      </c>
      <c r="E896" s="103" t="s">
        <v>7</v>
      </c>
      <c r="F896" s="102" t="s">
        <v>2</v>
      </c>
    </row>
    <row r="897" spans="2:6" x14ac:dyDescent="0.25">
      <c r="B897" s="48">
        <v>42949.88857638889</v>
      </c>
      <c r="C897" s="103">
        <v>454</v>
      </c>
      <c r="D897" s="103" t="s">
        <v>374</v>
      </c>
      <c r="E897" s="103" t="s">
        <v>7</v>
      </c>
      <c r="F897" s="102" t="s">
        <v>2</v>
      </c>
    </row>
    <row r="898" spans="2:6" x14ac:dyDescent="0.25">
      <c r="B898" s="48">
        <v>42949.958958333336</v>
      </c>
      <c r="C898" s="103">
        <v>172</v>
      </c>
      <c r="D898" s="103" t="s">
        <v>375</v>
      </c>
      <c r="E898" s="103" t="s">
        <v>7</v>
      </c>
      <c r="F898" s="102" t="s">
        <v>2</v>
      </c>
    </row>
    <row r="899" spans="2:6" x14ac:dyDescent="0.25">
      <c r="B899" s="48">
        <v>42950.685370370367</v>
      </c>
      <c r="C899" s="103">
        <v>297</v>
      </c>
      <c r="D899" s="103" t="s">
        <v>368</v>
      </c>
      <c r="E899" s="103" t="s">
        <v>19</v>
      </c>
      <c r="F899" s="102" t="s">
        <v>1</v>
      </c>
    </row>
    <row r="900" spans="2:6" ht="30" x14ac:dyDescent="0.25">
      <c r="B900" s="48">
        <v>42951.801793981482</v>
      </c>
      <c r="C900" s="103">
        <v>110</v>
      </c>
      <c r="D900" s="49" t="s">
        <v>235</v>
      </c>
      <c r="E900" s="103" t="s">
        <v>7</v>
      </c>
      <c r="F900" s="102" t="s">
        <v>1</v>
      </c>
    </row>
    <row r="901" spans="2:6" x14ac:dyDescent="0.25">
      <c r="B901" s="48">
        <v>42951.958310185182</v>
      </c>
      <c r="C901" s="103">
        <v>451</v>
      </c>
      <c r="D901" s="103" t="s">
        <v>377</v>
      </c>
      <c r="E901" s="103" t="s">
        <v>7</v>
      </c>
      <c r="F901" s="102" t="s">
        <v>2</v>
      </c>
    </row>
    <row r="902" spans="2:6" x14ac:dyDescent="0.25">
      <c r="B902" s="48">
        <v>42951.991469907407</v>
      </c>
      <c r="C902" s="103">
        <v>378</v>
      </c>
      <c r="D902" s="103" t="s">
        <v>378</v>
      </c>
      <c r="E902" s="103" t="s">
        <v>7</v>
      </c>
      <c r="F902" s="102" t="s">
        <v>2</v>
      </c>
    </row>
    <row r="903" spans="2:6" x14ac:dyDescent="0.25">
      <c r="B903" s="48">
        <v>42952.100868055553</v>
      </c>
      <c r="C903" s="103">
        <v>262</v>
      </c>
      <c r="D903" s="103" t="s">
        <v>379</v>
      </c>
      <c r="E903" s="103" t="s">
        <v>7</v>
      </c>
      <c r="F903" s="102" t="s">
        <v>1</v>
      </c>
    </row>
    <row r="904" spans="2:6" x14ac:dyDescent="0.25">
      <c r="B904" s="48">
        <v>42952.822256944448</v>
      </c>
      <c r="C904" s="103">
        <v>188</v>
      </c>
      <c r="D904" s="103" t="s">
        <v>380</v>
      </c>
      <c r="E904" s="103" t="s">
        <v>39</v>
      </c>
      <c r="F904" s="102" t="s">
        <v>1</v>
      </c>
    </row>
    <row r="905" spans="2:6" x14ac:dyDescent="0.25">
      <c r="B905" s="48">
        <v>42952.904652777775</v>
      </c>
      <c r="C905" s="103">
        <v>297</v>
      </c>
      <c r="D905" s="103" t="s">
        <v>368</v>
      </c>
      <c r="E905" s="103" t="s">
        <v>19</v>
      </c>
      <c r="F905" s="102" t="s">
        <v>1</v>
      </c>
    </row>
    <row r="906" spans="2:6" x14ac:dyDescent="0.25">
      <c r="B906" s="48">
        <v>42953.808240740742</v>
      </c>
      <c r="C906" s="103">
        <v>458</v>
      </c>
      <c r="D906" s="103" t="s">
        <v>381</v>
      </c>
      <c r="E906" s="103" t="s">
        <v>343</v>
      </c>
      <c r="F906" s="102" t="s">
        <v>2</v>
      </c>
    </row>
    <row r="907" spans="2:6" x14ac:dyDescent="0.25">
      <c r="B907" s="48">
        <v>42954.803379629629</v>
      </c>
      <c r="C907" s="103">
        <v>161</v>
      </c>
      <c r="D907" s="103" t="s">
        <v>382</v>
      </c>
      <c r="E907" s="103" t="s">
        <v>34</v>
      </c>
      <c r="F907" s="102" t="s">
        <v>1</v>
      </c>
    </row>
    <row r="908" spans="2:6" x14ac:dyDescent="0.25">
      <c r="B908" s="48">
        <v>42955.562997685185</v>
      </c>
      <c r="C908" s="103">
        <v>157</v>
      </c>
      <c r="D908" s="103" t="s">
        <v>383</v>
      </c>
      <c r="E908" s="103" t="s">
        <v>7</v>
      </c>
      <c r="F908" s="102" t="s">
        <v>1</v>
      </c>
    </row>
    <row r="909" spans="2:6" x14ac:dyDescent="0.25">
      <c r="B909" s="48">
        <v>42955.913993055554</v>
      </c>
      <c r="C909" s="103">
        <v>466</v>
      </c>
      <c r="D909" s="103" t="s">
        <v>384</v>
      </c>
      <c r="E909" s="103" t="s">
        <v>7</v>
      </c>
      <c r="F909" s="102" t="s">
        <v>2</v>
      </c>
    </row>
    <row r="910" spans="2:6" x14ac:dyDescent="0.25">
      <c r="B910" s="48">
        <v>42955.967870370368</v>
      </c>
      <c r="C910" s="103">
        <v>165</v>
      </c>
      <c r="D910" s="103" t="s">
        <v>385</v>
      </c>
      <c r="E910" s="103" t="s">
        <v>7</v>
      </c>
      <c r="F910" s="102" t="s">
        <v>1</v>
      </c>
    </row>
    <row r="911" spans="2:6" x14ac:dyDescent="0.25">
      <c r="B911" s="48">
        <v>42956.589409722219</v>
      </c>
      <c r="C911" s="103">
        <v>157</v>
      </c>
      <c r="D911" s="103" t="s">
        <v>383</v>
      </c>
      <c r="E911" s="103" t="s">
        <v>7</v>
      </c>
      <c r="F911" s="102" t="s">
        <v>1</v>
      </c>
    </row>
    <row r="912" spans="2:6" x14ac:dyDescent="0.25">
      <c r="B912" s="48">
        <v>42956.597604166665</v>
      </c>
      <c r="C912" s="103">
        <v>226</v>
      </c>
      <c r="D912" s="103" t="s">
        <v>386</v>
      </c>
      <c r="E912" s="103" t="s">
        <v>7</v>
      </c>
      <c r="F912" s="102" t="s">
        <v>1</v>
      </c>
    </row>
    <row r="913" spans="2:6" x14ac:dyDescent="0.25">
      <c r="B913" s="48">
        <v>42956.812951388885</v>
      </c>
      <c r="C913" s="103">
        <v>200</v>
      </c>
      <c r="D913" s="103" t="s">
        <v>387</v>
      </c>
      <c r="E913" s="103" t="s">
        <v>34</v>
      </c>
      <c r="F913" s="102" t="s">
        <v>2</v>
      </c>
    </row>
    <row r="914" spans="2:6" x14ac:dyDescent="0.25">
      <c r="B914" s="48">
        <v>42956.823564814818</v>
      </c>
      <c r="C914" s="103">
        <v>158</v>
      </c>
      <c r="D914" s="103" t="s">
        <v>388</v>
      </c>
      <c r="E914" s="103" t="s">
        <v>7</v>
      </c>
      <c r="F914" s="102" t="s">
        <v>1</v>
      </c>
    </row>
    <row r="915" spans="2:6" x14ac:dyDescent="0.25">
      <c r="B915" s="48">
        <v>42956.914398148147</v>
      </c>
      <c r="C915" s="103">
        <v>309</v>
      </c>
      <c r="D915" s="103" t="s">
        <v>389</v>
      </c>
      <c r="E915" s="103" t="s">
        <v>29</v>
      </c>
      <c r="F915" s="102" t="s">
        <v>1</v>
      </c>
    </row>
    <row r="916" spans="2:6" x14ac:dyDescent="0.25">
      <c r="B916" s="48">
        <v>42956.943969907406</v>
      </c>
      <c r="C916" s="103">
        <v>464</v>
      </c>
      <c r="D916" s="103" t="s">
        <v>390</v>
      </c>
      <c r="E916" s="103" t="s">
        <v>7</v>
      </c>
      <c r="F916" s="102" t="s">
        <v>2</v>
      </c>
    </row>
    <row r="917" spans="2:6" x14ac:dyDescent="0.25">
      <c r="B917" s="48">
        <v>42957.831423611111</v>
      </c>
      <c r="C917" s="103">
        <v>467</v>
      </c>
      <c r="D917" s="103" t="s">
        <v>391</v>
      </c>
      <c r="E917" s="103" t="s">
        <v>7</v>
      </c>
      <c r="F917" s="102" t="s">
        <v>2</v>
      </c>
    </row>
    <row r="918" spans="2:6" x14ac:dyDescent="0.25">
      <c r="B918" s="48">
        <v>42957.83253472222</v>
      </c>
      <c r="C918" s="103">
        <v>389</v>
      </c>
      <c r="D918" s="103" t="s">
        <v>392</v>
      </c>
      <c r="E918" s="103" t="s">
        <v>7</v>
      </c>
      <c r="F918" s="102" t="s">
        <v>1</v>
      </c>
    </row>
    <row r="919" spans="2:6" x14ac:dyDescent="0.25">
      <c r="B919" s="48">
        <v>42957.841805555552</v>
      </c>
      <c r="C919" s="103">
        <v>367</v>
      </c>
      <c r="D919" s="103" t="s">
        <v>393</v>
      </c>
      <c r="E919" s="103" t="s">
        <v>7</v>
      </c>
      <c r="F919" s="102" t="s">
        <v>1</v>
      </c>
    </row>
    <row r="920" spans="2:6" x14ac:dyDescent="0.25">
      <c r="B920" s="48">
        <v>42957.88726851852</v>
      </c>
      <c r="C920" s="103">
        <v>262</v>
      </c>
      <c r="D920" s="103" t="s">
        <v>379</v>
      </c>
      <c r="E920" s="103" t="s">
        <v>7</v>
      </c>
      <c r="F920" s="102" t="s">
        <v>1</v>
      </c>
    </row>
    <row r="921" spans="2:6" x14ac:dyDescent="0.25">
      <c r="B921" s="48">
        <v>42957.892395833333</v>
      </c>
      <c r="C921" s="103">
        <v>464</v>
      </c>
      <c r="D921" s="103" t="s">
        <v>390</v>
      </c>
      <c r="E921" s="103" t="s">
        <v>7</v>
      </c>
      <c r="F921" s="102" t="s">
        <v>2</v>
      </c>
    </row>
    <row r="922" spans="2:6" x14ac:dyDescent="0.25">
      <c r="B922" s="48">
        <v>42957.962581018517</v>
      </c>
      <c r="C922" s="103">
        <v>297</v>
      </c>
      <c r="D922" s="103" t="s">
        <v>368</v>
      </c>
      <c r="E922" s="103" t="s">
        <v>19</v>
      </c>
      <c r="F922" s="102" t="s">
        <v>2</v>
      </c>
    </row>
    <row r="923" spans="2:6" x14ac:dyDescent="0.25">
      <c r="B923" s="48">
        <v>42958.640266203707</v>
      </c>
      <c r="C923" s="103">
        <v>172</v>
      </c>
      <c r="D923" s="103" t="s">
        <v>375</v>
      </c>
      <c r="E923" s="103" t="s">
        <v>7</v>
      </c>
      <c r="F923" s="102" t="s">
        <v>1</v>
      </c>
    </row>
    <row r="924" spans="2:6" x14ac:dyDescent="0.25">
      <c r="B924" s="48">
        <v>42958.647187499999</v>
      </c>
      <c r="C924" s="103">
        <v>172</v>
      </c>
      <c r="D924" s="103" t="s">
        <v>375</v>
      </c>
      <c r="E924" s="103" t="s">
        <v>7</v>
      </c>
      <c r="F924" s="102" t="s">
        <v>2</v>
      </c>
    </row>
    <row r="925" spans="2:6" x14ac:dyDescent="0.25">
      <c r="B925" s="48">
        <v>42958.6640162037</v>
      </c>
      <c r="C925" s="103">
        <v>172</v>
      </c>
      <c r="D925" s="103" t="s">
        <v>375</v>
      </c>
      <c r="E925" s="103" t="s">
        <v>7</v>
      </c>
      <c r="F925" s="102" t="s">
        <v>2</v>
      </c>
    </row>
    <row r="926" spans="2:6" x14ac:dyDescent="0.25">
      <c r="B926" s="48">
        <v>42958.78266203704</v>
      </c>
      <c r="C926" s="103">
        <v>451</v>
      </c>
      <c r="D926" s="103" t="s">
        <v>377</v>
      </c>
      <c r="E926" s="103" t="s">
        <v>7</v>
      </c>
      <c r="F926" s="102" t="s">
        <v>2</v>
      </c>
    </row>
    <row r="927" spans="2:6" x14ac:dyDescent="0.25">
      <c r="B927" s="48">
        <v>42958.906747685185</v>
      </c>
      <c r="C927" s="103">
        <v>268</v>
      </c>
      <c r="D927" s="103" t="s">
        <v>394</v>
      </c>
      <c r="E927" s="103" t="s">
        <v>7</v>
      </c>
      <c r="F927" s="102" t="s">
        <v>1</v>
      </c>
    </row>
    <row r="928" spans="2:6" x14ac:dyDescent="0.25">
      <c r="B928" s="48">
        <v>42958.931932870371</v>
      </c>
      <c r="C928" s="103">
        <v>252</v>
      </c>
      <c r="D928" s="103" t="s">
        <v>370</v>
      </c>
      <c r="E928" s="103" t="s">
        <v>7</v>
      </c>
      <c r="F928" s="102" t="s">
        <v>1</v>
      </c>
    </row>
    <row r="929" spans="2:6" x14ac:dyDescent="0.25">
      <c r="B929" s="48">
        <v>42959.048113425924</v>
      </c>
      <c r="C929" s="103">
        <v>378</v>
      </c>
      <c r="D929" s="103" t="s">
        <v>378</v>
      </c>
      <c r="E929" s="103" t="s">
        <v>7</v>
      </c>
      <c r="F929" s="102" t="s">
        <v>1</v>
      </c>
    </row>
    <row r="930" spans="2:6" x14ac:dyDescent="0.25">
      <c r="B930" s="48">
        <v>42959.976041666669</v>
      </c>
      <c r="C930" s="103">
        <v>382</v>
      </c>
      <c r="D930" s="103" t="s">
        <v>395</v>
      </c>
      <c r="E930" s="103" t="s">
        <v>136</v>
      </c>
      <c r="F930" s="102" t="s">
        <v>1</v>
      </c>
    </row>
    <row r="931" spans="2:6" x14ac:dyDescent="0.25">
      <c r="B931" s="48">
        <v>42960.994212962964</v>
      </c>
      <c r="C931" s="103">
        <v>226</v>
      </c>
      <c r="D931" s="103" t="s">
        <v>386</v>
      </c>
      <c r="E931" s="103" t="s">
        <v>7</v>
      </c>
      <c r="F931" s="102" t="s">
        <v>1</v>
      </c>
    </row>
    <row r="932" spans="2:6" x14ac:dyDescent="0.25">
      <c r="B932" s="48">
        <v>42961.693356481483</v>
      </c>
      <c r="C932" s="103">
        <v>172</v>
      </c>
      <c r="D932" s="103" t="s">
        <v>375</v>
      </c>
      <c r="E932" s="103" t="s">
        <v>7</v>
      </c>
      <c r="F932" s="102" t="s">
        <v>2</v>
      </c>
    </row>
    <row r="933" spans="2:6" x14ac:dyDescent="0.25">
      <c r="B933" s="48">
        <v>42961.69740740741</v>
      </c>
      <c r="C933" s="103">
        <v>172</v>
      </c>
      <c r="D933" s="103" t="s">
        <v>375</v>
      </c>
      <c r="E933" s="103" t="s">
        <v>7</v>
      </c>
      <c r="F933" s="102" t="s">
        <v>2</v>
      </c>
    </row>
    <row r="934" spans="2:6" x14ac:dyDescent="0.25">
      <c r="B934" s="48">
        <v>42961.710972222223</v>
      </c>
      <c r="C934" s="103">
        <v>378</v>
      </c>
      <c r="D934" s="103" t="s">
        <v>378</v>
      </c>
      <c r="E934" s="103" t="s">
        <v>7</v>
      </c>
      <c r="F934" s="102" t="s">
        <v>2</v>
      </c>
    </row>
    <row r="935" spans="2:6" x14ac:dyDescent="0.25">
      <c r="B935" s="48">
        <v>42962.503622685188</v>
      </c>
      <c r="C935" s="103">
        <v>120</v>
      </c>
      <c r="D935" s="103" t="s">
        <v>396</v>
      </c>
      <c r="E935" s="103" t="s">
        <v>39</v>
      </c>
      <c r="F935" s="102" t="s">
        <v>1</v>
      </c>
    </row>
    <row r="936" spans="2:6" x14ac:dyDescent="0.25">
      <c r="B936" s="48">
        <v>42962.660844907405</v>
      </c>
      <c r="C936" s="103">
        <v>459</v>
      </c>
      <c r="D936" s="103" t="s">
        <v>397</v>
      </c>
      <c r="E936" s="103" t="s">
        <v>343</v>
      </c>
      <c r="F936" s="102" t="s">
        <v>2</v>
      </c>
    </row>
    <row r="937" spans="2:6" x14ac:dyDescent="0.25">
      <c r="B937" s="48">
        <v>42962.823182870372</v>
      </c>
      <c r="C937" s="103">
        <v>367</v>
      </c>
      <c r="D937" s="103" t="s">
        <v>393</v>
      </c>
      <c r="E937" s="103" t="s">
        <v>7</v>
      </c>
      <c r="F937" s="102" t="s">
        <v>1</v>
      </c>
    </row>
    <row r="938" spans="2:6" x14ac:dyDescent="0.25">
      <c r="B938" s="48">
        <v>42962.883252314816</v>
      </c>
      <c r="C938" s="103">
        <v>268</v>
      </c>
      <c r="D938" s="103" t="s">
        <v>394</v>
      </c>
      <c r="E938" s="103" t="s">
        <v>7</v>
      </c>
      <c r="F938" s="102" t="s">
        <v>1</v>
      </c>
    </row>
    <row r="939" spans="2:6" x14ac:dyDescent="0.25">
      <c r="B939" s="48">
        <v>42963.705208333333</v>
      </c>
      <c r="C939" s="103">
        <v>460</v>
      </c>
      <c r="D939" s="103" t="s">
        <v>373</v>
      </c>
      <c r="E939" s="103" t="s">
        <v>103</v>
      </c>
      <c r="F939" s="102" t="s">
        <v>2</v>
      </c>
    </row>
    <row r="940" spans="2:6" x14ac:dyDescent="0.25">
      <c r="B940" s="48">
        <v>42963.713449074072</v>
      </c>
      <c r="C940" s="103">
        <v>268</v>
      </c>
      <c r="D940" s="103" t="s">
        <v>394</v>
      </c>
      <c r="E940" s="103" t="s">
        <v>7</v>
      </c>
      <c r="F940" s="102" t="s">
        <v>1</v>
      </c>
    </row>
    <row r="941" spans="2:6" x14ac:dyDescent="0.25">
      <c r="B941" s="48">
        <v>42963.805138888885</v>
      </c>
      <c r="C941" s="103">
        <v>157</v>
      </c>
      <c r="D941" s="103" t="s">
        <v>383</v>
      </c>
      <c r="E941" s="103" t="s">
        <v>7</v>
      </c>
      <c r="F941" s="102" t="s">
        <v>1</v>
      </c>
    </row>
    <row r="942" spans="2:6" x14ac:dyDescent="0.25">
      <c r="B942" s="48">
        <v>42964.663275462961</v>
      </c>
      <c r="C942" s="103">
        <v>268</v>
      </c>
      <c r="D942" s="103" t="s">
        <v>394</v>
      </c>
      <c r="E942" s="103" t="s">
        <v>7</v>
      </c>
      <c r="F942" s="102" t="s">
        <v>1</v>
      </c>
    </row>
    <row r="943" spans="2:6" x14ac:dyDescent="0.25">
      <c r="B943" s="48">
        <v>42964.753240740742</v>
      </c>
      <c r="C943" s="103">
        <v>309</v>
      </c>
      <c r="D943" s="103" t="s">
        <v>389</v>
      </c>
      <c r="E943" s="103" t="s">
        <v>29</v>
      </c>
      <c r="F943" s="102" t="s">
        <v>1</v>
      </c>
    </row>
    <row r="944" spans="2:6" x14ac:dyDescent="0.25">
      <c r="B944" s="48">
        <v>42965.017199074071</v>
      </c>
      <c r="C944" s="103">
        <v>460</v>
      </c>
      <c r="D944" s="103" t="s">
        <v>373</v>
      </c>
      <c r="E944" s="103" t="s">
        <v>103</v>
      </c>
      <c r="F944" s="102" t="s">
        <v>2</v>
      </c>
    </row>
    <row r="945" spans="2:6" x14ac:dyDescent="0.25">
      <c r="B945" s="48">
        <v>42965.717303240737</v>
      </c>
      <c r="C945" s="103">
        <v>389</v>
      </c>
      <c r="D945" s="103" t="s">
        <v>392</v>
      </c>
      <c r="E945" s="103" t="s">
        <v>7</v>
      </c>
      <c r="F945" s="102" t="s">
        <v>2</v>
      </c>
    </row>
    <row r="946" spans="2:6" x14ac:dyDescent="0.25">
      <c r="B946" s="48">
        <v>42965.76353009259</v>
      </c>
      <c r="C946" s="103">
        <v>167</v>
      </c>
      <c r="D946" s="103" t="s">
        <v>398</v>
      </c>
      <c r="E946" s="103" t="s">
        <v>7</v>
      </c>
      <c r="F946" s="102" t="s">
        <v>2</v>
      </c>
    </row>
    <row r="947" spans="2:6" x14ac:dyDescent="0.25">
      <c r="B947" s="48">
        <v>42965.793587962966</v>
      </c>
      <c r="C947" s="103">
        <v>461</v>
      </c>
      <c r="D947" s="103" t="s">
        <v>399</v>
      </c>
      <c r="E947" s="103" t="s">
        <v>7</v>
      </c>
      <c r="F947" s="102" t="s">
        <v>1</v>
      </c>
    </row>
    <row r="948" spans="2:6" x14ac:dyDescent="0.25">
      <c r="B948" s="48">
        <v>42965.900497685187</v>
      </c>
      <c r="C948" s="103">
        <v>167</v>
      </c>
      <c r="D948" s="103" t="s">
        <v>398</v>
      </c>
      <c r="E948" s="103" t="s">
        <v>7</v>
      </c>
      <c r="F948" s="102" t="s">
        <v>2</v>
      </c>
    </row>
    <row r="949" spans="2:6" x14ac:dyDescent="0.25">
      <c r="B949" s="48">
        <v>42965.91578703704</v>
      </c>
      <c r="C949" s="103">
        <v>172</v>
      </c>
      <c r="D949" s="103" t="s">
        <v>375</v>
      </c>
      <c r="E949" s="103" t="s">
        <v>7</v>
      </c>
      <c r="F949" s="102" t="s">
        <v>2</v>
      </c>
    </row>
    <row r="950" spans="2:6" x14ac:dyDescent="0.25">
      <c r="B950" s="48">
        <v>42965.916724537034</v>
      </c>
      <c r="C950" s="103">
        <v>172</v>
      </c>
      <c r="D950" s="103" t="s">
        <v>375</v>
      </c>
      <c r="E950" s="103" t="s">
        <v>7</v>
      </c>
      <c r="F950" s="102" t="s">
        <v>2</v>
      </c>
    </row>
    <row r="951" spans="2:6" x14ac:dyDescent="0.25">
      <c r="B951" s="48">
        <v>42965.919687499998</v>
      </c>
      <c r="C951" s="103">
        <v>268</v>
      </c>
      <c r="D951" s="103" t="s">
        <v>394</v>
      </c>
      <c r="E951" s="103" t="s">
        <v>7</v>
      </c>
      <c r="F951" s="102" t="s">
        <v>1</v>
      </c>
    </row>
    <row r="952" spans="2:6" x14ac:dyDescent="0.25">
      <c r="B952" s="48">
        <v>42965.981423611112</v>
      </c>
      <c r="C952" s="103">
        <v>98</v>
      </c>
      <c r="D952" s="49" t="s">
        <v>286</v>
      </c>
      <c r="E952" s="103" t="s">
        <v>7</v>
      </c>
      <c r="F952" s="102" t="s">
        <v>1</v>
      </c>
    </row>
    <row r="953" spans="2:6" x14ac:dyDescent="0.25">
      <c r="B953" s="48">
        <v>42966.616435185184</v>
      </c>
      <c r="C953" s="103">
        <v>460</v>
      </c>
      <c r="D953" s="103" t="s">
        <v>373</v>
      </c>
      <c r="E953" s="103" t="s">
        <v>103</v>
      </c>
      <c r="F953" s="102" t="s">
        <v>2</v>
      </c>
    </row>
    <row r="954" spans="2:6" x14ac:dyDescent="0.25">
      <c r="B954" s="48">
        <v>42966.638240740744</v>
      </c>
      <c r="C954" s="103">
        <v>155</v>
      </c>
      <c r="D954" s="103" t="s">
        <v>401</v>
      </c>
      <c r="E954" s="103" t="s">
        <v>7</v>
      </c>
      <c r="F954" s="102" t="s">
        <v>1</v>
      </c>
    </row>
    <row r="955" spans="2:6" x14ac:dyDescent="0.25">
      <c r="B955" s="48">
        <v>42966.819236111114</v>
      </c>
      <c r="C955" s="103">
        <v>467</v>
      </c>
      <c r="D955" s="103" t="s">
        <v>391</v>
      </c>
      <c r="E955" s="103" t="s">
        <v>7</v>
      </c>
      <c r="F955" s="102" t="s">
        <v>2</v>
      </c>
    </row>
    <row r="956" spans="2:6" x14ac:dyDescent="0.25">
      <c r="B956" s="48">
        <v>42968.838530092595</v>
      </c>
      <c r="C956" s="103">
        <v>454</v>
      </c>
      <c r="D956" s="103" t="s">
        <v>374</v>
      </c>
      <c r="E956" s="103" t="s">
        <v>7</v>
      </c>
      <c r="F956" s="102" t="s">
        <v>2</v>
      </c>
    </row>
    <row r="957" spans="2:6" x14ac:dyDescent="0.25">
      <c r="B957" s="48">
        <v>42968.873645833337</v>
      </c>
      <c r="C957" s="103">
        <v>454</v>
      </c>
      <c r="D957" s="103" t="s">
        <v>374</v>
      </c>
      <c r="E957" s="103" t="s">
        <v>7</v>
      </c>
      <c r="F957" s="102" t="s">
        <v>2</v>
      </c>
    </row>
    <row r="958" spans="2:6" x14ac:dyDescent="0.25">
      <c r="B958" s="48">
        <v>42968.896898148145</v>
      </c>
      <c r="C958" s="103">
        <v>378</v>
      </c>
      <c r="D958" s="103" t="s">
        <v>378</v>
      </c>
      <c r="E958" s="103" t="s">
        <v>7</v>
      </c>
      <c r="F958" s="102" t="s">
        <v>2</v>
      </c>
    </row>
    <row r="959" spans="2:6" x14ac:dyDescent="0.25">
      <c r="B959" s="48">
        <v>42969.60361111111</v>
      </c>
      <c r="C959" s="103">
        <v>161</v>
      </c>
      <c r="D959" s="103" t="s">
        <v>382</v>
      </c>
      <c r="E959" s="103" t="s">
        <v>34</v>
      </c>
      <c r="F959" s="102" t="s">
        <v>1</v>
      </c>
    </row>
    <row r="960" spans="2:6" x14ac:dyDescent="0.25">
      <c r="B960" s="48">
        <v>42969.967650462961</v>
      </c>
      <c r="C960" s="103">
        <v>460</v>
      </c>
      <c r="D960" s="103" t="s">
        <v>373</v>
      </c>
      <c r="E960" s="103" t="s">
        <v>103</v>
      </c>
      <c r="F960" s="102" t="s">
        <v>2</v>
      </c>
    </row>
    <row r="961" spans="2:6" x14ac:dyDescent="0.25">
      <c r="B961" s="48">
        <v>42969.992615740739</v>
      </c>
      <c r="C961" s="103">
        <v>459</v>
      </c>
      <c r="D961" s="103" t="s">
        <v>397</v>
      </c>
      <c r="E961" s="103" t="s">
        <v>343</v>
      </c>
      <c r="F961" s="102" t="s">
        <v>1</v>
      </c>
    </row>
    <row r="962" spans="2:6" x14ac:dyDescent="0.25">
      <c r="B962" s="48">
        <v>42970.629849537036</v>
      </c>
      <c r="C962" s="103">
        <v>469</v>
      </c>
      <c r="D962" s="103" t="s">
        <v>402</v>
      </c>
      <c r="E962" s="103" t="s">
        <v>7</v>
      </c>
      <c r="F962" s="102" t="s">
        <v>1</v>
      </c>
    </row>
    <row r="963" spans="2:6" x14ac:dyDescent="0.25">
      <c r="B963" s="48">
        <v>42970.680092592593</v>
      </c>
      <c r="C963" s="103">
        <v>297</v>
      </c>
      <c r="D963" s="103" t="s">
        <v>368</v>
      </c>
      <c r="E963" s="103" t="s">
        <v>19</v>
      </c>
      <c r="F963" s="102" t="s">
        <v>2</v>
      </c>
    </row>
    <row r="964" spans="2:6" x14ac:dyDescent="0.25">
      <c r="B964" s="48">
        <v>42970.823136574072</v>
      </c>
      <c r="C964" s="103">
        <v>268</v>
      </c>
      <c r="D964" s="103" t="s">
        <v>394</v>
      </c>
      <c r="E964" s="103" t="s">
        <v>7</v>
      </c>
      <c r="F964" s="102" t="s">
        <v>1</v>
      </c>
    </row>
    <row r="965" spans="2:6" x14ac:dyDescent="0.25">
      <c r="B965" s="48">
        <v>42970.876168981478</v>
      </c>
      <c r="C965" s="103">
        <v>251</v>
      </c>
      <c r="D965" s="103" t="s">
        <v>403</v>
      </c>
      <c r="E965" s="103" t="s">
        <v>7</v>
      </c>
      <c r="F965" s="102" t="s">
        <v>1</v>
      </c>
    </row>
    <row r="966" spans="2:6" x14ac:dyDescent="0.25">
      <c r="B966" s="48">
        <v>42970.913252314815</v>
      </c>
      <c r="C966" s="103">
        <v>188</v>
      </c>
      <c r="D966" s="103" t="s">
        <v>380</v>
      </c>
      <c r="E966" s="103" t="s">
        <v>39</v>
      </c>
      <c r="F966" s="102" t="s">
        <v>1</v>
      </c>
    </row>
    <row r="967" spans="2:6" x14ac:dyDescent="0.25">
      <c r="B967" s="48">
        <v>42970.99962962963</v>
      </c>
      <c r="C967" s="103">
        <v>382</v>
      </c>
      <c r="D967" s="103" t="s">
        <v>395</v>
      </c>
      <c r="E967" s="103" t="s">
        <v>136</v>
      </c>
      <c r="F967" s="102" t="s">
        <v>2</v>
      </c>
    </row>
    <row r="968" spans="2:6" x14ac:dyDescent="0.25">
      <c r="B968" s="48">
        <v>42971.001736111109</v>
      </c>
      <c r="C968" s="103">
        <v>382</v>
      </c>
      <c r="D968" s="103" t="s">
        <v>395</v>
      </c>
      <c r="E968" s="103" t="s">
        <v>136</v>
      </c>
      <c r="F968" s="102" t="s">
        <v>2</v>
      </c>
    </row>
    <row r="969" spans="2:6" x14ac:dyDescent="0.25">
      <c r="B969" s="48">
        <v>42972.805104166669</v>
      </c>
      <c r="C969" s="103">
        <v>174</v>
      </c>
      <c r="D969" s="103" t="s">
        <v>404</v>
      </c>
      <c r="E969" s="103" t="s">
        <v>19</v>
      </c>
      <c r="F969" s="102" t="s">
        <v>2</v>
      </c>
    </row>
    <row r="970" spans="2:6" x14ac:dyDescent="0.25">
      <c r="B970" s="48">
        <v>42973.892696759256</v>
      </c>
      <c r="C970" s="103">
        <v>378</v>
      </c>
      <c r="D970" s="103" t="s">
        <v>378</v>
      </c>
      <c r="E970" s="103" t="s">
        <v>7</v>
      </c>
      <c r="F970" s="102" t="s">
        <v>1</v>
      </c>
    </row>
    <row r="971" spans="2:6" x14ac:dyDescent="0.25">
      <c r="B971" s="48">
        <v>42974.836875000001</v>
      </c>
      <c r="C971" s="103">
        <v>451</v>
      </c>
      <c r="D971" s="103" t="s">
        <v>377</v>
      </c>
      <c r="E971" s="103" t="s">
        <v>7</v>
      </c>
      <c r="F971" s="102" t="s">
        <v>2</v>
      </c>
    </row>
    <row r="972" spans="2:6" x14ac:dyDescent="0.25">
      <c r="B972" s="48">
        <v>42975.635983796295</v>
      </c>
      <c r="C972" s="103">
        <v>367</v>
      </c>
      <c r="D972" s="103" t="s">
        <v>393</v>
      </c>
      <c r="E972" s="103" t="s">
        <v>7</v>
      </c>
      <c r="F972" s="102" t="s">
        <v>2</v>
      </c>
    </row>
    <row r="973" spans="2:6" x14ac:dyDescent="0.25">
      <c r="B973" s="48">
        <v>42975.797291666669</v>
      </c>
      <c r="C973" s="103">
        <v>466</v>
      </c>
      <c r="D973" s="103" t="s">
        <v>384</v>
      </c>
      <c r="E973" s="103" t="s">
        <v>7</v>
      </c>
      <c r="F973" s="102" t="s">
        <v>2</v>
      </c>
    </row>
    <row r="974" spans="2:6" x14ac:dyDescent="0.25">
      <c r="B974" s="48">
        <v>42976.580497685187</v>
      </c>
      <c r="C974" s="103">
        <v>157</v>
      </c>
      <c r="D974" s="103" t="s">
        <v>383</v>
      </c>
      <c r="E974" s="103" t="s">
        <v>7</v>
      </c>
      <c r="F974" s="102" t="s">
        <v>1</v>
      </c>
    </row>
    <row r="975" spans="2:6" x14ac:dyDescent="0.25">
      <c r="B975" s="48">
        <v>42976.708298611113</v>
      </c>
      <c r="C975" s="103">
        <v>311</v>
      </c>
      <c r="D975" s="103" t="s">
        <v>405</v>
      </c>
      <c r="E975" s="103" t="s">
        <v>34</v>
      </c>
      <c r="F975" s="102" t="s">
        <v>1</v>
      </c>
    </row>
    <row r="976" spans="2:6" x14ac:dyDescent="0.25">
      <c r="B976" s="48">
        <v>42976.729780092595</v>
      </c>
      <c r="C976" s="103">
        <v>172</v>
      </c>
      <c r="D976" s="103" t="s">
        <v>375</v>
      </c>
      <c r="E976" s="103" t="s">
        <v>7</v>
      </c>
      <c r="F976" s="102" t="s">
        <v>2</v>
      </c>
    </row>
    <row r="977" spans="2:6" x14ac:dyDescent="0.25">
      <c r="B977" s="48">
        <v>42976.762083333335</v>
      </c>
      <c r="C977" s="103">
        <v>113</v>
      </c>
      <c r="D977" s="49" t="s">
        <v>290</v>
      </c>
      <c r="E977" s="103" t="s">
        <v>34</v>
      </c>
      <c r="F977" s="102" t="s">
        <v>1</v>
      </c>
    </row>
    <row r="978" spans="2:6" x14ac:dyDescent="0.25">
      <c r="B978" s="48">
        <v>42976.808171296296</v>
      </c>
      <c r="C978" s="103">
        <v>378</v>
      </c>
      <c r="D978" s="103" t="s">
        <v>378</v>
      </c>
      <c r="E978" s="103" t="s">
        <v>7</v>
      </c>
      <c r="F978" s="102" t="s">
        <v>1</v>
      </c>
    </row>
    <row r="979" spans="2:6" x14ac:dyDescent="0.25">
      <c r="B979" s="48">
        <v>42977.078680555554</v>
      </c>
      <c r="C979" s="103">
        <v>469</v>
      </c>
      <c r="D979" s="103" t="s">
        <v>402</v>
      </c>
      <c r="E979" s="103" t="s">
        <v>7</v>
      </c>
      <c r="F979" s="102" t="s">
        <v>2</v>
      </c>
    </row>
    <row r="980" spans="2:6" x14ac:dyDescent="0.25">
      <c r="B980" s="48">
        <v>42977.857870370368</v>
      </c>
      <c r="C980" s="103">
        <v>380</v>
      </c>
      <c r="D980" s="103" t="s">
        <v>407</v>
      </c>
      <c r="E980" s="103" t="s">
        <v>71</v>
      </c>
      <c r="F980" s="102" t="s">
        <v>1</v>
      </c>
    </row>
    <row r="981" spans="2:6" x14ac:dyDescent="0.25">
      <c r="B981" s="48">
        <v>42977.882685185185</v>
      </c>
      <c r="C981" s="103">
        <v>309</v>
      </c>
      <c r="D981" s="103" t="s">
        <v>389</v>
      </c>
      <c r="E981" s="103" t="s">
        <v>29</v>
      </c>
      <c r="F981" s="102" t="s">
        <v>1</v>
      </c>
    </row>
    <row r="982" spans="2:6" x14ac:dyDescent="0.25">
      <c r="B982" s="48">
        <v>42977.913993055554</v>
      </c>
      <c r="C982" s="103">
        <v>98</v>
      </c>
      <c r="D982" s="49" t="s">
        <v>286</v>
      </c>
      <c r="E982" s="103" t="s">
        <v>7</v>
      </c>
      <c r="F982" s="102" t="s">
        <v>1</v>
      </c>
    </row>
    <row r="983" spans="2:6" x14ac:dyDescent="0.25">
      <c r="B983" s="48">
        <v>42977.928831018522</v>
      </c>
      <c r="C983" s="103">
        <v>447</v>
      </c>
      <c r="D983" s="103" t="s">
        <v>408</v>
      </c>
      <c r="E983" s="103" t="s">
        <v>87</v>
      </c>
      <c r="F983" s="102" t="s">
        <v>1</v>
      </c>
    </row>
    <row r="984" spans="2:6" x14ac:dyDescent="0.25">
      <c r="B984" s="48">
        <v>42977.935486111113</v>
      </c>
      <c r="C984" s="103">
        <v>464</v>
      </c>
      <c r="D984" s="103" t="s">
        <v>390</v>
      </c>
      <c r="E984" s="103" t="s">
        <v>7</v>
      </c>
      <c r="F984" s="102" t="s">
        <v>2</v>
      </c>
    </row>
    <row r="985" spans="2:6" x14ac:dyDescent="0.25">
      <c r="B985" s="48">
        <v>42978.739027777781</v>
      </c>
      <c r="C985" s="103">
        <v>466</v>
      </c>
      <c r="D985" s="103" t="s">
        <v>384</v>
      </c>
      <c r="E985" s="103" t="s">
        <v>7</v>
      </c>
      <c r="F985" s="102" t="s">
        <v>1</v>
      </c>
    </row>
    <row r="986" spans="2:6" x14ac:dyDescent="0.25">
      <c r="B986" s="48">
        <v>42978.768090277779</v>
      </c>
      <c r="C986" s="103">
        <v>146</v>
      </c>
      <c r="D986" s="103" t="s">
        <v>409</v>
      </c>
      <c r="E986" s="103" t="s">
        <v>45</v>
      </c>
      <c r="F986" s="102" t="s">
        <v>2</v>
      </c>
    </row>
    <row r="987" spans="2:6" x14ac:dyDescent="0.25">
      <c r="B987" s="48">
        <v>42978.769675925927</v>
      </c>
      <c r="C987" s="103">
        <v>466</v>
      </c>
      <c r="D987" s="103" t="s">
        <v>384</v>
      </c>
      <c r="E987" s="103" t="s">
        <v>7</v>
      </c>
      <c r="F987" s="102" t="s">
        <v>2</v>
      </c>
    </row>
    <row r="988" spans="2:6" x14ac:dyDescent="0.25">
      <c r="B988" s="48">
        <v>42978.889050925929</v>
      </c>
      <c r="C988" s="103">
        <v>309</v>
      </c>
      <c r="D988" s="103" t="s">
        <v>389</v>
      </c>
      <c r="E988" s="103" t="s">
        <v>29</v>
      </c>
      <c r="F988" s="102" t="s">
        <v>1</v>
      </c>
    </row>
    <row r="989" spans="2:6" x14ac:dyDescent="0.25">
      <c r="B989" s="48">
        <v>42978.945787037039</v>
      </c>
      <c r="C989" s="103">
        <v>164</v>
      </c>
      <c r="D989" s="103" t="s">
        <v>410</v>
      </c>
      <c r="E989" s="103" t="s">
        <v>7</v>
      </c>
      <c r="F989" s="102" t="s">
        <v>1</v>
      </c>
    </row>
    <row r="990" spans="2:6" x14ac:dyDescent="0.25">
      <c r="B990" s="48">
        <v>42979.509027777778</v>
      </c>
      <c r="C990" s="124">
        <v>467</v>
      </c>
      <c r="D990" s="103" t="s">
        <v>419</v>
      </c>
      <c r="E990" s="124" t="s">
        <v>7</v>
      </c>
      <c r="F990" s="124" t="s">
        <v>2</v>
      </c>
    </row>
    <row r="991" spans="2:6" x14ac:dyDescent="0.25">
      <c r="B991" s="48">
        <v>42979.679166666669</v>
      </c>
      <c r="C991" s="124">
        <v>378</v>
      </c>
      <c r="D991" s="103" t="s">
        <v>221</v>
      </c>
      <c r="E991" s="124" t="s">
        <v>7</v>
      </c>
      <c r="F991" s="124" t="s">
        <v>1</v>
      </c>
    </row>
    <row r="992" spans="2:6" x14ac:dyDescent="0.25">
      <c r="B992" s="48">
        <v>42980.518055555556</v>
      </c>
      <c r="C992" s="124">
        <v>265</v>
      </c>
      <c r="D992" s="103" t="s">
        <v>275</v>
      </c>
      <c r="E992" s="124" t="s">
        <v>7</v>
      </c>
      <c r="F992" s="124" t="s">
        <v>2</v>
      </c>
    </row>
    <row r="993" spans="2:6" x14ac:dyDescent="0.25">
      <c r="B993" s="48">
        <v>42980.584722222222</v>
      </c>
      <c r="C993" s="124">
        <v>160</v>
      </c>
      <c r="D993" s="103" t="s">
        <v>227</v>
      </c>
      <c r="E993" s="124" t="s">
        <v>7</v>
      </c>
      <c r="F993" s="124" t="s">
        <v>1</v>
      </c>
    </row>
    <row r="994" spans="2:6" x14ac:dyDescent="0.25">
      <c r="B994" s="48">
        <v>42982.477777777778</v>
      </c>
      <c r="C994" s="124">
        <v>263</v>
      </c>
      <c r="D994" s="103" t="s">
        <v>241</v>
      </c>
      <c r="E994" s="124" t="s">
        <v>7</v>
      </c>
      <c r="F994" s="124" t="s">
        <v>1</v>
      </c>
    </row>
    <row r="995" spans="2:6" x14ac:dyDescent="0.25">
      <c r="B995" s="48">
        <v>42982.638888888891</v>
      </c>
      <c r="C995" s="124">
        <v>378</v>
      </c>
      <c r="D995" s="103" t="s">
        <v>221</v>
      </c>
      <c r="E995" s="124" t="s">
        <v>7</v>
      </c>
      <c r="F995" s="124" t="s">
        <v>1</v>
      </c>
    </row>
    <row r="996" spans="2:6" x14ac:dyDescent="0.25">
      <c r="B996" s="48">
        <v>42982.643750000003</v>
      </c>
      <c r="C996" s="124">
        <v>174</v>
      </c>
      <c r="D996" s="103" t="s">
        <v>246</v>
      </c>
      <c r="E996" s="124" t="s">
        <v>19</v>
      </c>
      <c r="F996" s="124" t="s">
        <v>2</v>
      </c>
    </row>
    <row r="997" spans="2:6" x14ac:dyDescent="0.25">
      <c r="B997" s="48">
        <v>42982.682638888888</v>
      </c>
      <c r="C997" s="124">
        <v>451</v>
      </c>
      <c r="D997" s="103" t="s">
        <v>267</v>
      </c>
      <c r="E997" s="124" t="s">
        <v>7</v>
      </c>
      <c r="F997" s="124" t="s">
        <v>2</v>
      </c>
    </row>
    <row r="998" spans="2:6" x14ac:dyDescent="0.25">
      <c r="B998" s="48">
        <v>42982.684027777781</v>
      </c>
      <c r="C998" s="124">
        <v>451</v>
      </c>
      <c r="D998" s="103" t="s">
        <v>267</v>
      </c>
      <c r="E998" s="124" t="s">
        <v>7</v>
      </c>
      <c r="F998" s="124" t="s">
        <v>2</v>
      </c>
    </row>
    <row r="999" spans="2:6" x14ac:dyDescent="0.25">
      <c r="B999" s="48">
        <v>42982.724999999999</v>
      </c>
      <c r="C999" s="124">
        <v>297</v>
      </c>
      <c r="D999" s="103" t="s">
        <v>211</v>
      </c>
      <c r="E999" s="124" t="s">
        <v>19</v>
      </c>
      <c r="F999" s="124" t="s">
        <v>1</v>
      </c>
    </row>
    <row r="1000" spans="2:6" x14ac:dyDescent="0.25">
      <c r="B1000" s="48">
        <v>42983.472222222219</v>
      </c>
      <c r="C1000" s="124">
        <v>160</v>
      </c>
      <c r="D1000" s="103" t="s">
        <v>227</v>
      </c>
      <c r="E1000" s="124" t="s">
        <v>7</v>
      </c>
      <c r="F1000" s="124" t="s">
        <v>1</v>
      </c>
    </row>
    <row r="1001" spans="2:6" x14ac:dyDescent="0.25">
      <c r="B1001" s="48">
        <v>42983.706944444442</v>
      </c>
      <c r="C1001" s="124">
        <v>200</v>
      </c>
      <c r="D1001" s="103" t="s">
        <v>228</v>
      </c>
      <c r="E1001" s="124" t="s">
        <v>34</v>
      </c>
      <c r="F1001" s="124" t="s">
        <v>1</v>
      </c>
    </row>
    <row r="1002" spans="2:6" x14ac:dyDescent="0.25">
      <c r="B1002" s="48">
        <v>42983.752083333333</v>
      </c>
      <c r="C1002" s="124">
        <v>268</v>
      </c>
      <c r="D1002" s="103" t="s">
        <v>219</v>
      </c>
      <c r="E1002" s="124" t="s">
        <v>7</v>
      </c>
      <c r="F1002" s="124" t="s">
        <v>1</v>
      </c>
    </row>
    <row r="1003" spans="2:6" x14ac:dyDescent="0.25">
      <c r="B1003" s="48">
        <v>42984.486111111109</v>
      </c>
      <c r="C1003" s="124">
        <v>367</v>
      </c>
      <c r="D1003" s="103" t="s">
        <v>233</v>
      </c>
      <c r="E1003" s="124" t="s">
        <v>7</v>
      </c>
      <c r="F1003" s="124" t="s">
        <v>2</v>
      </c>
    </row>
    <row r="1004" spans="2:6" x14ac:dyDescent="0.25">
      <c r="B1004" s="48">
        <v>42984.659722222219</v>
      </c>
      <c r="C1004" s="124">
        <v>367</v>
      </c>
      <c r="D1004" s="103" t="s">
        <v>233</v>
      </c>
      <c r="E1004" s="124" t="s">
        <v>7</v>
      </c>
      <c r="F1004" s="124" t="s">
        <v>2</v>
      </c>
    </row>
    <row r="1005" spans="2:6" x14ac:dyDescent="0.25">
      <c r="B1005" s="48">
        <v>42984.669444444444</v>
      </c>
      <c r="C1005" s="124">
        <v>459</v>
      </c>
      <c r="D1005" s="103" t="s">
        <v>353</v>
      </c>
      <c r="E1005" s="124" t="s">
        <v>343</v>
      </c>
      <c r="F1005" s="124" t="s">
        <v>1</v>
      </c>
    </row>
    <row r="1006" spans="2:6" x14ac:dyDescent="0.25">
      <c r="B1006" s="48">
        <v>42984.691666666666</v>
      </c>
      <c r="C1006" s="124">
        <v>459</v>
      </c>
      <c r="D1006" s="103" t="s">
        <v>353</v>
      </c>
      <c r="E1006" s="124" t="s">
        <v>343</v>
      </c>
      <c r="F1006" s="124" t="s">
        <v>1</v>
      </c>
    </row>
    <row r="1007" spans="2:6" x14ac:dyDescent="0.25">
      <c r="B1007" s="48">
        <v>42984.714583333334</v>
      </c>
      <c r="C1007" s="124">
        <v>459</v>
      </c>
      <c r="D1007" s="103" t="s">
        <v>353</v>
      </c>
      <c r="E1007" s="124" t="s">
        <v>343</v>
      </c>
      <c r="F1007" s="124" t="s">
        <v>1</v>
      </c>
    </row>
    <row r="1008" spans="2:6" x14ac:dyDescent="0.25">
      <c r="B1008" s="48">
        <v>42984.811111111114</v>
      </c>
      <c r="C1008" s="124">
        <v>469</v>
      </c>
      <c r="D1008" s="103" t="s">
        <v>420</v>
      </c>
      <c r="E1008" s="124" t="s">
        <v>7</v>
      </c>
      <c r="F1008" s="124" t="s">
        <v>2</v>
      </c>
    </row>
    <row r="1009" spans="2:6" x14ac:dyDescent="0.25">
      <c r="B1009" s="48">
        <v>42985.509027777778</v>
      </c>
      <c r="C1009" s="124">
        <v>162</v>
      </c>
      <c r="D1009" s="103" t="s">
        <v>213</v>
      </c>
      <c r="E1009" s="124" t="s">
        <v>19</v>
      </c>
      <c r="F1009" s="124" t="s">
        <v>1</v>
      </c>
    </row>
    <row r="1010" spans="2:6" x14ac:dyDescent="0.25">
      <c r="B1010" s="48">
        <v>42985.688194444447</v>
      </c>
      <c r="C1010" s="124">
        <v>458</v>
      </c>
      <c r="D1010" s="103" t="s">
        <v>341</v>
      </c>
      <c r="E1010" s="124" t="s">
        <v>343</v>
      </c>
      <c r="F1010" s="124" t="s">
        <v>1</v>
      </c>
    </row>
    <row r="1011" spans="2:6" x14ac:dyDescent="0.25">
      <c r="B1011" s="48">
        <v>42986.304861111108</v>
      </c>
      <c r="C1011" s="124">
        <v>152</v>
      </c>
      <c r="D1011" s="103" t="s">
        <v>317</v>
      </c>
      <c r="E1011" s="124" t="s">
        <v>39</v>
      </c>
      <c r="F1011" s="124" t="s">
        <v>1</v>
      </c>
    </row>
    <row r="1012" spans="2:6" x14ac:dyDescent="0.25">
      <c r="B1012" s="48">
        <v>42986.536111111112</v>
      </c>
      <c r="C1012" s="124">
        <v>378</v>
      </c>
      <c r="D1012" s="103" t="s">
        <v>221</v>
      </c>
      <c r="E1012" s="124" t="s">
        <v>7</v>
      </c>
      <c r="F1012" s="124" t="s">
        <v>1</v>
      </c>
    </row>
    <row r="1013" spans="2:6" x14ac:dyDescent="0.25">
      <c r="B1013" s="48">
        <v>42986.683333333334</v>
      </c>
      <c r="C1013" s="124">
        <v>172</v>
      </c>
      <c r="D1013" s="103" t="s">
        <v>223</v>
      </c>
      <c r="E1013" s="124" t="s">
        <v>7</v>
      </c>
      <c r="F1013" s="124" t="s">
        <v>2</v>
      </c>
    </row>
    <row r="1014" spans="2:6" x14ac:dyDescent="0.25">
      <c r="B1014" s="48">
        <v>42986.685416666667</v>
      </c>
      <c r="C1014" s="124">
        <v>172</v>
      </c>
      <c r="D1014" s="103" t="s">
        <v>223</v>
      </c>
      <c r="E1014" s="124" t="s">
        <v>7</v>
      </c>
      <c r="F1014" s="124" t="s">
        <v>2</v>
      </c>
    </row>
    <row r="1015" spans="2:6" x14ac:dyDescent="0.25">
      <c r="B1015" s="48">
        <v>42986.693749999999</v>
      </c>
      <c r="C1015" s="124">
        <v>172</v>
      </c>
      <c r="D1015" s="103" t="s">
        <v>223</v>
      </c>
      <c r="E1015" s="124" t="s">
        <v>7</v>
      </c>
      <c r="F1015" s="124" t="s">
        <v>2</v>
      </c>
    </row>
    <row r="1016" spans="2:6" x14ac:dyDescent="0.25">
      <c r="B1016" s="48">
        <v>42986.699305555558</v>
      </c>
      <c r="C1016" s="124">
        <v>172</v>
      </c>
      <c r="D1016" s="103" t="s">
        <v>223</v>
      </c>
      <c r="E1016" s="124" t="s">
        <v>7</v>
      </c>
      <c r="F1016" s="124" t="s">
        <v>2</v>
      </c>
    </row>
    <row r="1017" spans="2:6" x14ac:dyDescent="0.25">
      <c r="B1017" s="48">
        <v>42986.709722222222</v>
      </c>
      <c r="C1017" s="124">
        <v>172</v>
      </c>
      <c r="D1017" s="103" t="s">
        <v>223</v>
      </c>
      <c r="E1017" s="124" t="s">
        <v>7</v>
      </c>
      <c r="F1017" s="124" t="s">
        <v>1</v>
      </c>
    </row>
    <row r="1018" spans="2:6" x14ac:dyDescent="0.25">
      <c r="B1018" s="48">
        <v>42987.420138888891</v>
      </c>
      <c r="C1018" s="124">
        <v>380</v>
      </c>
      <c r="D1018" s="103" t="s">
        <v>280</v>
      </c>
      <c r="E1018" s="124" t="s">
        <v>71</v>
      </c>
      <c r="F1018" s="124" t="s">
        <v>2</v>
      </c>
    </row>
    <row r="1019" spans="2:6" x14ac:dyDescent="0.25">
      <c r="B1019" s="48">
        <v>42987.46597222222</v>
      </c>
      <c r="C1019" s="124">
        <v>378</v>
      </c>
      <c r="D1019" s="103" t="s">
        <v>221</v>
      </c>
      <c r="E1019" s="124" t="s">
        <v>7</v>
      </c>
      <c r="F1019" s="124" t="s">
        <v>1</v>
      </c>
    </row>
    <row r="1020" spans="2:6" x14ac:dyDescent="0.25">
      <c r="B1020" s="48">
        <v>42989.702777777777</v>
      </c>
      <c r="C1020" s="124">
        <v>257</v>
      </c>
      <c r="D1020" s="103" t="s">
        <v>328</v>
      </c>
      <c r="E1020" s="124" t="s">
        <v>29</v>
      </c>
      <c r="F1020" s="124" t="s">
        <v>1</v>
      </c>
    </row>
    <row r="1021" spans="2:6" x14ac:dyDescent="0.25">
      <c r="B1021" s="48">
        <v>42989.717361111114</v>
      </c>
      <c r="C1021" s="124">
        <v>289</v>
      </c>
      <c r="D1021" s="103" t="s">
        <v>315</v>
      </c>
      <c r="E1021" s="124" t="s">
        <v>19</v>
      </c>
      <c r="F1021" s="124" t="s">
        <v>1</v>
      </c>
    </row>
    <row r="1022" spans="2:6" ht="30" x14ac:dyDescent="0.25">
      <c r="B1022" s="48">
        <v>42989.732638888891</v>
      </c>
      <c r="C1022" s="124">
        <v>110</v>
      </c>
      <c r="D1022" s="49" t="s">
        <v>235</v>
      </c>
      <c r="E1022" s="124" t="s">
        <v>7</v>
      </c>
      <c r="F1022" s="124" t="s">
        <v>1</v>
      </c>
    </row>
    <row r="1023" spans="2:6" x14ac:dyDescent="0.25">
      <c r="B1023" s="48">
        <v>42990.413888888892</v>
      </c>
      <c r="C1023" s="124">
        <v>163</v>
      </c>
      <c r="D1023" s="103" t="s">
        <v>247</v>
      </c>
      <c r="E1023" s="124" t="s">
        <v>7</v>
      </c>
      <c r="F1023" s="124" t="s">
        <v>2</v>
      </c>
    </row>
    <row r="1024" spans="2:6" x14ac:dyDescent="0.25">
      <c r="B1024" s="48">
        <v>42990.541666666664</v>
      </c>
      <c r="C1024" s="124">
        <v>147</v>
      </c>
      <c r="D1024" s="103" t="s">
        <v>245</v>
      </c>
      <c r="E1024" s="124" t="s">
        <v>63</v>
      </c>
      <c r="F1024" s="124" t="s">
        <v>1</v>
      </c>
    </row>
    <row r="1025" spans="2:6" x14ac:dyDescent="0.25">
      <c r="B1025" s="48">
        <v>42990.555555555555</v>
      </c>
      <c r="C1025" s="124">
        <v>163</v>
      </c>
      <c r="D1025" s="103" t="s">
        <v>247</v>
      </c>
      <c r="E1025" s="124" t="s">
        <v>7</v>
      </c>
      <c r="F1025" s="124" t="s">
        <v>2</v>
      </c>
    </row>
    <row r="1026" spans="2:6" x14ac:dyDescent="0.25">
      <c r="B1026" s="48">
        <v>42990.661111111112</v>
      </c>
      <c r="C1026" s="124">
        <v>163</v>
      </c>
      <c r="D1026" s="103" t="s">
        <v>247</v>
      </c>
      <c r="E1026" s="124" t="s">
        <v>7</v>
      </c>
      <c r="F1026" s="124" t="s">
        <v>2</v>
      </c>
    </row>
    <row r="1027" spans="2:6" x14ac:dyDescent="0.25">
      <c r="B1027" s="48">
        <v>42990.67083333333</v>
      </c>
      <c r="C1027" s="124">
        <v>155</v>
      </c>
      <c r="D1027" s="103" t="s">
        <v>301</v>
      </c>
      <c r="E1027" s="124" t="s">
        <v>7</v>
      </c>
      <c r="F1027" s="124" t="s">
        <v>1</v>
      </c>
    </row>
    <row r="1028" spans="2:6" x14ac:dyDescent="0.25">
      <c r="B1028" s="48">
        <v>42990.712500000001</v>
      </c>
      <c r="C1028" s="124">
        <v>121</v>
      </c>
      <c r="D1028" s="103" t="s">
        <v>304</v>
      </c>
      <c r="E1028" s="124" t="s">
        <v>80</v>
      </c>
      <c r="F1028" s="124" t="s">
        <v>1</v>
      </c>
    </row>
    <row r="1029" spans="2:6" x14ac:dyDescent="0.25">
      <c r="B1029" s="48">
        <v>42990.725694444445</v>
      </c>
      <c r="C1029" s="124">
        <v>378</v>
      </c>
      <c r="D1029" s="103" t="s">
        <v>221</v>
      </c>
      <c r="E1029" s="124" t="s">
        <v>7</v>
      </c>
      <c r="F1029" s="124" t="s">
        <v>2</v>
      </c>
    </row>
    <row r="1030" spans="2:6" x14ac:dyDescent="0.25">
      <c r="B1030" s="48">
        <v>42990.786805555559</v>
      </c>
      <c r="C1030" s="124">
        <v>201</v>
      </c>
      <c r="D1030" s="103" t="s">
        <v>307</v>
      </c>
      <c r="E1030" s="124" t="s">
        <v>75</v>
      </c>
      <c r="F1030" s="124" t="s">
        <v>1</v>
      </c>
    </row>
    <row r="1031" spans="2:6" x14ac:dyDescent="0.25">
      <c r="B1031" s="48">
        <v>42991.343055555553</v>
      </c>
      <c r="C1031" s="124">
        <v>382</v>
      </c>
      <c r="D1031" s="103" t="s">
        <v>232</v>
      </c>
      <c r="E1031" s="124" t="s">
        <v>136</v>
      </c>
      <c r="F1031" s="124" t="s">
        <v>2</v>
      </c>
    </row>
    <row r="1032" spans="2:6" x14ac:dyDescent="0.25">
      <c r="B1032" s="48">
        <v>42991.47152777778</v>
      </c>
      <c r="C1032" s="124">
        <v>172</v>
      </c>
      <c r="D1032" s="103" t="s">
        <v>223</v>
      </c>
      <c r="E1032" s="124" t="s">
        <v>7</v>
      </c>
      <c r="F1032" s="124" t="s">
        <v>1</v>
      </c>
    </row>
    <row r="1033" spans="2:6" x14ac:dyDescent="0.25">
      <c r="B1033" s="48">
        <v>42991.490277777775</v>
      </c>
      <c r="C1033" s="124">
        <v>172</v>
      </c>
      <c r="D1033" s="103" t="s">
        <v>223</v>
      </c>
      <c r="E1033" s="124" t="s">
        <v>7</v>
      </c>
      <c r="F1033" s="124" t="s">
        <v>2</v>
      </c>
    </row>
    <row r="1034" spans="2:6" x14ac:dyDescent="0.25">
      <c r="B1034" s="48">
        <v>42991.680555555555</v>
      </c>
      <c r="C1034" s="124">
        <v>163</v>
      </c>
      <c r="D1034" s="103" t="s">
        <v>247</v>
      </c>
      <c r="E1034" s="124" t="s">
        <v>7</v>
      </c>
      <c r="F1034" s="124" t="s">
        <v>2</v>
      </c>
    </row>
    <row r="1035" spans="2:6" x14ac:dyDescent="0.25">
      <c r="B1035" s="48">
        <v>42991.689583333333</v>
      </c>
      <c r="C1035" s="124">
        <v>367</v>
      </c>
      <c r="D1035" s="103" t="s">
        <v>233</v>
      </c>
      <c r="E1035" s="124" t="s">
        <v>7</v>
      </c>
      <c r="F1035" s="124" t="s">
        <v>2</v>
      </c>
    </row>
    <row r="1036" spans="2:6" x14ac:dyDescent="0.25">
      <c r="B1036" s="48">
        <v>42991.725694444445</v>
      </c>
      <c r="C1036" s="124">
        <v>172</v>
      </c>
      <c r="D1036" s="103" t="s">
        <v>223</v>
      </c>
      <c r="E1036" s="124" t="s">
        <v>7</v>
      </c>
      <c r="F1036" s="124" t="s">
        <v>1</v>
      </c>
    </row>
    <row r="1037" spans="2:6" x14ac:dyDescent="0.25">
      <c r="B1037" s="48">
        <v>42991.731249999997</v>
      </c>
      <c r="C1037" s="124">
        <v>172</v>
      </c>
      <c r="D1037" s="103" t="s">
        <v>223</v>
      </c>
      <c r="E1037" s="124" t="s">
        <v>7</v>
      </c>
      <c r="F1037" s="124" t="s">
        <v>1</v>
      </c>
    </row>
    <row r="1038" spans="2:6" x14ac:dyDescent="0.25">
      <c r="B1038" s="48">
        <v>42992.481249999997</v>
      </c>
      <c r="C1038" s="124">
        <v>163</v>
      </c>
      <c r="D1038" s="103" t="s">
        <v>247</v>
      </c>
      <c r="E1038" s="124" t="s">
        <v>7</v>
      </c>
      <c r="F1038" s="124" t="s">
        <v>2</v>
      </c>
    </row>
    <row r="1039" spans="2:6" x14ac:dyDescent="0.25">
      <c r="B1039" s="48">
        <v>42992.593055555553</v>
      </c>
      <c r="C1039" s="124">
        <v>161</v>
      </c>
      <c r="D1039" s="103" t="s">
        <v>240</v>
      </c>
      <c r="E1039" s="124" t="s">
        <v>34</v>
      </c>
      <c r="F1039" s="124" t="s">
        <v>2</v>
      </c>
    </row>
    <row r="1040" spans="2:6" x14ac:dyDescent="0.25">
      <c r="B1040" s="48">
        <v>42993.438194444447</v>
      </c>
      <c r="C1040" s="124">
        <v>167</v>
      </c>
      <c r="D1040" s="103" t="s">
        <v>302</v>
      </c>
      <c r="E1040" s="124" t="s">
        <v>7</v>
      </c>
      <c r="F1040" s="124" t="s">
        <v>2</v>
      </c>
    </row>
    <row r="1041" spans="2:6" x14ac:dyDescent="0.25">
      <c r="B1041" s="48">
        <v>42993.665972222225</v>
      </c>
      <c r="C1041" s="124">
        <v>188</v>
      </c>
      <c r="D1041" s="103" t="s">
        <v>229</v>
      </c>
      <c r="E1041" s="124" t="s">
        <v>39</v>
      </c>
      <c r="F1041" s="124" t="s">
        <v>1</v>
      </c>
    </row>
    <row r="1042" spans="2:6" x14ac:dyDescent="0.25">
      <c r="B1042" s="48">
        <v>42993.667361111111</v>
      </c>
      <c r="C1042" s="124">
        <v>454</v>
      </c>
      <c r="D1042" s="103" t="s">
        <v>303</v>
      </c>
      <c r="E1042" s="124" t="s">
        <v>7</v>
      </c>
      <c r="F1042" s="124" t="s">
        <v>2</v>
      </c>
    </row>
    <row r="1043" spans="2:6" x14ac:dyDescent="0.25">
      <c r="B1043" s="48">
        <v>42993.675694444442</v>
      </c>
      <c r="C1043" s="124">
        <v>257</v>
      </c>
      <c r="D1043" s="103" t="s">
        <v>328</v>
      </c>
      <c r="E1043" s="124" t="s">
        <v>29</v>
      </c>
      <c r="F1043" s="124" t="s">
        <v>1</v>
      </c>
    </row>
    <row r="1044" spans="2:6" x14ac:dyDescent="0.25">
      <c r="B1044" s="48">
        <v>42993.699305555558</v>
      </c>
      <c r="C1044" s="124">
        <v>464</v>
      </c>
      <c r="D1044" s="103" t="s">
        <v>421</v>
      </c>
      <c r="E1044" s="124" t="s">
        <v>7</v>
      </c>
      <c r="F1044" s="124" t="s">
        <v>2</v>
      </c>
    </row>
    <row r="1045" spans="2:6" x14ac:dyDescent="0.25">
      <c r="B1045" s="48">
        <v>42993.85</v>
      </c>
      <c r="C1045" s="124">
        <v>378</v>
      </c>
      <c r="D1045" s="103" t="s">
        <v>221</v>
      </c>
      <c r="E1045" s="124" t="s">
        <v>7</v>
      </c>
      <c r="F1045" s="124" t="s">
        <v>2</v>
      </c>
    </row>
    <row r="1046" spans="2:6" x14ac:dyDescent="0.25">
      <c r="B1046" s="48">
        <v>42994.334722222222</v>
      </c>
      <c r="C1046" s="124">
        <v>200</v>
      </c>
      <c r="D1046" s="103" t="s">
        <v>228</v>
      </c>
      <c r="E1046" s="124" t="s">
        <v>34</v>
      </c>
      <c r="F1046" s="124" t="s">
        <v>2</v>
      </c>
    </row>
    <row r="1047" spans="2:6" x14ac:dyDescent="0.25">
      <c r="B1047" s="48">
        <v>42994.436805555553</v>
      </c>
      <c r="C1047" s="124">
        <v>385</v>
      </c>
      <c r="D1047" s="103" t="s">
        <v>306</v>
      </c>
      <c r="E1047" s="124" t="s">
        <v>39</v>
      </c>
      <c r="F1047" s="124" t="s">
        <v>1</v>
      </c>
    </row>
    <row r="1048" spans="2:6" x14ac:dyDescent="0.25">
      <c r="B1048" s="48">
        <v>42994.474999999999</v>
      </c>
      <c r="C1048" s="124">
        <v>494</v>
      </c>
      <c r="D1048" s="103" t="s">
        <v>422</v>
      </c>
      <c r="E1048" s="124" t="s">
        <v>7</v>
      </c>
      <c r="F1048" s="124" t="s">
        <v>1</v>
      </c>
    </row>
    <row r="1049" spans="2:6" x14ac:dyDescent="0.25">
      <c r="B1049" s="48">
        <v>42994.512499999997</v>
      </c>
      <c r="C1049" s="124">
        <v>98</v>
      </c>
      <c r="D1049" s="49" t="s">
        <v>286</v>
      </c>
      <c r="E1049" s="124" t="s">
        <v>7</v>
      </c>
      <c r="F1049" s="124" t="s">
        <v>1</v>
      </c>
    </row>
    <row r="1050" spans="2:6" x14ac:dyDescent="0.25">
      <c r="B1050" s="48">
        <v>42994.554166666669</v>
      </c>
      <c r="C1050" s="124">
        <v>378</v>
      </c>
      <c r="D1050" s="103" t="s">
        <v>221</v>
      </c>
      <c r="E1050" s="124" t="s">
        <v>7</v>
      </c>
      <c r="F1050" s="124" t="s">
        <v>1</v>
      </c>
    </row>
    <row r="1051" spans="2:6" x14ac:dyDescent="0.25">
      <c r="B1051" s="48">
        <v>42996.498611111114</v>
      </c>
      <c r="C1051" s="124">
        <v>126</v>
      </c>
      <c r="D1051" s="103" t="s">
        <v>244</v>
      </c>
      <c r="E1051" s="124" t="s">
        <v>41</v>
      </c>
      <c r="F1051" s="124" t="s">
        <v>2</v>
      </c>
    </row>
    <row r="1052" spans="2:6" x14ac:dyDescent="0.25">
      <c r="B1052" s="48">
        <v>42996.777777777781</v>
      </c>
      <c r="C1052" s="124">
        <v>257</v>
      </c>
      <c r="D1052" s="103" t="s">
        <v>328</v>
      </c>
      <c r="E1052" s="124" t="s">
        <v>29</v>
      </c>
      <c r="F1052" s="124" t="s">
        <v>2</v>
      </c>
    </row>
    <row r="1053" spans="2:6" x14ac:dyDescent="0.25">
      <c r="B1053" s="48">
        <v>42997.616666666669</v>
      </c>
      <c r="C1053" s="124">
        <v>172</v>
      </c>
      <c r="D1053" s="103" t="s">
        <v>223</v>
      </c>
      <c r="E1053" s="124" t="s">
        <v>7</v>
      </c>
      <c r="F1053" s="124" t="s">
        <v>2</v>
      </c>
    </row>
    <row r="1054" spans="2:6" x14ac:dyDescent="0.25">
      <c r="B1054" s="48">
        <v>42997.644444444442</v>
      </c>
      <c r="C1054" s="124">
        <v>268</v>
      </c>
      <c r="D1054" s="103" t="s">
        <v>219</v>
      </c>
      <c r="E1054" s="124" t="s">
        <v>7</v>
      </c>
      <c r="F1054" s="124" t="s">
        <v>1</v>
      </c>
    </row>
    <row r="1055" spans="2:6" x14ac:dyDescent="0.25">
      <c r="B1055" s="48">
        <v>42998.375694444447</v>
      </c>
      <c r="C1055" s="124">
        <v>134</v>
      </c>
      <c r="D1055" s="103" t="s">
        <v>217</v>
      </c>
      <c r="E1055" s="124" t="s">
        <v>131</v>
      </c>
      <c r="F1055" s="124" t="s">
        <v>1</v>
      </c>
    </row>
    <row r="1056" spans="2:6" x14ac:dyDescent="0.25">
      <c r="B1056" s="48">
        <v>42998.414583333331</v>
      </c>
      <c r="C1056" s="124">
        <v>268</v>
      </c>
      <c r="D1056" s="103" t="s">
        <v>219</v>
      </c>
      <c r="E1056" s="124" t="s">
        <v>7</v>
      </c>
      <c r="F1056" s="124" t="s">
        <v>1</v>
      </c>
    </row>
    <row r="1057" spans="2:6" x14ac:dyDescent="0.25">
      <c r="B1057" s="48">
        <v>42998.553472222222</v>
      </c>
      <c r="C1057" s="124">
        <v>378</v>
      </c>
      <c r="D1057" s="103" t="s">
        <v>221</v>
      </c>
      <c r="E1057" s="124" t="s">
        <v>7</v>
      </c>
      <c r="F1057" s="124" t="s">
        <v>1</v>
      </c>
    </row>
    <row r="1058" spans="2:6" x14ac:dyDescent="0.25">
      <c r="B1058" s="48">
        <v>42998.663888888892</v>
      </c>
      <c r="C1058" s="124">
        <v>467</v>
      </c>
      <c r="D1058" s="103" t="s">
        <v>419</v>
      </c>
      <c r="E1058" s="124" t="s">
        <v>7</v>
      </c>
      <c r="F1058" s="124" t="s">
        <v>2</v>
      </c>
    </row>
    <row r="1059" spans="2:6" x14ac:dyDescent="0.25">
      <c r="B1059" s="48">
        <v>42998.699305555558</v>
      </c>
      <c r="C1059" s="124">
        <v>251</v>
      </c>
      <c r="D1059" s="103" t="s">
        <v>423</v>
      </c>
      <c r="E1059" s="124" t="s">
        <v>7</v>
      </c>
      <c r="F1059" s="124" t="s">
        <v>1</v>
      </c>
    </row>
    <row r="1060" spans="2:6" x14ac:dyDescent="0.25">
      <c r="B1060" s="48">
        <v>42999.40902777778</v>
      </c>
      <c r="C1060" s="124">
        <v>378</v>
      </c>
      <c r="D1060" s="103" t="s">
        <v>221</v>
      </c>
      <c r="E1060" s="124" t="s">
        <v>7</v>
      </c>
      <c r="F1060" s="124" t="s">
        <v>2</v>
      </c>
    </row>
    <row r="1061" spans="2:6" x14ac:dyDescent="0.25">
      <c r="B1061" s="48">
        <v>42999.478472222225</v>
      </c>
      <c r="C1061" s="124">
        <v>378</v>
      </c>
      <c r="D1061" s="103" t="s">
        <v>221</v>
      </c>
      <c r="E1061" s="124" t="s">
        <v>7</v>
      </c>
      <c r="F1061" s="124" t="s">
        <v>1</v>
      </c>
    </row>
    <row r="1062" spans="2:6" x14ac:dyDescent="0.25">
      <c r="B1062" s="48">
        <v>42999.481944444444</v>
      </c>
      <c r="C1062" s="124">
        <v>382</v>
      </c>
      <c r="D1062" s="103" t="s">
        <v>232</v>
      </c>
      <c r="E1062" s="124" t="s">
        <v>136</v>
      </c>
      <c r="F1062" s="124" t="s">
        <v>2</v>
      </c>
    </row>
    <row r="1063" spans="2:6" x14ac:dyDescent="0.25">
      <c r="B1063" s="48">
        <v>42999.636111111111</v>
      </c>
      <c r="C1063" s="124">
        <v>268</v>
      </c>
      <c r="D1063" s="103" t="s">
        <v>219</v>
      </c>
      <c r="E1063" s="124" t="s">
        <v>7</v>
      </c>
      <c r="F1063" s="124" t="s">
        <v>1</v>
      </c>
    </row>
    <row r="1064" spans="2:6" x14ac:dyDescent="0.25">
      <c r="B1064" s="48">
        <v>42999.657638888886</v>
      </c>
      <c r="C1064" s="124">
        <v>297</v>
      </c>
      <c r="D1064" s="103" t="s">
        <v>211</v>
      </c>
      <c r="E1064" s="124" t="s">
        <v>19</v>
      </c>
      <c r="F1064" s="124" t="s">
        <v>1</v>
      </c>
    </row>
    <row r="1065" spans="2:6" x14ac:dyDescent="0.25">
      <c r="B1065" s="48">
        <v>42999.682638888888</v>
      </c>
      <c r="C1065" s="124">
        <v>263</v>
      </c>
      <c r="D1065" s="103" t="s">
        <v>241</v>
      </c>
      <c r="E1065" s="124" t="s">
        <v>7</v>
      </c>
      <c r="F1065" s="124" t="s">
        <v>1</v>
      </c>
    </row>
    <row r="1066" spans="2:6" x14ac:dyDescent="0.25">
      <c r="B1066" s="48">
        <v>42999.690972222219</v>
      </c>
      <c r="C1066" s="124">
        <v>161</v>
      </c>
      <c r="D1066" s="103" t="s">
        <v>240</v>
      </c>
      <c r="E1066" s="124" t="s">
        <v>34</v>
      </c>
      <c r="F1066" s="124" t="s">
        <v>2</v>
      </c>
    </row>
    <row r="1067" spans="2:6" x14ac:dyDescent="0.25">
      <c r="B1067" s="48">
        <v>43000.602777777778</v>
      </c>
      <c r="C1067" s="124">
        <v>155</v>
      </c>
      <c r="D1067" s="103" t="s">
        <v>301</v>
      </c>
      <c r="E1067" s="124" t="s">
        <v>7</v>
      </c>
      <c r="F1067" s="124" t="s">
        <v>2</v>
      </c>
    </row>
    <row r="1068" spans="2:6" x14ac:dyDescent="0.25">
      <c r="B1068" s="48">
        <v>43001.492361111108</v>
      </c>
      <c r="C1068" s="124">
        <v>148</v>
      </c>
      <c r="D1068" s="103" t="s">
        <v>318</v>
      </c>
      <c r="E1068" s="124" t="s">
        <v>65</v>
      </c>
      <c r="F1068" s="124" t="s">
        <v>2</v>
      </c>
    </row>
    <row r="1069" spans="2:6" x14ac:dyDescent="0.25">
      <c r="B1069" s="48">
        <v>43002.613888888889</v>
      </c>
      <c r="C1069" s="124">
        <v>451</v>
      </c>
      <c r="D1069" s="103" t="s">
        <v>267</v>
      </c>
      <c r="E1069" s="124" t="s">
        <v>7</v>
      </c>
      <c r="F1069" s="124" t="s">
        <v>2</v>
      </c>
    </row>
    <row r="1070" spans="2:6" x14ac:dyDescent="0.25">
      <c r="B1070" s="48">
        <v>43003.577777777777</v>
      </c>
      <c r="C1070" s="124">
        <v>467</v>
      </c>
      <c r="D1070" s="103" t="s">
        <v>419</v>
      </c>
      <c r="E1070" s="124" t="s">
        <v>7</v>
      </c>
      <c r="F1070" s="124" t="s">
        <v>1</v>
      </c>
    </row>
    <row r="1071" spans="2:6" x14ac:dyDescent="0.25">
      <c r="B1071" s="48">
        <v>43003.585416666669</v>
      </c>
      <c r="C1071" s="124">
        <v>378</v>
      </c>
      <c r="D1071" s="103" t="s">
        <v>221</v>
      </c>
      <c r="E1071" s="124" t="s">
        <v>7</v>
      </c>
      <c r="F1071" s="124" t="s">
        <v>1</v>
      </c>
    </row>
    <row r="1072" spans="2:6" x14ac:dyDescent="0.25">
      <c r="B1072" s="48">
        <v>43003.626388888886</v>
      </c>
      <c r="C1072" s="124">
        <v>464</v>
      </c>
      <c r="D1072" s="103" t="s">
        <v>421</v>
      </c>
      <c r="E1072" s="124" t="s">
        <v>7</v>
      </c>
      <c r="F1072" s="124" t="s">
        <v>2</v>
      </c>
    </row>
    <row r="1073" spans="2:6" x14ac:dyDescent="0.25">
      <c r="B1073" s="48">
        <v>43003.693055555559</v>
      </c>
      <c r="C1073" s="124">
        <v>367</v>
      </c>
      <c r="D1073" s="103" t="s">
        <v>233</v>
      </c>
      <c r="E1073" s="124" t="s">
        <v>7</v>
      </c>
      <c r="F1073" s="124" t="s">
        <v>2</v>
      </c>
    </row>
    <row r="1074" spans="2:6" x14ac:dyDescent="0.25">
      <c r="B1074" s="48">
        <v>43003.711805555555</v>
      </c>
      <c r="C1074" s="124">
        <v>309</v>
      </c>
      <c r="D1074" s="103" t="s">
        <v>212</v>
      </c>
      <c r="E1074" s="124" t="s">
        <v>29</v>
      </c>
      <c r="F1074" s="124" t="s">
        <v>1</v>
      </c>
    </row>
    <row r="1075" spans="2:6" x14ac:dyDescent="0.25">
      <c r="B1075" s="48">
        <v>43004.663194444445</v>
      </c>
      <c r="C1075" s="124">
        <v>268</v>
      </c>
      <c r="D1075" s="103" t="s">
        <v>219</v>
      </c>
      <c r="E1075" s="124" t="s">
        <v>7</v>
      </c>
      <c r="F1075" s="124" t="s">
        <v>1</v>
      </c>
    </row>
    <row r="1076" spans="2:6" x14ac:dyDescent="0.25">
      <c r="B1076" s="48">
        <v>43004.697916666664</v>
      </c>
      <c r="C1076" s="124">
        <v>367</v>
      </c>
      <c r="D1076" s="103" t="s">
        <v>233</v>
      </c>
      <c r="E1076" s="124" t="s">
        <v>7</v>
      </c>
      <c r="F1076" s="124" t="s">
        <v>1</v>
      </c>
    </row>
    <row r="1077" spans="2:6" x14ac:dyDescent="0.25">
      <c r="B1077" s="48">
        <v>43004.725694444445</v>
      </c>
      <c r="C1077" s="124">
        <v>98</v>
      </c>
      <c r="D1077" s="49" t="s">
        <v>286</v>
      </c>
      <c r="E1077" s="124" t="s">
        <v>7</v>
      </c>
      <c r="F1077" s="124" t="s">
        <v>1</v>
      </c>
    </row>
    <row r="1078" spans="2:6" x14ac:dyDescent="0.25">
      <c r="B1078" s="48">
        <v>43005.665277777778</v>
      </c>
      <c r="C1078" s="124">
        <v>163</v>
      </c>
      <c r="D1078" s="103" t="s">
        <v>247</v>
      </c>
      <c r="E1078" s="124" t="s">
        <v>7</v>
      </c>
      <c r="F1078" s="124" t="s">
        <v>2</v>
      </c>
    </row>
    <row r="1079" spans="2:6" x14ac:dyDescent="0.25">
      <c r="B1079" s="48">
        <v>43005.70208333333</v>
      </c>
      <c r="C1079" s="124">
        <v>251</v>
      </c>
      <c r="D1079" s="103" t="s">
        <v>423</v>
      </c>
      <c r="E1079" s="124" t="s">
        <v>7</v>
      </c>
      <c r="F1079" s="124" t="s">
        <v>1</v>
      </c>
    </row>
    <row r="1080" spans="2:6" x14ac:dyDescent="0.25">
      <c r="B1080" s="48">
        <v>43006.557638888888</v>
      </c>
      <c r="C1080" s="124">
        <v>378</v>
      </c>
      <c r="D1080" s="103" t="s">
        <v>221</v>
      </c>
      <c r="E1080" s="124" t="s">
        <v>7</v>
      </c>
      <c r="F1080" s="124" t="s">
        <v>1</v>
      </c>
    </row>
    <row r="1081" spans="2:6" x14ac:dyDescent="0.25">
      <c r="B1081" s="48">
        <v>43006.638888888891</v>
      </c>
      <c r="C1081" s="124">
        <v>164</v>
      </c>
      <c r="D1081" s="103" t="s">
        <v>237</v>
      </c>
      <c r="E1081" s="124" t="s">
        <v>7</v>
      </c>
      <c r="F1081" s="124" t="s">
        <v>1</v>
      </c>
    </row>
    <row r="1082" spans="2:6" x14ac:dyDescent="0.25">
      <c r="B1082" s="48">
        <v>43006.668749999997</v>
      </c>
      <c r="C1082" s="124">
        <v>262</v>
      </c>
      <c r="D1082" s="103" t="s">
        <v>289</v>
      </c>
      <c r="E1082" s="124" t="s">
        <v>7</v>
      </c>
      <c r="F1082" s="124" t="s">
        <v>1</v>
      </c>
    </row>
    <row r="1083" spans="2:6" x14ac:dyDescent="0.25">
      <c r="B1083" s="48">
        <v>43006.740972222222</v>
      </c>
      <c r="C1083" s="124">
        <v>188</v>
      </c>
      <c r="D1083" s="103" t="s">
        <v>229</v>
      </c>
      <c r="E1083" s="124" t="s">
        <v>39</v>
      </c>
      <c r="F1083" s="124" t="s">
        <v>1</v>
      </c>
    </row>
    <row r="1084" spans="2:6" x14ac:dyDescent="0.25">
      <c r="B1084" s="48">
        <v>43006.749305555553</v>
      </c>
      <c r="C1084" s="124">
        <v>163</v>
      </c>
      <c r="D1084" s="103" t="s">
        <v>247</v>
      </c>
      <c r="E1084" s="124" t="s">
        <v>7</v>
      </c>
      <c r="F1084" s="124" t="s">
        <v>2</v>
      </c>
    </row>
    <row r="1085" spans="2:6" x14ac:dyDescent="0.25">
      <c r="B1085" s="48">
        <v>43007.356249999997</v>
      </c>
      <c r="C1085" s="124">
        <v>157</v>
      </c>
      <c r="D1085" s="103" t="s">
        <v>243</v>
      </c>
      <c r="E1085" s="124" t="s">
        <v>7</v>
      </c>
      <c r="F1085" s="124" t="s">
        <v>1</v>
      </c>
    </row>
    <row r="1086" spans="2:6" x14ac:dyDescent="0.25">
      <c r="B1086" s="48">
        <v>43007.480555555558</v>
      </c>
      <c r="C1086" s="124">
        <v>172</v>
      </c>
      <c r="D1086" s="103" t="s">
        <v>223</v>
      </c>
      <c r="E1086" s="124" t="s">
        <v>7</v>
      </c>
      <c r="F1086" s="124" t="s">
        <v>2</v>
      </c>
    </row>
    <row r="1087" spans="2:6" x14ac:dyDescent="0.25">
      <c r="B1087" s="48">
        <v>43007.48333333333</v>
      </c>
      <c r="C1087" s="124">
        <v>172</v>
      </c>
      <c r="D1087" s="103" t="s">
        <v>223</v>
      </c>
      <c r="E1087" s="124" t="s">
        <v>7</v>
      </c>
      <c r="F1087" s="124" t="s">
        <v>2</v>
      </c>
    </row>
    <row r="1088" spans="2:6" x14ac:dyDescent="0.25">
      <c r="B1088" s="48">
        <v>43007.595138888886</v>
      </c>
      <c r="C1088" s="124">
        <v>451</v>
      </c>
      <c r="D1088" s="103" t="s">
        <v>267</v>
      </c>
      <c r="E1088" s="124" t="s">
        <v>7</v>
      </c>
      <c r="F1088" s="124" t="s">
        <v>2</v>
      </c>
    </row>
    <row r="1089" spans="2:6" x14ac:dyDescent="0.25">
      <c r="B1089" s="48">
        <v>43009.470138888886</v>
      </c>
      <c r="C1089" s="124">
        <v>454</v>
      </c>
      <c r="D1089" s="124" t="s">
        <v>303</v>
      </c>
      <c r="E1089" s="124" t="s">
        <v>7</v>
      </c>
      <c r="F1089" s="124" t="s">
        <v>1</v>
      </c>
    </row>
    <row r="1090" spans="2:6" x14ac:dyDescent="0.25">
      <c r="B1090" s="48">
        <v>43010.603472222225</v>
      </c>
      <c r="C1090" s="124">
        <v>458</v>
      </c>
      <c r="D1090" s="124" t="s">
        <v>341</v>
      </c>
      <c r="E1090" s="124" t="s">
        <v>343</v>
      </c>
      <c r="F1090" s="124" t="s">
        <v>1</v>
      </c>
    </row>
    <row r="1091" spans="2:6" x14ac:dyDescent="0.25">
      <c r="B1091" s="48">
        <v>43011.656944444447</v>
      </c>
      <c r="C1091" s="124">
        <v>367</v>
      </c>
      <c r="D1091" s="124" t="s">
        <v>233</v>
      </c>
      <c r="E1091" s="124" t="s">
        <v>7</v>
      </c>
      <c r="F1091" s="124" t="s">
        <v>2</v>
      </c>
    </row>
    <row r="1092" spans="2:6" x14ac:dyDescent="0.25">
      <c r="B1092" s="48">
        <v>43011.95</v>
      </c>
      <c r="C1092" s="124">
        <v>454</v>
      </c>
      <c r="D1092" s="124" t="s">
        <v>303</v>
      </c>
      <c r="E1092" s="124" t="s">
        <v>7</v>
      </c>
      <c r="F1092" s="124" t="s">
        <v>2</v>
      </c>
    </row>
    <row r="1093" spans="2:6" x14ac:dyDescent="0.25">
      <c r="B1093" s="48">
        <v>43012.484722222223</v>
      </c>
      <c r="C1093" s="124">
        <v>185</v>
      </c>
      <c r="D1093" s="124" t="s">
        <v>433</v>
      </c>
      <c r="E1093" s="124" t="s">
        <v>17</v>
      </c>
      <c r="F1093" s="124" t="s">
        <v>2</v>
      </c>
    </row>
    <row r="1094" spans="2:6" x14ac:dyDescent="0.25">
      <c r="B1094" s="48">
        <v>43012.725694444445</v>
      </c>
      <c r="C1094" s="124">
        <v>163</v>
      </c>
      <c r="D1094" s="124" t="s">
        <v>247</v>
      </c>
      <c r="E1094" s="124" t="s">
        <v>7</v>
      </c>
      <c r="F1094" s="124" t="s">
        <v>2</v>
      </c>
    </row>
    <row r="1095" spans="2:6" x14ac:dyDescent="0.25">
      <c r="B1095" s="48">
        <v>43012.730555555558</v>
      </c>
      <c r="C1095" s="124">
        <v>98</v>
      </c>
      <c r="D1095" s="49" t="s">
        <v>286</v>
      </c>
      <c r="E1095" s="124" t="s">
        <v>7</v>
      </c>
      <c r="F1095" s="124" t="s">
        <v>1</v>
      </c>
    </row>
    <row r="1096" spans="2:6" x14ac:dyDescent="0.25">
      <c r="B1096" s="48">
        <v>43013.695833333331</v>
      </c>
      <c r="C1096" s="124">
        <v>229</v>
      </c>
      <c r="D1096" s="124" t="s">
        <v>277</v>
      </c>
      <c r="E1096" s="124" t="s">
        <v>7</v>
      </c>
      <c r="F1096" s="124" t="s">
        <v>1</v>
      </c>
    </row>
    <row r="1097" spans="2:6" x14ac:dyDescent="0.25">
      <c r="B1097" s="48">
        <v>43014.590277777781</v>
      </c>
      <c r="C1097" s="124">
        <v>245</v>
      </c>
      <c r="D1097" s="124" t="s">
        <v>434</v>
      </c>
      <c r="E1097" s="124" t="s">
        <v>7</v>
      </c>
      <c r="F1097" s="124" t="s">
        <v>1</v>
      </c>
    </row>
    <row r="1098" spans="2:6" x14ac:dyDescent="0.25">
      <c r="B1098" s="48">
        <v>43014.777777777781</v>
      </c>
      <c r="C1098" s="124">
        <v>458</v>
      </c>
      <c r="D1098" s="124" t="s">
        <v>341</v>
      </c>
      <c r="E1098" s="124" t="s">
        <v>343</v>
      </c>
      <c r="F1098" s="124" t="s">
        <v>2</v>
      </c>
    </row>
    <row r="1099" spans="2:6" x14ac:dyDescent="0.25">
      <c r="B1099" s="48">
        <v>43015.474999999999</v>
      </c>
      <c r="C1099" s="124">
        <v>451</v>
      </c>
      <c r="D1099" s="124" t="s">
        <v>267</v>
      </c>
      <c r="E1099" s="124" t="s">
        <v>7</v>
      </c>
      <c r="F1099" s="124" t="s">
        <v>2</v>
      </c>
    </row>
    <row r="1100" spans="2:6" x14ac:dyDescent="0.25">
      <c r="B1100" s="48">
        <v>43015.506249999999</v>
      </c>
      <c r="C1100" s="124">
        <v>452</v>
      </c>
      <c r="D1100" s="124" t="s">
        <v>287</v>
      </c>
      <c r="E1100" s="124" t="s">
        <v>54</v>
      </c>
      <c r="F1100" s="124" t="s">
        <v>1</v>
      </c>
    </row>
    <row r="1101" spans="2:6" x14ac:dyDescent="0.25">
      <c r="B1101" s="48">
        <v>43015.765972222223</v>
      </c>
      <c r="C1101" s="124">
        <v>469</v>
      </c>
      <c r="D1101" s="124" t="s">
        <v>420</v>
      </c>
      <c r="E1101" s="124" t="s">
        <v>7</v>
      </c>
      <c r="F1101" s="124" t="s">
        <v>2</v>
      </c>
    </row>
    <row r="1102" spans="2:6" x14ac:dyDescent="0.25">
      <c r="B1102" s="48">
        <v>43017.392361111109</v>
      </c>
      <c r="C1102" s="124">
        <v>163</v>
      </c>
      <c r="D1102" s="124" t="s">
        <v>247</v>
      </c>
      <c r="E1102" s="124" t="s">
        <v>7</v>
      </c>
      <c r="F1102" s="124" t="s">
        <v>2</v>
      </c>
    </row>
    <row r="1103" spans="2:6" x14ac:dyDescent="0.25">
      <c r="B1103" s="48">
        <v>43017.40625</v>
      </c>
      <c r="C1103" s="124">
        <v>163</v>
      </c>
      <c r="D1103" s="124" t="s">
        <v>247</v>
      </c>
      <c r="E1103" s="124" t="s">
        <v>7</v>
      </c>
      <c r="F1103" s="124" t="s">
        <v>1</v>
      </c>
    </row>
    <row r="1104" spans="2:6" x14ac:dyDescent="0.25">
      <c r="B1104" s="48">
        <v>43017.425694444442</v>
      </c>
      <c r="C1104" s="124">
        <v>163</v>
      </c>
      <c r="D1104" s="124" t="s">
        <v>247</v>
      </c>
      <c r="E1104" s="124" t="s">
        <v>7</v>
      </c>
      <c r="F1104" s="124" t="s">
        <v>1</v>
      </c>
    </row>
    <row r="1105" spans="2:6" x14ac:dyDescent="0.25">
      <c r="B1105" s="48">
        <v>43017.431250000001</v>
      </c>
      <c r="C1105" s="124">
        <v>157</v>
      </c>
      <c r="D1105" s="124" t="s">
        <v>243</v>
      </c>
      <c r="E1105" s="124" t="s">
        <v>7</v>
      </c>
      <c r="F1105" s="124" t="s">
        <v>1</v>
      </c>
    </row>
    <row r="1106" spans="2:6" x14ac:dyDescent="0.25">
      <c r="B1106" s="48">
        <v>43017.439583333333</v>
      </c>
      <c r="C1106" s="124">
        <v>163</v>
      </c>
      <c r="D1106" s="124" t="s">
        <v>247</v>
      </c>
      <c r="E1106" s="124" t="s">
        <v>7</v>
      </c>
      <c r="F1106" s="124" t="s">
        <v>2</v>
      </c>
    </row>
    <row r="1107" spans="2:6" x14ac:dyDescent="0.25">
      <c r="B1107" s="48">
        <v>43017.457638888889</v>
      </c>
      <c r="C1107" s="124">
        <v>502</v>
      </c>
      <c r="D1107" s="124" t="s">
        <v>435</v>
      </c>
      <c r="E1107" s="124" t="s">
        <v>7</v>
      </c>
      <c r="F1107" s="124" t="s">
        <v>2</v>
      </c>
    </row>
    <row r="1108" spans="2:6" x14ac:dyDescent="0.25">
      <c r="B1108" s="48">
        <v>43017.457638888889</v>
      </c>
      <c r="C1108" s="124">
        <v>163</v>
      </c>
      <c r="D1108" s="124" t="s">
        <v>247</v>
      </c>
      <c r="E1108" s="124" t="s">
        <v>7</v>
      </c>
      <c r="F1108" s="124" t="s">
        <v>2</v>
      </c>
    </row>
    <row r="1109" spans="2:6" x14ac:dyDescent="0.25">
      <c r="B1109" s="48">
        <v>43017.546527777777</v>
      </c>
      <c r="C1109" s="124">
        <v>197</v>
      </c>
      <c r="D1109" s="124" t="s">
        <v>266</v>
      </c>
      <c r="E1109" s="124" t="s">
        <v>7</v>
      </c>
      <c r="F1109" s="124" t="s">
        <v>1</v>
      </c>
    </row>
    <row r="1110" spans="2:6" x14ac:dyDescent="0.25">
      <c r="B1110" s="48">
        <v>43017.553472222222</v>
      </c>
      <c r="C1110" s="124">
        <v>367</v>
      </c>
      <c r="D1110" s="124" t="s">
        <v>233</v>
      </c>
      <c r="E1110" s="124" t="s">
        <v>7</v>
      </c>
      <c r="F1110" s="124" t="s">
        <v>1</v>
      </c>
    </row>
    <row r="1111" spans="2:6" x14ac:dyDescent="0.25">
      <c r="B1111" s="48">
        <v>43017.64166666667</v>
      </c>
      <c r="C1111" s="124">
        <v>499</v>
      </c>
      <c r="D1111" s="124" t="s">
        <v>436</v>
      </c>
      <c r="E1111" s="124" t="s">
        <v>7</v>
      </c>
      <c r="F1111" s="124" t="s">
        <v>2</v>
      </c>
    </row>
    <row r="1112" spans="2:6" x14ac:dyDescent="0.25">
      <c r="B1112" s="48">
        <v>43018.390972222223</v>
      </c>
      <c r="C1112" s="124">
        <v>163</v>
      </c>
      <c r="D1112" s="124" t="s">
        <v>247</v>
      </c>
      <c r="E1112" s="124" t="s">
        <v>7</v>
      </c>
      <c r="F1112" s="124" t="s">
        <v>2</v>
      </c>
    </row>
    <row r="1113" spans="2:6" x14ac:dyDescent="0.25">
      <c r="B1113" s="48">
        <v>43018.395833333336</v>
      </c>
      <c r="C1113" s="124">
        <v>163</v>
      </c>
      <c r="D1113" s="124" t="s">
        <v>247</v>
      </c>
      <c r="E1113" s="124" t="s">
        <v>7</v>
      </c>
      <c r="F1113" s="124" t="s">
        <v>2</v>
      </c>
    </row>
    <row r="1114" spans="2:6" x14ac:dyDescent="0.25">
      <c r="B1114" s="48">
        <v>43018.413888888892</v>
      </c>
      <c r="C1114" s="124">
        <v>115</v>
      </c>
      <c r="D1114" s="124" t="s">
        <v>251</v>
      </c>
      <c r="E1114" s="124" t="s">
        <v>29</v>
      </c>
      <c r="F1114" s="124" t="s">
        <v>1</v>
      </c>
    </row>
    <row r="1115" spans="2:6" x14ac:dyDescent="0.25">
      <c r="B1115" s="48">
        <v>43018.433333333334</v>
      </c>
      <c r="C1115" s="124">
        <v>309</v>
      </c>
      <c r="D1115" s="124" t="s">
        <v>212</v>
      </c>
      <c r="E1115" s="124" t="s">
        <v>29</v>
      </c>
      <c r="F1115" s="124" t="s">
        <v>1</v>
      </c>
    </row>
    <row r="1116" spans="2:6" x14ac:dyDescent="0.25">
      <c r="B1116" s="48">
        <v>43018.479166666664</v>
      </c>
      <c r="C1116" s="124">
        <v>137</v>
      </c>
      <c r="D1116" s="124" t="s">
        <v>311</v>
      </c>
      <c r="E1116" s="124" t="s">
        <v>52</v>
      </c>
      <c r="F1116" s="124" t="s">
        <v>1</v>
      </c>
    </row>
    <row r="1117" spans="2:6" x14ac:dyDescent="0.25">
      <c r="B1117" s="48">
        <v>43018.734027777777</v>
      </c>
      <c r="C1117" s="124">
        <v>165</v>
      </c>
      <c r="D1117" s="124" t="s">
        <v>250</v>
      </c>
      <c r="E1117" s="124" t="s">
        <v>7</v>
      </c>
      <c r="F1117" s="124" t="s">
        <v>1</v>
      </c>
    </row>
    <row r="1118" spans="2:6" x14ac:dyDescent="0.25">
      <c r="B1118" s="48">
        <v>43018.772222222222</v>
      </c>
      <c r="C1118" s="124">
        <v>458</v>
      </c>
      <c r="D1118" s="124" t="s">
        <v>341</v>
      </c>
      <c r="E1118" s="124" t="s">
        <v>343</v>
      </c>
      <c r="F1118" s="124" t="s">
        <v>2</v>
      </c>
    </row>
    <row r="1119" spans="2:6" x14ac:dyDescent="0.25">
      <c r="B1119" s="48">
        <v>43019.386805555558</v>
      </c>
      <c r="C1119" s="124">
        <v>167</v>
      </c>
      <c r="D1119" s="124" t="s">
        <v>302</v>
      </c>
      <c r="E1119" s="124" t="s">
        <v>7</v>
      </c>
      <c r="F1119" s="124" t="s">
        <v>1</v>
      </c>
    </row>
    <row r="1120" spans="2:6" x14ac:dyDescent="0.25">
      <c r="B1120" s="48">
        <v>43019.419444444444</v>
      </c>
      <c r="C1120" s="124">
        <v>167</v>
      </c>
      <c r="D1120" s="124" t="s">
        <v>302</v>
      </c>
      <c r="E1120" s="124" t="s">
        <v>7</v>
      </c>
      <c r="F1120" s="124" t="s">
        <v>1</v>
      </c>
    </row>
    <row r="1121" spans="2:6" x14ac:dyDescent="0.25">
      <c r="B1121" s="48">
        <v>43019.462500000001</v>
      </c>
      <c r="C1121" s="124">
        <v>165</v>
      </c>
      <c r="D1121" s="124" t="s">
        <v>250</v>
      </c>
      <c r="E1121" s="124" t="s">
        <v>7</v>
      </c>
      <c r="F1121" s="124" t="s">
        <v>1</v>
      </c>
    </row>
    <row r="1122" spans="2:6" x14ac:dyDescent="0.25">
      <c r="B1122" s="48">
        <v>43019.645833333336</v>
      </c>
      <c r="C1122" s="124">
        <v>172</v>
      </c>
      <c r="D1122" s="124" t="s">
        <v>223</v>
      </c>
      <c r="E1122" s="124" t="s">
        <v>7</v>
      </c>
      <c r="F1122" s="124" t="s">
        <v>1</v>
      </c>
    </row>
    <row r="1123" spans="2:6" x14ac:dyDescent="0.25">
      <c r="B1123" s="48">
        <v>43019.647916666669</v>
      </c>
      <c r="C1123" s="124">
        <v>172</v>
      </c>
      <c r="D1123" s="124" t="s">
        <v>223</v>
      </c>
      <c r="E1123" s="124" t="s">
        <v>7</v>
      </c>
      <c r="F1123" s="124" t="s">
        <v>1</v>
      </c>
    </row>
    <row r="1124" spans="2:6" x14ac:dyDescent="0.25">
      <c r="B1124" s="48">
        <v>43019.691666666666</v>
      </c>
      <c r="C1124" s="124">
        <v>186</v>
      </c>
      <c r="D1124" s="124" t="s">
        <v>284</v>
      </c>
      <c r="E1124" s="124" t="s">
        <v>7</v>
      </c>
      <c r="F1124" s="124" t="s">
        <v>2</v>
      </c>
    </row>
    <row r="1125" spans="2:6" x14ac:dyDescent="0.25">
      <c r="B1125" s="48">
        <v>43020.378472222219</v>
      </c>
      <c r="C1125" s="124">
        <v>378</v>
      </c>
      <c r="D1125" s="124" t="s">
        <v>221</v>
      </c>
      <c r="E1125" s="124" t="s">
        <v>7</v>
      </c>
      <c r="F1125" s="124" t="s">
        <v>1</v>
      </c>
    </row>
    <row r="1126" spans="2:6" x14ac:dyDescent="0.25">
      <c r="B1126" s="48">
        <v>43020.415277777778</v>
      </c>
      <c r="C1126" s="124">
        <v>163</v>
      </c>
      <c r="D1126" s="124" t="s">
        <v>247</v>
      </c>
      <c r="E1126" s="124" t="s">
        <v>7</v>
      </c>
      <c r="F1126" s="124" t="s">
        <v>2</v>
      </c>
    </row>
    <row r="1127" spans="2:6" x14ac:dyDescent="0.25">
      <c r="B1127" s="48">
        <v>43020.431250000001</v>
      </c>
      <c r="C1127" s="124">
        <v>163</v>
      </c>
      <c r="D1127" s="124" t="s">
        <v>247</v>
      </c>
      <c r="E1127" s="124" t="s">
        <v>7</v>
      </c>
      <c r="F1127" s="124" t="s">
        <v>2</v>
      </c>
    </row>
    <row r="1128" spans="2:6" x14ac:dyDescent="0.25">
      <c r="B1128" s="48">
        <v>43020.438888888886</v>
      </c>
      <c r="C1128" s="124">
        <v>163</v>
      </c>
      <c r="D1128" s="124" t="s">
        <v>247</v>
      </c>
      <c r="E1128" s="124" t="s">
        <v>7</v>
      </c>
      <c r="F1128" s="124" t="s">
        <v>2</v>
      </c>
    </row>
    <row r="1129" spans="2:6" x14ac:dyDescent="0.25">
      <c r="B1129" s="48">
        <v>43020.447916666664</v>
      </c>
      <c r="C1129" s="124">
        <v>163</v>
      </c>
      <c r="D1129" s="124" t="s">
        <v>247</v>
      </c>
      <c r="E1129" s="124" t="s">
        <v>7</v>
      </c>
      <c r="F1129" s="124" t="s">
        <v>1</v>
      </c>
    </row>
    <row r="1130" spans="2:6" x14ac:dyDescent="0.25">
      <c r="B1130" s="48">
        <v>43020.470833333333</v>
      </c>
      <c r="C1130" s="124">
        <v>447</v>
      </c>
      <c r="D1130" s="124" t="s">
        <v>336</v>
      </c>
      <c r="E1130" s="124" t="s">
        <v>87</v>
      </c>
      <c r="F1130" s="124" t="s">
        <v>1</v>
      </c>
    </row>
    <row r="1131" spans="2:6" ht="30" x14ac:dyDescent="0.25">
      <c r="B1131" s="48">
        <v>43021.431250000001</v>
      </c>
      <c r="C1131" s="124">
        <v>110</v>
      </c>
      <c r="D1131" s="49" t="s">
        <v>235</v>
      </c>
      <c r="E1131" s="124" t="s">
        <v>7</v>
      </c>
      <c r="F1131" s="124" t="s">
        <v>1</v>
      </c>
    </row>
    <row r="1132" spans="2:6" x14ac:dyDescent="0.25">
      <c r="B1132" s="48">
        <v>43021.603472222225</v>
      </c>
      <c r="C1132" s="124">
        <v>164</v>
      </c>
      <c r="D1132" s="124" t="s">
        <v>237</v>
      </c>
      <c r="E1132" s="124" t="s">
        <v>7</v>
      </c>
      <c r="F1132" s="124" t="s">
        <v>1</v>
      </c>
    </row>
    <row r="1133" spans="2:6" x14ac:dyDescent="0.25">
      <c r="B1133" s="48">
        <v>43021.677083333336</v>
      </c>
      <c r="C1133" s="124">
        <v>378</v>
      </c>
      <c r="D1133" s="124" t="s">
        <v>221</v>
      </c>
      <c r="E1133" s="124" t="s">
        <v>7</v>
      </c>
      <c r="F1133" s="124" t="s">
        <v>1</v>
      </c>
    </row>
    <row r="1134" spans="2:6" x14ac:dyDescent="0.25">
      <c r="B1134" s="48">
        <v>43021.686111111114</v>
      </c>
      <c r="C1134" s="124">
        <v>122</v>
      </c>
      <c r="D1134" s="124" t="s">
        <v>437</v>
      </c>
      <c r="E1134" s="124" t="s">
        <v>17</v>
      </c>
      <c r="F1134" s="124" t="s">
        <v>2</v>
      </c>
    </row>
    <row r="1135" spans="2:6" x14ac:dyDescent="0.25">
      <c r="B1135" s="48">
        <v>43022.336805555555</v>
      </c>
      <c r="C1135" s="124">
        <v>163</v>
      </c>
      <c r="D1135" s="124" t="s">
        <v>247</v>
      </c>
      <c r="E1135" s="124" t="s">
        <v>7</v>
      </c>
      <c r="F1135" s="124" t="s">
        <v>2</v>
      </c>
    </row>
    <row r="1136" spans="2:6" x14ac:dyDescent="0.25">
      <c r="B1136" s="48">
        <v>43022.395138888889</v>
      </c>
      <c r="C1136" s="124">
        <v>163</v>
      </c>
      <c r="D1136" s="124" t="s">
        <v>247</v>
      </c>
      <c r="E1136" s="124" t="s">
        <v>7</v>
      </c>
      <c r="F1136" s="124" t="s">
        <v>2</v>
      </c>
    </row>
    <row r="1137" spans="2:6" x14ac:dyDescent="0.25">
      <c r="B1137" s="48">
        <v>43022.615277777775</v>
      </c>
      <c r="C1137" s="124">
        <v>460</v>
      </c>
      <c r="D1137" s="124" t="s">
        <v>352</v>
      </c>
      <c r="E1137" s="124" t="s">
        <v>103</v>
      </c>
      <c r="F1137" s="124" t="s">
        <v>1</v>
      </c>
    </row>
    <row r="1138" spans="2:6" x14ac:dyDescent="0.25">
      <c r="B1138" s="48">
        <v>43022.668055555558</v>
      </c>
      <c r="C1138" s="124">
        <v>226</v>
      </c>
      <c r="D1138" s="124" t="s">
        <v>268</v>
      </c>
      <c r="E1138" s="124" t="s">
        <v>7</v>
      </c>
      <c r="F1138" s="124" t="s">
        <v>1</v>
      </c>
    </row>
    <row r="1139" spans="2:6" x14ac:dyDescent="0.25">
      <c r="B1139" s="48">
        <v>43022.692361111112</v>
      </c>
      <c r="C1139" s="124">
        <v>309</v>
      </c>
      <c r="D1139" s="124" t="s">
        <v>212</v>
      </c>
      <c r="E1139" s="124" t="s">
        <v>29</v>
      </c>
      <c r="F1139" s="124" t="s">
        <v>1</v>
      </c>
    </row>
    <row r="1140" spans="2:6" x14ac:dyDescent="0.25">
      <c r="B1140" s="48">
        <v>43023.579861111109</v>
      </c>
      <c r="C1140" s="124">
        <v>161</v>
      </c>
      <c r="D1140" s="124" t="s">
        <v>240</v>
      </c>
      <c r="E1140" s="124" t="s">
        <v>34</v>
      </c>
      <c r="F1140" s="124" t="s">
        <v>1</v>
      </c>
    </row>
    <row r="1141" spans="2:6" x14ac:dyDescent="0.25">
      <c r="B1141" s="48">
        <v>43024.607638888891</v>
      </c>
      <c r="C1141" s="124">
        <v>252</v>
      </c>
      <c r="D1141" s="124" t="s">
        <v>283</v>
      </c>
      <c r="E1141" s="124" t="s">
        <v>7</v>
      </c>
      <c r="F1141" s="124" t="s">
        <v>1</v>
      </c>
    </row>
    <row r="1142" spans="2:6" x14ac:dyDescent="0.25">
      <c r="B1142" s="48">
        <v>43025.480555555558</v>
      </c>
      <c r="C1142" s="124">
        <v>167</v>
      </c>
      <c r="D1142" s="124" t="s">
        <v>302</v>
      </c>
      <c r="E1142" s="124" t="s">
        <v>7</v>
      </c>
      <c r="F1142" s="124" t="s">
        <v>1</v>
      </c>
    </row>
    <row r="1143" spans="2:6" x14ac:dyDescent="0.25">
      <c r="B1143" s="48">
        <v>43025.647916666669</v>
      </c>
      <c r="C1143" s="124">
        <v>172</v>
      </c>
      <c r="D1143" s="124" t="s">
        <v>223</v>
      </c>
      <c r="E1143" s="124" t="s">
        <v>7</v>
      </c>
      <c r="F1143" s="124" t="s">
        <v>1</v>
      </c>
    </row>
    <row r="1144" spans="2:6" x14ac:dyDescent="0.25">
      <c r="B1144" s="48">
        <v>43025.654166666667</v>
      </c>
      <c r="C1144" s="124">
        <v>172</v>
      </c>
      <c r="D1144" s="124" t="s">
        <v>223</v>
      </c>
      <c r="E1144" s="124" t="s">
        <v>7</v>
      </c>
      <c r="F1144" s="124" t="s">
        <v>1</v>
      </c>
    </row>
    <row r="1145" spans="2:6" x14ac:dyDescent="0.25">
      <c r="B1145" s="48">
        <v>43025.688194444447</v>
      </c>
      <c r="C1145" s="124">
        <v>470</v>
      </c>
      <c r="D1145" s="124" t="s">
        <v>438</v>
      </c>
      <c r="E1145" s="124" t="s">
        <v>17</v>
      </c>
      <c r="F1145" s="124" t="s">
        <v>2</v>
      </c>
    </row>
    <row r="1146" spans="2:6" x14ac:dyDescent="0.25">
      <c r="B1146" s="48">
        <v>43025.73541666667</v>
      </c>
      <c r="C1146" s="124">
        <v>165</v>
      </c>
      <c r="D1146" s="124" t="s">
        <v>250</v>
      </c>
      <c r="E1146" s="124" t="s">
        <v>7</v>
      </c>
      <c r="F1146" s="124" t="s">
        <v>1</v>
      </c>
    </row>
    <row r="1147" spans="2:6" x14ac:dyDescent="0.25">
      <c r="B1147" s="48">
        <v>43025.748611111114</v>
      </c>
      <c r="C1147" s="124">
        <v>378</v>
      </c>
      <c r="D1147" s="124" t="s">
        <v>221</v>
      </c>
      <c r="E1147" s="124" t="s">
        <v>7</v>
      </c>
      <c r="F1147" s="124" t="s">
        <v>1</v>
      </c>
    </row>
    <row r="1148" spans="2:6" x14ac:dyDescent="0.25">
      <c r="B1148" s="48">
        <v>43026.643055555556</v>
      </c>
      <c r="C1148" s="124">
        <v>224</v>
      </c>
      <c r="D1148" s="124" t="s">
        <v>272</v>
      </c>
      <c r="E1148" s="124" t="s">
        <v>29</v>
      </c>
      <c r="F1148" s="124" t="s">
        <v>2</v>
      </c>
    </row>
    <row r="1149" spans="2:6" x14ac:dyDescent="0.25">
      <c r="B1149" s="48">
        <v>43026.644444444442</v>
      </c>
      <c r="C1149" s="124">
        <v>224</v>
      </c>
      <c r="D1149" s="124" t="s">
        <v>272</v>
      </c>
      <c r="E1149" s="124" t="s">
        <v>29</v>
      </c>
      <c r="F1149" s="124" t="s">
        <v>2</v>
      </c>
    </row>
    <row r="1150" spans="2:6" x14ac:dyDescent="0.25">
      <c r="B1150" s="48">
        <v>43026.693749999999</v>
      </c>
      <c r="C1150" s="124">
        <v>390</v>
      </c>
      <c r="D1150" s="124" t="s">
        <v>319</v>
      </c>
      <c r="E1150" s="124" t="s">
        <v>29</v>
      </c>
      <c r="F1150" s="124" t="s">
        <v>1</v>
      </c>
    </row>
    <row r="1151" spans="2:6" x14ac:dyDescent="0.25">
      <c r="B1151" s="48">
        <v>43026.695833333331</v>
      </c>
      <c r="C1151" s="124">
        <v>163</v>
      </c>
      <c r="D1151" s="124" t="s">
        <v>247</v>
      </c>
      <c r="E1151" s="124" t="s">
        <v>7</v>
      </c>
      <c r="F1151" s="124" t="s">
        <v>2</v>
      </c>
    </row>
    <row r="1152" spans="2:6" x14ac:dyDescent="0.25">
      <c r="B1152" s="48">
        <v>43026.709027777775</v>
      </c>
      <c r="C1152" s="124">
        <v>163</v>
      </c>
      <c r="D1152" s="124" t="s">
        <v>247</v>
      </c>
      <c r="E1152" s="124" t="s">
        <v>7</v>
      </c>
      <c r="F1152" s="124" t="s">
        <v>1</v>
      </c>
    </row>
    <row r="1153" spans="2:6" x14ac:dyDescent="0.25">
      <c r="B1153" s="48">
        <v>43026.752083333333</v>
      </c>
      <c r="C1153" s="124">
        <v>137</v>
      </c>
      <c r="D1153" s="124" t="s">
        <v>311</v>
      </c>
      <c r="E1153" s="124" t="s">
        <v>52</v>
      </c>
      <c r="F1153" s="124" t="s">
        <v>2</v>
      </c>
    </row>
    <row r="1154" spans="2:6" x14ac:dyDescent="0.25">
      <c r="B1154" s="48">
        <v>43026.792361111111</v>
      </c>
      <c r="C1154" s="124">
        <v>496</v>
      </c>
      <c r="D1154" s="124" t="s">
        <v>439</v>
      </c>
      <c r="E1154" s="124" t="s">
        <v>7</v>
      </c>
      <c r="F1154" s="124" t="s">
        <v>1</v>
      </c>
    </row>
    <row r="1155" spans="2:6" x14ac:dyDescent="0.25">
      <c r="B1155" s="48">
        <v>43026.802777777775</v>
      </c>
      <c r="C1155" s="124">
        <v>461</v>
      </c>
      <c r="D1155" s="124" t="s">
        <v>359</v>
      </c>
      <c r="E1155" s="124" t="s">
        <v>7</v>
      </c>
      <c r="F1155" s="124" t="s">
        <v>1</v>
      </c>
    </row>
    <row r="1156" spans="2:6" x14ac:dyDescent="0.25">
      <c r="B1156" s="48">
        <v>43026.814583333333</v>
      </c>
      <c r="C1156" s="124">
        <v>461</v>
      </c>
      <c r="D1156" s="124" t="s">
        <v>359</v>
      </c>
      <c r="E1156" s="124" t="s">
        <v>7</v>
      </c>
      <c r="F1156" s="124" t="s">
        <v>1</v>
      </c>
    </row>
    <row r="1157" spans="2:6" x14ac:dyDescent="0.25">
      <c r="B1157" s="48">
        <v>43027.57708333333</v>
      </c>
      <c r="C1157" s="124">
        <v>451</v>
      </c>
      <c r="D1157" s="124" t="s">
        <v>267</v>
      </c>
      <c r="E1157" s="124" t="s">
        <v>7</v>
      </c>
      <c r="F1157" s="124" t="s">
        <v>2</v>
      </c>
    </row>
    <row r="1158" spans="2:6" x14ac:dyDescent="0.25">
      <c r="B1158" s="48">
        <v>43027.604861111111</v>
      </c>
      <c r="C1158" s="124">
        <v>451</v>
      </c>
      <c r="D1158" s="124" t="s">
        <v>267</v>
      </c>
      <c r="E1158" s="124" t="s">
        <v>7</v>
      </c>
      <c r="F1158" s="124" t="s">
        <v>2</v>
      </c>
    </row>
    <row r="1159" spans="2:6" x14ac:dyDescent="0.25">
      <c r="B1159" s="48">
        <v>43027.71875</v>
      </c>
      <c r="C1159" s="124">
        <v>157</v>
      </c>
      <c r="D1159" s="124" t="s">
        <v>243</v>
      </c>
      <c r="E1159" s="124" t="s">
        <v>7</v>
      </c>
      <c r="F1159" s="124" t="s">
        <v>1</v>
      </c>
    </row>
    <row r="1160" spans="2:6" x14ac:dyDescent="0.25">
      <c r="B1160" s="48">
        <v>43028.664583333331</v>
      </c>
      <c r="C1160" s="124">
        <v>388</v>
      </c>
      <c r="D1160" s="124" t="s">
        <v>239</v>
      </c>
      <c r="E1160" s="124" t="s">
        <v>39</v>
      </c>
      <c r="F1160" s="124" t="s">
        <v>2</v>
      </c>
    </row>
    <row r="1161" spans="2:6" x14ac:dyDescent="0.25">
      <c r="B1161" s="48">
        <v>43028.75277777778</v>
      </c>
      <c r="C1161" s="124">
        <v>251</v>
      </c>
      <c r="D1161" s="124" t="s">
        <v>423</v>
      </c>
      <c r="E1161" s="124" t="s">
        <v>7</v>
      </c>
      <c r="F1161" s="124" t="s">
        <v>1</v>
      </c>
    </row>
    <row r="1162" spans="2:6" x14ac:dyDescent="0.25">
      <c r="B1162" s="48">
        <v>43029.42291666667</v>
      </c>
      <c r="C1162" s="124">
        <v>160</v>
      </c>
      <c r="D1162" s="124" t="s">
        <v>227</v>
      </c>
      <c r="E1162" s="124" t="s">
        <v>7</v>
      </c>
      <c r="F1162" s="124" t="s">
        <v>1</v>
      </c>
    </row>
    <row r="1163" spans="2:6" x14ac:dyDescent="0.25">
      <c r="B1163" s="48">
        <v>43029.568749999999</v>
      </c>
      <c r="C1163" s="124">
        <v>138</v>
      </c>
      <c r="D1163" s="124" t="s">
        <v>440</v>
      </c>
      <c r="E1163" s="124" t="s">
        <v>58</v>
      </c>
      <c r="F1163" s="124" t="s">
        <v>2</v>
      </c>
    </row>
    <row r="1164" spans="2:6" x14ac:dyDescent="0.25">
      <c r="B1164" s="48">
        <v>43030.511111111111</v>
      </c>
      <c r="C1164" s="124">
        <v>468</v>
      </c>
      <c r="D1164" s="124" t="s">
        <v>441</v>
      </c>
      <c r="E1164" s="124" t="s">
        <v>7</v>
      </c>
      <c r="F1164" s="124" t="s">
        <v>1</v>
      </c>
    </row>
    <row r="1165" spans="2:6" x14ac:dyDescent="0.25">
      <c r="B1165" s="48">
        <v>43031.49722222222</v>
      </c>
      <c r="C1165" s="124">
        <v>378</v>
      </c>
      <c r="D1165" s="124" t="s">
        <v>221</v>
      </c>
      <c r="E1165" s="124" t="s">
        <v>7</v>
      </c>
      <c r="F1165" s="124" t="s">
        <v>1</v>
      </c>
    </row>
    <row r="1166" spans="2:6" x14ac:dyDescent="0.25">
      <c r="B1166" s="48">
        <v>43031.530555555553</v>
      </c>
      <c r="C1166" s="124">
        <v>251</v>
      </c>
      <c r="D1166" s="124" t="s">
        <v>423</v>
      </c>
      <c r="E1166" s="124" t="s">
        <v>7</v>
      </c>
      <c r="F1166" s="124" t="s">
        <v>1</v>
      </c>
    </row>
    <row r="1167" spans="2:6" x14ac:dyDescent="0.25">
      <c r="B1167" s="48">
        <v>43031.530555555553</v>
      </c>
      <c r="C1167" s="124">
        <v>172</v>
      </c>
      <c r="D1167" s="124" t="s">
        <v>223</v>
      </c>
      <c r="E1167" s="124" t="s">
        <v>7</v>
      </c>
      <c r="F1167" s="124" t="s">
        <v>1</v>
      </c>
    </row>
    <row r="1168" spans="2:6" x14ac:dyDescent="0.25">
      <c r="B1168" s="48">
        <v>43031.668749999997</v>
      </c>
      <c r="C1168" s="124">
        <v>464</v>
      </c>
      <c r="D1168" s="124" t="s">
        <v>421</v>
      </c>
      <c r="E1168" s="124" t="s">
        <v>7</v>
      </c>
      <c r="F1168" s="124" t="s">
        <v>2</v>
      </c>
    </row>
    <row r="1169" spans="2:6" x14ac:dyDescent="0.25">
      <c r="B1169" s="48">
        <v>43031.674305555556</v>
      </c>
      <c r="C1169" s="124">
        <v>168</v>
      </c>
      <c r="D1169" s="124" t="s">
        <v>279</v>
      </c>
      <c r="E1169" s="124" t="s">
        <v>7</v>
      </c>
      <c r="F1169" s="124" t="s">
        <v>1</v>
      </c>
    </row>
    <row r="1170" spans="2:6" x14ac:dyDescent="0.25">
      <c r="B1170" s="48">
        <v>43031.677777777775</v>
      </c>
      <c r="C1170" s="124">
        <v>168</v>
      </c>
      <c r="D1170" s="124" t="s">
        <v>279</v>
      </c>
      <c r="E1170" s="124" t="s">
        <v>7</v>
      </c>
      <c r="F1170" s="124" t="s">
        <v>1</v>
      </c>
    </row>
    <row r="1171" spans="2:6" x14ac:dyDescent="0.25">
      <c r="B1171" s="48">
        <v>43031.729861111111</v>
      </c>
      <c r="C1171" s="124">
        <v>262</v>
      </c>
      <c r="D1171" s="124" t="s">
        <v>289</v>
      </c>
      <c r="E1171" s="124" t="s">
        <v>7</v>
      </c>
      <c r="F1171" s="124" t="s">
        <v>1</v>
      </c>
    </row>
    <row r="1172" spans="2:6" x14ac:dyDescent="0.25">
      <c r="B1172" s="48">
        <v>43032.386805555558</v>
      </c>
      <c r="C1172" s="124">
        <v>172</v>
      </c>
      <c r="D1172" s="124" t="s">
        <v>223</v>
      </c>
      <c r="E1172" s="124" t="s">
        <v>7</v>
      </c>
      <c r="F1172" s="124" t="s">
        <v>2</v>
      </c>
    </row>
    <row r="1173" spans="2:6" x14ac:dyDescent="0.25">
      <c r="B1173" s="48">
        <v>43032.39166666667</v>
      </c>
      <c r="C1173" s="124">
        <v>172</v>
      </c>
      <c r="D1173" s="124" t="s">
        <v>223</v>
      </c>
      <c r="E1173" s="124" t="s">
        <v>7</v>
      </c>
      <c r="F1173" s="124" t="s">
        <v>1</v>
      </c>
    </row>
    <row r="1174" spans="2:6" x14ac:dyDescent="0.25">
      <c r="B1174" s="48">
        <v>43032.40902777778</v>
      </c>
      <c r="C1174" s="124">
        <v>172</v>
      </c>
      <c r="D1174" s="124" t="s">
        <v>223</v>
      </c>
      <c r="E1174" s="124" t="s">
        <v>7</v>
      </c>
      <c r="F1174" s="124" t="s">
        <v>1</v>
      </c>
    </row>
    <row r="1175" spans="2:6" x14ac:dyDescent="0.25">
      <c r="B1175" s="48">
        <v>43032.47152777778</v>
      </c>
      <c r="C1175" s="124">
        <v>160</v>
      </c>
      <c r="D1175" s="124" t="s">
        <v>227</v>
      </c>
      <c r="E1175" s="124" t="s">
        <v>7</v>
      </c>
      <c r="F1175" s="124" t="s">
        <v>1</v>
      </c>
    </row>
    <row r="1176" spans="2:6" x14ac:dyDescent="0.25">
      <c r="B1176" s="48">
        <v>43032.495138888888</v>
      </c>
      <c r="C1176" s="124">
        <v>201</v>
      </c>
      <c r="D1176" s="124" t="s">
        <v>307</v>
      </c>
      <c r="E1176" s="124" t="s">
        <v>75</v>
      </c>
      <c r="F1176" s="124" t="s">
        <v>1</v>
      </c>
    </row>
    <row r="1177" spans="2:6" x14ac:dyDescent="0.25">
      <c r="B1177" s="48">
        <v>43032.699305555558</v>
      </c>
      <c r="C1177" s="124">
        <v>367</v>
      </c>
      <c r="D1177" s="124" t="s">
        <v>233</v>
      </c>
      <c r="E1177" s="124" t="s">
        <v>7</v>
      </c>
      <c r="F1177" s="124" t="s">
        <v>1</v>
      </c>
    </row>
    <row r="1178" spans="2:6" x14ac:dyDescent="0.25">
      <c r="B1178" s="48">
        <v>43032.803472222222</v>
      </c>
      <c r="C1178" s="124">
        <v>390</v>
      </c>
      <c r="D1178" s="124" t="s">
        <v>319</v>
      </c>
      <c r="E1178" s="124" t="s">
        <v>29</v>
      </c>
      <c r="F1178" s="124" t="s">
        <v>1</v>
      </c>
    </row>
    <row r="1179" spans="2:6" x14ac:dyDescent="0.25">
      <c r="B1179" s="48">
        <v>43032.820138888892</v>
      </c>
      <c r="C1179" s="124">
        <v>468</v>
      </c>
      <c r="D1179" s="124" t="s">
        <v>441</v>
      </c>
      <c r="E1179" s="124" t="s">
        <v>7</v>
      </c>
      <c r="F1179" s="124" t="s">
        <v>2</v>
      </c>
    </row>
    <row r="1180" spans="2:6" x14ac:dyDescent="0.25">
      <c r="B1180" s="48">
        <v>43033.30972222222</v>
      </c>
      <c r="C1180" s="124">
        <v>172</v>
      </c>
      <c r="D1180" s="124" t="s">
        <v>223</v>
      </c>
      <c r="E1180" s="124" t="s">
        <v>7</v>
      </c>
      <c r="F1180" s="124" t="s">
        <v>1</v>
      </c>
    </row>
    <row r="1181" spans="2:6" x14ac:dyDescent="0.25">
      <c r="B1181" s="48">
        <v>43033.386111111111</v>
      </c>
      <c r="C1181" s="124">
        <v>172</v>
      </c>
      <c r="D1181" s="124" t="s">
        <v>223</v>
      </c>
      <c r="E1181" s="124" t="s">
        <v>7</v>
      </c>
      <c r="F1181" s="124" t="s">
        <v>1</v>
      </c>
    </row>
    <row r="1182" spans="2:6" x14ac:dyDescent="0.25">
      <c r="B1182" s="48">
        <v>43033.696527777778</v>
      </c>
      <c r="C1182" s="124">
        <v>464</v>
      </c>
      <c r="D1182" s="124" t="s">
        <v>421</v>
      </c>
      <c r="E1182" s="124" t="s">
        <v>7</v>
      </c>
      <c r="F1182" s="124" t="s">
        <v>2</v>
      </c>
    </row>
    <row r="1183" spans="2:6" x14ac:dyDescent="0.25">
      <c r="B1183" s="48">
        <v>43033.727083333331</v>
      </c>
      <c r="C1183" s="124">
        <v>163</v>
      </c>
      <c r="D1183" s="124" t="s">
        <v>247</v>
      </c>
      <c r="E1183" s="124" t="s">
        <v>7</v>
      </c>
      <c r="F1183" s="124" t="s">
        <v>2</v>
      </c>
    </row>
    <row r="1184" spans="2:6" x14ac:dyDescent="0.25">
      <c r="B1184" s="48">
        <v>43033.728472222225</v>
      </c>
      <c r="C1184" s="124">
        <v>163</v>
      </c>
      <c r="D1184" s="124" t="s">
        <v>247</v>
      </c>
      <c r="E1184" s="124" t="s">
        <v>7</v>
      </c>
      <c r="F1184" s="124" t="s">
        <v>2</v>
      </c>
    </row>
    <row r="1185" spans="2:6" x14ac:dyDescent="0.25">
      <c r="B1185" s="48">
        <v>43033.787499999999</v>
      </c>
      <c r="C1185" s="124">
        <v>226</v>
      </c>
      <c r="D1185" s="124" t="s">
        <v>268</v>
      </c>
      <c r="E1185" s="124" t="s">
        <v>7</v>
      </c>
      <c r="F1185" s="124" t="s">
        <v>2</v>
      </c>
    </row>
    <row r="1186" spans="2:6" x14ac:dyDescent="0.25">
      <c r="B1186" s="48">
        <v>43034.345833333333</v>
      </c>
      <c r="C1186" s="124">
        <v>367</v>
      </c>
      <c r="D1186" s="124" t="s">
        <v>233</v>
      </c>
      <c r="E1186" s="124" t="s">
        <v>7</v>
      </c>
      <c r="F1186" s="124" t="s">
        <v>2</v>
      </c>
    </row>
    <row r="1187" spans="2:6" x14ac:dyDescent="0.25">
      <c r="B1187" s="48">
        <v>43034.373611111114</v>
      </c>
      <c r="C1187" s="124">
        <v>502</v>
      </c>
      <c r="D1187" s="124" t="s">
        <v>435</v>
      </c>
      <c r="E1187" s="124" t="s">
        <v>7</v>
      </c>
      <c r="F1187" s="124" t="s">
        <v>2</v>
      </c>
    </row>
    <row r="1188" spans="2:6" x14ac:dyDescent="0.25">
      <c r="B1188" s="48">
        <v>43034.481249999997</v>
      </c>
      <c r="C1188" s="124">
        <v>378</v>
      </c>
      <c r="D1188" s="124" t="s">
        <v>221</v>
      </c>
      <c r="E1188" s="124" t="s">
        <v>7</v>
      </c>
      <c r="F1188" s="124" t="s">
        <v>1</v>
      </c>
    </row>
    <row r="1189" spans="2:6" x14ac:dyDescent="0.25">
      <c r="B1189" s="48">
        <v>43034.615972222222</v>
      </c>
      <c r="C1189" s="124">
        <v>264</v>
      </c>
      <c r="D1189" s="124" t="s">
        <v>248</v>
      </c>
      <c r="E1189" s="124" t="s">
        <v>71</v>
      </c>
      <c r="F1189" s="124" t="s">
        <v>1</v>
      </c>
    </row>
    <row r="1190" spans="2:6" x14ac:dyDescent="0.25">
      <c r="B1190" s="48">
        <v>43034.637499999997</v>
      </c>
      <c r="C1190" s="124">
        <v>388</v>
      </c>
      <c r="D1190" s="124" t="s">
        <v>239</v>
      </c>
      <c r="E1190" s="124" t="s">
        <v>39</v>
      </c>
      <c r="F1190" s="124" t="s">
        <v>1</v>
      </c>
    </row>
    <row r="1191" spans="2:6" x14ac:dyDescent="0.25">
      <c r="B1191" s="48">
        <v>43034.683333333334</v>
      </c>
      <c r="C1191" s="124">
        <v>164</v>
      </c>
      <c r="D1191" s="124" t="s">
        <v>237</v>
      </c>
      <c r="E1191" s="124" t="s">
        <v>7</v>
      </c>
      <c r="F1191" s="124" t="s">
        <v>1</v>
      </c>
    </row>
    <row r="1192" spans="2:6" x14ac:dyDescent="0.25">
      <c r="B1192" s="48">
        <v>43034.838888888888</v>
      </c>
      <c r="C1192" s="124">
        <v>226</v>
      </c>
      <c r="D1192" s="124" t="s">
        <v>268</v>
      </c>
      <c r="E1192" s="124" t="s">
        <v>7</v>
      </c>
      <c r="F1192" s="124" t="s">
        <v>2</v>
      </c>
    </row>
    <row r="1193" spans="2:6" x14ac:dyDescent="0.25">
      <c r="B1193" s="48">
        <v>43035.40902777778</v>
      </c>
      <c r="C1193" s="124">
        <v>378</v>
      </c>
      <c r="D1193" s="124" t="s">
        <v>221</v>
      </c>
      <c r="E1193" s="124" t="s">
        <v>7</v>
      </c>
      <c r="F1193" s="124" t="s">
        <v>1</v>
      </c>
    </row>
    <row r="1194" spans="2:6" x14ac:dyDescent="0.25">
      <c r="B1194" s="48">
        <v>43035.655555555553</v>
      </c>
      <c r="C1194" s="124">
        <v>161</v>
      </c>
      <c r="D1194" s="124" t="s">
        <v>240</v>
      </c>
      <c r="E1194" s="124" t="s">
        <v>34</v>
      </c>
      <c r="F1194" s="124" t="s">
        <v>1</v>
      </c>
    </row>
    <row r="1195" spans="2:6" x14ac:dyDescent="0.25">
      <c r="B1195" s="48">
        <v>43035.847222222219</v>
      </c>
      <c r="C1195" s="124">
        <v>468</v>
      </c>
      <c r="D1195" s="124" t="s">
        <v>441</v>
      </c>
      <c r="E1195" s="124" t="s">
        <v>7</v>
      </c>
      <c r="F1195" s="124" t="s">
        <v>1</v>
      </c>
    </row>
    <row r="1196" spans="2:6" x14ac:dyDescent="0.25">
      <c r="B1196" s="48">
        <v>43036.363888888889</v>
      </c>
      <c r="C1196" s="124">
        <v>467</v>
      </c>
      <c r="D1196" s="124" t="s">
        <v>419</v>
      </c>
      <c r="E1196" s="124" t="s">
        <v>7</v>
      </c>
      <c r="F1196" s="124" t="s">
        <v>2</v>
      </c>
    </row>
    <row r="1197" spans="2:6" x14ac:dyDescent="0.25">
      <c r="B1197" s="48">
        <v>43036.433333333334</v>
      </c>
      <c r="C1197" s="124">
        <v>469</v>
      </c>
      <c r="D1197" s="124" t="s">
        <v>420</v>
      </c>
      <c r="E1197" s="124" t="s">
        <v>7</v>
      </c>
      <c r="F1197" s="124" t="s">
        <v>2</v>
      </c>
    </row>
    <row r="1198" spans="2:6" x14ac:dyDescent="0.25">
      <c r="B1198" s="48">
        <v>43036.521527777775</v>
      </c>
      <c r="C1198" s="124">
        <v>309</v>
      </c>
      <c r="D1198" s="124" t="s">
        <v>212</v>
      </c>
      <c r="E1198" s="124" t="s">
        <v>29</v>
      </c>
      <c r="F1198" s="124" t="s">
        <v>1</v>
      </c>
    </row>
    <row r="1199" spans="2:6" x14ac:dyDescent="0.25">
      <c r="B1199" s="48">
        <v>43036.635416666664</v>
      </c>
      <c r="C1199" s="124">
        <v>165</v>
      </c>
      <c r="D1199" s="124" t="s">
        <v>250</v>
      </c>
      <c r="E1199" s="124" t="s">
        <v>7</v>
      </c>
      <c r="F1199" s="124" t="s">
        <v>1</v>
      </c>
    </row>
    <row r="1200" spans="2:6" x14ac:dyDescent="0.25">
      <c r="B1200" s="48">
        <v>43036.693749999999</v>
      </c>
      <c r="C1200" s="124">
        <v>378</v>
      </c>
      <c r="D1200" s="124" t="s">
        <v>221</v>
      </c>
      <c r="E1200" s="124" t="s">
        <v>7</v>
      </c>
      <c r="F1200" s="124" t="s">
        <v>1</v>
      </c>
    </row>
    <row r="1201" spans="2:6" x14ac:dyDescent="0.25">
      <c r="B1201" s="48">
        <v>43038.328472222223</v>
      </c>
      <c r="C1201" s="124">
        <v>176</v>
      </c>
      <c r="D1201" s="124" t="s">
        <v>340</v>
      </c>
      <c r="E1201" s="124" t="s">
        <v>29</v>
      </c>
      <c r="F1201" s="124" t="s">
        <v>1</v>
      </c>
    </row>
    <row r="1202" spans="2:6" x14ac:dyDescent="0.25">
      <c r="B1202" s="48">
        <v>43038.768750000003</v>
      </c>
      <c r="C1202" s="124">
        <v>133</v>
      </c>
      <c r="D1202" s="124" t="s">
        <v>249</v>
      </c>
      <c r="E1202" s="124" t="s">
        <v>12</v>
      </c>
      <c r="F1202" s="124" t="s">
        <v>1</v>
      </c>
    </row>
    <row r="1203" spans="2:6" x14ac:dyDescent="0.25">
      <c r="B1203" s="48">
        <v>43038.783333333333</v>
      </c>
      <c r="C1203" s="124">
        <v>133</v>
      </c>
      <c r="D1203" s="124" t="s">
        <v>249</v>
      </c>
      <c r="E1203" s="124" t="s">
        <v>12</v>
      </c>
      <c r="F1203" s="124" t="s">
        <v>1</v>
      </c>
    </row>
    <row r="1204" spans="2:6" x14ac:dyDescent="0.25">
      <c r="B1204" s="48">
        <v>43039.619444444441</v>
      </c>
      <c r="C1204" s="124">
        <v>367</v>
      </c>
      <c r="D1204" s="124" t="s">
        <v>233</v>
      </c>
      <c r="E1204" s="124" t="s">
        <v>7</v>
      </c>
      <c r="F1204" s="124" t="s">
        <v>2</v>
      </c>
    </row>
    <row r="1205" spans="2:6" x14ac:dyDescent="0.25">
      <c r="B1205" s="48">
        <v>43039.716666666667</v>
      </c>
      <c r="C1205" s="124">
        <v>309</v>
      </c>
      <c r="D1205" s="124" t="s">
        <v>212</v>
      </c>
      <c r="E1205" s="124" t="s">
        <v>29</v>
      </c>
      <c r="F1205" s="124" t="s">
        <v>1</v>
      </c>
    </row>
    <row r="1206" spans="2:6" x14ac:dyDescent="0.25">
      <c r="B1206" s="48">
        <v>43040.729398148149</v>
      </c>
      <c r="C1206" s="102">
        <v>162</v>
      </c>
      <c r="D1206" s="124" t="s">
        <v>449</v>
      </c>
      <c r="E1206" s="103" t="s">
        <v>19</v>
      </c>
      <c r="F1206" s="124" t="s">
        <v>2</v>
      </c>
    </row>
    <row r="1207" spans="2:6" x14ac:dyDescent="0.25">
      <c r="B1207" s="48">
        <v>43041.869872685187</v>
      </c>
      <c r="C1207" s="102">
        <v>389</v>
      </c>
      <c r="D1207" s="124" t="s">
        <v>392</v>
      </c>
      <c r="E1207" s="103" t="s">
        <v>7</v>
      </c>
      <c r="F1207" s="124" t="s">
        <v>2</v>
      </c>
    </row>
    <row r="1208" spans="2:6" x14ac:dyDescent="0.25">
      <c r="B1208" s="48">
        <v>43042.77275462963</v>
      </c>
      <c r="C1208" s="102">
        <v>378</v>
      </c>
      <c r="D1208" s="124" t="s">
        <v>378</v>
      </c>
      <c r="E1208" s="103" t="s">
        <v>7</v>
      </c>
      <c r="F1208" s="124" t="s">
        <v>2</v>
      </c>
    </row>
    <row r="1209" spans="2:6" x14ac:dyDescent="0.25">
      <c r="B1209" s="48">
        <v>43042.776724537034</v>
      </c>
      <c r="C1209" s="102">
        <v>451</v>
      </c>
      <c r="D1209" s="124" t="s">
        <v>377</v>
      </c>
      <c r="E1209" s="103" t="s">
        <v>7</v>
      </c>
      <c r="F1209" s="124" t="s">
        <v>2</v>
      </c>
    </row>
    <row r="1210" spans="2:6" x14ac:dyDescent="0.25">
      <c r="B1210" s="48">
        <v>43042.866388888891</v>
      </c>
      <c r="C1210" s="102">
        <v>367</v>
      </c>
      <c r="D1210" s="124" t="s">
        <v>393</v>
      </c>
      <c r="E1210" s="103" t="s">
        <v>7</v>
      </c>
      <c r="F1210" s="124" t="s">
        <v>2</v>
      </c>
    </row>
    <row r="1211" spans="2:6" x14ac:dyDescent="0.25">
      <c r="B1211" s="48">
        <v>43042.933356481481</v>
      </c>
      <c r="C1211" s="102">
        <v>257</v>
      </c>
      <c r="D1211" s="124" t="s">
        <v>450</v>
      </c>
      <c r="E1211" s="103" t="s">
        <v>29</v>
      </c>
      <c r="F1211" s="124" t="s">
        <v>2</v>
      </c>
    </row>
    <row r="1212" spans="2:6" x14ac:dyDescent="0.25">
      <c r="B1212" s="48">
        <v>43042.937916666669</v>
      </c>
      <c r="C1212" s="102">
        <v>309</v>
      </c>
      <c r="D1212" s="124" t="s">
        <v>389</v>
      </c>
      <c r="E1212" s="103" t="s">
        <v>29</v>
      </c>
      <c r="F1212" s="124" t="s">
        <v>1</v>
      </c>
    </row>
    <row r="1213" spans="2:6" x14ac:dyDescent="0.25">
      <c r="B1213" s="48">
        <v>43042.944351851853</v>
      </c>
      <c r="C1213" s="102">
        <v>389</v>
      </c>
      <c r="D1213" s="124" t="s">
        <v>392</v>
      </c>
      <c r="E1213" s="103" t="s">
        <v>7</v>
      </c>
      <c r="F1213" s="124" t="s">
        <v>1</v>
      </c>
    </row>
    <row r="1214" spans="2:6" x14ac:dyDescent="0.25">
      <c r="B1214" s="48">
        <v>43043.614699074074</v>
      </c>
      <c r="C1214" s="102">
        <v>502</v>
      </c>
      <c r="D1214" s="124" t="s">
        <v>451</v>
      </c>
      <c r="E1214" s="103" t="s">
        <v>7</v>
      </c>
      <c r="F1214" s="124" t="s">
        <v>2</v>
      </c>
    </row>
    <row r="1215" spans="2:6" x14ac:dyDescent="0.25">
      <c r="B1215" s="48">
        <v>43043.658009259256</v>
      </c>
      <c r="C1215" s="102">
        <v>506</v>
      </c>
      <c r="D1215" s="124" t="s">
        <v>452</v>
      </c>
      <c r="E1215" s="103" t="s">
        <v>7</v>
      </c>
      <c r="F1215" s="124" t="s">
        <v>2</v>
      </c>
    </row>
    <row r="1216" spans="2:6" x14ac:dyDescent="0.25">
      <c r="B1216" s="48">
        <v>43043.694803240738</v>
      </c>
      <c r="C1216" s="102">
        <v>367</v>
      </c>
      <c r="D1216" s="124" t="s">
        <v>393</v>
      </c>
      <c r="E1216" s="103" t="s">
        <v>7</v>
      </c>
      <c r="F1216" s="124" t="s">
        <v>1</v>
      </c>
    </row>
    <row r="1217" spans="2:6" x14ac:dyDescent="0.25">
      <c r="B1217" s="48">
        <v>43043.806157407409</v>
      </c>
      <c r="C1217" s="102">
        <v>460</v>
      </c>
      <c r="D1217" s="124" t="s">
        <v>373</v>
      </c>
      <c r="E1217" s="103" t="s">
        <v>103</v>
      </c>
      <c r="F1217" s="124" t="s">
        <v>2</v>
      </c>
    </row>
    <row r="1218" spans="2:6" x14ac:dyDescent="0.25">
      <c r="B1218" s="48">
        <v>43043.843356481484</v>
      </c>
      <c r="C1218" s="102">
        <v>385</v>
      </c>
      <c r="D1218" s="124" t="s">
        <v>453</v>
      </c>
      <c r="E1218" s="103" t="s">
        <v>39</v>
      </c>
      <c r="F1218" s="124" t="s">
        <v>1</v>
      </c>
    </row>
    <row r="1219" spans="2:6" x14ac:dyDescent="0.25">
      <c r="B1219" s="48">
        <v>43043.983495370368</v>
      </c>
      <c r="C1219" s="102">
        <v>309</v>
      </c>
      <c r="D1219" s="124" t="s">
        <v>389</v>
      </c>
      <c r="E1219" s="103" t="s">
        <v>29</v>
      </c>
      <c r="F1219" s="124" t="s">
        <v>1</v>
      </c>
    </row>
    <row r="1220" spans="2:6" x14ac:dyDescent="0.25">
      <c r="B1220" s="48">
        <v>43044.003807870373</v>
      </c>
      <c r="C1220" s="102">
        <v>382</v>
      </c>
      <c r="D1220" s="124" t="s">
        <v>395</v>
      </c>
      <c r="E1220" s="103" t="s">
        <v>136</v>
      </c>
      <c r="F1220" s="124" t="s">
        <v>2</v>
      </c>
    </row>
    <row r="1221" spans="2:6" x14ac:dyDescent="0.25">
      <c r="B1221" s="48">
        <v>43044.984444444446</v>
      </c>
      <c r="C1221" s="102">
        <v>188</v>
      </c>
      <c r="D1221" s="124" t="s">
        <v>380</v>
      </c>
      <c r="E1221" s="103" t="s">
        <v>39</v>
      </c>
      <c r="F1221" s="124" t="s">
        <v>1</v>
      </c>
    </row>
    <row r="1222" spans="2:6" x14ac:dyDescent="0.25">
      <c r="B1222" s="48">
        <v>43045.905763888892</v>
      </c>
      <c r="C1222" s="102">
        <v>161</v>
      </c>
      <c r="D1222" s="124" t="s">
        <v>382</v>
      </c>
      <c r="E1222" s="103" t="s">
        <v>34</v>
      </c>
      <c r="F1222" s="124" t="s">
        <v>1</v>
      </c>
    </row>
    <row r="1223" spans="2:6" x14ac:dyDescent="0.25">
      <c r="B1223" s="48">
        <v>43045.946909722225</v>
      </c>
      <c r="C1223" s="102">
        <v>468</v>
      </c>
      <c r="D1223" s="124" t="s">
        <v>454</v>
      </c>
      <c r="E1223" s="103" t="s">
        <v>7</v>
      </c>
      <c r="F1223" s="124" t="s">
        <v>1</v>
      </c>
    </row>
    <row r="1224" spans="2:6" x14ac:dyDescent="0.25">
      <c r="B1224" s="48">
        <v>43046.92386574074</v>
      </c>
      <c r="C1224" s="102">
        <v>189</v>
      </c>
      <c r="D1224" s="124" t="s">
        <v>455</v>
      </c>
      <c r="E1224" s="103" t="s">
        <v>39</v>
      </c>
      <c r="F1224" s="124" t="s">
        <v>1</v>
      </c>
    </row>
    <row r="1225" spans="2:6" x14ac:dyDescent="0.25">
      <c r="B1225" s="48">
        <v>43047.008796296293</v>
      </c>
      <c r="C1225" s="102">
        <v>113</v>
      </c>
      <c r="D1225" s="49" t="s">
        <v>290</v>
      </c>
      <c r="E1225" s="103" t="s">
        <v>34</v>
      </c>
      <c r="F1225" s="124" t="s">
        <v>1</v>
      </c>
    </row>
    <row r="1226" spans="2:6" x14ac:dyDescent="0.25">
      <c r="B1226" s="48">
        <v>43047.624340277776</v>
      </c>
      <c r="C1226" s="102">
        <v>163</v>
      </c>
      <c r="D1226" s="124" t="s">
        <v>372</v>
      </c>
      <c r="E1226" s="103" t="s">
        <v>7</v>
      </c>
      <c r="F1226" s="124" t="s">
        <v>2</v>
      </c>
    </row>
    <row r="1227" spans="2:6" x14ac:dyDescent="0.25">
      <c r="B1227" s="48">
        <v>43047.625567129631</v>
      </c>
      <c r="C1227" s="102">
        <v>163</v>
      </c>
      <c r="D1227" s="124" t="s">
        <v>372</v>
      </c>
      <c r="E1227" s="103" t="s">
        <v>7</v>
      </c>
      <c r="F1227" s="124" t="s">
        <v>2</v>
      </c>
    </row>
    <row r="1228" spans="2:6" x14ac:dyDescent="0.25">
      <c r="B1228" s="48">
        <v>43047.736493055556</v>
      </c>
      <c r="C1228" s="102">
        <v>502</v>
      </c>
      <c r="D1228" s="124" t="s">
        <v>451</v>
      </c>
      <c r="E1228" s="103" t="s">
        <v>7</v>
      </c>
      <c r="F1228" s="124" t="s">
        <v>2</v>
      </c>
    </row>
    <row r="1229" spans="2:6" x14ac:dyDescent="0.25">
      <c r="B1229" s="48">
        <v>43047.894826388889</v>
      </c>
      <c r="C1229" s="102">
        <v>464</v>
      </c>
      <c r="D1229" s="124" t="s">
        <v>390</v>
      </c>
      <c r="E1229" s="103" t="s">
        <v>7</v>
      </c>
      <c r="F1229" s="124" t="s">
        <v>2</v>
      </c>
    </row>
    <row r="1230" spans="2:6" x14ac:dyDescent="0.25">
      <c r="B1230" s="48">
        <v>43048.014178240737</v>
      </c>
      <c r="C1230" s="102">
        <v>451</v>
      </c>
      <c r="D1230" s="124" t="s">
        <v>377</v>
      </c>
      <c r="E1230" s="103" t="s">
        <v>7</v>
      </c>
      <c r="F1230" s="124" t="s">
        <v>2</v>
      </c>
    </row>
    <row r="1231" spans="2:6" x14ac:dyDescent="0.25">
      <c r="B1231" s="48">
        <v>43048.696574074071</v>
      </c>
      <c r="C1231" s="102">
        <v>378</v>
      </c>
      <c r="D1231" s="124" t="s">
        <v>378</v>
      </c>
      <c r="E1231" s="103" t="s">
        <v>7</v>
      </c>
      <c r="F1231" s="124" t="s">
        <v>1</v>
      </c>
    </row>
    <row r="1232" spans="2:6" x14ac:dyDescent="0.25">
      <c r="B1232" s="48">
        <v>43048.757141203707</v>
      </c>
      <c r="C1232" s="102">
        <v>175</v>
      </c>
      <c r="D1232" s="124" t="s">
        <v>456</v>
      </c>
      <c r="E1232" s="103" t="s">
        <v>34</v>
      </c>
      <c r="F1232" s="124" t="s">
        <v>1</v>
      </c>
    </row>
    <row r="1233" spans="2:6" x14ac:dyDescent="0.25">
      <c r="B1233" s="48">
        <v>43048.903379629628</v>
      </c>
      <c r="C1233" s="102">
        <v>98</v>
      </c>
      <c r="D1233" s="49" t="s">
        <v>286</v>
      </c>
      <c r="E1233" s="103" t="s">
        <v>7</v>
      </c>
      <c r="F1233" s="124" t="s">
        <v>1</v>
      </c>
    </row>
    <row r="1234" spans="2:6" x14ac:dyDescent="0.25">
      <c r="B1234" s="48">
        <v>43048.908055555556</v>
      </c>
      <c r="C1234" s="102">
        <v>460</v>
      </c>
      <c r="D1234" s="124" t="s">
        <v>373</v>
      </c>
      <c r="E1234" s="103" t="s">
        <v>103</v>
      </c>
      <c r="F1234" s="124" t="s">
        <v>2</v>
      </c>
    </row>
    <row r="1235" spans="2:6" x14ac:dyDescent="0.25">
      <c r="B1235" s="48">
        <v>43048.95239583333</v>
      </c>
      <c r="C1235" s="102">
        <v>390</v>
      </c>
      <c r="D1235" s="124" t="s">
        <v>371</v>
      </c>
      <c r="E1235" s="103" t="s">
        <v>29</v>
      </c>
      <c r="F1235" s="124" t="s">
        <v>1</v>
      </c>
    </row>
    <row r="1236" spans="2:6" x14ac:dyDescent="0.25">
      <c r="B1236" s="48">
        <v>43049.596365740741</v>
      </c>
      <c r="C1236" s="102">
        <v>201</v>
      </c>
      <c r="D1236" s="124" t="s">
        <v>457</v>
      </c>
      <c r="E1236" s="103" t="s">
        <v>75</v>
      </c>
      <c r="F1236" s="124" t="s">
        <v>1</v>
      </c>
    </row>
    <row r="1237" spans="2:6" x14ac:dyDescent="0.25">
      <c r="B1237" s="48">
        <v>43049.607719907406</v>
      </c>
      <c r="C1237" s="102">
        <v>162</v>
      </c>
      <c r="D1237" s="124" t="s">
        <v>449</v>
      </c>
      <c r="E1237" s="103" t="s">
        <v>19</v>
      </c>
      <c r="F1237" s="124" t="s">
        <v>2</v>
      </c>
    </row>
    <row r="1238" spans="2:6" x14ac:dyDescent="0.25">
      <c r="B1238" s="48">
        <v>43049.828368055554</v>
      </c>
      <c r="C1238" s="102">
        <v>464</v>
      </c>
      <c r="D1238" s="124" t="s">
        <v>390</v>
      </c>
      <c r="E1238" s="103" t="s">
        <v>7</v>
      </c>
      <c r="F1238" s="124" t="s">
        <v>2</v>
      </c>
    </row>
    <row r="1239" spans="2:6" x14ac:dyDescent="0.25">
      <c r="B1239" s="48">
        <v>43050.849120370367</v>
      </c>
      <c r="C1239" s="102">
        <v>143</v>
      </c>
      <c r="D1239" s="124" t="s">
        <v>458</v>
      </c>
      <c r="E1239" s="103" t="s">
        <v>48</v>
      </c>
      <c r="F1239" s="124" t="s">
        <v>1</v>
      </c>
    </row>
    <row r="1240" spans="2:6" x14ac:dyDescent="0.25">
      <c r="B1240" s="48">
        <v>43050.854432870372</v>
      </c>
      <c r="C1240" s="102">
        <v>226</v>
      </c>
      <c r="D1240" s="124" t="s">
        <v>386</v>
      </c>
      <c r="E1240" s="103" t="s">
        <v>7</v>
      </c>
      <c r="F1240" s="124" t="s">
        <v>1</v>
      </c>
    </row>
    <row r="1241" spans="2:6" x14ac:dyDescent="0.25">
      <c r="B1241" s="48">
        <v>43050.861018518517</v>
      </c>
      <c r="C1241" s="102">
        <v>143</v>
      </c>
      <c r="D1241" s="124" t="s">
        <v>458</v>
      </c>
      <c r="E1241" s="103" t="s">
        <v>48</v>
      </c>
      <c r="F1241" s="124" t="s">
        <v>1</v>
      </c>
    </row>
    <row r="1242" spans="2:6" x14ac:dyDescent="0.25">
      <c r="B1242" s="48">
        <v>43051.813715277778</v>
      </c>
      <c r="C1242" s="102">
        <v>464</v>
      </c>
      <c r="D1242" s="124" t="s">
        <v>390</v>
      </c>
      <c r="E1242" s="103" t="s">
        <v>7</v>
      </c>
      <c r="F1242" s="124" t="s">
        <v>2</v>
      </c>
    </row>
    <row r="1243" spans="2:6" x14ac:dyDescent="0.25">
      <c r="B1243" s="48">
        <v>43053.720127314817</v>
      </c>
      <c r="C1243" s="102">
        <v>378</v>
      </c>
      <c r="D1243" s="124" t="s">
        <v>378</v>
      </c>
      <c r="E1243" s="103" t="s">
        <v>7</v>
      </c>
      <c r="F1243" s="124" t="s">
        <v>1</v>
      </c>
    </row>
    <row r="1244" spans="2:6" x14ac:dyDescent="0.25">
      <c r="B1244" s="48">
        <v>43053.803206018521</v>
      </c>
      <c r="C1244" s="102">
        <v>468</v>
      </c>
      <c r="D1244" s="124" t="s">
        <v>454</v>
      </c>
      <c r="E1244" s="103" t="s">
        <v>7</v>
      </c>
      <c r="F1244" s="124" t="s">
        <v>1</v>
      </c>
    </row>
    <row r="1245" spans="2:6" x14ac:dyDescent="0.25">
      <c r="B1245" s="48">
        <v>43053.878472222219</v>
      </c>
      <c r="C1245" s="102">
        <v>461</v>
      </c>
      <c r="D1245" s="124" t="s">
        <v>399</v>
      </c>
      <c r="E1245" s="103" t="s">
        <v>7</v>
      </c>
      <c r="F1245" s="124" t="s">
        <v>2</v>
      </c>
    </row>
    <row r="1246" spans="2:6" x14ac:dyDescent="0.25">
      <c r="B1246" s="48">
        <v>43054.666365740741</v>
      </c>
      <c r="C1246" s="102">
        <v>245</v>
      </c>
      <c r="D1246" s="124" t="s">
        <v>459</v>
      </c>
      <c r="E1246" s="103" t="s">
        <v>7</v>
      </c>
      <c r="F1246" s="124" t="s">
        <v>1</v>
      </c>
    </row>
    <row r="1247" spans="2:6" x14ac:dyDescent="0.25">
      <c r="B1247" s="48">
        <v>43054.738391203704</v>
      </c>
      <c r="C1247" s="102">
        <v>163</v>
      </c>
      <c r="D1247" s="124" t="s">
        <v>372</v>
      </c>
      <c r="E1247" s="103" t="s">
        <v>7</v>
      </c>
      <c r="F1247" s="124" t="s">
        <v>2</v>
      </c>
    </row>
    <row r="1248" spans="2:6" x14ac:dyDescent="0.25">
      <c r="B1248" s="48">
        <v>43054.739699074074</v>
      </c>
      <c r="C1248" s="102">
        <v>163</v>
      </c>
      <c r="D1248" s="124" t="s">
        <v>372</v>
      </c>
      <c r="E1248" s="103" t="s">
        <v>7</v>
      </c>
      <c r="F1248" s="124" t="s">
        <v>2</v>
      </c>
    </row>
    <row r="1249" spans="2:6" x14ac:dyDescent="0.25">
      <c r="B1249" s="48">
        <v>43054.743819444448</v>
      </c>
      <c r="C1249" s="102">
        <v>163</v>
      </c>
      <c r="D1249" s="124" t="s">
        <v>372</v>
      </c>
      <c r="E1249" s="103" t="s">
        <v>7</v>
      </c>
      <c r="F1249" s="124" t="s">
        <v>2</v>
      </c>
    </row>
    <row r="1250" spans="2:6" x14ac:dyDescent="0.25">
      <c r="B1250" s="48">
        <v>43054.994733796295</v>
      </c>
      <c r="C1250" s="102">
        <v>378</v>
      </c>
      <c r="D1250" s="124" t="s">
        <v>378</v>
      </c>
      <c r="E1250" s="103" t="s">
        <v>7</v>
      </c>
      <c r="F1250" s="124" t="s">
        <v>1</v>
      </c>
    </row>
    <row r="1251" spans="2:6" x14ac:dyDescent="0.25">
      <c r="B1251" s="48">
        <v>43055.848796296297</v>
      </c>
      <c r="C1251" s="102">
        <v>156</v>
      </c>
      <c r="D1251" s="124" t="s">
        <v>460</v>
      </c>
      <c r="E1251" s="103" t="s">
        <v>7</v>
      </c>
      <c r="F1251" s="124" t="s">
        <v>2</v>
      </c>
    </row>
    <row r="1252" spans="2:6" x14ac:dyDescent="0.25">
      <c r="B1252" s="48">
        <v>43056.080081018517</v>
      </c>
      <c r="C1252" s="102">
        <v>262</v>
      </c>
      <c r="D1252" s="124" t="s">
        <v>379</v>
      </c>
      <c r="E1252" s="103" t="s">
        <v>7</v>
      </c>
      <c r="F1252" s="124" t="s">
        <v>1</v>
      </c>
    </row>
    <row r="1253" spans="2:6" x14ac:dyDescent="0.25">
      <c r="B1253" s="48">
        <v>43056.763287037036</v>
      </c>
      <c r="C1253" s="102">
        <v>157</v>
      </c>
      <c r="D1253" s="124" t="s">
        <v>383</v>
      </c>
      <c r="E1253" s="103" t="s">
        <v>7</v>
      </c>
      <c r="F1253" s="124" t="s">
        <v>1</v>
      </c>
    </row>
    <row r="1254" spans="2:6" x14ac:dyDescent="0.25">
      <c r="B1254" s="48">
        <v>43056.900451388887</v>
      </c>
      <c r="C1254" s="102">
        <v>161</v>
      </c>
      <c r="D1254" s="124" t="s">
        <v>382</v>
      </c>
      <c r="E1254" s="103" t="s">
        <v>34</v>
      </c>
      <c r="F1254" s="124" t="s">
        <v>2</v>
      </c>
    </row>
    <row r="1255" spans="2:6" x14ac:dyDescent="0.25">
      <c r="B1255" s="48">
        <v>43057.075428240743</v>
      </c>
      <c r="C1255" s="102">
        <v>468</v>
      </c>
      <c r="D1255" s="124" t="s">
        <v>454</v>
      </c>
      <c r="E1255" s="103" t="s">
        <v>7</v>
      </c>
      <c r="F1255" s="124" t="s">
        <v>2</v>
      </c>
    </row>
    <row r="1256" spans="2:6" x14ac:dyDescent="0.25">
      <c r="B1256" s="48">
        <v>43057.617708333331</v>
      </c>
      <c r="C1256" s="102">
        <v>460</v>
      </c>
      <c r="D1256" s="124" t="s">
        <v>373</v>
      </c>
      <c r="E1256" s="103" t="s">
        <v>103</v>
      </c>
      <c r="F1256" s="124" t="s">
        <v>2</v>
      </c>
    </row>
    <row r="1257" spans="2:6" x14ac:dyDescent="0.25">
      <c r="B1257" s="48">
        <v>43057.678773148145</v>
      </c>
      <c r="C1257" s="102">
        <v>160</v>
      </c>
      <c r="D1257" s="124" t="s">
        <v>461</v>
      </c>
      <c r="E1257" s="103" t="s">
        <v>7</v>
      </c>
      <c r="F1257" s="124" t="s">
        <v>1</v>
      </c>
    </row>
    <row r="1258" spans="2:6" x14ac:dyDescent="0.25">
      <c r="B1258" s="48">
        <v>43057.690115740741</v>
      </c>
      <c r="C1258" s="102">
        <v>389</v>
      </c>
      <c r="D1258" s="124" t="s">
        <v>392</v>
      </c>
      <c r="E1258" s="103" t="s">
        <v>7</v>
      </c>
      <c r="F1258" s="124" t="s">
        <v>1</v>
      </c>
    </row>
    <row r="1259" spans="2:6" x14ac:dyDescent="0.25">
      <c r="B1259" s="48">
        <v>43057.751168981478</v>
      </c>
      <c r="C1259" s="102">
        <v>502</v>
      </c>
      <c r="D1259" s="124" t="s">
        <v>451</v>
      </c>
      <c r="E1259" s="103" t="s">
        <v>7</v>
      </c>
      <c r="F1259" s="124" t="s">
        <v>1</v>
      </c>
    </row>
    <row r="1260" spans="2:6" x14ac:dyDescent="0.25">
      <c r="B1260" s="48">
        <v>43057.76017361111</v>
      </c>
      <c r="C1260" s="102">
        <v>378</v>
      </c>
      <c r="D1260" s="124" t="s">
        <v>378</v>
      </c>
      <c r="E1260" s="103" t="s">
        <v>7</v>
      </c>
      <c r="F1260" s="124" t="s">
        <v>1</v>
      </c>
    </row>
    <row r="1261" spans="2:6" x14ac:dyDescent="0.25">
      <c r="B1261" s="48">
        <v>43057.892812500002</v>
      </c>
      <c r="C1261" s="102">
        <v>385</v>
      </c>
      <c r="D1261" s="124" t="s">
        <v>453</v>
      </c>
      <c r="E1261" s="103" t="s">
        <v>39</v>
      </c>
      <c r="F1261" s="124" t="s">
        <v>1</v>
      </c>
    </row>
    <row r="1262" spans="2:6" x14ac:dyDescent="0.25">
      <c r="B1262" s="48">
        <v>43057.979143518518</v>
      </c>
      <c r="C1262" s="102">
        <v>143</v>
      </c>
      <c r="D1262" s="124" t="s">
        <v>458</v>
      </c>
      <c r="E1262" s="103" t="s">
        <v>48</v>
      </c>
      <c r="F1262" s="124" t="s">
        <v>1</v>
      </c>
    </row>
    <row r="1263" spans="2:6" x14ac:dyDescent="0.25">
      <c r="B1263" s="48">
        <v>43057.983784722222</v>
      </c>
      <c r="C1263" s="102">
        <v>382</v>
      </c>
      <c r="D1263" s="124" t="s">
        <v>395</v>
      </c>
      <c r="E1263" s="103" t="s">
        <v>136</v>
      </c>
      <c r="F1263" s="124" t="s">
        <v>2</v>
      </c>
    </row>
    <row r="1264" spans="2:6" x14ac:dyDescent="0.25">
      <c r="B1264" s="48">
        <v>43059.068136574075</v>
      </c>
      <c r="C1264" s="102">
        <v>388</v>
      </c>
      <c r="D1264" s="124" t="s">
        <v>462</v>
      </c>
      <c r="E1264" s="103" t="s">
        <v>39</v>
      </c>
      <c r="F1264" s="124" t="s">
        <v>2</v>
      </c>
    </row>
    <row r="1265" spans="2:6" x14ac:dyDescent="0.25">
      <c r="B1265" s="48">
        <v>43059.812696759262</v>
      </c>
      <c r="C1265" s="102">
        <v>168</v>
      </c>
      <c r="D1265" s="124" t="s">
        <v>463</v>
      </c>
      <c r="E1265" s="103" t="s">
        <v>7</v>
      </c>
      <c r="F1265" s="124" t="s">
        <v>1</v>
      </c>
    </row>
    <row r="1266" spans="2:6" x14ac:dyDescent="0.25">
      <c r="B1266" s="48">
        <v>43059.828182870369</v>
      </c>
      <c r="C1266" s="102">
        <v>161</v>
      </c>
      <c r="D1266" s="124" t="s">
        <v>382</v>
      </c>
      <c r="E1266" s="103" t="s">
        <v>34</v>
      </c>
      <c r="F1266" s="124" t="s">
        <v>1</v>
      </c>
    </row>
    <row r="1267" spans="2:6" x14ac:dyDescent="0.25">
      <c r="B1267" s="48">
        <v>43059.842002314814</v>
      </c>
      <c r="C1267" s="102">
        <v>367</v>
      </c>
      <c r="D1267" s="124" t="s">
        <v>393</v>
      </c>
      <c r="E1267" s="103" t="s">
        <v>7</v>
      </c>
      <c r="F1267" s="124" t="s">
        <v>2</v>
      </c>
    </row>
    <row r="1268" spans="2:6" x14ac:dyDescent="0.25">
      <c r="B1268" s="48">
        <v>43059.878032407411</v>
      </c>
      <c r="C1268" s="102">
        <v>189</v>
      </c>
      <c r="D1268" s="124" t="s">
        <v>455</v>
      </c>
      <c r="E1268" s="103" t="s">
        <v>39</v>
      </c>
      <c r="F1268" s="124" t="s">
        <v>1</v>
      </c>
    </row>
    <row r="1269" spans="2:6" x14ac:dyDescent="0.25">
      <c r="B1269" s="48">
        <v>43059.963807870372</v>
      </c>
      <c r="C1269" s="102">
        <v>464</v>
      </c>
      <c r="D1269" s="124" t="s">
        <v>390</v>
      </c>
      <c r="E1269" s="103" t="s">
        <v>7</v>
      </c>
      <c r="F1269" s="124" t="s">
        <v>1</v>
      </c>
    </row>
    <row r="1270" spans="2:6" x14ac:dyDescent="0.25">
      <c r="B1270" s="48">
        <v>43059.968657407408</v>
      </c>
      <c r="C1270" s="102">
        <v>252</v>
      </c>
      <c r="D1270" s="124" t="s">
        <v>370</v>
      </c>
      <c r="E1270" s="103" t="s">
        <v>7</v>
      </c>
      <c r="F1270" s="124" t="s">
        <v>1</v>
      </c>
    </row>
    <row r="1271" spans="2:6" x14ac:dyDescent="0.25">
      <c r="B1271" s="48">
        <v>43060.727673611109</v>
      </c>
      <c r="C1271" s="102">
        <v>502</v>
      </c>
      <c r="D1271" s="124" t="s">
        <v>451</v>
      </c>
      <c r="E1271" s="103" t="s">
        <v>7</v>
      </c>
      <c r="F1271" s="124" t="s">
        <v>2</v>
      </c>
    </row>
    <row r="1272" spans="2:6" x14ac:dyDescent="0.25">
      <c r="B1272" s="48">
        <v>43060.7497337963</v>
      </c>
      <c r="C1272" s="102">
        <v>157</v>
      </c>
      <c r="D1272" s="124" t="s">
        <v>383</v>
      </c>
      <c r="E1272" s="103" t="s">
        <v>7</v>
      </c>
      <c r="F1272" s="124" t="s">
        <v>1</v>
      </c>
    </row>
    <row r="1273" spans="2:6" x14ac:dyDescent="0.25">
      <c r="B1273" s="48">
        <v>43060.889780092592</v>
      </c>
      <c r="C1273" s="102">
        <v>458</v>
      </c>
      <c r="D1273" s="124" t="s">
        <v>381</v>
      </c>
      <c r="E1273" s="103" t="s">
        <v>343</v>
      </c>
      <c r="F1273" s="124" t="s">
        <v>1</v>
      </c>
    </row>
    <row r="1274" spans="2:6" x14ac:dyDescent="0.25">
      <c r="B1274" s="48">
        <v>43061.921643518515</v>
      </c>
      <c r="C1274" s="102">
        <v>378</v>
      </c>
      <c r="D1274" s="124" t="s">
        <v>378</v>
      </c>
      <c r="E1274" s="103" t="s">
        <v>7</v>
      </c>
      <c r="F1274" s="124" t="s">
        <v>1</v>
      </c>
    </row>
    <row r="1275" spans="2:6" x14ac:dyDescent="0.25">
      <c r="B1275" s="48">
        <v>43062.609942129631</v>
      </c>
      <c r="C1275" s="102">
        <v>460</v>
      </c>
      <c r="D1275" s="124" t="s">
        <v>373</v>
      </c>
      <c r="E1275" s="103" t="s">
        <v>103</v>
      </c>
      <c r="F1275" s="124" t="s">
        <v>2</v>
      </c>
    </row>
    <row r="1276" spans="2:6" x14ac:dyDescent="0.25">
      <c r="B1276" s="48">
        <v>43062.903726851851</v>
      </c>
      <c r="C1276" s="102">
        <v>460</v>
      </c>
      <c r="D1276" s="124" t="s">
        <v>373</v>
      </c>
      <c r="E1276" s="103" t="s">
        <v>103</v>
      </c>
      <c r="F1276" s="124" t="s">
        <v>2</v>
      </c>
    </row>
    <row r="1277" spans="2:6" x14ac:dyDescent="0.25">
      <c r="B1277" s="48">
        <v>43063.992789351854</v>
      </c>
      <c r="C1277" s="102">
        <v>167</v>
      </c>
      <c r="D1277" s="124" t="s">
        <v>398</v>
      </c>
      <c r="E1277" s="103" t="s">
        <v>7</v>
      </c>
      <c r="F1277" s="124" t="s">
        <v>2</v>
      </c>
    </row>
    <row r="1278" spans="2:6" x14ac:dyDescent="0.25">
      <c r="B1278" s="48">
        <v>43064.013969907406</v>
      </c>
      <c r="C1278" s="102">
        <v>167</v>
      </c>
      <c r="D1278" s="124" t="s">
        <v>398</v>
      </c>
      <c r="E1278" s="103" t="s">
        <v>7</v>
      </c>
      <c r="F1278" s="124" t="s">
        <v>1</v>
      </c>
    </row>
    <row r="1279" spans="2:6" x14ac:dyDescent="0.25">
      <c r="B1279" s="48">
        <v>43064.743472222224</v>
      </c>
      <c r="C1279" s="102">
        <v>382</v>
      </c>
      <c r="D1279" s="124" t="s">
        <v>395</v>
      </c>
      <c r="E1279" s="103" t="s">
        <v>136</v>
      </c>
      <c r="F1279" s="124" t="s">
        <v>2</v>
      </c>
    </row>
    <row r="1280" spans="2:6" x14ac:dyDescent="0.25">
      <c r="B1280" s="48">
        <v>43064.821759259263</v>
      </c>
      <c r="C1280" s="102">
        <v>165</v>
      </c>
      <c r="D1280" s="124" t="s">
        <v>385</v>
      </c>
      <c r="E1280" s="103" t="s">
        <v>7</v>
      </c>
      <c r="F1280" s="124" t="s">
        <v>1</v>
      </c>
    </row>
    <row r="1281" spans="2:6" x14ac:dyDescent="0.25">
      <c r="B1281" s="48">
        <v>43065.95034722222</v>
      </c>
      <c r="C1281" s="102">
        <v>188</v>
      </c>
      <c r="D1281" s="124" t="s">
        <v>380</v>
      </c>
      <c r="E1281" s="103" t="s">
        <v>39</v>
      </c>
      <c r="F1281" s="124" t="s">
        <v>2</v>
      </c>
    </row>
    <row r="1282" spans="2:6" x14ac:dyDescent="0.25">
      <c r="B1282" s="48">
        <v>43066.927002314813</v>
      </c>
      <c r="C1282" s="102">
        <v>157</v>
      </c>
      <c r="D1282" s="124" t="s">
        <v>383</v>
      </c>
      <c r="E1282" s="103" t="s">
        <v>7</v>
      </c>
      <c r="F1282" s="124" t="s">
        <v>1</v>
      </c>
    </row>
    <row r="1283" spans="2:6" x14ac:dyDescent="0.25">
      <c r="B1283" s="48">
        <v>43066.933993055558</v>
      </c>
      <c r="C1283" s="102">
        <v>469</v>
      </c>
      <c r="D1283" s="124" t="s">
        <v>402</v>
      </c>
      <c r="E1283" s="103" t="s">
        <v>7</v>
      </c>
      <c r="F1283" s="124" t="s">
        <v>2</v>
      </c>
    </row>
    <row r="1284" spans="2:6" x14ac:dyDescent="0.25">
      <c r="B1284" s="48">
        <v>43067.054884259262</v>
      </c>
      <c r="C1284" s="102">
        <v>385</v>
      </c>
      <c r="D1284" s="124" t="s">
        <v>453</v>
      </c>
      <c r="E1284" s="103" t="s">
        <v>39</v>
      </c>
      <c r="F1284" s="124" t="s">
        <v>1</v>
      </c>
    </row>
    <row r="1285" spans="2:6" x14ac:dyDescent="0.25">
      <c r="B1285" s="48">
        <v>43067.562141203707</v>
      </c>
      <c r="C1285" s="102">
        <v>161</v>
      </c>
      <c r="D1285" s="124" t="s">
        <v>382</v>
      </c>
      <c r="E1285" s="103" t="s">
        <v>34</v>
      </c>
      <c r="F1285" s="124" t="s">
        <v>2</v>
      </c>
    </row>
    <row r="1286" spans="2:6" x14ac:dyDescent="0.25">
      <c r="B1286" s="48">
        <v>43067.810810185183</v>
      </c>
      <c r="C1286" s="102">
        <v>161</v>
      </c>
      <c r="D1286" s="124" t="s">
        <v>382</v>
      </c>
      <c r="E1286" s="103" t="s">
        <v>34</v>
      </c>
      <c r="F1286" s="124" t="s">
        <v>2</v>
      </c>
    </row>
    <row r="1287" spans="2:6" x14ac:dyDescent="0.25">
      <c r="B1287" s="48">
        <v>43067.897175925929</v>
      </c>
      <c r="C1287" s="102">
        <v>163</v>
      </c>
      <c r="D1287" s="124" t="s">
        <v>372</v>
      </c>
      <c r="E1287" s="103" t="s">
        <v>7</v>
      </c>
      <c r="F1287" s="124" t="s">
        <v>2</v>
      </c>
    </row>
    <row r="1288" spans="2:6" x14ac:dyDescent="0.25">
      <c r="B1288" s="48">
        <v>43068.126979166664</v>
      </c>
      <c r="C1288" s="102">
        <v>189</v>
      </c>
      <c r="D1288" s="124" t="s">
        <v>455</v>
      </c>
      <c r="E1288" s="103" t="s">
        <v>39</v>
      </c>
      <c r="F1288" s="124" t="s">
        <v>1</v>
      </c>
    </row>
    <row r="1289" spans="2:6" x14ac:dyDescent="0.25">
      <c r="B1289" s="48">
        <v>43068.682905092595</v>
      </c>
      <c r="C1289" s="102">
        <v>305</v>
      </c>
      <c r="D1289" s="124" t="s">
        <v>464</v>
      </c>
      <c r="E1289" s="103" t="s">
        <v>39</v>
      </c>
      <c r="F1289" s="124" t="s">
        <v>1</v>
      </c>
    </row>
    <row r="1290" spans="2:6" x14ac:dyDescent="0.25">
      <c r="B1290" s="48">
        <v>43068.737222222226</v>
      </c>
      <c r="C1290" s="102">
        <v>201</v>
      </c>
      <c r="D1290" s="124" t="s">
        <v>457</v>
      </c>
      <c r="E1290" s="103" t="s">
        <v>75</v>
      </c>
      <c r="F1290" s="124" t="s">
        <v>1</v>
      </c>
    </row>
    <row r="1291" spans="2:6" x14ac:dyDescent="0.25">
      <c r="B1291" s="48">
        <v>43069.0628125</v>
      </c>
      <c r="C1291" s="102">
        <v>385</v>
      </c>
      <c r="D1291" s="124" t="s">
        <v>453</v>
      </c>
      <c r="E1291" s="103" t="s">
        <v>39</v>
      </c>
      <c r="F1291" s="124" t="s">
        <v>1</v>
      </c>
    </row>
    <row r="1292" spans="2:6" x14ac:dyDescent="0.25">
      <c r="B1292" s="48">
        <v>43069.633472222224</v>
      </c>
      <c r="C1292" s="102">
        <v>98</v>
      </c>
      <c r="D1292" s="49" t="s">
        <v>286</v>
      </c>
      <c r="E1292" s="103" t="s">
        <v>7</v>
      </c>
      <c r="F1292" s="124" t="s">
        <v>1</v>
      </c>
    </row>
    <row r="1293" spans="2:6" x14ac:dyDescent="0.25">
      <c r="B1293" s="48">
        <v>43069.660624999997</v>
      </c>
      <c r="C1293" s="102">
        <v>494</v>
      </c>
      <c r="D1293" s="124" t="s">
        <v>465</v>
      </c>
      <c r="E1293" s="103" t="s">
        <v>7</v>
      </c>
      <c r="F1293" s="124" t="s">
        <v>1</v>
      </c>
    </row>
    <row r="1294" spans="2:6" x14ac:dyDescent="0.25">
      <c r="B1294" s="48">
        <v>43069.664872685185</v>
      </c>
      <c r="C1294" s="102">
        <v>167</v>
      </c>
      <c r="D1294" s="124" t="s">
        <v>398</v>
      </c>
      <c r="E1294" s="103" t="s">
        <v>7</v>
      </c>
      <c r="F1294" s="124" t="s">
        <v>2</v>
      </c>
    </row>
    <row r="1295" spans="2:6" x14ac:dyDescent="0.25">
      <c r="B1295" s="48">
        <v>43069.785381944443</v>
      </c>
      <c r="C1295" s="102">
        <v>451</v>
      </c>
      <c r="D1295" s="124" t="s">
        <v>377</v>
      </c>
      <c r="E1295" s="103" t="s">
        <v>7</v>
      </c>
      <c r="F1295" s="124" t="s">
        <v>2</v>
      </c>
    </row>
    <row r="1296" spans="2:6" x14ac:dyDescent="0.25">
      <c r="B1296" s="48">
        <v>43069.799502314818</v>
      </c>
      <c r="C1296" s="102">
        <v>451</v>
      </c>
      <c r="D1296" s="124" t="s">
        <v>377</v>
      </c>
      <c r="E1296" s="103" t="s">
        <v>7</v>
      </c>
      <c r="F1296" s="124" t="s">
        <v>2</v>
      </c>
    </row>
    <row r="1297" spans="2:6" x14ac:dyDescent="0.25">
      <c r="B1297" s="48">
        <v>43069.89203703704</v>
      </c>
      <c r="C1297" s="102">
        <v>451</v>
      </c>
      <c r="D1297" s="124" t="s">
        <v>377</v>
      </c>
      <c r="E1297" s="103" t="s">
        <v>7</v>
      </c>
      <c r="F1297" s="124" t="s">
        <v>2</v>
      </c>
    </row>
    <row r="1298" spans="2:6" x14ac:dyDescent="0.25">
      <c r="B1298" s="48">
        <v>43069.937951388885</v>
      </c>
      <c r="C1298" s="102">
        <v>378</v>
      </c>
      <c r="D1298" s="124" t="s">
        <v>378</v>
      </c>
      <c r="E1298" s="103" t="s">
        <v>7</v>
      </c>
      <c r="F1298" s="124" t="s">
        <v>1</v>
      </c>
    </row>
    <row r="1299" spans="2:6" x14ac:dyDescent="0.25">
      <c r="B1299" s="48">
        <v>43071.021064814813</v>
      </c>
      <c r="C1299" s="103">
        <v>133</v>
      </c>
      <c r="D1299" s="124" t="s">
        <v>369</v>
      </c>
      <c r="E1299" s="103" t="s">
        <v>12</v>
      </c>
      <c r="F1299" s="124" t="s">
        <v>1</v>
      </c>
    </row>
    <row r="1300" spans="2:6" x14ac:dyDescent="0.25">
      <c r="B1300" s="48">
        <v>43071.891423611109</v>
      </c>
      <c r="C1300" s="103">
        <v>378</v>
      </c>
      <c r="D1300" s="124" t="s">
        <v>378</v>
      </c>
      <c r="E1300" s="103" t="s">
        <v>7</v>
      </c>
      <c r="F1300" s="124" t="s">
        <v>1</v>
      </c>
    </row>
    <row r="1301" spans="2:6" x14ac:dyDescent="0.25">
      <c r="B1301" s="48">
        <v>43072.037303240744</v>
      </c>
      <c r="C1301" s="103">
        <v>506</v>
      </c>
      <c r="D1301" s="124" t="s">
        <v>452</v>
      </c>
      <c r="E1301" s="103" t="s">
        <v>7</v>
      </c>
      <c r="F1301" s="124" t="s">
        <v>2</v>
      </c>
    </row>
    <row r="1302" spans="2:6" x14ac:dyDescent="0.25">
      <c r="B1302" s="48">
        <v>43073.691574074073</v>
      </c>
      <c r="C1302" s="103">
        <v>172</v>
      </c>
      <c r="D1302" s="124" t="s">
        <v>375</v>
      </c>
      <c r="E1302" s="103" t="s">
        <v>7</v>
      </c>
      <c r="F1302" s="124" t="s">
        <v>2</v>
      </c>
    </row>
    <row r="1303" spans="2:6" x14ac:dyDescent="0.25">
      <c r="B1303" s="48">
        <v>43073.769178240742</v>
      </c>
      <c r="C1303" s="103">
        <v>467</v>
      </c>
      <c r="D1303" s="124" t="s">
        <v>391</v>
      </c>
      <c r="E1303" s="103" t="s">
        <v>7</v>
      </c>
      <c r="F1303" s="124" t="s">
        <v>2</v>
      </c>
    </row>
    <row r="1304" spans="2:6" ht="30" x14ac:dyDescent="0.25">
      <c r="B1304" s="48">
        <v>43073.874490740738</v>
      </c>
      <c r="C1304" s="103">
        <v>110</v>
      </c>
      <c r="D1304" s="49" t="s">
        <v>235</v>
      </c>
      <c r="E1304" s="103" t="s">
        <v>7</v>
      </c>
      <c r="F1304" s="124" t="s">
        <v>1</v>
      </c>
    </row>
    <row r="1305" spans="2:6" x14ac:dyDescent="0.25">
      <c r="B1305" s="48">
        <v>43074.907453703701</v>
      </c>
      <c r="C1305" s="103">
        <v>504</v>
      </c>
      <c r="D1305" s="124" t="s">
        <v>472</v>
      </c>
      <c r="E1305" s="103" t="s">
        <v>7</v>
      </c>
      <c r="F1305" s="124" t="s">
        <v>2</v>
      </c>
    </row>
    <row r="1306" spans="2:6" x14ac:dyDescent="0.25">
      <c r="B1306" s="48">
        <v>43074.910092592596</v>
      </c>
      <c r="C1306" s="103">
        <v>504</v>
      </c>
      <c r="D1306" s="124" t="s">
        <v>472</v>
      </c>
      <c r="E1306" s="103" t="s">
        <v>7</v>
      </c>
      <c r="F1306" s="124" t="s">
        <v>2</v>
      </c>
    </row>
    <row r="1307" spans="2:6" x14ac:dyDescent="0.25">
      <c r="B1307" s="48">
        <v>43074.928668981483</v>
      </c>
      <c r="C1307" s="103">
        <v>309</v>
      </c>
      <c r="D1307" s="124" t="s">
        <v>389</v>
      </c>
      <c r="E1307" s="103" t="s">
        <v>29</v>
      </c>
      <c r="F1307" s="124" t="s">
        <v>1</v>
      </c>
    </row>
    <row r="1308" spans="2:6" x14ac:dyDescent="0.25">
      <c r="B1308" s="48">
        <v>43075.924560185187</v>
      </c>
      <c r="C1308" s="103">
        <v>133</v>
      </c>
      <c r="D1308" s="124" t="s">
        <v>369</v>
      </c>
      <c r="E1308" s="103" t="s">
        <v>12</v>
      </c>
      <c r="F1308" s="124" t="s">
        <v>2</v>
      </c>
    </row>
    <row r="1309" spans="2:6" ht="30" x14ac:dyDescent="0.25">
      <c r="B1309" s="48">
        <v>43075.94153935185</v>
      </c>
      <c r="C1309" s="103">
        <v>110</v>
      </c>
      <c r="D1309" s="49" t="s">
        <v>235</v>
      </c>
      <c r="E1309" s="103" t="s">
        <v>7</v>
      </c>
      <c r="F1309" s="124" t="s">
        <v>1</v>
      </c>
    </row>
    <row r="1310" spans="2:6" x14ac:dyDescent="0.25">
      <c r="B1310" s="48">
        <v>43075.988217592596</v>
      </c>
      <c r="C1310" s="103">
        <v>168</v>
      </c>
      <c r="D1310" s="124" t="s">
        <v>463</v>
      </c>
      <c r="E1310" s="103" t="s">
        <v>7</v>
      </c>
      <c r="F1310" s="124" t="s">
        <v>1</v>
      </c>
    </row>
    <row r="1311" spans="2:6" x14ac:dyDescent="0.25">
      <c r="B1311" s="48">
        <v>43076.610266203701</v>
      </c>
      <c r="C1311" s="103">
        <v>126</v>
      </c>
      <c r="D1311" s="124" t="s">
        <v>473</v>
      </c>
      <c r="E1311" s="103" t="s">
        <v>41</v>
      </c>
      <c r="F1311" s="124" t="s">
        <v>2</v>
      </c>
    </row>
    <row r="1312" spans="2:6" x14ac:dyDescent="0.25">
      <c r="B1312" s="48">
        <v>43076.745937500003</v>
      </c>
      <c r="C1312" s="103">
        <v>163</v>
      </c>
      <c r="D1312" s="124" t="s">
        <v>372</v>
      </c>
      <c r="E1312" s="103" t="s">
        <v>7</v>
      </c>
      <c r="F1312" s="124" t="s">
        <v>1</v>
      </c>
    </row>
    <row r="1313" spans="2:6" x14ac:dyDescent="0.25">
      <c r="B1313" s="48">
        <v>43076.877326388887</v>
      </c>
      <c r="C1313" s="103">
        <v>262</v>
      </c>
      <c r="D1313" s="124" t="s">
        <v>379</v>
      </c>
      <c r="E1313" s="103" t="s">
        <v>7</v>
      </c>
      <c r="F1313" s="124" t="s">
        <v>1</v>
      </c>
    </row>
    <row r="1314" spans="2:6" x14ac:dyDescent="0.25">
      <c r="B1314" s="48">
        <v>43076.938611111109</v>
      </c>
      <c r="C1314" s="103">
        <v>382</v>
      </c>
      <c r="D1314" s="124" t="s">
        <v>395</v>
      </c>
      <c r="E1314" s="103" t="s">
        <v>136</v>
      </c>
      <c r="F1314" s="124" t="s">
        <v>2</v>
      </c>
    </row>
    <row r="1315" spans="2:6" x14ac:dyDescent="0.25">
      <c r="B1315" s="48">
        <v>43076.941817129627</v>
      </c>
      <c r="C1315" s="103">
        <v>382</v>
      </c>
      <c r="D1315" s="124" t="s">
        <v>395</v>
      </c>
      <c r="E1315" s="103" t="s">
        <v>136</v>
      </c>
      <c r="F1315" s="124" t="s">
        <v>2</v>
      </c>
    </row>
    <row r="1316" spans="2:6" x14ac:dyDescent="0.25">
      <c r="B1316" s="48">
        <v>43076.953252314815</v>
      </c>
      <c r="C1316" s="103">
        <v>164</v>
      </c>
      <c r="D1316" s="124" t="s">
        <v>410</v>
      </c>
      <c r="E1316" s="103" t="s">
        <v>7</v>
      </c>
      <c r="F1316" s="124" t="s">
        <v>1</v>
      </c>
    </row>
    <row r="1317" spans="2:6" x14ac:dyDescent="0.25">
      <c r="B1317" s="48">
        <v>43076.956793981481</v>
      </c>
      <c r="C1317" s="103">
        <v>126</v>
      </c>
      <c r="D1317" s="124" t="s">
        <v>473</v>
      </c>
      <c r="E1317" s="103" t="s">
        <v>41</v>
      </c>
      <c r="F1317" s="124" t="s">
        <v>2</v>
      </c>
    </row>
    <row r="1318" spans="2:6" x14ac:dyDescent="0.25">
      <c r="B1318" s="48">
        <v>43077.672106481485</v>
      </c>
      <c r="C1318" s="103">
        <v>468</v>
      </c>
      <c r="D1318" s="124" t="s">
        <v>454</v>
      </c>
      <c r="E1318" s="103" t="s">
        <v>7</v>
      </c>
      <c r="F1318" s="124" t="s">
        <v>1</v>
      </c>
    </row>
    <row r="1319" spans="2:6" x14ac:dyDescent="0.25">
      <c r="B1319" s="48">
        <v>43077.680613425924</v>
      </c>
      <c r="C1319" s="103">
        <v>468</v>
      </c>
      <c r="D1319" s="124" t="s">
        <v>454</v>
      </c>
      <c r="E1319" s="103" t="s">
        <v>7</v>
      </c>
      <c r="F1319" s="124" t="s">
        <v>2</v>
      </c>
    </row>
    <row r="1320" spans="2:6" x14ac:dyDescent="0.25">
      <c r="B1320" s="48">
        <v>43077.793391203704</v>
      </c>
      <c r="C1320" s="103">
        <v>502</v>
      </c>
      <c r="D1320" s="124" t="s">
        <v>451</v>
      </c>
      <c r="E1320" s="103" t="s">
        <v>7</v>
      </c>
      <c r="F1320" s="124" t="s">
        <v>2</v>
      </c>
    </row>
    <row r="1321" spans="2:6" x14ac:dyDescent="0.25">
      <c r="B1321" s="48">
        <v>43078.625231481485</v>
      </c>
      <c r="C1321" s="103">
        <v>378</v>
      </c>
      <c r="D1321" s="124" t="s">
        <v>378</v>
      </c>
      <c r="E1321" s="103" t="s">
        <v>7</v>
      </c>
      <c r="F1321" s="124" t="s">
        <v>1</v>
      </c>
    </row>
    <row r="1322" spans="2:6" x14ac:dyDescent="0.25">
      <c r="B1322" s="48">
        <v>43078.638807870368</v>
      </c>
      <c r="C1322" s="103">
        <v>160</v>
      </c>
      <c r="D1322" s="124" t="s">
        <v>461</v>
      </c>
      <c r="E1322" s="103" t="s">
        <v>7</v>
      </c>
      <c r="F1322" s="124" t="s">
        <v>1</v>
      </c>
    </row>
    <row r="1323" spans="2:6" x14ac:dyDescent="0.25">
      <c r="B1323" s="48">
        <v>43079.012164351851</v>
      </c>
      <c r="C1323" s="103">
        <v>165</v>
      </c>
      <c r="D1323" s="124" t="s">
        <v>385</v>
      </c>
      <c r="E1323" s="103" t="s">
        <v>7</v>
      </c>
      <c r="F1323" s="124" t="s">
        <v>1</v>
      </c>
    </row>
    <row r="1324" spans="2:6" x14ac:dyDescent="0.25">
      <c r="B1324" s="48">
        <v>43079.016759259262</v>
      </c>
      <c r="C1324" s="103">
        <v>464</v>
      </c>
      <c r="D1324" s="124" t="s">
        <v>390</v>
      </c>
      <c r="E1324" s="103" t="s">
        <v>7</v>
      </c>
      <c r="F1324" s="124" t="s">
        <v>2</v>
      </c>
    </row>
    <row r="1325" spans="2:6" x14ac:dyDescent="0.25">
      <c r="B1325" s="48">
        <v>43079.04042824074</v>
      </c>
      <c r="C1325" s="103">
        <v>464</v>
      </c>
      <c r="D1325" s="124" t="s">
        <v>390</v>
      </c>
      <c r="E1325" s="103" t="s">
        <v>7</v>
      </c>
      <c r="F1325" s="124" t="s">
        <v>2</v>
      </c>
    </row>
    <row r="1326" spans="2:6" x14ac:dyDescent="0.25">
      <c r="B1326" s="48">
        <v>43079.843460648146</v>
      </c>
      <c r="C1326" s="103">
        <v>502</v>
      </c>
      <c r="D1326" s="124" t="s">
        <v>451</v>
      </c>
      <c r="E1326" s="103" t="s">
        <v>7</v>
      </c>
      <c r="F1326" s="124" t="s">
        <v>2</v>
      </c>
    </row>
    <row r="1327" spans="2:6" x14ac:dyDescent="0.25">
      <c r="B1327" s="48">
        <v>43080.836851851855</v>
      </c>
      <c r="C1327" s="103">
        <v>367</v>
      </c>
      <c r="D1327" s="124" t="s">
        <v>393</v>
      </c>
      <c r="E1327" s="103" t="s">
        <v>7</v>
      </c>
      <c r="F1327" s="124" t="s">
        <v>2</v>
      </c>
    </row>
    <row r="1328" spans="2:6" x14ac:dyDescent="0.25">
      <c r="B1328" s="48">
        <v>43080.942314814813</v>
      </c>
      <c r="C1328" s="103">
        <v>161</v>
      </c>
      <c r="D1328" s="124" t="s">
        <v>382</v>
      </c>
      <c r="E1328" s="103" t="s">
        <v>34</v>
      </c>
      <c r="F1328" s="124" t="s">
        <v>1</v>
      </c>
    </row>
    <row r="1329" spans="2:6" x14ac:dyDescent="0.25">
      <c r="B1329" s="48">
        <v>43081.709918981483</v>
      </c>
      <c r="C1329" s="103">
        <v>160</v>
      </c>
      <c r="D1329" s="124" t="s">
        <v>461</v>
      </c>
      <c r="E1329" s="103" t="s">
        <v>7</v>
      </c>
      <c r="F1329" s="124" t="s">
        <v>1</v>
      </c>
    </row>
    <row r="1330" spans="2:6" x14ac:dyDescent="0.25">
      <c r="B1330" s="48">
        <v>43081.892604166664</v>
      </c>
      <c r="C1330" s="103">
        <v>126</v>
      </c>
      <c r="D1330" s="124" t="s">
        <v>473</v>
      </c>
      <c r="E1330" s="103" t="s">
        <v>41</v>
      </c>
      <c r="F1330" s="124" t="s">
        <v>2</v>
      </c>
    </row>
    <row r="1331" spans="2:6" x14ac:dyDescent="0.25">
      <c r="B1331" s="48">
        <v>43081.913900462961</v>
      </c>
      <c r="C1331" s="103">
        <v>382</v>
      </c>
      <c r="D1331" s="124" t="s">
        <v>395</v>
      </c>
      <c r="E1331" s="103" t="s">
        <v>136</v>
      </c>
      <c r="F1331" s="124" t="s">
        <v>2</v>
      </c>
    </row>
    <row r="1332" spans="2:6" x14ac:dyDescent="0.25">
      <c r="B1332" s="48">
        <v>43081.931076388886</v>
      </c>
      <c r="C1332" s="103">
        <v>163</v>
      </c>
      <c r="D1332" s="124" t="s">
        <v>372</v>
      </c>
      <c r="E1332" s="103" t="s">
        <v>7</v>
      </c>
      <c r="F1332" s="124" t="s">
        <v>2</v>
      </c>
    </row>
    <row r="1333" spans="2:6" x14ac:dyDescent="0.25">
      <c r="B1333" s="48">
        <v>43081.947326388887</v>
      </c>
      <c r="C1333" s="103">
        <v>113</v>
      </c>
      <c r="D1333" s="49" t="s">
        <v>290</v>
      </c>
      <c r="E1333" s="103" t="s">
        <v>34</v>
      </c>
      <c r="F1333" s="124" t="s">
        <v>1</v>
      </c>
    </row>
    <row r="1334" spans="2:6" x14ac:dyDescent="0.25">
      <c r="B1334" s="48">
        <v>43081.980717592596</v>
      </c>
      <c r="C1334" s="103">
        <v>168</v>
      </c>
      <c r="D1334" s="124" t="s">
        <v>463</v>
      </c>
      <c r="E1334" s="103" t="s">
        <v>7</v>
      </c>
      <c r="F1334" s="124" t="s">
        <v>1</v>
      </c>
    </row>
    <row r="1335" spans="2:6" x14ac:dyDescent="0.25">
      <c r="B1335" s="48">
        <v>43082.718541666669</v>
      </c>
      <c r="C1335" s="103">
        <v>172</v>
      </c>
      <c r="D1335" s="124" t="s">
        <v>375</v>
      </c>
      <c r="E1335" s="103" t="s">
        <v>7</v>
      </c>
      <c r="F1335" s="124" t="s">
        <v>2</v>
      </c>
    </row>
    <row r="1336" spans="2:6" x14ac:dyDescent="0.25">
      <c r="B1336" s="48">
        <v>43082.807141203702</v>
      </c>
      <c r="C1336" s="103">
        <v>504</v>
      </c>
      <c r="D1336" s="124" t="s">
        <v>472</v>
      </c>
      <c r="E1336" s="103" t="s">
        <v>7</v>
      </c>
      <c r="F1336" s="124" t="s">
        <v>2</v>
      </c>
    </row>
    <row r="1337" spans="2:6" x14ac:dyDescent="0.25">
      <c r="B1337" s="48">
        <v>43083.00472222222</v>
      </c>
      <c r="C1337" s="103">
        <v>123</v>
      </c>
      <c r="D1337" s="124" t="s">
        <v>474</v>
      </c>
      <c r="E1337" s="103" t="s">
        <v>56</v>
      </c>
      <c r="F1337" s="124" t="s">
        <v>2</v>
      </c>
    </row>
    <row r="1338" spans="2:6" x14ac:dyDescent="0.25">
      <c r="B1338" s="48">
        <v>43083.719664351855</v>
      </c>
      <c r="C1338" s="103">
        <v>312</v>
      </c>
      <c r="D1338" s="124" t="s">
        <v>475</v>
      </c>
      <c r="E1338" s="103" t="s">
        <v>67</v>
      </c>
      <c r="F1338" s="124" t="s">
        <v>1</v>
      </c>
    </row>
    <row r="1339" spans="2:6" x14ac:dyDescent="0.25">
      <c r="B1339" s="48">
        <v>43083.727083333331</v>
      </c>
      <c r="C1339" s="103">
        <v>129</v>
      </c>
      <c r="D1339" s="124" t="s">
        <v>476</v>
      </c>
      <c r="E1339" s="103" t="s">
        <v>75</v>
      </c>
      <c r="F1339" s="124" t="s">
        <v>1</v>
      </c>
    </row>
    <row r="1340" spans="2:6" x14ac:dyDescent="0.25">
      <c r="B1340" s="48">
        <v>43083.870312500003</v>
      </c>
      <c r="C1340" s="103">
        <v>464</v>
      </c>
      <c r="D1340" s="124" t="s">
        <v>390</v>
      </c>
      <c r="E1340" s="103" t="s">
        <v>7</v>
      </c>
      <c r="F1340" s="124" t="s">
        <v>2</v>
      </c>
    </row>
    <row r="1341" spans="2:6" x14ac:dyDescent="0.25">
      <c r="B1341" s="48">
        <v>43083.913159722222</v>
      </c>
      <c r="C1341" s="103">
        <v>464</v>
      </c>
      <c r="D1341" s="124" t="s">
        <v>390</v>
      </c>
      <c r="E1341" s="103" t="s">
        <v>7</v>
      </c>
      <c r="F1341" s="124" t="s">
        <v>2</v>
      </c>
    </row>
    <row r="1342" spans="2:6" x14ac:dyDescent="0.25">
      <c r="B1342" s="48">
        <v>43084.058159722219</v>
      </c>
      <c r="C1342" s="103">
        <v>164</v>
      </c>
      <c r="D1342" s="124" t="s">
        <v>410</v>
      </c>
      <c r="E1342" s="103" t="s">
        <v>7</v>
      </c>
      <c r="F1342" s="124" t="s">
        <v>1</v>
      </c>
    </row>
    <row r="1343" spans="2:6" x14ac:dyDescent="0.25">
      <c r="B1343" s="48">
        <v>43084.744039351855</v>
      </c>
      <c r="C1343" s="103">
        <v>258</v>
      </c>
      <c r="D1343" s="124" t="s">
        <v>477</v>
      </c>
      <c r="E1343" s="103" t="s">
        <v>39</v>
      </c>
      <c r="F1343" s="124" t="s">
        <v>2</v>
      </c>
    </row>
    <row r="1344" spans="2:6" x14ac:dyDescent="0.25">
      <c r="B1344" s="48">
        <v>43084.922106481485</v>
      </c>
      <c r="C1344" s="103">
        <v>447</v>
      </c>
      <c r="D1344" s="124" t="s">
        <v>408</v>
      </c>
      <c r="E1344" s="103" t="s">
        <v>87</v>
      </c>
      <c r="F1344" s="124" t="s">
        <v>2</v>
      </c>
    </row>
    <row r="1345" spans="2:6" x14ac:dyDescent="0.25">
      <c r="B1345" s="48">
        <v>43085.786469907405</v>
      </c>
      <c r="C1345" s="103">
        <v>309</v>
      </c>
      <c r="D1345" s="124" t="s">
        <v>389</v>
      </c>
      <c r="E1345" s="103" t="s">
        <v>29</v>
      </c>
      <c r="F1345" s="124" t="s">
        <v>1</v>
      </c>
    </row>
    <row r="1346" spans="2:6" x14ac:dyDescent="0.25">
      <c r="B1346" s="48">
        <v>43085.791504629633</v>
      </c>
      <c r="C1346" s="103">
        <v>506</v>
      </c>
      <c r="D1346" s="124" t="s">
        <v>452</v>
      </c>
      <c r="E1346" s="103" t="s">
        <v>7</v>
      </c>
      <c r="F1346" s="124" t="s">
        <v>2</v>
      </c>
    </row>
    <row r="1347" spans="2:6" x14ac:dyDescent="0.25">
      <c r="B1347" s="48">
        <v>43087.63013888889</v>
      </c>
      <c r="C1347" s="103">
        <v>506</v>
      </c>
      <c r="D1347" s="124" t="s">
        <v>452</v>
      </c>
      <c r="E1347" s="103" t="s">
        <v>7</v>
      </c>
      <c r="F1347" s="124" t="s">
        <v>2</v>
      </c>
    </row>
    <row r="1348" spans="2:6" x14ac:dyDescent="0.25">
      <c r="B1348" s="48">
        <v>43087.7187037037</v>
      </c>
      <c r="C1348" s="103">
        <v>378</v>
      </c>
      <c r="D1348" s="124" t="s">
        <v>378</v>
      </c>
      <c r="E1348" s="103" t="s">
        <v>7</v>
      </c>
      <c r="F1348" s="124" t="s">
        <v>1</v>
      </c>
    </row>
    <row r="1349" spans="2:6" x14ac:dyDescent="0.25">
      <c r="B1349" s="48">
        <v>43087.841354166667</v>
      </c>
      <c r="C1349" s="103">
        <v>188</v>
      </c>
      <c r="D1349" s="124" t="s">
        <v>380</v>
      </c>
      <c r="E1349" s="103" t="s">
        <v>39</v>
      </c>
      <c r="F1349" s="124" t="s">
        <v>2</v>
      </c>
    </row>
    <row r="1350" spans="2:6" x14ac:dyDescent="0.25">
      <c r="B1350" s="48">
        <v>43087.859039351853</v>
      </c>
      <c r="C1350" s="103">
        <v>380</v>
      </c>
      <c r="D1350" s="124" t="s">
        <v>407</v>
      </c>
      <c r="E1350" s="103" t="s">
        <v>71</v>
      </c>
      <c r="F1350" s="124" t="s">
        <v>1</v>
      </c>
    </row>
    <row r="1351" spans="2:6" x14ac:dyDescent="0.25">
      <c r="B1351" s="48">
        <v>43088.64702546296</v>
      </c>
      <c r="C1351" s="103">
        <v>135</v>
      </c>
      <c r="D1351" s="124" t="s">
        <v>478</v>
      </c>
      <c r="E1351" s="103" t="s">
        <v>9</v>
      </c>
      <c r="F1351" s="124" t="s">
        <v>2</v>
      </c>
    </row>
    <row r="1352" spans="2:6" x14ac:dyDescent="0.25">
      <c r="B1352" s="48">
        <v>43088.699641203704</v>
      </c>
      <c r="C1352" s="103">
        <v>252</v>
      </c>
      <c r="D1352" s="124" t="s">
        <v>370</v>
      </c>
      <c r="E1352" s="103" t="s">
        <v>7</v>
      </c>
      <c r="F1352" s="124" t="s">
        <v>2</v>
      </c>
    </row>
    <row r="1353" spans="2:6" x14ac:dyDescent="0.25">
      <c r="B1353" s="48">
        <v>43088.782037037039</v>
      </c>
      <c r="C1353" s="103">
        <v>382</v>
      </c>
      <c r="D1353" s="124" t="s">
        <v>395</v>
      </c>
      <c r="E1353" s="103" t="s">
        <v>136</v>
      </c>
      <c r="F1353" s="124" t="s">
        <v>2</v>
      </c>
    </row>
    <row r="1354" spans="2:6" x14ac:dyDescent="0.25">
      <c r="B1354" s="48">
        <v>43088.936307870368</v>
      </c>
      <c r="C1354" s="103">
        <v>378</v>
      </c>
      <c r="D1354" s="124" t="s">
        <v>378</v>
      </c>
      <c r="E1354" s="103" t="s">
        <v>7</v>
      </c>
      <c r="F1354" s="124" t="s">
        <v>1</v>
      </c>
    </row>
    <row r="1355" spans="2:6" x14ac:dyDescent="0.25">
      <c r="B1355" s="48">
        <v>43089.698240740741</v>
      </c>
      <c r="C1355" s="103">
        <v>165</v>
      </c>
      <c r="D1355" s="124" t="s">
        <v>385</v>
      </c>
      <c r="E1355" s="103" t="s">
        <v>7</v>
      </c>
      <c r="F1355" s="124" t="s">
        <v>1</v>
      </c>
    </row>
    <row r="1356" spans="2:6" x14ac:dyDescent="0.25">
      <c r="B1356" s="48">
        <v>43089.699247685188</v>
      </c>
      <c r="C1356" s="103">
        <v>172</v>
      </c>
      <c r="D1356" s="124" t="s">
        <v>375</v>
      </c>
      <c r="E1356" s="103" t="s">
        <v>7</v>
      </c>
      <c r="F1356" s="124" t="s">
        <v>2</v>
      </c>
    </row>
    <row r="1357" spans="2:6" x14ac:dyDescent="0.25">
      <c r="B1357" s="48">
        <v>43090.039201388892</v>
      </c>
      <c r="C1357" s="103">
        <v>262</v>
      </c>
      <c r="D1357" s="124" t="s">
        <v>379</v>
      </c>
      <c r="E1357" s="103" t="s">
        <v>7</v>
      </c>
      <c r="F1357" s="124" t="s">
        <v>1</v>
      </c>
    </row>
    <row r="1358" spans="2:6" x14ac:dyDescent="0.25">
      <c r="B1358" s="48">
        <v>43090.101354166669</v>
      </c>
      <c r="C1358" s="103">
        <v>506</v>
      </c>
      <c r="D1358" s="124" t="s">
        <v>452</v>
      </c>
      <c r="E1358" s="103" t="s">
        <v>7</v>
      </c>
      <c r="F1358" s="124" t="s">
        <v>2</v>
      </c>
    </row>
    <row r="1359" spans="2:6" x14ac:dyDescent="0.25">
      <c r="B1359" s="48">
        <v>43090.147673611114</v>
      </c>
      <c r="C1359" s="103">
        <v>188</v>
      </c>
      <c r="D1359" s="124" t="s">
        <v>380</v>
      </c>
      <c r="E1359" s="103" t="s">
        <v>39</v>
      </c>
      <c r="F1359" s="124" t="s">
        <v>1</v>
      </c>
    </row>
    <row r="1360" spans="2:6" x14ac:dyDescent="0.25">
      <c r="B1360" s="48">
        <v>43090.967199074075</v>
      </c>
      <c r="C1360" s="103">
        <v>504</v>
      </c>
      <c r="D1360" s="124" t="s">
        <v>472</v>
      </c>
      <c r="E1360" s="103" t="s">
        <v>7</v>
      </c>
      <c r="F1360" s="124" t="s">
        <v>2</v>
      </c>
    </row>
    <row r="1361" spans="2:6" x14ac:dyDescent="0.25">
      <c r="B1361" s="48">
        <v>43091.625636574077</v>
      </c>
      <c r="C1361" s="103">
        <v>172</v>
      </c>
      <c r="D1361" s="124" t="s">
        <v>375</v>
      </c>
      <c r="E1361" s="103" t="s">
        <v>7</v>
      </c>
      <c r="F1361" s="124" t="s">
        <v>2</v>
      </c>
    </row>
    <row r="1362" spans="2:6" x14ac:dyDescent="0.25">
      <c r="B1362" s="48">
        <v>43091.654733796298</v>
      </c>
      <c r="C1362" s="103">
        <v>188</v>
      </c>
      <c r="D1362" s="124" t="s">
        <v>380</v>
      </c>
      <c r="E1362" s="103" t="s">
        <v>39</v>
      </c>
      <c r="F1362" s="124" t="s">
        <v>1</v>
      </c>
    </row>
    <row r="1363" spans="2:6" x14ac:dyDescent="0.25">
      <c r="B1363" s="48">
        <v>43091.715567129628</v>
      </c>
      <c r="C1363" s="103">
        <v>157</v>
      </c>
      <c r="D1363" s="124" t="s">
        <v>383</v>
      </c>
      <c r="E1363" s="103" t="s">
        <v>7</v>
      </c>
      <c r="F1363" s="124" t="s">
        <v>1</v>
      </c>
    </row>
    <row r="1364" spans="2:6" x14ac:dyDescent="0.25">
      <c r="B1364" s="48">
        <v>43091.829293981478</v>
      </c>
      <c r="C1364" s="103">
        <v>264</v>
      </c>
      <c r="D1364" s="124" t="s">
        <v>479</v>
      </c>
      <c r="E1364" s="103" t="s">
        <v>71</v>
      </c>
      <c r="F1364" s="124" t="s">
        <v>1</v>
      </c>
    </row>
    <row r="1365" spans="2:6" x14ac:dyDescent="0.25">
      <c r="B1365" s="48">
        <v>43091.867986111109</v>
      </c>
      <c r="C1365" s="103">
        <v>504</v>
      </c>
      <c r="D1365" s="124" t="s">
        <v>472</v>
      </c>
      <c r="E1365" s="103" t="s">
        <v>7</v>
      </c>
      <c r="F1365" s="124" t="s">
        <v>2</v>
      </c>
    </row>
    <row r="1366" spans="2:6" x14ac:dyDescent="0.25">
      <c r="B1366" s="48">
        <v>43092.696018518516</v>
      </c>
      <c r="C1366" s="103">
        <v>378</v>
      </c>
      <c r="D1366" s="124" t="s">
        <v>378</v>
      </c>
      <c r="E1366" s="103" t="s">
        <v>7</v>
      </c>
      <c r="F1366" s="124" t="s">
        <v>1</v>
      </c>
    </row>
    <row r="1367" spans="2:6" x14ac:dyDescent="0.25">
      <c r="B1367" s="48">
        <v>43092.707696759258</v>
      </c>
      <c r="C1367" s="103">
        <v>157</v>
      </c>
      <c r="D1367" s="124" t="s">
        <v>383</v>
      </c>
      <c r="E1367" s="103" t="s">
        <v>7</v>
      </c>
      <c r="F1367" s="124" t="s">
        <v>1</v>
      </c>
    </row>
    <row r="1368" spans="2:6" x14ac:dyDescent="0.25">
      <c r="B1368" s="48">
        <v>43093.878564814811</v>
      </c>
      <c r="C1368" s="103">
        <v>226</v>
      </c>
      <c r="D1368" s="124" t="s">
        <v>386</v>
      </c>
      <c r="E1368" s="103" t="s">
        <v>7</v>
      </c>
      <c r="F1368" s="124" t="s">
        <v>1</v>
      </c>
    </row>
    <row r="1369" spans="2:6" x14ac:dyDescent="0.25">
      <c r="B1369" s="48">
        <v>43094.841284722221</v>
      </c>
      <c r="C1369" s="103">
        <v>201</v>
      </c>
      <c r="D1369" s="124" t="s">
        <v>457</v>
      </c>
      <c r="E1369" s="103" t="s">
        <v>75</v>
      </c>
      <c r="F1369" s="124" t="s">
        <v>1</v>
      </c>
    </row>
    <row r="1370" spans="2:6" x14ac:dyDescent="0.25">
      <c r="B1370" s="48">
        <v>43095.632974537039</v>
      </c>
      <c r="C1370" s="103">
        <v>506</v>
      </c>
      <c r="D1370" s="124" t="s">
        <v>452</v>
      </c>
      <c r="E1370" s="103" t="s">
        <v>7</v>
      </c>
      <c r="F1370" s="124" t="s">
        <v>2</v>
      </c>
    </row>
    <row r="1371" spans="2:6" x14ac:dyDescent="0.25">
      <c r="B1371" s="48">
        <v>43095.635185185187</v>
      </c>
      <c r="C1371" s="103">
        <v>506</v>
      </c>
      <c r="D1371" s="124" t="s">
        <v>452</v>
      </c>
      <c r="E1371" s="103" t="s">
        <v>7</v>
      </c>
      <c r="F1371" s="124" t="s">
        <v>2</v>
      </c>
    </row>
    <row r="1372" spans="2:6" x14ac:dyDescent="0.25">
      <c r="B1372" s="48">
        <v>43095.703217592592</v>
      </c>
      <c r="C1372" s="103">
        <v>444</v>
      </c>
      <c r="D1372" s="124" t="s">
        <v>480</v>
      </c>
      <c r="E1372" s="103" t="s">
        <v>19</v>
      </c>
      <c r="F1372" s="124" t="s">
        <v>2</v>
      </c>
    </row>
    <row r="1373" spans="2:6" x14ac:dyDescent="0.25">
      <c r="B1373" s="48">
        <v>43095.729502314818</v>
      </c>
      <c r="C1373" s="103">
        <v>496</v>
      </c>
      <c r="D1373" s="124" t="s">
        <v>481</v>
      </c>
      <c r="E1373" s="103" t="s">
        <v>7</v>
      </c>
      <c r="F1373" s="124" t="s">
        <v>1</v>
      </c>
    </row>
    <row r="1374" spans="2:6" x14ac:dyDescent="0.25">
      <c r="B1374" s="48">
        <v>43095.741875</v>
      </c>
      <c r="C1374" s="103">
        <v>160</v>
      </c>
      <c r="D1374" s="124" t="s">
        <v>461</v>
      </c>
      <c r="E1374" s="103" t="s">
        <v>7</v>
      </c>
      <c r="F1374" s="124" t="s">
        <v>1</v>
      </c>
    </row>
    <row r="1375" spans="2:6" x14ac:dyDescent="0.25">
      <c r="B1375" s="48">
        <v>43095.88040509259</v>
      </c>
      <c r="C1375" s="103">
        <v>378</v>
      </c>
      <c r="D1375" s="124" t="s">
        <v>378</v>
      </c>
      <c r="E1375" s="103" t="s">
        <v>7</v>
      </c>
      <c r="F1375" s="124" t="s">
        <v>1</v>
      </c>
    </row>
    <row r="1376" spans="2:6" x14ac:dyDescent="0.25">
      <c r="B1376" s="48">
        <v>43096.743344907409</v>
      </c>
      <c r="C1376" s="103">
        <v>160</v>
      </c>
      <c r="D1376" s="124" t="s">
        <v>461</v>
      </c>
      <c r="E1376" s="103" t="s">
        <v>7</v>
      </c>
      <c r="F1376" s="124" t="s">
        <v>1</v>
      </c>
    </row>
    <row r="1377" spans="2:6" x14ac:dyDescent="0.25">
      <c r="B1377" s="48">
        <v>43096.783125000002</v>
      </c>
      <c r="C1377" s="103">
        <v>174</v>
      </c>
      <c r="D1377" s="124" t="s">
        <v>482</v>
      </c>
      <c r="E1377" s="103" t="s">
        <v>19</v>
      </c>
      <c r="F1377" s="124" t="s">
        <v>2</v>
      </c>
    </row>
    <row r="1378" spans="2:6" x14ac:dyDescent="0.25">
      <c r="B1378" s="48">
        <v>43096.910243055558</v>
      </c>
      <c r="C1378" s="103">
        <v>160</v>
      </c>
      <c r="D1378" s="124" t="s">
        <v>461</v>
      </c>
      <c r="E1378" s="103" t="s">
        <v>7</v>
      </c>
      <c r="F1378" s="124" t="s">
        <v>1</v>
      </c>
    </row>
    <row r="1379" spans="2:6" x14ac:dyDescent="0.25">
      <c r="B1379" s="48">
        <v>43097.701620370368</v>
      </c>
      <c r="C1379" s="103">
        <v>123</v>
      </c>
      <c r="D1379" s="124" t="s">
        <v>474</v>
      </c>
      <c r="E1379" s="103" t="s">
        <v>56</v>
      </c>
      <c r="F1379" s="124" t="s">
        <v>1</v>
      </c>
    </row>
    <row r="1380" spans="2:6" x14ac:dyDescent="0.25">
      <c r="B1380" s="48">
        <v>43097.720381944448</v>
      </c>
      <c r="C1380" s="103">
        <v>123</v>
      </c>
      <c r="D1380" s="124" t="s">
        <v>474</v>
      </c>
      <c r="E1380" s="103" t="s">
        <v>56</v>
      </c>
      <c r="F1380" s="124" t="s">
        <v>1</v>
      </c>
    </row>
    <row r="1381" spans="2:6" x14ac:dyDescent="0.25">
      <c r="B1381" s="48">
        <v>43097.894016203703</v>
      </c>
      <c r="C1381" s="103">
        <v>467</v>
      </c>
      <c r="D1381" s="124" t="s">
        <v>391</v>
      </c>
      <c r="E1381" s="103" t="s">
        <v>7</v>
      </c>
      <c r="F1381" s="124" t="s">
        <v>2</v>
      </c>
    </row>
    <row r="1382" spans="2:6" x14ac:dyDescent="0.25">
      <c r="B1382" s="48">
        <v>43097.939479166664</v>
      </c>
      <c r="C1382" s="103">
        <v>378</v>
      </c>
      <c r="D1382" s="124" t="s">
        <v>378</v>
      </c>
      <c r="E1382" s="103" t="s">
        <v>7</v>
      </c>
      <c r="F1382" s="124" t="s">
        <v>1</v>
      </c>
    </row>
    <row r="1383" spans="2:6" x14ac:dyDescent="0.25">
      <c r="B1383" s="48">
        <v>43097.940763888888</v>
      </c>
      <c r="C1383" s="103">
        <v>383</v>
      </c>
      <c r="D1383" s="124" t="s">
        <v>483</v>
      </c>
      <c r="E1383" s="103" t="s">
        <v>7</v>
      </c>
      <c r="F1383" s="124" t="s">
        <v>2</v>
      </c>
    </row>
    <row r="1384" spans="2:6" x14ac:dyDescent="0.25">
      <c r="B1384" s="48">
        <v>43098.684201388889</v>
      </c>
      <c r="C1384" s="103">
        <v>504</v>
      </c>
      <c r="D1384" s="124" t="s">
        <v>472</v>
      </c>
      <c r="E1384" s="103" t="s">
        <v>7</v>
      </c>
      <c r="F1384" s="124" t="s">
        <v>2</v>
      </c>
    </row>
    <row r="1385" spans="2:6" x14ac:dyDescent="0.25">
      <c r="B1385" s="48">
        <v>43098.863344907404</v>
      </c>
      <c r="C1385" s="103">
        <v>262</v>
      </c>
      <c r="D1385" s="124" t="s">
        <v>379</v>
      </c>
      <c r="E1385" s="103" t="s">
        <v>7</v>
      </c>
      <c r="F1385" s="124" t="s">
        <v>1</v>
      </c>
    </row>
    <row r="1386" spans="2:6" x14ac:dyDescent="0.25">
      <c r="B1386" s="48">
        <v>43098.976805555554</v>
      </c>
      <c r="C1386" s="103">
        <v>309</v>
      </c>
      <c r="D1386" s="124" t="s">
        <v>389</v>
      </c>
      <c r="E1386" s="103" t="s">
        <v>29</v>
      </c>
      <c r="F1386" s="124" t="s">
        <v>1</v>
      </c>
    </row>
    <row r="1387" spans="2:6" x14ac:dyDescent="0.25">
      <c r="B1387" s="48">
        <v>43099.864537037036</v>
      </c>
      <c r="C1387" s="103">
        <v>458</v>
      </c>
      <c r="D1387" s="124" t="s">
        <v>381</v>
      </c>
      <c r="E1387" s="103" t="s">
        <v>343</v>
      </c>
      <c r="F1387" s="124" t="s">
        <v>2</v>
      </c>
    </row>
    <row r="1388" spans="2:6" x14ac:dyDescent="0.25">
      <c r="B1388" s="48">
        <v>43099.899050925924</v>
      </c>
      <c r="C1388" s="103">
        <v>451</v>
      </c>
      <c r="D1388" s="124" t="s">
        <v>377</v>
      </c>
      <c r="E1388" s="103" t="s">
        <v>7</v>
      </c>
      <c r="F1388" s="124" t="s">
        <v>2</v>
      </c>
    </row>
    <row r="1389" spans="2:6" x14ac:dyDescent="0.25">
      <c r="B1389" s="48">
        <v>43099.900775462964</v>
      </c>
      <c r="C1389" s="103">
        <v>451</v>
      </c>
      <c r="D1389" s="124" t="s">
        <v>377</v>
      </c>
      <c r="E1389" s="103" t="s">
        <v>7</v>
      </c>
      <c r="F1389" s="124" t="s">
        <v>2</v>
      </c>
    </row>
    <row r="1390" spans="2:6" x14ac:dyDescent="0.25">
      <c r="B1390" s="48">
        <v>43100.023495370369</v>
      </c>
      <c r="C1390" s="103">
        <v>464</v>
      </c>
      <c r="D1390" s="124" t="s">
        <v>390</v>
      </c>
      <c r="E1390" s="103" t="s">
        <v>7</v>
      </c>
      <c r="F1390" s="124" t="s">
        <v>2</v>
      </c>
    </row>
  </sheetData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29"/>
  <sheetViews>
    <sheetView showGridLines="0" workbookViewId="0">
      <selection activeCell="D19" sqref="D19"/>
    </sheetView>
  </sheetViews>
  <sheetFormatPr baseColWidth="10" defaultRowHeight="15" x14ac:dyDescent="0.25"/>
  <cols>
    <col min="2" max="2" width="35.5703125" style="2" customWidth="1"/>
    <col min="3" max="3" width="13.140625" style="2" customWidth="1"/>
    <col min="4" max="4" width="28.28515625" style="5" customWidth="1"/>
    <col min="5" max="5" width="12.5703125" style="2" customWidth="1"/>
    <col min="6" max="6" width="13.5703125" style="2" customWidth="1"/>
    <col min="7" max="8" width="13.28515625" style="2" customWidth="1"/>
    <col min="9" max="9" width="16" style="2" customWidth="1"/>
    <col min="10" max="10" width="8.140625" customWidth="1"/>
    <col min="11" max="11" width="20.28515625" style="2" customWidth="1"/>
    <col min="12" max="12" width="8.28515625" style="2" customWidth="1"/>
  </cols>
  <sheetData>
    <row r="2" spans="2:12" x14ac:dyDescent="0.25">
      <c r="B2" s="17"/>
      <c r="C2" s="18">
        <v>42614</v>
      </c>
      <c r="D2" s="18">
        <v>42644</v>
      </c>
      <c r="E2" s="18">
        <v>42675</v>
      </c>
      <c r="F2" s="18">
        <v>42705</v>
      </c>
      <c r="I2" s="2" t="s">
        <v>199</v>
      </c>
      <c r="J2" s="40" t="s">
        <v>199</v>
      </c>
    </row>
    <row r="3" spans="2:12" x14ac:dyDescent="0.25">
      <c r="B3" s="21" t="s">
        <v>197</v>
      </c>
      <c r="C3" s="43">
        <v>63</v>
      </c>
      <c r="D3" s="43">
        <v>62</v>
      </c>
      <c r="E3" s="43">
        <v>64</v>
      </c>
      <c r="F3" s="43">
        <v>82</v>
      </c>
      <c r="I3" s="2" t="s">
        <v>199</v>
      </c>
      <c r="J3" t="s">
        <v>199</v>
      </c>
    </row>
    <row r="4" spans="2:12" x14ac:dyDescent="0.25">
      <c r="B4" s="21" t="s">
        <v>196</v>
      </c>
      <c r="C4" s="19">
        <v>0.71</v>
      </c>
      <c r="D4" s="20">
        <v>0.66</v>
      </c>
      <c r="E4" s="20">
        <v>0.61</v>
      </c>
      <c r="F4" s="20">
        <v>0.51</v>
      </c>
    </row>
    <row r="5" spans="2:12" x14ac:dyDescent="0.25">
      <c r="B5" s="21" t="s">
        <v>198</v>
      </c>
      <c r="C5" s="44">
        <v>0.31</v>
      </c>
      <c r="D5" s="45">
        <v>0.42</v>
      </c>
      <c r="E5" s="45">
        <v>0.49</v>
      </c>
      <c r="F5" s="45">
        <v>0.45</v>
      </c>
    </row>
    <row r="6" spans="2:12" ht="28.5" customHeight="1" x14ac:dyDescent="0.25">
      <c r="D6" s="2"/>
    </row>
    <row r="7" spans="2:12" x14ac:dyDescent="0.25">
      <c r="B7" s="27" t="s">
        <v>184</v>
      </c>
      <c r="C7" s="27" t="s">
        <v>142</v>
      </c>
      <c r="D7" s="28" t="s">
        <v>143</v>
      </c>
      <c r="E7" s="27" t="s">
        <v>188</v>
      </c>
      <c r="F7" s="29" t="s">
        <v>187</v>
      </c>
      <c r="G7" s="29" t="s">
        <v>194</v>
      </c>
      <c r="H7" s="29" t="s">
        <v>208</v>
      </c>
      <c r="I7" s="27" t="s">
        <v>189</v>
      </c>
      <c r="K7" s="1" t="s">
        <v>190</v>
      </c>
    </row>
    <row r="8" spans="2:12" ht="30.75" customHeight="1" x14ac:dyDescent="0.25">
      <c r="B8" s="30" t="s">
        <v>7</v>
      </c>
      <c r="C8" s="30">
        <v>378</v>
      </c>
      <c r="D8" s="30" t="s">
        <v>14</v>
      </c>
      <c r="E8" s="31">
        <v>1</v>
      </c>
      <c r="F8" s="31">
        <v>5</v>
      </c>
      <c r="G8" s="31">
        <v>2</v>
      </c>
      <c r="H8" s="31">
        <v>8</v>
      </c>
      <c r="I8" s="32">
        <v>16</v>
      </c>
      <c r="K8" s="1" t="s">
        <v>189</v>
      </c>
      <c r="L8" s="2" t="s">
        <v>5</v>
      </c>
    </row>
    <row r="9" spans="2:12" ht="26.25" customHeight="1" x14ac:dyDescent="0.25">
      <c r="B9" s="30" t="s">
        <v>7</v>
      </c>
      <c r="C9" s="30">
        <v>268</v>
      </c>
      <c r="D9" s="30" t="s">
        <v>43</v>
      </c>
      <c r="E9" s="31">
        <v>2</v>
      </c>
      <c r="F9" s="31">
        <v>1</v>
      </c>
      <c r="G9" s="31">
        <v>5</v>
      </c>
      <c r="H9" s="31">
        <v>13</v>
      </c>
      <c r="I9" s="32">
        <v>21</v>
      </c>
      <c r="K9" s="3">
        <v>21</v>
      </c>
      <c r="L9" s="4">
        <v>1</v>
      </c>
    </row>
    <row r="10" spans="2:12" x14ac:dyDescent="0.25">
      <c r="B10" s="33" t="s">
        <v>7</v>
      </c>
      <c r="C10" s="34">
        <v>167</v>
      </c>
      <c r="D10" s="30" t="s">
        <v>98</v>
      </c>
      <c r="E10" s="31">
        <v>0</v>
      </c>
      <c r="F10" s="31">
        <v>1</v>
      </c>
      <c r="G10" s="31">
        <v>7</v>
      </c>
      <c r="H10" s="31">
        <v>1</v>
      </c>
      <c r="I10" s="32">
        <v>9</v>
      </c>
      <c r="K10" s="3">
        <v>16</v>
      </c>
      <c r="L10" s="4">
        <v>1</v>
      </c>
    </row>
    <row r="11" spans="2:12" x14ac:dyDescent="0.25">
      <c r="B11" s="30" t="s">
        <v>7</v>
      </c>
      <c r="C11" s="30">
        <v>383</v>
      </c>
      <c r="D11" s="30" t="s">
        <v>135</v>
      </c>
      <c r="E11" s="31">
        <v>1</v>
      </c>
      <c r="F11" s="31">
        <v>2</v>
      </c>
      <c r="G11" s="31">
        <v>4</v>
      </c>
      <c r="H11" s="31">
        <v>0</v>
      </c>
      <c r="I11" s="32">
        <v>7</v>
      </c>
      <c r="K11" s="3">
        <v>14</v>
      </c>
      <c r="L11" s="4">
        <v>1</v>
      </c>
    </row>
    <row r="12" spans="2:12" x14ac:dyDescent="0.25">
      <c r="B12" s="30" t="s">
        <v>7</v>
      </c>
      <c r="C12" s="30">
        <v>197</v>
      </c>
      <c r="D12" s="30" t="s">
        <v>150</v>
      </c>
      <c r="E12" s="31">
        <v>3</v>
      </c>
      <c r="F12" s="31">
        <v>4</v>
      </c>
      <c r="G12" s="31"/>
      <c r="H12" s="31">
        <v>3</v>
      </c>
      <c r="I12" s="32">
        <v>10</v>
      </c>
      <c r="K12" s="3">
        <v>10</v>
      </c>
      <c r="L12" s="4">
        <v>1</v>
      </c>
    </row>
    <row r="13" spans="2:12" x14ac:dyDescent="0.25">
      <c r="B13" s="33" t="s">
        <v>39</v>
      </c>
      <c r="C13" s="34">
        <v>120</v>
      </c>
      <c r="D13" s="30" t="s">
        <v>102</v>
      </c>
      <c r="E13" s="31">
        <v>4</v>
      </c>
      <c r="F13" s="31">
        <v>0</v>
      </c>
      <c r="G13" s="31">
        <v>2</v>
      </c>
      <c r="H13" s="31">
        <v>1</v>
      </c>
      <c r="I13" s="32">
        <v>7</v>
      </c>
      <c r="K13" s="3">
        <v>9</v>
      </c>
      <c r="L13" s="4">
        <v>1</v>
      </c>
    </row>
    <row r="14" spans="2:12" x14ac:dyDescent="0.25">
      <c r="B14" s="35" t="s">
        <v>193</v>
      </c>
      <c r="C14" s="35">
        <v>451</v>
      </c>
      <c r="D14" s="30" t="s">
        <v>191</v>
      </c>
      <c r="E14" s="31">
        <v>0</v>
      </c>
      <c r="F14" s="31">
        <v>0</v>
      </c>
      <c r="G14" s="31">
        <v>6</v>
      </c>
      <c r="H14" s="31">
        <v>8</v>
      </c>
      <c r="I14" s="32">
        <v>14</v>
      </c>
      <c r="K14" s="3">
        <v>8</v>
      </c>
      <c r="L14" s="4">
        <v>2</v>
      </c>
    </row>
    <row r="15" spans="2:12" x14ac:dyDescent="0.25">
      <c r="B15" s="33" t="s">
        <v>17</v>
      </c>
      <c r="C15" s="34">
        <v>185</v>
      </c>
      <c r="D15" s="30" t="s">
        <v>18</v>
      </c>
      <c r="E15" s="31">
        <v>2</v>
      </c>
      <c r="F15" s="31">
        <v>1</v>
      </c>
      <c r="G15" s="31">
        <v>2</v>
      </c>
      <c r="H15" s="31">
        <v>0</v>
      </c>
      <c r="I15" s="32">
        <v>5</v>
      </c>
      <c r="K15" s="3">
        <v>7</v>
      </c>
      <c r="L15" s="4">
        <v>3</v>
      </c>
    </row>
    <row r="16" spans="2:12" ht="15" customHeight="1" x14ac:dyDescent="0.25">
      <c r="B16" s="33" t="s">
        <v>29</v>
      </c>
      <c r="C16" s="34">
        <v>183</v>
      </c>
      <c r="D16" s="30" t="s">
        <v>31</v>
      </c>
      <c r="E16" s="31">
        <v>3</v>
      </c>
      <c r="F16" s="31">
        <v>2</v>
      </c>
      <c r="G16" s="31"/>
      <c r="H16" s="31">
        <v>2</v>
      </c>
      <c r="I16" s="32">
        <v>7</v>
      </c>
      <c r="K16" s="3">
        <v>6</v>
      </c>
      <c r="L16" s="4">
        <v>5</v>
      </c>
    </row>
    <row r="17" spans="2:12" x14ac:dyDescent="0.25">
      <c r="B17" s="33" t="s">
        <v>7</v>
      </c>
      <c r="C17" s="34">
        <v>164</v>
      </c>
      <c r="D17" s="30" t="s">
        <v>38</v>
      </c>
      <c r="E17" s="31">
        <v>1</v>
      </c>
      <c r="F17" s="31">
        <v>2</v>
      </c>
      <c r="G17" s="31">
        <v>2</v>
      </c>
      <c r="H17" s="31">
        <v>1</v>
      </c>
      <c r="I17" s="32">
        <v>6</v>
      </c>
      <c r="K17" s="3">
        <v>5</v>
      </c>
      <c r="L17" s="4">
        <v>6</v>
      </c>
    </row>
    <row r="18" spans="2:12" x14ac:dyDescent="0.25">
      <c r="B18" s="33" t="s">
        <v>7</v>
      </c>
      <c r="C18" s="30">
        <v>97</v>
      </c>
      <c r="D18" s="30" t="s">
        <v>44</v>
      </c>
      <c r="E18" s="31">
        <v>2</v>
      </c>
      <c r="F18" s="31">
        <v>2</v>
      </c>
      <c r="G18" s="31">
        <v>1</v>
      </c>
      <c r="H18" s="31">
        <v>1</v>
      </c>
      <c r="I18" s="32">
        <v>6</v>
      </c>
      <c r="K18" s="3">
        <v>4</v>
      </c>
      <c r="L18" s="4">
        <v>6</v>
      </c>
    </row>
    <row r="19" spans="2:12" x14ac:dyDescent="0.25">
      <c r="B19" s="33" t="s">
        <v>7</v>
      </c>
      <c r="C19" s="34">
        <v>367</v>
      </c>
      <c r="D19" s="30" t="s">
        <v>61</v>
      </c>
      <c r="E19" s="31">
        <v>2</v>
      </c>
      <c r="F19" s="31">
        <v>3</v>
      </c>
      <c r="G19" s="31"/>
      <c r="H19" s="31">
        <v>0</v>
      </c>
      <c r="I19" s="32">
        <v>5</v>
      </c>
      <c r="K19" s="3">
        <v>3</v>
      </c>
      <c r="L19" s="4">
        <v>12</v>
      </c>
    </row>
    <row r="20" spans="2:12" x14ac:dyDescent="0.25">
      <c r="B20" s="33" t="s">
        <v>29</v>
      </c>
      <c r="C20" s="34">
        <v>309</v>
      </c>
      <c r="D20" s="30" t="s">
        <v>79</v>
      </c>
      <c r="E20" s="31">
        <v>3</v>
      </c>
      <c r="F20" s="31">
        <v>1</v>
      </c>
      <c r="G20" s="31">
        <v>1</v>
      </c>
      <c r="H20" s="31">
        <v>1</v>
      </c>
      <c r="I20" s="32">
        <v>6</v>
      </c>
      <c r="K20" s="3">
        <v>2</v>
      </c>
      <c r="L20" s="4">
        <v>10</v>
      </c>
    </row>
    <row r="21" spans="2:12" x14ac:dyDescent="0.25">
      <c r="B21" s="33" t="s">
        <v>87</v>
      </c>
      <c r="C21" s="34">
        <v>127</v>
      </c>
      <c r="D21" s="30" t="s">
        <v>88</v>
      </c>
      <c r="E21" s="31">
        <v>2</v>
      </c>
      <c r="F21" s="31">
        <v>2</v>
      </c>
      <c r="G21" s="31">
        <v>1</v>
      </c>
      <c r="H21" s="31">
        <v>0</v>
      </c>
      <c r="I21" s="32">
        <v>5</v>
      </c>
      <c r="K21" s="3">
        <v>1</v>
      </c>
      <c r="L21" s="4">
        <v>24</v>
      </c>
    </row>
    <row r="22" spans="2:12" x14ac:dyDescent="0.25">
      <c r="B22" s="30" t="s">
        <v>7</v>
      </c>
      <c r="C22" s="30">
        <v>263</v>
      </c>
      <c r="D22" s="30" t="s">
        <v>158</v>
      </c>
      <c r="E22" s="31">
        <v>1</v>
      </c>
      <c r="F22" s="31">
        <v>2</v>
      </c>
      <c r="G22" s="31">
        <v>2</v>
      </c>
      <c r="H22" s="31">
        <v>3</v>
      </c>
      <c r="I22" s="32">
        <v>8</v>
      </c>
      <c r="K22" s="7">
        <v>0</v>
      </c>
      <c r="L22" s="8">
        <v>62</v>
      </c>
    </row>
    <row r="23" spans="2:12" x14ac:dyDescent="0.25">
      <c r="B23" s="33" t="s">
        <v>7</v>
      </c>
      <c r="C23" s="34">
        <v>98</v>
      </c>
      <c r="D23" s="30" t="s">
        <v>16</v>
      </c>
      <c r="E23" s="31">
        <v>1</v>
      </c>
      <c r="F23" s="31">
        <v>1</v>
      </c>
      <c r="G23" s="31">
        <v>2</v>
      </c>
      <c r="H23" s="31">
        <v>0</v>
      </c>
      <c r="I23" s="32">
        <v>4</v>
      </c>
      <c r="K23" s="3" t="s">
        <v>3</v>
      </c>
      <c r="L23" s="4">
        <v>135</v>
      </c>
    </row>
    <row r="24" spans="2:12" x14ac:dyDescent="0.25">
      <c r="B24" s="33" t="s">
        <v>7</v>
      </c>
      <c r="C24" s="34">
        <v>172</v>
      </c>
      <c r="D24" s="30" t="s">
        <v>22</v>
      </c>
      <c r="E24" s="31">
        <v>4</v>
      </c>
      <c r="F24" s="31">
        <v>0</v>
      </c>
      <c r="G24" s="31"/>
      <c r="H24" s="31">
        <v>0</v>
      </c>
      <c r="I24" s="32">
        <v>4</v>
      </c>
    </row>
    <row r="25" spans="2:12" x14ac:dyDescent="0.25">
      <c r="B25" s="33" t="s">
        <v>7</v>
      </c>
      <c r="C25" s="34">
        <v>155</v>
      </c>
      <c r="D25" s="30" t="s">
        <v>105</v>
      </c>
      <c r="E25" s="31">
        <v>1</v>
      </c>
      <c r="F25" s="31">
        <v>2</v>
      </c>
      <c r="G25" s="31">
        <v>1</v>
      </c>
      <c r="H25" s="31">
        <v>4</v>
      </c>
      <c r="I25" s="32">
        <v>8</v>
      </c>
    </row>
    <row r="26" spans="2:12" x14ac:dyDescent="0.25">
      <c r="B26" s="33" t="s">
        <v>7</v>
      </c>
      <c r="C26" s="34">
        <v>160</v>
      </c>
      <c r="D26" s="30" t="s">
        <v>112</v>
      </c>
      <c r="E26" s="31">
        <v>1</v>
      </c>
      <c r="F26" s="31">
        <v>2</v>
      </c>
      <c r="G26" s="31">
        <v>1</v>
      </c>
      <c r="H26" s="31">
        <v>2</v>
      </c>
      <c r="I26" s="32">
        <v>6</v>
      </c>
    </row>
    <row r="27" spans="2:12" x14ac:dyDescent="0.25">
      <c r="B27" s="33" t="s">
        <v>7</v>
      </c>
      <c r="C27" s="34">
        <v>157</v>
      </c>
      <c r="D27" s="30" t="s">
        <v>138</v>
      </c>
      <c r="E27" s="31">
        <v>1</v>
      </c>
      <c r="F27" s="31">
        <v>0</v>
      </c>
      <c r="G27" s="31">
        <v>3</v>
      </c>
      <c r="H27" s="31">
        <v>0</v>
      </c>
      <c r="I27" s="32">
        <v>4</v>
      </c>
    </row>
    <row r="28" spans="2:12" x14ac:dyDescent="0.25">
      <c r="B28" s="30" t="s">
        <v>7</v>
      </c>
      <c r="C28" s="34">
        <v>198</v>
      </c>
      <c r="D28" s="30" t="s">
        <v>151</v>
      </c>
      <c r="E28" s="31">
        <v>2</v>
      </c>
      <c r="F28" s="31">
        <v>0</v>
      </c>
      <c r="G28" s="31">
        <v>2</v>
      </c>
      <c r="H28" s="31">
        <v>1</v>
      </c>
      <c r="I28" s="32">
        <v>5</v>
      </c>
    </row>
    <row r="29" spans="2:12" x14ac:dyDescent="0.25">
      <c r="B29" s="30" t="s">
        <v>7</v>
      </c>
      <c r="C29" s="30">
        <v>225</v>
      </c>
      <c r="D29" s="30" t="s">
        <v>153</v>
      </c>
      <c r="E29" s="31">
        <v>1</v>
      </c>
      <c r="F29" s="31">
        <v>0</v>
      </c>
      <c r="G29" s="31">
        <v>3</v>
      </c>
      <c r="H29" s="31">
        <v>0</v>
      </c>
      <c r="I29" s="32">
        <v>4</v>
      </c>
    </row>
    <row r="30" spans="2:12" x14ac:dyDescent="0.25">
      <c r="B30" s="33" t="s">
        <v>7</v>
      </c>
      <c r="C30" s="34">
        <v>178</v>
      </c>
      <c r="D30" s="30" t="s">
        <v>27</v>
      </c>
      <c r="E30" s="31">
        <v>2</v>
      </c>
      <c r="F30" s="31">
        <v>1</v>
      </c>
      <c r="G30" s="31"/>
      <c r="H30" s="31">
        <v>0</v>
      </c>
      <c r="I30" s="32">
        <v>3</v>
      </c>
    </row>
    <row r="31" spans="2:12" x14ac:dyDescent="0.25">
      <c r="B31" s="33" t="s">
        <v>39</v>
      </c>
      <c r="C31" s="34">
        <v>189</v>
      </c>
      <c r="D31" s="30" t="s">
        <v>40</v>
      </c>
      <c r="E31" s="31">
        <v>1</v>
      </c>
      <c r="F31" s="31">
        <v>1</v>
      </c>
      <c r="G31" s="31">
        <v>1</v>
      </c>
      <c r="H31" s="31">
        <v>0</v>
      </c>
      <c r="I31" s="32">
        <v>3</v>
      </c>
    </row>
    <row r="32" spans="2:12" x14ac:dyDescent="0.25">
      <c r="B32" s="33" t="s">
        <v>29</v>
      </c>
      <c r="C32" s="33">
        <v>115</v>
      </c>
      <c r="D32" s="30" t="s">
        <v>93</v>
      </c>
      <c r="E32" s="31">
        <v>0</v>
      </c>
      <c r="F32" s="31">
        <v>0</v>
      </c>
      <c r="G32" s="31">
        <v>3</v>
      </c>
      <c r="H32" s="31">
        <v>0</v>
      </c>
      <c r="I32" s="32">
        <v>3</v>
      </c>
    </row>
    <row r="33" spans="2:9" x14ac:dyDescent="0.25">
      <c r="B33" s="30" t="s">
        <v>136</v>
      </c>
      <c r="C33" s="30">
        <v>382</v>
      </c>
      <c r="D33" s="30" t="s">
        <v>137</v>
      </c>
      <c r="E33" s="31">
        <v>1</v>
      </c>
      <c r="F33" s="31">
        <v>1</v>
      </c>
      <c r="G33" s="31">
        <v>1</v>
      </c>
      <c r="H33" s="31">
        <v>0</v>
      </c>
      <c r="I33" s="32">
        <v>3</v>
      </c>
    </row>
    <row r="34" spans="2:9" x14ac:dyDescent="0.25">
      <c r="B34" s="30" t="s">
        <v>7</v>
      </c>
      <c r="C34" s="30">
        <v>226</v>
      </c>
      <c r="D34" s="30" t="s">
        <v>155</v>
      </c>
      <c r="E34" s="31">
        <v>2</v>
      </c>
      <c r="F34" s="31">
        <v>1</v>
      </c>
      <c r="G34" s="31"/>
      <c r="H34" s="31">
        <v>2</v>
      </c>
      <c r="I34" s="32">
        <v>5</v>
      </c>
    </row>
    <row r="35" spans="2:9" x14ac:dyDescent="0.25">
      <c r="B35" s="30" t="s">
        <v>183</v>
      </c>
      <c r="C35" s="30">
        <v>196</v>
      </c>
      <c r="D35" s="30" t="s">
        <v>176</v>
      </c>
      <c r="E35" s="31">
        <v>1</v>
      </c>
      <c r="F35" s="31">
        <v>1</v>
      </c>
      <c r="G35" s="31">
        <v>1</v>
      </c>
      <c r="H35" s="31">
        <v>0</v>
      </c>
      <c r="I35" s="32">
        <v>3</v>
      </c>
    </row>
    <row r="36" spans="2:9" x14ac:dyDescent="0.25">
      <c r="B36" s="33" t="s">
        <v>7</v>
      </c>
      <c r="C36" s="34">
        <v>166</v>
      </c>
      <c r="D36" s="30" t="s">
        <v>23</v>
      </c>
      <c r="E36" s="31">
        <v>1</v>
      </c>
      <c r="F36" s="31">
        <v>1</v>
      </c>
      <c r="G36" s="31"/>
      <c r="H36" s="31">
        <v>3</v>
      </c>
      <c r="I36" s="32">
        <v>5</v>
      </c>
    </row>
    <row r="37" spans="2:9" x14ac:dyDescent="0.25">
      <c r="B37" s="33" t="s">
        <v>19</v>
      </c>
      <c r="C37" s="34">
        <v>109</v>
      </c>
      <c r="D37" s="30" t="s">
        <v>26</v>
      </c>
      <c r="E37" s="31">
        <v>0</v>
      </c>
      <c r="F37" s="31">
        <v>1</v>
      </c>
      <c r="G37" s="31">
        <v>1</v>
      </c>
      <c r="H37" s="31">
        <v>0</v>
      </c>
      <c r="I37" s="32">
        <v>2</v>
      </c>
    </row>
    <row r="38" spans="2:9" x14ac:dyDescent="0.25">
      <c r="B38" s="33" t="s">
        <v>7</v>
      </c>
      <c r="C38" s="34">
        <v>156</v>
      </c>
      <c r="D38" s="30" t="s">
        <v>195</v>
      </c>
      <c r="E38" s="31">
        <v>1</v>
      </c>
      <c r="F38" s="31">
        <v>0</v>
      </c>
      <c r="G38" s="31">
        <v>1</v>
      </c>
      <c r="H38" s="31">
        <v>0</v>
      </c>
      <c r="I38" s="32">
        <v>2</v>
      </c>
    </row>
    <row r="39" spans="2:9" x14ac:dyDescent="0.25">
      <c r="B39" s="30" t="s">
        <v>19</v>
      </c>
      <c r="C39" s="30">
        <v>444</v>
      </c>
      <c r="D39" s="30" t="s">
        <v>37</v>
      </c>
      <c r="E39" s="31">
        <v>1</v>
      </c>
      <c r="F39" s="31">
        <v>1</v>
      </c>
      <c r="G39" s="31"/>
      <c r="H39" s="31">
        <v>0</v>
      </c>
      <c r="I39" s="32">
        <v>2</v>
      </c>
    </row>
    <row r="40" spans="2:9" x14ac:dyDescent="0.25">
      <c r="B40" s="33" t="s">
        <v>39</v>
      </c>
      <c r="C40" s="30">
        <v>385</v>
      </c>
      <c r="D40" s="30" t="s">
        <v>62</v>
      </c>
      <c r="E40" s="31">
        <v>0</v>
      </c>
      <c r="F40" s="31">
        <v>1</v>
      </c>
      <c r="G40" s="31">
        <v>1</v>
      </c>
      <c r="H40" s="31">
        <v>0</v>
      </c>
      <c r="I40" s="32">
        <v>2</v>
      </c>
    </row>
    <row r="41" spans="2:9" x14ac:dyDescent="0.25">
      <c r="B41" s="33" t="s">
        <v>67</v>
      </c>
      <c r="C41" s="34">
        <v>312</v>
      </c>
      <c r="D41" s="30" t="s">
        <v>68</v>
      </c>
      <c r="E41" s="31">
        <v>0</v>
      </c>
      <c r="F41" s="31">
        <v>1</v>
      </c>
      <c r="G41" s="31">
        <v>1</v>
      </c>
      <c r="H41" s="31">
        <v>1</v>
      </c>
      <c r="I41" s="32">
        <v>3</v>
      </c>
    </row>
    <row r="42" spans="2:9" x14ac:dyDescent="0.25">
      <c r="B42" s="30" t="s">
        <v>71</v>
      </c>
      <c r="C42" s="30">
        <v>380</v>
      </c>
      <c r="D42" s="30" t="s">
        <v>72</v>
      </c>
      <c r="E42" s="31">
        <v>1</v>
      </c>
      <c r="F42" s="31">
        <v>1</v>
      </c>
      <c r="G42" s="31"/>
      <c r="H42" s="31">
        <v>2</v>
      </c>
      <c r="I42" s="32">
        <v>4</v>
      </c>
    </row>
    <row r="43" spans="2:9" x14ac:dyDescent="0.25">
      <c r="B43" s="33" t="s">
        <v>7</v>
      </c>
      <c r="C43" s="34">
        <v>163</v>
      </c>
      <c r="D43" s="30" t="s">
        <v>84</v>
      </c>
      <c r="E43" s="31">
        <v>1</v>
      </c>
      <c r="F43" s="31">
        <v>1</v>
      </c>
      <c r="G43" s="31"/>
      <c r="H43" s="31">
        <v>0</v>
      </c>
      <c r="I43" s="32">
        <v>2</v>
      </c>
    </row>
    <row r="44" spans="2:9" x14ac:dyDescent="0.25">
      <c r="B44" s="33" t="s">
        <v>19</v>
      </c>
      <c r="C44" s="34">
        <v>174</v>
      </c>
      <c r="D44" s="30" t="s">
        <v>86</v>
      </c>
      <c r="E44" s="31">
        <v>0</v>
      </c>
      <c r="F44" s="31">
        <v>1</v>
      </c>
      <c r="G44" s="31">
        <v>1</v>
      </c>
      <c r="H44" s="31">
        <v>0</v>
      </c>
      <c r="I44" s="32">
        <v>2</v>
      </c>
    </row>
    <row r="45" spans="2:9" x14ac:dyDescent="0.25">
      <c r="B45" s="30" t="s">
        <v>7</v>
      </c>
      <c r="C45" s="30">
        <v>389</v>
      </c>
      <c r="D45" s="30" t="s">
        <v>101</v>
      </c>
      <c r="E45" s="31">
        <v>0</v>
      </c>
      <c r="F45" s="31">
        <v>2</v>
      </c>
      <c r="G45" s="31"/>
      <c r="H45" s="31">
        <v>1</v>
      </c>
      <c r="I45" s="32">
        <v>3</v>
      </c>
    </row>
    <row r="46" spans="2:9" x14ac:dyDescent="0.25">
      <c r="B46" s="33" t="s">
        <v>116</v>
      </c>
      <c r="C46" s="34">
        <v>118</v>
      </c>
      <c r="D46" s="30" t="s">
        <v>117</v>
      </c>
      <c r="E46" s="31">
        <v>0</v>
      </c>
      <c r="F46" s="31">
        <v>2</v>
      </c>
      <c r="G46" s="31"/>
      <c r="H46" s="31">
        <v>0</v>
      </c>
      <c r="I46" s="32">
        <v>2</v>
      </c>
    </row>
    <row r="47" spans="2:9" x14ac:dyDescent="0.25">
      <c r="B47" s="33" t="s">
        <v>39</v>
      </c>
      <c r="C47" s="34">
        <v>188</v>
      </c>
      <c r="D47" s="30" t="s">
        <v>121</v>
      </c>
      <c r="E47" s="31">
        <v>0</v>
      </c>
      <c r="F47" s="31">
        <v>0</v>
      </c>
      <c r="G47" s="31">
        <v>2</v>
      </c>
      <c r="H47" s="31">
        <v>1</v>
      </c>
      <c r="I47" s="32">
        <v>3</v>
      </c>
    </row>
    <row r="48" spans="2:9" x14ac:dyDescent="0.25">
      <c r="B48" s="33" t="s">
        <v>128</v>
      </c>
      <c r="C48" s="34">
        <v>136</v>
      </c>
      <c r="D48" s="30" t="s">
        <v>129</v>
      </c>
      <c r="E48" s="31">
        <v>0</v>
      </c>
      <c r="F48" s="31">
        <v>2</v>
      </c>
      <c r="G48" s="31"/>
      <c r="H48" s="31">
        <v>2</v>
      </c>
      <c r="I48" s="32">
        <v>4</v>
      </c>
    </row>
    <row r="49" spans="2:9" x14ac:dyDescent="0.25">
      <c r="B49" s="30" t="s">
        <v>29</v>
      </c>
      <c r="C49" s="30">
        <v>224</v>
      </c>
      <c r="D49" s="30" t="s">
        <v>145</v>
      </c>
      <c r="E49" s="31">
        <v>1</v>
      </c>
      <c r="F49" s="31">
        <v>0</v>
      </c>
      <c r="G49" s="31">
        <v>1</v>
      </c>
      <c r="H49" s="31">
        <v>1</v>
      </c>
      <c r="I49" s="32">
        <v>3</v>
      </c>
    </row>
    <row r="50" spans="2:9" x14ac:dyDescent="0.25">
      <c r="B50" s="30" t="s">
        <v>7</v>
      </c>
      <c r="C50" s="30">
        <v>229</v>
      </c>
      <c r="D50" s="30" t="s">
        <v>156</v>
      </c>
      <c r="E50" s="31">
        <v>2</v>
      </c>
      <c r="F50" s="31">
        <v>0</v>
      </c>
      <c r="G50" s="31"/>
      <c r="H50" s="31">
        <v>0</v>
      </c>
      <c r="I50" s="32">
        <v>2</v>
      </c>
    </row>
    <row r="51" spans="2:9" x14ac:dyDescent="0.25">
      <c r="B51" s="30" t="s">
        <v>34</v>
      </c>
      <c r="C51" s="30">
        <v>200</v>
      </c>
      <c r="D51" s="30" t="s">
        <v>170</v>
      </c>
      <c r="E51" s="31">
        <v>1</v>
      </c>
      <c r="F51" s="31">
        <v>1</v>
      </c>
      <c r="G51" s="31"/>
      <c r="H51" s="31">
        <v>1</v>
      </c>
      <c r="I51" s="32">
        <v>3</v>
      </c>
    </row>
    <row r="52" spans="2:9" x14ac:dyDescent="0.25">
      <c r="B52" s="33" t="s">
        <v>7</v>
      </c>
      <c r="C52" s="34">
        <v>307</v>
      </c>
      <c r="D52" s="30" t="s">
        <v>8</v>
      </c>
      <c r="E52" s="31">
        <v>0</v>
      </c>
      <c r="F52" s="31">
        <v>1</v>
      </c>
      <c r="G52" s="31"/>
      <c r="H52" s="31">
        <v>0</v>
      </c>
      <c r="I52" s="32">
        <v>1</v>
      </c>
    </row>
    <row r="53" spans="2:9" x14ac:dyDescent="0.25">
      <c r="B53" s="33" t="s">
        <v>12</v>
      </c>
      <c r="C53" s="34">
        <v>133</v>
      </c>
      <c r="D53" s="30" t="s">
        <v>13</v>
      </c>
      <c r="E53" s="31">
        <v>1</v>
      </c>
      <c r="F53" s="31">
        <v>0</v>
      </c>
      <c r="G53" s="31"/>
      <c r="H53" s="31">
        <v>0</v>
      </c>
      <c r="I53" s="32">
        <v>1</v>
      </c>
    </row>
    <row r="54" spans="2:9" x14ac:dyDescent="0.25">
      <c r="B54" s="33" t="s">
        <v>19</v>
      </c>
      <c r="C54" s="34">
        <v>162</v>
      </c>
      <c r="D54" s="30" t="s">
        <v>20</v>
      </c>
      <c r="E54" s="31">
        <v>0</v>
      </c>
      <c r="F54" s="31">
        <v>1</v>
      </c>
      <c r="G54" s="31"/>
      <c r="H54" s="31">
        <v>0</v>
      </c>
      <c r="I54" s="32">
        <v>1</v>
      </c>
    </row>
    <row r="55" spans="2:9" x14ac:dyDescent="0.25">
      <c r="B55" s="30" t="s">
        <v>29</v>
      </c>
      <c r="C55" s="30">
        <v>390</v>
      </c>
      <c r="D55" s="30" t="s">
        <v>30</v>
      </c>
      <c r="E55" s="31">
        <v>0</v>
      </c>
      <c r="F55" s="31">
        <v>1</v>
      </c>
      <c r="G55" s="31"/>
      <c r="H55" s="31">
        <v>0</v>
      </c>
      <c r="I55" s="32">
        <v>1</v>
      </c>
    </row>
    <row r="56" spans="2:9" x14ac:dyDescent="0.25">
      <c r="B56" s="33" t="s">
        <v>7</v>
      </c>
      <c r="C56" s="34">
        <v>186</v>
      </c>
      <c r="D56" s="30" t="s">
        <v>33</v>
      </c>
      <c r="E56" s="31">
        <v>0</v>
      </c>
      <c r="F56" s="31">
        <v>0</v>
      </c>
      <c r="G56" s="31">
        <v>1</v>
      </c>
      <c r="H56" s="31">
        <v>2</v>
      </c>
      <c r="I56" s="32">
        <v>3</v>
      </c>
    </row>
    <row r="57" spans="2:9" x14ac:dyDescent="0.25">
      <c r="B57" s="33" t="s">
        <v>34</v>
      </c>
      <c r="C57" s="34">
        <v>175</v>
      </c>
      <c r="D57" s="30" t="s">
        <v>35</v>
      </c>
      <c r="E57" s="31">
        <v>1</v>
      </c>
      <c r="F57" s="31">
        <v>0</v>
      </c>
      <c r="G57" s="31"/>
      <c r="H57" s="31">
        <v>0</v>
      </c>
      <c r="I57" s="32">
        <v>1</v>
      </c>
    </row>
    <row r="58" spans="2:9" x14ac:dyDescent="0.25">
      <c r="B58" s="33" t="s">
        <v>7</v>
      </c>
      <c r="C58" s="34">
        <v>169</v>
      </c>
      <c r="D58" s="30" t="s">
        <v>36</v>
      </c>
      <c r="E58" s="31">
        <v>1</v>
      </c>
      <c r="F58" s="31">
        <v>0</v>
      </c>
      <c r="G58" s="31"/>
      <c r="H58" s="31">
        <v>0</v>
      </c>
      <c r="I58" s="32">
        <v>1</v>
      </c>
    </row>
    <row r="59" spans="2:9" x14ac:dyDescent="0.25">
      <c r="B59" s="33" t="s">
        <v>19</v>
      </c>
      <c r="C59" s="34">
        <v>297</v>
      </c>
      <c r="D59" s="30" t="s">
        <v>85</v>
      </c>
      <c r="E59" s="31">
        <v>0</v>
      </c>
      <c r="F59" s="31">
        <v>1</v>
      </c>
      <c r="G59" s="31"/>
      <c r="H59" s="31">
        <v>0</v>
      </c>
      <c r="I59" s="32">
        <v>1</v>
      </c>
    </row>
    <row r="60" spans="2:9" x14ac:dyDescent="0.25">
      <c r="B60" s="30" t="s">
        <v>7</v>
      </c>
      <c r="C60" s="30">
        <v>110</v>
      </c>
      <c r="D60" s="30" t="s">
        <v>90</v>
      </c>
      <c r="E60" s="31">
        <v>0</v>
      </c>
      <c r="F60" s="31">
        <v>0</v>
      </c>
      <c r="G60" s="31">
        <v>1</v>
      </c>
      <c r="H60" s="31">
        <v>0</v>
      </c>
      <c r="I60" s="32">
        <v>1</v>
      </c>
    </row>
    <row r="61" spans="2:9" x14ac:dyDescent="0.25">
      <c r="B61" s="30" t="s">
        <v>7</v>
      </c>
      <c r="C61" s="30">
        <v>384</v>
      </c>
      <c r="D61" s="30" t="s">
        <v>94</v>
      </c>
      <c r="E61" s="31">
        <v>0</v>
      </c>
      <c r="F61" s="31">
        <v>0</v>
      </c>
      <c r="G61" s="31">
        <v>1</v>
      </c>
      <c r="H61" s="31">
        <v>0</v>
      </c>
      <c r="I61" s="32">
        <v>1</v>
      </c>
    </row>
    <row r="62" spans="2:9" x14ac:dyDescent="0.25">
      <c r="B62" s="33" t="s">
        <v>99</v>
      </c>
      <c r="C62" s="34">
        <v>130</v>
      </c>
      <c r="D62" s="30" t="s">
        <v>100</v>
      </c>
      <c r="E62" s="31">
        <v>0</v>
      </c>
      <c r="F62" s="31">
        <v>1</v>
      </c>
      <c r="G62" s="31"/>
      <c r="H62" s="31">
        <v>0</v>
      </c>
      <c r="I62" s="32">
        <v>1</v>
      </c>
    </row>
    <row r="63" spans="2:9" x14ac:dyDescent="0.25">
      <c r="B63" s="33" t="s">
        <v>103</v>
      </c>
      <c r="C63" s="34">
        <v>131</v>
      </c>
      <c r="D63" s="30" t="s">
        <v>104</v>
      </c>
      <c r="E63" s="31">
        <v>1</v>
      </c>
      <c r="F63" s="31">
        <v>0</v>
      </c>
      <c r="G63" s="31"/>
      <c r="H63" s="31">
        <v>0</v>
      </c>
      <c r="I63" s="32">
        <v>1</v>
      </c>
    </row>
    <row r="64" spans="2:9" x14ac:dyDescent="0.25">
      <c r="B64" s="33" t="s">
        <v>113</v>
      </c>
      <c r="C64" s="34">
        <v>119</v>
      </c>
      <c r="D64" s="30" t="s">
        <v>114</v>
      </c>
      <c r="E64" s="31">
        <v>1</v>
      </c>
      <c r="F64" s="31">
        <v>0</v>
      </c>
      <c r="G64" s="31"/>
      <c r="H64" s="31">
        <v>0</v>
      </c>
      <c r="I64" s="32">
        <v>1</v>
      </c>
    </row>
    <row r="65" spans="2:9" x14ac:dyDescent="0.25">
      <c r="B65" s="30" t="s">
        <v>39</v>
      </c>
      <c r="C65" s="30">
        <v>387</v>
      </c>
      <c r="D65" s="30" t="s">
        <v>115</v>
      </c>
      <c r="E65" s="31">
        <v>0</v>
      </c>
      <c r="F65" s="31">
        <v>1</v>
      </c>
      <c r="G65" s="31"/>
      <c r="H65" s="31">
        <v>0</v>
      </c>
      <c r="I65" s="32">
        <v>1</v>
      </c>
    </row>
    <row r="66" spans="2:9" x14ac:dyDescent="0.25">
      <c r="B66" s="33" t="s">
        <v>7</v>
      </c>
      <c r="C66" s="34">
        <v>158</v>
      </c>
      <c r="D66" s="30" t="s">
        <v>120</v>
      </c>
      <c r="E66" s="31">
        <v>1</v>
      </c>
      <c r="F66" s="31">
        <v>0</v>
      </c>
      <c r="G66" s="31"/>
      <c r="H66" s="31">
        <v>2</v>
      </c>
      <c r="I66" s="32">
        <v>3</v>
      </c>
    </row>
    <row r="67" spans="2:9" x14ac:dyDescent="0.25">
      <c r="B67" s="33" t="s">
        <v>7</v>
      </c>
      <c r="C67" s="34">
        <v>308</v>
      </c>
      <c r="D67" s="30" t="s">
        <v>122</v>
      </c>
      <c r="E67" s="31">
        <v>1</v>
      </c>
      <c r="F67" s="31">
        <v>0</v>
      </c>
      <c r="G67" s="31"/>
      <c r="H67" s="31">
        <v>0</v>
      </c>
      <c r="I67" s="32">
        <v>1</v>
      </c>
    </row>
    <row r="68" spans="2:9" x14ac:dyDescent="0.25">
      <c r="B68" s="33" t="s">
        <v>7</v>
      </c>
      <c r="C68" s="34">
        <v>165</v>
      </c>
      <c r="D68" s="30" t="s">
        <v>126</v>
      </c>
      <c r="E68" s="31">
        <v>1</v>
      </c>
      <c r="F68" s="31">
        <v>0</v>
      </c>
      <c r="G68" s="31"/>
      <c r="H68" s="31">
        <v>1</v>
      </c>
      <c r="I68" s="32">
        <v>2</v>
      </c>
    </row>
    <row r="69" spans="2:9" x14ac:dyDescent="0.25">
      <c r="B69" s="30" t="s">
        <v>7</v>
      </c>
      <c r="C69" s="30">
        <v>265</v>
      </c>
      <c r="D69" s="30" t="s">
        <v>154</v>
      </c>
      <c r="E69" s="31">
        <v>0</v>
      </c>
      <c r="F69" s="31">
        <v>1</v>
      </c>
      <c r="G69" s="31"/>
      <c r="H69" s="31">
        <v>0</v>
      </c>
      <c r="I69" s="32">
        <v>1</v>
      </c>
    </row>
    <row r="70" spans="2:9" x14ac:dyDescent="0.25">
      <c r="B70" s="30" t="s">
        <v>19</v>
      </c>
      <c r="C70" s="34">
        <v>272</v>
      </c>
      <c r="D70" s="30" t="s">
        <v>160</v>
      </c>
      <c r="E70" s="31">
        <v>0</v>
      </c>
      <c r="F70" s="31">
        <v>1</v>
      </c>
      <c r="G70" s="31"/>
      <c r="H70" s="31">
        <v>0</v>
      </c>
      <c r="I70" s="32">
        <v>1</v>
      </c>
    </row>
    <row r="71" spans="2:9" x14ac:dyDescent="0.25">
      <c r="B71" s="30" t="s">
        <v>182</v>
      </c>
      <c r="C71" s="30">
        <v>266</v>
      </c>
      <c r="D71" s="30" t="s">
        <v>175</v>
      </c>
      <c r="E71" s="31">
        <v>0</v>
      </c>
      <c r="F71" s="31">
        <v>1</v>
      </c>
      <c r="G71" s="31"/>
      <c r="H71" s="31">
        <v>0</v>
      </c>
      <c r="I71" s="32">
        <v>1</v>
      </c>
    </row>
    <row r="72" spans="2:9" x14ac:dyDescent="0.25">
      <c r="B72" s="30" t="s">
        <v>109</v>
      </c>
      <c r="C72" s="30">
        <v>116</v>
      </c>
      <c r="D72" s="30" t="s">
        <v>178</v>
      </c>
      <c r="E72" s="31">
        <v>1</v>
      </c>
      <c r="F72" s="31">
        <v>0</v>
      </c>
      <c r="G72" s="31"/>
      <c r="H72" s="31">
        <v>0</v>
      </c>
      <c r="I72" s="32">
        <v>1</v>
      </c>
    </row>
    <row r="73" spans="2:9" x14ac:dyDescent="0.25">
      <c r="B73" s="35" t="s">
        <v>12</v>
      </c>
      <c r="C73" s="35"/>
      <c r="D73" s="30" t="s">
        <v>192</v>
      </c>
      <c r="E73" s="31">
        <v>0</v>
      </c>
      <c r="F73" s="31">
        <v>0</v>
      </c>
      <c r="G73" s="31"/>
      <c r="H73" s="31">
        <v>0</v>
      </c>
      <c r="I73" s="32">
        <v>0</v>
      </c>
    </row>
    <row r="74" spans="2:9" x14ac:dyDescent="0.25">
      <c r="B74" s="33" t="s">
        <v>9</v>
      </c>
      <c r="C74" s="34">
        <v>135</v>
      </c>
      <c r="D74" s="30" t="s">
        <v>10</v>
      </c>
      <c r="E74" s="31">
        <v>0</v>
      </c>
      <c r="F74" s="31">
        <v>0</v>
      </c>
      <c r="G74" s="31"/>
      <c r="H74" s="31">
        <v>1</v>
      </c>
      <c r="I74" s="32">
        <v>1</v>
      </c>
    </row>
    <row r="75" spans="2:9" x14ac:dyDescent="0.25">
      <c r="B75" s="33" t="s">
        <v>7</v>
      </c>
      <c r="C75" s="34">
        <v>151</v>
      </c>
      <c r="D75" s="30" t="s">
        <v>11</v>
      </c>
      <c r="E75" s="31">
        <v>0</v>
      </c>
      <c r="F75" s="31">
        <v>0</v>
      </c>
      <c r="G75" s="31"/>
      <c r="H75" s="31">
        <v>0</v>
      </c>
      <c r="I75" s="32">
        <v>0</v>
      </c>
    </row>
    <row r="76" spans="2:9" x14ac:dyDescent="0.25">
      <c r="B76" s="33" t="s">
        <v>7</v>
      </c>
      <c r="C76" s="34">
        <v>193</v>
      </c>
      <c r="D76" s="30" t="s">
        <v>15</v>
      </c>
      <c r="E76" s="31">
        <v>0</v>
      </c>
      <c r="F76" s="31">
        <v>0</v>
      </c>
      <c r="G76" s="31"/>
      <c r="H76" s="31">
        <v>0</v>
      </c>
      <c r="I76" s="32">
        <v>0</v>
      </c>
    </row>
    <row r="77" spans="2:9" x14ac:dyDescent="0.25">
      <c r="B77" s="33" t="s">
        <v>7</v>
      </c>
      <c r="C77" s="34">
        <v>154</v>
      </c>
      <c r="D77" s="30" t="s">
        <v>21</v>
      </c>
      <c r="E77" s="31">
        <v>0</v>
      </c>
      <c r="F77" s="31">
        <v>0</v>
      </c>
      <c r="G77" s="31"/>
      <c r="H77" s="31">
        <v>0</v>
      </c>
      <c r="I77" s="32">
        <v>0</v>
      </c>
    </row>
    <row r="78" spans="2:9" x14ac:dyDescent="0.25">
      <c r="B78" s="33" t="s">
        <v>7</v>
      </c>
      <c r="C78" s="34">
        <v>168</v>
      </c>
      <c r="D78" s="30" t="s">
        <v>24</v>
      </c>
      <c r="E78" s="31">
        <v>0</v>
      </c>
      <c r="F78" s="31">
        <v>0</v>
      </c>
      <c r="G78" s="31"/>
      <c r="H78" s="31">
        <v>0</v>
      </c>
      <c r="I78" s="32">
        <v>0</v>
      </c>
    </row>
    <row r="79" spans="2:9" x14ac:dyDescent="0.25">
      <c r="B79" s="30" t="s">
        <v>7</v>
      </c>
      <c r="C79" s="30">
        <v>251</v>
      </c>
      <c r="D79" s="30" t="s">
        <v>25</v>
      </c>
      <c r="E79" s="31">
        <v>0</v>
      </c>
      <c r="F79" s="31">
        <v>0</v>
      </c>
      <c r="G79" s="31"/>
      <c r="H79" s="31">
        <v>0</v>
      </c>
      <c r="I79" s="32">
        <v>0</v>
      </c>
    </row>
    <row r="80" spans="2:9" x14ac:dyDescent="0.25">
      <c r="B80" s="30" t="s">
        <v>7</v>
      </c>
      <c r="C80" s="30">
        <v>374</v>
      </c>
      <c r="D80" s="30" t="s">
        <v>32</v>
      </c>
      <c r="E80" s="31">
        <v>0</v>
      </c>
      <c r="F80" s="31">
        <v>0</v>
      </c>
      <c r="G80" s="31"/>
      <c r="H80" s="31">
        <v>0</v>
      </c>
      <c r="I80" s="32">
        <v>0</v>
      </c>
    </row>
    <row r="81" spans="2:9" x14ac:dyDescent="0.25">
      <c r="B81" s="33" t="s">
        <v>41</v>
      </c>
      <c r="C81" s="34">
        <v>126</v>
      </c>
      <c r="D81" s="30" t="s">
        <v>42</v>
      </c>
      <c r="E81" s="31">
        <v>0</v>
      </c>
      <c r="F81" s="31">
        <v>0</v>
      </c>
      <c r="G81" s="31"/>
      <c r="H81" s="31">
        <v>0</v>
      </c>
      <c r="I81" s="32">
        <v>0</v>
      </c>
    </row>
    <row r="82" spans="2:9" x14ac:dyDescent="0.25">
      <c r="B82" s="33" t="s">
        <v>45</v>
      </c>
      <c r="C82" s="34">
        <v>146</v>
      </c>
      <c r="D82" s="30" t="s">
        <v>46</v>
      </c>
      <c r="E82" s="31">
        <v>0</v>
      </c>
      <c r="F82" s="31">
        <v>0</v>
      </c>
      <c r="G82" s="31"/>
      <c r="H82" s="31">
        <v>0</v>
      </c>
      <c r="I82" s="32">
        <v>0</v>
      </c>
    </row>
    <row r="83" spans="2:9" x14ac:dyDescent="0.25">
      <c r="B83" s="33" t="s">
        <v>39</v>
      </c>
      <c r="C83" s="34">
        <v>179</v>
      </c>
      <c r="D83" s="30" t="s">
        <v>47</v>
      </c>
      <c r="E83" s="31">
        <v>0</v>
      </c>
      <c r="F83" s="31">
        <v>0</v>
      </c>
      <c r="G83" s="31"/>
      <c r="H83" s="31">
        <v>1</v>
      </c>
      <c r="I83" s="32">
        <v>1</v>
      </c>
    </row>
    <row r="84" spans="2:9" x14ac:dyDescent="0.25">
      <c r="B84" s="33" t="s">
        <v>48</v>
      </c>
      <c r="C84" s="34">
        <v>143</v>
      </c>
      <c r="D84" s="30" t="s">
        <v>49</v>
      </c>
      <c r="E84" s="31">
        <v>0</v>
      </c>
      <c r="F84" s="31">
        <v>0</v>
      </c>
      <c r="G84" s="31"/>
      <c r="H84" s="31">
        <v>0</v>
      </c>
      <c r="I84" s="32">
        <v>0</v>
      </c>
    </row>
    <row r="85" spans="2:9" x14ac:dyDescent="0.25">
      <c r="B85" s="33" t="s">
        <v>50</v>
      </c>
      <c r="C85" s="30">
        <v>139</v>
      </c>
      <c r="D85" s="30" t="s">
        <v>51</v>
      </c>
      <c r="E85" s="31">
        <v>0</v>
      </c>
      <c r="F85" s="31">
        <v>0</v>
      </c>
      <c r="G85" s="31"/>
      <c r="H85" s="31">
        <v>0</v>
      </c>
      <c r="I85" s="32">
        <v>0</v>
      </c>
    </row>
    <row r="86" spans="2:9" x14ac:dyDescent="0.25">
      <c r="B86" s="33" t="s">
        <v>52</v>
      </c>
      <c r="C86" s="34">
        <v>137</v>
      </c>
      <c r="D86" s="30" t="s">
        <v>53</v>
      </c>
      <c r="E86" s="31">
        <v>0</v>
      </c>
      <c r="F86" s="31">
        <v>0</v>
      </c>
      <c r="G86" s="31"/>
      <c r="H86" s="31">
        <v>0</v>
      </c>
      <c r="I86" s="32">
        <v>0</v>
      </c>
    </row>
    <row r="87" spans="2:9" x14ac:dyDescent="0.25">
      <c r="B87" s="33" t="s">
        <v>54</v>
      </c>
      <c r="C87" s="34">
        <v>144</v>
      </c>
      <c r="D87" s="30" t="s">
        <v>55</v>
      </c>
      <c r="E87" s="31">
        <v>0</v>
      </c>
      <c r="F87" s="31">
        <v>0</v>
      </c>
      <c r="G87" s="31"/>
      <c r="H87" s="31">
        <v>0</v>
      </c>
      <c r="I87" s="32">
        <v>0</v>
      </c>
    </row>
    <row r="88" spans="2:9" x14ac:dyDescent="0.25">
      <c r="B88" s="33" t="s">
        <v>56</v>
      </c>
      <c r="C88" s="34">
        <v>123</v>
      </c>
      <c r="D88" s="30" t="s">
        <v>57</v>
      </c>
      <c r="E88" s="31">
        <v>0</v>
      </c>
      <c r="F88" s="31">
        <v>0</v>
      </c>
      <c r="G88" s="31"/>
      <c r="H88" s="31">
        <v>2</v>
      </c>
      <c r="I88" s="32">
        <v>2</v>
      </c>
    </row>
    <row r="89" spans="2:9" x14ac:dyDescent="0.25">
      <c r="B89" s="33" t="s">
        <v>58</v>
      </c>
      <c r="C89" s="34">
        <v>138</v>
      </c>
      <c r="D89" s="30" t="s">
        <v>59</v>
      </c>
      <c r="E89" s="31">
        <v>0</v>
      </c>
      <c r="F89" s="31">
        <v>0</v>
      </c>
      <c r="G89" s="31"/>
      <c r="H89" s="31">
        <v>0</v>
      </c>
      <c r="I89" s="32">
        <v>0</v>
      </c>
    </row>
    <row r="90" spans="2:9" x14ac:dyDescent="0.25">
      <c r="B90" s="30" t="s">
        <v>29</v>
      </c>
      <c r="C90" s="30">
        <v>471</v>
      </c>
      <c r="D90" s="30" t="s">
        <v>60</v>
      </c>
      <c r="E90" s="31">
        <v>0</v>
      </c>
      <c r="F90" s="31">
        <v>0</v>
      </c>
      <c r="G90" s="31"/>
      <c r="H90" s="31">
        <v>0</v>
      </c>
      <c r="I90" s="32">
        <v>0</v>
      </c>
    </row>
    <row r="91" spans="2:9" x14ac:dyDescent="0.25">
      <c r="B91" s="33" t="s">
        <v>63</v>
      </c>
      <c r="C91" s="34">
        <v>147</v>
      </c>
      <c r="D91" s="30" t="s">
        <v>64</v>
      </c>
      <c r="E91" s="31">
        <v>0</v>
      </c>
      <c r="F91" s="31">
        <v>0</v>
      </c>
      <c r="G91" s="31"/>
      <c r="H91" s="31">
        <v>0</v>
      </c>
      <c r="I91" s="32">
        <v>0</v>
      </c>
    </row>
    <row r="92" spans="2:9" x14ac:dyDescent="0.25">
      <c r="B92" s="33" t="s">
        <v>65</v>
      </c>
      <c r="C92" s="34">
        <v>148</v>
      </c>
      <c r="D92" s="30" t="s">
        <v>66</v>
      </c>
      <c r="E92" s="31">
        <v>0</v>
      </c>
      <c r="F92" s="31">
        <v>0</v>
      </c>
      <c r="G92" s="31"/>
      <c r="H92" s="31">
        <v>0</v>
      </c>
      <c r="I92" s="32">
        <v>0</v>
      </c>
    </row>
    <row r="93" spans="2:9" x14ac:dyDescent="0.25">
      <c r="B93" s="33" t="s">
        <v>7</v>
      </c>
      <c r="C93" s="34">
        <v>299</v>
      </c>
      <c r="D93" s="30" t="s">
        <v>69</v>
      </c>
      <c r="E93" s="31">
        <v>0</v>
      </c>
      <c r="F93" s="31">
        <v>0</v>
      </c>
      <c r="G93" s="31"/>
      <c r="H93" s="31">
        <v>0</v>
      </c>
      <c r="I93" s="32">
        <v>0</v>
      </c>
    </row>
    <row r="94" spans="2:9" x14ac:dyDescent="0.25">
      <c r="B94" s="30" t="s">
        <v>39</v>
      </c>
      <c r="C94" s="30">
        <v>386</v>
      </c>
      <c r="D94" s="30" t="s">
        <v>70</v>
      </c>
      <c r="E94" s="31">
        <v>0</v>
      </c>
      <c r="F94" s="31">
        <v>0</v>
      </c>
      <c r="G94" s="31"/>
      <c r="H94" s="31">
        <v>0</v>
      </c>
      <c r="I94" s="32">
        <v>0</v>
      </c>
    </row>
    <row r="95" spans="2:9" x14ac:dyDescent="0.25">
      <c r="B95" s="33" t="s">
        <v>41</v>
      </c>
      <c r="C95" s="34">
        <v>184</v>
      </c>
      <c r="D95" s="30" t="s">
        <v>73</v>
      </c>
      <c r="E95" s="31">
        <v>0</v>
      </c>
      <c r="F95" s="31">
        <v>0</v>
      </c>
      <c r="G95" s="31"/>
      <c r="H95" s="31">
        <v>0</v>
      </c>
      <c r="I95" s="32">
        <v>0</v>
      </c>
    </row>
    <row r="96" spans="2:9" x14ac:dyDescent="0.25">
      <c r="B96" s="33" t="s">
        <v>39</v>
      </c>
      <c r="C96" s="30">
        <v>305</v>
      </c>
      <c r="D96" s="30" t="s">
        <v>74</v>
      </c>
      <c r="E96" s="31">
        <v>0</v>
      </c>
      <c r="F96" s="31">
        <v>0</v>
      </c>
      <c r="G96" s="31"/>
      <c r="H96" s="31">
        <v>0</v>
      </c>
      <c r="I96" s="32">
        <v>0</v>
      </c>
    </row>
    <row r="97" spans="2:9" x14ac:dyDescent="0.25">
      <c r="B97" s="33" t="s">
        <v>75</v>
      </c>
      <c r="C97" s="34">
        <v>129</v>
      </c>
      <c r="D97" s="30" t="s">
        <v>76</v>
      </c>
      <c r="E97" s="31">
        <v>0</v>
      </c>
      <c r="F97" s="31">
        <v>0</v>
      </c>
      <c r="G97" s="31"/>
      <c r="H97" s="31">
        <v>0</v>
      </c>
      <c r="I97" s="32">
        <v>0</v>
      </c>
    </row>
    <row r="98" spans="2:9" x14ac:dyDescent="0.25">
      <c r="B98" s="33" t="s">
        <v>17</v>
      </c>
      <c r="C98" s="34">
        <v>122</v>
      </c>
      <c r="D98" s="30" t="s">
        <v>77</v>
      </c>
      <c r="E98" s="31">
        <v>0</v>
      </c>
      <c r="F98" s="31">
        <v>0</v>
      </c>
      <c r="G98" s="31"/>
      <c r="H98" s="31">
        <v>0</v>
      </c>
      <c r="I98" s="32">
        <v>0</v>
      </c>
    </row>
    <row r="99" spans="2:9" x14ac:dyDescent="0.25">
      <c r="B99" s="33" t="s">
        <v>34</v>
      </c>
      <c r="C99" s="34">
        <v>311</v>
      </c>
      <c r="D99" s="30" t="s">
        <v>78</v>
      </c>
      <c r="E99" s="31">
        <v>0</v>
      </c>
      <c r="F99" s="31">
        <v>0</v>
      </c>
      <c r="G99" s="31"/>
      <c r="H99" s="31">
        <v>1</v>
      </c>
      <c r="I99" s="32">
        <v>1</v>
      </c>
    </row>
    <row r="100" spans="2:9" x14ac:dyDescent="0.25">
      <c r="B100" s="33" t="s">
        <v>80</v>
      </c>
      <c r="C100" s="34">
        <v>121</v>
      </c>
      <c r="D100" s="30" t="s">
        <v>81</v>
      </c>
      <c r="E100" s="31">
        <v>0</v>
      </c>
      <c r="F100" s="31">
        <v>0</v>
      </c>
      <c r="G100" s="31"/>
      <c r="H100" s="31">
        <v>0</v>
      </c>
      <c r="I100" s="32">
        <v>0</v>
      </c>
    </row>
    <row r="101" spans="2:9" x14ac:dyDescent="0.25">
      <c r="B101" s="33" t="s">
        <v>7</v>
      </c>
      <c r="C101" s="34">
        <v>369</v>
      </c>
      <c r="D101" s="30" t="s">
        <v>82</v>
      </c>
      <c r="E101" s="31">
        <v>0</v>
      </c>
      <c r="F101" s="31">
        <v>0</v>
      </c>
      <c r="G101" s="31"/>
      <c r="H101" s="31">
        <v>0</v>
      </c>
      <c r="I101" s="32">
        <v>0</v>
      </c>
    </row>
    <row r="102" spans="2:9" x14ac:dyDescent="0.25">
      <c r="B102" s="33" t="s">
        <v>39</v>
      </c>
      <c r="C102" s="34">
        <v>152</v>
      </c>
      <c r="D102" s="30" t="s">
        <v>83</v>
      </c>
      <c r="E102" s="31">
        <v>0</v>
      </c>
      <c r="F102" s="31">
        <v>0</v>
      </c>
      <c r="G102" s="31"/>
      <c r="H102" s="31">
        <v>0</v>
      </c>
      <c r="I102" s="32">
        <v>0</v>
      </c>
    </row>
    <row r="103" spans="2:9" ht="25.5" x14ac:dyDescent="0.25">
      <c r="B103" s="33" t="s">
        <v>7</v>
      </c>
      <c r="C103" s="34">
        <v>171</v>
      </c>
      <c r="D103" s="30" t="s">
        <v>89</v>
      </c>
      <c r="E103" s="31">
        <v>0</v>
      </c>
      <c r="F103" s="31">
        <v>0</v>
      </c>
      <c r="G103" s="31"/>
      <c r="H103" s="31">
        <v>0</v>
      </c>
      <c r="I103" s="32">
        <v>0</v>
      </c>
    </row>
    <row r="104" spans="2:9" x14ac:dyDescent="0.25">
      <c r="B104" s="33" t="s">
        <v>91</v>
      </c>
      <c r="C104" s="34">
        <v>117</v>
      </c>
      <c r="D104" s="30" t="s">
        <v>92</v>
      </c>
      <c r="E104" s="31">
        <v>0</v>
      </c>
      <c r="F104" s="31">
        <v>0</v>
      </c>
      <c r="G104" s="31"/>
      <c r="H104" s="31">
        <v>0</v>
      </c>
      <c r="I104" s="32">
        <v>0</v>
      </c>
    </row>
    <row r="105" spans="2:9" x14ac:dyDescent="0.25">
      <c r="B105" s="33" t="s">
        <v>34</v>
      </c>
      <c r="C105" s="34">
        <v>161</v>
      </c>
      <c r="D105" s="30" t="s">
        <v>95</v>
      </c>
      <c r="E105" s="31">
        <v>0</v>
      </c>
      <c r="F105" s="31">
        <v>0</v>
      </c>
      <c r="G105" s="31"/>
      <c r="H105" s="31">
        <v>0</v>
      </c>
      <c r="I105" s="32">
        <v>0</v>
      </c>
    </row>
    <row r="106" spans="2:9" x14ac:dyDescent="0.25">
      <c r="B106" s="33" t="s">
        <v>96</v>
      </c>
      <c r="C106" s="34">
        <v>141</v>
      </c>
      <c r="D106" s="30" t="s">
        <v>97</v>
      </c>
      <c r="E106" s="31">
        <v>0</v>
      </c>
      <c r="F106" s="31">
        <v>0</v>
      </c>
      <c r="G106" s="31"/>
      <c r="H106" s="31">
        <v>0</v>
      </c>
      <c r="I106" s="32">
        <v>0</v>
      </c>
    </row>
    <row r="107" spans="2:9" x14ac:dyDescent="0.25">
      <c r="B107" s="33" t="s">
        <v>106</v>
      </c>
      <c r="C107" s="34">
        <v>149</v>
      </c>
      <c r="D107" s="30" t="s">
        <v>107</v>
      </c>
      <c r="E107" s="31">
        <v>0</v>
      </c>
      <c r="F107" s="31">
        <v>0</v>
      </c>
      <c r="G107" s="31"/>
      <c r="H107" s="31">
        <v>0</v>
      </c>
      <c r="I107" s="32">
        <v>0</v>
      </c>
    </row>
    <row r="108" spans="2:9" x14ac:dyDescent="0.25">
      <c r="B108" s="33" t="s">
        <v>34</v>
      </c>
      <c r="C108" s="34">
        <v>113</v>
      </c>
      <c r="D108" s="30" t="s">
        <v>108</v>
      </c>
      <c r="E108" s="31">
        <v>0</v>
      </c>
      <c r="F108" s="31">
        <v>0</v>
      </c>
      <c r="G108" s="31"/>
      <c r="H108" s="31">
        <v>0</v>
      </c>
      <c r="I108" s="32">
        <v>0</v>
      </c>
    </row>
    <row r="109" spans="2:9" x14ac:dyDescent="0.25">
      <c r="B109" s="33" t="s">
        <v>109</v>
      </c>
      <c r="C109" s="34">
        <v>370</v>
      </c>
      <c r="D109" s="30" t="s">
        <v>110</v>
      </c>
      <c r="E109" s="31">
        <v>0</v>
      </c>
      <c r="F109" s="31">
        <v>0</v>
      </c>
      <c r="G109" s="31"/>
      <c r="H109" s="31">
        <v>0</v>
      </c>
      <c r="I109" s="32">
        <v>0</v>
      </c>
    </row>
    <row r="110" spans="2:9" x14ac:dyDescent="0.25">
      <c r="B110" s="33" t="s">
        <v>71</v>
      </c>
      <c r="C110" s="34">
        <v>125</v>
      </c>
      <c r="D110" s="30" t="s">
        <v>111</v>
      </c>
      <c r="E110" s="31">
        <v>0</v>
      </c>
      <c r="F110" s="31">
        <v>0</v>
      </c>
      <c r="G110" s="31"/>
      <c r="H110" s="31">
        <v>0</v>
      </c>
      <c r="I110" s="32">
        <v>0</v>
      </c>
    </row>
    <row r="111" spans="2:9" x14ac:dyDescent="0.25">
      <c r="B111" s="33" t="s">
        <v>118</v>
      </c>
      <c r="C111" s="34">
        <v>142</v>
      </c>
      <c r="D111" s="30" t="s">
        <v>119</v>
      </c>
      <c r="E111" s="31">
        <v>0</v>
      </c>
      <c r="F111" s="31">
        <v>0</v>
      </c>
      <c r="G111" s="31"/>
      <c r="H111" s="31">
        <v>0</v>
      </c>
      <c r="I111" s="32">
        <v>0</v>
      </c>
    </row>
    <row r="112" spans="2:9" x14ac:dyDescent="0.25">
      <c r="B112" s="33" t="s">
        <v>34</v>
      </c>
      <c r="C112" s="30">
        <v>187</v>
      </c>
      <c r="D112" s="30" t="s">
        <v>123</v>
      </c>
      <c r="E112" s="31">
        <v>0</v>
      </c>
      <c r="F112" s="31">
        <v>0</v>
      </c>
      <c r="G112" s="31"/>
      <c r="H112" s="31">
        <v>0</v>
      </c>
      <c r="I112" s="32">
        <v>0</v>
      </c>
    </row>
    <row r="113" spans="2:9" x14ac:dyDescent="0.25">
      <c r="B113" s="30" t="s">
        <v>124</v>
      </c>
      <c r="C113" s="30">
        <v>124</v>
      </c>
      <c r="D113" s="30" t="s">
        <v>125</v>
      </c>
      <c r="E113" s="31">
        <v>0</v>
      </c>
      <c r="F113" s="31">
        <v>0</v>
      </c>
      <c r="G113" s="31"/>
      <c r="H113" s="31">
        <v>0</v>
      </c>
      <c r="I113" s="32">
        <v>0</v>
      </c>
    </row>
    <row r="114" spans="2:9" x14ac:dyDescent="0.25">
      <c r="B114" s="30" t="s">
        <v>39</v>
      </c>
      <c r="C114" s="30">
        <v>388</v>
      </c>
      <c r="D114" s="30" t="s">
        <v>127</v>
      </c>
      <c r="E114" s="31">
        <v>0</v>
      </c>
      <c r="F114" s="31">
        <v>0</v>
      </c>
      <c r="G114" s="31"/>
      <c r="H114" s="31">
        <v>0</v>
      </c>
      <c r="I114" s="32">
        <v>0</v>
      </c>
    </row>
    <row r="115" spans="2:9" x14ac:dyDescent="0.25">
      <c r="B115" s="33" t="s">
        <v>39</v>
      </c>
      <c r="C115" s="34">
        <v>177</v>
      </c>
      <c r="D115" s="30" t="s">
        <v>130</v>
      </c>
      <c r="E115" s="31">
        <v>0</v>
      </c>
      <c r="F115" s="31">
        <v>0</v>
      </c>
      <c r="G115" s="31"/>
      <c r="H115" s="31">
        <v>0</v>
      </c>
      <c r="I115" s="32">
        <v>0</v>
      </c>
    </row>
    <row r="116" spans="2:9" x14ac:dyDescent="0.25">
      <c r="B116" s="33" t="s">
        <v>131</v>
      </c>
      <c r="C116" s="34">
        <v>134</v>
      </c>
      <c r="D116" s="30" t="s">
        <v>132</v>
      </c>
      <c r="E116" s="31">
        <v>0</v>
      </c>
      <c r="F116" s="31">
        <v>0</v>
      </c>
      <c r="G116" s="31"/>
      <c r="H116" s="31">
        <v>6</v>
      </c>
      <c r="I116" s="32">
        <v>6</v>
      </c>
    </row>
    <row r="117" spans="2:9" x14ac:dyDescent="0.25">
      <c r="B117" s="33" t="s">
        <v>133</v>
      </c>
      <c r="C117" s="34">
        <v>145</v>
      </c>
      <c r="D117" s="30" t="s">
        <v>134</v>
      </c>
      <c r="E117" s="31">
        <v>0</v>
      </c>
      <c r="F117" s="31">
        <v>0</v>
      </c>
      <c r="G117" s="31"/>
      <c r="H117" s="31">
        <v>0</v>
      </c>
      <c r="I117" s="32">
        <v>0</v>
      </c>
    </row>
    <row r="118" spans="2:9" x14ac:dyDescent="0.25">
      <c r="B118" s="30" t="s">
        <v>139</v>
      </c>
      <c r="C118" s="30">
        <v>379</v>
      </c>
      <c r="D118" s="30" t="s">
        <v>140</v>
      </c>
      <c r="E118" s="31">
        <v>0</v>
      </c>
      <c r="F118" s="31">
        <v>0</v>
      </c>
      <c r="G118" s="31"/>
      <c r="H118" s="31">
        <v>0</v>
      </c>
      <c r="I118" s="32">
        <v>0</v>
      </c>
    </row>
    <row r="119" spans="2:9" x14ac:dyDescent="0.25">
      <c r="B119" s="33" t="s">
        <v>29</v>
      </c>
      <c r="C119" s="34">
        <v>176</v>
      </c>
      <c r="D119" s="30" t="s">
        <v>141</v>
      </c>
      <c r="E119" s="31">
        <v>0</v>
      </c>
      <c r="F119" s="31">
        <v>0</v>
      </c>
      <c r="G119" s="31"/>
      <c r="H119" s="31">
        <v>0</v>
      </c>
      <c r="I119" s="32">
        <v>0</v>
      </c>
    </row>
    <row r="120" spans="2:9" x14ac:dyDescent="0.25">
      <c r="B120" s="30" t="s">
        <v>29</v>
      </c>
      <c r="C120" s="30">
        <v>257</v>
      </c>
      <c r="D120" s="30" t="s">
        <v>144</v>
      </c>
      <c r="E120" s="31">
        <v>0</v>
      </c>
      <c r="F120" s="31">
        <v>0</v>
      </c>
      <c r="G120" s="31"/>
      <c r="H120" s="31">
        <v>0</v>
      </c>
      <c r="I120" s="32">
        <v>0</v>
      </c>
    </row>
    <row r="121" spans="2:9" x14ac:dyDescent="0.25">
      <c r="B121" s="30" t="s">
        <v>7</v>
      </c>
      <c r="C121" s="30">
        <v>248</v>
      </c>
      <c r="D121" s="30" t="s">
        <v>146</v>
      </c>
      <c r="E121" s="31">
        <v>0</v>
      </c>
      <c r="F121" s="31">
        <v>0</v>
      </c>
      <c r="G121" s="31"/>
      <c r="H121" s="31">
        <v>0</v>
      </c>
      <c r="I121" s="32">
        <v>0</v>
      </c>
    </row>
    <row r="122" spans="2:9" x14ac:dyDescent="0.25">
      <c r="B122" s="30" t="s">
        <v>7</v>
      </c>
      <c r="C122" s="30">
        <v>252</v>
      </c>
      <c r="D122" s="30" t="s">
        <v>147</v>
      </c>
      <c r="E122" s="31">
        <v>0</v>
      </c>
      <c r="F122" s="31">
        <v>0</v>
      </c>
      <c r="G122" s="31"/>
      <c r="H122" s="31">
        <v>0</v>
      </c>
      <c r="I122" s="32">
        <v>0</v>
      </c>
    </row>
    <row r="123" spans="2:9" x14ac:dyDescent="0.25">
      <c r="B123" s="30" t="s">
        <v>7</v>
      </c>
      <c r="C123" s="30">
        <v>245</v>
      </c>
      <c r="D123" s="30" t="s">
        <v>148</v>
      </c>
      <c r="E123" s="31">
        <v>0</v>
      </c>
      <c r="F123" s="31">
        <v>0</v>
      </c>
      <c r="G123" s="31"/>
      <c r="H123" s="31">
        <v>0</v>
      </c>
      <c r="I123" s="32">
        <v>0</v>
      </c>
    </row>
    <row r="124" spans="2:9" x14ac:dyDescent="0.25">
      <c r="B124" s="30" t="s">
        <v>7</v>
      </c>
      <c r="C124" s="30">
        <v>261</v>
      </c>
      <c r="D124" s="30" t="s">
        <v>149</v>
      </c>
      <c r="E124" s="31">
        <v>0</v>
      </c>
      <c r="F124" s="31">
        <v>0</v>
      </c>
      <c r="G124" s="31"/>
      <c r="H124" s="31">
        <v>0</v>
      </c>
      <c r="I124" s="32">
        <v>0</v>
      </c>
    </row>
    <row r="125" spans="2:9" x14ac:dyDescent="0.25">
      <c r="B125" s="30" t="s">
        <v>7</v>
      </c>
      <c r="C125" s="30">
        <v>253</v>
      </c>
      <c r="D125" s="30" t="s">
        <v>152</v>
      </c>
      <c r="E125" s="31">
        <v>0</v>
      </c>
      <c r="F125" s="31">
        <v>0</v>
      </c>
      <c r="G125" s="31"/>
      <c r="H125" s="31">
        <v>1</v>
      </c>
      <c r="I125" s="32">
        <v>1</v>
      </c>
    </row>
    <row r="126" spans="2:9" x14ac:dyDescent="0.25">
      <c r="B126" s="30" t="s">
        <v>7</v>
      </c>
      <c r="C126" s="30">
        <v>262</v>
      </c>
      <c r="D126" s="30" t="s">
        <v>157</v>
      </c>
      <c r="E126" s="31">
        <v>0</v>
      </c>
      <c r="F126" s="31">
        <v>0</v>
      </c>
      <c r="G126" s="31"/>
      <c r="H126" s="31">
        <v>0</v>
      </c>
      <c r="I126" s="32">
        <v>0</v>
      </c>
    </row>
    <row r="127" spans="2:9" ht="25.5" x14ac:dyDescent="0.25">
      <c r="B127" s="30" t="s">
        <v>19</v>
      </c>
      <c r="C127" s="34">
        <v>270</v>
      </c>
      <c r="D127" s="30" t="s">
        <v>159</v>
      </c>
      <c r="E127" s="31">
        <v>0</v>
      </c>
      <c r="F127" s="31">
        <v>0</v>
      </c>
      <c r="G127" s="31"/>
      <c r="H127" s="31">
        <v>1</v>
      </c>
      <c r="I127" s="32">
        <v>1</v>
      </c>
    </row>
    <row r="128" spans="2:9" x14ac:dyDescent="0.25">
      <c r="B128" s="30" t="s">
        <v>19</v>
      </c>
      <c r="C128" s="34">
        <v>274</v>
      </c>
      <c r="D128" s="30" t="s">
        <v>161</v>
      </c>
      <c r="E128" s="31">
        <v>0</v>
      </c>
      <c r="F128" s="31">
        <v>0</v>
      </c>
      <c r="G128" s="31"/>
      <c r="H128" s="31">
        <v>0</v>
      </c>
      <c r="I128" s="32">
        <v>0</v>
      </c>
    </row>
    <row r="129" spans="2:13" x14ac:dyDescent="0.25">
      <c r="B129" s="30" t="s">
        <v>19</v>
      </c>
      <c r="C129" s="34">
        <v>289</v>
      </c>
      <c r="D129" s="30" t="s">
        <v>162</v>
      </c>
      <c r="E129" s="31">
        <v>0</v>
      </c>
      <c r="F129" s="31">
        <v>0</v>
      </c>
      <c r="G129" s="31"/>
      <c r="H129" s="31">
        <v>0</v>
      </c>
      <c r="I129" s="32">
        <v>0</v>
      </c>
    </row>
    <row r="130" spans="2:13" ht="25.5" x14ac:dyDescent="0.25">
      <c r="B130" s="30" t="s">
        <v>19</v>
      </c>
      <c r="C130" s="34">
        <v>294</v>
      </c>
      <c r="D130" s="30" t="s">
        <v>163</v>
      </c>
      <c r="E130" s="31">
        <v>0</v>
      </c>
      <c r="F130" s="31">
        <v>0</v>
      </c>
      <c r="G130" s="31"/>
      <c r="H130" s="31">
        <v>0</v>
      </c>
      <c r="I130" s="32">
        <v>0</v>
      </c>
    </row>
    <row r="131" spans="2:13" x14ac:dyDescent="0.25">
      <c r="B131" s="30" t="s">
        <v>39</v>
      </c>
      <c r="C131" s="30">
        <v>202</v>
      </c>
      <c r="D131" s="30" t="s">
        <v>164</v>
      </c>
      <c r="E131" s="31">
        <v>0</v>
      </c>
      <c r="F131" s="31">
        <v>0</v>
      </c>
      <c r="G131" s="31"/>
      <c r="H131" s="31">
        <v>0</v>
      </c>
      <c r="I131" s="32">
        <v>0</v>
      </c>
    </row>
    <row r="132" spans="2:13" x14ac:dyDescent="0.25">
      <c r="B132" s="30" t="s">
        <v>39</v>
      </c>
      <c r="C132" s="30">
        <v>258</v>
      </c>
      <c r="D132" s="30" t="s">
        <v>165</v>
      </c>
      <c r="E132" s="31">
        <v>0</v>
      </c>
      <c r="F132" s="31">
        <v>0</v>
      </c>
      <c r="G132" s="31"/>
      <c r="H132" s="31">
        <v>0</v>
      </c>
      <c r="I132" s="32">
        <v>0</v>
      </c>
    </row>
    <row r="133" spans="2:13" x14ac:dyDescent="0.25">
      <c r="B133" s="30" t="s">
        <v>180</v>
      </c>
      <c r="C133" s="34">
        <v>293</v>
      </c>
      <c r="D133" s="30" t="s">
        <v>166</v>
      </c>
      <c r="E133" s="31">
        <v>0</v>
      </c>
      <c r="F133" s="31">
        <v>0</v>
      </c>
      <c r="G133" s="31"/>
      <c r="H133" s="31">
        <v>0</v>
      </c>
      <c r="I133" s="32">
        <v>0</v>
      </c>
    </row>
    <row r="134" spans="2:13" x14ac:dyDescent="0.25">
      <c r="B134" s="30" t="s">
        <v>54</v>
      </c>
      <c r="C134" s="30">
        <v>249</v>
      </c>
      <c r="D134" s="30" t="s">
        <v>167</v>
      </c>
      <c r="E134" s="31">
        <v>0</v>
      </c>
      <c r="F134" s="31">
        <v>0</v>
      </c>
      <c r="G134" s="31"/>
      <c r="H134" s="31">
        <v>0</v>
      </c>
      <c r="I134" s="32">
        <v>0</v>
      </c>
    </row>
    <row r="135" spans="2:13" x14ac:dyDescent="0.25">
      <c r="B135" s="30" t="s">
        <v>71</v>
      </c>
      <c r="C135" s="30">
        <v>264</v>
      </c>
      <c r="D135" s="30" t="s">
        <v>168</v>
      </c>
      <c r="E135" s="31">
        <v>0</v>
      </c>
      <c r="F135" s="31">
        <v>0</v>
      </c>
      <c r="G135" s="31"/>
      <c r="H135" s="31">
        <v>0</v>
      </c>
      <c r="I135" s="32">
        <v>0</v>
      </c>
    </row>
    <row r="136" spans="2:13" x14ac:dyDescent="0.25">
      <c r="B136" s="30" t="s">
        <v>34</v>
      </c>
      <c r="C136" s="30">
        <v>199</v>
      </c>
      <c r="D136" s="30" t="s">
        <v>169</v>
      </c>
      <c r="E136" s="31">
        <v>0</v>
      </c>
      <c r="F136" s="31">
        <v>0</v>
      </c>
      <c r="G136" s="31"/>
      <c r="H136" s="31">
        <v>1</v>
      </c>
      <c r="I136" s="32">
        <v>1</v>
      </c>
    </row>
    <row r="137" spans="2:13" x14ac:dyDescent="0.25">
      <c r="B137" s="30" t="s">
        <v>99</v>
      </c>
      <c r="C137" s="30">
        <v>250</v>
      </c>
      <c r="D137" s="30" t="s">
        <v>171</v>
      </c>
      <c r="E137" s="31">
        <v>0</v>
      </c>
      <c r="F137" s="31">
        <v>0</v>
      </c>
      <c r="G137" s="31"/>
      <c r="H137" s="31">
        <v>0</v>
      </c>
      <c r="I137" s="32">
        <v>0</v>
      </c>
    </row>
    <row r="138" spans="2:13" x14ac:dyDescent="0.25">
      <c r="B138" s="30" t="s">
        <v>128</v>
      </c>
      <c r="C138" s="30">
        <v>260</v>
      </c>
      <c r="D138" s="30" t="s">
        <v>172</v>
      </c>
      <c r="E138" s="31">
        <v>0</v>
      </c>
      <c r="F138" s="31">
        <v>0</v>
      </c>
      <c r="G138" s="31"/>
      <c r="H138" s="31">
        <v>0</v>
      </c>
      <c r="I138" s="32">
        <v>0</v>
      </c>
    </row>
    <row r="139" spans="2:13" x14ac:dyDescent="0.25">
      <c r="B139" s="30" t="s">
        <v>91</v>
      </c>
      <c r="C139" s="30">
        <v>215</v>
      </c>
      <c r="D139" s="30" t="s">
        <v>173</v>
      </c>
      <c r="E139" s="31">
        <v>0</v>
      </c>
      <c r="F139" s="31">
        <v>0</v>
      </c>
      <c r="G139" s="31"/>
      <c r="H139" s="31">
        <v>0</v>
      </c>
      <c r="I139" s="32">
        <v>0</v>
      </c>
    </row>
    <row r="140" spans="2:13" x14ac:dyDescent="0.25">
      <c r="B140" s="30" t="s">
        <v>181</v>
      </c>
      <c r="C140" s="30">
        <v>132</v>
      </c>
      <c r="D140" s="30" t="s">
        <v>174</v>
      </c>
      <c r="E140" s="31">
        <v>0</v>
      </c>
      <c r="F140" s="31">
        <v>0</v>
      </c>
      <c r="G140" s="31"/>
      <c r="H140" s="31">
        <v>0</v>
      </c>
      <c r="I140" s="32">
        <v>0</v>
      </c>
    </row>
    <row r="141" spans="2:13" x14ac:dyDescent="0.25">
      <c r="B141" s="30" t="s">
        <v>75</v>
      </c>
      <c r="C141" s="30">
        <v>201</v>
      </c>
      <c r="D141" s="30" t="s">
        <v>177</v>
      </c>
      <c r="E141" s="31">
        <v>0</v>
      </c>
      <c r="F141" s="31">
        <v>0</v>
      </c>
      <c r="G141" s="31"/>
      <c r="H141" s="31">
        <v>0</v>
      </c>
      <c r="I141" s="32">
        <v>0</v>
      </c>
    </row>
    <row r="142" spans="2:13" ht="18" customHeight="1" x14ac:dyDescent="0.25">
      <c r="B142" s="36" t="s">
        <v>136</v>
      </c>
      <c r="C142" s="36">
        <v>128</v>
      </c>
      <c r="D142" s="30" t="s">
        <v>179</v>
      </c>
      <c r="E142" s="31">
        <v>0</v>
      </c>
      <c r="F142" s="31">
        <v>0</v>
      </c>
      <c r="G142" s="31"/>
      <c r="H142" s="31">
        <v>0</v>
      </c>
      <c r="I142" s="32">
        <v>0</v>
      </c>
    </row>
    <row r="143" spans="2:13" ht="15.75" x14ac:dyDescent="0.25">
      <c r="B143" s="13"/>
      <c r="C143" s="13"/>
      <c r="D143" s="14"/>
      <c r="E143" s="10"/>
      <c r="F143" s="10"/>
      <c r="G143" s="11"/>
      <c r="H143" s="11"/>
      <c r="I143" s="12"/>
    </row>
    <row r="144" spans="2:13" ht="15.75" x14ac:dyDescent="0.25">
      <c r="B144" s="13"/>
      <c r="C144" s="13"/>
      <c r="D144" s="14"/>
      <c r="E144" s="10"/>
      <c r="F144" s="10"/>
      <c r="G144" s="11"/>
      <c r="H144" s="11"/>
      <c r="I144" s="12"/>
      <c r="J144" s="22"/>
      <c r="K144" s="23"/>
      <c r="L144" s="23"/>
      <c r="M144" s="22"/>
    </row>
    <row r="145" spans="2:13" x14ac:dyDescent="0.25">
      <c r="I145" s="23"/>
      <c r="J145" s="22"/>
      <c r="K145" s="23"/>
      <c r="L145" s="23"/>
      <c r="M145" s="22"/>
    </row>
    <row r="146" spans="2:13" s="2" customFormat="1" x14ac:dyDescent="0.25">
      <c r="B146" s="1" t="s">
        <v>185</v>
      </c>
      <c r="D146" s="5"/>
      <c r="E146" s="5"/>
      <c r="I146" s="23"/>
      <c r="J146" s="24"/>
      <c r="K146" s="24"/>
      <c r="L146" s="24"/>
      <c r="M146" s="23"/>
    </row>
    <row r="147" spans="2:13" s="2" customFormat="1" x14ac:dyDescent="0.25">
      <c r="C147" s="2" t="s">
        <v>2</v>
      </c>
      <c r="D147" s="5" t="s">
        <v>1</v>
      </c>
      <c r="E147" s="2" t="s">
        <v>3</v>
      </c>
      <c r="I147" s="23"/>
      <c r="J147" s="23"/>
      <c r="K147" s="23"/>
      <c r="L147" s="23"/>
      <c r="M147" s="23"/>
    </row>
    <row r="148" spans="2:13" x14ac:dyDescent="0.25">
      <c r="B148" s="37" t="s">
        <v>43</v>
      </c>
      <c r="C148" s="38">
        <v>5</v>
      </c>
      <c r="D148" s="39">
        <v>16</v>
      </c>
      <c r="E148" s="38">
        <v>21</v>
      </c>
      <c r="I148" s="23"/>
      <c r="J148" s="25"/>
      <c r="K148" s="26"/>
      <c r="L148" s="26"/>
      <c r="M148" s="22"/>
    </row>
    <row r="149" spans="2:13" x14ac:dyDescent="0.25">
      <c r="B149" s="37" t="s">
        <v>14</v>
      </c>
      <c r="C149" s="38">
        <v>9</v>
      </c>
      <c r="D149" s="39">
        <v>7</v>
      </c>
      <c r="E149" s="38">
        <v>16</v>
      </c>
      <c r="I149" s="23"/>
      <c r="J149" s="25"/>
      <c r="K149" s="26"/>
      <c r="L149" s="26"/>
      <c r="M149" s="22"/>
    </row>
    <row r="150" spans="2:13" x14ac:dyDescent="0.25">
      <c r="B150" s="37" t="s">
        <v>191</v>
      </c>
      <c r="C150" s="38">
        <v>12</v>
      </c>
      <c r="D150" s="39">
        <v>2</v>
      </c>
      <c r="E150" s="38">
        <v>14</v>
      </c>
      <c r="I150" s="23"/>
      <c r="J150" s="22"/>
      <c r="K150" s="23"/>
      <c r="L150" s="23"/>
      <c r="M150" s="22"/>
    </row>
    <row r="151" spans="2:13" x14ac:dyDescent="0.25">
      <c r="B151" s="37" t="s">
        <v>150</v>
      </c>
      <c r="C151" s="38">
        <v>6</v>
      </c>
      <c r="D151" s="39">
        <v>4</v>
      </c>
      <c r="E151" s="38">
        <v>10</v>
      </c>
      <c r="I151" s="23"/>
      <c r="J151" s="22"/>
      <c r="K151" s="23"/>
      <c r="L151" s="23"/>
      <c r="M151" s="22"/>
    </row>
    <row r="152" spans="2:13" x14ac:dyDescent="0.25">
      <c r="B152" s="37" t="s">
        <v>98</v>
      </c>
      <c r="C152" s="38">
        <v>8</v>
      </c>
      <c r="D152" s="39">
        <v>1</v>
      </c>
      <c r="E152" s="38">
        <v>9</v>
      </c>
      <c r="I152" s="23"/>
      <c r="J152" s="22"/>
      <c r="K152" s="23"/>
      <c r="L152" s="23"/>
      <c r="M152" s="22"/>
    </row>
    <row r="153" spans="2:13" x14ac:dyDescent="0.25">
      <c r="B153" s="37" t="s">
        <v>105</v>
      </c>
      <c r="C153" s="38"/>
      <c r="D153" s="39">
        <v>8</v>
      </c>
      <c r="E153" s="38">
        <v>8</v>
      </c>
      <c r="I153" s="23"/>
      <c r="J153" s="22"/>
      <c r="K153" s="23"/>
      <c r="L153" s="23"/>
      <c r="M153" s="22"/>
    </row>
    <row r="154" spans="2:13" x14ac:dyDescent="0.25">
      <c r="B154" s="37" t="s">
        <v>158</v>
      </c>
      <c r="C154" s="38">
        <v>7</v>
      </c>
      <c r="D154" s="39">
        <v>1</v>
      </c>
      <c r="E154" s="38">
        <v>8</v>
      </c>
      <c r="I154" s="23"/>
      <c r="J154" s="22"/>
      <c r="K154" s="23"/>
      <c r="L154" s="23"/>
      <c r="M154" s="22"/>
    </row>
    <row r="155" spans="2:13" x14ac:dyDescent="0.25">
      <c r="B155" s="37" t="s">
        <v>135</v>
      </c>
      <c r="C155" s="38">
        <v>4</v>
      </c>
      <c r="D155" s="39">
        <v>3</v>
      </c>
      <c r="E155" s="38">
        <v>7</v>
      </c>
    </row>
    <row r="156" spans="2:13" x14ac:dyDescent="0.25">
      <c r="B156" s="37" t="s">
        <v>31</v>
      </c>
      <c r="C156" s="38">
        <v>2</v>
      </c>
      <c r="D156" s="39">
        <v>5</v>
      </c>
      <c r="E156" s="38">
        <v>7</v>
      </c>
    </row>
    <row r="157" spans="2:13" x14ac:dyDescent="0.25">
      <c r="B157" s="37" t="s">
        <v>102</v>
      </c>
      <c r="C157" s="38">
        <v>2</v>
      </c>
      <c r="D157" s="39">
        <v>4</v>
      </c>
      <c r="E157" s="38">
        <v>6</v>
      </c>
    </row>
    <row r="158" spans="2:13" x14ac:dyDescent="0.25">
      <c r="B158" s="37" t="s">
        <v>132</v>
      </c>
      <c r="C158" s="38"/>
      <c r="D158" s="39">
        <v>6</v>
      </c>
      <c r="E158" s="38">
        <v>6</v>
      </c>
    </row>
    <row r="159" spans="2:13" x14ac:dyDescent="0.25">
      <c r="B159" s="37" t="s">
        <v>44</v>
      </c>
      <c r="C159" s="38">
        <v>5</v>
      </c>
      <c r="D159" s="39">
        <v>1</v>
      </c>
      <c r="E159" s="38">
        <v>6</v>
      </c>
    </row>
    <row r="160" spans="2:13" x14ac:dyDescent="0.25">
      <c r="B160" s="37" t="s">
        <v>79</v>
      </c>
      <c r="C160" s="38">
        <v>5</v>
      </c>
      <c r="D160" s="39"/>
      <c r="E160" s="38">
        <v>5</v>
      </c>
    </row>
    <row r="161" spans="2:5" x14ac:dyDescent="0.25">
      <c r="B161" s="37" t="s">
        <v>18</v>
      </c>
      <c r="C161" s="38">
        <v>4</v>
      </c>
      <c r="D161" s="39">
        <v>1</v>
      </c>
      <c r="E161" s="38">
        <v>5</v>
      </c>
    </row>
    <row r="162" spans="2:5" x14ac:dyDescent="0.25">
      <c r="B162" s="37" t="s">
        <v>38</v>
      </c>
      <c r="C162" s="38">
        <v>3</v>
      </c>
      <c r="D162" s="39">
        <v>2</v>
      </c>
      <c r="E162" s="38">
        <v>5</v>
      </c>
    </row>
    <row r="163" spans="2:5" x14ac:dyDescent="0.25">
      <c r="B163" s="37" t="s">
        <v>23</v>
      </c>
      <c r="C163" s="38">
        <v>3</v>
      </c>
      <c r="D163" s="39">
        <v>2</v>
      </c>
      <c r="E163" s="38">
        <v>5</v>
      </c>
    </row>
    <row r="164" spans="2:5" x14ac:dyDescent="0.25">
      <c r="B164" s="37" t="s">
        <v>61</v>
      </c>
      <c r="C164" s="38">
        <v>4</v>
      </c>
      <c r="D164" s="39">
        <v>1</v>
      </c>
      <c r="E164" s="38">
        <v>5</v>
      </c>
    </row>
    <row r="165" spans="2:5" x14ac:dyDescent="0.25">
      <c r="B165" s="37" t="s">
        <v>88</v>
      </c>
      <c r="C165" s="38">
        <v>5</v>
      </c>
      <c r="D165" s="39"/>
      <c r="E165" s="38">
        <v>5</v>
      </c>
    </row>
    <row r="166" spans="2:5" x14ac:dyDescent="0.25">
      <c r="B166" s="37" t="s">
        <v>138</v>
      </c>
      <c r="C166" s="38">
        <v>3</v>
      </c>
      <c r="D166" s="39">
        <v>1</v>
      </c>
      <c r="E166" s="38">
        <v>4</v>
      </c>
    </row>
    <row r="167" spans="2:5" x14ac:dyDescent="0.25">
      <c r="B167" s="37" t="s">
        <v>16</v>
      </c>
      <c r="C167" s="38">
        <v>1</v>
      </c>
      <c r="D167" s="39">
        <v>3</v>
      </c>
      <c r="E167" s="38">
        <v>4</v>
      </c>
    </row>
    <row r="168" spans="2:5" x14ac:dyDescent="0.25">
      <c r="B168" s="37" t="s">
        <v>151</v>
      </c>
      <c r="C168" s="38">
        <v>4</v>
      </c>
      <c r="D168" s="39"/>
      <c r="E168" s="38">
        <v>4</v>
      </c>
    </row>
    <row r="169" spans="2:5" x14ac:dyDescent="0.25">
      <c r="B169" s="37" t="s">
        <v>22</v>
      </c>
      <c r="C169" s="38">
        <v>4</v>
      </c>
      <c r="D169" s="39"/>
      <c r="E169" s="38">
        <v>4</v>
      </c>
    </row>
    <row r="170" spans="2:5" x14ac:dyDescent="0.25">
      <c r="B170" s="37" t="s">
        <v>129</v>
      </c>
      <c r="C170" s="38">
        <v>4</v>
      </c>
      <c r="D170" s="39"/>
      <c r="E170" s="38">
        <v>4</v>
      </c>
    </row>
    <row r="171" spans="2:5" x14ac:dyDescent="0.25">
      <c r="B171" s="37" t="s">
        <v>72</v>
      </c>
      <c r="C171" s="38">
        <v>1</v>
      </c>
      <c r="D171" s="39">
        <v>3</v>
      </c>
      <c r="E171" s="38">
        <v>4</v>
      </c>
    </row>
    <row r="172" spans="2:5" x14ac:dyDescent="0.25">
      <c r="B172" s="37" t="s">
        <v>153</v>
      </c>
      <c r="C172" s="38">
        <v>1</v>
      </c>
      <c r="D172" s="39">
        <v>3</v>
      </c>
      <c r="E172" s="38">
        <v>4</v>
      </c>
    </row>
    <row r="173" spans="2:5" x14ac:dyDescent="0.25">
      <c r="B173" s="37" t="s">
        <v>112</v>
      </c>
      <c r="C173" s="38"/>
      <c r="D173" s="39">
        <v>4</v>
      </c>
      <c r="E173" s="38">
        <v>4</v>
      </c>
    </row>
    <row r="174" spans="2:5" x14ac:dyDescent="0.25">
      <c r="B174" s="37" t="s">
        <v>93</v>
      </c>
      <c r="C174" s="38">
        <v>3</v>
      </c>
      <c r="D174" s="39"/>
      <c r="E174" s="38">
        <v>3</v>
      </c>
    </row>
    <row r="175" spans="2:5" x14ac:dyDescent="0.25">
      <c r="B175" s="37" t="s">
        <v>101</v>
      </c>
      <c r="C175" s="38">
        <v>2</v>
      </c>
      <c r="D175" s="39">
        <v>1</v>
      </c>
      <c r="E175" s="38">
        <v>3</v>
      </c>
    </row>
    <row r="176" spans="2:5" x14ac:dyDescent="0.25">
      <c r="B176" s="37" t="s">
        <v>33</v>
      </c>
      <c r="C176" s="38">
        <v>1</v>
      </c>
      <c r="D176" s="39">
        <v>2</v>
      </c>
      <c r="E176" s="38">
        <v>3</v>
      </c>
    </row>
    <row r="177" spans="2:5" x14ac:dyDescent="0.25">
      <c r="B177" s="37" t="s">
        <v>155</v>
      </c>
      <c r="C177" s="38">
        <v>3</v>
      </c>
      <c r="D177" s="39"/>
      <c r="E177" s="38">
        <v>3</v>
      </c>
    </row>
    <row r="178" spans="2:5" x14ac:dyDescent="0.25">
      <c r="B178" s="37" t="s">
        <v>137</v>
      </c>
      <c r="C178" s="38">
        <v>3</v>
      </c>
      <c r="D178" s="39"/>
      <c r="E178" s="38">
        <v>3</v>
      </c>
    </row>
    <row r="179" spans="2:5" x14ac:dyDescent="0.25">
      <c r="B179" s="37" t="s">
        <v>145</v>
      </c>
      <c r="C179" s="38">
        <v>2</v>
      </c>
      <c r="D179" s="39">
        <v>1</v>
      </c>
      <c r="E179" s="38">
        <v>3</v>
      </c>
    </row>
    <row r="180" spans="2:5" x14ac:dyDescent="0.25">
      <c r="B180" s="37" t="s">
        <v>121</v>
      </c>
      <c r="C180" s="38">
        <v>1</v>
      </c>
      <c r="D180" s="39">
        <v>2</v>
      </c>
      <c r="E180" s="38">
        <v>3</v>
      </c>
    </row>
    <row r="181" spans="2:5" x14ac:dyDescent="0.25">
      <c r="B181" s="37" t="s">
        <v>27</v>
      </c>
      <c r="C181" s="38">
        <v>3</v>
      </c>
      <c r="D181" s="39"/>
      <c r="E181" s="38">
        <v>3</v>
      </c>
    </row>
    <row r="182" spans="2:5" x14ac:dyDescent="0.25">
      <c r="B182" s="37" t="s">
        <v>40</v>
      </c>
      <c r="C182" s="38">
        <v>1</v>
      </c>
      <c r="D182" s="39">
        <v>2</v>
      </c>
      <c r="E182" s="38">
        <v>3</v>
      </c>
    </row>
    <row r="183" spans="2:5" x14ac:dyDescent="0.25">
      <c r="B183" s="37" t="s">
        <v>176</v>
      </c>
      <c r="C183" s="38">
        <v>3</v>
      </c>
      <c r="D183" s="39"/>
      <c r="E183" s="38">
        <v>3</v>
      </c>
    </row>
    <row r="184" spans="2:5" x14ac:dyDescent="0.25">
      <c r="B184" s="37" t="s">
        <v>120</v>
      </c>
      <c r="C184" s="38">
        <v>2</v>
      </c>
      <c r="D184" s="39">
        <v>1</v>
      </c>
      <c r="E184" s="38">
        <v>3</v>
      </c>
    </row>
    <row r="185" spans="2:5" x14ac:dyDescent="0.25">
      <c r="B185" s="37" t="s">
        <v>170</v>
      </c>
      <c r="C185" s="38">
        <v>2</v>
      </c>
      <c r="D185" s="39"/>
      <c r="E185" s="38">
        <v>2</v>
      </c>
    </row>
    <row r="186" spans="2:5" x14ac:dyDescent="0.25">
      <c r="B186" s="37" t="s">
        <v>57</v>
      </c>
      <c r="C186" s="38">
        <v>1</v>
      </c>
      <c r="D186" s="39">
        <v>1</v>
      </c>
      <c r="E186" s="38">
        <v>2</v>
      </c>
    </row>
    <row r="187" spans="2:5" x14ac:dyDescent="0.25">
      <c r="B187" s="37" t="s">
        <v>84</v>
      </c>
      <c r="C187" s="38">
        <v>2</v>
      </c>
      <c r="D187" s="39"/>
      <c r="E187" s="38">
        <v>2</v>
      </c>
    </row>
    <row r="188" spans="2:5" x14ac:dyDescent="0.25">
      <c r="B188" s="37" t="s">
        <v>86</v>
      </c>
      <c r="C188" s="38">
        <v>2</v>
      </c>
      <c r="D188" s="39"/>
      <c r="E188" s="38">
        <v>2</v>
      </c>
    </row>
    <row r="189" spans="2:5" x14ac:dyDescent="0.25">
      <c r="B189" s="37" t="s">
        <v>204</v>
      </c>
      <c r="C189" s="38">
        <v>2</v>
      </c>
      <c r="D189" s="39"/>
      <c r="E189" s="38">
        <v>2</v>
      </c>
    </row>
    <row r="190" spans="2:5" x14ac:dyDescent="0.25">
      <c r="B190" s="37" t="s">
        <v>28</v>
      </c>
      <c r="C190" s="38">
        <v>2</v>
      </c>
      <c r="D190" s="39"/>
      <c r="E190" s="38">
        <v>2</v>
      </c>
    </row>
    <row r="191" spans="2:5" x14ac:dyDescent="0.25">
      <c r="B191" s="37" t="s">
        <v>37</v>
      </c>
      <c r="C191" s="38">
        <v>2</v>
      </c>
      <c r="D191" s="39"/>
      <c r="E191" s="38">
        <v>2</v>
      </c>
    </row>
    <row r="192" spans="2:5" x14ac:dyDescent="0.25">
      <c r="B192" s="37" t="s">
        <v>26</v>
      </c>
      <c r="C192" s="38">
        <v>1</v>
      </c>
      <c r="D192" s="39">
        <v>1</v>
      </c>
      <c r="E192" s="38">
        <v>2</v>
      </c>
    </row>
    <row r="193" spans="2:5" x14ac:dyDescent="0.25">
      <c r="B193" s="37" t="s">
        <v>68</v>
      </c>
      <c r="C193" s="38">
        <v>1</v>
      </c>
      <c r="D193" s="39">
        <v>1</v>
      </c>
      <c r="E193" s="38">
        <v>2</v>
      </c>
    </row>
    <row r="194" spans="2:5" x14ac:dyDescent="0.25">
      <c r="B194" s="37" t="s">
        <v>117</v>
      </c>
      <c r="C194" s="38"/>
      <c r="D194" s="39">
        <v>2</v>
      </c>
      <c r="E194" s="38">
        <v>2</v>
      </c>
    </row>
    <row r="195" spans="2:5" x14ac:dyDescent="0.25">
      <c r="B195" s="37" t="s">
        <v>202</v>
      </c>
      <c r="C195" s="38">
        <v>2</v>
      </c>
      <c r="D195" s="39"/>
      <c r="E195" s="38">
        <v>2</v>
      </c>
    </row>
    <row r="196" spans="2:5" x14ac:dyDescent="0.25">
      <c r="B196" s="37" t="s">
        <v>156</v>
      </c>
      <c r="C196" s="38">
        <v>2</v>
      </c>
      <c r="D196" s="39"/>
      <c r="E196" s="38">
        <v>2</v>
      </c>
    </row>
    <row r="197" spans="2:5" x14ac:dyDescent="0.25">
      <c r="B197" s="37" t="s">
        <v>126</v>
      </c>
      <c r="C197" s="38">
        <v>1</v>
      </c>
      <c r="D197" s="39">
        <v>1</v>
      </c>
      <c r="E197" s="38">
        <v>2</v>
      </c>
    </row>
    <row r="198" spans="2:5" x14ac:dyDescent="0.25">
      <c r="B198" s="37" t="s">
        <v>62</v>
      </c>
      <c r="C198" s="38"/>
      <c r="D198" s="39">
        <v>2</v>
      </c>
      <c r="E198" s="38">
        <v>2</v>
      </c>
    </row>
    <row r="199" spans="2:5" x14ac:dyDescent="0.25">
      <c r="B199" s="37" t="s">
        <v>152</v>
      </c>
      <c r="C199" s="38">
        <v>1</v>
      </c>
      <c r="D199" s="39"/>
      <c r="E199" s="38">
        <v>1</v>
      </c>
    </row>
    <row r="200" spans="2:5" x14ac:dyDescent="0.25">
      <c r="B200" s="37" t="s">
        <v>203</v>
      </c>
      <c r="C200" s="38"/>
      <c r="D200" s="39">
        <v>1</v>
      </c>
      <c r="E200" s="38">
        <v>1</v>
      </c>
    </row>
    <row r="201" spans="2:5" x14ac:dyDescent="0.25">
      <c r="B201" s="37" t="s">
        <v>178</v>
      </c>
      <c r="C201" s="38"/>
      <c r="D201" s="39">
        <v>1</v>
      </c>
      <c r="E201" s="38">
        <v>1</v>
      </c>
    </row>
    <row r="202" spans="2:5" x14ac:dyDescent="0.25">
      <c r="B202" s="37" t="s">
        <v>122</v>
      </c>
      <c r="C202" s="38">
        <v>1</v>
      </c>
      <c r="D202" s="39"/>
      <c r="E202" s="38">
        <v>1</v>
      </c>
    </row>
    <row r="203" spans="2:5" x14ac:dyDescent="0.25">
      <c r="B203" s="37" t="s">
        <v>90</v>
      </c>
      <c r="C203" s="38">
        <v>1</v>
      </c>
      <c r="D203" s="39"/>
      <c r="E203" s="38">
        <v>1</v>
      </c>
    </row>
    <row r="204" spans="2:5" x14ac:dyDescent="0.25">
      <c r="B204" s="37" t="s">
        <v>154</v>
      </c>
      <c r="C204" s="38"/>
      <c r="D204" s="39">
        <v>1</v>
      </c>
      <c r="E204" s="38">
        <v>1</v>
      </c>
    </row>
    <row r="205" spans="2:5" x14ac:dyDescent="0.25">
      <c r="B205" s="37" t="s">
        <v>78</v>
      </c>
      <c r="C205" s="38">
        <v>1</v>
      </c>
      <c r="D205" s="39"/>
      <c r="E205" s="38">
        <v>1</v>
      </c>
    </row>
    <row r="206" spans="2:5" x14ac:dyDescent="0.25">
      <c r="B206" s="37" t="s">
        <v>35</v>
      </c>
      <c r="C206" s="38">
        <v>1</v>
      </c>
      <c r="D206" s="39"/>
      <c r="E206" s="38">
        <v>1</v>
      </c>
    </row>
    <row r="207" spans="2:5" x14ac:dyDescent="0.25">
      <c r="B207" s="37" t="s">
        <v>201</v>
      </c>
      <c r="C207" s="38">
        <v>1</v>
      </c>
      <c r="D207" s="39"/>
      <c r="E207" s="38">
        <v>1</v>
      </c>
    </row>
    <row r="208" spans="2:5" x14ac:dyDescent="0.25">
      <c r="B208" s="37" t="s">
        <v>104</v>
      </c>
      <c r="C208" s="38"/>
      <c r="D208" s="39">
        <v>1</v>
      </c>
      <c r="E208" s="38">
        <v>1</v>
      </c>
    </row>
    <row r="209" spans="2:5" x14ac:dyDescent="0.25">
      <c r="B209" s="37" t="s">
        <v>205</v>
      </c>
      <c r="C209" s="38"/>
      <c r="D209" s="39">
        <v>1</v>
      </c>
      <c r="E209" s="38">
        <v>1</v>
      </c>
    </row>
    <row r="210" spans="2:5" x14ac:dyDescent="0.25">
      <c r="B210" s="37" t="s">
        <v>206</v>
      </c>
      <c r="C210" s="38"/>
      <c r="D210" s="39">
        <v>1</v>
      </c>
      <c r="E210" s="38">
        <v>1</v>
      </c>
    </row>
    <row r="211" spans="2:5" x14ac:dyDescent="0.25">
      <c r="B211" s="37" t="s">
        <v>159</v>
      </c>
      <c r="C211" s="38">
        <v>1</v>
      </c>
      <c r="D211" s="39"/>
      <c r="E211" s="38">
        <v>1</v>
      </c>
    </row>
    <row r="212" spans="2:5" x14ac:dyDescent="0.25">
      <c r="B212" s="37" t="s">
        <v>36</v>
      </c>
      <c r="C212" s="38">
        <v>1</v>
      </c>
      <c r="D212" s="39"/>
      <c r="E212" s="38">
        <v>1</v>
      </c>
    </row>
    <row r="213" spans="2:5" x14ac:dyDescent="0.25">
      <c r="B213" s="37" t="s">
        <v>10</v>
      </c>
      <c r="C213" s="38">
        <v>1</v>
      </c>
      <c r="D213" s="39"/>
      <c r="E213" s="38">
        <v>1</v>
      </c>
    </row>
    <row r="214" spans="2:5" x14ac:dyDescent="0.25">
      <c r="B214" s="37" t="s">
        <v>160</v>
      </c>
      <c r="C214" s="38">
        <v>1</v>
      </c>
      <c r="D214" s="39"/>
      <c r="E214" s="38">
        <v>1</v>
      </c>
    </row>
    <row r="215" spans="2:5" x14ac:dyDescent="0.25">
      <c r="B215" s="37" t="s">
        <v>169</v>
      </c>
      <c r="C215" s="38"/>
      <c r="D215" s="39">
        <v>1</v>
      </c>
      <c r="E215" s="38">
        <v>1</v>
      </c>
    </row>
    <row r="216" spans="2:5" x14ac:dyDescent="0.25">
      <c r="B216" s="37" t="s">
        <v>47</v>
      </c>
      <c r="C216" s="38">
        <v>1</v>
      </c>
      <c r="D216" s="39"/>
      <c r="E216" s="38">
        <v>1</v>
      </c>
    </row>
    <row r="217" spans="2:5" x14ac:dyDescent="0.25">
      <c r="B217" s="37" t="s">
        <v>200</v>
      </c>
      <c r="C217" s="38"/>
      <c r="D217" s="39">
        <v>1</v>
      </c>
      <c r="E217" s="38">
        <v>1</v>
      </c>
    </row>
    <row r="218" spans="2:5" x14ac:dyDescent="0.25">
      <c r="B218" s="37" t="s">
        <v>8</v>
      </c>
      <c r="C218" s="38">
        <v>1</v>
      </c>
      <c r="D218" s="39"/>
      <c r="E218" s="38">
        <v>1</v>
      </c>
    </row>
    <row r="219" spans="2:5" x14ac:dyDescent="0.25">
      <c r="B219" s="37" t="s">
        <v>20</v>
      </c>
      <c r="C219" s="38">
        <v>1</v>
      </c>
      <c r="D219" s="39"/>
      <c r="E219" s="38">
        <v>1</v>
      </c>
    </row>
    <row r="220" spans="2:5" x14ac:dyDescent="0.25">
      <c r="B220" s="37" t="s">
        <v>13</v>
      </c>
      <c r="C220" s="38">
        <v>1</v>
      </c>
      <c r="D220" s="39"/>
      <c r="E220" s="38">
        <v>1</v>
      </c>
    </row>
    <row r="221" spans="2:5" x14ac:dyDescent="0.25">
      <c r="B221" s="37" t="s">
        <v>85</v>
      </c>
      <c r="C221" s="38">
        <v>1</v>
      </c>
      <c r="D221" s="39"/>
      <c r="E221" s="38">
        <v>1</v>
      </c>
    </row>
    <row r="222" spans="2:5" x14ac:dyDescent="0.25">
      <c r="B222" s="37" t="s">
        <v>94</v>
      </c>
      <c r="C222" s="38">
        <v>1</v>
      </c>
      <c r="D222" s="39"/>
      <c r="E222" s="38">
        <v>1</v>
      </c>
    </row>
    <row r="223" spans="2:5" x14ac:dyDescent="0.25">
      <c r="B223" s="37" t="s">
        <v>100</v>
      </c>
      <c r="C223" s="38">
        <v>1</v>
      </c>
      <c r="D223" s="39"/>
      <c r="E223" s="38">
        <v>1</v>
      </c>
    </row>
    <row r="224" spans="2:5" x14ac:dyDescent="0.25">
      <c r="B224" s="37" t="s">
        <v>30</v>
      </c>
      <c r="C224" s="38">
        <v>1</v>
      </c>
      <c r="D224" s="39"/>
      <c r="E224" s="38">
        <v>1</v>
      </c>
    </row>
    <row r="225" spans="2:5" x14ac:dyDescent="0.25">
      <c r="B225" s="37" t="s">
        <v>175</v>
      </c>
      <c r="C225" s="38">
        <v>1</v>
      </c>
      <c r="D225" s="39"/>
      <c r="E225" s="38">
        <v>1</v>
      </c>
    </row>
    <row r="226" spans="2:5" x14ac:dyDescent="0.25">
      <c r="B226" s="37" t="s">
        <v>207</v>
      </c>
      <c r="C226" s="38">
        <v>1</v>
      </c>
      <c r="D226" s="39"/>
      <c r="E226" s="38">
        <v>1</v>
      </c>
    </row>
    <row r="227" spans="2:5" x14ac:dyDescent="0.25">
      <c r="B227" s="37" t="s">
        <v>114</v>
      </c>
      <c r="C227" s="38"/>
      <c r="D227" s="39">
        <v>1</v>
      </c>
      <c r="E227" s="38">
        <v>1</v>
      </c>
    </row>
    <row r="228" spans="2:5" x14ac:dyDescent="0.25">
      <c r="B228" s="37" t="s">
        <v>115</v>
      </c>
      <c r="C228" s="38">
        <v>1</v>
      </c>
      <c r="D228" s="39"/>
      <c r="E228" s="38">
        <v>1</v>
      </c>
    </row>
    <row r="229" spans="2:5" x14ac:dyDescent="0.25">
      <c r="B229" s="15" t="s">
        <v>3</v>
      </c>
      <c r="C229" s="9">
        <v>167</v>
      </c>
      <c r="D229" s="16">
        <v>104</v>
      </c>
      <c r="E229" s="9">
        <v>271</v>
      </c>
    </row>
  </sheetData>
  <autoFilter ref="B7:I142"/>
  <sortState ref="B4:I138">
    <sortCondition descending="1" ref="I4:I138"/>
  </sortState>
  <pageMargins left="0.7" right="0.7" top="0.75" bottom="0.75" header="0.3" footer="0.3"/>
  <pageSetup paperSize="9"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99"/>
  <sheetViews>
    <sheetView topLeftCell="A52" workbookViewId="0">
      <selection activeCell="B3" sqref="B3:F99"/>
    </sheetView>
  </sheetViews>
  <sheetFormatPr baseColWidth="10" defaultRowHeight="15" x14ac:dyDescent="0.25"/>
  <cols>
    <col min="1" max="1" width="11.42578125" style="51"/>
    <col min="2" max="2" width="18" style="57" customWidth="1"/>
    <col min="3" max="3" width="20.42578125" style="57" customWidth="1"/>
    <col min="4" max="4" width="45.5703125" style="57" customWidth="1"/>
    <col min="5" max="5" width="28" style="57" customWidth="1"/>
    <col min="6" max="6" width="32.28515625" style="57" customWidth="1"/>
    <col min="7" max="7" width="45.85546875" style="51" customWidth="1"/>
    <col min="8" max="16384" width="11.42578125" style="51"/>
  </cols>
  <sheetData>
    <row r="3" spans="2:6" s="47" customFormat="1" ht="15.75" x14ac:dyDescent="0.25">
      <c r="B3" s="41" t="s">
        <v>209</v>
      </c>
      <c r="C3" s="41" t="s">
        <v>210</v>
      </c>
      <c r="D3" s="41" t="s">
        <v>6</v>
      </c>
      <c r="E3" s="41" t="s">
        <v>184</v>
      </c>
      <c r="F3" s="41" t="s">
        <v>0</v>
      </c>
    </row>
    <row r="4" spans="2:6" x14ac:dyDescent="0.25">
      <c r="B4" s="48">
        <v>42737.697222222225</v>
      </c>
      <c r="C4" s="49">
        <v>297</v>
      </c>
      <c r="D4" s="49" t="s">
        <v>211</v>
      </c>
      <c r="E4" s="49" t="s">
        <v>19</v>
      </c>
      <c r="F4" s="50" t="s">
        <v>1</v>
      </c>
    </row>
    <row r="5" spans="2:6" x14ac:dyDescent="0.25">
      <c r="B5" s="48">
        <v>42737.697916666664</v>
      </c>
      <c r="C5" s="49">
        <v>309</v>
      </c>
      <c r="D5" s="49" t="s">
        <v>212</v>
      </c>
      <c r="E5" s="49" t="s">
        <v>29</v>
      </c>
      <c r="F5" s="50" t="s">
        <v>1</v>
      </c>
    </row>
    <row r="6" spans="2:6" x14ac:dyDescent="0.25">
      <c r="B6" s="48">
        <v>42738.581250000003</v>
      </c>
      <c r="C6" s="49">
        <v>162</v>
      </c>
      <c r="D6" s="49" t="s">
        <v>213</v>
      </c>
      <c r="E6" s="49" t="s">
        <v>19</v>
      </c>
      <c r="F6" s="50" t="s">
        <v>1</v>
      </c>
    </row>
    <row r="7" spans="2:6" x14ac:dyDescent="0.25">
      <c r="B7" s="48">
        <v>42738.614583333336</v>
      </c>
      <c r="C7" s="49">
        <v>123</v>
      </c>
      <c r="D7" s="49" t="s">
        <v>214</v>
      </c>
      <c r="E7" s="49" t="s">
        <v>56</v>
      </c>
      <c r="F7" s="50" t="s">
        <v>1</v>
      </c>
    </row>
    <row r="8" spans="2:6" x14ac:dyDescent="0.25">
      <c r="B8" s="48">
        <v>42738.743750000001</v>
      </c>
      <c r="C8" s="49">
        <v>166</v>
      </c>
      <c r="D8" s="49" t="s">
        <v>215</v>
      </c>
      <c r="E8" s="49" t="s">
        <v>7</v>
      </c>
      <c r="F8" s="50" t="s">
        <v>1</v>
      </c>
    </row>
    <row r="9" spans="2:6" x14ac:dyDescent="0.25">
      <c r="B9" s="48">
        <v>42739.719444444447</v>
      </c>
      <c r="C9" s="49">
        <v>308</v>
      </c>
      <c r="D9" s="49" t="s">
        <v>216</v>
      </c>
      <c r="E9" s="49" t="s">
        <v>7</v>
      </c>
      <c r="F9" s="50" t="s">
        <v>1</v>
      </c>
    </row>
    <row r="10" spans="2:6" x14ac:dyDescent="0.25">
      <c r="B10" s="48">
        <v>42740.425694444442</v>
      </c>
      <c r="C10" s="49">
        <v>134</v>
      </c>
      <c r="D10" s="49" t="s">
        <v>217</v>
      </c>
      <c r="E10" s="49" t="s">
        <v>131</v>
      </c>
      <c r="F10" s="50" t="s">
        <v>1</v>
      </c>
    </row>
    <row r="11" spans="2:6" x14ac:dyDescent="0.25">
      <c r="B11" s="48">
        <v>42740.482638888891</v>
      </c>
      <c r="C11" s="49">
        <v>198</v>
      </c>
      <c r="D11" s="49" t="s">
        <v>218</v>
      </c>
      <c r="E11" s="49" t="s">
        <v>7</v>
      </c>
      <c r="F11" s="50" t="s">
        <v>1</v>
      </c>
    </row>
    <row r="12" spans="2:6" x14ac:dyDescent="0.25">
      <c r="B12" s="48">
        <v>42741.349305555559</v>
      </c>
      <c r="C12" s="49">
        <v>134</v>
      </c>
      <c r="D12" s="49" t="s">
        <v>217</v>
      </c>
      <c r="E12" s="49" t="s">
        <v>131</v>
      </c>
      <c r="F12" s="50" t="s">
        <v>1</v>
      </c>
    </row>
    <row r="13" spans="2:6" x14ac:dyDescent="0.25">
      <c r="B13" s="48">
        <v>42741.363194444442</v>
      </c>
      <c r="C13" s="49">
        <v>268</v>
      </c>
      <c r="D13" s="49" t="s">
        <v>219</v>
      </c>
      <c r="E13" s="49" t="s">
        <v>7</v>
      </c>
      <c r="F13" s="50" t="s">
        <v>1</v>
      </c>
    </row>
    <row r="14" spans="2:6" ht="30" x14ac:dyDescent="0.25">
      <c r="B14" s="48">
        <v>42741.595833333333</v>
      </c>
      <c r="C14" s="49">
        <v>270</v>
      </c>
      <c r="D14" s="49" t="s">
        <v>220</v>
      </c>
      <c r="E14" s="49" t="s">
        <v>19</v>
      </c>
      <c r="F14" s="50" t="s">
        <v>1</v>
      </c>
    </row>
    <row r="15" spans="2:6" x14ac:dyDescent="0.25">
      <c r="B15" s="48">
        <v>42741.765277777777</v>
      </c>
      <c r="C15" s="49">
        <v>378</v>
      </c>
      <c r="D15" s="49" t="s">
        <v>221</v>
      </c>
      <c r="E15" s="49" t="s">
        <v>7</v>
      </c>
      <c r="F15" s="50" t="s">
        <v>2</v>
      </c>
    </row>
    <row r="16" spans="2:6" x14ac:dyDescent="0.25">
      <c r="B16" s="48">
        <v>42743.563194444447</v>
      </c>
      <c r="C16" s="49">
        <v>225</v>
      </c>
      <c r="D16" s="49" t="s">
        <v>222</v>
      </c>
      <c r="E16" s="49" t="s">
        <v>7</v>
      </c>
      <c r="F16" s="50" t="s">
        <v>1</v>
      </c>
    </row>
    <row r="17" spans="2:6" x14ac:dyDescent="0.25">
      <c r="B17" s="48">
        <v>42746.491666666669</v>
      </c>
      <c r="C17" s="49">
        <v>172</v>
      </c>
      <c r="D17" s="49" t="s">
        <v>223</v>
      </c>
      <c r="E17" s="49" t="s">
        <v>7</v>
      </c>
      <c r="F17" s="50" t="s">
        <v>2</v>
      </c>
    </row>
    <row r="18" spans="2:6" x14ac:dyDescent="0.25">
      <c r="B18" s="48">
        <v>42746.495138888888</v>
      </c>
      <c r="C18" s="49">
        <v>183</v>
      </c>
      <c r="D18" s="49" t="s">
        <v>224</v>
      </c>
      <c r="E18" s="49" t="s">
        <v>29</v>
      </c>
      <c r="F18" s="50" t="s">
        <v>1</v>
      </c>
    </row>
    <row r="19" spans="2:6" x14ac:dyDescent="0.25">
      <c r="B19" s="48">
        <v>42746.740972222222</v>
      </c>
      <c r="C19" s="49">
        <v>155</v>
      </c>
      <c r="D19" s="49" t="s">
        <v>225</v>
      </c>
      <c r="E19" s="49" t="s">
        <v>7</v>
      </c>
      <c r="F19" s="50" t="s">
        <v>2</v>
      </c>
    </row>
    <row r="20" spans="2:6" x14ac:dyDescent="0.25">
      <c r="B20" s="48">
        <v>42746.844444444447</v>
      </c>
      <c r="C20" s="49">
        <v>120</v>
      </c>
      <c r="D20" s="49" t="s">
        <v>226</v>
      </c>
      <c r="E20" s="49" t="s">
        <v>39</v>
      </c>
      <c r="F20" s="50" t="s">
        <v>1</v>
      </c>
    </row>
    <row r="21" spans="2:6" x14ac:dyDescent="0.25">
      <c r="B21" s="48">
        <v>42747.649305555555</v>
      </c>
      <c r="C21" s="49">
        <v>378</v>
      </c>
      <c r="D21" s="49" t="s">
        <v>221</v>
      </c>
      <c r="E21" s="49" t="s">
        <v>7</v>
      </c>
      <c r="F21" s="50" t="s">
        <v>2</v>
      </c>
    </row>
    <row r="22" spans="2:6" x14ac:dyDescent="0.25">
      <c r="B22" s="48">
        <v>42747.744444444441</v>
      </c>
      <c r="C22" s="49">
        <v>308</v>
      </c>
      <c r="D22" s="49" t="s">
        <v>216</v>
      </c>
      <c r="E22" s="49" t="s">
        <v>7</v>
      </c>
      <c r="F22" s="50" t="s">
        <v>1</v>
      </c>
    </row>
    <row r="23" spans="2:6" x14ac:dyDescent="0.25">
      <c r="B23" s="48">
        <v>42747.876388888886</v>
      </c>
      <c r="C23" s="49">
        <v>160</v>
      </c>
      <c r="D23" s="49" t="s">
        <v>227</v>
      </c>
      <c r="E23" s="49" t="s">
        <v>7</v>
      </c>
      <c r="F23" s="50" t="s">
        <v>1</v>
      </c>
    </row>
    <row r="24" spans="2:6" x14ac:dyDescent="0.25">
      <c r="B24" s="48">
        <v>42748.486805555556</v>
      </c>
      <c r="C24" s="49">
        <v>200</v>
      </c>
      <c r="D24" s="49" t="s">
        <v>228</v>
      </c>
      <c r="E24" s="49" t="s">
        <v>34</v>
      </c>
      <c r="F24" s="50" t="s">
        <v>1</v>
      </c>
    </row>
    <row r="25" spans="2:6" x14ac:dyDescent="0.25">
      <c r="B25" s="48">
        <v>42748.665277777778</v>
      </c>
      <c r="C25" s="49">
        <v>188</v>
      </c>
      <c r="D25" s="49" t="s">
        <v>229</v>
      </c>
      <c r="E25" s="49" t="s">
        <v>39</v>
      </c>
      <c r="F25" s="50" t="s">
        <v>1</v>
      </c>
    </row>
    <row r="26" spans="2:6" x14ac:dyDescent="0.25">
      <c r="B26" s="48">
        <v>42749.523611111108</v>
      </c>
      <c r="C26" s="49">
        <v>444</v>
      </c>
      <c r="D26" s="49" t="s">
        <v>230</v>
      </c>
      <c r="E26" s="49" t="s">
        <v>19</v>
      </c>
      <c r="F26" s="50" t="s">
        <v>1</v>
      </c>
    </row>
    <row r="27" spans="2:6" x14ac:dyDescent="0.25">
      <c r="B27" s="48">
        <v>42749.554861111108</v>
      </c>
      <c r="C27" s="49">
        <v>158</v>
      </c>
      <c r="D27" s="49" t="s">
        <v>231</v>
      </c>
      <c r="E27" s="49" t="s">
        <v>7</v>
      </c>
      <c r="F27" s="50" t="s">
        <v>1</v>
      </c>
    </row>
    <row r="28" spans="2:6" x14ac:dyDescent="0.25">
      <c r="B28" s="48">
        <v>42749.645833333336</v>
      </c>
      <c r="C28" s="49">
        <v>172</v>
      </c>
      <c r="D28" s="49" t="s">
        <v>223</v>
      </c>
      <c r="E28" s="49" t="s">
        <v>7</v>
      </c>
      <c r="F28" s="50" t="s">
        <v>1</v>
      </c>
    </row>
    <row r="29" spans="2:6" x14ac:dyDescent="0.25">
      <c r="B29" s="48">
        <v>42749.65625</v>
      </c>
      <c r="C29" s="49">
        <v>172</v>
      </c>
      <c r="D29" s="49" t="s">
        <v>223</v>
      </c>
      <c r="E29" s="49" t="s">
        <v>7</v>
      </c>
      <c r="F29" s="50" t="s">
        <v>2</v>
      </c>
    </row>
    <row r="30" spans="2:6" x14ac:dyDescent="0.25">
      <c r="B30" s="48">
        <v>42751.356249999997</v>
      </c>
      <c r="C30" s="49">
        <v>134</v>
      </c>
      <c r="D30" s="49" t="s">
        <v>217</v>
      </c>
      <c r="E30" s="49" t="s">
        <v>131</v>
      </c>
      <c r="F30" s="50" t="s">
        <v>1</v>
      </c>
    </row>
    <row r="31" spans="2:6" x14ac:dyDescent="0.25">
      <c r="B31" s="48">
        <v>42751.492361111108</v>
      </c>
      <c r="C31" s="49">
        <v>172</v>
      </c>
      <c r="D31" s="49" t="s">
        <v>223</v>
      </c>
      <c r="E31" s="49" t="s">
        <v>7</v>
      </c>
      <c r="F31" s="50" t="s">
        <v>2</v>
      </c>
    </row>
    <row r="32" spans="2:6" x14ac:dyDescent="0.25">
      <c r="B32" s="48">
        <v>42751.534722222219</v>
      </c>
      <c r="C32" s="49">
        <v>382</v>
      </c>
      <c r="D32" s="49" t="s">
        <v>232</v>
      </c>
      <c r="E32" s="49" t="s">
        <v>136</v>
      </c>
      <c r="F32" s="50" t="s">
        <v>2</v>
      </c>
    </row>
    <row r="33" spans="2:6" x14ac:dyDescent="0.25">
      <c r="B33" s="48">
        <v>42752.398611111108</v>
      </c>
      <c r="C33" s="49">
        <v>134</v>
      </c>
      <c r="D33" s="49" t="s">
        <v>217</v>
      </c>
      <c r="E33" s="49" t="s">
        <v>131</v>
      </c>
      <c r="F33" s="50" t="s">
        <v>1</v>
      </c>
    </row>
    <row r="34" spans="2:6" x14ac:dyDescent="0.25">
      <c r="B34" s="48">
        <v>42752.638194444444</v>
      </c>
      <c r="C34" s="49">
        <v>367</v>
      </c>
      <c r="D34" s="49" t="s">
        <v>233</v>
      </c>
      <c r="E34" s="49" t="s">
        <v>7</v>
      </c>
      <c r="F34" s="50" t="s">
        <v>2</v>
      </c>
    </row>
    <row r="35" spans="2:6" x14ac:dyDescent="0.25">
      <c r="B35" s="48">
        <v>42752.834027777775</v>
      </c>
      <c r="C35" s="49">
        <v>268</v>
      </c>
      <c r="D35" s="49" t="s">
        <v>219</v>
      </c>
      <c r="E35" s="49" t="s">
        <v>7</v>
      </c>
      <c r="F35" s="50" t="s">
        <v>1</v>
      </c>
    </row>
    <row r="36" spans="2:6" x14ac:dyDescent="0.25">
      <c r="B36" s="48">
        <v>42753.44027777778</v>
      </c>
      <c r="C36" s="49">
        <v>172</v>
      </c>
      <c r="D36" s="49" t="s">
        <v>223</v>
      </c>
      <c r="E36" s="49" t="s">
        <v>7</v>
      </c>
      <c r="F36" s="50" t="s">
        <v>2</v>
      </c>
    </row>
    <row r="37" spans="2:6" x14ac:dyDescent="0.25">
      <c r="B37" s="48">
        <v>42753.45</v>
      </c>
      <c r="C37" s="49">
        <v>249</v>
      </c>
      <c r="D37" s="49" t="s">
        <v>234</v>
      </c>
      <c r="E37" s="49" t="s">
        <v>54</v>
      </c>
      <c r="F37" s="50" t="s">
        <v>2</v>
      </c>
    </row>
    <row r="38" spans="2:6" x14ac:dyDescent="0.25">
      <c r="B38" s="48">
        <v>42753.646527777775</v>
      </c>
      <c r="C38" s="49">
        <v>110</v>
      </c>
      <c r="D38" s="49" t="s">
        <v>235</v>
      </c>
      <c r="E38" s="49" t="s">
        <v>7</v>
      </c>
      <c r="F38" s="50" t="s">
        <v>1</v>
      </c>
    </row>
    <row r="39" spans="2:6" x14ac:dyDescent="0.25">
      <c r="B39" s="48">
        <v>42753.666666666664</v>
      </c>
      <c r="C39" s="49">
        <v>172</v>
      </c>
      <c r="D39" s="49" t="s">
        <v>223</v>
      </c>
      <c r="E39" s="49" t="s">
        <v>7</v>
      </c>
      <c r="F39" s="50" t="s">
        <v>2</v>
      </c>
    </row>
    <row r="40" spans="2:6" x14ac:dyDescent="0.25">
      <c r="B40" s="48">
        <v>42753.676388888889</v>
      </c>
      <c r="C40" s="49">
        <v>172</v>
      </c>
      <c r="D40" s="49" t="s">
        <v>223</v>
      </c>
      <c r="E40" s="49" t="s">
        <v>7</v>
      </c>
      <c r="F40" s="50" t="s">
        <v>2</v>
      </c>
    </row>
    <row r="41" spans="2:6" x14ac:dyDescent="0.25">
      <c r="B41" s="48">
        <v>42754.349305555559</v>
      </c>
      <c r="C41" s="49">
        <v>134</v>
      </c>
      <c r="D41" s="49" t="s">
        <v>217</v>
      </c>
      <c r="E41" s="49" t="s">
        <v>131</v>
      </c>
      <c r="F41" s="50" t="s">
        <v>1</v>
      </c>
    </row>
    <row r="42" spans="2:6" x14ac:dyDescent="0.25">
      <c r="B42" s="48">
        <v>42754.367361111108</v>
      </c>
      <c r="C42" s="49">
        <v>134</v>
      </c>
      <c r="D42" s="49" t="s">
        <v>217</v>
      </c>
      <c r="E42" s="49" t="s">
        <v>131</v>
      </c>
      <c r="F42" s="50" t="s">
        <v>1</v>
      </c>
    </row>
    <row r="43" spans="2:6" x14ac:dyDescent="0.25">
      <c r="B43" s="48">
        <v>42754.411805555559</v>
      </c>
      <c r="C43" s="49">
        <v>308</v>
      </c>
      <c r="D43" s="49" t="s">
        <v>216</v>
      </c>
      <c r="E43" s="49" t="s">
        <v>7</v>
      </c>
      <c r="F43" s="50" t="s">
        <v>1</v>
      </c>
    </row>
    <row r="44" spans="2:6" x14ac:dyDescent="0.25">
      <c r="B44" s="48">
        <v>42754.627083333333</v>
      </c>
      <c r="C44" s="49">
        <v>189</v>
      </c>
      <c r="D44" s="49" t="s">
        <v>236</v>
      </c>
      <c r="E44" s="49" t="s">
        <v>39</v>
      </c>
      <c r="F44" s="50" t="s">
        <v>1</v>
      </c>
    </row>
    <row r="45" spans="2:6" x14ac:dyDescent="0.25">
      <c r="B45" s="48">
        <v>42754.67083333333</v>
      </c>
      <c r="C45" s="49">
        <v>164</v>
      </c>
      <c r="D45" s="49" t="s">
        <v>237</v>
      </c>
      <c r="E45" s="49" t="s">
        <v>7</v>
      </c>
      <c r="F45" s="50" t="s">
        <v>2</v>
      </c>
    </row>
    <row r="46" spans="2:6" x14ac:dyDescent="0.25">
      <c r="B46" s="48">
        <v>42754.746527777781</v>
      </c>
      <c r="C46" s="49">
        <v>383</v>
      </c>
      <c r="D46" s="49" t="s">
        <v>238</v>
      </c>
      <c r="E46" s="49" t="s">
        <v>7</v>
      </c>
      <c r="F46" s="50" t="s">
        <v>2</v>
      </c>
    </row>
    <row r="47" spans="2:6" x14ac:dyDescent="0.25">
      <c r="B47" s="48">
        <v>42754.752083333333</v>
      </c>
      <c r="C47" s="49">
        <v>172</v>
      </c>
      <c r="D47" s="49" t="s">
        <v>223</v>
      </c>
      <c r="E47" s="49" t="s">
        <v>7</v>
      </c>
      <c r="F47" s="50" t="s">
        <v>2</v>
      </c>
    </row>
    <row r="48" spans="2:6" x14ac:dyDescent="0.25">
      <c r="B48" s="48">
        <v>42754.763194444444</v>
      </c>
      <c r="C48" s="49">
        <v>172</v>
      </c>
      <c r="D48" s="49" t="s">
        <v>223</v>
      </c>
      <c r="E48" s="49" t="s">
        <v>7</v>
      </c>
      <c r="F48" s="50" t="s">
        <v>2</v>
      </c>
    </row>
    <row r="49" spans="2:12" x14ac:dyDescent="0.25">
      <c r="B49" s="48">
        <v>42754.802777777775</v>
      </c>
      <c r="C49" s="49">
        <v>268</v>
      </c>
      <c r="D49" s="49" t="s">
        <v>219</v>
      </c>
      <c r="E49" s="49" t="s">
        <v>7</v>
      </c>
      <c r="F49" s="50" t="s">
        <v>1</v>
      </c>
    </row>
    <row r="50" spans="2:12" s="53" customFormat="1" x14ac:dyDescent="0.25">
      <c r="B50" s="48">
        <v>42754.821527777778</v>
      </c>
      <c r="C50" s="49">
        <v>189</v>
      </c>
      <c r="D50" s="49" t="s">
        <v>236</v>
      </c>
      <c r="E50" s="49" t="s">
        <v>39</v>
      </c>
      <c r="F50" s="50" t="s">
        <v>1</v>
      </c>
      <c r="G50" s="52"/>
      <c r="H50" s="51"/>
      <c r="I50" s="51"/>
      <c r="J50" s="51"/>
      <c r="K50" s="51"/>
      <c r="L50" s="51"/>
    </row>
    <row r="51" spans="2:12" x14ac:dyDescent="0.25">
      <c r="B51" s="48">
        <v>42754.849305555559</v>
      </c>
      <c r="C51" s="49">
        <v>388</v>
      </c>
      <c r="D51" s="49" t="s">
        <v>239</v>
      </c>
      <c r="E51" s="49" t="s">
        <v>39</v>
      </c>
      <c r="F51" s="50" t="s">
        <v>2</v>
      </c>
    </row>
    <row r="52" spans="2:12" x14ac:dyDescent="0.25">
      <c r="B52" s="48">
        <v>42755.400694444441</v>
      </c>
      <c r="C52" s="49">
        <v>161</v>
      </c>
      <c r="D52" s="49" t="s">
        <v>240</v>
      </c>
      <c r="E52" s="49" t="s">
        <v>34</v>
      </c>
      <c r="F52" s="50" t="s">
        <v>1</v>
      </c>
    </row>
    <row r="53" spans="2:12" x14ac:dyDescent="0.25">
      <c r="B53" s="48">
        <v>42755.720138888886</v>
      </c>
      <c r="C53" s="49">
        <v>378</v>
      </c>
      <c r="D53" s="49" t="s">
        <v>221</v>
      </c>
      <c r="E53" s="49" t="s">
        <v>7</v>
      </c>
      <c r="F53" s="50" t="s">
        <v>1</v>
      </c>
    </row>
    <row r="54" spans="2:12" x14ac:dyDescent="0.25">
      <c r="B54" s="48">
        <v>42756.404166666667</v>
      </c>
      <c r="C54" s="49">
        <v>172</v>
      </c>
      <c r="D54" s="49" t="s">
        <v>223</v>
      </c>
      <c r="E54" s="49" t="s">
        <v>7</v>
      </c>
      <c r="F54" s="50" t="s">
        <v>2</v>
      </c>
    </row>
    <row r="55" spans="2:12" x14ac:dyDescent="0.25">
      <c r="B55" s="48">
        <v>42756.438888888886</v>
      </c>
      <c r="C55" s="49">
        <v>172</v>
      </c>
      <c r="D55" s="49" t="s">
        <v>223</v>
      </c>
      <c r="E55" s="49" t="s">
        <v>7</v>
      </c>
      <c r="F55" s="50" t="s">
        <v>2</v>
      </c>
    </row>
    <row r="56" spans="2:12" x14ac:dyDescent="0.25">
      <c r="B56" s="48">
        <v>42756.482638888891</v>
      </c>
      <c r="C56" s="49">
        <v>225</v>
      </c>
      <c r="D56" s="49" t="s">
        <v>222</v>
      </c>
      <c r="E56" s="49" t="s">
        <v>7</v>
      </c>
      <c r="F56" s="50" t="s">
        <v>1</v>
      </c>
    </row>
    <row r="57" spans="2:12" x14ac:dyDescent="0.25">
      <c r="B57" s="48">
        <v>42756.824999999997</v>
      </c>
      <c r="C57" s="49">
        <v>444</v>
      </c>
      <c r="D57" s="49" t="s">
        <v>230</v>
      </c>
      <c r="E57" s="49" t="s">
        <v>19</v>
      </c>
      <c r="F57" s="50" t="s">
        <v>1</v>
      </c>
    </row>
    <row r="58" spans="2:12" x14ac:dyDescent="0.25">
      <c r="B58" s="48">
        <v>42756.843055555553</v>
      </c>
      <c r="C58" s="49">
        <v>444</v>
      </c>
      <c r="D58" s="49" t="s">
        <v>230</v>
      </c>
      <c r="E58" s="49" t="s">
        <v>19</v>
      </c>
      <c r="F58" s="50" t="s">
        <v>2</v>
      </c>
    </row>
    <row r="59" spans="2:12" x14ac:dyDescent="0.25">
      <c r="B59" s="48">
        <v>42758.368055555555</v>
      </c>
      <c r="C59" s="49">
        <v>134</v>
      </c>
      <c r="D59" s="49" t="s">
        <v>217</v>
      </c>
      <c r="E59" s="49" t="s">
        <v>131</v>
      </c>
      <c r="F59" s="50" t="s">
        <v>1</v>
      </c>
    </row>
    <row r="60" spans="2:12" x14ac:dyDescent="0.25">
      <c r="B60" s="48">
        <v>42758.542361111111</v>
      </c>
      <c r="C60" s="49">
        <v>263</v>
      </c>
      <c r="D60" s="49" t="s">
        <v>241</v>
      </c>
      <c r="E60" s="49" t="s">
        <v>7</v>
      </c>
      <c r="F60" s="50" t="s">
        <v>1</v>
      </c>
    </row>
    <row r="61" spans="2:12" x14ac:dyDescent="0.25">
      <c r="B61" s="48">
        <v>42758.567361111112</v>
      </c>
      <c r="C61" s="49">
        <v>383</v>
      </c>
      <c r="D61" s="49" t="s">
        <v>238</v>
      </c>
      <c r="E61" s="49" t="s">
        <v>7</v>
      </c>
      <c r="F61" s="50" t="s">
        <v>2</v>
      </c>
    </row>
    <row r="62" spans="2:12" x14ac:dyDescent="0.25">
      <c r="B62" s="48">
        <v>42758.575694444444</v>
      </c>
      <c r="C62" s="49">
        <v>367</v>
      </c>
      <c r="D62" s="49" t="s">
        <v>233</v>
      </c>
      <c r="E62" s="49" t="s">
        <v>7</v>
      </c>
      <c r="F62" s="50" t="s">
        <v>2</v>
      </c>
    </row>
    <row r="63" spans="2:12" x14ac:dyDescent="0.25">
      <c r="B63" s="48">
        <v>42758.57708333333</v>
      </c>
      <c r="C63" s="49">
        <v>199</v>
      </c>
      <c r="D63" s="49" t="s">
        <v>242</v>
      </c>
      <c r="E63" s="49" t="s">
        <v>34</v>
      </c>
      <c r="F63" s="50" t="s">
        <v>1</v>
      </c>
    </row>
    <row r="64" spans="2:12" x14ac:dyDescent="0.25">
      <c r="B64" s="48">
        <v>42758.722916666666</v>
      </c>
      <c r="C64" s="49">
        <v>268</v>
      </c>
      <c r="D64" s="49" t="s">
        <v>219</v>
      </c>
      <c r="E64" s="49" t="s">
        <v>7</v>
      </c>
      <c r="F64" s="50" t="s">
        <v>1</v>
      </c>
    </row>
    <row r="65" spans="2:12" x14ac:dyDescent="0.25">
      <c r="B65" s="48">
        <v>42758.748611111114</v>
      </c>
      <c r="C65" s="49">
        <v>157</v>
      </c>
      <c r="D65" s="49" t="s">
        <v>243</v>
      </c>
      <c r="E65" s="49" t="s">
        <v>7</v>
      </c>
      <c r="F65" s="50" t="s">
        <v>1</v>
      </c>
    </row>
    <row r="66" spans="2:12" x14ac:dyDescent="0.25">
      <c r="B66" s="48">
        <v>42758.814583333333</v>
      </c>
      <c r="C66" s="49">
        <v>166</v>
      </c>
      <c r="D66" s="49" t="s">
        <v>215</v>
      </c>
      <c r="E66" s="49" t="s">
        <v>7</v>
      </c>
      <c r="F66" s="50" t="s">
        <v>2</v>
      </c>
    </row>
    <row r="67" spans="2:12" x14ac:dyDescent="0.25">
      <c r="B67" s="48">
        <v>42759.356249999997</v>
      </c>
      <c r="C67" s="49">
        <v>166</v>
      </c>
      <c r="D67" s="49" t="s">
        <v>215</v>
      </c>
      <c r="E67" s="49" t="s">
        <v>7</v>
      </c>
      <c r="F67" s="50" t="s">
        <v>1</v>
      </c>
    </row>
    <row r="68" spans="2:12" s="53" customFormat="1" x14ac:dyDescent="0.25">
      <c r="B68" s="48">
        <v>42759.480555555558</v>
      </c>
      <c r="C68" s="49">
        <v>157</v>
      </c>
      <c r="D68" s="49" t="s">
        <v>243</v>
      </c>
      <c r="E68" s="49" t="s">
        <v>7</v>
      </c>
      <c r="F68" s="50" t="s">
        <v>1</v>
      </c>
      <c r="G68" s="52"/>
      <c r="H68" s="51"/>
      <c r="I68" s="51"/>
      <c r="J68" s="51"/>
      <c r="K68" s="51"/>
      <c r="L68" s="51"/>
    </row>
    <row r="69" spans="2:12" x14ac:dyDescent="0.25">
      <c r="B69" s="48">
        <v>42759.629166666666</v>
      </c>
      <c r="C69" s="49">
        <v>378</v>
      </c>
      <c r="D69" s="49" t="s">
        <v>221</v>
      </c>
      <c r="E69" s="49" t="s">
        <v>7</v>
      </c>
      <c r="F69" s="50" t="s">
        <v>1</v>
      </c>
    </row>
    <row r="70" spans="2:12" x14ac:dyDescent="0.25">
      <c r="B70" s="48">
        <v>42759.634722222225</v>
      </c>
      <c r="C70" s="49">
        <v>126</v>
      </c>
      <c r="D70" s="49" t="s">
        <v>244</v>
      </c>
      <c r="E70" s="49" t="s">
        <v>41</v>
      </c>
      <c r="F70" s="50" t="s">
        <v>1</v>
      </c>
    </row>
    <row r="71" spans="2:12" x14ac:dyDescent="0.25">
      <c r="B71" s="48">
        <v>42759.669444444444</v>
      </c>
      <c r="C71" s="49">
        <v>268</v>
      </c>
      <c r="D71" s="49" t="s">
        <v>219</v>
      </c>
      <c r="E71" s="49" t="s">
        <v>7</v>
      </c>
      <c r="F71" s="50" t="s">
        <v>1</v>
      </c>
    </row>
    <row r="72" spans="2:12" x14ac:dyDescent="0.25">
      <c r="B72" s="48">
        <v>42759.669444444444</v>
      </c>
      <c r="C72" s="49">
        <v>161</v>
      </c>
      <c r="D72" s="49" t="s">
        <v>240</v>
      </c>
      <c r="E72" s="49" t="s">
        <v>34</v>
      </c>
      <c r="F72" s="50" t="s">
        <v>1</v>
      </c>
    </row>
    <row r="73" spans="2:12" x14ac:dyDescent="0.25">
      <c r="B73" s="48">
        <v>42759.682638888888</v>
      </c>
      <c r="C73" s="49">
        <v>147</v>
      </c>
      <c r="D73" s="49" t="s">
        <v>245</v>
      </c>
      <c r="E73" s="49" t="s">
        <v>63</v>
      </c>
      <c r="F73" s="50" t="s">
        <v>1</v>
      </c>
    </row>
    <row r="74" spans="2:12" x14ac:dyDescent="0.25">
      <c r="B74" s="48">
        <v>42759.710416666669</v>
      </c>
      <c r="C74" s="49">
        <v>174</v>
      </c>
      <c r="D74" s="49" t="s">
        <v>246</v>
      </c>
      <c r="E74" s="49" t="s">
        <v>19</v>
      </c>
      <c r="F74" s="50" t="s">
        <v>2</v>
      </c>
    </row>
    <row r="75" spans="2:12" x14ac:dyDescent="0.25">
      <c r="B75" s="48">
        <v>42759.761111111111</v>
      </c>
      <c r="C75" s="49">
        <v>172</v>
      </c>
      <c r="D75" s="49" t="s">
        <v>223</v>
      </c>
      <c r="E75" s="49" t="s">
        <v>7</v>
      </c>
      <c r="F75" s="50" t="s">
        <v>2</v>
      </c>
    </row>
    <row r="76" spans="2:12" x14ac:dyDescent="0.25">
      <c r="B76" s="48">
        <v>42759.806250000001</v>
      </c>
      <c r="C76" s="49">
        <v>309</v>
      </c>
      <c r="D76" s="49" t="s">
        <v>212</v>
      </c>
      <c r="E76" s="49" t="s">
        <v>29</v>
      </c>
      <c r="F76" s="50" t="s">
        <v>1</v>
      </c>
    </row>
    <row r="77" spans="2:12" x14ac:dyDescent="0.25">
      <c r="B77" s="48">
        <v>42760.402777777781</v>
      </c>
      <c r="C77" s="49">
        <v>134</v>
      </c>
      <c r="D77" s="49" t="s">
        <v>217</v>
      </c>
      <c r="E77" s="49" t="s">
        <v>131</v>
      </c>
      <c r="F77" s="50" t="s">
        <v>1</v>
      </c>
    </row>
    <row r="78" spans="2:12" x14ac:dyDescent="0.25">
      <c r="B78" s="48">
        <v>42760.497916666667</v>
      </c>
      <c r="C78" s="49">
        <v>163</v>
      </c>
      <c r="D78" s="49" t="s">
        <v>247</v>
      </c>
      <c r="E78" s="49" t="s">
        <v>7</v>
      </c>
      <c r="F78" s="50" t="s">
        <v>2</v>
      </c>
    </row>
    <row r="79" spans="2:12" s="54" customFormat="1" x14ac:dyDescent="0.25">
      <c r="B79" s="48">
        <v>42761.462500000001</v>
      </c>
      <c r="C79" s="49">
        <v>264</v>
      </c>
      <c r="D79" s="49" t="s">
        <v>248</v>
      </c>
      <c r="E79" s="49" t="s">
        <v>71</v>
      </c>
      <c r="F79" s="50" t="s">
        <v>1</v>
      </c>
      <c r="H79" s="51"/>
      <c r="I79" s="51"/>
      <c r="J79" s="51"/>
      <c r="K79" s="51"/>
      <c r="L79" s="51"/>
    </row>
    <row r="80" spans="2:12" x14ac:dyDescent="0.25">
      <c r="B80" s="48">
        <v>42761.495833333334</v>
      </c>
      <c r="C80" s="49">
        <v>268</v>
      </c>
      <c r="D80" s="49" t="s">
        <v>219</v>
      </c>
      <c r="E80" s="49" t="s">
        <v>7</v>
      </c>
      <c r="F80" s="50" t="s">
        <v>1</v>
      </c>
    </row>
    <row r="81" spans="2:7" x14ac:dyDescent="0.25">
      <c r="B81" s="48">
        <v>42761.520138888889</v>
      </c>
      <c r="C81" s="49">
        <v>225</v>
      </c>
      <c r="D81" s="49" t="s">
        <v>222</v>
      </c>
      <c r="E81" s="49" t="s">
        <v>7</v>
      </c>
      <c r="F81" s="50" t="s">
        <v>1</v>
      </c>
    </row>
    <row r="82" spans="2:7" x14ac:dyDescent="0.25">
      <c r="B82" s="48">
        <v>42762.455555555556</v>
      </c>
      <c r="C82" s="49">
        <v>126</v>
      </c>
      <c r="D82" s="49" t="s">
        <v>244</v>
      </c>
      <c r="E82" s="49" t="s">
        <v>41</v>
      </c>
      <c r="F82" s="50" t="s">
        <v>1</v>
      </c>
    </row>
    <row r="83" spans="2:7" x14ac:dyDescent="0.25">
      <c r="B83" s="48">
        <v>42762.519444444442</v>
      </c>
      <c r="C83" s="49">
        <v>378</v>
      </c>
      <c r="D83" s="49" t="s">
        <v>221</v>
      </c>
      <c r="E83" s="49" t="s">
        <v>7</v>
      </c>
      <c r="F83" s="50" t="s">
        <v>1</v>
      </c>
    </row>
    <row r="84" spans="2:7" x14ac:dyDescent="0.25">
      <c r="B84" s="48">
        <v>42762.559027777781</v>
      </c>
      <c r="C84" s="49">
        <v>162</v>
      </c>
      <c r="D84" s="49" t="s">
        <v>213</v>
      </c>
      <c r="E84" s="49" t="s">
        <v>19</v>
      </c>
      <c r="F84" s="50" t="s">
        <v>2</v>
      </c>
    </row>
    <row r="85" spans="2:7" x14ac:dyDescent="0.25">
      <c r="B85" s="48">
        <v>42762.577777777777</v>
      </c>
      <c r="C85" s="49">
        <v>164</v>
      </c>
      <c r="D85" s="49" t="s">
        <v>237</v>
      </c>
      <c r="E85" s="49" t="s">
        <v>7</v>
      </c>
      <c r="F85" s="50" t="s">
        <v>2</v>
      </c>
      <c r="G85" s="55"/>
    </row>
    <row r="86" spans="2:7" x14ac:dyDescent="0.25">
      <c r="B86" s="48">
        <v>42762.615972222222</v>
      </c>
      <c r="C86" s="49">
        <v>268</v>
      </c>
      <c r="D86" s="49" t="s">
        <v>219</v>
      </c>
      <c r="E86" s="49" t="s">
        <v>7</v>
      </c>
      <c r="F86" s="50" t="s">
        <v>2</v>
      </c>
    </row>
    <row r="87" spans="2:7" x14ac:dyDescent="0.25">
      <c r="B87" s="48">
        <v>42762.700694444444</v>
      </c>
      <c r="C87" s="49">
        <v>133</v>
      </c>
      <c r="D87" s="49" t="s">
        <v>249</v>
      </c>
      <c r="E87" s="49" t="s">
        <v>12</v>
      </c>
      <c r="F87" s="50" t="s">
        <v>2</v>
      </c>
      <c r="G87" s="55"/>
    </row>
    <row r="88" spans="2:7" x14ac:dyDescent="0.25">
      <c r="B88" s="48">
        <v>42762.702777777777</v>
      </c>
      <c r="C88" s="49">
        <v>165</v>
      </c>
      <c r="D88" s="49" t="s">
        <v>250</v>
      </c>
      <c r="E88" s="49" t="s">
        <v>7</v>
      </c>
      <c r="F88" s="50" t="s">
        <v>1</v>
      </c>
    </row>
    <row r="89" spans="2:7" x14ac:dyDescent="0.25">
      <c r="B89" s="48">
        <v>42762.73333333333</v>
      </c>
      <c r="C89" s="49">
        <v>155</v>
      </c>
      <c r="D89" s="49" t="s">
        <v>225</v>
      </c>
      <c r="E89" s="49" t="s">
        <v>7</v>
      </c>
      <c r="F89" s="50" t="s">
        <v>1</v>
      </c>
    </row>
    <row r="90" spans="2:7" x14ac:dyDescent="0.25">
      <c r="B90" s="48">
        <v>42763.575694444444</v>
      </c>
      <c r="C90" s="49">
        <v>110</v>
      </c>
      <c r="D90" s="49" t="s">
        <v>235</v>
      </c>
      <c r="E90" s="49" t="s">
        <v>7</v>
      </c>
      <c r="F90" s="50" t="s">
        <v>1</v>
      </c>
    </row>
    <row r="91" spans="2:7" x14ac:dyDescent="0.25">
      <c r="B91" s="48">
        <v>42764.586805555555</v>
      </c>
      <c r="C91" s="49">
        <v>225</v>
      </c>
      <c r="D91" s="49" t="s">
        <v>222</v>
      </c>
      <c r="E91" s="49" t="s">
        <v>7</v>
      </c>
      <c r="F91" s="50" t="s">
        <v>1</v>
      </c>
    </row>
    <row r="92" spans="2:7" x14ac:dyDescent="0.25">
      <c r="B92" s="48">
        <v>42765.652777777781</v>
      </c>
      <c r="C92" s="49">
        <v>367</v>
      </c>
      <c r="D92" s="49" t="s">
        <v>233</v>
      </c>
      <c r="E92" s="49" t="s">
        <v>7</v>
      </c>
      <c r="F92" s="50" t="s">
        <v>2</v>
      </c>
    </row>
    <row r="93" spans="2:7" x14ac:dyDescent="0.25">
      <c r="B93" s="48">
        <v>42765.686805555553</v>
      </c>
      <c r="C93" s="49">
        <v>115</v>
      </c>
      <c r="D93" s="49" t="s">
        <v>251</v>
      </c>
      <c r="E93" s="49" t="s">
        <v>29</v>
      </c>
      <c r="F93" s="50" t="s">
        <v>1</v>
      </c>
    </row>
    <row r="94" spans="2:7" x14ac:dyDescent="0.25">
      <c r="B94" s="48">
        <v>42765.756944444445</v>
      </c>
      <c r="C94" s="49">
        <v>378</v>
      </c>
      <c r="D94" s="49" t="s">
        <v>221</v>
      </c>
      <c r="E94" s="49" t="s">
        <v>7</v>
      </c>
      <c r="F94" s="50" t="s">
        <v>1</v>
      </c>
    </row>
    <row r="95" spans="2:7" x14ac:dyDescent="0.25">
      <c r="B95" s="48">
        <v>42765.797222222223</v>
      </c>
      <c r="C95" s="49">
        <v>309</v>
      </c>
      <c r="D95" s="49" t="s">
        <v>212</v>
      </c>
      <c r="E95" s="49" t="s">
        <v>29</v>
      </c>
      <c r="F95" s="50" t="s">
        <v>1</v>
      </c>
    </row>
    <row r="96" spans="2:7" x14ac:dyDescent="0.25">
      <c r="B96" s="48">
        <v>42766.421527777777</v>
      </c>
      <c r="C96" s="49">
        <v>172</v>
      </c>
      <c r="D96" s="49" t="s">
        <v>223</v>
      </c>
      <c r="E96" s="49" t="s">
        <v>7</v>
      </c>
      <c r="F96" s="50" t="s">
        <v>2</v>
      </c>
    </row>
    <row r="97" spans="2:7" x14ac:dyDescent="0.25">
      <c r="B97" s="48">
        <v>42766.429861111108</v>
      </c>
      <c r="C97" s="49">
        <v>164</v>
      </c>
      <c r="D97" s="49" t="s">
        <v>237</v>
      </c>
      <c r="E97" s="49" t="s">
        <v>7</v>
      </c>
      <c r="F97" s="50" t="s">
        <v>2</v>
      </c>
      <c r="G97" s="55"/>
    </row>
    <row r="98" spans="2:7" s="57" customFormat="1" x14ac:dyDescent="0.25">
      <c r="B98" s="48">
        <v>42766.520138888889</v>
      </c>
      <c r="C98" s="49">
        <v>172</v>
      </c>
      <c r="D98" s="49" t="s">
        <v>223</v>
      </c>
      <c r="E98" s="49" t="s">
        <v>7</v>
      </c>
      <c r="F98" s="50" t="s">
        <v>1</v>
      </c>
      <c r="G98" s="56"/>
    </row>
    <row r="99" spans="2:7" x14ac:dyDescent="0.25">
      <c r="B99" s="48">
        <v>42766.570833333331</v>
      </c>
      <c r="C99" s="49">
        <v>268</v>
      </c>
      <c r="D99" s="49" t="s">
        <v>219</v>
      </c>
      <c r="E99" s="49" t="s">
        <v>7</v>
      </c>
      <c r="F99" s="50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143"/>
  <sheetViews>
    <sheetView view="pageBreakPreview" zoomScale="70" zoomScaleNormal="70" zoomScaleSheetLayoutView="70" workbookViewId="0">
      <selection activeCell="B3" sqref="B3:N11"/>
    </sheetView>
  </sheetViews>
  <sheetFormatPr baseColWidth="10" defaultRowHeight="15" x14ac:dyDescent="0.25"/>
  <cols>
    <col min="1" max="1" width="4.42578125" style="51" customWidth="1"/>
    <col min="2" max="2" width="32.85546875" style="80" bestFit="1" customWidth="1"/>
    <col min="3" max="3" width="9.7109375" style="74" bestFit="1" customWidth="1"/>
    <col min="4" max="4" width="9.140625" style="74" bestFit="1" customWidth="1"/>
    <col min="5" max="5" width="9.5703125" style="74" bestFit="1" customWidth="1"/>
    <col min="6" max="6" width="9.140625" style="74" bestFit="1" customWidth="1"/>
    <col min="7" max="7" width="10" style="74" bestFit="1" customWidth="1"/>
    <col min="8" max="8" width="8.85546875" style="74" bestFit="1" customWidth="1"/>
    <col min="9" max="9" width="8.140625" style="74" bestFit="1" customWidth="1"/>
    <col min="10" max="10" width="9.7109375" style="74" bestFit="1" customWidth="1"/>
    <col min="11" max="11" width="9.7109375" style="74" customWidth="1"/>
    <col min="12" max="12" width="10.5703125" style="74" bestFit="1" customWidth="1"/>
    <col min="13" max="14" width="10.5703125" style="74" customWidth="1"/>
    <col min="15" max="16" width="11.42578125" style="62"/>
    <col min="17" max="17" width="11.42578125" style="51"/>
    <col min="18" max="18" width="5.42578125" style="51" customWidth="1"/>
    <col min="19" max="16384" width="11.42578125" style="51"/>
  </cols>
  <sheetData>
    <row r="3" spans="2:16" x14ac:dyDescent="0.25">
      <c r="B3" s="122"/>
      <c r="C3" s="42">
        <v>42736</v>
      </c>
      <c r="D3" s="42">
        <v>42767</v>
      </c>
      <c r="E3" s="42">
        <v>42795</v>
      </c>
      <c r="F3" s="42">
        <v>42826</v>
      </c>
      <c r="G3" s="42">
        <v>42856</v>
      </c>
      <c r="H3" s="42">
        <v>42887</v>
      </c>
      <c r="I3" s="42">
        <v>42917</v>
      </c>
      <c r="J3" s="42">
        <v>42948</v>
      </c>
      <c r="K3" s="42">
        <v>42979</v>
      </c>
      <c r="L3" s="42">
        <v>43009</v>
      </c>
      <c r="M3" s="42">
        <v>43040</v>
      </c>
      <c r="N3" s="42">
        <v>43070</v>
      </c>
    </row>
    <row r="4" spans="2:16" s="57" customFormat="1" x14ac:dyDescent="0.25">
      <c r="B4" s="111" t="s">
        <v>299</v>
      </c>
      <c r="C4" s="112">
        <v>138</v>
      </c>
      <c r="D4" s="112">
        <v>139</v>
      </c>
      <c r="E4" s="112">
        <v>140</v>
      </c>
      <c r="F4" s="112">
        <v>141</v>
      </c>
      <c r="G4" s="112">
        <v>143</v>
      </c>
      <c r="H4" s="112">
        <v>146</v>
      </c>
      <c r="I4" s="112">
        <v>151</v>
      </c>
      <c r="J4" s="112">
        <v>156</v>
      </c>
      <c r="K4" s="112">
        <v>160</v>
      </c>
      <c r="L4" s="112">
        <v>165</v>
      </c>
      <c r="M4" s="112">
        <v>168</v>
      </c>
      <c r="N4" s="112">
        <v>169</v>
      </c>
      <c r="O4" s="91"/>
      <c r="P4" s="91"/>
    </row>
    <row r="5" spans="2:16" s="63" customFormat="1" x14ac:dyDescent="0.25">
      <c r="B5" s="113" t="s">
        <v>294</v>
      </c>
      <c r="C5" s="113">
        <v>96</v>
      </c>
      <c r="D5" s="113">
        <v>108</v>
      </c>
      <c r="E5" s="113">
        <v>128</v>
      </c>
      <c r="F5" s="113">
        <v>101</v>
      </c>
      <c r="G5" s="113">
        <v>121</v>
      </c>
      <c r="H5" s="113">
        <v>81</v>
      </c>
      <c r="I5" s="113">
        <v>80</v>
      </c>
      <c r="J5" s="113">
        <v>100</v>
      </c>
      <c r="K5" s="113">
        <v>99</v>
      </c>
      <c r="L5" s="113">
        <v>117</v>
      </c>
      <c r="M5" s="113">
        <f>+'TABLA NOV'!C2</f>
        <v>0</v>
      </c>
      <c r="N5" s="113">
        <v>92</v>
      </c>
      <c r="O5" s="37"/>
      <c r="P5" s="37"/>
    </row>
    <row r="6" spans="2:16" s="63" customFormat="1" x14ac:dyDescent="0.25">
      <c r="B6" s="114" t="s">
        <v>2</v>
      </c>
      <c r="C6" s="50">
        <v>33</v>
      </c>
      <c r="D6" s="50">
        <v>40</v>
      </c>
      <c r="E6" s="50">
        <v>38</v>
      </c>
      <c r="F6" s="50">
        <v>39</v>
      </c>
      <c r="G6" s="50">
        <v>35</v>
      </c>
      <c r="H6" s="50">
        <v>34</v>
      </c>
      <c r="I6" s="50">
        <v>34</v>
      </c>
      <c r="J6" s="50">
        <v>48</v>
      </c>
      <c r="K6" s="50">
        <v>45</v>
      </c>
      <c r="L6" s="50">
        <v>44</v>
      </c>
      <c r="M6" s="50">
        <f>+GETPIVOTDATA("RESULTADO",'TABLA NOV'!$B$5,"RESULTADO","CON EVIDENCIA")</f>
        <v>44</v>
      </c>
      <c r="N6" s="50">
        <v>48</v>
      </c>
      <c r="O6" s="37"/>
      <c r="P6" s="37"/>
    </row>
    <row r="7" spans="2:16" s="63" customFormat="1" x14ac:dyDescent="0.25">
      <c r="B7" s="114" t="s">
        <v>1</v>
      </c>
      <c r="C7" s="50">
        <v>63</v>
      </c>
      <c r="D7" s="50">
        <v>68</v>
      </c>
      <c r="E7" s="50">
        <v>90</v>
      </c>
      <c r="F7" s="50">
        <v>62</v>
      </c>
      <c r="G7" s="50">
        <v>86</v>
      </c>
      <c r="H7" s="50">
        <v>47</v>
      </c>
      <c r="I7" s="50">
        <v>46</v>
      </c>
      <c r="J7" s="50">
        <v>52</v>
      </c>
      <c r="K7" s="50">
        <v>54</v>
      </c>
      <c r="L7" s="50">
        <v>73</v>
      </c>
      <c r="M7" s="50">
        <f>+GETPIVOTDATA("RESULTADO",'TABLA NOV'!$B$5,"RESULTADO","SIN EVIDENCIA")</f>
        <v>49</v>
      </c>
      <c r="N7" s="50">
        <v>44</v>
      </c>
      <c r="O7" s="37"/>
      <c r="P7" s="37"/>
    </row>
    <row r="8" spans="2:16" s="63" customFormat="1" x14ac:dyDescent="0.25">
      <c r="B8" s="113" t="s">
        <v>295</v>
      </c>
      <c r="C8" s="115">
        <f t="shared" ref="C8:N8" si="0">+C6/C5</f>
        <v>0.34375</v>
      </c>
      <c r="D8" s="115">
        <f t="shared" si="0"/>
        <v>0.37037037037037035</v>
      </c>
      <c r="E8" s="115">
        <f t="shared" si="0"/>
        <v>0.296875</v>
      </c>
      <c r="F8" s="115">
        <f t="shared" si="0"/>
        <v>0.38613861386138615</v>
      </c>
      <c r="G8" s="115">
        <f t="shared" si="0"/>
        <v>0.28925619834710742</v>
      </c>
      <c r="H8" s="115">
        <f t="shared" si="0"/>
        <v>0.41975308641975306</v>
      </c>
      <c r="I8" s="115">
        <f t="shared" si="0"/>
        <v>0.42499999999999999</v>
      </c>
      <c r="J8" s="115">
        <f t="shared" si="0"/>
        <v>0.48</v>
      </c>
      <c r="K8" s="115">
        <f t="shared" si="0"/>
        <v>0.45454545454545453</v>
      </c>
      <c r="L8" s="115">
        <f t="shared" si="0"/>
        <v>0.37606837606837606</v>
      </c>
      <c r="M8" s="115" t="e">
        <f t="shared" si="0"/>
        <v>#DIV/0!</v>
      </c>
      <c r="N8" s="115">
        <f t="shared" si="0"/>
        <v>0.52173913043478259</v>
      </c>
      <c r="O8" s="37"/>
      <c r="P8" s="37"/>
    </row>
    <row r="9" spans="2:16" s="63" customFormat="1" x14ac:dyDescent="0.25">
      <c r="B9" s="116" t="s">
        <v>296</v>
      </c>
      <c r="C9" s="117">
        <f t="shared" ref="C9:N9" si="1">+C7/C5</f>
        <v>0.65625</v>
      </c>
      <c r="D9" s="117">
        <f t="shared" si="1"/>
        <v>0.62962962962962965</v>
      </c>
      <c r="E9" s="117">
        <f t="shared" si="1"/>
        <v>0.703125</v>
      </c>
      <c r="F9" s="117">
        <f t="shared" si="1"/>
        <v>0.61386138613861385</v>
      </c>
      <c r="G9" s="117">
        <f t="shared" si="1"/>
        <v>0.71074380165289253</v>
      </c>
      <c r="H9" s="117">
        <f t="shared" si="1"/>
        <v>0.58024691358024694</v>
      </c>
      <c r="I9" s="117">
        <f t="shared" si="1"/>
        <v>0.57499999999999996</v>
      </c>
      <c r="J9" s="117">
        <f t="shared" si="1"/>
        <v>0.52</v>
      </c>
      <c r="K9" s="117">
        <f t="shared" si="1"/>
        <v>0.54545454545454541</v>
      </c>
      <c r="L9" s="117">
        <f t="shared" si="1"/>
        <v>0.62393162393162394</v>
      </c>
      <c r="M9" s="117" t="e">
        <f t="shared" si="1"/>
        <v>#DIV/0!</v>
      </c>
      <c r="N9" s="117">
        <f t="shared" si="1"/>
        <v>0.47826086956521741</v>
      </c>
      <c r="O9" s="37"/>
      <c r="P9" s="37"/>
    </row>
    <row r="10" spans="2:16" s="63" customFormat="1" x14ac:dyDescent="0.25">
      <c r="B10" s="118" t="s">
        <v>298</v>
      </c>
      <c r="C10" s="112">
        <v>97</v>
      </c>
      <c r="D10" s="112">
        <v>89</v>
      </c>
      <c r="E10" s="112">
        <v>84</v>
      </c>
      <c r="F10" s="112">
        <v>92</v>
      </c>
      <c r="G10" s="112">
        <v>97</v>
      </c>
      <c r="H10" s="112">
        <v>111</v>
      </c>
      <c r="I10" s="112">
        <v>114</v>
      </c>
      <c r="J10" s="112">
        <v>113</v>
      </c>
      <c r="K10" s="112">
        <v>117</v>
      </c>
      <c r="L10" s="112">
        <v>116</v>
      </c>
      <c r="M10" s="112">
        <v>128</v>
      </c>
      <c r="N10" s="112">
        <v>128</v>
      </c>
      <c r="O10" s="37"/>
      <c r="P10" s="37"/>
    </row>
    <row r="11" spans="2:16" x14ac:dyDescent="0.25">
      <c r="B11" s="119" t="s">
        <v>300</v>
      </c>
      <c r="C11" s="120">
        <f t="shared" ref="C11:N11" si="2">+C10/C4</f>
        <v>0.70289855072463769</v>
      </c>
      <c r="D11" s="120">
        <f t="shared" si="2"/>
        <v>0.64028776978417268</v>
      </c>
      <c r="E11" s="120">
        <f t="shared" si="2"/>
        <v>0.6</v>
      </c>
      <c r="F11" s="120">
        <f t="shared" si="2"/>
        <v>0.65248226950354615</v>
      </c>
      <c r="G11" s="120">
        <f t="shared" si="2"/>
        <v>0.67832167832167833</v>
      </c>
      <c r="H11" s="120">
        <f t="shared" si="2"/>
        <v>0.76027397260273977</v>
      </c>
      <c r="I11" s="120">
        <f t="shared" si="2"/>
        <v>0.75496688741721851</v>
      </c>
      <c r="J11" s="120">
        <f t="shared" si="2"/>
        <v>0.72435897435897434</v>
      </c>
      <c r="K11" s="120">
        <f t="shared" si="2"/>
        <v>0.73124999999999996</v>
      </c>
      <c r="L11" s="120">
        <f t="shared" si="2"/>
        <v>0.70303030303030301</v>
      </c>
      <c r="M11" s="120">
        <f t="shared" si="2"/>
        <v>0.76190476190476186</v>
      </c>
      <c r="N11" s="120">
        <f t="shared" si="2"/>
        <v>0.75739644970414199</v>
      </c>
    </row>
    <row r="63" spans="2:16" x14ac:dyDescent="0.25">
      <c r="B63" s="51"/>
      <c r="O63" s="51"/>
      <c r="P63" s="51"/>
    </row>
    <row r="64" spans="2:16" x14ac:dyDescent="0.25">
      <c r="B64" s="51"/>
      <c r="O64" s="51"/>
      <c r="P64" s="51"/>
    </row>
    <row r="65" spans="2:16" x14ac:dyDescent="0.25">
      <c r="B65" s="51"/>
      <c r="O65" s="51"/>
      <c r="P65" s="51"/>
    </row>
    <row r="66" spans="2:16" x14ac:dyDescent="0.25">
      <c r="B66" s="51"/>
      <c r="O66" s="51"/>
      <c r="P66" s="51"/>
    </row>
    <row r="67" spans="2:16" x14ac:dyDescent="0.25">
      <c r="B67" s="51"/>
      <c r="O67" s="51"/>
      <c r="P67" s="51"/>
    </row>
    <row r="68" spans="2:16" x14ac:dyDescent="0.25">
      <c r="B68" s="51"/>
      <c r="O68" s="51"/>
      <c r="P68" s="51"/>
    </row>
    <row r="69" spans="2:16" x14ac:dyDescent="0.25">
      <c r="B69" s="51"/>
      <c r="O69" s="51"/>
      <c r="P69" s="51"/>
    </row>
    <row r="70" spans="2:16" x14ac:dyDescent="0.25">
      <c r="B70" s="51"/>
      <c r="O70" s="51"/>
      <c r="P70" s="51"/>
    </row>
    <row r="71" spans="2:16" x14ac:dyDescent="0.25">
      <c r="B71" s="51"/>
      <c r="O71" s="51"/>
      <c r="P71" s="51"/>
    </row>
    <row r="72" spans="2:16" x14ac:dyDescent="0.25">
      <c r="B72" s="51"/>
      <c r="O72" s="51"/>
      <c r="P72" s="51"/>
    </row>
    <row r="73" spans="2:16" x14ac:dyDescent="0.25">
      <c r="B73" s="51"/>
      <c r="O73" s="51"/>
      <c r="P73" s="51"/>
    </row>
    <row r="74" spans="2:16" x14ac:dyDescent="0.25">
      <c r="B74" s="51"/>
      <c r="O74" s="51"/>
      <c r="P74" s="51"/>
    </row>
    <row r="75" spans="2:16" x14ac:dyDescent="0.25">
      <c r="B75" s="51"/>
      <c r="O75" s="51"/>
      <c r="P75" s="51"/>
    </row>
    <row r="76" spans="2:16" x14ac:dyDescent="0.25">
      <c r="B76" s="51"/>
      <c r="O76" s="51"/>
      <c r="P76" s="51"/>
    </row>
    <row r="77" spans="2:16" x14ac:dyDescent="0.25">
      <c r="B77" s="51"/>
      <c r="O77" s="51"/>
      <c r="P77" s="51"/>
    </row>
    <row r="78" spans="2:16" x14ac:dyDescent="0.25">
      <c r="B78" s="51"/>
      <c r="O78" s="51"/>
      <c r="P78" s="51"/>
    </row>
    <row r="79" spans="2:16" x14ac:dyDescent="0.25">
      <c r="B79" s="51"/>
      <c r="O79" s="51"/>
      <c r="P79" s="51"/>
    </row>
    <row r="80" spans="2:16" x14ac:dyDescent="0.25">
      <c r="B80" s="51"/>
      <c r="O80" s="51"/>
      <c r="P80" s="51"/>
    </row>
    <row r="81" spans="2:16" x14ac:dyDescent="0.25">
      <c r="B81" s="51"/>
      <c r="O81" s="51"/>
      <c r="P81" s="51"/>
    </row>
    <row r="82" spans="2:16" x14ac:dyDescent="0.25">
      <c r="B82" s="51"/>
      <c r="O82" s="51"/>
      <c r="P82" s="51"/>
    </row>
    <row r="83" spans="2:16" x14ac:dyDescent="0.25">
      <c r="B83" s="51"/>
      <c r="O83" s="51"/>
      <c r="P83" s="51"/>
    </row>
    <row r="84" spans="2:16" x14ac:dyDescent="0.25">
      <c r="B84" s="51"/>
      <c r="O84" s="51"/>
      <c r="P84" s="51"/>
    </row>
    <row r="85" spans="2:16" x14ac:dyDescent="0.25">
      <c r="B85" s="51"/>
      <c r="O85" s="51"/>
      <c r="P85" s="51"/>
    </row>
    <row r="86" spans="2:16" x14ac:dyDescent="0.25">
      <c r="B86" s="51"/>
      <c r="O86" s="51"/>
      <c r="P86" s="51"/>
    </row>
    <row r="87" spans="2:16" x14ac:dyDescent="0.25">
      <c r="B87" s="51"/>
      <c r="O87" s="51"/>
      <c r="P87" s="51"/>
    </row>
    <row r="88" spans="2:16" x14ac:dyDescent="0.25">
      <c r="B88" s="51"/>
      <c r="O88" s="51"/>
      <c r="P88" s="51"/>
    </row>
    <row r="89" spans="2:16" x14ac:dyDescent="0.25">
      <c r="B89" s="51"/>
      <c r="O89" s="51"/>
      <c r="P89" s="51"/>
    </row>
    <row r="90" spans="2:16" x14ac:dyDescent="0.25">
      <c r="B90" s="51"/>
      <c r="O90" s="51"/>
      <c r="P90" s="51"/>
    </row>
    <row r="91" spans="2:16" x14ac:dyDescent="0.25">
      <c r="B91" s="51"/>
      <c r="O91" s="51"/>
      <c r="P91" s="51"/>
    </row>
    <row r="92" spans="2:16" x14ac:dyDescent="0.25">
      <c r="B92" s="51"/>
      <c r="O92" s="51"/>
      <c r="P92" s="51"/>
    </row>
    <row r="93" spans="2:16" x14ac:dyDescent="0.25">
      <c r="B93" s="51"/>
      <c r="O93" s="51"/>
      <c r="P93" s="51"/>
    </row>
    <row r="94" spans="2:16" x14ac:dyDescent="0.25">
      <c r="B94" s="51"/>
      <c r="O94" s="51"/>
      <c r="P94" s="51"/>
    </row>
    <row r="95" spans="2:16" x14ac:dyDescent="0.25">
      <c r="B95" s="51"/>
      <c r="O95" s="51"/>
      <c r="P95" s="51"/>
    </row>
    <row r="96" spans="2:16" x14ac:dyDescent="0.25">
      <c r="B96" s="51"/>
      <c r="O96" s="51"/>
      <c r="P96" s="51"/>
    </row>
    <row r="97" spans="2:16" x14ac:dyDescent="0.25">
      <c r="B97" s="51"/>
      <c r="O97" s="51"/>
      <c r="P97" s="51"/>
    </row>
    <row r="98" spans="2:16" x14ac:dyDescent="0.25">
      <c r="B98" s="51"/>
      <c r="O98" s="51"/>
      <c r="P98" s="51"/>
    </row>
    <row r="99" spans="2:16" x14ac:dyDescent="0.25">
      <c r="B99" s="51"/>
      <c r="O99" s="51"/>
      <c r="P99" s="51"/>
    </row>
    <row r="100" spans="2:16" x14ac:dyDescent="0.25">
      <c r="B100" s="51"/>
      <c r="O100" s="51"/>
      <c r="P100" s="51"/>
    </row>
    <row r="101" spans="2:16" x14ac:dyDescent="0.25">
      <c r="B101" s="51"/>
      <c r="O101" s="51"/>
      <c r="P101" s="51"/>
    </row>
    <row r="102" spans="2:16" x14ac:dyDescent="0.25">
      <c r="B102" s="51"/>
      <c r="O102" s="51"/>
      <c r="P102" s="51"/>
    </row>
    <row r="103" spans="2:16" x14ac:dyDescent="0.25">
      <c r="B103" s="51"/>
      <c r="O103" s="51"/>
      <c r="P103" s="51"/>
    </row>
    <row r="104" spans="2:16" x14ac:dyDescent="0.25">
      <c r="B104" s="51"/>
      <c r="O104" s="51"/>
      <c r="P104" s="51"/>
    </row>
    <row r="105" spans="2:16" x14ac:dyDescent="0.25">
      <c r="B105" s="51"/>
      <c r="O105" s="51"/>
      <c r="P105" s="51"/>
    </row>
    <row r="106" spans="2:16" x14ac:dyDescent="0.25">
      <c r="B106" s="51"/>
      <c r="O106" s="51"/>
      <c r="P106" s="51"/>
    </row>
    <row r="107" spans="2:16" x14ac:dyDescent="0.25">
      <c r="B107" s="51"/>
      <c r="O107" s="51"/>
      <c r="P107" s="51"/>
    </row>
    <row r="108" spans="2:16" x14ac:dyDescent="0.25">
      <c r="B108" s="51"/>
      <c r="O108" s="51"/>
      <c r="P108" s="51"/>
    </row>
    <row r="109" spans="2:16" x14ac:dyDescent="0.25">
      <c r="B109" s="51"/>
      <c r="O109" s="51"/>
      <c r="P109" s="51"/>
    </row>
    <row r="110" spans="2:16" x14ac:dyDescent="0.25">
      <c r="B110" s="51"/>
      <c r="O110" s="51"/>
      <c r="P110" s="51"/>
    </row>
    <row r="111" spans="2:16" x14ac:dyDescent="0.25">
      <c r="B111" s="51"/>
      <c r="O111" s="51"/>
      <c r="P111" s="51"/>
    </row>
    <row r="112" spans="2:16" x14ac:dyDescent="0.25">
      <c r="B112" s="51"/>
      <c r="O112" s="51"/>
      <c r="P112" s="51"/>
    </row>
    <row r="113" spans="2:16" x14ac:dyDescent="0.25">
      <c r="B113" s="51"/>
      <c r="O113" s="51"/>
      <c r="P113" s="51"/>
    </row>
    <row r="114" spans="2:16" x14ac:dyDescent="0.25">
      <c r="B114" s="51"/>
      <c r="O114" s="51"/>
      <c r="P114" s="51"/>
    </row>
    <row r="115" spans="2:16" x14ac:dyDescent="0.25">
      <c r="B115" s="51"/>
      <c r="O115" s="51"/>
      <c r="P115" s="51"/>
    </row>
    <row r="116" spans="2:16" x14ac:dyDescent="0.25">
      <c r="B116" s="51"/>
      <c r="O116" s="51"/>
      <c r="P116" s="51"/>
    </row>
    <row r="117" spans="2:16" x14ac:dyDescent="0.25">
      <c r="B117" s="51"/>
      <c r="O117" s="51"/>
      <c r="P117" s="51"/>
    </row>
    <row r="118" spans="2:16" x14ac:dyDescent="0.25">
      <c r="B118" s="51"/>
      <c r="O118" s="51"/>
      <c r="P118" s="51"/>
    </row>
    <row r="119" spans="2:16" x14ac:dyDescent="0.25">
      <c r="B119" s="51"/>
      <c r="O119" s="51"/>
      <c r="P119" s="51"/>
    </row>
    <row r="120" spans="2:16" x14ac:dyDescent="0.25">
      <c r="B120" s="51"/>
      <c r="O120" s="51"/>
      <c r="P120" s="51"/>
    </row>
    <row r="121" spans="2:16" x14ac:dyDescent="0.25">
      <c r="B121" s="51"/>
      <c r="O121" s="51"/>
      <c r="P121" s="51"/>
    </row>
    <row r="122" spans="2:16" x14ac:dyDescent="0.25">
      <c r="B122" s="51"/>
      <c r="O122" s="51"/>
      <c r="P122" s="51"/>
    </row>
    <row r="123" spans="2:16" x14ac:dyDescent="0.25">
      <c r="B123" s="51"/>
      <c r="O123" s="51"/>
      <c r="P123" s="51"/>
    </row>
    <row r="124" spans="2:16" x14ac:dyDescent="0.25">
      <c r="B124" s="51"/>
      <c r="O124" s="51"/>
      <c r="P124" s="51"/>
    </row>
    <row r="125" spans="2:16" x14ac:dyDescent="0.25">
      <c r="B125" s="51"/>
      <c r="O125" s="51"/>
      <c r="P125" s="51"/>
    </row>
    <row r="126" spans="2:16" x14ac:dyDescent="0.25">
      <c r="B126" s="51"/>
      <c r="O126" s="51"/>
      <c r="P126" s="51"/>
    </row>
    <row r="127" spans="2:16" x14ac:dyDescent="0.25">
      <c r="B127" s="51"/>
      <c r="O127" s="51"/>
      <c r="P127" s="51"/>
    </row>
    <row r="128" spans="2:16" x14ac:dyDescent="0.25">
      <c r="B128" s="51"/>
      <c r="O128" s="51"/>
      <c r="P128" s="51"/>
    </row>
    <row r="129" spans="2:16" x14ac:dyDescent="0.25">
      <c r="B129" s="51"/>
      <c r="O129" s="51"/>
      <c r="P129" s="51"/>
    </row>
    <row r="130" spans="2:16" x14ac:dyDescent="0.25">
      <c r="B130" s="51"/>
      <c r="O130" s="51"/>
      <c r="P130" s="51"/>
    </row>
    <row r="131" spans="2:16" x14ac:dyDescent="0.25">
      <c r="B131" s="51"/>
      <c r="O131" s="51"/>
      <c r="P131" s="51"/>
    </row>
    <row r="132" spans="2:16" x14ac:dyDescent="0.25">
      <c r="B132" s="51"/>
      <c r="O132" s="51"/>
      <c r="P132" s="51"/>
    </row>
    <row r="133" spans="2:16" x14ac:dyDescent="0.25">
      <c r="B133" s="51"/>
      <c r="O133" s="51"/>
      <c r="P133" s="51"/>
    </row>
    <row r="134" spans="2:16" x14ac:dyDescent="0.25">
      <c r="B134" s="51"/>
      <c r="O134" s="51"/>
      <c r="P134" s="51"/>
    </row>
    <row r="135" spans="2:16" x14ac:dyDescent="0.25">
      <c r="B135" s="51"/>
      <c r="O135" s="51"/>
      <c r="P135" s="51"/>
    </row>
    <row r="136" spans="2:16" x14ac:dyDescent="0.25">
      <c r="B136" s="51"/>
      <c r="O136" s="51"/>
      <c r="P136" s="51"/>
    </row>
    <row r="137" spans="2:16" x14ac:dyDescent="0.25">
      <c r="B137" s="51"/>
      <c r="O137" s="51"/>
      <c r="P137" s="51"/>
    </row>
    <row r="138" spans="2:16" x14ac:dyDescent="0.25">
      <c r="B138" s="51"/>
      <c r="O138" s="51"/>
      <c r="P138" s="51"/>
    </row>
    <row r="139" spans="2:16" x14ac:dyDescent="0.25">
      <c r="B139" s="51"/>
      <c r="O139" s="51"/>
      <c r="P139" s="51"/>
    </row>
    <row r="140" spans="2:16" x14ac:dyDescent="0.25">
      <c r="B140" s="51"/>
      <c r="O140" s="51"/>
      <c r="P140" s="51"/>
    </row>
    <row r="141" spans="2:16" x14ac:dyDescent="0.25">
      <c r="B141" s="51"/>
      <c r="O141" s="51"/>
      <c r="P141" s="51"/>
    </row>
    <row r="143" spans="2:16" ht="18.75" x14ac:dyDescent="0.3">
      <c r="O143" s="121">
        <f>+SUM('TABLA FEBRERO'!E158:E296)</f>
        <v>96</v>
      </c>
      <c r="P143" s="121">
        <f>+SUM('TABLA FEBRERO'!F158:F296)</f>
        <v>108</v>
      </c>
    </row>
  </sheetData>
  <pageMargins left="0.7" right="0.7" top="0.75" bottom="0.75" header="0.3" footer="0.3"/>
  <pageSetup paperSize="9" scale="3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76"/>
  <sheetViews>
    <sheetView zoomScale="90" zoomScaleNormal="90" workbookViewId="0">
      <selection activeCell="T23" sqref="T23"/>
    </sheetView>
  </sheetViews>
  <sheetFormatPr baseColWidth="10" defaultRowHeight="15" x14ac:dyDescent="0.25"/>
  <cols>
    <col min="1" max="1" width="2.85546875" style="51" customWidth="1"/>
    <col min="2" max="2" width="14.85546875" style="154" customWidth="1"/>
    <col min="3" max="3" width="7.28515625" style="154" bestFit="1" customWidth="1"/>
    <col min="4" max="4" width="29.85546875" style="154" customWidth="1"/>
    <col min="5" max="5" width="13.85546875" style="154" customWidth="1"/>
    <col min="6" max="6" width="16" style="154" customWidth="1"/>
    <col min="7" max="7" width="6.28515625" style="51" customWidth="1"/>
    <col min="8" max="8" width="16.7109375" style="173" customWidth="1"/>
    <col min="9" max="9" width="41.42578125" style="160" customWidth="1"/>
    <col min="10" max="11" width="15.85546875" style="63" customWidth="1"/>
    <col min="12" max="12" width="11.42578125" style="51" customWidth="1"/>
    <col min="13" max="13" width="8.42578125" style="51" customWidth="1"/>
    <col min="14" max="14" width="19.28515625" style="63" customWidth="1"/>
    <col min="15" max="15" width="11.42578125" style="63"/>
    <col min="16" max="16" width="34.5703125" style="63" customWidth="1"/>
    <col min="17" max="17" width="11.42578125" style="63"/>
    <col min="18" max="18" width="11.42578125" style="51"/>
    <col min="19" max="19" width="17" style="51" customWidth="1"/>
    <col min="20" max="20" width="6.28515625" style="51" customWidth="1"/>
    <col min="21" max="16384" width="11.42578125" style="51"/>
  </cols>
  <sheetData>
    <row r="1" spans="2:17" x14ac:dyDescent="0.25">
      <c r="H1" s="171"/>
      <c r="I1" s="161"/>
    </row>
    <row r="2" spans="2:17" s="47" customFormat="1" ht="15.75" x14ac:dyDescent="0.25">
      <c r="H2" s="163"/>
      <c r="I2" s="163"/>
      <c r="J2" s="155"/>
      <c r="K2" s="155"/>
      <c r="N2" s="155"/>
      <c r="O2" s="155"/>
      <c r="P2" s="155"/>
      <c r="Q2" s="155"/>
    </row>
    <row r="3" spans="2:17" x14ac:dyDescent="0.25">
      <c r="B3" s="28" t="s">
        <v>498</v>
      </c>
      <c r="C3" s="28" t="s">
        <v>496</v>
      </c>
      <c r="D3" s="28" t="s">
        <v>497</v>
      </c>
      <c r="E3" s="28" t="s">
        <v>184</v>
      </c>
      <c r="F3" s="28" t="s">
        <v>0</v>
      </c>
      <c r="H3" s="163" t="s">
        <v>499</v>
      </c>
      <c r="I3" s="161"/>
    </row>
    <row r="4" spans="2:17" x14ac:dyDescent="0.25">
      <c r="B4" s="157">
        <v>43102.636111111111</v>
      </c>
      <c r="C4" s="152">
        <v>367</v>
      </c>
      <c r="D4" s="158" t="s">
        <v>233</v>
      </c>
      <c r="E4" s="153" t="s">
        <v>7</v>
      </c>
      <c r="F4" s="159" t="s">
        <v>2</v>
      </c>
      <c r="H4" s="172" t="s">
        <v>0</v>
      </c>
      <c r="I4" s="161" t="s">
        <v>5</v>
      </c>
    </row>
    <row r="5" spans="2:17" x14ac:dyDescent="0.25">
      <c r="B5" s="157">
        <v>43103.481944444444</v>
      </c>
      <c r="C5" s="152">
        <v>380</v>
      </c>
      <c r="D5" s="158" t="s">
        <v>280</v>
      </c>
      <c r="E5" s="153" t="s">
        <v>71</v>
      </c>
      <c r="F5" s="159" t="s">
        <v>1</v>
      </c>
      <c r="H5" s="171" t="s">
        <v>2</v>
      </c>
      <c r="I5" s="162">
        <v>41</v>
      </c>
    </row>
    <row r="6" spans="2:17" x14ac:dyDescent="0.25">
      <c r="B6" s="157">
        <v>43103.586111111108</v>
      </c>
      <c r="C6" s="152">
        <v>498</v>
      </c>
      <c r="D6" s="158" t="s">
        <v>488</v>
      </c>
      <c r="E6" s="153" t="s">
        <v>109</v>
      </c>
      <c r="F6" s="159" t="s">
        <v>2</v>
      </c>
      <c r="H6" s="171" t="s">
        <v>1</v>
      </c>
      <c r="I6" s="162">
        <v>57</v>
      </c>
    </row>
    <row r="7" spans="2:17" ht="25.5" x14ac:dyDescent="0.25">
      <c r="B7" s="157">
        <v>43103.864583333336</v>
      </c>
      <c r="C7" s="152">
        <v>226</v>
      </c>
      <c r="D7" s="158" t="s">
        <v>268</v>
      </c>
      <c r="E7" s="153" t="s">
        <v>7</v>
      </c>
      <c r="F7" s="159" t="s">
        <v>2</v>
      </c>
      <c r="H7" s="171" t="s">
        <v>3</v>
      </c>
      <c r="I7" s="165">
        <v>98</v>
      </c>
    </row>
    <row r="8" spans="2:17" x14ac:dyDescent="0.25">
      <c r="B8" s="157">
        <v>43104.623611111114</v>
      </c>
      <c r="C8" s="152">
        <v>382</v>
      </c>
      <c r="D8" s="158" t="s">
        <v>232</v>
      </c>
      <c r="E8" s="153" t="s">
        <v>136</v>
      </c>
      <c r="F8" s="159" t="s">
        <v>2</v>
      </c>
      <c r="H8" s="171"/>
      <c r="I8" s="161"/>
    </row>
    <row r="9" spans="2:17" x14ac:dyDescent="0.25">
      <c r="B9" s="157">
        <v>43104.626388888886</v>
      </c>
      <c r="C9" s="152">
        <v>382</v>
      </c>
      <c r="D9" s="158" t="s">
        <v>232</v>
      </c>
      <c r="E9" s="153" t="s">
        <v>136</v>
      </c>
      <c r="F9" s="159" t="s">
        <v>2</v>
      </c>
      <c r="H9" s="171"/>
      <c r="I9" s="161"/>
    </row>
    <row r="10" spans="2:17" x14ac:dyDescent="0.25">
      <c r="B10" s="157">
        <v>43104.708333333336</v>
      </c>
      <c r="C10" s="152">
        <v>496</v>
      </c>
      <c r="D10" s="158" t="s">
        <v>439</v>
      </c>
      <c r="E10" s="153" t="s">
        <v>7</v>
      </c>
      <c r="F10" s="159" t="s">
        <v>1</v>
      </c>
      <c r="H10" s="171"/>
      <c r="I10" s="161"/>
    </row>
    <row r="11" spans="2:17" x14ac:dyDescent="0.25">
      <c r="B11" s="157">
        <v>43104.716666666667</v>
      </c>
      <c r="C11" s="152">
        <v>127</v>
      </c>
      <c r="D11" s="158" t="s">
        <v>351</v>
      </c>
      <c r="E11" s="153" t="s">
        <v>87</v>
      </c>
      <c r="F11" s="159" t="s">
        <v>1</v>
      </c>
      <c r="H11" s="171"/>
      <c r="I11" s="161"/>
    </row>
    <row r="12" spans="2:17" x14ac:dyDescent="0.25">
      <c r="B12" s="157">
        <v>43105.454861111109</v>
      </c>
      <c r="C12" s="152">
        <v>454</v>
      </c>
      <c r="D12" s="158" t="s">
        <v>303</v>
      </c>
      <c r="E12" s="153" t="s">
        <v>7</v>
      </c>
      <c r="F12" s="159" t="s">
        <v>1</v>
      </c>
    </row>
    <row r="13" spans="2:17" x14ac:dyDescent="0.25">
      <c r="B13" s="157">
        <v>43105.676388888889</v>
      </c>
      <c r="C13" s="152">
        <v>458</v>
      </c>
      <c r="D13" s="158" t="s">
        <v>341</v>
      </c>
      <c r="E13" s="153" t="s">
        <v>7</v>
      </c>
      <c r="F13" s="159" t="s">
        <v>1</v>
      </c>
    </row>
    <row r="14" spans="2:17" ht="25.5" x14ac:dyDescent="0.25">
      <c r="B14" s="157">
        <v>43106.803472222222</v>
      </c>
      <c r="C14" s="152">
        <v>297</v>
      </c>
      <c r="D14" s="158" t="s">
        <v>211</v>
      </c>
      <c r="E14" s="153" t="s">
        <v>19</v>
      </c>
      <c r="F14" s="159" t="s">
        <v>2</v>
      </c>
    </row>
    <row r="15" spans="2:17" x14ac:dyDescent="0.25">
      <c r="B15" s="157">
        <v>43108.311805555553</v>
      </c>
      <c r="C15" s="152">
        <v>174</v>
      </c>
      <c r="D15" s="158" t="s">
        <v>489</v>
      </c>
      <c r="E15" s="153" t="s">
        <v>19</v>
      </c>
      <c r="F15" s="159" t="s">
        <v>2</v>
      </c>
      <c r="H15" s="171"/>
      <c r="I15" s="161"/>
      <c r="J15" s="161"/>
      <c r="K15" s="161"/>
    </row>
    <row r="16" spans="2:17" ht="25.5" x14ac:dyDescent="0.25">
      <c r="B16" s="157">
        <v>43108.645138888889</v>
      </c>
      <c r="C16" s="152">
        <v>262</v>
      </c>
      <c r="D16" s="158" t="s">
        <v>289</v>
      </c>
      <c r="E16" s="153" t="s">
        <v>7</v>
      </c>
      <c r="F16" s="159" t="s">
        <v>1</v>
      </c>
      <c r="H16" s="163" t="s">
        <v>500</v>
      </c>
      <c r="I16" s="163"/>
      <c r="J16" s="164" t="s">
        <v>0</v>
      </c>
      <c r="K16" s="164"/>
      <c r="L16" s="164"/>
      <c r="N16" s="570" t="s">
        <v>503</v>
      </c>
      <c r="O16" s="570"/>
      <c r="P16" s="570"/>
      <c r="Q16" s="570"/>
    </row>
    <row r="17" spans="2:20" ht="25.5" x14ac:dyDescent="0.25">
      <c r="B17" s="157">
        <v>43108.722222222219</v>
      </c>
      <c r="C17" s="152">
        <v>215</v>
      </c>
      <c r="D17" s="158" t="s">
        <v>490</v>
      </c>
      <c r="E17" s="153" t="s">
        <v>91</v>
      </c>
      <c r="F17" s="159" t="s">
        <v>2</v>
      </c>
      <c r="H17" s="174" t="s">
        <v>496</v>
      </c>
      <c r="I17" s="166" t="s">
        <v>497</v>
      </c>
      <c r="J17" s="166" t="s">
        <v>2</v>
      </c>
      <c r="K17" s="166" t="s">
        <v>1</v>
      </c>
      <c r="L17" s="166" t="s">
        <v>3</v>
      </c>
      <c r="N17" s="27" t="s">
        <v>184</v>
      </c>
      <c r="O17" s="27" t="s">
        <v>142</v>
      </c>
      <c r="P17" s="27" t="s">
        <v>186</v>
      </c>
      <c r="Q17" s="206">
        <v>43101</v>
      </c>
    </row>
    <row r="18" spans="2:20" ht="25.5" x14ac:dyDescent="0.25">
      <c r="B18" s="157">
        <v>43109.517361111109</v>
      </c>
      <c r="C18" s="152">
        <v>224</v>
      </c>
      <c r="D18" s="158" t="s">
        <v>272</v>
      </c>
      <c r="E18" s="153" t="s">
        <v>29</v>
      </c>
      <c r="F18" s="159" t="s">
        <v>1</v>
      </c>
      <c r="H18" s="175">
        <v>98</v>
      </c>
      <c r="I18" s="167" t="s">
        <v>286</v>
      </c>
      <c r="J18" s="168"/>
      <c r="K18" s="168">
        <v>1</v>
      </c>
      <c r="L18" s="168">
        <v>1</v>
      </c>
      <c r="N18" s="185" t="s">
        <v>7</v>
      </c>
      <c r="O18" s="185">
        <v>378</v>
      </c>
      <c r="P18" s="186" t="s">
        <v>14</v>
      </c>
      <c r="Q18" s="187">
        <v>6</v>
      </c>
      <c r="S18" s="51" t="s">
        <v>254</v>
      </c>
    </row>
    <row r="19" spans="2:20" ht="25.5" x14ac:dyDescent="0.25">
      <c r="B19" s="157">
        <v>43109.619444444441</v>
      </c>
      <c r="C19" s="152">
        <v>226</v>
      </c>
      <c r="D19" s="158" t="s">
        <v>268</v>
      </c>
      <c r="E19" s="153" t="s">
        <v>7</v>
      </c>
      <c r="F19" s="159" t="s">
        <v>1</v>
      </c>
      <c r="H19" s="175">
        <v>113</v>
      </c>
      <c r="I19" s="167" t="s">
        <v>290</v>
      </c>
      <c r="J19" s="168">
        <v>1</v>
      </c>
      <c r="K19" s="168">
        <v>1</v>
      </c>
      <c r="L19" s="168">
        <v>2</v>
      </c>
      <c r="N19" s="188" t="s">
        <v>34</v>
      </c>
      <c r="O19" s="188">
        <v>200</v>
      </c>
      <c r="P19" s="182" t="s">
        <v>170</v>
      </c>
      <c r="Q19" s="187">
        <v>6</v>
      </c>
      <c r="S19" s="77" t="s">
        <v>501</v>
      </c>
      <c r="T19" s="77" t="s">
        <v>5</v>
      </c>
    </row>
    <row r="20" spans="2:20" x14ac:dyDescent="0.25">
      <c r="B20" s="157">
        <v>43109.629166666666</v>
      </c>
      <c r="C20" s="152">
        <v>113</v>
      </c>
      <c r="D20" s="158" t="s">
        <v>290</v>
      </c>
      <c r="E20" s="153" t="s">
        <v>34</v>
      </c>
      <c r="F20" s="159" t="s">
        <v>1</v>
      </c>
      <c r="H20" s="175">
        <v>121</v>
      </c>
      <c r="I20" s="167" t="s">
        <v>304</v>
      </c>
      <c r="J20" s="168"/>
      <c r="K20" s="168">
        <v>1</v>
      </c>
      <c r="L20" s="168">
        <v>1</v>
      </c>
      <c r="N20" s="188" t="s">
        <v>7</v>
      </c>
      <c r="O20" s="188">
        <v>262</v>
      </c>
      <c r="P20" s="182" t="s">
        <v>157</v>
      </c>
      <c r="Q20" s="187">
        <v>4</v>
      </c>
      <c r="S20" s="208">
        <v>0</v>
      </c>
      <c r="T20" s="209">
        <v>114</v>
      </c>
    </row>
    <row r="21" spans="2:20" x14ac:dyDescent="0.25">
      <c r="B21" s="157">
        <v>43109.728472222225</v>
      </c>
      <c r="C21" s="152">
        <v>378</v>
      </c>
      <c r="D21" s="158" t="s">
        <v>221</v>
      </c>
      <c r="E21" s="153" t="s">
        <v>7</v>
      </c>
      <c r="F21" s="159" t="s">
        <v>1</v>
      </c>
      <c r="H21" s="175">
        <v>127</v>
      </c>
      <c r="I21" s="167" t="s">
        <v>351</v>
      </c>
      <c r="J21" s="168"/>
      <c r="K21" s="168">
        <v>1</v>
      </c>
      <c r="L21" s="168">
        <v>1</v>
      </c>
      <c r="N21" s="188" t="s">
        <v>136</v>
      </c>
      <c r="O21" s="188">
        <v>382</v>
      </c>
      <c r="P21" s="182" t="s">
        <v>137</v>
      </c>
      <c r="Q21" s="187">
        <v>4</v>
      </c>
      <c r="S21" s="208">
        <v>1</v>
      </c>
      <c r="T21" s="209">
        <v>32</v>
      </c>
    </row>
    <row r="22" spans="2:20" x14ac:dyDescent="0.25">
      <c r="B22" s="157">
        <v>43109.817361111112</v>
      </c>
      <c r="C22" s="152">
        <v>161</v>
      </c>
      <c r="D22" s="158" t="s">
        <v>240</v>
      </c>
      <c r="E22" s="153" t="s">
        <v>34</v>
      </c>
      <c r="F22" s="159" t="s">
        <v>1</v>
      </c>
      <c r="H22" s="175">
        <v>137</v>
      </c>
      <c r="I22" s="167" t="s">
        <v>311</v>
      </c>
      <c r="J22" s="168">
        <v>1</v>
      </c>
      <c r="K22" s="168"/>
      <c r="L22" s="168">
        <v>1</v>
      </c>
      <c r="N22" s="189" t="s">
        <v>7</v>
      </c>
      <c r="O22" s="190">
        <v>458</v>
      </c>
      <c r="P22" s="182" t="s">
        <v>344</v>
      </c>
      <c r="Q22" s="187">
        <v>4</v>
      </c>
      <c r="S22" s="208">
        <v>2</v>
      </c>
      <c r="T22" s="209">
        <v>12</v>
      </c>
    </row>
    <row r="23" spans="2:20" x14ac:dyDescent="0.25">
      <c r="B23" s="157">
        <v>43110.515972222223</v>
      </c>
      <c r="C23" s="152">
        <v>165</v>
      </c>
      <c r="D23" s="158" t="s">
        <v>250</v>
      </c>
      <c r="E23" s="153" t="s">
        <v>7</v>
      </c>
      <c r="F23" s="159" t="s">
        <v>1</v>
      </c>
      <c r="H23" s="175">
        <v>143</v>
      </c>
      <c r="I23" s="167" t="s">
        <v>276</v>
      </c>
      <c r="J23" s="168"/>
      <c r="K23" s="168">
        <v>1</v>
      </c>
      <c r="L23" s="168">
        <v>1</v>
      </c>
      <c r="N23" s="36" t="s">
        <v>7</v>
      </c>
      <c r="O23" s="36">
        <v>451</v>
      </c>
      <c r="P23" s="191" t="s">
        <v>257</v>
      </c>
      <c r="Q23" s="192">
        <v>3</v>
      </c>
      <c r="S23" s="208">
        <v>3</v>
      </c>
      <c r="T23" s="209">
        <v>6</v>
      </c>
    </row>
    <row r="24" spans="2:20" x14ac:dyDescent="0.25">
      <c r="B24" s="157">
        <v>43110.55</v>
      </c>
      <c r="C24" s="152">
        <v>157</v>
      </c>
      <c r="D24" s="158" t="s">
        <v>243</v>
      </c>
      <c r="E24" s="153" t="s">
        <v>7</v>
      </c>
      <c r="F24" s="159" t="s">
        <v>1</v>
      </c>
      <c r="H24" s="175">
        <v>147</v>
      </c>
      <c r="I24" s="167" t="s">
        <v>245</v>
      </c>
      <c r="J24" s="168"/>
      <c r="K24" s="168">
        <v>2</v>
      </c>
      <c r="L24" s="168">
        <v>2</v>
      </c>
      <c r="N24" s="193" t="s">
        <v>7</v>
      </c>
      <c r="O24" s="193">
        <v>226</v>
      </c>
      <c r="P24" s="194" t="s">
        <v>155</v>
      </c>
      <c r="Q24" s="192">
        <v>3</v>
      </c>
      <c r="S24" s="208">
        <v>4</v>
      </c>
      <c r="T24" s="209">
        <v>3</v>
      </c>
    </row>
    <row r="25" spans="2:20" x14ac:dyDescent="0.25">
      <c r="B25" s="157">
        <v>43110.706250000003</v>
      </c>
      <c r="C25" s="152">
        <v>147</v>
      </c>
      <c r="D25" s="158" t="s">
        <v>245</v>
      </c>
      <c r="E25" s="153" t="s">
        <v>63</v>
      </c>
      <c r="F25" s="159" t="s">
        <v>1</v>
      </c>
      <c r="H25" s="175">
        <v>152</v>
      </c>
      <c r="I25" s="167" t="s">
        <v>317</v>
      </c>
      <c r="J25" s="168"/>
      <c r="K25" s="168">
        <v>1</v>
      </c>
      <c r="L25" s="168">
        <v>1</v>
      </c>
      <c r="N25" s="195" t="s">
        <v>7</v>
      </c>
      <c r="O25" s="196">
        <v>165</v>
      </c>
      <c r="P25" s="194" t="s">
        <v>126</v>
      </c>
      <c r="Q25" s="192">
        <v>3</v>
      </c>
      <c r="S25" s="208">
        <v>6</v>
      </c>
      <c r="T25" s="209">
        <v>2</v>
      </c>
    </row>
    <row r="26" spans="2:20" ht="25.5" x14ac:dyDescent="0.25">
      <c r="B26" s="157">
        <v>43110.849305555559</v>
      </c>
      <c r="C26" s="152">
        <v>197</v>
      </c>
      <c r="D26" s="158" t="s">
        <v>266</v>
      </c>
      <c r="E26" s="153" t="s">
        <v>7</v>
      </c>
      <c r="F26" s="159" t="s">
        <v>1</v>
      </c>
      <c r="H26" s="175">
        <v>157</v>
      </c>
      <c r="I26" s="167" t="s">
        <v>243</v>
      </c>
      <c r="J26" s="168"/>
      <c r="K26" s="168">
        <v>1</v>
      </c>
      <c r="L26" s="168">
        <v>1</v>
      </c>
      <c r="N26" s="195" t="s">
        <v>34</v>
      </c>
      <c r="O26" s="196">
        <v>161</v>
      </c>
      <c r="P26" s="194" t="s">
        <v>95</v>
      </c>
      <c r="Q26" s="192">
        <v>3</v>
      </c>
      <c r="S26" s="208" t="s">
        <v>3</v>
      </c>
      <c r="T26" s="209">
        <v>169</v>
      </c>
    </row>
    <row r="27" spans="2:20" ht="25.5" x14ac:dyDescent="0.25">
      <c r="B27" s="157">
        <v>43110.920138888891</v>
      </c>
      <c r="C27" s="152">
        <v>297</v>
      </c>
      <c r="D27" s="158" t="s">
        <v>211</v>
      </c>
      <c r="E27" s="153" t="s">
        <v>19</v>
      </c>
      <c r="F27" s="159" t="s">
        <v>2</v>
      </c>
      <c r="H27" s="175">
        <v>160</v>
      </c>
      <c r="I27" s="167" t="s">
        <v>227</v>
      </c>
      <c r="J27" s="168"/>
      <c r="K27" s="168">
        <v>1</v>
      </c>
      <c r="L27" s="168">
        <v>1</v>
      </c>
      <c r="N27" s="197" t="s">
        <v>7</v>
      </c>
      <c r="O27" s="198">
        <v>459</v>
      </c>
      <c r="P27" s="199" t="s">
        <v>412</v>
      </c>
      <c r="Q27" s="192">
        <v>3</v>
      </c>
    </row>
    <row r="28" spans="2:20" x14ac:dyDescent="0.25">
      <c r="B28" s="157">
        <v>43111.51666666667</v>
      </c>
      <c r="C28" s="152">
        <v>378</v>
      </c>
      <c r="D28" s="158" t="s">
        <v>221</v>
      </c>
      <c r="E28" s="153" t="s">
        <v>7</v>
      </c>
      <c r="F28" s="159" t="s">
        <v>2</v>
      </c>
      <c r="H28" s="175">
        <v>161</v>
      </c>
      <c r="I28" s="167" t="s">
        <v>240</v>
      </c>
      <c r="J28" s="168">
        <v>2</v>
      </c>
      <c r="K28" s="168">
        <v>1</v>
      </c>
      <c r="L28" s="168">
        <v>3</v>
      </c>
      <c r="N28" s="193" t="s">
        <v>7</v>
      </c>
      <c r="O28" s="193">
        <v>512</v>
      </c>
      <c r="P28" s="194" t="s">
        <v>468</v>
      </c>
      <c r="Q28" s="192">
        <v>3</v>
      </c>
    </row>
    <row r="29" spans="2:20" x14ac:dyDescent="0.25">
      <c r="B29" s="157">
        <v>43111.521527777775</v>
      </c>
      <c r="C29" s="152">
        <v>378</v>
      </c>
      <c r="D29" s="158" t="s">
        <v>221</v>
      </c>
      <c r="E29" s="153" t="s">
        <v>7</v>
      </c>
      <c r="F29" s="159" t="s">
        <v>1</v>
      </c>
      <c r="H29" s="175">
        <v>164</v>
      </c>
      <c r="I29" s="167" t="s">
        <v>237</v>
      </c>
      <c r="J29" s="168"/>
      <c r="K29" s="168">
        <v>2</v>
      </c>
      <c r="L29" s="168">
        <v>2</v>
      </c>
      <c r="N29" s="200" t="s">
        <v>7</v>
      </c>
      <c r="O29" s="201">
        <v>172</v>
      </c>
      <c r="P29" s="202" t="s">
        <v>22</v>
      </c>
      <c r="Q29" s="192">
        <v>2</v>
      </c>
    </row>
    <row r="30" spans="2:20" ht="25.5" x14ac:dyDescent="0.25">
      <c r="B30" s="157">
        <v>43111.660416666666</v>
      </c>
      <c r="C30" s="152">
        <v>200</v>
      </c>
      <c r="D30" s="158" t="s">
        <v>228</v>
      </c>
      <c r="E30" s="153" t="s">
        <v>34</v>
      </c>
      <c r="F30" s="159" t="s">
        <v>1</v>
      </c>
      <c r="H30" s="175">
        <v>165</v>
      </c>
      <c r="I30" s="167" t="s">
        <v>250</v>
      </c>
      <c r="J30" s="168"/>
      <c r="K30" s="168">
        <v>3</v>
      </c>
      <c r="L30" s="168">
        <v>3</v>
      </c>
      <c r="N30" s="197" t="s">
        <v>7</v>
      </c>
      <c r="O30" s="193">
        <v>464</v>
      </c>
      <c r="P30" s="194" t="s">
        <v>365</v>
      </c>
      <c r="Q30" s="192">
        <v>2</v>
      </c>
    </row>
    <row r="31" spans="2:20" x14ac:dyDescent="0.25">
      <c r="B31" s="157">
        <v>43111.709027777775</v>
      </c>
      <c r="C31" s="152">
        <v>113</v>
      </c>
      <c r="D31" s="158" t="s">
        <v>290</v>
      </c>
      <c r="E31" s="153" t="s">
        <v>34</v>
      </c>
      <c r="F31" s="159" t="s">
        <v>2</v>
      </c>
      <c r="H31" s="175">
        <v>168</v>
      </c>
      <c r="I31" s="167" t="s">
        <v>279</v>
      </c>
      <c r="J31" s="168"/>
      <c r="K31" s="168">
        <v>1</v>
      </c>
      <c r="L31" s="168">
        <v>1</v>
      </c>
      <c r="N31" s="195" t="s">
        <v>7</v>
      </c>
      <c r="O31" s="196">
        <v>164</v>
      </c>
      <c r="P31" s="194" t="s">
        <v>38</v>
      </c>
      <c r="Q31" s="192">
        <v>2</v>
      </c>
    </row>
    <row r="32" spans="2:20" x14ac:dyDescent="0.25">
      <c r="B32" s="157">
        <v>43111.736111111109</v>
      </c>
      <c r="C32" s="152">
        <v>451</v>
      </c>
      <c r="D32" s="158" t="s">
        <v>267</v>
      </c>
      <c r="E32" s="153" t="s">
        <v>7</v>
      </c>
      <c r="F32" s="159" t="s">
        <v>2</v>
      </c>
      <c r="H32" s="175">
        <v>172</v>
      </c>
      <c r="I32" s="167" t="s">
        <v>223</v>
      </c>
      <c r="J32" s="168">
        <v>2</v>
      </c>
      <c r="K32" s="168"/>
      <c r="L32" s="168">
        <v>2</v>
      </c>
      <c r="N32" s="167" t="s">
        <v>103</v>
      </c>
      <c r="O32" s="193">
        <v>460</v>
      </c>
      <c r="P32" s="194" t="s">
        <v>354</v>
      </c>
      <c r="Q32" s="192">
        <v>2</v>
      </c>
    </row>
    <row r="33" spans="2:17" x14ac:dyDescent="0.25">
      <c r="B33" s="157">
        <v>43112.476388888892</v>
      </c>
      <c r="C33" s="152">
        <v>457</v>
      </c>
      <c r="D33" s="158" t="s">
        <v>491</v>
      </c>
      <c r="E33" s="153" t="s">
        <v>113</v>
      </c>
      <c r="F33" s="159" t="s">
        <v>1</v>
      </c>
      <c r="H33" s="175">
        <v>174</v>
      </c>
      <c r="I33" s="167" t="s">
        <v>489</v>
      </c>
      <c r="J33" s="168">
        <v>1</v>
      </c>
      <c r="K33" s="168"/>
      <c r="L33" s="168">
        <v>1</v>
      </c>
      <c r="N33" s="195" t="s">
        <v>19</v>
      </c>
      <c r="O33" s="196">
        <v>297</v>
      </c>
      <c r="P33" s="194" t="s">
        <v>85</v>
      </c>
      <c r="Q33" s="192">
        <v>2</v>
      </c>
    </row>
    <row r="34" spans="2:17" ht="25.5" x14ac:dyDescent="0.25">
      <c r="B34" s="157">
        <v>43112.736805555556</v>
      </c>
      <c r="C34" s="152">
        <v>229</v>
      </c>
      <c r="D34" s="158" t="s">
        <v>277</v>
      </c>
      <c r="E34" s="153" t="s">
        <v>7</v>
      </c>
      <c r="F34" s="159" t="s">
        <v>1</v>
      </c>
      <c r="H34" s="175">
        <v>189</v>
      </c>
      <c r="I34" s="167" t="s">
        <v>337</v>
      </c>
      <c r="J34" s="168"/>
      <c r="K34" s="168">
        <v>1</v>
      </c>
      <c r="L34" s="168">
        <v>1</v>
      </c>
      <c r="N34" s="193" t="s">
        <v>7</v>
      </c>
      <c r="O34" s="193">
        <v>468</v>
      </c>
      <c r="P34" s="194" t="s">
        <v>413</v>
      </c>
      <c r="Q34" s="192">
        <v>2</v>
      </c>
    </row>
    <row r="35" spans="2:17" ht="25.5" x14ac:dyDescent="0.25">
      <c r="B35" s="157">
        <v>43112.892361111109</v>
      </c>
      <c r="C35" s="152">
        <v>200</v>
      </c>
      <c r="D35" s="158" t="s">
        <v>228</v>
      </c>
      <c r="E35" s="153" t="s">
        <v>34</v>
      </c>
      <c r="F35" s="159" t="s">
        <v>1</v>
      </c>
      <c r="H35" s="175">
        <v>197</v>
      </c>
      <c r="I35" s="167" t="s">
        <v>266</v>
      </c>
      <c r="J35" s="168">
        <v>1</v>
      </c>
      <c r="K35" s="168">
        <v>1</v>
      </c>
      <c r="L35" s="168">
        <v>2</v>
      </c>
      <c r="N35" s="195" t="s">
        <v>63</v>
      </c>
      <c r="O35" s="196">
        <v>147</v>
      </c>
      <c r="P35" s="194" t="s">
        <v>64</v>
      </c>
      <c r="Q35" s="192">
        <v>2</v>
      </c>
    </row>
    <row r="36" spans="2:17" x14ac:dyDescent="0.25">
      <c r="B36" s="157">
        <v>43113.388888888891</v>
      </c>
      <c r="C36" s="152">
        <v>147</v>
      </c>
      <c r="D36" s="158" t="s">
        <v>245</v>
      </c>
      <c r="E36" s="153" t="s">
        <v>63</v>
      </c>
      <c r="F36" s="159" t="s">
        <v>1</v>
      </c>
      <c r="H36" s="175">
        <v>200</v>
      </c>
      <c r="I36" s="169" t="s">
        <v>228</v>
      </c>
      <c r="J36" s="170">
        <v>1</v>
      </c>
      <c r="K36" s="170">
        <v>5</v>
      </c>
      <c r="L36" s="170">
        <v>6</v>
      </c>
      <c r="N36" s="193" t="s">
        <v>7</v>
      </c>
      <c r="O36" s="193">
        <v>197</v>
      </c>
      <c r="P36" s="194" t="s">
        <v>150</v>
      </c>
      <c r="Q36" s="192">
        <v>2</v>
      </c>
    </row>
    <row r="37" spans="2:17" ht="25.5" x14ac:dyDescent="0.25">
      <c r="B37" s="157">
        <v>43113.556944444441</v>
      </c>
      <c r="C37" s="152">
        <v>253</v>
      </c>
      <c r="D37" s="158" t="s">
        <v>282</v>
      </c>
      <c r="E37" s="153" t="s">
        <v>7</v>
      </c>
      <c r="F37" s="159" t="s">
        <v>1</v>
      </c>
      <c r="H37" s="175">
        <v>201</v>
      </c>
      <c r="I37" s="167" t="s">
        <v>307</v>
      </c>
      <c r="J37" s="168"/>
      <c r="K37" s="168">
        <v>1</v>
      </c>
      <c r="L37" s="168">
        <v>1</v>
      </c>
      <c r="N37" s="193" t="s">
        <v>71</v>
      </c>
      <c r="O37" s="193">
        <v>380</v>
      </c>
      <c r="P37" s="194" t="s">
        <v>72</v>
      </c>
      <c r="Q37" s="192">
        <v>2</v>
      </c>
    </row>
    <row r="38" spans="2:17" ht="25.5" x14ac:dyDescent="0.25">
      <c r="B38" s="157">
        <v>43113.62777777778</v>
      </c>
      <c r="C38" s="152">
        <v>262</v>
      </c>
      <c r="D38" s="158" t="s">
        <v>289</v>
      </c>
      <c r="E38" s="153" t="s">
        <v>7</v>
      </c>
      <c r="F38" s="159" t="s">
        <v>1</v>
      </c>
      <c r="H38" s="175">
        <v>215</v>
      </c>
      <c r="I38" s="167" t="s">
        <v>490</v>
      </c>
      <c r="J38" s="168">
        <v>1</v>
      </c>
      <c r="K38" s="168"/>
      <c r="L38" s="168">
        <v>1</v>
      </c>
      <c r="N38" s="195" t="s">
        <v>34</v>
      </c>
      <c r="O38" s="196">
        <v>113</v>
      </c>
      <c r="P38" s="194" t="s">
        <v>108</v>
      </c>
      <c r="Q38" s="192">
        <v>2</v>
      </c>
    </row>
    <row r="39" spans="2:17" ht="25.5" x14ac:dyDescent="0.25">
      <c r="B39" s="157">
        <v>43113.67083333333</v>
      </c>
      <c r="C39" s="152">
        <v>253</v>
      </c>
      <c r="D39" s="158" t="s">
        <v>282</v>
      </c>
      <c r="E39" s="153" t="s">
        <v>7</v>
      </c>
      <c r="F39" s="159" t="s">
        <v>1</v>
      </c>
      <c r="H39" s="175">
        <v>224</v>
      </c>
      <c r="I39" s="167" t="s">
        <v>272</v>
      </c>
      <c r="J39" s="168"/>
      <c r="K39" s="168">
        <v>1</v>
      </c>
      <c r="L39" s="168">
        <v>1</v>
      </c>
      <c r="N39" s="193" t="s">
        <v>7</v>
      </c>
      <c r="O39" s="193">
        <v>253</v>
      </c>
      <c r="P39" s="194" t="s">
        <v>152</v>
      </c>
      <c r="Q39" s="192">
        <v>2</v>
      </c>
    </row>
    <row r="40" spans="2:17" ht="25.5" x14ac:dyDescent="0.25">
      <c r="B40" s="157">
        <v>43113.679166666669</v>
      </c>
      <c r="C40" s="152">
        <v>200</v>
      </c>
      <c r="D40" s="158" t="s">
        <v>228</v>
      </c>
      <c r="E40" s="153" t="s">
        <v>34</v>
      </c>
      <c r="F40" s="159" t="s">
        <v>2</v>
      </c>
      <c r="H40" s="175">
        <v>226</v>
      </c>
      <c r="I40" s="167" t="s">
        <v>268</v>
      </c>
      <c r="J40" s="168">
        <v>2</v>
      </c>
      <c r="K40" s="168">
        <v>1</v>
      </c>
      <c r="L40" s="168">
        <v>3</v>
      </c>
      <c r="N40" s="193" t="s">
        <v>7</v>
      </c>
      <c r="O40" s="193">
        <v>265</v>
      </c>
      <c r="P40" s="194" t="s">
        <v>154</v>
      </c>
      <c r="Q40" s="192">
        <v>2</v>
      </c>
    </row>
    <row r="41" spans="2:17" x14ac:dyDescent="0.25">
      <c r="B41" s="157">
        <v>43113.704861111109</v>
      </c>
      <c r="C41" s="152">
        <v>468</v>
      </c>
      <c r="D41" s="158" t="s">
        <v>441</v>
      </c>
      <c r="E41" s="153" t="s">
        <v>7</v>
      </c>
      <c r="F41" s="159" t="s">
        <v>1</v>
      </c>
      <c r="H41" s="175">
        <v>229</v>
      </c>
      <c r="I41" s="167" t="s">
        <v>277</v>
      </c>
      <c r="J41" s="168"/>
      <c r="K41" s="168">
        <v>1</v>
      </c>
      <c r="L41" s="168">
        <v>1</v>
      </c>
      <c r="N41" s="195" t="s">
        <v>7</v>
      </c>
      <c r="O41" s="196">
        <v>160</v>
      </c>
      <c r="P41" s="194" t="s">
        <v>112</v>
      </c>
      <c r="Q41" s="192">
        <v>1</v>
      </c>
    </row>
    <row r="42" spans="2:17" x14ac:dyDescent="0.25">
      <c r="B42" s="157">
        <v>43114.401388888888</v>
      </c>
      <c r="C42" s="152">
        <v>468</v>
      </c>
      <c r="D42" s="158" t="s">
        <v>441</v>
      </c>
      <c r="E42" s="153" t="s">
        <v>7</v>
      </c>
      <c r="F42" s="159" t="s">
        <v>1</v>
      </c>
      <c r="H42" s="175">
        <v>248</v>
      </c>
      <c r="I42" s="167" t="s">
        <v>274</v>
      </c>
      <c r="J42" s="168"/>
      <c r="K42" s="168">
        <v>1</v>
      </c>
      <c r="L42" s="168">
        <v>1</v>
      </c>
      <c r="N42" s="195" t="s">
        <v>7</v>
      </c>
      <c r="O42" s="196">
        <v>367</v>
      </c>
      <c r="P42" s="194" t="s">
        <v>61</v>
      </c>
      <c r="Q42" s="192">
        <v>1</v>
      </c>
    </row>
    <row r="43" spans="2:17" x14ac:dyDescent="0.25">
      <c r="B43" s="157">
        <v>43114.581250000003</v>
      </c>
      <c r="C43" s="152">
        <v>461</v>
      </c>
      <c r="D43" s="158" t="s">
        <v>359</v>
      </c>
      <c r="E43" s="153" t="s">
        <v>7</v>
      </c>
      <c r="F43" s="159" t="s">
        <v>2</v>
      </c>
      <c r="H43" s="175">
        <v>253</v>
      </c>
      <c r="I43" s="167" t="s">
        <v>282</v>
      </c>
      <c r="J43" s="168"/>
      <c r="K43" s="168">
        <v>2</v>
      </c>
      <c r="L43" s="168">
        <v>2</v>
      </c>
      <c r="N43" s="195" t="s">
        <v>7</v>
      </c>
      <c r="O43" s="196">
        <v>157</v>
      </c>
      <c r="P43" s="194" t="s">
        <v>138</v>
      </c>
      <c r="Q43" s="192">
        <v>1</v>
      </c>
    </row>
    <row r="44" spans="2:17" x14ac:dyDescent="0.25">
      <c r="B44" s="157">
        <v>43115.441666666666</v>
      </c>
      <c r="C44" s="152">
        <v>172</v>
      </c>
      <c r="D44" s="158" t="s">
        <v>223</v>
      </c>
      <c r="E44" s="153" t="s">
        <v>7</v>
      </c>
      <c r="F44" s="159" t="s">
        <v>2</v>
      </c>
      <c r="H44" s="175">
        <v>257</v>
      </c>
      <c r="I44" s="167" t="s">
        <v>328</v>
      </c>
      <c r="J44" s="168">
        <v>1</v>
      </c>
      <c r="K44" s="168"/>
      <c r="L44" s="168">
        <v>1</v>
      </c>
      <c r="N44" s="193" t="s">
        <v>19</v>
      </c>
      <c r="O44" s="193">
        <v>444</v>
      </c>
      <c r="P44" s="194" t="s">
        <v>37</v>
      </c>
      <c r="Q44" s="192">
        <v>1</v>
      </c>
    </row>
    <row r="45" spans="2:17" x14ac:dyDescent="0.25">
      <c r="B45" s="157">
        <v>43115.443749999999</v>
      </c>
      <c r="C45" s="152">
        <v>172</v>
      </c>
      <c r="D45" s="158" t="s">
        <v>223</v>
      </c>
      <c r="E45" s="153" t="s">
        <v>7</v>
      </c>
      <c r="F45" s="159" t="s">
        <v>2</v>
      </c>
      <c r="H45" s="175">
        <v>262</v>
      </c>
      <c r="I45" s="169" t="s">
        <v>289</v>
      </c>
      <c r="J45" s="170"/>
      <c r="K45" s="170">
        <v>4</v>
      </c>
      <c r="L45" s="170">
        <v>4</v>
      </c>
      <c r="N45" s="193" t="s">
        <v>7</v>
      </c>
      <c r="O45" s="193">
        <v>454</v>
      </c>
      <c r="P45" s="203" t="s">
        <v>324</v>
      </c>
      <c r="Q45" s="192">
        <v>1</v>
      </c>
    </row>
    <row r="46" spans="2:17" x14ac:dyDescent="0.25">
      <c r="B46" s="157">
        <v>43115.525000000001</v>
      </c>
      <c r="C46" s="152">
        <v>458</v>
      </c>
      <c r="D46" s="158" t="s">
        <v>341</v>
      </c>
      <c r="E46" s="153" t="s">
        <v>7</v>
      </c>
      <c r="F46" s="159" t="s">
        <v>2</v>
      </c>
      <c r="H46" s="175">
        <v>265</v>
      </c>
      <c r="I46" s="167" t="s">
        <v>275</v>
      </c>
      <c r="J46" s="168">
        <v>2</v>
      </c>
      <c r="K46" s="168"/>
      <c r="L46" s="168">
        <v>2</v>
      </c>
      <c r="N46" s="195" t="s">
        <v>7</v>
      </c>
      <c r="O46" s="196">
        <v>98</v>
      </c>
      <c r="P46" s="194" t="s">
        <v>16</v>
      </c>
      <c r="Q46" s="192">
        <v>1</v>
      </c>
    </row>
    <row r="47" spans="2:17" x14ac:dyDescent="0.25">
      <c r="B47" s="157">
        <v>43115.691666666666</v>
      </c>
      <c r="C47" s="152">
        <v>121</v>
      </c>
      <c r="D47" s="158" t="s">
        <v>304</v>
      </c>
      <c r="E47" s="153" t="s">
        <v>80</v>
      </c>
      <c r="F47" s="159" t="s">
        <v>1</v>
      </c>
      <c r="H47" s="175">
        <v>297</v>
      </c>
      <c r="I47" s="167" t="s">
        <v>211</v>
      </c>
      <c r="J47" s="168">
        <v>2</v>
      </c>
      <c r="K47" s="168"/>
      <c r="L47" s="168">
        <v>2</v>
      </c>
      <c r="N47" s="193" t="s">
        <v>29</v>
      </c>
      <c r="O47" s="193">
        <v>224</v>
      </c>
      <c r="P47" s="194" t="s">
        <v>145</v>
      </c>
      <c r="Q47" s="192">
        <v>1</v>
      </c>
    </row>
    <row r="48" spans="2:17" x14ac:dyDescent="0.25">
      <c r="B48" s="157">
        <v>43115.701388888891</v>
      </c>
      <c r="C48" s="152">
        <v>389</v>
      </c>
      <c r="D48" s="158" t="s">
        <v>308</v>
      </c>
      <c r="E48" s="153" t="s">
        <v>7</v>
      </c>
      <c r="F48" s="159" t="s">
        <v>1</v>
      </c>
      <c r="H48" s="175">
        <v>311</v>
      </c>
      <c r="I48" s="167" t="s">
        <v>494</v>
      </c>
      <c r="J48" s="168"/>
      <c r="K48" s="168">
        <v>1</v>
      </c>
      <c r="L48" s="168">
        <v>1</v>
      </c>
      <c r="N48" s="195" t="s">
        <v>39</v>
      </c>
      <c r="O48" s="196">
        <v>189</v>
      </c>
      <c r="P48" s="194" t="s">
        <v>40</v>
      </c>
      <c r="Q48" s="192">
        <v>1</v>
      </c>
    </row>
    <row r="49" spans="2:17" ht="25.5" x14ac:dyDescent="0.25">
      <c r="B49" s="157">
        <v>43115.732638888891</v>
      </c>
      <c r="C49" s="152">
        <v>197</v>
      </c>
      <c r="D49" s="158" t="s">
        <v>266</v>
      </c>
      <c r="E49" s="153" t="s">
        <v>7</v>
      </c>
      <c r="F49" s="159" t="s">
        <v>2</v>
      </c>
      <c r="H49" s="175">
        <v>312</v>
      </c>
      <c r="I49" s="167" t="s">
        <v>332</v>
      </c>
      <c r="J49" s="168"/>
      <c r="K49" s="168">
        <v>1</v>
      </c>
      <c r="L49" s="168">
        <v>1</v>
      </c>
      <c r="N49" s="195" t="s">
        <v>39</v>
      </c>
      <c r="O49" s="193">
        <v>385</v>
      </c>
      <c r="P49" s="194" t="s">
        <v>62</v>
      </c>
      <c r="Q49" s="192">
        <v>1</v>
      </c>
    </row>
    <row r="50" spans="2:17" ht="25.5" x14ac:dyDescent="0.25">
      <c r="B50" s="157">
        <v>43116.450694444444</v>
      </c>
      <c r="C50" s="152">
        <v>248</v>
      </c>
      <c r="D50" s="158" t="s">
        <v>274</v>
      </c>
      <c r="E50" s="153" t="s">
        <v>7</v>
      </c>
      <c r="F50" s="159" t="s">
        <v>1</v>
      </c>
      <c r="H50" s="175">
        <v>367</v>
      </c>
      <c r="I50" s="167" t="s">
        <v>233</v>
      </c>
      <c r="J50" s="168">
        <v>1</v>
      </c>
      <c r="K50" s="168"/>
      <c r="L50" s="168">
        <v>1</v>
      </c>
      <c r="N50" s="193" t="s">
        <v>29</v>
      </c>
      <c r="O50" s="193">
        <v>257</v>
      </c>
      <c r="P50" s="194" t="s">
        <v>144</v>
      </c>
      <c r="Q50" s="192">
        <v>1</v>
      </c>
    </row>
    <row r="51" spans="2:17" x14ac:dyDescent="0.25">
      <c r="B51" s="157">
        <v>43116.658333333333</v>
      </c>
      <c r="C51" s="152">
        <v>378</v>
      </c>
      <c r="D51" s="158" t="s">
        <v>221</v>
      </c>
      <c r="E51" s="153" t="s">
        <v>7</v>
      </c>
      <c r="F51" s="159" t="s">
        <v>1</v>
      </c>
      <c r="H51" s="175">
        <v>378</v>
      </c>
      <c r="I51" s="169" t="s">
        <v>221</v>
      </c>
      <c r="J51" s="170">
        <v>1</v>
      </c>
      <c r="K51" s="170">
        <v>5</v>
      </c>
      <c r="L51" s="170">
        <v>6</v>
      </c>
      <c r="N51" s="193" t="s">
        <v>7</v>
      </c>
      <c r="O51" s="193">
        <v>383</v>
      </c>
      <c r="P51" s="194" t="s">
        <v>135</v>
      </c>
      <c r="Q51" s="192">
        <v>1</v>
      </c>
    </row>
    <row r="52" spans="2:17" x14ac:dyDescent="0.25">
      <c r="B52" s="157">
        <v>43116.668055555558</v>
      </c>
      <c r="C52" s="152">
        <v>382</v>
      </c>
      <c r="D52" s="158" t="s">
        <v>232</v>
      </c>
      <c r="E52" s="153" t="s">
        <v>136</v>
      </c>
      <c r="F52" s="159" t="s">
        <v>2</v>
      </c>
      <c r="H52" s="175">
        <v>380</v>
      </c>
      <c r="I52" s="167" t="s">
        <v>280</v>
      </c>
      <c r="J52" s="168"/>
      <c r="K52" s="168">
        <v>2</v>
      </c>
      <c r="L52" s="168">
        <v>2</v>
      </c>
      <c r="N52" s="195" t="s">
        <v>19</v>
      </c>
      <c r="O52" s="196">
        <v>174</v>
      </c>
      <c r="P52" s="194" t="s">
        <v>86</v>
      </c>
      <c r="Q52" s="192">
        <v>1</v>
      </c>
    </row>
    <row r="53" spans="2:17" x14ac:dyDescent="0.25">
      <c r="B53" s="157">
        <v>43116.673611111109</v>
      </c>
      <c r="C53" s="152">
        <v>382</v>
      </c>
      <c r="D53" s="158" t="s">
        <v>232</v>
      </c>
      <c r="E53" s="153" t="s">
        <v>136</v>
      </c>
      <c r="F53" s="159" t="s">
        <v>2</v>
      </c>
      <c r="H53" s="175">
        <v>382</v>
      </c>
      <c r="I53" s="169" t="s">
        <v>232</v>
      </c>
      <c r="J53" s="170">
        <v>4</v>
      </c>
      <c r="K53" s="170"/>
      <c r="L53" s="170">
        <v>4</v>
      </c>
      <c r="N53" s="197" t="s">
        <v>7</v>
      </c>
      <c r="O53" s="193">
        <v>461</v>
      </c>
      <c r="P53" s="194" t="s">
        <v>356</v>
      </c>
      <c r="Q53" s="192">
        <v>1</v>
      </c>
    </row>
    <row r="54" spans="2:17" x14ac:dyDescent="0.25">
      <c r="B54" s="157">
        <v>43116.681250000001</v>
      </c>
      <c r="C54" s="152">
        <v>455</v>
      </c>
      <c r="D54" s="158" t="s">
        <v>492</v>
      </c>
      <c r="E54" s="153" t="s">
        <v>7</v>
      </c>
      <c r="F54" s="159" t="s">
        <v>2</v>
      </c>
      <c r="H54" s="175">
        <v>383</v>
      </c>
      <c r="I54" s="167" t="s">
        <v>238</v>
      </c>
      <c r="J54" s="168">
        <v>1</v>
      </c>
      <c r="K54" s="168"/>
      <c r="L54" s="168">
        <v>1</v>
      </c>
      <c r="N54" s="195" t="s">
        <v>7</v>
      </c>
      <c r="O54" s="196">
        <v>168</v>
      </c>
      <c r="P54" s="194" t="s">
        <v>24</v>
      </c>
      <c r="Q54" s="192">
        <v>1</v>
      </c>
    </row>
    <row r="55" spans="2:17" x14ac:dyDescent="0.25">
      <c r="B55" s="157">
        <v>43117.479166666664</v>
      </c>
      <c r="C55" s="152">
        <v>137</v>
      </c>
      <c r="D55" s="158" t="s">
        <v>311</v>
      </c>
      <c r="E55" s="153" t="s">
        <v>52</v>
      </c>
      <c r="F55" s="159" t="s">
        <v>2</v>
      </c>
      <c r="H55" s="175">
        <v>385</v>
      </c>
      <c r="I55" s="167" t="s">
        <v>306</v>
      </c>
      <c r="J55" s="168"/>
      <c r="K55" s="168">
        <v>1</v>
      </c>
      <c r="L55" s="168">
        <v>1</v>
      </c>
      <c r="N55" s="193" t="s">
        <v>75</v>
      </c>
      <c r="O55" s="193">
        <v>201</v>
      </c>
      <c r="P55" s="194" t="s">
        <v>177</v>
      </c>
      <c r="Q55" s="192">
        <v>1</v>
      </c>
    </row>
    <row r="56" spans="2:17" x14ac:dyDescent="0.25">
      <c r="B56" s="157">
        <v>43117.523611111108</v>
      </c>
      <c r="C56" s="152">
        <v>383</v>
      </c>
      <c r="D56" s="158" t="s">
        <v>238</v>
      </c>
      <c r="E56" s="153" t="s">
        <v>7</v>
      </c>
      <c r="F56" s="159" t="s">
        <v>2</v>
      </c>
      <c r="H56" s="175">
        <v>389</v>
      </c>
      <c r="I56" s="167" t="s">
        <v>308</v>
      </c>
      <c r="J56" s="168"/>
      <c r="K56" s="168">
        <v>1</v>
      </c>
      <c r="L56" s="168">
        <v>1</v>
      </c>
      <c r="N56" s="193" t="s">
        <v>7</v>
      </c>
      <c r="O56" s="193">
        <v>389</v>
      </c>
      <c r="P56" s="194" t="s">
        <v>101</v>
      </c>
      <c r="Q56" s="192">
        <v>1</v>
      </c>
    </row>
    <row r="57" spans="2:17" x14ac:dyDescent="0.25">
      <c r="B57" s="157">
        <v>43117.558333333334</v>
      </c>
      <c r="C57" s="152">
        <v>161</v>
      </c>
      <c r="D57" s="158" t="s">
        <v>240</v>
      </c>
      <c r="E57" s="153" t="s">
        <v>34</v>
      </c>
      <c r="F57" s="159" t="s">
        <v>2</v>
      </c>
      <c r="H57" s="175">
        <v>444</v>
      </c>
      <c r="I57" s="167" t="s">
        <v>278</v>
      </c>
      <c r="J57" s="168">
        <v>1</v>
      </c>
      <c r="K57" s="168"/>
      <c r="L57" s="168">
        <v>1</v>
      </c>
      <c r="N57" s="195" t="s">
        <v>52</v>
      </c>
      <c r="O57" s="196">
        <v>137</v>
      </c>
      <c r="P57" s="194" t="s">
        <v>53</v>
      </c>
      <c r="Q57" s="192">
        <v>1</v>
      </c>
    </row>
    <row r="58" spans="2:17" ht="25.5" x14ac:dyDescent="0.25">
      <c r="B58" s="157">
        <v>43117.602083333331</v>
      </c>
      <c r="C58" s="152">
        <v>201</v>
      </c>
      <c r="D58" s="158" t="s">
        <v>307</v>
      </c>
      <c r="E58" s="153" t="s">
        <v>75</v>
      </c>
      <c r="F58" s="159" t="s">
        <v>1</v>
      </c>
      <c r="H58" s="175">
        <v>451</v>
      </c>
      <c r="I58" s="167" t="s">
        <v>267</v>
      </c>
      <c r="J58" s="168">
        <v>3</v>
      </c>
      <c r="K58" s="168"/>
      <c r="L58" s="168">
        <v>3</v>
      </c>
      <c r="N58" s="195" t="s">
        <v>48</v>
      </c>
      <c r="O58" s="196">
        <v>143</v>
      </c>
      <c r="P58" s="194" t="s">
        <v>49</v>
      </c>
      <c r="Q58" s="192">
        <v>1</v>
      </c>
    </row>
    <row r="59" spans="2:17" x14ac:dyDescent="0.25">
      <c r="B59" s="157">
        <v>43117.640972222223</v>
      </c>
      <c r="C59" s="152">
        <v>98</v>
      </c>
      <c r="D59" s="158" t="s">
        <v>286</v>
      </c>
      <c r="E59" s="153" t="s">
        <v>7</v>
      </c>
      <c r="F59" s="159" t="s">
        <v>1</v>
      </c>
      <c r="H59" s="175">
        <v>454</v>
      </c>
      <c r="I59" s="167" t="s">
        <v>303</v>
      </c>
      <c r="J59" s="168"/>
      <c r="K59" s="168">
        <v>1</v>
      </c>
      <c r="L59" s="168">
        <v>1</v>
      </c>
      <c r="N59" s="193" t="s">
        <v>7</v>
      </c>
      <c r="O59" s="193">
        <v>248</v>
      </c>
      <c r="P59" s="194" t="s">
        <v>146</v>
      </c>
      <c r="Q59" s="192">
        <v>1</v>
      </c>
    </row>
    <row r="60" spans="2:17" x14ac:dyDescent="0.25">
      <c r="B60" s="157">
        <v>43117.761805555558</v>
      </c>
      <c r="C60" s="152">
        <v>165</v>
      </c>
      <c r="D60" s="158" t="s">
        <v>250</v>
      </c>
      <c r="E60" s="153" t="s">
        <v>7</v>
      </c>
      <c r="F60" s="159" t="s">
        <v>1</v>
      </c>
      <c r="H60" s="175">
        <v>455</v>
      </c>
      <c r="I60" s="167" t="s">
        <v>492</v>
      </c>
      <c r="J60" s="168">
        <v>1</v>
      </c>
      <c r="K60" s="168"/>
      <c r="L60" s="168">
        <v>1</v>
      </c>
      <c r="N60" s="195" t="s">
        <v>39</v>
      </c>
      <c r="O60" s="196">
        <v>152</v>
      </c>
      <c r="P60" s="194" t="s">
        <v>83</v>
      </c>
      <c r="Q60" s="192">
        <v>1</v>
      </c>
    </row>
    <row r="61" spans="2:17" ht="25.5" x14ac:dyDescent="0.25">
      <c r="B61" s="157">
        <v>43117.807638888888</v>
      </c>
      <c r="C61" s="152">
        <v>257</v>
      </c>
      <c r="D61" s="158" t="s">
        <v>328</v>
      </c>
      <c r="E61" s="153" t="s">
        <v>29</v>
      </c>
      <c r="F61" s="159" t="s">
        <v>2</v>
      </c>
      <c r="H61" s="175">
        <v>457</v>
      </c>
      <c r="I61" s="167" t="s">
        <v>491</v>
      </c>
      <c r="J61" s="168"/>
      <c r="K61" s="168">
        <v>1</v>
      </c>
      <c r="L61" s="168">
        <v>1</v>
      </c>
      <c r="N61" s="193" t="s">
        <v>7</v>
      </c>
      <c r="O61" s="193">
        <v>229</v>
      </c>
      <c r="P61" s="194" t="s">
        <v>156</v>
      </c>
      <c r="Q61" s="192">
        <v>1</v>
      </c>
    </row>
    <row r="62" spans="2:17" x14ac:dyDescent="0.25">
      <c r="B62" s="157">
        <v>43118.498611111114</v>
      </c>
      <c r="C62" s="152">
        <v>459</v>
      </c>
      <c r="D62" s="158" t="s">
        <v>353</v>
      </c>
      <c r="E62" s="153" t="s">
        <v>7</v>
      </c>
      <c r="F62" s="159" t="s">
        <v>2</v>
      </c>
      <c r="H62" s="175">
        <v>458</v>
      </c>
      <c r="I62" s="169" t="s">
        <v>341</v>
      </c>
      <c r="J62" s="170">
        <v>2</v>
      </c>
      <c r="K62" s="170">
        <v>2</v>
      </c>
      <c r="L62" s="170">
        <v>4</v>
      </c>
      <c r="N62" s="195" t="s">
        <v>67</v>
      </c>
      <c r="O62" s="196">
        <v>312</v>
      </c>
      <c r="P62" s="194" t="s">
        <v>68</v>
      </c>
      <c r="Q62" s="192">
        <v>1</v>
      </c>
    </row>
    <row r="63" spans="2:17" x14ac:dyDescent="0.25">
      <c r="B63" s="157">
        <v>43118.739583333336</v>
      </c>
      <c r="C63" s="152">
        <v>165</v>
      </c>
      <c r="D63" s="158" t="s">
        <v>250</v>
      </c>
      <c r="E63" s="153" t="s">
        <v>7</v>
      </c>
      <c r="F63" s="159" t="s">
        <v>1</v>
      </c>
      <c r="H63" s="175">
        <v>459</v>
      </c>
      <c r="I63" s="167" t="s">
        <v>353</v>
      </c>
      <c r="J63" s="168">
        <v>1</v>
      </c>
      <c r="K63" s="168">
        <v>2</v>
      </c>
      <c r="L63" s="168">
        <v>3</v>
      </c>
      <c r="N63" s="195" t="s">
        <v>80</v>
      </c>
      <c r="O63" s="196">
        <v>121</v>
      </c>
      <c r="P63" s="194" t="s">
        <v>81</v>
      </c>
      <c r="Q63" s="192">
        <v>1</v>
      </c>
    </row>
    <row r="64" spans="2:17" x14ac:dyDescent="0.25">
      <c r="B64" s="157">
        <v>43119.636111111111</v>
      </c>
      <c r="C64" s="152">
        <v>380</v>
      </c>
      <c r="D64" s="158" t="s">
        <v>280</v>
      </c>
      <c r="E64" s="153" t="s">
        <v>71</v>
      </c>
      <c r="F64" s="159" t="s">
        <v>1</v>
      </c>
      <c r="H64" s="175">
        <v>460</v>
      </c>
      <c r="I64" s="167" t="s">
        <v>352</v>
      </c>
      <c r="J64" s="168">
        <v>2</v>
      </c>
      <c r="K64" s="168"/>
      <c r="L64" s="168">
        <v>2</v>
      </c>
      <c r="N64" s="193" t="s">
        <v>7</v>
      </c>
      <c r="O64" s="193">
        <v>494</v>
      </c>
      <c r="P64" s="194" t="s">
        <v>415</v>
      </c>
      <c r="Q64" s="192">
        <v>1</v>
      </c>
    </row>
    <row r="65" spans="2:17" x14ac:dyDescent="0.25">
      <c r="B65" s="157">
        <v>43119.662499999999</v>
      </c>
      <c r="C65" s="152">
        <v>161</v>
      </c>
      <c r="D65" s="158" t="s">
        <v>240</v>
      </c>
      <c r="E65" s="153" t="s">
        <v>34</v>
      </c>
      <c r="F65" s="159" t="s">
        <v>2</v>
      </c>
      <c r="H65" s="175">
        <v>461</v>
      </c>
      <c r="I65" s="167" t="s">
        <v>359</v>
      </c>
      <c r="J65" s="168">
        <v>1</v>
      </c>
      <c r="K65" s="168"/>
      <c r="L65" s="168">
        <v>1</v>
      </c>
      <c r="N65" s="193" t="s">
        <v>7</v>
      </c>
      <c r="O65" s="193">
        <v>496</v>
      </c>
      <c r="P65" s="194" t="s">
        <v>414</v>
      </c>
      <c r="Q65" s="192">
        <v>1</v>
      </c>
    </row>
    <row r="66" spans="2:17" ht="25.5" x14ac:dyDescent="0.25">
      <c r="B66" s="157">
        <v>43119.789583333331</v>
      </c>
      <c r="C66" s="152">
        <v>265</v>
      </c>
      <c r="D66" s="158" t="s">
        <v>275</v>
      </c>
      <c r="E66" s="153" t="s">
        <v>7</v>
      </c>
      <c r="F66" s="159" t="s">
        <v>2</v>
      </c>
      <c r="H66" s="176">
        <v>464</v>
      </c>
      <c r="I66" s="167" t="s">
        <v>421</v>
      </c>
      <c r="J66" s="168">
        <v>2</v>
      </c>
      <c r="K66" s="168"/>
      <c r="L66" s="168">
        <v>2</v>
      </c>
      <c r="N66" s="195" t="s">
        <v>87</v>
      </c>
      <c r="O66" s="196">
        <v>127</v>
      </c>
      <c r="P66" s="194" t="s">
        <v>88</v>
      </c>
      <c r="Q66" s="192">
        <v>1</v>
      </c>
    </row>
    <row r="67" spans="2:17" ht="25.5" x14ac:dyDescent="0.25">
      <c r="B67" s="157">
        <v>43119.796527777777</v>
      </c>
      <c r="C67" s="152">
        <v>265</v>
      </c>
      <c r="D67" s="158" t="s">
        <v>275</v>
      </c>
      <c r="E67" s="153" t="s">
        <v>7</v>
      </c>
      <c r="F67" s="159" t="s">
        <v>2</v>
      </c>
      <c r="H67" s="175">
        <v>468</v>
      </c>
      <c r="I67" s="167" t="s">
        <v>441</v>
      </c>
      <c r="J67" s="168"/>
      <c r="K67" s="168">
        <v>2</v>
      </c>
      <c r="L67" s="168">
        <v>2</v>
      </c>
      <c r="N67" s="195" t="s">
        <v>34</v>
      </c>
      <c r="O67" s="196">
        <v>311</v>
      </c>
      <c r="P67" s="194" t="s">
        <v>78</v>
      </c>
      <c r="Q67" s="192">
        <v>1</v>
      </c>
    </row>
    <row r="68" spans="2:17" x14ac:dyDescent="0.25">
      <c r="B68" s="157">
        <v>43120.597222222219</v>
      </c>
      <c r="C68" s="152">
        <v>458</v>
      </c>
      <c r="D68" s="158" t="s">
        <v>341</v>
      </c>
      <c r="E68" s="153" t="s">
        <v>7</v>
      </c>
      <c r="F68" s="159" t="s">
        <v>2</v>
      </c>
      <c r="H68" s="175">
        <v>494</v>
      </c>
      <c r="I68" s="167" t="s">
        <v>422</v>
      </c>
      <c r="J68" s="168">
        <v>1</v>
      </c>
      <c r="K68" s="168"/>
      <c r="L68" s="168">
        <v>1</v>
      </c>
      <c r="N68" s="193" t="s">
        <v>91</v>
      </c>
      <c r="O68" s="193">
        <v>215</v>
      </c>
      <c r="P68" s="194" t="s">
        <v>173</v>
      </c>
      <c r="Q68" s="192">
        <v>1</v>
      </c>
    </row>
    <row r="69" spans="2:17" ht="25.5" x14ac:dyDescent="0.25">
      <c r="B69" s="157">
        <v>43120.793749999997</v>
      </c>
      <c r="C69" s="152">
        <v>262</v>
      </c>
      <c r="D69" s="158" t="s">
        <v>289</v>
      </c>
      <c r="E69" s="153" t="s">
        <v>7</v>
      </c>
      <c r="F69" s="159" t="s">
        <v>1</v>
      </c>
      <c r="H69" s="175">
        <v>496</v>
      </c>
      <c r="I69" s="167" t="s">
        <v>439</v>
      </c>
      <c r="J69" s="168"/>
      <c r="K69" s="168">
        <v>1</v>
      </c>
      <c r="L69" s="168">
        <v>1</v>
      </c>
      <c r="N69" s="193" t="s">
        <v>183</v>
      </c>
      <c r="O69" s="193">
        <v>455</v>
      </c>
      <c r="P69" s="194" t="s">
        <v>428</v>
      </c>
      <c r="Q69" s="192">
        <v>1</v>
      </c>
    </row>
    <row r="70" spans="2:17" ht="25.5" x14ac:dyDescent="0.25">
      <c r="B70" s="157">
        <v>43121.550694444442</v>
      </c>
      <c r="C70" s="152">
        <v>226</v>
      </c>
      <c r="D70" s="158" t="s">
        <v>268</v>
      </c>
      <c r="E70" s="153" t="s">
        <v>7</v>
      </c>
      <c r="F70" s="159" t="s">
        <v>2</v>
      </c>
      <c r="H70" s="175">
        <v>498</v>
      </c>
      <c r="I70" s="167" t="s">
        <v>488</v>
      </c>
      <c r="J70" s="168">
        <v>1</v>
      </c>
      <c r="K70" s="168"/>
      <c r="L70" s="168">
        <v>1</v>
      </c>
      <c r="N70" s="193" t="s">
        <v>113</v>
      </c>
      <c r="O70" s="193">
        <v>457</v>
      </c>
      <c r="P70" s="203" t="s">
        <v>346</v>
      </c>
      <c r="Q70" s="192">
        <v>1</v>
      </c>
    </row>
    <row r="71" spans="2:17" x14ac:dyDescent="0.25">
      <c r="B71" s="157">
        <v>43121.688888888886</v>
      </c>
      <c r="C71" s="152">
        <v>512</v>
      </c>
      <c r="D71" s="158" t="s">
        <v>493</v>
      </c>
      <c r="E71" s="153" t="s">
        <v>7</v>
      </c>
      <c r="F71" s="159" t="s">
        <v>2</v>
      </c>
      <c r="H71" s="175">
        <v>505</v>
      </c>
      <c r="I71" s="167" t="s">
        <v>495</v>
      </c>
      <c r="J71" s="168"/>
      <c r="K71" s="168">
        <v>1</v>
      </c>
      <c r="L71" s="168">
        <v>1</v>
      </c>
      <c r="N71" s="193" t="s">
        <v>109</v>
      </c>
      <c r="O71" s="193">
        <v>498</v>
      </c>
      <c r="P71" s="194" t="s">
        <v>417</v>
      </c>
      <c r="Q71" s="192">
        <v>1</v>
      </c>
    </row>
    <row r="72" spans="2:17" x14ac:dyDescent="0.25">
      <c r="B72" s="157">
        <v>43121.697222222225</v>
      </c>
      <c r="C72" s="152">
        <v>512</v>
      </c>
      <c r="D72" s="158" t="s">
        <v>493</v>
      </c>
      <c r="E72" s="153" t="s">
        <v>7</v>
      </c>
      <c r="F72" s="159" t="s">
        <v>2</v>
      </c>
      <c r="H72" s="176">
        <v>512</v>
      </c>
      <c r="I72" s="167" t="s">
        <v>493</v>
      </c>
      <c r="J72" s="168">
        <v>2</v>
      </c>
      <c r="K72" s="168">
        <v>1</v>
      </c>
      <c r="L72" s="168">
        <v>3</v>
      </c>
      <c r="N72" s="193" t="s">
        <v>7</v>
      </c>
      <c r="O72" s="193">
        <v>505</v>
      </c>
      <c r="P72" s="194" t="s">
        <v>443</v>
      </c>
      <c r="Q72" s="192">
        <v>1</v>
      </c>
    </row>
    <row r="73" spans="2:17" x14ac:dyDescent="0.25">
      <c r="B73" s="157">
        <v>43121.738888888889</v>
      </c>
      <c r="C73" s="152">
        <v>464</v>
      </c>
      <c r="D73" s="158" t="s">
        <v>421</v>
      </c>
      <c r="E73" s="153" t="s">
        <v>7</v>
      </c>
      <c r="F73" s="159" t="s">
        <v>2</v>
      </c>
      <c r="H73" s="177" t="s">
        <v>3</v>
      </c>
      <c r="I73" s="177"/>
      <c r="J73" s="168">
        <v>41</v>
      </c>
      <c r="K73" s="168">
        <v>57</v>
      </c>
      <c r="L73" s="168">
        <v>98</v>
      </c>
      <c r="N73" s="200" t="s">
        <v>7</v>
      </c>
      <c r="O73" s="201">
        <v>163</v>
      </c>
      <c r="P73" s="202" t="s">
        <v>84</v>
      </c>
      <c r="Q73" s="192">
        <v>0</v>
      </c>
    </row>
    <row r="74" spans="2:17" x14ac:dyDescent="0.25">
      <c r="B74" s="157">
        <v>43121.753472222219</v>
      </c>
      <c r="C74" s="152">
        <v>464</v>
      </c>
      <c r="D74" s="158" t="s">
        <v>421</v>
      </c>
      <c r="E74" s="153" t="s">
        <v>7</v>
      </c>
      <c r="F74" s="159" t="s">
        <v>2</v>
      </c>
      <c r="H74" s="51"/>
      <c r="I74" s="51"/>
      <c r="J74" s="51"/>
      <c r="K74" s="51"/>
      <c r="N74" s="36" t="s">
        <v>7</v>
      </c>
      <c r="O74" s="36">
        <v>268</v>
      </c>
      <c r="P74" s="202" t="s">
        <v>43</v>
      </c>
      <c r="Q74" s="192">
        <v>0</v>
      </c>
    </row>
    <row r="75" spans="2:17" x14ac:dyDescent="0.25">
      <c r="B75" s="157">
        <v>43122.53402777778</v>
      </c>
      <c r="C75" s="152">
        <v>311</v>
      </c>
      <c r="D75" s="158" t="s">
        <v>494</v>
      </c>
      <c r="E75" s="153" t="s">
        <v>34</v>
      </c>
      <c r="F75" s="159" t="s">
        <v>1</v>
      </c>
      <c r="H75" s="178"/>
      <c r="I75" s="63"/>
      <c r="N75" s="195" t="s">
        <v>7</v>
      </c>
      <c r="O75" s="196">
        <v>167</v>
      </c>
      <c r="P75" s="194" t="s">
        <v>98</v>
      </c>
      <c r="Q75" s="192">
        <v>0</v>
      </c>
    </row>
    <row r="76" spans="2:17" ht="30" x14ac:dyDescent="0.25">
      <c r="B76" s="157">
        <v>43123.361805555556</v>
      </c>
      <c r="C76" s="152">
        <v>459</v>
      </c>
      <c r="D76" s="158" t="s">
        <v>353</v>
      </c>
      <c r="E76" s="153" t="s">
        <v>7</v>
      </c>
      <c r="F76" s="159" t="s">
        <v>1</v>
      </c>
      <c r="H76" s="179" t="s">
        <v>500</v>
      </c>
      <c r="I76" s="179"/>
      <c r="J76" s="179"/>
      <c r="N76" s="195" t="s">
        <v>29</v>
      </c>
      <c r="O76" s="196">
        <v>309</v>
      </c>
      <c r="P76" s="194" t="s">
        <v>79</v>
      </c>
      <c r="Q76" s="192">
        <v>0</v>
      </c>
    </row>
    <row r="77" spans="2:17" x14ac:dyDescent="0.25">
      <c r="B77" s="157">
        <v>43123.384722222225</v>
      </c>
      <c r="C77" s="152">
        <v>459</v>
      </c>
      <c r="D77" s="158" t="s">
        <v>353</v>
      </c>
      <c r="E77" s="153" t="s">
        <v>7</v>
      </c>
      <c r="F77" s="159" t="s">
        <v>1</v>
      </c>
      <c r="H77" s="180" t="s">
        <v>497</v>
      </c>
      <c r="I77" s="77" t="s">
        <v>498</v>
      </c>
      <c r="J77" s="77" t="s">
        <v>0</v>
      </c>
      <c r="K77" s="63" t="s">
        <v>5</v>
      </c>
      <c r="N77" s="195" t="s">
        <v>39</v>
      </c>
      <c r="O77" s="196">
        <v>188</v>
      </c>
      <c r="P77" s="194" t="s">
        <v>121</v>
      </c>
      <c r="Q77" s="192">
        <v>0</v>
      </c>
    </row>
    <row r="78" spans="2:17" ht="25.5" x14ac:dyDescent="0.25">
      <c r="B78" s="157">
        <v>43123.439583333333</v>
      </c>
      <c r="C78" s="152">
        <v>512</v>
      </c>
      <c r="D78" s="158" t="s">
        <v>493</v>
      </c>
      <c r="E78" s="153" t="s">
        <v>7</v>
      </c>
      <c r="F78" s="159" t="s">
        <v>1</v>
      </c>
      <c r="H78" s="177" t="s">
        <v>290</v>
      </c>
      <c r="I78" s="181">
        <v>43109.629166666666</v>
      </c>
      <c r="J78" s="167" t="s">
        <v>1</v>
      </c>
      <c r="K78" s="168">
        <v>1</v>
      </c>
      <c r="N78" s="193" t="s">
        <v>7</v>
      </c>
      <c r="O78" s="193">
        <v>110</v>
      </c>
      <c r="P78" s="194" t="s">
        <v>90</v>
      </c>
      <c r="Q78" s="192">
        <v>0</v>
      </c>
    </row>
    <row r="79" spans="2:17" x14ac:dyDescent="0.25">
      <c r="B79" s="157">
        <v>43123.713194444441</v>
      </c>
      <c r="C79" s="152">
        <v>494</v>
      </c>
      <c r="D79" s="158" t="s">
        <v>422</v>
      </c>
      <c r="E79" s="153" t="s">
        <v>7</v>
      </c>
      <c r="F79" s="159" t="s">
        <v>2</v>
      </c>
      <c r="H79" s="177"/>
      <c r="I79" s="181">
        <v>43111.709027777775</v>
      </c>
      <c r="J79" s="167" t="s">
        <v>2</v>
      </c>
      <c r="K79" s="168">
        <v>1</v>
      </c>
      <c r="N79" s="195" t="s">
        <v>7</v>
      </c>
      <c r="O79" s="196">
        <v>178</v>
      </c>
      <c r="P79" s="194" t="s">
        <v>27</v>
      </c>
      <c r="Q79" s="192">
        <v>0</v>
      </c>
    </row>
    <row r="80" spans="2:17" ht="25.5" x14ac:dyDescent="0.25">
      <c r="B80" s="157">
        <v>43123.784722222219</v>
      </c>
      <c r="C80" s="152">
        <v>168</v>
      </c>
      <c r="D80" s="158" t="s">
        <v>279</v>
      </c>
      <c r="E80" s="153" t="s">
        <v>7</v>
      </c>
      <c r="F80" s="159" t="s">
        <v>1</v>
      </c>
      <c r="H80" s="177" t="s">
        <v>304</v>
      </c>
      <c r="I80" s="181">
        <v>43115.691666666666</v>
      </c>
      <c r="J80" s="167" t="s">
        <v>1</v>
      </c>
      <c r="K80" s="168">
        <v>1</v>
      </c>
      <c r="N80" s="195" t="s">
        <v>7</v>
      </c>
      <c r="O80" s="196">
        <v>166</v>
      </c>
      <c r="P80" s="194" t="s">
        <v>23</v>
      </c>
      <c r="Q80" s="192">
        <v>0</v>
      </c>
    </row>
    <row r="81" spans="2:17" ht="25.5" x14ac:dyDescent="0.25">
      <c r="B81" s="157">
        <v>43124.520833333336</v>
      </c>
      <c r="C81" s="152">
        <v>312</v>
      </c>
      <c r="D81" s="158" t="s">
        <v>332</v>
      </c>
      <c r="E81" s="153" t="s">
        <v>67</v>
      </c>
      <c r="F81" s="159" t="s">
        <v>1</v>
      </c>
      <c r="H81" s="177" t="s">
        <v>351</v>
      </c>
      <c r="I81" s="181">
        <v>43104.716666666667</v>
      </c>
      <c r="J81" s="167" t="s">
        <v>1</v>
      </c>
      <c r="K81" s="168">
        <v>1</v>
      </c>
      <c r="N81" s="193" t="s">
        <v>7</v>
      </c>
      <c r="O81" s="193">
        <v>225</v>
      </c>
      <c r="P81" s="194" t="s">
        <v>153</v>
      </c>
      <c r="Q81" s="192">
        <v>0</v>
      </c>
    </row>
    <row r="82" spans="2:17" ht="25.5" x14ac:dyDescent="0.25">
      <c r="B82" s="157">
        <v>43124.803472222222</v>
      </c>
      <c r="C82" s="152">
        <v>143</v>
      </c>
      <c r="D82" s="158" t="s">
        <v>276</v>
      </c>
      <c r="E82" s="153" t="s">
        <v>48</v>
      </c>
      <c r="F82" s="159" t="s">
        <v>1</v>
      </c>
      <c r="H82" s="177" t="s">
        <v>311</v>
      </c>
      <c r="I82" s="181">
        <v>43117.479166666664</v>
      </c>
      <c r="J82" s="167" t="s">
        <v>2</v>
      </c>
      <c r="K82" s="168">
        <v>1</v>
      </c>
      <c r="N82" s="195" t="s">
        <v>103</v>
      </c>
      <c r="O82" s="196">
        <v>131</v>
      </c>
      <c r="P82" s="194" t="s">
        <v>104</v>
      </c>
      <c r="Q82" s="192">
        <v>0</v>
      </c>
    </row>
    <row r="83" spans="2:17" ht="25.5" x14ac:dyDescent="0.25">
      <c r="B83" s="157">
        <v>43125.734722222223</v>
      </c>
      <c r="C83" s="152">
        <v>505</v>
      </c>
      <c r="D83" s="158" t="s">
        <v>495</v>
      </c>
      <c r="E83" s="153" t="s">
        <v>7</v>
      </c>
      <c r="F83" s="159" t="s">
        <v>1</v>
      </c>
      <c r="H83" s="177" t="s">
        <v>276</v>
      </c>
      <c r="I83" s="181">
        <v>43124.803472222222</v>
      </c>
      <c r="J83" s="167" t="s">
        <v>1</v>
      </c>
      <c r="K83" s="168">
        <v>1</v>
      </c>
      <c r="N83" s="195" t="s">
        <v>131</v>
      </c>
      <c r="O83" s="196">
        <v>134</v>
      </c>
      <c r="P83" s="194" t="s">
        <v>132</v>
      </c>
      <c r="Q83" s="192">
        <v>0</v>
      </c>
    </row>
    <row r="84" spans="2:17" ht="25.5" x14ac:dyDescent="0.25">
      <c r="B84" s="157">
        <v>43126.703472222223</v>
      </c>
      <c r="C84" s="152">
        <v>200</v>
      </c>
      <c r="D84" s="158" t="s">
        <v>228</v>
      </c>
      <c r="E84" s="153" t="s">
        <v>34</v>
      </c>
      <c r="F84" s="159" t="s">
        <v>1</v>
      </c>
      <c r="H84" s="177" t="s">
        <v>245</v>
      </c>
      <c r="I84" s="181">
        <v>43110.706250000003</v>
      </c>
      <c r="J84" s="167" t="s">
        <v>1</v>
      </c>
      <c r="K84" s="168">
        <v>1</v>
      </c>
      <c r="N84" s="195" t="s">
        <v>19</v>
      </c>
      <c r="O84" s="196">
        <v>162</v>
      </c>
      <c r="P84" s="194" t="s">
        <v>20</v>
      </c>
      <c r="Q84" s="192">
        <v>0</v>
      </c>
    </row>
    <row r="85" spans="2:17" x14ac:dyDescent="0.25">
      <c r="B85" s="157">
        <v>43127.420138888891</v>
      </c>
      <c r="C85" s="152">
        <v>164</v>
      </c>
      <c r="D85" s="158" t="s">
        <v>237</v>
      </c>
      <c r="E85" s="153" t="s">
        <v>7</v>
      </c>
      <c r="F85" s="159" t="s">
        <v>1</v>
      </c>
      <c r="H85" s="177"/>
      <c r="I85" s="181">
        <v>43113.388888888891</v>
      </c>
      <c r="J85" s="167" t="s">
        <v>1</v>
      </c>
      <c r="K85" s="168">
        <v>1</v>
      </c>
      <c r="N85" s="193" t="s">
        <v>39</v>
      </c>
      <c r="O85" s="193">
        <v>388</v>
      </c>
      <c r="P85" s="194" t="s">
        <v>127</v>
      </c>
      <c r="Q85" s="192">
        <v>0</v>
      </c>
    </row>
    <row r="86" spans="2:17" ht="25.5" x14ac:dyDescent="0.25">
      <c r="B86" s="157">
        <v>43127.594444444447</v>
      </c>
      <c r="C86" s="152">
        <v>378</v>
      </c>
      <c r="D86" s="158" t="s">
        <v>221</v>
      </c>
      <c r="E86" s="153" t="s">
        <v>7</v>
      </c>
      <c r="F86" s="159" t="s">
        <v>1</v>
      </c>
      <c r="H86" s="177" t="s">
        <v>317</v>
      </c>
      <c r="I86" s="181">
        <v>43131.556250000001</v>
      </c>
      <c r="J86" s="167" t="s">
        <v>1</v>
      </c>
      <c r="K86" s="168">
        <v>1</v>
      </c>
      <c r="N86" s="195" t="s">
        <v>41</v>
      </c>
      <c r="O86" s="196">
        <v>126</v>
      </c>
      <c r="P86" s="194" t="s">
        <v>42</v>
      </c>
      <c r="Q86" s="192">
        <v>0</v>
      </c>
    </row>
    <row r="87" spans="2:17" ht="25.5" x14ac:dyDescent="0.25">
      <c r="B87" s="157">
        <v>43127.65347222222</v>
      </c>
      <c r="C87" s="152">
        <v>262</v>
      </c>
      <c r="D87" s="158" t="s">
        <v>289</v>
      </c>
      <c r="E87" s="153" t="s">
        <v>7</v>
      </c>
      <c r="F87" s="159" t="s">
        <v>1</v>
      </c>
      <c r="H87" s="177" t="s">
        <v>243</v>
      </c>
      <c r="I87" s="181">
        <v>43110.55</v>
      </c>
      <c r="J87" s="167" t="s">
        <v>1</v>
      </c>
      <c r="K87" s="168">
        <v>1</v>
      </c>
      <c r="N87" s="195" t="s">
        <v>7</v>
      </c>
      <c r="O87" s="196">
        <v>155</v>
      </c>
      <c r="P87" s="194" t="s">
        <v>105</v>
      </c>
      <c r="Q87" s="192">
        <v>0</v>
      </c>
    </row>
    <row r="88" spans="2:17" ht="25.5" x14ac:dyDescent="0.25">
      <c r="B88" s="157">
        <v>43128.628472222219</v>
      </c>
      <c r="C88" s="152">
        <v>451</v>
      </c>
      <c r="D88" s="158" t="s">
        <v>267</v>
      </c>
      <c r="E88" s="153" t="s">
        <v>7</v>
      </c>
      <c r="F88" s="159" t="s">
        <v>2</v>
      </c>
      <c r="H88" s="177" t="s">
        <v>227</v>
      </c>
      <c r="I88" s="181">
        <v>43129.363888888889</v>
      </c>
      <c r="J88" s="167" t="s">
        <v>1</v>
      </c>
      <c r="K88" s="168">
        <v>1</v>
      </c>
      <c r="N88" s="193" t="s">
        <v>29</v>
      </c>
      <c r="O88" s="193">
        <v>390</v>
      </c>
      <c r="P88" s="194" t="s">
        <v>30</v>
      </c>
      <c r="Q88" s="192">
        <v>0</v>
      </c>
    </row>
    <row r="89" spans="2:17" ht="25.5" x14ac:dyDescent="0.25">
      <c r="B89" s="157">
        <v>43128.629861111112</v>
      </c>
      <c r="C89" s="152">
        <v>451</v>
      </c>
      <c r="D89" s="158" t="s">
        <v>267</v>
      </c>
      <c r="E89" s="153" t="s">
        <v>7</v>
      </c>
      <c r="F89" s="159" t="s">
        <v>2</v>
      </c>
      <c r="H89" s="177" t="s">
        <v>240</v>
      </c>
      <c r="I89" s="181">
        <v>43109.817361111112</v>
      </c>
      <c r="J89" s="167" t="s">
        <v>1</v>
      </c>
      <c r="K89" s="168">
        <v>1</v>
      </c>
      <c r="N89" s="195" t="s">
        <v>56</v>
      </c>
      <c r="O89" s="196">
        <v>123</v>
      </c>
      <c r="P89" s="194" t="s">
        <v>57</v>
      </c>
      <c r="Q89" s="192">
        <v>0</v>
      </c>
    </row>
    <row r="90" spans="2:17" x14ac:dyDescent="0.25">
      <c r="B90" s="157">
        <v>43129.302777777775</v>
      </c>
      <c r="C90" s="152">
        <v>458</v>
      </c>
      <c r="D90" s="158" t="s">
        <v>341</v>
      </c>
      <c r="E90" s="153" t="s">
        <v>7</v>
      </c>
      <c r="F90" s="159" t="s">
        <v>1</v>
      </c>
      <c r="H90" s="177"/>
      <c r="I90" s="181">
        <v>43117.558333333334</v>
      </c>
      <c r="J90" s="167" t="s">
        <v>2</v>
      </c>
      <c r="K90" s="168">
        <v>1</v>
      </c>
      <c r="N90" s="193" t="s">
        <v>7</v>
      </c>
      <c r="O90" s="193">
        <v>252</v>
      </c>
      <c r="P90" s="194" t="s">
        <v>147</v>
      </c>
      <c r="Q90" s="192">
        <v>0</v>
      </c>
    </row>
    <row r="91" spans="2:17" x14ac:dyDescent="0.25">
      <c r="B91" s="157">
        <v>43129.363888888889</v>
      </c>
      <c r="C91" s="152">
        <v>160</v>
      </c>
      <c r="D91" s="158" t="s">
        <v>227</v>
      </c>
      <c r="E91" s="153" t="s">
        <v>7</v>
      </c>
      <c r="F91" s="159" t="s">
        <v>1</v>
      </c>
      <c r="H91" s="177"/>
      <c r="I91" s="181">
        <v>43119.662499999999</v>
      </c>
      <c r="J91" s="167" t="s">
        <v>2</v>
      </c>
      <c r="K91" s="168">
        <v>1</v>
      </c>
      <c r="N91" s="193" t="s">
        <v>7</v>
      </c>
      <c r="O91" s="193">
        <v>263</v>
      </c>
      <c r="P91" s="194" t="s">
        <v>158</v>
      </c>
      <c r="Q91" s="192">
        <v>0</v>
      </c>
    </row>
    <row r="92" spans="2:17" ht="25.5" x14ac:dyDescent="0.25">
      <c r="B92" s="157">
        <v>43129.529166666667</v>
      </c>
      <c r="C92" s="152">
        <v>460</v>
      </c>
      <c r="D92" s="158" t="s">
        <v>352</v>
      </c>
      <c r="E92" s="153" t="s">
        <v>103</v>
      </c>
      <c r="F92" s="159" t="s">
        <v>2</v>
      </c>
      <c r="H92" s="177" t="s">
        <v>237</v>
      </c>
      <c r="I92" s="181">
        <v>43127.420138888891</v>
      </c>
      <c r="J92" s="167" t="s">
        <v>1</v>
      </c>
      <c r="K92" s="168">
        <v>1</v>
      </c>
      <c r="N92" s="197" t="s">
        <v>7</v>
      </c>
      <c r="O92" s="193">
        <v>467</v>
      </c>
      <c r="P92" s="194" t="s">
        <v>362</v>
      </c>
      <c r="Q92" s="192">
        <v>0</v>
      </c>
    </row>
    <row r="93" spans="2:17" x14ac:dyDescent="0.25">
      <c r="B93" s="157">
        <v>43129.538888888892</v>
      </c>
      <c r="C93" s="152">
        <v>460</v>
      </c>
      <c r="D93" s="158" t="s">
        <v>352</v>
      </c>
      <c r="E93" s="153" t="s">
        <v>103</v>
      </c>
      <c r="F93" s="159" t="s">
        <v>2</v>
      </c>
      <c r="H93" s="177"/>
      <c r="I93" s="181">
        <v>43130.697916666664</v>
      </c>
      <c r="J93" s="167" t="s">
        <v>1</v>
      </c>
      <c r="K93" s="168">
        <v>1</v>
      </c>
      <c r="N93" s="193" t="s">
        <v>7</v>
      </c>
      <c r="O93" s="193">
        <v>502</v>
      </c>
      <c r="P93" s="194" t="s">
        <v>425</v>
      </c>
      <c r="Q93" s="192">
        <v>0</v>
      </c>
    </row>
    <row r="94" spans="2:17" ht="25.5" x14ac:dyDescent="0.25">
      <c r="B94" s="157">
        <v>43129.71875</v>
      </c>
      <c r="C94" s="152">
        <v>378</v>
      </c>
      <c r="D94" s="158" t="s">
        <v>221</v>
      </c>
      <c r="E94" s="153" t="s">
        <v>7</v>
      </c>
      <c r="F94" s="159" t="s">
        <v>1</v>
      </c>
      <c r="H94" s="177" t="s">
        <v>250</v>
      </c>
      <c r="I94" s="181">
        <v>43110.515972222223</v>
      </c>
      <c r="J94" s="167" t="s">
        <v>1</v>
      </c>
      <c r="K94" s="168">
        <v>1</v>
      </c>
      <c r="N94" s="195" t="s">
        <v>12</v>
      </c>
      <c r="O94" s="196">
        <v>133</v>
      </c>
      <c r="P94" s="194" t="s">
        <v>13</v>
      </c>
      <c r="Q94" s="192">
        <v>0</v>
      </c>
    </row>
    <row r="95" spans="2:17" x14ac:dyDescent="0.25">
      <c r="B95" s="157">
        <v>43129.838888888888</v>
      </c>
      <c r="C95" s="152">
        <v>189</v>
      </c>
      <c r="D95" s="158" t="s">
        <v>337</v>
      </c>
      <c r="E95" s="153" t="s">
        <v>39</v>
      </c>
      <c r="F95" s="159" t="s">
        <v>1</v>
      </c>
      <c r="H95" s="177"/>
      <c r="I95" s="181">
        <v>43117.761805555558</v>
      </c>
      <c r="J95" s="167" t="s">
        <v>1</v>
      </c>
      <c r="K95" s="168">
        <v>1</v>
      </c>
      <c r="N95" s="193" t="s">
        <v>71</v>
      </c>
      <c r="O95" s="193">
        <v>264</v>
      </c>
      <c r="P95" s="194" t="s">
        <v>168</v>
      </c>
      <c r="Q95" s="192">
        <v>0</v>
      </c>
    </row>
    <row r="96" spans="2:17" ht="25.5" x14ac:dyDescent="0.25">
      <c r="B96" s="157">
        <v>43130.370138888888</v>
      </c>
      <c r="C96" s="152">
        <v>200</v>
      </c>
      <c r="D96" s="158" t="s">
        <v>228</v>
      </c>
      <c r="E96" s="153" t="s">
        <v>34</v>
      </c>
      <c r="F96" s="159" t="s">
        <v>1</v>
      </c>
      <c r="H96" s="177"/>
      <c r="I96" s="181">
        <v>43118.739583333336</v>
      </c>
      <c r="J96" s="167" t="s">
        <v>1</v>
      </c>
      <c r="K96" s="168">
        <v>1</v>
      </c>
      <c r="N96" s="193" t="s">
        <v>7</v>
      </c>
      <c r="O96" s="193">
        <v>506</v>
      </c>
      <c r="P96" s="194" t="s">
        <v>445</v>
      </c>
      <c r="Q96" s="192">
        <v>0</v>
      </c>
    </row>
    <row r="97" spans="2:17" ht="25.5" x14ac:dyDescent="0.25">
      <c r="B97" s="157">
        <v>43130.386111111111</v>
      </c>
      <c r="C97" s="152">
        <v>200</v>
      </c>
      <c r="D97" s="158" t="s">
        <v>228</v>
      </c>
      <c r="E97" s="153" t="s">
        <v>34</v>
      </c>
      <c r="F97" s="159" t="s">
        <v>1</v>
      </c>
      <c r="H97" s="177" t="s">
        <v>279</v>
      </c>
      <c r="I97" s="181">
        <v>43123.784722222219</v>
      </c>
      <c r="J97" s="167" t="s">
        <v>1</v>
      </c>
      <c r="K97" s="168">
        <v>1</v>
      </c>
      <c r="N97" s="195" t="s">
        <v>29</v>
      </c>
      <c r="O97" s="195">
        <v>115</v>
      </c>
      <c r="P97" s="194" t="s">
        <v>93</v>
      </c>
      <c r="Q97" s="192">
        <v>0</v>
      </c>
    </row>
    <row r="98" spans="2:17" ht="25.5" x14ac:dyDescent="0.25">
      <c r="B98" s="157">
        <v>43130.513888888891</v>
      </c>
      <c r="C98" s="152">
        <v>444</v>
      </c>
      <c r="D98" s="158" t="s">
        <v>278</v>
      </c>
      <c r="E98" s="153" t="s">
        <v>19</v>
      </c>
      <c r="F98" s="159" t="s">
        <v>2</v>
      </c>
      <c r="H98" s="177" t="s">
        <v>223</v>
      </c>
      <c r="I98" s="181">
        <v>43115.441666666666</v>
      </c>
      <c r="J98" s="167" t="s">
        <v>2</v>
      </c>
      <c r="K98" s="168">
        <v>1</v>
      </c>
      <c r="N98" s="195" t="s">
        <v>29</v>
      </c>
      <c r="O98" s="196">
        <v>176</v>
      </c>
      <c r="P98" s="194" t="s">
        <v>262</v>
      </c>
      <c r="Q98" s="192">
        <v>0</v>
      </c>
    </row>
    <row r="99" spans="2:17" x14ac:dyDescent="0.25">
      <c r="B99" s="157">
        <v>43130.697916666664</v>
      </c>
      <c r="C99" s="152">
        <v>164</v>
      </c>
      <c r="D99" s="158" t="s">
        <v>237</v>
      </c>
      <c r="E99" s="153" t="s">
        <v>7</v>
      </c>
      <c r="F99" s="159" t="s">
        <v>1</v>
      </c>
      <c r="H99" s="177"/>
      <c r="I99" s="181">
        <v>43115.443749999999</v>
      </c>
      <c r="J99" s="167" t="s">
        <v>2</v>
      </c>
      <c r="K99" s="168">
        <v>1</v>
      </c>
      <c r="N99" s="195" t="s">
        <v>7</v>
      </c>
      <c r="O99" s="196">
        <v>186</v>
      </c>
      <c r="P99" s="194" t="s">
        <v>33</v>
      </c>
      <c r="Q99" s="192">
        <v>0</v>
      </c>
    </row>
    <row r="100" spans="2:17" ht="25.5" x14ac:dyDescent="0.25">
      <c r="B100" s="157">
        <v>43130.805555555555</v>
      </c>
      <c r="C100" s="152">
        <v>385</v>
      </c>
      <c r="D100" s="158" t="s">
        <v>306</v>
      </c>
      <c r="E100" s="153" t="s">
        <v>39</v>
      </c>
      <c r="F100" s="159" t="s">
        <v>1</v>
      </c>
      <c r="H100" s="177" t="s">
        <v>489</v>
      </c>
      <c r="I100" s="181">
        <v>43108.311805555553</v>
      </c>
      <c r="J100" s="167" t="s">
        <v>2</v>
      </c>
      <c r="K100" s="168">
        <v>1</v>
      </c>
      <c r="N100" s="193" t="s">
        <v>34</v>
      </c>
      <c r="O100" s="193">
        <v>199</v>
      </c>
      <c r="P100" s="194" t="s">
        <v>169</v>
      </c>
      <c r="Q100" s="192">
        <v>0</v>
      </c>
    </row>
    <row r="101" spans="2:17" ht="25.5" x14ac:dyDescent="0.25">
      <c r="B101" s="157">
        <v>43131.556250000001</v>
      </c>
      <c r="C101" s="152">
        <v>152</v>
      </c>
      <c r="D101" s="158" t="s">
        <v>317</v>
      </c>
      <c r="E101" s="153" t="s">
        <v>39</v>
      </c>
      <c r="F101" s="159" t="s">
        <v>1</v>
      </c>
      <c r="H101" s="177" t="s">
        <v>337</v>
      </c>
      <c r="I101" s="181">
        <v>43129.838888888888</v>
      </c>
      <c r="J101" s="167" t="s">
        <v>1</v>
      </c>
      <c r="K101" s="168">
        <v>1</v>
      </c>
      <c r="N101" s="197" t="s">
        <v>7</v>
      </c>
      <c r="O101" s="193">
        <v>469</v>
      </c>
      <c r="P101" s="194" t="s">
        <v>364</v>
      </c>
      <c r="Q101" s="192">
        <v>0</v>
      </c>
    </row>
    <row r="102" spans="2:17" ht="38.25" x14ac:dyDescent="0.25">
      <c r="H102" s="177" t="s">
        <v>266</v>
      </c>
      <c r="I102" s="181">
        <v>43110.849305555559</v>
      </c>
      <c r="J102" s="167" t="s">
        <v>1</v>
      </c>
      <c r="K102" s="168">
        <v>1</v>
      </c>
      <c r="N102" s="193" t="s">
        <v>7</v>
      </c>
      <c r="O102" s="193">
        <v>504</v>
      </c>
      <c r="P102" s="194" t="s">
        <v>469</v>
      </c>
      <c r="Q102" s="192">
        <v>0</v>
      </c>
    </row>
    <row r="103" spans="2:17" x14ac:dyDescent="0.25">
      <c r="H103" s="177"/>
      <c r="I103" s="181">
        <v>43115.732638888891</v>
      </c>
      <c r="J103" s="167" t="s">
        <v>2</v>
      </c>
      <c r="K103" s="168">
        <v>1</v>
      </c>
      <c r="N103" s="195" t="s">
        <v>39</v>
      </c>
      <c r="O103" s="196">
        <v>120</v>
      </c>
      <c r="P103" s="194" t="s">
        <v>102</v>
      </c>
      <c r="Q103" s="192">
        <v>0</v>
      </c>
    </row>
    <row r="104" spans="2:17" ht="38.25" x14ac:dyDescent="0.25">
      <c r="H104" s="182" t="s">
        <v>228</v>
      </c>
      <c r="I104" s="183">
        <v>43111.660416666666</v>
      </c>
      <c r="J104" s="169" t="s">
        <v>1</v>
      </c>
      <c r="K104" s="170">
        <v>1</v>
      </c>
      <c r="N104" s="195" t="s">
        <v>29</v>
      </c>
      <c r="O104" s="196">
        <v>183</v>
      </c>
      <c r="P104" s="194" t="s">
        <v>31</v>
      </c>
      <c r="Q104" s="192">
        <v>0</v>
      </c>
    </row>
    <row r="105" spans="2:17" x14ac:dyDescent="0.25">
      <c r="H105" s="182"/>
      <c r="I105" s="183">
        <v>43112.892361111109</v>
      </c>
      <c r="J105" s="169" t="s">
        <v>1</v>
      </c>
      <c r="K105" s="170">
        <v>1</v>
      </c>
      <c r="N105" s="193" t="s">
        <v>7</v>
      </c>
      <c r="O105" s="196">
        <v>198</v>
      </c>
      <c r="P105" s="194" t="s">
        <v>151</v>
      </c>
      <c r="Q105" s="192">
        <v>0</v>
      </c>
    </row>
    <row r="106" spans="2:17" x14ac:dyDescent="0.25">
      <c r="H106" s="182"/>
      <c r="I106" s="183">
        <v>43113.679166666669</v>
      </c>
      <c r="J106" s="169" t="s">
        <v>2</v>
      </c>
      <c r="K106" s="170">
        <v>1</v>
      </c>
      <c r="N106" s="193" t="s">
        <v>7</v>
      </c>
      <c r="O106" s="193">
        <v>251</v>
      </c>
      <c r="P106" s="194" t="s">
        <v>25</v>
      </c>
      <c r="Q106" s="192">
        <v>0</v>
      </c>
    </row>
    <row r="107" spans="2:17" x14ac:dyDescent="0.25">
      <c r="H107" s="182"/>
      <c r="I107" s="183">
        <v>43126.703472222223</v>
      </c>
      <c r="J107" s="169" t="s">
        <v>1</v>
      </c>
      <c r="K107" s="170">
        <v>1</v>
      </c>
      <c r="N107" s="193" t="s">
        <v>39</v>
      </c>
      <c r="O107" s="193">
        <v>258</v>
      </c>
      <c r="P107" s="194" t="s">
        <v>165</v>
      </c>
      <c r="Q107" s="192">
        <v>0</v>
      </c>
    </row>
    <row r="108" spans="2:17" x14ac:dyDescent="0.25">
      <c r="H108" s="182"/>
      <c r="I108" s="183">
        <v>43130.370138888888</v>
      </c>
      <c r="J108" s="169" t="s">
        <v>1</v>
      </c>
      <c r="K108" s="170">
        <v>1</v>
      </c>
      <c r="N108" s="195" t="s">
        <v>87</v>
      </c>
      <c r="O108" s="196">
        <v>447</v>
      </c>
      <c r="P108" s="194" t="s">
        <v>323</v>
      </c>
      <c r="Q108" s="192">
        <v>0</v>
      </c>
    </row>
    <row r="109" spans="2:17" x14ac:dyDescent="0.25">
      <c r="H109" s="182"/>
      <c r="I109" s="183">
        <v>43130.386111111111</v>
      </c>
      <c r="J109" s="169" t="s">
        <v>1</v>
      </c>
      <c r="K109" s="170">
        <v>1</v>
      </c>
      <c r="N109" s="197" t="s">
        <v>7</v>
      </c>
      <c r="O109" s="193">
        <v>466</v>
      </c>
      <c r="P109" s="194" t="s">
        <v>361</v>
      </c>
      <c r="Q109" s="192">
        <v>0</v>
      </c>
    </row>
    <row r="110" spans="2:17" ht="38.25" x14ac:dyDescent="0.25">
      <c r="H110" s="177" t="s">
        <v>307</v>
      </c>
      <c r="I110" s="181">
        <v>43117.602083333331</v>
      </c>
      <c r="J110" s="167" t="s">
        <v>1</v>
      </c>
      <c r="K110" s="168">
        <v>1</v>
      </c>
      <c r="N110" s="195" t="s">
        <v>39</v>
      </c>
      <c r="O110" s="196">
        <v>177</v>
      </c>
      <c r="P110" s="194" t="s">
        <v>130</v>
      </c>
      <c r="Q110" s="192">
        <v>0</v>
      </c>
    </row>
    <row r="111" spans="2:17" ht="38.25" x14ac:dyDescent="0.25">
      <c r="H111" s="177" t="s">
        <v>490</v>
      </c>
      <c r="I111" s="181">
        <v>43108.722222222219</v>
      </c>
      <c r="J111" s="167" t="s">
        <v>2</v>
      </c>
      <c r="K111" s="168">
        <v>1</v>
      </c>
      <c r="N111" s="195" t="s">
        <v>7</v>
      </c>
      <c r="O111" s="196">
        <v>308</v>
      </c>
      <c r="P111" s="194" t="s">
        <v>122</v>
      </c>
      <c r="Q111" s="192">
        <v>0</v>
      </c>
    </row>
    <row r="112" spans="2:17" ht="38.25" x14ac:dyDescent="0.25">
      <c r="H112" s="177" t="s">
        <v>272</v>
      </c>
      <c r="I112" s="181">
        <v>43109.517361111109</v>
      </c>
      <c r="J112" s="167" t="s">
        <v>1</v>
      </c>
      <c r="K112" s="168">
        <v>1</v>
      </c>
      <c r="N112" s="193" t="s">
        <v>54</v>
      </c>
      <c r="O112" s="193">
        <v>452</v>
      </c>
      <c r="P112" s="203" t="s">
        <v>263</v>
      </c>
      <c r="Q112" s="192">
        <v>0</v>
      </c>
    </row>
    <row r="113" spans="8:17" ht="38.25" x14ac:dyDescent="0.25">
      <c r="H113" s="177" t="s">
        <v>268</v>
      </c>
      <c r="I113" s="181">
        <v>43103.864583333336</v>
      </c>
      <c r="J113" s="167" t="s">
        <v>2</v>
      </c>
      <c r="K113" s="168">
        <v>1</v>
      </c>
      <c r="N113" s="195" t="s">
        <v>65</v>
      </c>
      <c r="O113" s="196">
        <v>148</v>
      </c>
      <c r="P113" s="194" t="s">
        <v>66</v>
      </c>
      <c r="Q113" s="192">
        <v>0</v>
      </c>
    </row>
    <row r="114" spans="8:17" x14ac:dyDescent="0.25">
      <c r="H114" s="177"/>
      <c r="I114" s="181">
        <v>43109.619444444441</v>
      </c>
      <c r="J114" s="167" t="s">
        <v>1</v>
      </c>
      <c r="K114" s="168">
        <v>1</v>
      </c>
      <c r="N114" s="195" t="s">
        <v>7</v>
      </c>
      <c r="O114" s="196">
        <v>171</v>
      </c>
      <c r="P114" s="194" t="s">
        <v>89</v>
      </c>
      <c r="Q114" s="192">
        <v>0</v>
      </c>
    </row>
    <row r="115" spans="8:17" x14ac:dyDescent="0.25">
      <c r="H115" s="177"/>
      <c r="I115" s="181">
        <v>43121.550694444442</v>
      </c>
      <c r="J115" s="167" t="s">
        <v>2</v>
      </c>
      <c r="K115" s="168">
        <v>1</v>
      </c>
      <c r="N115" s="193" t="s">
        <v>19</v>
      </c>
      <c r="O115" s="196">
        <v>270</v>
      </c>
      <c r="P115" s="194" t="s">
        <v>159</v>
      </c>
      <c r="Q115" s="192">
        <v>0</v>
      </c>
    </row>
    <row r="116" spans="8:17" ht="38.25" x14ac:dyDescent="0.25">
      <c r="H116" s="177" t="s">
        <v>277</v>
      </c>
      <c r="I116" s="181">
        <v>43112.736805555556</v>
      </c>
      <c r="J116" s="167" t="s">
        <v>1</v>
      </c>
      <c r="K116" s="168">
        <v>1</v>
      </c>
      <c r="N116" s="193" t="s">
        <v>7</v>
      </c>
      <c r="O116" s="193">
        <v>384</v>
      </c>
      <c r="P116" s="194" t="s">
        <v>94</v>
      </c>
      <c r="Q116" s="192">
        <v>0</v>
      </c>
    </row>
    <row r="117" spans="8:17" ht="38.25" x14ac:dyDescent="0.25">
      <c r="H117" s="177" t="s">
        <v>274</v>
      </c>
      <c r="I117" s="181">
        <v>43116.450694444444</v>
      </c>
      <c r="J117" s="167" t="s">
        <v>1</v>
      </c>
      <c r="K117" s="168">
        <v>1</v>
      </c>
      <c r="N117" s="195" t="s">
        <v>19</v>
      </c>
      <c r="O117" s="196">
        <v>109</v>
      </c>
      <c r="P117" s="194" t="s">
        <v>26</v>
      </c>
      <c r="Q117" s="192">
        <v>0</v>
      </c>
    </row>
    <row r="118" spans="8:17" ht="38.25" x14ac:dyDescent="0.25">
      <c r="H118" s="177" t="s">
        <v>282</v>
      </c>
      <c r="I118" s="181">
        <v>43113.556944444441</v>
      </c>
      <c r="J118" s="167" t="s">
        <v>1</v>
      </c>
      <c r="K118" s="168">
        <v>1</v>
      </c>
      <c r="N118" s="195" t="s">
        <v>54</v>
      </c>
      <c r="O118" s="196">
        <v>144</v>
      </c>
      <c r="P118" s="194" t="s">
        <v>55</v>
      </c>
      <c r="Q118" s="192">
        <v>0</v>
      </c>
    </row>
    <row r="119" spans="8:17" x14ac:dyDescent="0.25">
      <c r="H119" s="177"/>
      <c r="I119" s="181">
        <v>43113.67083333333</v>
      </c>
      <c r="J119" s="167" t="s">
        <v>1</v>
      </c>
      <c r="K119" s="168">
        <v>1</v>
      </c>
      <c r="N119" s="195" t="s">
        <v>45</v>
      </c>
      <c r="O119" s="196">
        <v>146</v>
      </c>
      <c r="P119" s="194" t="s">
        <v>46</v>
      </c>
      <c r="Q119" s="192">
        <v>0</v>
      </c>
    </row>
    <row r="120" spans="8:17" ht="38.25" x14ac:dyDescent="0.25">
      <c r="H120" s="177" t="s">
        <v>328</v>
      </c>
      <c r="I120" s="181">
        <v>43117.807638888888</v>
      </c>
      <c r="J120" s="167" t="s">
        <v>2</v>
      </c>
      <c r="K120" s="168">
        <v>1</v>
      </c>
      <c r="N120" s="195" t="s">
        <v>7</v>
      </c>
      <c r="O120" s="196">
        <v>156</v>
      </c>
      <c r="P120" s="194" t="s">
        <v>297</v>
      </c>
      <c r="Q120" s="192">
        <v>0</v>
      </c>
    </row>
    <row r="121" spans="8:17" ht="38.25" x14ac:dyDescent="0.25">
      <c r="H121" s="182" t="s">
        <v>289</v>
      </c>
      <c r="I121" s="183">
        <v>43108.645138888889</v>
      </c>
      <c r="J121" s="169" t="s">
        <v>1</v>
      </c>
      <c r="K121" s="170">
        <v>1</v>
      </c>
      <c r="N121" s="195" t="s">
        <v>7</v>
      </c>
      <c r="O121" s="196">
        <v>158</v>
      </c>
      <c r="P121" s="194" t="s">
        <v>120</v>
      </c>
      <c r="Q121" s="192">
        <v>0</v>
      </c>
    </row>
    <row r="122" spans="8:17" x14ac:dyDescent="0.25">
      <c r="H122" s="182"/>
      <c r="I122" s="183">
        <v>43113.62777777778</v>
      </c>
      <c r="J122" s="169" t="s">
        <v>1</v>
      </c>
      <c r="K122" s="170">
        <v>1</v>
      </c>
      <c r="N122" s="195" t="s">
        <v>34</v>
      </c>
      <c r="O122" s="196">
        <v>175</v>
      </c>
      <c r="P122" s="194" t="s">
        <v>35</v>
      </c>
      <c r="Q122" s="192">
        <v>0</v>
      </c>
    </row>
    <row r="123" spans="8:17" x14ac:dyDescent="0.25">
      <c r="H123" s="182"/>
      <c r="I123" s="183">
        <v>43120.793749999997</v>
      </c>
      <c r="J123" s="169" t="s">
        <v>1</v>
      </c>
      <c r="K123" s="170">
        <v>1</v>
      </c>
      <c r="N123" s="195" t="s">
        <v>39</v>
      </c>
      <c r="O123" s="196">
        <v>179</v>
      </c>
      <c r="P123" s="194" t="s">
        <v>47</v>
      </c>
      <c r="Q123" s="192">
        <v>0</v>
      </c>
    </row>
    <row r="124" spans="8:17" x14ac:dyDescent="0.25">
      <c r="H124" s="182"/>
      <c r="I124" s="183">
        <v>43127.65347222222</v>
      </c>
      <c r="J124" s="169" t="s">
        <v>1</v>
      </c>
      <c r="K124" s="170">
        <v>1</v>
      </c>
      <c r="N124" s="195" t="s">
        <v>34</v>
      </c>
      <c r="O124" s="193">
        <v>187</v>
      </c>
      <c r="P124" s="194" t="s">
        <v>123</v>
      </c>
      <c r="Q124" s="192">
        <v>0</v>
      </c>
    </row>
    <row r="125" spans="8:17" ht="38.25" x14ac:dyDescent="0.25">
      <c r="H125" s="177" t="s">
        <v>275</v>
      </c>
      <c r="I125" s="181">
        <v>43119.789583333331</v>
      </c>
      <c r="J125" s="167" t="s">
        <v>2</v>
      </c>
      <c r="K125" s="168">
        <v>1</v>
      </c>
      <c r="N125" s="193" t="s">
        <v>7</v>
      </c>
      <c r="O125" s="193">
        <v>245</v>
      </c>
      <c r="P125" s="194" t="s">
        <v>148</v>
      </c>
      <c r="Q125" s="192">
        <v>0</v>
      </c>
    </row>
    <row r="126" spans="8:17" x14ac:dyDescent="0.25">
      <c r="H126" s="177"/>
      <c r="I126" s="181">
        <v>43119.796527777777</v>
      </c>
      <c r="J126" s="167" t="s">
        <v>2</v>
      </c>
      <c r="K126" s="168">
        <v>1</v>
      </c>
      <c r="N126" s="193" t="s">
        <v>54</v>
      </c>
      <c r="O126" s="193">
        <v>249</v>
      </c>
      <c r="P126" s="194" t="s">
        <v>167</v>
      </c>
      <c r="Q126" s="192">
        <v>0</v>
      </c>
    </row>
    <row r="127" spans="8:17" ht="38.25" x14ac:dyDescent="0.25">
      <c r="H127" s="177" t="s">
        <v>211</v>
      </c>
      <c r="I127" s="181">
        <v>43106.803472222222</v>
      </c>
      <c r="J127" s="167" t="s">
        <v>2</v>
      </c>
      <c r="K127" s="168">
        <v>1</v>
      </c>
      <c r="N127" s="193" t="s">
        <v>19</v>
      </c>
      <c r="O127" s="196">
        <v>289</v>
      </c>
      <c r="P127" s="204" t="s">
        <v>162</v>
      </c>
      <c r="Q127" s="192">
        <v>0</v>
      </c>
    </row>
    <row r="128" spans="8:17" x14ac:dyDescent="0.25">
      <c r="H128" s="177"/>
      <c r="I128" s="181">
        <v>43110.920138888891</v>
      </c>
      <c r="J128" s="167" t="s">
        <v>2</v>
      </c>
      <c r="K128" s="168">
        <v>1</v>
      </c>
      <c r="N128" s="195" t="s">
        <v>39</v>
      </c>
      <c r="O128" s="193">
        <v>305</v>
      </c>
      <c r="P128" s="194" t="s">
        <v>74</v>
      </c>
      <c r="Q128" s="192">
        <v>0</v>
      </c>
    </row>
    <row r="129" spans="8:17" ht="25.5" x14ac:dyDescent="0.25">
      <c r="H129" s="177" t="s">
        <v>494</v>
      </c>
      <c r="I129" s="181">
        <v>43122.53402777778</v>
      </c>
      <c r="J129" s="167" t="s">
        <v>1</v>
      </c>
      <c r="K129" s="168">
        <v>1</v>
      </c>
      <c r="N129" s="195" t="s">
        <v>7</v>
      </c>
      <c r="O129" s="193">
        <v>97</v>
      </c>
      <c r="P129" s="194" t="s">
        <v>44</v>
      </c>
      <c r="Q129" s="192">
        <v>0</v>
      </c>
    </row>
    <row r="130" spans="8:17" ht="25.5" x14ac:dyDescent="0.25">
      <c r="H130" s="177" t="s">
        <v>332</v>
      </c>
      <c r="I130" s="181">
        <v>43124.520833333336</v>
      </c>
      <c r="J130" s="167" t="s">
        <v>1</v>
      </c>
      <c r="K130" s="168">
        <v>1</v>
      </c>
      <c r="N130" s="193" t="s">
        <v>109</v>
      </c>
      <c r="O130" s="193">
        <v>116</v>
      </c>
      <c r="P130" s="194" t="s">
        <v>178</v>
      </c>
      <c r="Q130" s="192">
        <v>0</v>
      </c>
    </row>
    <row r="131" spans="8:17" ht="25.5" x14ac:dyDescent="0.25">
      <c r="H131" s="177" t="s">
        <v>233</v>
      </c>
      <c r="I131" s="181">
        <v>43102.636111111111</v>
      </c>
      <c r="J131" s="167" t="s">
        <v>2</v>
      </c>
      <c r="K131" s="168">
        <v>1</v>
      </c>
      <c r="N131" s="195" t="s">
        <v>113</v>
      </c>
      <c r="O131" s="196">
        <v>119</v>
      </c>
      <c r="P131" s="194" t="s">
        <v>114</v>
      </c>
      <c r="Q131" s="192">
        <v>0</v>
      </c>
    </row>
    <row r="132" spans="8:17" ht="25.5" x14ac:dyDescent="0.25">
      <c r="H132" s="182" t="s">
        <v>221</v>
      </c>
      <c r="I132" s="183">
        <v>43109.728472222225</v>
      </c>
      <c r="J132" s="169" t="s">
        <v>1</v>
      </c>
      <c r="K132" s="170">
        <v>1</v>
      </c>
      <c r="N132" s="195" t="s">
        <v>17</v>
      </c>
      <c r="O132" s="196">
        <v>122</v>
      </c>
      <c r="P132" s="194" t="s">
        <v>77</v>
      </c>
      <c r="Q132" s="192">
        <v>0</v>
      </c>
    </row>
    <row r="133" spans="8:17" x14ac:dyDescent="0.25">
      <c r="H133" s="182"/>
      <c r="I133" s="183">
        <v>43111.51666666667</v>
      </c>
      <c r="J133" s="169" t="s">
        <v>2</v>
      </c>
      <c r="K133" s="170">
        <v>1</v>
      </c>
      <c r="N133" s="195" t="s">
        <v>71</v>
      </c>
      <c r="O133" s="196">
        <v>125</v>
      </c>
      <c r="P133" s="194" t="s">
        <v>111</v>
      </c>
      <c r="Q133" s="192">
        <v>0</v>
      </c>
    </row>
    <row r="134" spans="8:17" x14ac:dyDescent="0.25">
      <c r="H134" s="182"/>
      <c r="I134" s="183">
        <v>43111.521527777775</v>
      </c>
      <c r="J134" s="169" t="s">
        <v>1</v>
      </c>
      <c r="K134" s="170">
        <v>1</v>
      </c>
      <c r="N134" s="195" t="s">
        <v>75</v>
      </c>
      <c r="O134" s="196">
        <v>129</v>
      </c>
      <c r="P134" s="194" t="s">
        <v>76</v>
      </c>
      <c r="Q134" s="192">
        <v>0</v>
      </c>
    </row>
    <row r="135" spans="8:17" x14ac:dyDescent="0.25">
      <c r="H135" s="182"/>
      <c r="I135" s="183">
        <v>43116.658333333333</v>
      </c>
      <c r="J135" s="169" t="s">
        <v>1</v>
      </c>
      <c r="K135" s="170">
        <v>1</v>
      </c>
      <c r="N135" s="195" t="s">
        <v>9</v>
      </c>
      <c r="O135" s="196">
        <v>135</v>
      </c>
      <c r="P135" s="194" t="s">
        <v>10</v>
      </c>
      <c r="Q135" s="192">
        <v>0</v>
      </c>
    </row>
    <row r="136" spans="8:17" x14ac:dyDescent="0.25">
      <c r="H136" s="182"/>
      <c r="I136" s="183">
        <v>43127.594444444447</v>
      </c>
      <c r="J136" s="169" t="s">
        <v>1</v>
      </c>
      <c r="K136" s="170">
        <v>1</v>
      </c>
      <c r="N136" s="195" t="s">
        <v>58</v>
      </c>
      <c r="O136" s="196">
        <v>138</v>
      </c>
      <c r="P136" s="194" t="s">
        <v>59</v>
      </c>
      <c r="Q136" s="192">
        <v>0</v>
      </c>
    </row>
    <row r="137" spans="8:17" x14ac:dyDescent="0.25">
      <c r="H137" s="182"/>
      <c r="I137" s="183">
        <v>43129.71875</v>
      </c>
      <c r="J137" s="169" t="s">
        <v>1</v>
      </c>
      <c r="K137" s="170">
        <v>1</v>
      </c>
      <c r="N137" s="195" t="s">
        <v>118</v>
      </c>
      <c r="O137" s="196">
        <v>142</v>
      </c>
      <c r="P137" s="194" t="s">
        <v>119</v>
      </c>
      <c r="Q137" s="192">
        <v>0</v>
      </c>
    </row>
    <row r="138" spans="8:17" ht="25.5" x14ac:dyDescent="0.25">
      <c r="H138" s="177" t="s">
        <v>280</v>
      </c>
      <c r="I138" s="181">
        <v>43103.481944444444</v>
      </c>
      <c r="J138" s="167" t="s">
        <v>1</v>
      </c>
      <c r="K138" s="168">
        <v>1</v>
      </c>
      <c r="N138" s="195" t="s">
        <v>17</v>
      </c>
      <c r="O138" s="196">
        <v>185</v>
      </c>
      <c r="P138" s="194" t="s">
        <v>18</v>
      </c>
      <c r="Q138" s="192">
        <v>0</v>
      </c>
    </row>
    <row r="139" spans="8:17" x14ac:dyDescent="0.25">
      <c r="H139" s="177"/>
      <c r="I139" s="181">
        <v>43119.636111111111</v>
      </c>
      <c r="J139" s="167" t="s">
        <v>1</v>
      </c>
      <c r="K139" s="168">
        <v>1</v>
      </c>
      <c r="N139" s="193" t="s">
        <v>183</v>
      </c>
      <c r="O139" s="193">
        <v>196</v>
      </c>
      <c r="P139" s="194" t="s">
        <v>176</v>
      </c>
      <c r="Q139" s="192">
        <v>0</v>
      </c>
    </row>
    <row r="140" spans="8:17" ht="25.5" x14ac:dyDescent="0.25">
      <c r="H140" s="177" t="s">
        <v>232</v>
      </c>
      <c r="I140" s="181">
        <v>43104.623611111114</v>
      </c>
      <c r="J140" s="167" t="s">
        <v>2</v>
      </c>
      <c r="K140" s="168">
        <v>1</v>
      </c>
      <c r="N140" s="193" t="s">
        <v>182</v>
      </c>
      <c r="O140" s="193">
        <v>266</v>
      </c>
      <c r="P140" s="194" t="s">
        <v>175</v>
      </c>
      <c r="Q140" s="192">
        <v>0</v>
      </c>
    </row>
    <row r="141" spans="8:17" x14ac:dyDescent="0.25">
      <c r="H141" s="177"/>
      <c r="I141" s="181">
        <v>43104.626388888886</v>
      </c>
      <c r="J141" s="167" t="s">
        <v>2</v>
      </c>
      <c r="K141" s="168">
        <v>1</v>
      </c>
      <c r="N141" s="195" t="s">
        <v>7</v>
      </c>
      <c r="O141" s="196">
        <v>307</v>
      </c>
      <c r="P141" s="194" t="s">
        <v>8</v>
      </c>
      <c r="Q141" s="192">
        <v>0</v>
      </c>
    </row>
    <row r="142" spans="8:17" x14ac:dyDescent="0.25">
      <c r="H142" s="177"/>
      <c r="I142" s="181">
        <v>43116.668055555558</v>
      </c>
      <c r="J142" s="167" t="s">
        <v>2</v>
      </c>
      <c r="K142" s="168">
        <v>1</v>
      </c>
      <c r="N142" s="193" t="s">
        <v>260</v>
      </c>
      <c r="O142" s="193">
        <v>450</v>
      </c>
      <c r="P142" s="203" t="s">
        <v>261</v>
      </c>
      <c r="Q142" s="192">
        <v>0</v>
      </c>
    </row>
    <row r="143" spans="8:17" x14ac:dyDescent="0.25">
      <c r="H143" s="177"/>
      <c r="I143" s="181">
        <v>43116.673611111109</v>
      </c>
      <c r="J143" s="167" t="s">
        <v>2</v>
      </c>
      <c r="K143" s="168">
        <v>1</v>
      </c>
      <c r="N143" s="193" t="s">
        <v>17</v>
      </c>
      <c r="O143" s="193">
        <v>456</v>
      </c>
      <c r="P143" s="203" t="s">
        <v>256</v>
      </c>
      <c r="Q143" s="192">
        <v>0</v>
      </c>
    </row>
    <row r="144" spans="8:17" ht="25.5" x14ac:dyDescent="0.25">
      <c r="H144" s="177" t="s">
        <v>238</v>
      </c>
      <c r="I144" s="181">
        <v>43117.523611111108</v>
      </c>
      <c r="J144" s="167" t="s">
        <v>2</v>
      </c>
      <c r="K144" s="168">
        <v>1</v>
      </c>
      <c r="N144" s="193" t="s">
        <v>17</v>
      </c>
      <c r="O144" s="193">
        <v>470</v>
      </c>
      <c r="P144" s="194" t="s">
        <v>416</v>
      </c>
      <c r="Q144" s="192">
        <v>0</v>
      </c>
    </row>
    <row r="145" spans="8:17" ht="25.5" x14ac:dyDescent="0.25">
      <c r="H145" s="177" t="s">
        <v>306</v>
      </c>
      <c r="I145" s="181">
        <v>43130.805555555555</v>
      </c>
      <c r="J145" s="167" t="s">
        <v>1</v>
      </c>
      <c r="K145" s="168">
        <v>1</v>
      </c>
      <c r="N145" s="193" t="s">
        <v>7</v>
      </c>
      <c r="O145" s="193">
        <v>499</v>
      </c>
      <c r="P145" s="194" t="s">
        <v>426</v>
      </c>
      <c r="Q145" s="192">
        <v>0</v>
      </c>
    </row>
    <row r="146" spans="8:17" ht="25.5" x14ac:dyDescent="0.25">
      <c r="H146" s="177" t="s">
        <v>278</v>
      </c>
      <c r="I146" s="181">
        <v>43130.513888888891</v>
      </c>
      <c r="J146" s="167" t="s">
        <v>2</v>
      </c>
      <c r="K146" s="168">
        <v>1</v>
      </c>
      <c r="N146" s="195" t="s">
        <v>91</v>
      </c>
      <c r="O146" s="196">
        <v>117</v>
      </c>
      <c r="P146" s="194" t="s">
        <v>92</v>
      </c>
      <c r="Q146" s="192">
        <v>0</v>
      </c>
    </row>
    <row r="147" spans="8:17" ht="25.5" x14ac:dyDescent="0.25">
      <c r="H147" s="177" t="s">
        <v>421</v>
      </c>
      <c r="I147" s="181">
        <v>43121.738888888889</v>
      </c>
      <c r="J147" s="167" t="s">
        <v>2</v>
      </c>
      <c r="K147" s="168">
        <v>1</v>
      </c>
      <c r="N147" s="195" t="s">
        <v>116</v>
      </c>
      <c r="O147" s="196">
        <v>118</v>
      </c>
      <c r="P147" s="194" t="s">
        <v>117</v>
      </c>
      <c r="Q147" s="192">
        <v>0</v>
      </c>
    </row>
    <row r="148" spans="8:17" x14ac:dyDescent="0.25">
      <c r="H148" s="177"/>
      <c r="I148" s="181">
        <v>43121.753472222219</v>
      </c>
      <c r="J148" s="167" t="s">
        <v>2</v>
      </c>
      <c r="K148" s="168">
        <v>1</v>
      </c>
      <c r="N148" s="193" t="s">
        <v>124</v>
      </c>
      <c r="O148" s="193">
        <v>124</v>
      </c>
      <c r="P148" s="194" t="s">
        <v>125</v>
      </c>
      <c r="Q148" s="192">
        <v>0</v>
      </c>
    </row>
    <row r="149" spans="8:17" ht="25.5" x14ac:dyDescent="0.25">
      <c r="H149" s="177" t="s">
        <v>441</v>
      </c>
      <c r="I149" s="181">
        <v>43113.704861111109</v>
      </c>
      <c r="J149" s="167" t="s">
        <v>1</v>
      </c>
      <c r="K149" s="168">
        <v>1</v>
      </c>
      <c r="N149" s="193" t="s">
        <v>136</v>
      </c>
      <c r="O149" s="193">
        <v>128</v>
      </c>
      <c r="P149" s="194" t="s">
        <v>179</v>
      </c>
      <c r="Q149" s="192">
        <v>0</v>
      </c>
    </row>
    <row r="150" spans="8:17" x14ac:dyDescent="0.25">
      <c r="H150" s="177"/>
      <c r="I150" s="181">
        <v>43114.401388888888</v>
      </c>
      <c r="J150" s="167" t="s">
        <v>1</v>
      </c>
      <c r="K150" s="168">
        <v>1</v>
      </c>
      <c r="N150" s="195" t="s">
        <v>99</v>
      </c>
      <c r="O150" s="196">
        <v>130</v>
      </c>
      <c r="P150" s="205" t="s">
        <v>100</v>
      </c>
      <c r="Q150" s="192">
        <v>0</v>
      </c>
    </row>
    <row r="151" spans="8:17" ht="25.5" x14ac:dyDescent="0.25">
      <c r="H151" s="177" t="s">
        <v>495</v>
      </c>
      <c r="I151" s="181">
        <v>43125.734722222223</v>
      </c>
      <c r="J151" s="167" t="s">
        <v>1</v>
      </c>
      <c r="K151" s="168">
        <v>1</v>
      </c>
      <c r="N151" s="193" t="s">
        <v>181</v>
      </c>
      <c r="O151" s="193">
        <v>132</v>
      </c>
      <c r="P151" s="194" t="s">
        <v>174</v>
      </c>
      <c r="Q151" s="192">
        <v>0</v>
      </c>
    </row>
    <row r="152" spans="8:17" ht="25.5" x14ac:dyDescent="0.25">
      <c r="H152" s="177" t="s">
        <v>286</v>
      </c>
      <c r="I152" s="181">
        <v>43117.640972222223</v>
      </c>
      <c r="J152" s="167" t="s">
        <v>1</v>
      </c>
      <c r="K152" s="168">
        <v>1</v>
      </c>
      <c r="N152" s="195" t="s">
        <v>128</v>
      </c>
      <c r="O152" s="196">
        <v>136</v>
      </c>
      <c r="P152" s="194" t="s">
        <v>129</v>
      </c>
      <c r="Q152" s="192">
        <v>0</v>
      </c>
    </row>
    <row r="153" spans="8:17" ht="25.5" x14ac:dyDescent="0.25">
      <c r="H153" s="177" t="s">
        <v>492</v>
      </c>
      <c r="I153" s="181">
        <v>43116.681250000001</v>
      </c>
      <c r="J153" s="167" t="s">
        <v>2</v>
      </c>
      <c r="K153" s="168">
        <v>1</v>
      </c>
      <c r="N153" s="195" t="s">
        <v>50</v>
      </c>
      <c r="O153" s="193">
        <v>139</v>
      </c>
      <c r="P153" s="194" t="s">
        <v>51</v>
      </c>
      <c r="Q153" s="192">
        <v>0</v>
      </c>
    </row>
    <row r="154" spans="8:17" ht="25.5" x14ac:dyDescent="0.25">
      <c r="H154" s="177" t="s">
        <v>352</v>
      </c>
      <c r="I154" s="181">
        <v>43129.529166666667</v>
      </c>
      <c r="J154" s="167" t="s">
        <v>2</v>
      </c>
      <c r="K154" s="168">
        <v>1</v>
      </c>
      <c r="N154" s="195" t="s">
        <v>96</v>
      </c>
      <c r="O154" s="196">
        <v>141</v>
      </c>
      <c r="P154" s="194" t="s">
        <v>97</v>
      </c>
      <c r="Q154" s="192">
        <v>0</v>
      </c>
    </row>
    <row r="155" spans="8:17" x14ac:dyDescent="0.25">
      <c r="H155" s="177"/>
      <c r="I155" s="181">
        <v>43129.538888888892</v>
      </c>
      <c r="J155" s="167" t="s">
        <v>2</v>
      </c>
      <c r="K155" s="168">
        <v>1</v>
      </c>
      <c r="N155" s="195" t="s">
        <v>133</v>
      </c>
      <c r="O155" s="196">
        <v>145</v>
      </c>
      <c r="P155" s="194" t="s">
        <v>134</v>
      </c>
      <c r="Q155" s="192">
        <v>0</v>
      </c>
    </row>
    <row r="156" spans="8:17" ht="25.5" x14ac:dyDescent="0.25">
      <c r="H156" s="177" t="s">
        <v>341</v>
      </c>
      <c r="I156" s="181">
        <v>43105.676388888889</v>
      </c>
      <c r="J156" s="167" t="s">
        <v>1</v>
      </c>
      <c r="K156" s="168">
        <v>1</v>
      </c>
      <c r="N156" s="195" t="s">
        <v>106</v>
      </c>
      <c r="O156" s="196">
        <v>149</v>
      </c>
      <c r="P156" s="194" t="s">
        <v>107</v>
      </c>
      <c r="Q156" s="192">
        <v>0</v>
      </c>
    </row>
    <row r="157" spans="8:17" x14ac:dyDescent="0.25">
      <c r="H157" s="177"/>
      <c r="I157" s="181">
        <v>43115.525000000001</v>
      </c>
      <c r="J157" s="167" t="s">
        <v>2</v>
      </c>
      <c r="K157" s="168">
        <v>1</v>
      </c>
      <c r="N157" s="195" t="s">
        <v>7</v>
      </c>
      <c r="O157" s="196">
        <v>151</v>
      </c>
      <c r="P157" s="194" t="s">
        <v>11</v>
      </c>
      <c r="Q157" s="192">
        <v>0</v>
      </c>
    </row>
    <row r="158" spans="8:17" x14ac:dyDescent="0.25">
      <c r="H158" s="177"/>
      <c r="I158" s="181">
        <v>43120.597222222219</v>
      </c>
      <c r="J158" s="167" t="s">
        <v>2</v>
      </c>
      <c r="K158" s="168">
        <v>1</v>
      </c>
      <c r="N158" s="195" t="s">
        <v>7</v>
      </c>
      <c r="O158" s="196">
        <v>154</v>
      </c>
      <c r="P158" s="194" t="s">
        <v>21</v>
      </c>
      <c r="Q158" s="192">
        <v>0</v>
      </c>
    </row>
    <row r="159" spans="8:17" x14ac:dyDescent="0.25">
      <c r="H159" s="177"/>
      <c r="I159" s="181">
        <v>43129.302777777775</v>
      </c>
      <c r="J159" s="167" t="s">
        <v>1</v>
      </c>
      <c r="K159" s="168">
        <v>1</v>
      </c>
      <c r="N159" s="195" t="s">
        <v>41</v>
      </c>
      <c r="O159" s="196">
        <v>184</v>
      </c>
      <c r="P159" s="194" t="s">
        <v>73</v>
      </c>
      <c r="Q159" s="192">
        <v>0</v>
      </c>
    </row>
    <row r="160" spans="8:17" ht="25.5" x14ac:dyDescent="0.25">
      <c r="H160" s="177" t="s">
        <v>267</v>
      </c>
      <c r="I160" s="181">
        <v>43111.736111111109</v>
      </c>
      <c r="J160" s="167" t="s">
        <v>2</v>
      </c>
      <c r="K160" s="168">
        <v>1</v>
      </c>
      <c r="N160" s="195" t="s">
        <v>7</v>
      </c>
      <c r="O160" s="196">
        <v>193</v>
      </c>
      <c r="P160" s="194" t="s">
        <v>15</v>
      </c>
      <c r="Q160" s="192">
        <v>0</v>
      </c>
    </row>
    <row r="161" spans="8:17" x14ac:dyDescent="0.25">
      <c r="H161" s="177"/>
      <c r="I161" s="181">
        <v>43128.628472222219</v>
      </c>
      <c r="J161" s="167" t="s">
        <v>2</v>
      </c>
      <c r="K161" s="168">
        <v>1</v>
      </c>
      <c r="N161" s="193" t="s">
        <v>39</v>
      </c>
      <c r="O161" s="193">
        <v>202</v>
      </c>
      <c r="P161" s="194" t="s">
        <v>164</v>
      </c>
      <c r="Q161" s="192">
        <v>0</v>
      </c>
    </row>
    <row r="162" spans="8:17" x14ac:dyDescent="0.25">
      <c r="H162" s="177"/>
      <c r="I162" s="181">
        <v>43128.629861111112</v>
      </c>
      <c r="J162" s="167" t="s">
        <v>2</v>
      </c>
      <c r="K162" s="168">
        <v>1</v>
      </c>
      <c r="N162" s="193" t="s">
        <v>99</v>
      </c>
      <c r="O162" s="193">
        <v>250</v>
      </c>
      <c r="P162" s="194" t="s">
        <v>171</v>
      </c>
      <c r="Q162" s="192">
        <v>0</v>
      </c>
    </row>
    <row r="163" spans="8:17" ht="25.5" x14ac:dyDescent="0.25">
      <c r="H163" s="177" t="s">
        <v>308</v>
      </c>
      <c r="I163" s="181">
        <v>43115.701388888891</v>
      </c>
      <c r="J163" s="167" t="s">
        <v>1</v>
      </c>
      <c r="K163" s="168">
        <v>1</v>
      </c>
      <c r="N163" s="193" t="s">
        <v>128</v>
      </c>
      <c r="O163" s="193">
        <v>260</v>
      </c>
      <c r="P163" s="194" t="s">
        <v>172</v>
      </c>
      <c r="Q163" s="192">
        <v>0</v>
      </c>
    </row>
    <row r="164" spans="8:17" ht="25.5" x14ac:dyDescent="0.25">
      <c r="H164" s="177" t="s">
        <v>303</v>
      </c>
      <c r="I164" s="181">
        <v>43105.454861111109</v>
      </c>
      <c r="J164" s="167" t="s">
        <v>1</v>
      </c>
      <c r="K164" s="168">
        <v>1</v>
      </c>
      <c r="N164" s="193" t="s">
        <v>7</v>
      </c>
      <c r="O164" s="193">
        <v>261</v>
      </c>
      <c r="P164" s="194" t="s">
        <v>149</v>
      </c>
      <c r="Q164" s="192">
        <v>0</v>
      </c>
    </row>
    <row r="165" spans="8:17" ht="25.5" x14ac:dyDescent="0.25">
      <c r="H165" s="177" t="s">
        <v>493</v>
      </c>
      <c r="I165" s="181">
        <v>43121.688888888886</v>
      </c>
      <c r="J165" s="167" t="s">
        <v>2</v>
      </c>
      <c r="K165" s="168">
        <v>1</v>
      </c>
      <c r="N165" s="193" t="s">
        <v>19</v>
      </c>
      <c r="O165" s="196">
        <v>272</v>
      </c>
      <c r="P165" s="204" t="s">
        <v>160</v>
      </c>
      <c r="Q165" s="192">
        <v>0</v>
      </c>
    </row>
    <row r="166" spans="8:17" x14ac:dyDescent="0.25">
      <c r="H166" s="177"/>
      <c r="I166" s="181">
        <v>43121.697222222225</v>
      </c>
      <c r="J166" s="167" t="s">
        <v>2</v>
      </c>
      <c r="K166" s="168">
        <v>1</v>
      </c>
      <c r="N166" s="193" t="s">
        <v>19</v>
      </c>
      <c r="O166" s="196">
        <v>274</v>
      </c>
      <c r="P166" s="194" t="s">
        <v>161</v>
      </c>
      <c r="Q166" s="192">
        <v>0</v>
      </c>
    </row>
    <row r="167" spans="8:17" x14ac:dyDescent="0.25">
      <c r="H167" s="177"/>
      <c r="I167" s="181">
        <v>43123.439583333333</v>
      </c>
      <c r="J167" s="167" t="s">
        <v>1</v>
      </c>
      <c r="K167" s="168">
        <v>1</v>
      </c>
      <c r="N167" s="193" t="s">
        <v>180</v>
      </c>
      <c r="O167" s="196">
        <v>293</v>
      </c>
      <c r="P167" s="194" t="s">
        <v>166</v>
      </c>
      <c r="Q167" s="192">
        <v>0</v>
      </c>
    </row>
    <row r="168" spans="8:17" ht="25.5" x14ac:dyDescent="0.25">
      <c r="H168" s="177" t="s">
        <v>353</v>
      </c>
      <c r="I168" s="181">
        <v>43118.498611111114</v>
      </c>
      <c r="J168" s="167" t="s">
        <v>2</v>
      </c>
      <c r="K168" s="168">
        <v>1</v>
      </c>
      <c r="N168" s="193" t="s">
        <v>19</v>
      </c>
      <c r="O168" s="196">
        <v>294</v>
      </c>
      <c r="P168" s="194" t="s">
        <v>163</v>
      </c>
      <c r="Q168" s="192">
        <v>0</v>
      </c>
    </row>
    <row r="169" spans="8:17" x14ac:dyDescent="0.25">
      <c r="H169" s="177"/>
      <c r="I169" s="181">
        <v>43123.361805555556</v>
      </c>
      <c r="J169" s="167" t="s">
        <v>1</v>
      </c>
      <c r="K169" s="168">
        <v>1</v>
      </c>
      <c r="N169" s="195" t="s">
        <v>7</v>
      </c>
      <c r="O169" s="196">
        <v>299</v>
      </c>
      <c r="P169" s="194" t="s">
        <v>69</v>
      </c>
      <c r="Q169" s="192">
        <v>0</v>
      </c>
    </row>
    <row r="170" spans="8:17" x14ac:dyDescent="0.25">
      <c r="H170" s="177"/>
      <c r="I170" s="181">
        <v>43123.384722222225</v>
      </c>
      <c r="J170" s="167" t="s">
        <v>1</v>
      </c>
      <c r="K170" s="168">
        <v>1</v>
      </c>
      <c r="N170" s="195" t="s">
        <v>7</v>
      </c>
      <c r="O170" s="196">
        <v>369</v>
      </c>
      <c r="P170" s="194" t="s">
        <v>82</v>
      </c>
      <c r="Q170" s="192">
        <v>0</v>
      </c>
    </row>
    <row r="171" spans="8:17" ht="25.5" x14ac:dyDescent="0.25">
      <c r="H171" s="177" t="s">
        <v>439</v>
      </c>
      <c r="I171" s="181">
        <v>43104.708333333336</v>
      </c>
      <c r="J171" s="167" t="s">
        <v>1</v>
      </c>
      <c r="K171" s="168">
        <v>1</v>
      </c>
      <c r="N171" s="195" t="s">
        <v>109</v>
      </c>
      <c r="O171" s="196">
        <v>370</v>
      </c>
      <c r="P171" s="194" t="s">
        <v>110</v>
      </c>
      <c r="Q171" s="192">
        <v>0</v>
      </c>
    </row>
    <row r="172" spans="8:17" ht="25.5" x14ac:dyDescent="0.25">
      <c r="H172" s="177" t="s">
        <v>422</v>
      </c>
      <c r="I172" s="181">
        <v>43123.713194444441</v>
      </c>
      <c r="J172" s="167" t="s">
        <v>2</v>
      </c>
      <c r="K172" s="168">
        <v>1</v>
      </c>
      <c r="N172" s="193" t="s">
        <v>7</v>
      </c>
      <c r="O172" s="193">
        <v>374</v>
      </c>
      <c r="P172" s="194" t="s">
        <v>32</v>
      </c>
      <c r="Q172" s="192">
        <v>0</v>
      </c>
    </row>
    <row r="173" spans="8:17" x14ac:dyDescent="0.25">
      <c r="H173" s="177" t="s">
        <v>491</v>
      </c>
      <c r="I173" s="181">
        <v>43112.476388888892</v>
      </c>
      <c r="J173" s="167" t="s">
        <v>1</v>
      </c>
      <c r="K173" s="168">
        <v>1</v>
      </c>
      <c r="N173" s="193" t="s">
        <v>139</v>
      </c>
      <c r="O173" s="193">
        <v>379</v>
      </c>
      <c r="P173" s="205" t="s">
        <v>259</v>
      </c>
      <c r="Q173" s="192">
        <v>0</v>
      </c>
    </row>
    <row r="174" spans="8:17" ht="25.5" x14ac:dyDescent="0.25">
      <c r="H174" s="177" t="s">
        <v>488</v>
      </c>
      <c r="I174" s="181">
        <v>43103.586111111108</v>
      </c>
      <c r="J174" s="167" t="s">
        <v>2</v>
      </c>
      <c r="K174" s="168">
        <v>1</v>
      </c>
      <c r="N174" s="193" t="s">
        <v>39</v>
      </c>
      <c r="O174" s="193">
        <v>386</v>
      </c>
      <c r="P174" s="194" t="s">
        <v>70</v>
      </c>
      <c r="Q174" s="192">
        <v>0</v>
      </c>
    </row>
    <row r="175" spans="8:17" ht="25.5" x14ac:dyDescent="0.25">
      <c r="H175" s="177" t="s">
        <v>359</v>
      </c>
      <c r="I175" s="181">
        <v>43114.581250000003</v>
      </c>
      <c r="J175" s="167" t="s">
        <v>2</v>
      </c>
      <c r="K175" s="168">
        <v>1</v>
      </c>
      <c r="N175" s="193" t="s">
        <v>39</v>
      </c>
      <c r="O175" s="193">
        <v>387</v>
      </c>
      <c r="P175" s="194" t="s">
        <v>264</v>
      </c>
      <c r="Q175" s="192">
        <v>0</v>
      </c>
    </row>
    <row r="176" spans="8:17" x14ac:dyDescent="0.25">
      <c r="H176" s="177" t="s">
        <v>3</v>
      </c>
      <c r="I176" s="177"/>
      <c r="J176" s="177"/>
      <c r="K176" s="168">
        <v>98</v>
      </c>
      <c r="N176" s="193" t="s">
        <v>12</v>
      </c>
      <c r="O176" s="193">
        <v>445</v>
      </c>
      <c r="P176" s="203" t="s">
        <v>258</v>
      </c>
      <c r="Q176" s="192">
        <v>0</v>
      </c>
    </row>
    <row r="177" spans="8:17" x14ac:dyDescent="0.25">
      <c r="H177"/>
      <c r="I177"/>
      <c r="J177"/>
      <c r="K177"/>
      <c r="N177" s="167" t="s">
        <v>91</v>
      </c>
      <c r="O177" s="193">
        <v>453</v>
      </c>
      <c r="P177" s="194" t="s">
        <v>333</v>
      </c>
      <c r="Q177" s="192">
        <v>0</v>
      </c>
    </row>
    <row r="178" spans="8:17" x14ac:dyDescent="0.25">
      <c r="H178" s="178"/>
      <c r="I178" s="63"/>
      <c r="N178" s="167" t="s">
        <v>17</v>
      </c>
      <c r="O178" s="193">
        <v>462</v>
      </c>
      <c r="P178" s="194" t="s">
        <v>357</v>
      </c>
      <c r="Q178" s="192">
        <v>0</v>
      </c>
    </row>
    <row r="179" spans="8:17" x14ac:dyDescent="0.25">
      <c r="H179" s="178"/>
      <c r="I179" s="63"/>
      <c r="N179" s="197" t="s">
        <v>7</v>
      </c>
      <c r="O179" s="193">
        <v>465</v>
      </c>
      <c r="P179" s="194" t="s">
        <v>363</v>
      </c>
      <c r="Q179" s="192">
        <v>0</v>
      </c>
    </row>
    <row r="180" spans="8:17" x14ac:dyDescent="0.25">
      <c r="H180" s="178"/>
      <c r="I180" s="63"/>
      <c r="N180" s="193" t="s">
        <v>29</v>
      </c>
      <c r="O180" s="193">
        <v>471</v>
      </c>
      <c r="P180" s="194" t="s">
        <v>60</v>
      </c>
      <c r="Q180" s="192">
        <v>0</v>
      </c>
    </row>
    <row r="181" spans="8:17" x14ac:dyDescent="0.25">
      <c r="H181" s="178"/>
      <c r="I181" s="63"/>
      <c r="N181" s="193" t="s">
        <v>56</v>
      </c>
      <c r="O181" s="193">
        <v>501</v>
      </c>
      <c r="P181" s="194" t="s">
        <v>427</v>
      </c>
      <c r="Q181" s="192">
        <v>0</v>
      </c>
    </row>
    <row r="182" spans="8:17" x14ac:dyDescent="0.25">
      <c r="H182" s="178"/>
      <c r="I182" s="63"/>
      <c r="N182" s="193" t="s">
        <v>7</v>
      </c>
      <c r="O182" s="193">
        <v>511</v>
      </c>
      <c r="P182" s="194" t="s">
        <v>444</v>
      </c>
      <c r="Q182" s="192">
        <v>0</v>
      </c>
    </row>
    <row r="183" spans="8:17" x14ac:dyDescent="0.25">
      <c r="H183" s="178"/>
      <c r="I183" s="63"/>
      <c r="N183" s="193" t="s">
        <v>128</v>
      </c>
      <c r="O183" s="193">
        <v>508</v>
      </c>
      <c r="P183" s="194" t="s">
        <v>447</v>
      </c>
      <c r="Q183" s="192">
        <v>0</v>
      </c>
    </row>
    <row r="184" spans="8:17" x14ac:dyDescent="0.25">
      <c r="H184" s="178"/>
      <c r="I184" s="63"/>
      <c r="N184" s="193" t="s">
        <v>65</v>
      </c>
      <c r="O184" s="193">
        <v>509</v>
      </c>
      <c r="P184" s="194" t="s">
        <v>446</v>
      </c>
      <c r="Q184" s="192">
        <v>0</v>
      </c>
    </row>
    <row r="185" spans="8:17" x14ac:dyDescent="0.25">
      <c r="H185" s="178"/>
      <c r="I185" s="63"/>
      <c r="N185" s="193" t="s">
        <v>7</v>
      </c>
      <c r="O185" s="193">
        <v>507</v>
      </c>
      <c r="P185" s="194" t="s">
        <v>467</v>
      </c>
      <c r="Q185" s="192">
        <v>0</v>
      </c>
    </row>
    <row r="186" spans="8:17" x14ac:dyDescent="0.25">
      <c r="H186" s="178"/>
      <c r="I186" s="63"/>
      <c r="N186" s="193" t="s">
        <v>34</v>
      </c>
      <c r="O186" s="193">
        <v>513</v>
      </c>
      <c r="P186" s="194" t="s">
        <v>485</v>
      </c>
      <c r="Q186" s="192">
        <v>0</v>
      </c>
    </row>
    <row r="187" spans="8:17" x14ac:dyDescent="0.25">
      <c r="H187" s="178"/>
      <c r="I187" s="63"/>
      <c r="Q187" s="207">
        <f>+SUM(Q18:Q186)</f>
        <v>98</v>
      </c>
    </row>
    <row r="188" spans="8:17" x14ac:dyDescent="0.25">
      <c r="H188" s="178"/>
      <c r="I188" s="63"/>
    </row>
    <row r="189" spans="8:17" x14ac:dyDescent="0.25">
      <c r="H189" s="178"/>
      <c r="I189" s="63"/>
    </row>
    <row r="190" spans="8:17" x14ac:dyDescent="0.25">
      <c r="H190" s="178"/>
      <c r="I190" s="63"/>
    </row>
    <row r="191" spans="8:17" x14ac:dyDescent="0.25">
      <c r="H191" s="178"/>
      <c r="I191" s="63"/>
    </row>
    <row r="192" spans="8:17" x14ac:dyDescent="0.25">
      <c r="H192" s="178"/>
      <c r="I192" s="63"/>
    </row>
    <row r="193" spans="8:9" x14ac:dyDescent="0.25">
      <c r="H193" s="178"/>
      <c r="I193" s="63"/>
    </row>
    <row r="194" spans="8:9" x14ac:dyDescent="0.25">
      <c r="H194" s="178"/>
      <c r="I194" s="63"/>
    </row>
    <row r="195" spans="8:9" x14ac:dyDescent="0.25">
      <c r="H195" s="178"/>
      <c r="I195" s="63"/>
    </row>
    <row r="196" spans="8:9" x14ac:dyDescent="0.25">
      <c r="H196" s="178"/>
      <c r="I196" s="63"/>
    </row>
    <row r="197" spans="8:9" x14ac:dyDescent="0.25">
      <c r="H197" s="178"/>
      <c r="I197" s="63"/>
    </row>
    <row r="198" spans="8:9" x14ac:dyDescent="0.25">
      <c r="H198" s="178"/>
      <c r="I198" s="63"/>
    </row>
    <row r="199" spans="8:9" x14ac:dyDescent="0.25">
      <c r="H199" s="178"/>
      <c r="I199" s="63"/>
    </row>
    <row r="200" spans="8:9" x14ac:dyDescent="0.25">
      <c r="H200" s="178"/>
      <c r="I200" s="63"/>
    </row>
    <row r="201" spans="8:9" x14ac:dyDescent="0.25">
      <c r="H201" s="178"/>
      <c r="I201" s="63"/>
    </row>
    <row r="202" spans="8:9" x14ac:dyDescent="0.25">
      <c r="H202" s="178"/>
      <c r="I202" s="63"/>
    </row>
    <row r="203" spans="8:9" x14ac:dyDescent="0.25">
      <c r="H203" s="178"/>
      <c r="I203" s="63"/>
    </row>
    <row r="204" spans="8:9" x14ac:dyDescent="0.25">
      <c r="H204" s="178"/>
      <c r="I204" s="63"/>
    </row>
    <row r="205" spans="8:9" x14ac:dyDescent="0.25">
      <c r="H205" s="178"/>
      <c r="I205" s="63"/>
    </row>
    <row r="206" spans="8:9" x14ac:dyDescent="0.25">
      <c r="H206" s="178"/>
      <c r="I206" s="63"/>
    </row>
    <row r="207" spans="8:9" x14ac:dyDescent="0.25">
      <c r="H207" s="178"/>
      <c r="I207" s="63"/>
    </row>
    <row r="208" spans="8:9" x14ac:dyDescent="0.25">
      <c r="H208" s="178"/>
      <c r="I208" s="63"/>
    </row>
    <row r="209" spans="8:9" x14ac:dyDescent="0.25">
      <c r="H209" s="178"/>
      <c r="I209" s="63"/>
    </row>
    <row r="210" spans="8:9" x14ac:dyDescent="0.25">
      <c r="H210" s="178"/>
      <c r="I210" s="63"/>
    </row>
    <row r="211" spans="8:9" x14ac:dyDescent="0.25">
      <c r="H211" s="178"/>
      <c r="I211" s="63"/>
    </row>
    <row r="212" spans="8:9" x14ac:dyDescent="0.25">
      <c r="H212" s="178"/>
      <c r="I212" s="63"/>
    </row>
    <row r="213" spans="8:9" x14ac:dyDescent="0.25">
      <c r="H213" s="178"/>
      <c r="I213" s="63"/>
    </row>
    <row r="214" spans="8:9" x14ac:dyDescent="0.25">
      <c r="H214" s="178"/>
      <c r="I214" s="63"/>
    </row>
    <row r="215" spans="8:9" x14ac:dyDescent="0.25">
      <c r="H215" s="178"/>
      <c r="I215" s="63"/>
    </row>
    <row r="216" spans="8:9" x14ac:dyDescent="0.25">
      <c r="H216" s="178"/>
      <c r="I216" s="63"/>
    </row>
    <row r="217" spans="8:9" x14ac:dyDescent="0.25">
      <c r="H217" s="178"/>
      <c r="I217" s="63"/>
    </row>
    <row r="218" spans="8:9" x14ac:dyDescent="0.25">
      <c r="H218" s="178"/>
      <c r="I218" s="63"/>
    </row>
    <row r="219" spans="8:9" x14ac:dyDescent="0.25">
      <c r="H219" s="178"/>
      <c r="I219" s="63"/>
    </row>
    <row r="220" spans="8:9" x14ac:dyDescent="0.25">
      <c r="H220" s="178"/>
      <c r="I220" s="63"/>
    </row>
    <row r="221" spans="8:9" x14ac:dyDescent="0.25">
      <c r="H221" s="178"/>
      <c r="I221" s="63"/>
    </row>
    <row r="222" spans="8:9" x14ac:dyDescent="0.25">
      <c r="H222" s="178"/>
      <c r="I222" s="63"/>
    </row>
    <row r="223" spans="8:9" x14ac:dyDescent="0.25">
      <c r="H223" s="178"/>
      <c r="I223" s="63"/>
    </row>
    <row r="224" spans="8:9" x14ac:dyDescent="0.25">
      <c r="H224" s="178"/>
      <c r="I224" s="63"/>
    </row>
    <row r="225" spans="8:9" x14ac:dyDescent="0.25">
      <c r="H225" s="178"/>
      <c r="I225" s="63"/>
    </row>
    <row r="226" spans="8:9" x14ac:dyDescent="0.25">
      <c r="H226" s="178"/>
      <c r="I226" s="63"/>
    </row>
    <row r="227" spans="8:9" x14ac:dyDescent="0.25">
      <c r="H227" s="178"/>
      <c r="I227" s="63"/>
    </row>
    <row r="228" spans="8:9" x14ac:dyDescent="0.25">
      <c r="H228" s="178"/>
      <c r="I228" s="63"/>
    </row>
    <row r="229" spans="8:9" x14ac:dyDescent="0.25">
      <c r="H229" s="178"/>
      <c r="I229" s="63"/>
    </row>
    <row r="230" spans="8:9" x14ac:dyDescent="0.25">
      <c r="H230" s="178"/>
      <c r="I230" s="63"/>
    </row>
    <row r="231" spans="8:9" x14ac:dyDescent="0.25">
      <c r="H231" s="178"/>
      <c r="I231" s="63"/>
    </row>
    <row r="232" spans="8:9" x14ac:dyDescent="0.25">
      <c r="H232" s="178"/>
      <c r="I232" s="63"/>
    </row>
    <row r="233" spans="8:9" x14ac:dyDescent="0.25">
      <c r="H233" s="178"/>
      <c r="I233" s="63"/>
    </row>
    <row r="234" spans="8:9" x14ac:dyDescent="0.25">
      <c r="H234" s="178"/>
      <c r="I234" s="63"/>
    </row>
    <row r="235" spans="8:9" x14ac:dyDescent="0.25">
      <c r="H235" s="178"/>
      <c r="I235" s="63"/>
    </row>
    <row r="236" spans="8:9" x14ac:dyDescent="0.25">
      <c r="H236" s="178"/>
      <c r="I236" s="63"/>
    </row>
    <row r="237" spans="8:9" x14ac:dyDescent="0.25">
      <c r="H237" s="178"/>
      <c r="I237" s="63"/>
    </row>
    <row r="238" spans="8:9" x14ac:dyDescent="0.25">
      <c r="H238" s="178"/>
      <c r="I238" s="63"/>
    </row>
    <row r="239" spans="8:9" x14ac:dyDescent="0.25">
      <c r="H239" s="178"/>
      <c r="I239" s="63"/>
    </row>
    <row r="240" spans="8:9" x14ac:dyDescent="0.25">
      <c r="H240" s="178"/>
      <c r="I240" s="63"/>
    </row>
    <row r="241" spans="8:9" x14ac:dyDescent="0.25">
      <c r="H241" s="178"/>
      <c r="I241" s="63"/>
    </row>
    <row r="242" spans="8:9" x14ac:dyDescent="0.25">
      <c r="H242" s="178"/>
      <c r="I242" s="63"/>
    </row>
    <row r="243" spans="8:9" x14ac:dyDescent="0.25">
      <c r="H243" s="178"/>
      <c r="I243" s="63"/>
    </row>
    <row r="244" spans="8:9" x14ac:dyDescent="0.25">
      <c r="H244" s="178"/>
      <c r="I244" s="63"/>
    </row>
    <row r="245" spans="8:9" x14ac:dyDescent="0.25">
      <c r="H245" s="178"/>
      <c r="I245" s="63"/>
    </row>
    <row r="246" spans="8:9" x14ac:dyDescent="0.25">
      <c r="H246" s="178"/>
      <c r="I246" s="63"/>
    </row>
    <row r="247" spans="8:9" x14ac:dyDescent="0.25">
      <c r="H247" s="178"/>
      <c r="I247" s="63"/>
    </row>
    <row r="248" spans="8:9" x14ac:dyDescent="0.25">
      <c r="H248" s="178"/>
      <c r="I248" s="63"/>
    </row>
    <row r="249" spans="8:9" x14ac:dyDescent="0.25">
      <c r="H249" s="178"/>
      <c r="I249" s="63"/>
    </row>
    <row r="250" spans="8:9" x14ac:dyDescent="0.25">
      <c r="H250" s="178"/>
      <c r="I250" s="63"/>
    </row>
    <row r="251" spans="8:9" x14ac:dyDescent="0.25">
      <c r="H251" s="178"/>
      <c r="I251" s="63"/>
    </row>
    <row r="252" spans="8:9" x14ac:dyDescent="0.25">
      <c r="H252" s="178"/>
      <c r="I252" s="63"/>
    </row>
    <row r="253" spans="8:9" x14ac:dyDescent="0.25">
      <c r="H253" s="178"/>
      <c r="I253" s="63"/>
    </row>
    <row r="254" spans="8:9" x14ac:dyDescent="0.25">
      <c r="H254" s="178"/>
      <c r="I254" s="63"/>
    </row>
    <row r="255" spans="8:9" x14ac:dyDescent="0.25">
      <c r="H255" s="178"/>
      <c r="I255" s="63"/>
    </row>
    <row r="256" spans="8:9" x14ac:dyDescent="0.25">
      <c r="H256" s="178"/>
      <c r="I256" s="63"/>
    </row>
    <row r="257" spans="8:9" x14ac:dyDescent="0.25">
      <c r="H257" s="178"/>
      <c r="I257" s="63"/>
    </row>
    <row r="258" spans="8:9" x14ac:dyDescent="0.25">
      <c r="H258" s="178"/>
      <c r="I258" s="63"/>
    </row>
    <row r="259" spans="8:9" x14ac:dyDescent="0.25">
      <c r="H259" s="178"/>
      <c r="I259" s="63"/>
    </row>
    <row r="260" spans="8:9" x14ac:dyDescent="0.25">
      <c r="H260" s="178"/>
      <c r="I260" s="63"/>
    </row>
    <row r="261" spans="8:9" x14ac:dyDescent="0.25">
      <c r="H261" s="178"/>
      <c r="I261" s="63"/>
    </row>
    <row r="262" spans="8:9" x14ac:dyDescent="0.25">
      <c r="H262" s="178"/>
      <c r="I262" s="63"/>
    </row>
    <row r="263" spans="8:9" x14ac:dyDescent="0.25">
      <c r="H263" s="178"/>
      <c r="I263" s="63"/>
    </row>
    <row r="264" spans="8:9" x14ac:dyDescent="0.25">
      <c r="H264" s="178"/>
      <c r="I264" s="63"/>
    </row>
    <row r="265" spans="8:9" x14ac:dyDescent="0.25">
      <c r="H265" s="178"/>
      <c r="I265" s="63"/>
    </row>
    <row r="266" spans="8:9" x14ac:dyDescent="0.25">
      <c r="H266" s="178"/>
      <c r="I266" s="63"/>
    </row>
    <row r="267" spans="8:9" x14ac:dyDescent="0.25">
      <c r="H267" s="178"/>
      <c r="I267" s="63"/>
    </row>
    <row r="268" spans="8:9" x14ac:dyDescent="0.25">
      <c r="H268" s="178"/>
      <c r="I268" s="63"/>
    </row>
    <row r="269" spans="8:9" x14ac:dyDescent="0.25">
      <c r="H269" s="178"/>
      <c r="I269" s="63"/>
    </row>
    <row r="270" spans="8:9" x14ac:dyDescent="0.25">
      <c r="H270" s="178"/>
      <c r="I270" s="63"/>
    </row>
    <row r="271" spans="8:9" x14ac:dyDescent="0.25">
      <c r="H271" s="178"/>
      <c r="I271" s="63"/>
    </row>
    <row r="272" spans="8:9" x14ac:dyDescent="0.25">
      <c r="H272" s="178"/>
      <c r="I272" s="63"/>
    </row>
    <row r="273" spans="8:11" x14ac:dyDescent="0.25">
      <c r="H273" s="178"/>
      <c r="I273" s="63"/>
    </row>
    <row r="274" spans="8:11" x14ac:dyDescent="0.25">
      <c r="H274" s="178"/>
      <c r="I274" s="63"/>
    </row>
    <row r="275" spans="8:11" x14ac:dyDescent="0.25">
      <c r="H275" s="178"/>
      <c r="I275" s="63"/>
    </row>
    <row r="276" spans="8:11" x14ac:dyDescent="0.25">
      <c r="H276" s="184"/>
      <c r="I276" s="156"/>
      <c r="J276" s="156"/>
      <c r="K276" s="156"/>
    </row>
  </sheetData>
  <mergeCells count="1">
    <mergeCell ref="N16:Q16"/>
  </mergeCells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386"/>
  <sheetViews>
    <sheetView topLeftCell="B1" zoomScale="90" zoomScaleNormal="90" workbookViewId="0">
      <selection activeCell="G3" sqref="G3"/>
    </sheetView>
  </sheetViews>
  <sheetFormatPr baseColWidth="10" defaultRowHeight="15" x14ac:dyDescent="0.25"/>
  <cols>
    <col min="1" max="1" width="2.85546875" style="51" customWidth="1"/>
    <col min="2" max="2" width="14.85546875" style="154" customWidth="1"/>
    <col min="3" max="3" width="10.140625" style="154" customWidth="1"/>
    <col min="4" max="4" width="29.85546875" style="154" customWidth="1"/>
    <col min="5" max="5" width="14.7109375" style="154" customWidth="1"/>
    <col min="6" max="6" width="16.42578125" style="154" customWidth="1"/>
    <col min="7" max="7" width="6.28515625" style="37" customWidth="1"/>
    <col min="8" max="8" width="24" style="230" customWidth="1"/>
    <col min="9" max="9" width="40.7109375" style="37" customWidth="1"/>
    <col min="10" max="10" width="16.85546875" style="37" customWidth="1"/>
    <col min="11" max="11" width="16.28515625" style="37" customWidth="1"/>
    <col min="12" max="12" width="12.5703125" style="37" customWidth="1"/>
    <col min="13" max="13" width="12.5703125" style="51" bestFit="1" customWidth="1"/>
    <col min="14" max="14" width="11.42578125" style="51"/>
    <col min="15" max="15" width="7.85546875" style="51" customWidth="1"/>
    <col min="16" max="16" width="27.140625" style="62" bestFit="1" customWidth="1"/>
    <col min="17" max="17" width="9.85546875" style="62" customWidth="1"/>
    <col min="18" max="18" width="33.42578125" style="63" customWidth="1"/>
    <col min="19" max="21" width="11.42578125" style="37"/>
    <col min="22" max="22" width="26.140625" style="51" bestFit="1" customWidth="1"/>
    <col min="23" max="23" width="17.85546875" style="37" bestFit="1" customWidth="1"/>
    <col min="24" max="24" width="10.42578125" style="37" bestFit="1" customWidth="1"/>
    <col min="25" max="16384" width="11.42578125" style="51"/>
  </cols>
  <sheetData>
    <row r="2" spans="2:24" s="47" customFormat="1" ht="15.75" x14ac:dyDescent="0.25">
      <c r="G2" s="219"/>
      <c r="H2" s="219"/>
      <c r="I2" s="219"/>
      <c r="J2" s="219"/>
      <c r="K2" s="219"/>
      <c r="L2" s="219"/>
      <c r="P2" s="89"/>
      <c r="Q2" s="89"/>
      <c r="R2" s="155"/>
      <c r="S2" s="219"/>
      <c r="T2" s="219"/>
      <c r="U2" s="219"/>
      <c r="W2" s="219"/>
      <c r="X2" s="219"/>
    </row>
    <row r="3" spans="2:24" x14ac:dyDescent="0.25">
      <c r="B3" s="28" t="s">
        <v>498</v>
      </c>
      <c r="C3" s="28" t="s">
        <v>496</v>
      </c>
      <c r="D3" s="28" t="s">
        <v>497</v>
      </c>
      <c r="E3" s="28" t="s">
        <v>184</v>
      </c>
      <c r="F3" s="28" t="s">
        <v>0</v>
      </c>
      <c r="H3" s="213" t="s">
        <v>513</v>
      </c>
      <c r="I3" s="103"/>
      <c r="P3" s="62" t="s">
        <v>513</v>
      </c>
    </row>
    <row r="4" spans="2:24" x14ac:dyDescent="0.25">
      <c r="B4" s="216">
        <v>43132.538194444445</v>
      </c>
      <c r="C4" s="210">
        <v>161</v>
      </c>
      <c r="D4" s="210" t="s">
        <v>240</v>
      </c>
      <c r="E4" s="210" t="s">
        <v>34</v>
      </c>
      <c r="F4" s="210" t="s">
        <v>2</v>
      </c>
      <c r="H4" s="231"/>
      <c r="I4" s="21" t="s">
        <v>5</v>
      </c>
      <c r="P4" s="75" t="s">
        <v>0</v>
      </c>
      <c r="Q4" s="75" t="s">
        <v>5</v>
      </c>
    </row>
    <row r="5" spans="2:24" x14ac:dyDescent="0.25">
      <c r="B5" s="216">
        <v>43132.772916666669</v>
      </c>
      <c r="C5" s="210">
        <v>470</v>
      </c>
      <c r="D5" s="210" t="s">
        <v>438</v>
      </c>
      <c r="E5" s="210" t="s">
        <v>17</v>
      </c>
      <c r="F5" s="210" t="s">
        <v>2</v>
      </c>
      <c r="H5" s="213" t="s">
        <v>2</v>
      </c>
      <c r="I5" s="229">
        <v>45</v>
      </c>
      <c r="P5" s="62" t="s">
        <v>511</v>
      </c>
      <c r="Q5" s="64">
        <v>9</v>
      </c>
    </row>
    <row r="6" spans="2:24" x14ac:dyDescent="0.25">
      <c r="B6" s="216">
        <v>43133.419444444444</v>
      </c>
      <c r="C6" s="210">
        <v>458</v>
      </c>
      <c r="D6" s="210" t="s">
        <v>341</v>
      </c>
      <c r="E6" s="210" t="s">
        <v>343</v>
      </c>
      <c r="F6" s="210" t="s">
        <v>1</v>
      </c>
      <c r="H6" s="213" t="s">
        <v>1</v>
      </c>
      <c r="I6" s="229">
        <v>60</v>
      </c>
      <c r="P6" s="62" t="s">
        <v>2</v>
      </c>
      <c r="Q6" s="64">
        <v>45</v>
      </c>
    </row>
    <row r="7" spans="2:24" x14ac:dyDescent="0.25">
      <c r="B7" s="216">
        <v>43133.43472222222</v>
      </c>
      <c r="C7" s="210">
        <v>458</v>
      </c>
      <c r="D7" s="210" t="s">
        <v>341</v>
      </c>
      <c r="E7" s="210" t="s">
        <v>343</v>
      </c>
      <c r="F7" s="210" t="s">
        <v>2</v>
      </c>
      <c r="H7" s="213" t="s">
        <v>3</v>
      </c>
      <c r="I7" s="229">
        <v>105</v>
      </c>
      <c r="P7" s="62" t="s">
        <v>510</v>
      </c>
      <c r="Q7" s="64">
        <v>5</v>
      </c>
    </row>
    <row r="8" spans="2:24" x14ac:dyDescent="0.25">
      <c r="B8" s="216">
        <v>43133.445138888892</v>
      </c>
      <c r="C8" s="210">
        <v>458</v>
      </c>
      <c r="D8" s="210" t="s">
        <v>341</v>
      </c>
      <c r="E8" s="210" t="s">
        <v>343</v>
      </c>
      <c r="F8" s="210" t="s">
        <v>2</v>
      </c>
      <c r="P8" s="62" t="s">
        <v>1</v>
      </c>
      <c r="Q8" s="64">
        <v>60</v>
      </c>
    </row>
    <row r="9" spans="2:24" x14ac:dyDescent="0.25">
      <c r="B9" s="216">
        <v>43133.613888888889</v>
      </c>
      <c r="C9" s="210">
        <v>117</v>
      </c>
      <c r="D9" s="210" t="s">
        <v>508</v>
      </c>
      <c r="E9" s="210" t="s">
        <v>91</v>
      </c>
      <c r="F9" s="210" t="s">
        <v>1</v>
      </c>
      <c r="P9" s="62" t="s">
        <v>3</v>
      </c>
      <c r="Q9" s="64">
        <v>119</v>
      </c>
    </row>
    <row r="10" spans="2:24" ht="24" x14ac:dyDescent="0.25">
      <c r="B10" s="216">
        <v>43133.698611111111</v>
      </c>
      <c r="C10" s="210">
        <v>200</v>
      </c>
      <c r="D10" s="210" t="s">
        <v>228</v>
      </c>
      <c r="E10" s="210" t="s">
        <v>34</v>
      </c>
      <c r="F10" s="210" t="s">
        <v>1</v>
      </c>
    </row>
    <row r="11" spans="2:24" x14ac:dyDescent="0.25">
      <c r="B11" s="216">
        <v>43133.715277777781</v>
      </c>
      <c r="C11" s="210">
        <v>378</v>
      </c>
      <c r="D11" s="210" t="s">
        <v>221</v>
      </c>
      <c r="E11" s="210" t="s">
        <v>7</v>
      </c>
      <c r="F11" s="210" t="s">
        <v>1</v>
      </c>
    </row>
    <row r="12" spans="2:24" x14ac:dyDescent="0.25">
      <c r="B12" s="216">
        <v>43133.731249999997</v>
      </c>
      <c r="C12" s="210">
        <v>378</v>
      </c>
      <c r="D12" s="210" t="s">
        <v>221</v>
      </c>
      <c r="E12" s="210" t="s">
        <v>7</v>
      </c>
      <c r="F12" s="210" t="s">
        <v>1</v>
      </c>
    </row>
    <row r="13" spans="2:24" x14ac:dyDescent="0.25">
      <c r="B13" s="216">
        <v>43133.738888888889</v>
      </c>
      <c r="C13" s="210">
        <v>160</v>
      </c>
      <c r="D13" s="210" t="s">
        <v>227</v>
      </c>
      <c r="E13" s="210" t="s">
        <v>7</v>
      </c>
      <c r="F13" s="210" t="s">
        <v>2</v>
      </c>
    </row>
    <row r="14" spans="2:24" x14ac:dyDescent="0.25">
      <c r="B14" s="216">
        <v>43133.836111111108</v>
      </c>
      <c r="C14" s="210">
        <v>146</v>
      </c>
      <c r="D14" s="210" t="s">
        <v>335</v>
      </c>
      <c r="E14" s="210" t="s">
        <v>45</v>
      </c>
      <c r="F14" s="210" t="s">
        <v>2</v>
      </c>
    </row>
    <row r="15" spans="2:24" x14ac:dyDescent="0.25">
      <c r="B15" s="216">
        <v>43134.51458333333</v>
      </c>
      <c r="C15" s="210">
        <v>444</v>
      </c>
      <c r="D15" s="210" t="s">
        <v>278</v>
      </c>
      <c r="E15" s="210" t="s">
        <v>19</v>
      </c>
      <c r="F15" s="210" t="s">
        <v>2</v>
      </c>
    </row>
    <row r="16" spans="2:24" ht="18.75" x14ac:dyDescent="0.25">
      <c r="B16" s="216">
        <v>43134.64166666667</v>
      </c>
      <c r="C16" s="210">
        <v>469</v>
      </c>
      <c r="D16" s="210" t="s">
        <v>420</v>
      </c>
      <c r="E16" s="210" t="s">
        <v>7</v>
      </c>
      <c r="F16" s="210" t="s">
        <v>1</v>
      </c>
      <c r="H16" s="213" t="s">
        <v>500</v>
      </c>
      <c r="I16" s="103"/>
      <c r="J16" s="103" t="s">
        <v>0</v>
      </c>
      <c r="K16" s="103"/>
      <c r="L16" s="103"/>
      <c r="P16" s="570" t="s">
        <v>503</v>
      </c>
      <c r="Q16" s="570"/>
      <c r="R16" s="570"/>
      <c r="S16" s="570"/>
      <c r="T16" s="570"/>
      <c r="U16" s="570"/>
      <c r="W16" s="37" t="s">
        <v>515</v>
      </c>
    </row>
    <row r="17" spans="2:24" x14ac:dyDescent="0.25">
      <c r="B17" s="216">
        <v>43134.700694444444</v>
      </c>
      <c r="C17" s="210">
        <v>161</v>
      </c>
      <c r="D17" s="210" t="s">
        <v>240</v>
      </c>
      <c r="E17" s="210" t="s">
        <v>34</v>
      </c>
      <c r="F17" s="210" t="s">
        <v>1</v>
      </c>
      <c r="H17" s="231" t="s">
        <v>496</v>
      </c>
      <c r="I17" s="21" t="s">
        <v>497</v>
      </c>
      <c r="J17" s="21" t="s">
        <v>2</v>
      </c>
      <c r="K17" s="21" t="s">
        <v>1</v>
      </c>
      <c r="L17" s="21" t="s">
        <v>3</v>
      </c>
      <c r="P17" s="27" t="s">
        <v>184</v>
      </c>
      <c r="Q17" s="27" t="s">
        <v>142</v>
      </c>
      <c r="R17" s="27" t="s">
        <v>186</v>
      </c>
      <c r="S17" s="206">
        <v>43101</v>
      </c>
      <c r="T17" s="206">
        <v>43132</v>
      </c>
      <c r="U17" s="206" t="s">
        <v>514</v>
      </c>
      <c r="W17" s="21" t="s">
        <v>514</v>
      </c>
      <c r="X17" s="21" t="s">
        <v>5</v>
      </c>
    </row>
    <row r="18" spans="2:24" ht="24" x14ac:dyDescent="0.25">
      <c r="B18" s="216">
        <v>43134.893055555556</v>
      </c>
      <c r="C18" s="210">
        <v>262</v>
      </c>
      <c r="D18" s="210" t="s">
        <v>289</v>
      </c>
      <c r="E18" s="210" t="s">
        <v>7</v>
      </c>
      <c r="F18" s="210" t="s">
        <v>1</v>
      </c>
      <c r="H18" s="213">
        <v>98</v>
      </c>
      <c r="I18" s="103" t="s">
        <v>286</v>
      </c>
      <c r="J18" s="229"/>
      <c r="K18" s="229">
        <v>1</v>
      </c>
      <c r="L18" s="229">
        <v>1</v>
      </c>
      <c r="P18" s="224" t="s">
        <v>7</v>
      </c>
      <c r="Q18" s="225">
        <v>458</v>
      </c>
      <c r="R18" s="182" t="s">
        <v>344</v>
      </c>
      <c r="S18" s="187">
        <v>4</v>
      </c>
      <c r="T18" s="187">
        <v>10</v>
      </c>
      <c r="U18" s="226">
        <f t="shared" ref="U18:U49" si="0">+SUM(S18:T18)</f>
        <v>14</v>
      </c>
      <c r="W18" s="223">
        <v>0</v>
      </c>
      <c r="X18" s="229">
        <v>88</v>
      </c>
    </row>
    <row r="19" spans="2:24" x14ac:dyDescent="0.25">
      <c r="B19" s="216">
        <v>43135.679861111108</v>
      </c>
      <c r="C19" s="210">
        <v>123</v>
      </c>
      <c r="D19" s="210" t="s">
        <v>214</v>
      </c>
      <c r="E19" s="210" t="s">
        <v>56</v>
      </c>
      <c r="F19" s="210" t="s">
        <v>1</v>
      </c>
      <c r="H19" s="213">
        <v>110</v>
      </c>
      <c r="I19" s="103" t="s">
        <v>235</v>
      </c>
      <c r="J19" s="229"/>
      <c r="K19" s="229">
        <v>2</v>
      </c>
      <c r="L19" s="229">
        <v>2</v>
      </c>
      <c r="P19" s="227" t="s">
        <v>34</v>
      </c>
      <c r="Q19" s="227">
        <v>200</v>
      </c>
      <c r="R19" s="182" t="s">
        <v>170</v>
      </c>
      <c r="S19" s="187">
        <v>6</v>
      </c>
      <c r="T19" s="187">
        <v>4</v>
      </c>
      <c r="U19" s="226">
        <f t="shared" si="0"/>
        <v>10</v>
      </c>
      <c r="W19" s="223">
        <v>1</v>
      </c>
      <c r="X19" s="229">
        <v>34</v>
      </c>
    </row>
    <row r="20" spans="2:24" x14ac:dyDescent="0.25">
      <c r="B20" s="216">
        <v>43136.556944444441</v>
      </c>
      <c r="C20" s="210">
        <v>174</v>
      </c>
      <c r="D20" s="210" t="s">
        <v>489</v>
      </c>
      <c r="E20" s="210" t="s">
        <v>19</v>
      </c>
      <c r="F20" s="210" t="s">
        <v>2</v>
      </c>
      <c r="H20" s="213">
        <v>113</v>
      </c>
      <c r="I20" s="103" t="s">
        <v>290</v>
      </c>
      <c r="J20" s="229"/>
      <c r="K20" s="229">
        <v>1</v>
      </c>
      <c r="L20" s="229">
        <v>1</v>
      </c>
      <c r="P20" s="227" t="s">
        <v>7</v>
      </c>
      <c r="Q20" s="227">
        <v>378</v>
      </c>
      <c r="R20" s="182" t="s">
        <v>14</v>
      </c>
      <c r="S20" s="187">
        <v>6</v>
      </c>
      <c r="T20" s="187">
        <v>3</v>
      </c>
      <c r="U20" s="226">
        <f t="shared" si="0"/>
        <v>9</v>
      </c>
      <c r="W20" s="223">
        <v>2</v>
      </c>
      <c r="X20" s="229">
        <v>18</v>
      </c>
    </row>
    <row r="21" spans="2:24" x14ac:dyDescent="0.25">
      <c r="B21" s="216">
        <v>43137.60833333333</v>
      </c>
      <c r="C21" s="210">
        <v>464</v>
      </c>
      <c r="D21" s="210" t="s">
        <v>421</v>
      </c>
      <c r="E21" s="210" t="s">
        <v>7</v>
      </c>
      <c r="F21" s="210" t="s">
        <v>2</v>
      </c>
      <c r="H21" s="213">
        <v>117</v>
      </c>
      <c r="I21" s="103" t="s">
        <v>508</v>
      </c>
      <c r="J21" s="229"/>
      <c r="K21" s="229">
        <v>2</v>
      </c>
      <c r="L21" s="229">
        <v>2</v>
      </c>
      <c r="P21" s="227" t="s">
        <v>136</v>
      </c>
      <c r="Q21" s="227">
        <v>382</v>
      </c>
      <c r="R21" s="182" t="s">
        <v>137</v>
      </c>
      <c r="S21" s="187">
        <v>4</v>
      </c>
      <c r="T21" s="187">
        <v>2</v>
      </c>
      <c r="U21" s="226">
        <f t="shared" si="0"/>
        <v>6</v>
      </c>
      <c r="W21" s="223">
        <v>3</v>
      </c>
      <c r="X21" s="229">
        <v>14</v>
      </c>
    </row>
    <row r="22" spans="2:24" x14ac:dyDescent="0.25">
      <c r="B22" s="216">
        <v>43137.637499999997</v>
      </c>
      <c r="C22" s="210">
        <v>464</v>
      </c>
      <c r="D22" s="210" t="s">
        <v>421</v>
      </c>
      <c r="E22" s="210" t="s">
        <v>7</v>
      </c>
      <c r="F22" s="210" t="s">
        <v>1</v>
      </c>
      <c r="H22" s="213">
        <v>120</v>
      </c>
      <c r="I22" s="103" t="s">
        <v>226</v>
      </c>
      <c r="J22" s="229"/>
      <c r="K22" s="229">
        <v>1</v>
      </c>
      <c r="L22" s="229">
        <v>1</v>
      </c>
      <c r="P22" s="224" t="s">
        <v>34</v>
      </c>
      <c r="Q22" s="225">
        <v>161</v>
      </c>
      <c r="R22" s="182" t="s">
        <v>95</v>
      </c>
      <c r="S22" s="187">
        <v>3</v>
      </c>
      <c r="T22" s="187">
        <v>3</v>
      </c>
      <c r="U22" s="226">
        <f t="shared" si="0"/>
        <v>6</v>
      </c>
      <c r="W22" s="223">
        <v>4</v>
      </c>
      <c r="X22" s="229">
        <v>5</v>
      </c>
    </row>
    <row r="23" spans="2:24" x14ac:dyDescent="0.25">
      <c r="B23" s="216">
        <v>43137.698611111111</v>
      </c>
      <c r="C23" s="210">
        <v>137</v>
      </c>
      <c r="D23" s="210" t="s">
        <v>311</v>
      </c>
      <c r="E23" s="210" t="s">
        <v>52</v>
      </c>
      <c r="F23" s="210" t="s">
        <v>2</v>
      </c>
      <c r="H23" s="213">
        <v>123</v>
      </c>
      <c r="I23" s="103" t="s">
        <v>214</v>
      </c>
      <c r="J23" s="229"/>
      <c r="K23" s="229">
        <v>3</v>
      </c>
      <c r="L23" s="229">
        <v>3</v>
      </c>
      <c r="P23" s="224" t="s">
        <v>7</v>
      </c>
      <c r="Q23" s="227">
        <v>464</v>
      </c>
      <c r="R23" s="182" t="s">
        <v>365</v>
      </c>
      <c r="S23" s="187">
        <v>2</v>
      </c>
      <c r="T23" s="187">
        <v>4</v>
      </c>
      <c r="U23" s="226">
        <f t="shared" si="0"/>
        <v>6</v>
      </c>
      <c r="W23" s="223">
        <v>5</v>
      </c>
      <c r="X23" s="229">
        <v>4</v>
      </c>
    </row>
    <row r="24" spans="2:24" x14ac:dyDescent="0.25">
      <c r="B24" s="216">
        <v>43137.827777777777</v>
      </c>
      <c r="C24" s="210">
        <v>135</v>
      </c>
      <c r="D24" s="210" t="s">
        <v>509</v>
      </c>
      <c r="E24" s="210" t="s">
        <v>9</v>
      </c>
      <c r="F24" s="210" t="s">
        <v>1</v>
      </c>
      <c r="H24" s="213">
        <v>133</v>
      </c>
      <c r="I24" s="103" t="s">
        <v>249</v>
      </c>
      <c r="J24" s="229"/>
      <c r="K24" s="229">
        <v>2</v>
      </c>
      <c r="L24" s="229">
        <v>2</v>
      </c>
      <c r="P24" s="221" t="s">
        <v>7</v>
      </c>
      <c r="Q24" s="221">
        <v>262</v>
      </c>
      <c r="R24" s="199" t="s">
        <v>157</v>
      </c>
      <c r="S24" s="220">
        <v>4</v>
      </c>
      <c r="T24" s="220">
        <v>1</v>
      </c>
      <c r="U24" s="223">
        <f t="shared" si="0"/>
        <v>5</v>
      </c>
      <c r="W24" s="223">
        <v>6</v>
      </c>
      <c r="X24" s="229">
        <v>3</v>
      </c>
    </row>
    <row r="25" spans="2:24" x14ac:dyDescent="0.25">
      <c r="B25" s="216">
        <v>43138.428472222222</v>
      </c>
      <c r="C25" s="210">
        <v>505</v>
      </c>
      <c r="D25" s="210" t="s">
        <v>495</v>
      </c>
      <c r="E25" s="210" t="s">
        <v>7</v>
      </c>
      <c r="F25" s="210" t="s">
        <v>2</v>
      </c>
      <c r="H25" s="213">
        <v>135</v>
      </c>
      <c r="I25" s="103" t="s">
        <v>509</v>
      </c>
      <c r="J25" s="229"/>
      <c r="K25" s="229">
        <v>1</v>
      </c>
      <c r="L25" s="229">
        <v>1</v>
      </c>
      <c r="P25" s="221" t="s">
        <v>7</v>
      </c>
      <c r="Q25" s="221">
        <v>451</v>
      </c>
      <c r="R25" s="205" t="s">
        <v>257</v>
      </c>
      <c r="S25" s="220">
        <v>3</v>
      </c>
      <c r="T25" s="220">
        <v>2</v>
      </c>
      <c r="U25" s="223">
        <f t="shared" si="0"/>
        <v>5</v>
      </c>
      <c r="W25" s="223">
        <v>9</v>
      </c>
      <c r="X25" s="229">
        <v>1</v>
      </c>
    </row>
    <row r="26" spans="2:24" x14ac:dyDescent="0.25">
      <c r="B26" s="216">
        <v>43138.563888888886</v>
      </c>
      <c r="C26" s="210">
        <v>117</v>
      </c>
      <c r="D26" s="210" t="s">
        <v>508</v>
      </c>
      <c r="E26" s="210" t="s">
        <v>91</v>
      </c>
      <c r="F26" s="210" t="s">
        <v>1</v>
      </c>
      <c r="H26" s="213">
        <v>137</v>
      </c>
      <c r="I26" s="103" t="s">
        <v>311</v>
      </c>
      <c r="J26" s="229">
        <v>1</v>
      </c>
      <c r="K26" s="229"/>
      <c r="L26" s="229">
        <v>1</v>
      </c>
      <c r="P26" s="221" t="s">
        <v>7</v>
      </c>
      <c r="Q26" s="221">
        <v>226</v>
      </c>
      <c r="R26" s="199" t="s">
        <v>155</v>
      </c>
      <c r="S26" s="220">
        <v>3</v>
      </c>
      <c r="T26" s="220">
        <v>2</v>
      </c>
      <c r="U26" s="223">
        <f t="shared" si="0"/>
        <v>5</v>
      </c>
      <c r="W26" s="223">
        <v>10</v>
      </c>
      <c r="X26" s="229">
        <v>1</v>
      </c>
    </row>
    <row r="27" spans="2:24" x14ac:dyDescent="0.25">
      <c r="B27" s="215">
        <v>43139</v>
      </c>
      <c r="C27" s="210">
        <v>163</v>
      </c>
      <c r="D27" s="214" t="s">
        <v>247</v>
      </c>
      <c r="E27" s="210" t="s">
        <v>7</v>
      </c>
      <c r="F27" s="212" t="s">
        <v>2</v>
      </c>
      <c r="H27" s="213">
        <v>142</v>
      </c>
      <c r="I27" s="103" t="s">
        <v>327</v>
      </c>
      <c r="J27" s="229"/>
      <c r="K27" s="229">
        <v>1</v>
      </c>
      <c r="L27" s="229">
        <v>1</v>
      </c>
      <c r="P27" s="197" t="s">
        <v>7</v>
      </c>
      <c r="Q27" s="198">
        <v>172</v>
      </c>
      <c r="R27" s="199" t="s">
        <v>22</v>
      </c>
      <c r="S27" s="220">
        <v>2</v>
      </c>
      <c r="T27" s="220">
        <v>3</v>
      </c>
      <c r="U27" s="223">
        <f t="shared" si="0"/>
        <v>5</v>
      </c>
      <c r="W27" s="223">
        <v>14</v>
      </c>
      <c r="X27" s="229">
        <v>1</v>
      </c>
    </row>
    <row r="28" spans="2:24" x14ac:dyDescent="0.25">
      <c r="B28" s="216">
        <v>43139.420138888891</v>
      </c>
      <c r="C28" s="210">
        <v>162</v>
      </c>
      <c r="D28" s="210" t="s">
        <v>213</v>
      </c>
      <c r="E28" s="210" t="s">
        <v>19</v>
      </c>
      <c r="F28" s="210" t="s">
        <v>2</v>
      </c>
      <c r="H28" s="213">
        <v>143</v>
      </c>
      <c r="I28" s="103" t="s">
        <v>276</v>
      </c>
      <c r="J28" s="229"/>
      <c r="K28" s="229">
        <v>1</v>
      </c>
      <c r="L28" s="229">
        <v>1</v>
      </c>
      <c r="P28" s="221" t="s">
        <v>7</v>
      </c>
      <c r="Q28" s="221">
        <v>468</v>
      </c>
      <c r="R28" s="199" t="s">
        <v>413</v>
      </c>
      <c r="S28" s="220">
        <v>2</v>
      </c>
      <c r="T28" s="220">
        <v>2</v>
      </c>
      <c r="U28" s="223">
        <f t="shared" si="0"/>
        <v>4</v>
      </c>
      <c r="W28" s="223" t="s">
        <v>3</v>
      </c>
      <c r="X28" s="229">
        <v>169</v>
      </c>
    </row>
    <row r="29" spans="2:24" ht="24" x14ac:dyDescent="0.25">
      <c r="B29" s="216">
        <v>43139.45416666667</v>
      </c>
      <c r="C29" s="210">
        <v>200</v>
      </c>
      <c r="D29" s="210" t="s">
        <v>228</v>
      </c>
      <c r="E29" s="210" t="s">
        <v>34</v>
      </c>
      <c r="F29" s="210" t="s">
        <v>1</v>
      </c>
      <c r="H29" s="213">
        <v>144</v>
      </c>
      <c r="I29" s="103" t="s">
        <v>338</v>
      </c>
      <c r="J29" s="229"/>
      <c r="K29" s="229">
        <v>1</v>
      </c>
      <c r="L29" s="229">
        <v>1</v>
      </c>
      <c r="P29" s="221" t="s">
        <v>71</v>
      </c>
      <c r="Q29" s="221">
        <v>380</v>
      </c>
      <c r="R29" s="199" t="s">
        <v>72</v>
      </c>
      <c r="S29" s="220">
        <v>2</v>
      </c>
      <c r="T29" s="220">
        <v>2</v>
      </c>
      <c r="U29" s="223">
        <f t="shared" si="0"/>
        <v>4</v>
      </c>
    </row>
    <row r="30" spans="2:24" x14ac:dyDescent="0.25">
      <c r="B30" s="216">
        <v>43139.476388888892</v>
      </c>
      <c r="C30" s="210">
        <v>133</v>
      </c>
      <c r="D30" s="210" t="s">
        <v>249</v>
      </c>
      <c r="E30" s="210" t="s">
        <v>12</v>
      </c>
      <c r="F30" s="210" t="s">
        <v>1</v>
      </c>
      <c r="H30" s="213">
        <v>146</v>
      </c>
      <c r="I30" s="103" t="s">
        <v>335</v>
      </c>
      <c r="J30" s="229">
        <v>1</v>
      </c>
      <c r="K30" s="229"/>
      <c r="L30" s="229">
        <v>1</v>
      </c>
      <c r="P30" s="221" t="s">
        <v>7</v>
      </c>
      <c r="Q30" s="221">
        <v>265</v>
      </c>
      <c r="R30" s="199" t="s">
        <v>154</v>
      </c>
      <c r="S30" s="220">
        <v>2</v>
      </c>
      <c r="T30" s="220">
        <v>2</v>
      </c>
      <c r="U30" s="223">
        <f t="shared" si="0"/>
        <v>4</v>
      </c>
    </row>
    <row r="31" spans="2:24" x14ac:dyDescent="0.25">
      <c r="B31" s="216">
        <v>43139.711111111108</v>
      </c>
      <c r="C31" s="210">
        <v>161</v>
      </c>
      <c r="D31" s="210" t="s">
        <v>240</v>
      </c>
      <c r="E31" s="210" t="s">
        <v>34</v>
      </c>
      <c r="F31" s="210" t="s">
        <v>2</v>
      </c>
      <c r="H31" s="213">
        <v>147</v>
      </c>
      <c r="I31" s="103" t="s">
        <v>245</v>
      </c>
      <c r="J31" s="229"/>
      <c r="K31" s="229">
        <v>1</v>
      </c>
      <c r="L31" s="229">
        <v>1</v>
      </c>
      <c r="P31" s="197" t="s">
        <v>7</v>
      </c>
      <c r="Q31" s="198">
        <v>160</v>
      </c>
      <c r="R31" s="199" t="s">
        <v>112</v>
      </c>
      <c r="S31" s="220">
        <v>1</v>
      </c>
      <c r="T31" s="220">
        <v>3</v>
      </c>
      <c r="U31" s="223">
        <f t="shared" si="0"/>
        <v>4</v>
      </c>
    </row>
    <row r="32" spans="2:24" ht="24" x14ac:dyDescent="0.25">
      <c r="B32" s="217">
        <v>43140.556944444441</v>
      </c>
      <c r="C32" s="210">
        <v>226</v>
      </c>
      <c r="D32" s="214" t="s">
        <v>268</v>
      </c>
      <c r="E32" s="210" t="s">
        <v>7</v>
      </c>
      <c r="F32" s="214" t="s">
        <v>511</v>
      </c>
      <c r="H32" s="213">
        <v>157</v>
      </c>
      <c r="I32" s="103" t="s">
        <v>243</v>
      </c>
      <c r="J32" s="229"/>
      <c r="K32" s="229">
        <v>2</v>
      </c>
      <c r="L32" s="229">
        <v>2</v>
      </c>
      <c r="P32" s="221" t="s">
        <v>7</v>
      </c>
      <c r="Q32" s="221">
        <v>505</v>
      </c>
      <c r="R32" s="199" t="s">
        <v>443</v>
      </c>
      <c r="S32" s="220">
        <v>1</v>
      </c>
      <c r="T32" s="220">
        <v>3</v>
      </c>
      <c r="U32" s="223">
        <f t="shared" si="0"/>
        <v>4</v>
      </c>
    </row>
    <row r="33" spans="2:21" x14ac:dyDescent="0.25">
      <c r="B33" s="216">
        <v>43140.631944444445</v>
      </c>
      <c r="C33" s="210">
        <v>505</v>
      </c>
      <c r="D33" s="210" t="s">
        <v>495</v>
      </c>
      <c r="E33" s="210" t="s">
        <v>7</v>
      </c>
      <c r="F33" s="210" t="s">
        <v>2</v>
      </c>
      <c r="H33" s="213">
        <v>158</v>
      </c>
      <c r="I33" s="103" t="s">
        <v>231</v>
      </c>
      <c r="J33" s="229"/>
      <c r="K33" s="229">
        <v>1</v>
      </c>
      <c r="L33" s="229">
        <v>1</v>
      </c>
      <c r="P33" s="197" t="s">
        <v>7</v>
      </c>
      <c r="Q33" s="198">
        <v>165</v>
      </c>
      <c r="R33" s="199" t="s">
        <v>126</v>
      </c>
      <c r="S33" s="220">
        <v>3</v>
      </c>
      <c r="T33" s="220"/>
      <c r="U33" s="223">
        <f t="shared" si="0"/>
        <v>3</v>
      </c>
    </row>
    <row r="34" spans="2:21" x14ac:dyDescent="0.25">
      <c r="B34" s="216">
        <v>43140.67291666667</v>
      </c>
      <c r="C34" s="210">
        <v>174</v>
      </c>
      <c r="D34" s="210" t="s">
        <v>489</v>
      </c>
      <c r="E34" s="210" t="s">
        <v>19</v>
      </c>
      <c r="F34" s="210" t="s">
        <v>2</v>
      </c>
      <c r="H34" s="213">
        <v>160</v>
      </c>
      <c r="I34" s="103" t="s">
        <v>227</v>
      </c>
      <c r="J34" s="229">
        <v>1</v>
      </c>
      <c r="K34" s="229">
        <v>2</v>
      </c>
      <c r="L34" s="229">
        <v>3</v>
      </c>
      <c r="P34" s="197" t="s">
        <v>7</v>
      </c>
      <c r="Q34" s="198">
        <v>459</v>
      </c>
      <c r="R34" s="199" t="s">
        <v>412</v>
      </c>
      <c r="S34" s="220">
        <v>3</v>
      </c>
      <c r="T34" s="220"/>
      <c r="U34" s="223">
        <f t="shared" si="0"/>
        <v>3</v>
      </c>
    </row>
    <row r="35" spans="2:21" x14ac:dyDescent="0.25">
      <c r="B35" s="216">
        <v>43140.822916666664</v>
      </c>
      <c r="C35" s="210">
        <v>160</v>
      </c>
      <c r="D35" s="210" t="s">
        <v>227</v>
      </c>
      <c r="E35" s="210" t="s">
        <v>7</v>
      </c>
      <c r="F35" s="210" t="s">
        <v>1</v>
      </c>
      <c r="H35" s="213">
        <v>161</v>
      </c>
      <c r="I35" s="103" t="s">
        <v>240</v>
      </c>
      <c r="J35" s="229">
        <v>2</v>
      </c>
      <c r="K35" s="229">
        <v>1</v>
      </c>
      <c r="L35" s="229">
        <v>3</v>
      </c>
      <c r="P35" s="221" t="s">
        <v>7</v>
      </c>
      <c r="Q35" s="221">
        <v>512</v>
      </c>
      <c r="R35" s="199" t="s">
        <v>468</v>
      </c>
      <c r="S35" s="220">
        <v>3</v>
      </c>
      <c r="T35" s="220"/>
      <c r="U35" s="223">
        <f t="shared" si="0"/>
        <v>3</v>
      </c>
    </row>
    <row r="36" spans="2:21" x14ac:dyDescent="0.25">
      <c r="B36" s="216">
        <v>43141.469444444447</v>
      </c>
      <c r="C36" s="210">
        <v>309</v>
      </c>
      <c r="D36" s="210" t="s">
        <v>212</v>
      </c>
      <c r="E36" s="210" t="s">
        <v>29</v>
      </c>
      <c r="F36" s="210" t="s">
        <v>1</v>
      </c>
      <c r="H36" s="213">
        <v>162</v>
      </c>
      <c r="I36" s="103" t="s">
        <v>213</v>
      </c>
      <c r="J36" s="229">
        <v>2</v>
      </c>
      <c r="K36" s="229"/>
      <c r="L36" s="229">
        <v>2</v>
      </c>
      <c r="P36" s="197" t="s">
        <v>7</v>
      </c>
      <c r="Q36" s="198">
        <v>164</v>
      </c>
      <c r="R36" s="199" t="s">
        <v>38</v>
      </c>
      <c r="S36" s="220">
        <v>2</v>
      </c>
      <c r="T36" s="220">
        <v>1</v>
      </c>
      <c r="U36" s="223">
        <f t="shared" si="0"/>
        <v>3</v>
      </c>
    </row>
    <row r="37" spans="2:21" x14ac:dyDescent="0.25">
      <c r="B37" s="216">
        <v>43141.470138888886</v>
      </c>
      <c r="C37" s="210">
        <v>147</v>
      </c>
      <c r="D37" s="210" t="s">
        <v>245</v>
      </c>
      <c r="E37" s="210" t="s">
        <v>63</v>
      </c>
      <c r="F37" s="210" t="s">
        <v>1</v>
      </c>
      <c r="H37" s="213">
        <v>163</v>
      </c>
      <c r="I37" s="103" t="s">
        <v>247</v>
      </c>
      <c r="J37" s="229">
        <v>2</v>
      </c>
      <c r="K37" s="229"/>
      <c r="L37" s="229">
        <v>2</v>
      </c>
      <c r="P37" s="218" t="s">
        <v>103</v>
      </c>
      <c r="Q37" s="221">
        <v>460</v>
      </c>
      <c r="R37" s="199" t="s">
        <v>354</v>
      </c>
      <c r="S37" s="220">
        <v>2</v>
      </c>
      <c r="T37" s="220">
        <v>1</v>
      </c>
      <c r="U37" s="223">
        <f t="shared" si="0"/>
        <v>3</v>
      </c>
    </row>
    <row r="38" spans="2:21" x14ac:dyDescent="0.25">
      <c r="B38" s="216">
        <v>43141.488194444442</v>
      </c>
      <c r="C38" s="210">
        <v>468</v>
      </c>
      <c r="D38" s="210" t="s">
        <v>441</v>
      </c>
      <c r="E38" s="210" t="s">
        <v>7</v>
      </c>
      <c r="F38" s="210" t="s">
        <v>1</v>
      </c>
      <c r="H38" s="213">
        <v>164</v>
      </c>
      <c r="I38" s="103" t="s">
        <v>237</v>
      </c>
      <c r="J38" s="229">
        <v>1</v>
      </c>
      <c r="K38" s="229"/>
      <c r="L38" s="229">
        <v>1</v>
      </c>
      <c r="P38" s="197" t="s">
        <v>63</v>
      </c>
      <c r="Q38" s="198">
        <v>147</v>
      </c>
      <c r="R38" s="199" t="s">
        <v>64</v>
      </c>
      <c r="S38" s="220">
        <v>2</v>
      </c>
      <c r="T38" s="220">
        <v>1</v>
      </c>
      <c r="U38" s="223">
        <f t="shared" si="0"/>
        <v>3</v>
      </c>
    </row>
    <row r="39" spans="2:21" ht="24" x14ac:dyDescent="0.25">
      <c r="B39" s="216">
        <v>43141.693749999999</v>
      </c>
      <c r="C39" s="210">
        <v>253</v>
      </c>
      <c r="D39" s="210" t="s">
        <v>282</v>
      </c>
      <c r="E39" s="210" t="s">
        <v>7</v>
      </c>
      <c r="F39" s="210" t="s">
        <v>1</v>
      </c>
      <c r="H39" s="213">
        <v>167</v>
      </c>
      <c r="I39" s="103" t="s">
        <v>302</v>
      </c>
      <c r="J39" s="229"/>
      <c r="K39" s="229">
        <v>2</v>
      </c>
      <c r="L39" s="229">
        <v>2</v>
      </c>
      <c r="P39" s="197" t="s">
        <v>34</v>
      </c>
      <c r="Q39" s="198">
        <v>113</v>
      </c>
      <c r="R39" s="199" t="s">
        <v>108</v>
      </c>
      <c r="S39" s="220">
        <v>2</v>
      </c>
      <c r="T39" s="220">
        <v>1</v>
      </c>
      <c r="U39" s="223">
        <f t="shared" si="0"/>
        <v>3</v>
      </c>
    </row>
    <row r="40" spans="2:21" ht="24" x14ac:dyDescent="0.25">
      <c r="B40" s="216">
        <v>43141.822916666664</v>
      </c>
      <c r="C40" s="210">
        <v>226</v>
      </c>
      <c r="D40" s="210" t="s">
        <v>268</v>
      </c>
      <c r="E40" s="210" t="s">
        <v>7</v>
      </c>
      <c r="F40" s="210" t="s">
        <v>1</v>
      </c>
      <c r="H40" s="213">
        <v>168</v>
      </c>
      <c r="I40" s="103" t="s">
        <v>279</v>
      </c>
      <c r="J40" s="229"/>
      <c r="K40" s="229">
        <v>1</v>
      </c>
      <c r="L40" s="229">
        <v>1</v>
      </c>
      <c r="P40" s="221" t="s">
        <v>7</v>
      </c>
      <c r="Q40" s="221">
        <v>253</v>
      </c>
      <c r="R40" s="199" t="s">
        <v>152</v>
      </c>
      <c r="S40" s="220">
        <v>2</v>
      </c>
      <c r="T40" s="220">
        <v>1</v>
      </c>
      <c r="U40" s="223">
        <f t="shared" si="0"/>
        <v>3</v>
      </c>
    </row>
    <row r="41" spans="2:21" x14ac:dyDescent="0.25">
      <c r="B41" s="216">
        <v>43142.757638888892</v>
      </c>
      <c r="C41" s="210">
        <v>189</v>
      </c>
      <c r="D41" s="210" t="s">
        <v>337</v>
      </c>
      <c r="E41" s="210" t="s">
        <v>39</v>
      </c>
      <c r="F41" s="210" t="s">
        <v>1</v>
      </c>
      <c r="H41" s="213">
        <v>172</v>
      </c>
      <c r="I41" s="103" t="s">
        <v>223</v>
      </c>
      <c r="J41" s="229">
        <v>3</v>
      </c>
      <c r="K41" s="229"/>
      <c r="L41" s="229">
        <v>3</v>
      </c>
      <c r="P41" s="197" t="s">
        <v>7</v>
      </c>
      <c r="Q41" s="198">
        <v>157</v>
      </c>
      <c r="R41" s="199" t="s">
        <v>138</v>
      </c>
      <c r="S41" s="220">
        <v>1</v>
      </c>
      <c r="T41" s="220">
        <v>2</v>
      </c>
      <c r="U41" s="223">
        <f t="shared" si="0"/>
        <v>3</v>
      </c>
    </row>
    <row r="42" spans="2:21" x14ac:dyDescent="0.25">
      <c r="B42" s="216">
        <v>43143.496527777781</v>
      </c>
      <c r="C42" s="210">
        <v>143</v>
      </c>
      <c r="D42" s="210" t="s">
        <v>276</v>
      </c>
      <c r="E42" s="210" t="s">
        <v>48</v>
      </c>
      <c r="F42" s="210" t="s">
        <v>1</v>
      </c>
      <c r="H42" s="213">
        <v>174</v>
      </c>
      <c r="I42" s="103" t="s">
        <v>489</v>
      </c>
      <c r="J42" s="229">
        <v>2</v>
      </c>
      <c r="K42" s="229"/>
      <c r="L42" s="229">
        <v>2</v>
      </c>
      <c r="P42" s="221" t="s">
        <v>19</v>
      </c>
      <c r="Q42" s="221">
        <v>444</v>
      </c>
      <c r="R42" s="199" t="s">
        <v>37</v>
      </c>
      <c r="S42" s="220">
        <v>1</v>
      </c>
      <c r="T42" s="220">
        <v>2</v>
      </c>
      <c r="U42" s="223">
        <f t="shared" si="0"/>
        <v>3</v>
      </c>
    </row>
    <row r="43" spans="2:21" x14ac:dyDescent="0.25">
      <c r="B43" s="216">
        <v>43143.499305555553</v>
      </c>
      <c r="C43" s="210">
        <v>507</v>
      </c>
      <c r="D43" s="210" t="s">
        <v>507</v>
      </c>
      <c r="E43" s="210" t="s">
        <v>7</v>
      </c>
      <c r="F43" s="210" t="s">
        <v>2</v>
      </c>
      <c r="H43" s="213">
        <v>175</v>
      </c>
      <c r="I43" s="103" t="s">
        <v>281</v>
      </c>
      <c r="J43" s="229">
        <v>1</v>
      </c>
      <c r="K43" s="229"/>
      <c r="L43" s="229">
        <v>1</v>
      </c>
      <c r="P43" s="197" t="s">
        <v>19</v>
      </c>
      <c r="Q43" s="198">
        <v>174</v>
      </c>
      <c r="R43" s="199" t="s">
        <v>86</v>
      </c>
      <c r="S43" s="220">
        <v>1</v>
      </c>
      <c r="T43" s="220">
        <v>2</v>
      </c>
      <c r="U43" s="223">
        <f t="shared" si="0"/>
        <v>3</v>
      </c>
    </row>
    <row r="44" spans="2:21" x14ac:dyDescent="0.25">
      <c r="B44" s="216">
        <v>43143.527777777781</v>
      </c>
      <c r="C44" s="210">
        <v>251</v>
      </c>
      <c r="D44" s="210" t="s">
        <v>423</v>
      </c>
      <c r="E44" s="210" t="s">
        <v>7</v>
      </c>
      <c r="F44" s="210" t="s">
        <v>1</v>
      </c>
      <c r="H44" s="213">
        <v>188</v>
      </c>
      <c r="I44" s="103" t="s">
        <v>229</v>
      </c>
      <c r="J44" s="229"/>
      <c r="K44" s="229">
        <v>1</v>
      </c>
      <c r="L44" s="229">
        <v>1</v>
      </c>
      <c r="P44" s="221" t="s">
        <v>7</v>
      </c>
      <c r="Q44" s="221">
        <v>389</v>
      </c>
      <c r="R44" s="199" t="s">
        <v>101</v>
      </c>
      <c r="S44" s="220">
        <v>1</v>
      </c>
      <c r="T44" s="220">
        <v>2</v>
      </c>
      <c r="U44" s="223">
        <f t="shared" si="0"/>
        <v>3</v>
      </c>
    </row>
    <row r="45" spans="2:21" x14ac:dyDescent="0.25">
      <c r="B45" s="216">
        <v>43143.586805555555</v>
      </c>
      <c r="C45" s="210">
        <v>188</v>
      </c>
      <c r="D45" s="210" t="s">
        <v>229</v>
      </c>
      <c r="E45" s="210" t="s">
        <v>39</v>
      </c>
      <c r="F45" s="210" t="s">
        <v>1</v>
      </c>
      <c r="H45" s="213">
        <v>189</v>
      </c>
      <c r="I45" s="103" t="s">
        <v>337</v>
      </c>
      <c r="J45" s="229"/>
      <c r="K45" s="229">
        <v>1</v>
      </c>
      <c r="L45" s="229">
        <v>1</v>
      </c>
      <c r="P45" s="197" t="s">
        <v>56</v>
      </c>
      <c r="Q45" s="198">
        <v>123</v>
      </c>
      <c r="R45" s="199" t="s">
        <v>57</v>
      </c>
      <c r="S45" s="220">
        <v>0</v>
      </c>
      <c r="T45" s="220">
        <v>3</v>
      </c>
      <c r="U45" s="223">
        <f t="shared" si="0"/>
        <v>3</v>
      </c>
    </row>
    <row r="46" spans="2:21" ht="24" x14ac:dyDescent="0.25">
      <c r="B46" s="217">
        <v>43143.594444444447</v>
      </c>
      <c r="C46" s="210">
        <v>226</v>
      </c>
      <c r="D46" s="214" t="s">
        <v>268</v>
      </c>
      <c r="E46" s="210" t="s">
        <v>7</v>
      </c>
      <c r="F46" s="214" t="s">
        <v>511</v>
      </c>
      <c r="H46" s="213">
        <v>200</v>
      </c>
      <c r="I46" s="103" t="s">
        <v>228</v>
      </c>
      <c r="J46" s="229"/>
      <c r="K46" s="229">
        <v>4</v>
      </c>
      <c r="L46" s="229">
        <v>4</v>
      </c>
      <c r="P46" s="221" t="s">
        <v>7</v>
      </c>
      <c r="Q46" s="221">
        <v>504</v>
      </c>
      <c r="R46" s="199" t="s">
        <v>469</v>
      </c>
      <c r="S46" s="220">
        <v>0</v>
      </c>
      <c r="T46" s="220">
        <v>3</v>
      </c>
      <c r="U46" s="223">
        <f t="shared" si="0"/>
        <v>3</v>
      </c>
    </row>
    <row r="47" spans="2:21" x14ac:dyDescent="0.25">
      <c r="B47" s="216">
        <v>43143.649305555555</v>
      </c>
      <c r="C47" s="210">
        <v>458</v>
      </c>
      <c r="D47" s="210" t="s">
        <v>341</v>
      </c>
      <c r="E47" s="210" t="s">
        <v>343</v>
      </c>
      <c r="F47" s="210" t="s">
        <v>1</v>
      </c>
      <c r="H47" s="213">
        <v>201</v>
      </c>
      <c r="I47" s="103" t="s">
        <v>307</v>
      </c>
      <c r="J47" s="229"/>
      <c r="K47" s="229">
        <v>1</v>
      </c>
      <c r="L47" s="229">
        <v>1</v>
      </c>
      <c r="P47" s="197" t="s">
        <v>19</v>
      </c>
      <c r="Q47" s="198">
        <v>297</v>
      </c>
      <c r="R47" s="199" t="s">
        <v>85</v>
      </c>
      <c r="S47" s="220">
        <v>2</v>
      </c>
      <c r="T47" s="220"/>
      <c r="U47" s="223">
        <f t="shared" si="0"/>
        <v>2</v>
      </c>
    </row>
    <row r="48" spans="2:21" x14ac:dyDescent="0.25">
      <c r="B48" s="216">
        <v>43143.670138888891</v>
      </c>
      <c r="C48" s="210">
        <v>378</v>
      </c>
      <c r="D48" s="210" t="s">
        <v>221</v>
      </c>
      <c r="E48" s="210" t="s">
        <v>7</v>
      </c>
      <c r="F48" s="210" t="s">
        <v>1</v>
      </c>
      <c r="H48" s="213">
        <v>224</v>
      </c>
      <c r="I48" s="103" t="s">
        <v>272</v>
      </c>
      <c r="J48" s="229"/>
      <c r="K48" s="229">
        <v>1</v>
      </c>
      <c r="L48" s="229">
        <v>1</v>
      </c>
      <c r="P48" s="221" t="s">
        <v>7</v>
      </c>
      <c r="Q48" s="221">
        <v>197</v>
      </c>
      <c r="R48" s="199" t="s">
        <v>150</v>
      </c>
      <c r="S48" s="220">
        <v>2</v>
      </c>
      <c r="T48" s="220"/>
      <c r="U48" s="223">
        <f t="shared" si="0"/>
        <v>2</v>
      </c>
    </row>
    <row r="49" spans="2:21" x14ac:dyDescent="0.25">
      <c r="B49" s="216">
        <v>43143.773611111108</v>
      </c>
      <c r="C49" s="210">
        <v>380</v>
      </c>
      <c r="D49" s="210" t="s">
        <v>280</v>
      </c>
      <c r="E49" s="210" t="s">
        <v>71</v>
      </c>
      <c r="F49" s="210" t="s">
        <v>1</v>
      </c>
      <c r="H49" s="213">
        <v>226</v>
      </c>
      <c r="I49" s="103" t="s">
        <v>268</v>
      </c>
      <c r="J49" s="229">
        <v>1</v>
      </c>
      <c r="K49" s="229">
        <v>1</v>
      </c>
      <c r="L49" s="229">
        <v>2</v>
      </c>
      <c r="P49" s="221" t="s">
        <v>7</v>
      </c>
      <c r="Q49" s="221">
        <v>454</v>
      </c>
      <c r="R49" s="205" t="s">
        <v>324</v>
      </c>
      <c r="S49" s="220">
        <v>1</v>
      </c>
      <c r="T49" s="220">
        <v>1</v>
      </c>
      <c r="U49" s="223">
        <f t="shared" si="0"/>
        <v>2</v>
      </c>
    </row>
    <row r="50" spans="2:21" x14ac:dyDescent="0.25">
      <c r="B50" s="216">
        <v>43144.051388888889</v>
      </c>
      <c r="C50" s="210">
        <v>98</v>
      </c>
      <c r="D50" s="210" t="s">
        <v>286</v>
      </c>
      <c r="E50" s="210" t="s">
        <v>7</v>
      </c>
      <c r="F50" s="210" t="s">
        <v>1</v>
      </c>
      <c r="H50" s="213">
        <v>251</v>
      </c>
      <c r="I50" s="103" t="s">
        <v>423</v>
      </c>
      <c r="J50" s="229"/>
      <c r="K50" s="229">
        <v>1</v>
      </c>
      <c r="L50" s="229">
        <v>1</v>
      </c>
      <c r="P50" s="197" t="s">
        <v>7</v>
      </c>
      <c r="Q50" s="198">
        <v>98</v>
      </c>
      <c r="R50" s="199" t="s">
        <v>16</v>
      </c>
      <c r="S50" s="220">
        <v>1</v>
      </c>
      <c r="T50" s="220">
        <v>1</v>
      </c>
      <c r="U50" s="223">
        <f t="shared" ref="U50:U81" si="1">+SUM(S50:T50)</f>
        <v>2</v>
      </c>
    </row>
    <row r="51" spans="2:21" x14ac:dyDescent="0.25">
      <c r="B51" s="216">
        <v>43144.440972222219</v>
      </c>
      <c r="C51" s="210">
        <v>157</v>
      </c>
      <c r="D51" s="210" t="s">
        <v>243</v>
      </c>
      <c r="E51" s="210" t="s">
        <v>7</v>
      </c>
      <c r="F51" s="210" t="s">
        <v>1</v>
      </c>
      <c r="H51" s="213">
        <v>253</v>
      </c>
      <c r="I51" s="103" t="s">
        <v>282</v>
      </c>
      <c r="J51" s="229"/>
      <c r="K51" s="229">
        <v>1</v>
      </c>
      <c r="L51" s="229">
        <v>1</v>
      </c>
      <c r="P51" s="221" t="s">
        <v>29</v>
      </c>
      <c r="Q51" s="221">
        <v>224</v>
      </c>
      <c r="R51" s="199" t="s">
        <v>145</v>
      </c>
      <c r="S51" s="220">
        <v>1</v>
      </c>
      <c r="T51" s="220">
        <v>1</v>
      </c>
      <c r="U51" s="223">
        <f t="shared" si="1"/>
        <v>2</v>
      </c>
    </row>
    <row r="52" spans="2:21" ht="24" x14ac:dyDescent="0.25">
      <c r="B52" s="217">
        <v>43144.544444444444</v>
      </c>
      <c r="C52" s="210">
        <v>459</v>
      </c>
      <c r="D52" s="214" t="s">
        <v>353</v>
      </c>
      <c r="E52" s="210" t="s">
        <v>343</v>
      </c>
      <c r="F52" s="214" t="s">
        <v>511</v>
      </c>
      <c r="H52" s="213">
        <v>262</v>
      </c>
      <c r="I52" s="103" t="s">
        <v>289</v>
      </c>
      <c r="J52" s="229"/>
      <c r="K52" s="229">
        <v>1</v>
      </c>
      <c r="L52" s="229">
        <v>1</v>
      </c>
      <c r="P52" s="197" t="s">
        <v>39</v>
      </c>
      <c r="Q52" s="198">
        <v>189</v>
      </c>
      <c r="R52" s="199" t="s">
        <v>40</v>
      </c>
      <c r="S52" s="220">
        <v>1</v>
      </c>
      <c r="T52" s="220">
        <v>1</v>
      </c>
      <c r="U52" s="223">
        <f t="shared" si="1"/>
        <v>2</v>
      </c>
    </row>
    <row r="53" spans="2:21" ht="24" x14ac:dyDescent="0.25">
      <c r="B53" s="216">
        <v>43144.547222222223</v>
      </c>
      <c r="C53" s="210">
        <v>200</v>
      </c>
      <c r="D53" s="210" t="s">
        <v>228</v>
      </c>
      <c r="E53" s="210" t="s">
        <v>34</v>
      </c>
      <c r="F53" s="210" t="s">
        <v>1</v>
      </c>
      <c r="H53" s="213">
        <v>263</v>
      </c>
      <c r="I53" s="103" t="s">
        <v>241</v>
      </c>
      <c r="J53" s="229"/>
      <c r="K53" s="229">
        <v>1</v>
      </c>
      <c r="L53" s="229">
        <v>1</v>
      </c>
      <c r="P53" s="197" t="s">
        <v>7</v>
      </c>
      <c r="Q53" s="198">
        <v>168</v>
      </c>
      <c r="R53" s="199" t="s">
        <v>24</v>
      </c>
      <c r="S53" s="220">
        <v>1</v>
      </c>
      <c r="T53" s="220">
        <v>1</v>
      </c>
      <c r="U53" s="223">
        <f t="shared" si="1"/>
        <v>2</v>
      </c>
    </row>
    <row r="54" spans="2:21" ht="24" x14ac:dyDescent="0.25">
      <c r="B54" s="216">
        <v>43144.590277777781</v>
      </c>
      <c r="C54" s="210">
        <v>263</v>
      </c>
      <c r="D54" s="210" t="s">
        <v>241</v>
      </c>
      <c r="E54" s="210" t="s">
        <v>7</v>
      </c>
      <c r="F54" s="210" t="s">
        <v>1</v>
      </c>
      <c r="H54" s="213">
        <v>265</v>
      </c>
      <c r="I54" s="103" t="s">
        <v>275</v>
      </c>
      <c r="J54" s="229">
        <v>2</v>
      </c>
      <c r="K54" s="229"/>
      <c r="L54" s="229">
        <v>2</v>
      </c>
      <c r="P54" s="221" t="s">
        <v>75</v>
      </c>
      <c r="Q54" s="221">
        <v>201</v>
      </c>
      <c r="R54" s="199" t="s">
        <v>177</v>
      </c>
      <c r="S54" s="220">
        <v>1</v>
      </c>
      <c r="T54" s="220">
        <v>1</v>
      </c>
      <c r="U54" s="223">
        <f t="shared" si="1"/>
        <v>2</v>
      </c>
    </row>
    <row r="55" spans="2:21" x14ac:dyDescent="0.25">
      <c r="B55" s="216">
        <v>43144.630555555559</v>
      </c>
      <c r="C55" s="210">
        <v>382</v>
      </c>
      <c r="D55" s="210" t="s">
        <v>232</v>
      </c>
      <c r="E55" s="210" t="s">
        <v>136</v>
      </c>
      <c r="F55" s="210" t="s">
        <v>2</v>
      </c>
      <c r="H55" s="213">
        <v>309</v>
      </c>
      <c r="I55" s="103" t="s">
        <v>212</v>
      </c>
      <c r="J55" s="229"/>
      <c r="K55" s="229">
        <v>1</v>
      </c>
      <c r="L55" s="229">
        <v>1</v>
      </c>
      <c r="P55" s="197" t="s">
        <v>52</v>
      </c>
      <c r="Q55" s="198">
        <v>137</v>
      </c>
      <c r="R55" s="199" t="s">
        <v>53</v>
      </c>
      <c r="S55" s="220">
        <v>1</v>
      </c>
      <c r="T55" s="220">
        <v>1</v>
      </c>
      <c r="U55" s="223">
        <f t="shared" si="1"/>
        <v>2</v>
      </c>
    </row>
    <row r="56" spans="2:21" x14ac:dyDescent="0.25">
      <c r="B56" s="215">
        <v>43145</v>
      </c>
      <c r="C56" s="210">
        <v>163</v>
      </c>
      <c r="D56" s="214" t="s">
        <v>247</v>
      </c>
      <c r="E56" s="210" t="s">
        <v>7</v>
      </c>
      <c r="F56" s="212" t="s">
        <v>2</v>
      </c>
      <c r="H56" s="213">
        <v>378</v>
      </c>
      <c r="I56" s="103" t="s">
        <v>221</v>
      </c>
      <c r="J56" s="229"/>
      <c r="K56" s="229">
        <v>3</v>
      </c>
      <c r="L56" s="229">
        <v>3</v>
      </c>
      <c r="P56" s="197" t="s">
        <v>48</v>
      </c>
      <c r="Q56" s="198">
        <v>143</v>
      </c>
      <c r="R56" s="199" t="s">
        <v>49</v>
      </c>
      <c r="S56" s="220">
        <v>1</v>
      </c>
      <c r="T56" s="220">
        <v>1</v>
      </c>
      <c r="U56" s="223">
        <f t="shared" si="1"/>
        <v>2</v>
      </c>
    </row>
    <row r="57" spans="2:21" x14ac:dyDescent="0.25">
      <c r="B57" s="216">
        <v>43145.393750000003</v>
      </c>
      <c r="C57" s="210">
        <v>389</v>
      </c>
      <c r="D57" s="210" t="s">
        <v>308</v>
      </c>
      <c r="E57" s="210" t="s">
        <v>7</v>
      </c>
      <c r="F57" s="210" t="s">
        <v>1</v>
      </c>
      <c r="H57" s="213">
        <v>380</v>
      </c>
      <c r="I57" s="103" t="s">
        <v>280</v>
      </c>
      <c r="J57" s="229"/>
      <c r="K57" s="229">
        <v>2</v>
      </c>
      <c r="L57" s="229">
        <v>2</v>
      </c>
      <c r="P57" s="221" t="s">
        <v>7</v>
      </c>
      <c r="Q57" s="221">
        <v>496</v>
      </c>
      <c r="R57" s="199" t="s">
        <v>414</v>
      </c>
      <c r="S57" s="220">
        <v>1</v>
      </c>
      <c r="T57" s="220">
        <v>1</v>
      </c>
      <c r="U57" s="223">
        <f t="shared" si="1"/>
        <v>2</v>
      </c>
    </row>
    <row r="58" spans="2:21" ht="24" x14ac:dyDescent="0.25">
      <c r="B58" s="217">
        <v>43145.520138888889</v>
      </c>
      <c r="C58" s="210">
        <v>459</v>
      </c>
      <c r="D58" s="214" t="s">
        <v>353</v>
      </c>
      <c r="E58" s="210" t="s">
        <v>343</v>
      </c>
      <c r="F58" s="214" t="s">
        <v>511</v>
      </c>
      <c r="H58" s="213">
        <v>382</v>
      </c>
      <c r="I58" s="103" t="s">
        <v>232</v>
      </c>
      <c r="J58" s="229">
        <v>2</v>
      </c>
      <c r="K58" s="229"/>
      <c r="L58" s="229">
        <v>2</v>
      </c>
      <c r="P58" s="197" t="s">
        <v>7</v>
      </c>
      <c r="Q58" s="198">
        <v>163</v>
      </c>
      <c r="R58" s="199" t="s">
        <v>84</v>
      </c>
      <c r="S58" s="220">
        <v>0</v>
      </c>
      <c r="T58" s="220">
        <v>2</v>
      </c>
      <c r="U58" s="223">
        <f t="shared" si="1"/>
        <v>2</v>
      </c>
    </row>
    <row r="59" spans="2:21" ht="24" x14ac:dyDescent="0.25">
      <c r="B59" s="216">
        <v>43146.577777777777</v>
      </c>
      <c r="C59" s="210">
        <v>224</v>
      </c>
      <c r="D59" s="210" t="s">
        <v>272</v>
      </c>
      <c r="E59" s="210" t="s">
        <v>29</v>
      </c>
      <c r="F59" s="210" t="s">
        <v>1</v>
      </c>
      <c r="H59" s="213">
        <v>389</v>
      </c>
      <c r="I59" s="103" t="s">
        <v>308</v>
      </c>
      <c r="J59" s="229"/>
      <c r="K59" s="229">
        <v>2</v>
      </c>
      <c r="L59" s="229">
        <v>2</v>
      </c>
      <c r="P59" s="197" t="s">
        <v>7</v>
      </c>
      <c r="Q59" s="198">
        <v>167</v>
      </c>
      <c r="R59" s="199" t="s">
        <v>98</v>
      </c>
      <c r="S59" s="220">
        <v>0</v>
      </c>
      <c r="T59" s="220">
        <v>2</v>
      </c>
      <c r="U59" s="223">
        <f t="shared" si="1"/>
        <v>2</v>
      </c>
    </row>
    <row r="60" spans="2:21" x14ac:dyDescent="0.25">
      <c r="B60" s="216">
        <v>43146.604166666664</v>
      </c>
      <c r="C60" s="210">
        <v>167</v>
      </c>
      <c r="D60" s="210" t="s">
        <v>302</v>
      </c>
      <c r="E60" s="210" t="s">
        <v>7</v>
      </c>
      <c r="F60" s="210" t="s">
        <v>1</v>
      </c>
      <c r="H60" s="213">
        <v>444</v>
      </c>
      <c r="I60" s="103" t="s">
        <v>278</v>
      </c>
      <c r="J60" s="229">
        <v>2</v>
      </c>
      <c r="K60" s="229"/>
      <c r="L60" s="229">
        <v>2</v>
      </c>
      <c r="P60" s="221" t="s">
        <v>7</v>
      </c>
      <c r="Q60" s="221">
        <v>110</v>
      </c>
      <c r="R60" s="199" t="s">
        <v>90</v>
      </c>
      <c r="S60" s="220">
        <v>0</v>
      </c>
      <c r="T60" s="220">
        <v>2</v>
      </c>
      <c r="U60" s="223">
        <f t="shared" si="1"/>
        <v>2</v>
      </c>
    </row>
    <row r="61" spans="2:21" ht="24" x14ac:dyDescent="0.25">
      <c r="B61" s="216">
        <v>43146.611111111109</v>
      </c>
      <c r="C61" s="210">
        <v>110</v>
      </c>
      <c r="D61" s="210" t="s">
        <v>235</v>
      </c>
      <c r="E61" s="210" t="s">
        <v>7</v>
      </c>
      <c r="F61" s="210" t="s">
        <v>1</v>
      </c>
      <c r="H61" s="213">
        <v>451</v>
      </c>
      <c r="I61" s="103" t="s">
        <v>267</v>
      </c>
      <c r="J61" s="229">
        <v>2</v>
      </c>
      <c r="K61" s="229"/>
      <c r="L61" s="229">
        <v>2</v>
      </c>
      <c r="P61" s="197" t="s">
        <v>19</v>
      </c>
      <c r="Q61" s="198">
        <v>162</v>
      </c>
      <c r="R61" s="199" t="s">
        <v>20</v>
      </c>
      <c r="S61" s="220">
        <v>0</v>
      </c>
      <c r="T61" s="220">
        <v>2</v>
      </c>
      <c r="U61" s="223">
        <f t="shared" si="1"/>
        <v>2</v>
      </c>
    </row>
    <row r="62" spans="2:21" ht="24" x14ac:dyDescent="0.25">
      <c r="B62" s="216">
        <v>43146.626388888886</v>
      </c>
      <c r="C62" s="210">
        <v>265</v>
      </c>
      <c r="D62" s="210" t="s">
        <v>275</v>
      </c>
      <c r="E62" s="210" t="s">
        <v>7</v>
      </c>
      <c r="F62" s="210" t="s">
        <v>2</v>
      </c>
      <c r="H62" s="213">
        <v>454</v>
      </c>
      <c r="I62" s="103" t="s">
        <v>303</v>
      </c>
      <c r="J62" s="229"/>
      <c r="K62" s="229">
        <v>1</v>
      </c>
      <c r="L62" s="229">
        <v>1</v>
      </c>
      <c r="P62" s="197" t="s">
        <v>12</v>
      </c>
      <c r="Q62" s="198">
        <v>133</v>
      </c>
      <c r="R62" s="199" t="s">
        <v>13</v>
      </c>
      <c r="S62" s="220">
        <v>0</v>
      </c>
      <c r="T62" s="220">
        <v>2</v>
      </c>
      <c r="U62" s="223">
        <f t="shared" si="1"/>
        <v>2</v>
      </c>
    </row>
    <row r="63" spans="2:21" ht="24" x14ac:dyDescent="0.25">
      <c r="B63" s="216">
        <v>43146.652083333334</v>
      </c>
      <c r="C63" s="210">
        <v>110</v>
      </c>
      <c r="D63" s="210" t="s">
        <v>235</v>
      </c>
      <c r="E63" s="210" t="s">
        <v>7</v>
      </c>
      <c r="F63" s="210" t="s">
        <v>1</v>
      </c>
      <c r="H63" s="213">
        <v>458</v>
      </c>
      <c r="I63" s="103" t="s">
        <v>341</v>
      </c>
      <c r="J63" s="229">
        <v>4</v>
      </c>
      <c r="K63" s="229">
        <v>6</v>
      </c>
      <c r="L63" s="229">
        <v>10</v>
      </c>
      <c r="P63" s="197" t="s">
        <v>91</v>
      </c>
      <c r="Q63" s="198">
        <v>117</v>
      </c>
      <c r="R63" s="199" t="s">
        <v>92</v>
      </c>
      <c r="S63" s="220">
        <v>0</v>
      </c>
      <c r="T63" s="220">
        <v>2</v>
      </c>
      <c r="U63" s="223">
        <f t="shared" si="1"/>
        <v>2</v>
      </c>
    </row>
    <row r="64" spans="2:21" x14ac:dyDescent="0.25">
      <c r="B64" s="216">
        <v>43146.657638888886</v>
      </c>
      <c r="C64" s="210">
        <v>506</v>
      </c>
      <c r="D64" s="210" t="s">
        <v>512</v>
      </c>
      <c r="E64" s="210" t="s">
        <v>7</v>
      </c>
      <c r="F64" s="210" t="s">
        <v>2</v>
      </c>
      <c r="H64" s="213">
        <v>460</v>
      </c>
      <c r="I64" s="103" t="s">
        <v>352</v>
      </c>
      <c r="J64" s="229">
        <v>1</v>
      </c>
      <c r="K64" s="229"/>
      <c r="L64" s="229">
        <v>1</v>
      </c>
      <c r="P64" s="221" t="s">
        <v>56</v>
      </c>
      <c r="Q64" s="221">
        <v>501</v>
      </c>
      <c r="R64" s="199" t="s">
        <v>427</v>
      </c>
      <c r="S64" s="220">
        <v>0</v>
      </c>
      <c r="T64" s="220">
        <v>2</v>
      </c>
      <c r="U64" s="223">
        <f t="shared" si="1"/>
        <v>2</v>
      </c>
    </row>
    <row r="65" spans="2:21" x14ac:dyDescent="0.25">
      <c r="B65" s="216">
        <v>43147.655555555553</v>
      </c>
      <c r="C65" s="210">
        <v>162</v>
      </c>
      <c r="D65" s="210" t="s">
        <v>213</v>
      </c>
      <c r="E65" s="210" t="s">
        <v>19</v>
      </c>
      <c r="F65" s="210" t="s">
        <v>2</v>
      </c>
      <c r="H65" s="213">
        <v>464</v>
      </c>
      <c r="I65" s="103" t="s">
        <v>421</v>
      </c>
      <c r="J65" s="229">
        <v>3</v>
      </c>
      <c r="K65" s="229">
        <v>1</v>
      </c>
      <c r="L65" s="229">
        <v>4</v>
      </c>
      <c r="P65" s="197" t="s">
        <v>7</v>
      </c>
      <c r="Q65" s="198">
        <v>367</v>
      </c>
      <c r="R65" s="199" t="s">
        <v>61</v>
      </c>
      <c r="S65" s="220">
        <v>1</v>
      </c>
      <c r="T65" s="220"/>
      <c r="U65" s="223">
        <f t="shared" si="1"/>
        <v>1</v>
      </c>
    </row>
    <row r="66" spans="2:21" x14ac:dyDescent="0.25">
      <c r="B66" s="216">
        <v>43147.657638888886</v>
      </c>
      <c r="C66" s="210">
        <v>158</v>
      </c>
      <c r="D66" s="210" t="s">
        <v>231</v>
      </c>
      <c r="E66" s="210" t="s">
        <v>7</v>
      </c>
      <c r="F66" s="210" t="s">
        <v>1</v>
      </c>
      <c r="H66" s="213">
        <v>466</v>
      </c>
      <c r="I66" s="103" t="s">
        <v>360</v>
      </c>
      <c r="J66" s="229">
        <v>1</v>
      </c>
      <c r="K66" s="229"/>
      <c r="L66" s="229">
        <v>1</v>
      </c>
      <c r="P66" s="197" t="s">
        <v>39</v>
      </c>
      <c r="Q66" s="221">
        <v>385</v>
      </c>
      <c r="R66" s="199" t="s">
        <v>62</v>
      </c>
      <c r="S66" s="220">
        <v>1</v>
      </c>
      <c r="T66" s="220"/>
      <c r="U66" s="223">
        <f t="shared" si="1"/>
        <v>1</v>
      </c>
    </row>
    <row r="67" spans="2:21" x14ac:dyDescent="0.25">
      <c r="B67" s="216">
        <v>43147.686111111114</v>
      </c>
      <c r="C67" s="210">
        <v>458</v>
      </c>
      <c r="D67" s="210" t="s">
        <v>341</v>
      </c>
      <c r="E67" s="210" t="s">
        <v>343</v>
      </c>
      <c r="F67" s="210" t="s">
        <v>1</v>
      </c>
      <c r="H67" s="213">
        <v>468</v>
      </c>
      <c r="I67" s="103" t="s">
        <v>441</v>
      </c>
      <c r="J67" s="229">
        <v>1</v>
      </c>
      <c r="K67" s="229">
        <v>1</v>
      </c>
      <c r="L67" s="229">
        <v>2</v>
      </c>
      <c r="P67" s="221" t="s">
        <v>29</v>
      </c>
      <c r="Q67" s="221">
        <v>257</v>
      </c>
      <c r="R67" s="199" t="s">
        <v>144</v>
      </c>
      <c r="S67" s="220">
        <v>1</v>
      </c>
      <c r="T67" s="220"/>
      <c r="U67" s="223">
        <f t="shared" si="1"/>
        <v>1</v>
      </c>
    </row>
    <row r="68" spans="2:21" ht="24" x14ac:dyDescent="0.25">
      <c r="B68" s="217">
        <v>43147.702777777777</v>
      </c>
      <c r="C68" s="210">
        <v>383</v>
      </c>
      <c r="D68" s="214" t="s">
        <v>238</v>
      </c>
      <c r="E68" s="210" t="s">
        <v>7</v>
      </c>
      <c r="F68" s="214" t="s">
        <v>510</v>
      </c>
      <c r="H68" s="213">
        <v>469</v>
      </c>
      <c r="I68" s="103" t="s">
        <v>420</v>
      </c>
      <c r="J68" s="229"/>
      <c r="K68" s="229">
        <v>1</v>
      </c>
      <c r="L68" s="229">
        <v>1</v>
      </c>
      <c r="P68" s="221" t="s">
        <v>7</v>
      </c>
      <c r="Q68" s="221">
        <v>383</v>
      </c>
      <c r="R68" s="199" t="s">
        <v>135</v>
      </c>
      <c r="S68" s="220">
        <v>1</v>
      </c>
      <c r="T68" s="220"/>
      <c r="U68" s="223">
        <f t="shared" si="1"/>
        <v>1</v>
      </c>
    </row>
    <row r="69" spans="2:21" x14ac:dyDescent="0.25">
      <c r="B69" s="216">
        <v>43148.518750000003</v>
      </c>
      <c r="C69" s="210">
        <v>113</v>
      </c>
      <c r="D69" s="210" t="s">
        <v>290</v>
      </c>
      <c r="E69" s="210" t="s">
        <v>34</v>
      </c>
      <c r="F69" s="210" t="s">
        <v>1</v>
      </c>
      <c r="H69" s="213">
        <v>470</v>
      </c>
      <c r="I69" s="103" t="s">
        <v>438</v>
      </c>
      <c r="J69" s="229">
        <v>1</v>
      </c>
      <c r="K69" s="229"/>
      <c r="L69" s="229">
        <v>1</v>
      </c>
      <c r="P69" s="197" t="s">
        <v>7</v>
      </c>
      <c r="Q69" s="221">
        <v>461</v>
      </c>
      <c r="R69" s="199" t="s">
        <v>356</v>
      </c>
      <c r="S69" s="220">
        <v>1</v>
      </c>
      <c r="T69" s="220"/>
      <c r="U69" s="223">
        <f t="shared" si="1"/>
        <v>1</v>
      </c>
    </row>
    <row r="70" spans="2:21" ht="24" x14ac:dyDescent="0.25">
      <c r="B70" s="217">
        <v>43148.529861111114</v>
      </c>
      <c r="C70" s="210">
        <v>459</v>
      </c>
      <c r="D70" s="214" t="s">
        <v>353</v>
      </c>
      <c r="E70" s="210" t="s">
        <v>343</v>
      </c>
      <c r="F70" s="214" t="s">
        <v>511</v>
      </c>
      <c r="H70" s="213">
        <v>496</v>
      </c>
      <c r="I70" s="103" t="s">
        <v>439</v>
      </c>
      <c r="J70" s="229">
        <v>1</v>
      </c>
      <c r="K70" s="229"/>
      <c r="L70" s="229">
        <v>1</v>
      </c>
      <c r="P70" s="221" t="s">
        <v>7</v>
      </c>
      <c r="Q70" s="221">
        <v>248</v>
      </c>
      <c r="R70" s="199" t="s">
        <v>146</v>
      </c>
      <c r="S70" s="220">
        <v>1</v>
      </c>
      <c r="T70" s="220"/>
      <c r="U70" s="223">
        <f t="shared" si="1"/>
        <v>1</v>
      </c>
    </row>
    <row r="71" spans="2:21" x14ac:dyDescent="0.25">
      <c r="B71" s="216">
        <v>43148.621527777781</v>
      </c>
      <c r="C71" s="210">
        <v>504</v>
      </c>
      <c r="D71" s="210" t="s">
        <v>506</v>
      </c>
      <c r="E71" s="210" t="s">
        <v>7</v>
      </c>
      <c r="F71" s="210" t="s">
        <v>1</v>
      </c>
      <c r="H71" s="213">
        <v>501</v>
      </c>
      <c r="I71" s="103" t="s">
        <v>505</v>
      </c>
      <c r="J71" s="229">
        <v>1</v>
      </c>
      <c r="K71" s="229">
        <v>1</v>
      </c>
      <c r="L71" s="229">
        <v>2</v>
      </c>
      <c r="P71" s="197" t="s">
        <v>39</v>
      </c>
      <c r="Q71" s="198">
        <v>152</v>
      </c>
      <c r="R71" s="199" t="s">
        <v>83</v>
      </c>
      <c r="S71" s="220">
        <v>1</v>
      </c>
      <c r="T71" s="220"/>
      <c r="U71" s="223">
        <f t="shared" si="1"/>
        <v>1</v>
      </c>
    </row>
    <row r="72" spans="2:21" x14ac:dyDescent="0.25">
      <c r="B72" s="216">
        <v>43148.62222222222</v>
      </c>
      <c r="C72" s="210">
        <v>504</v>
      </c>
      <c r="D72" s="210" t="s">
        <v>506</v>
      </c>
      <c r="E72" s="210" t="s">
        <v>7</v>
      </c>
      <c r="F72" s="210" t="s">
        <v>2</v>
      </c>
      <c r="H72" s="213">
        <v>504</v>
      </c>
      <c r="I72" s="103" t="s">
        <v>506</v>
      </c>
      <c r="J72" s="229">
        <v>2</v>
      </c>
      <c r="K72" s="229">
        <v>1</v>
      </c>
      <c r="L72" s="229">
        <v>3</v>
      </c>
      <c r="P72" s="221" t="s">
        <v>7</v>
      </c>
      <c r="Q72" s="221">
        <v>229</v>
      </c>
      <c r="R72" s="199" t="s">
        <v>156</v>
      </c>
      <c r="S72" s="220">
        <v>1</v>
      </c>
      <c r="T72" s="220"/>
      <c r="U72" s="223">
        <f t="shared" si="1"/>
        <v>1</v>
      </c>
    </row>
    <row r="73" spans="2:21" x14ac:dyDescent="0.25">
      <c r="B73" s="216">
        <v>43148.637499999997</v>
      </c>
      <c r="C73" s="210">
        <v>464</v>
      </c>
      <c r="D73" s="210" t="s">
        <v>421</v>
      </c>
      <c r="E73" s="210" t="s">
        <v>7</v>
      </c>
      <c r="F73" s="210" t="s">
        <v>2</v>
      </c>
      <c r="H73" s="213">
        <v>505</v>
      </c>
      <c r="I73" s="103" t="s">
        <v>495</v>
      </c>
      <c r="J73" s="229">
        <v>3</v>
      </c>
      <c r="K73" s="229"/>
      <c r="L73" s="229">
        <v>3</v>
      </c>
      <c r="P73" s="197" t="s">
        <v>67</v>
      </c>
      <c r="Q73" s="198">
        <v>312</v>
      </c>
      <c r="R73" s="199" t="s">
        <v>68</v>
      </c>
      <c r="S73" s="220">
        <v>1</v>
      </c>
      <c r="T73" s="220"/>
      <c r="U73" s="223">
        <f t="shared" si="1"/>
        <v>1</v>
      </c>
    </row>
    <row r="74" spans="2:21" x14ac:dyDescent="0.25">
      <c r="B74" s="216">
        <v>43148.681250000001</v>
      </c>
      <c r="C74" s="210">
        <v>175</v>
      </c>
      <c r="D74" s="210" t="s">
        <v>281</v>
      </c>
      <c r="E74" s="210" t="s">
        <v>34</v>
      </c>
      <c r="F74" s="210" t="s">
        <v>2</v>
      </c>
      <c r="H74" s="213">
        <v>506</v>
      </c>
      <c r="I74" s="103" t="s">
        <v>512</v>
      </c>
      <c r="J74" s="229">
        <v>1</v>
      </c>
      <c r="K74" s="229"/>
      <c r="L74" s="229">
        <v>1</v>
      </c>
      <c r="P74" s="197" t="s">
        <v>80</v>
      </c>
      <c r="Q74" s="198">
        <v>121</v>
      </c>
      <c r="R74" s="199" t="s">
        <v>81</v>
      </c>
      <c r="S74" s="220">
        <v>1</v>
      </c>
      <c r="T74" s="220"/>
      <c r="U74" s="223">
        <f t="shared" si="1"/>
        <v>1</v>
      </c>
    </row>
    <row r="75" spans="2:21" x14ac:dyDescent="0.25">
      <c r="B75" s="216">
        <v>43148.683333333334</v>
      </c>
      <c r="C75" s="210">
        <v>464</v>
      </c>
      <c r="D75" s="210" t="s">
        <v>421</v>
      </c>
      <c r="E75" s="210" t="s">
        <v>7</v>
      </c>
      <c r="F75" s="210" t="s">
        <v>2</v>
      </c>
      <c r="H75" s="213">
        <v>507</v>
      </c>
      <c r="I75" s="103" t="s">
        <v>507</v>
      </c>
      <c r="J75" s="229">
        <v>1</v>
      </c>
      <c r="K75" s="229"/>
      <c r="L75" s="229">
        <v>1</v>
      </c>
      <c r="P75" s="221" t="s">
        <v>7</v>
      </c>
      <c r="Q75" s="221">
        <v>494</v>
      </c>
      <c r="R75" s="199" t="s">
        <v>415</v>
      </c>
      <c r="S75" s="220">
        <v>1</v>
      </c>
      <c r="T75" s="220"/>
      <c r="U75" s="223">
        <f t="shared" si="1"/>
        <v>1</v>
      </c>
    </row>
    <row r="76" spans="2:21" x14ac:dyDescent="0.25">
      <c r="B76" s="216">
        <v>43150.359722222223</v>
      </c>
      <c r="C76" s="210">
        <v>389</v>
      </c>
      <c r="D76" s="210" t="s">
        <v>308</v>
      </c>
      <c r="E76" s="210" t="s">
        <v>7</v>
      </c>
      <c r="F76" s="210" t="s">
        <v>1</v>
      </c>
      <c r="H76" s="213">
        <v>511</v>
      </c>
      <c r="I76" s="103" t="s">
        <v>504</v>
      </c>
      <c r="J76" s="229"/>
      <c r="K76" s="229">
        <v>1</v>
      </c>
      <c r="L76" s="229">
        <v>1</v>
      </c>
      <c r="P76" s="197" t="s">
        <v>87</v>
      </c>
      <c r="Q76" s="198">
        <v>127</v>
      </c>
      <c r="R76" s="199" t="s">
        <v>88</v>
      </c>
      <c r="S76" s="220">
        <v>1</v>
      </c>
      <c r="T76" s="220"/>
      <c r="U76" s="223">
        <f t="shared" si="1"/>
        <v>1</v>
      </c>
    </row>
    <row r="77" spans="2:21" ht="24" x14ac:dyDescent="0.25">
      <c r="B77" s="217">
        <v>43150.442361111112</v>
      </c>
      <c r="C77" s="210">
        <v>459</v>
      </c>
      <c r="D77" s="214" t="s">
        <v>353</v>
      </c>
      <c r="E77" s="210" t="s">
        <v>343</v>
      </c>
      <c r="F77" s="214" t="s">
        <v>511</v>
      </c>
      <c r="H77" s="230" t="s">
        <v>3</v>
      </c>
      <c r="J77" s="38">
        <v>45</v>
      </c>
      <c r="K77" s="38">
        <v>60</v>
      </c>
      <c r="L77" s="38">
        <v>105</v>
      </c>
      <c r="P77" s="197" t="s">
        <v>34</v>
      </c>
      <c r="Q77" s="198">
        <v>311</v>
      </c>
      <c r="R77" s="199" t="s">
        <v>78</v>
      </c>
      <c r="S77" s="220">
        <v>1</v>
      </c>
      <c r="T77" s="220"/>
      <c r="U77" s="223">
        <f t="shared" si="1"/>
        <v>1</v>
      </c>
    </row>
    <row r="78" spans="2:21" ht="24" x14ac:dyDescent="0.25">
      <c r="B78" s="216">
        <v>43150.597222222219</v>
      </c>
      <c r="C78" s="210">
        <v>466</v>
      </c>
      <c r="D78" s="210" t="s">
        <v>360</v>
      </c>
      <c r="E78" s="210" t="s">
        <v>7</v>
      </c>
      <c r="F78" s="210" t="s">
        <v>2</v>
      </c>
      <c r="H78" s="211"/>
      <c r="I78" s="62"/>
      <c r="J78" s="62"/>
      <c r="K78" s="62"/>
      <c r="L78" s="51"/>
      <c r="P78" s="221" t="s">
        <v>91</v>
      </c>
      <c r="Q78" s="221">
        <v>215</v>
      </c>
      <c r="R78" s="199" t="s">
        <v>173</v>
      </c>
      <c r="S78" s="220">
        <v>1</v>
      </c>
      <c r="T78" s="220"/>
      <c r="U78" s="223">
        <f t="shared" si="1"/>
        <v>1</v>
      </c>
    </row>
    <row r="79" spans="2:21" ht="24" x14ac:dyDescent="0.25">
      <c r="B79" s="217">
        <v>43150.602083333331</v>
      </c>
      <c r="C79" s="210">
        <v>466</v>
      </c>
      <c r="D79" s="214" t="s">
        <v>360</v>
      </c>
      <c r="E79" s="210" t="s">
        <v>7</v>
      </c>
      <c r="F79" s="214" t="s">
        <v>510</v>
      </c>
      <c r="P79" s="221" t="s">
        <v>183</v>
      </c>
      <c r="Q79" s="221">
        <v>455</v>
      </c>
      <c r="R79" s="199" t="s">
        <v>428</v>
      </c>
      <c r="S79" s="220">
        <v>1</v>
      </c>
      <c r="T79" s="220"/>
      <c r="U79" s="223">
        <f t="shared" si="1"/>
        <v>1</v>
      </c>
    </row>
    <row r="80" spans="2:21" ht="24" x14ac:dyDescent="0.25">
      <c r="B80" s="217">
        <v>43151.365277777775</v>
      </c>
      <c r="C80" s="210">
        <v>163</v>
      </c>
      <c r="D80" s="214" t="s">
        <v>247</v>
      </c>
      <c r="E80" s="210" t="s">
        <v>7</v>
      </c>
      <c r="F80" s="214" t="s">
        <v>511</v>
      </c>
      <c r="P80" s="221" t="s">
        <v>113</v>
      </c>
      <c r="Q80" s="221">
        <v>457</v>
      </c>
      <c r="R80" s="205" t="s">
        <v>346</v>
      </c>
      <c r="S80" s="220">
        <v>1</v>
      </c>
      <c r="T80" s="220"/>
      <c r="U80" s="223">
        <f t="shared" si="1"/>
        <v>1</v>
      </c>
    </row>
    <row r="81" spans="2:21" x14ac:dyDescent="0.25">
      <c r="B81" s="216">
        <v>43151.491666666669</v>
      </c>
      <c r="C81" s="210">
        <v>172</v>
      </c>
      <c r="D81" s="210" t="s">
        <v>223</v>
      </c>
      <c r="E81" s="210" t="s">
        <v>7</v>
      </c>
      <c r="F81" s="210" t="s">
        <v>2</v>
      </c>
      <c r="P81" s="221" t="s">
        <v>109</v>
      </c>
      <c r="Q81" s="221">
        <v>498</v>
      </c>
      <c r="R81" s="199" t="s">
        <v>417</v>
      </c>
      <c r="S81" s="220">
        <v>1</v>
      </c>
      <c r="T81" s="220"/>
      <c r="U81" s="223">
        <f t="shared" si="1"/>
        <v>1</v>
      </c>
    </row>
    <row r="82" spans="2:21" x14ac:dyDescent="0.25">
      <c r="B82" s="216">
        <v>43151.495138888888</v>
      </c>
      <c r="C82" s="210">
        <v>172</v>
      </c>
      <c r="D82" s="210" t="s">
        <v>223</v>
      </c>
      <c r="E82" s="210" t="s">
        <v>7</v>
      </c>
      <c r="F82" s="210" t="s">
        <v>2</v>
      </c>
      <c r="P82" s="197" t="s">
        <v>29</v>
      </c>
      <c r="Q82" s="198">
        <v>309</v>
      </c>
      <c r="R82" s="199" t="s">
        <v>79</v>
      </c>
      <c r="S82" s="220">
        <v>0</v>
      </c>
      <c r="T82" s="220">
        <v>1</v>
      </c>
      <c r="U82" s="223">
        <f t="shared" ref="U82:U113" si="2">+SUM(S82:T82)</f>
        <v>1</v>
      </c>
    </row>
    <row r="83" spans="2:21" x14ac:dyDescent="0.25">
      <c r="B83" s="216">
        <v>43151.503472222219</v>
      </c>
      <c r="C83" s="210">
        <v>458</v>
      </c>
      <c r="D83" s="210" t="s">
        <v>341</v>
      </c>
      <c r="E83" s="210" t="s">
        <v>343</v>
      </c>
      <c r="F83" s="210" t="s">
        <v>2</v>
      </c>
      <c r="H83" s="213" t="s">
        <v>500</v>
      </c>
      <c r="I83" s="103"/>
      <c r="J83" s="103"/>
      <c r="K83" s="103"/>
      <c r="L83" s="51"/>
      <c r="P83" s="197" t="s">
        <v>39</v>
      </c>
      <c r="Q83" s="198">
        <v>188</v>
      </c>
      <c r="R83" s="199" t="s">
        <v>121</v>
      </c>
      <c r="S83" s="220">
        <v>0</v>
      </c>
      <c r="T83" s="220">
        <v>1</v>
      </c>
      <c r="U83" s="223">
        <f t="shared" si="2"/>
        <v>1</v>
      </c>
    </row>
    <row r="84" spans="2:21" x14ac:dyDescent="0.25">
      <c r="B84" s="216">
        <v>43151.504861111112</v>
      </c>
      <c r="C84" s="210">
        <v>172</v>
      </c>
      <c r="D84" s="210" t="s">
        <v>223</v>
      </c>
      <c r="E84" s="210" t="s">
        <v>7</v>
      </c>
      <c r="F84" s="210" t="s">
        <v>2</v>
      </c>
      <c r="H84" s="231" t="s">
        <v>497</v>
      </c>
      <c r="I84" s="21" t="s">
        <v>498</v>
      </c>
      <c r="J84" s="21" t="s">
        <v>0</v>
      </c>
      <c r="K84" s="21" t="s">
        <v>5</v>
      </c>
      <c r="L84" s="51"/>
      <c r="P84" s="221" t="s">
        <v>7</v>
      </c>
      <c r="Q84" s="221">
        <v>263</v>
      </c>
      <c r="R84" s="199" t="s">
        <v>158</v>
      </c>
      <c r="S84" s="220">
        <v>0</v>
      </c>
      <c r="T84" s="220">
        <v>1</v>
      </c>
      <c r="U84" s="223">
        <f t="shared" si="2"/>
        <v>1</v>
      </c>
    </row>
    <row r="85" spans="2:21" ht="30" x14ac:dyDescent="0.25">
      <c r="B85" s="216">
        <v>43151.515972222223</v>
      </c>
      <c r="C85" s="210">
        <v>226</v>
      </c>
      <c r="D85" s="210" t="s">
        <v>268</v>
      </c>
      <c r="E85" s="210" t="s">
        <v>7</v>
      </c>
      <c r="F85" s="210" t="s">
        <v>2</v>
      </c>
      <c r="H85" s="213" t="s">
        <v>235</v>
      </c>
      <c r="I85" s="232">
        <v>43146.611111111109</v>
      </c>
      <c r="J85" s="213" t="s">
        <v>1</v>
      </c>
      <c r="K85" s="229">
        <v>1</v>
      </c>
      <c r="L85" s="51"/>
      <c r="P85" s="221" t="s">
        <v>7</v>
      </c>
      <c r="Q85" s="221">
        <v>506</v>
      </c>
      <c r="R85" s="199" t="s">
        <v>445</v>
      </c>
      <c r="S85" s="220">
        <v>0</v>
      </c>
      <c r="T85" s="220">
        <v>1</v>
      </c>
      <c r="U85" s="223">
        <f t="shared" si="2"/>
        <v>1</v>
      </c>
    </row>
    <row r="86" spans="2:21" x14ac:dyDescent="0.25">
      <c r="B86" s="216">
        <v>43151.554166666669</v>
      </c>
      <c r="C86" s="210">
        <v>496</v>
      </c>
      <c r="D86" s="210" t="s">
        <v>439</v>
      </c>
      <c r="E86" s="210" t="s">
        <v>7</v>
      </c>
      <c r="F86" s="210" t="s">
        <v>2</v>
      </c>
      <c r="H86" s="213"/>
      <c r="I86" s="232">
        <v>43146.652083333334</v>
      </c>
      <c r="J86" s="213" t="s">
        <v>1</v>
      </c>
      <c r="K86" s="229">
        <v>1</v>
      </c>
      <c r="L86" s="51"/>
      <c r="P86" s="197" t="s">
        <v>7</v>
      </c>
      <c r="Q86" s="221">
        <v>469</v>
      </c>
      <c r="R86" s="199" t="s">
        <v>364</v>
      </c>
      <c r="S86" s="220">
        <v>0</v>
      </c>
      <c r="T86" s="220">
        <v>1</v>
      </c>
      <c r="U86" s="223">
        <f t="shared" si="2"/>
        <v>1</v>
      </c>
    </row>
    <row r="87" spans="2:21" ht="30" x14ac:dyDescent="0.25">
      <c r="B87" s="216">
        <v>43151.617361111108</v>
      </c>
      <c r="C87" s="210">
        <v>200</v>
      </c>
      <c r="D87" s="210" t="s">
        <v>228</v>
      </c>
      <c r="E87" s="210" t="s">
        <v>34</v>
      </c>
      <c r="F87" s="210" t="s">
        <v>1</v>
      </c>
      <c r="H87" s="213" t="s">
        <v>290</v>
      </c>
      <c r="I87" s="232">
        <v>43148.518750000003</v>
      </c>
      <c r="J87" s="213" t="s">
        <v>1</v>
      </c>
      <c r="K87" s="229">
        <v>1</v>
      </c>
      <c r="L87" s="51"/>
      <c r="P87" s="197" t="s">
        <v>39</v>
      </c>
      <c r="Q87" s="198">
        <v>120</v>
      </c>
      <c r="R87" s="199" t="s">
        <v>102</v>
      </c>
      <c r="S87" s="220">
        <v>0</v>
      </c>
      <c r="T87" s="220">
        <v>1</v>
      </c>
      <c r="U87" s="223">
        <f t="shared" si="2"/>
        <v>1</v>
      </c>
    </row>
    <row r="88" spans="2:21" ht="30" x14ac:dyDescent="0.25">
      <c r="B88" s="216">
        <v>43151.679166666669</v>
      </c>
      <c r="C88" s="210">
        <v>458</v>
      </c>
      <c r="D88" s="210" t="s">
        <v>341</v>
      </c>
      <c r="E88" s="210" t="s">
        <v>343</v>
      </c>
      <c r="F88" s="210" t="s">
        <v>1</v>
      </c>
      <c r="H88" s="213" t="s">
        <v>508</v>
      </c>
      <c r="I88" s="232">
        <v>43133.613888888889</v>
      </c>
      <c r="J88" s="213" t="s">
        <v>1</v>
      </c>
      <c r="K88" s="229">
        <v>1</v>
      </c>
      <c r="L88" s="51"/>
      <c r="P88" s="221" t="s">
        <v>7</v>
      </c>
      <c r="Q88" s="221">
        <v>251</v>
      </c>
      <c r="R88" s="199" t="s">
        <v>25</v>
      </c>
      <c r="S88" s="220">
        <v>0</v>
      </c>
      <c r="T88" s="220">
        <v>1</v>
      </c>
      <c r="U88" s="223">
        <f t="shared" si="2"/>
        <v>1</v>
      </c>
    </row>
    <row r="89" spans="2:21" x14ac:dyDescent="0.25">
      <c r="B89" s="216">
        <v>43151.680555555555</v>
      </c>
      <c r="C89" s="210">
        <v>382</v>
      </c>
      <c r="D89" s="210" t="s">
        <v>232</v>
      </c>
      <c r="E89" s="210" t="s">
        <v>136</v>
      </c>
      <c r="F89" s="210" t="s">
        <v>2</v>
      </c>
      <c r="H89" s="213"/>
      <c r="I89" s="232">
        <v>43138.563888888886</v>
      </c>
      <c r="J89" s="213" t="s">
        <v>1</v>
      </c>
      <c r="K89" s="229">
        <v>1</v>
      </c>
      <c r="L89" s="51"/>
      <c r="P89" s="197" t="s">
        <v>7</v>
      </c>
      <c r="Q89" s="221">
        <v>466</v>
      </c>
      <c r="R89" s="199" t="s">
        <v>361</v>
      </c>
      <c r="S89" s="220">
        <v>0</v>
      </c>
      <c r="T89" s="220">
        <v>1</v>
      </c>
      <c r="U89" s="223">
        <f t="shared" si="2"/>
        <v>1</v>
      </c>
    </row>
    <row r="90" spans="2:21" ht="30" x14ac:dyDescent="0.25">
      <c r="B90" s="216">
        <v>43151.802777777775</v>
      </c>
      <c r="C90" s="210">
        <v>160</v>
      </c>
      <c r="D90" s="210" t="s">
        <v>227</v>
      </c>
      <c r="E90" s="210" t="s">
        <v>7</v>
      </c>
      <c r="F90" s="210" t="s">
        <v>1</v>
      </c>
      <c r="H90" s="213" t="s">
        <v>226</v>
      </c>
      <c r="I90" s="232">
        <v>43157.75277777778</v>
      </c>
      <c r="J90" s="213" t="s">
        <v>1</v>
      </c>
      <c r="K90" s="229">
        <v>1</v>
      </c>
      <c r="L90" s="51"/>
      <c r="P90" s="197" t="s">
        <v>54</v>
      </c>
      <c r="Q90" s="198">
        <v>144</v>
      </c>
      <c r="R90" s="199" t="s">
        <v>55</v>
      </c>
      <c r="S90" s="220">
        <v>0</v>
      </c>
      <c r="T90" s="220">
        <v>1</v>
      </c>
      <c r="U90" s="223">
        <f t="shared" si="2"/>
        <v>1</v>
      </c>
    </row>
    <row r="91" spans="2:21" ht="30" x14ac:dyDescent="0.25">
      <c r="B91" s="216">
        <v>43152.435416666667</v>
      </c>
      <c r="C91" s="210">
        <v>167</v>
      </c>
      <c r="D91" s="210" t="s">
        <v>302</v>
      </c>
      <c r="E91" s="210" t="s">
        <v>7</v>
      </c>
      <c r="F91" s="210" t="s">
        <v>1</v>
      </c>
      <c r="H91" s="213" t="s">
        <v>214</v>
      </c>
      <c r="I91" s="232">
        <v>43135.679861111108</v>
      </c>
      <c r="J91" s="213" t="s">
        <v>1</v>
      </c>
      <c r="K91" s="229">
        <v>1</v>
      </c>
      <c r="L91" s="51"/>
      <c r="P91" s="197" t="s">
        <v>45</v>
      </c>
      <c r="Q91" s="198">
        <v>146</v>
      </c>
      <c r="R91" s="199" t="s">
        <v>46</v>
      </c>
      <c r="S91" s="220">
        <v>0</v>
      </c>
      <c r="T91" s="220">
        <v>1</v>
      </c>
      <c r="U91" s="223">
        <f t="shared" si="2"/>
        <v>1</v>
      </c>
    </row>
    <row r="92" spans="2:21" ht="24" x14ac:dyDescent="0.25">
      <c r="B92" s="217">
        <v>43152.793055555558</v>
      </c>
      <c r="C92" s="210">
        <v>502</v>
      </c>
      <c r="D92" s="214" t="s">
        <v>435</v>
      </c>
      <c r="E92" s="210" t="s">
        <v>7</v>
      </c>
      <c r="F92" s="214" t="s">
        <v>510</v>
      </c>
      <c r="H92" s="213"/>
      <c r="I92" s="232">
        <v>43158.75277777778</v>
      </c>
      <c r="J92" s="213" t="s">
        <v>1</v>
      </c>
      <c r="K92" s="229">
        <v>1</v>
      </c>
      <c r="L92" s="51"/>
      <c r="P92" s="197" t="s">
        <v>7</v>
      </c>
      <c r="Q92" s="198">
        <v>158</v>
      </c>
      <c r="R92" s="199" t="s">
        <v>120</v>
      </c>
      <c r="S92" s="220">
        <v>0</v>
      </c>
      <c r="T92" s="220">
        <v>1</v>
      </c>
      <c r="U92" s="223">
        <f t="shared" si="2"/>
        <v>1</v>
      </c>
    </row>
    <row r="93" spans="2:21" x14ac:dyDescent="0.25">
      <c r="B93" s="216">
        <v>43153.760416666664</v>
      </c>
      <c r="C93" s="210">
        <v>164</v>
      </c>
      <c r="D93" s="210" t="s">
        <v>237</v>
      </c>
      <c r="E93" s="210" t="s">
        <v>7</v>
      </c>
      <c r="F93" s="210" t="s">
        <v>2</v>
      </c>
      <c r="H93" s="213"/>
      <c r="I93" s="232">
        <v>43158.769444444442</v>
      </c>
      <c r="J93" s="213" t="s">
        <v>1</v>
      </c>
      <c r="K93" s="229">
        <v>1</v>
      </c>
      <c r="L93" s="51"/>
      <c r="P93" s="197" t="s">
        <v>34</v>
      </c>
      <c r="Q93" s="198">
        <v>175</v>
      </c>
      <c r="R93" s="199" t="s">
        <v>35</v>
      </c>
      <c r="S93" s="220">
        <v>0</v>
      </c>
      <c r="T93" s="220">
        <v>1</v>
      </c>
      <c r="U93" s="223">
        <f t="shared" si="2"/>
        <v>1</v>
      </c>
    </row>
    <row r="94" spans="2:21" ht="30" x14ac:dyDescent="0.25">
      <c r="B94" s="217">
        <v>43154</v>
      </c>
      <c r="C94" s="210">
        <v>158</v>
      </c>
      <c r="D94" s="214" t="s">
        <v>231</v>
      </c>
      <c r="E94" s="210" t="s">
        <v>7</v>
      </c>
      <c r="F94" s="214" t="s">
        <v>511</v>
      </c>
      <c r="H94" s="213" t="s">
        <v>249</v>
      </c>
      <c r="I94" s="232">
        <v>43139.476388888892</v>
      </c>
      <c r="J94" s="213" t="s">
        <v>1</v>
      </c>
      <c r="K94" s="229">
        <v>1</v>
      </c>
      <c r="L94" s="51"/>
      <c r="P94" s="197" t="s">
        <v>9</v>
      </c>
      <c r="Q94" s="198">
        <v>135</v>
      </c>
      <c r="R94" s="199" t="s">
        <v>10</v>
      </c>
      <c r="S94" s="220">
        <v>0</v>
      </c>
      <c r="T94" s="220">
        <v>1</v>
      </c>
      <c r="U94" s="223">
        <f t="shared" si="2"/>
        <v>1</v>
      </c>
    </row>
    <row r="95" spans="2:21" x14ac:dyDescent="0.25">
      <c r="B95" s="216">
        <v>43154.494444444441</v>
      </c>
      <c r="C95" s="210">
        <v>504</v>
      </c>
      <c r="D95" s="210" t="s">
        <v>506</v>
      </c>
      <c r="E95" s="210" t="s">
        <v>7</v>
      </c>
      <c r="F95" s="210" t="s">
        <v>2</v>
      </c>
      <c r="H95" s="213"/>
      <c r="I95" s="232">
        <v>43159.808333333334</v>
      </c>
      <c r="J95" s="213" t="s">
        <v>1</v>
      </c>
      <c r="K95" s="229">
        <v>1</v>
      </c>
      <c r="L95" s="51"/>
      <c r="P95" s="197" t="s">
        <v>118</v>
      </c>
      <c r="Q95" s="198">
        <v>142</v>
      </c>
      <c r="R95" s="199" t="s">
        <v>119</v>
      </c>
      <c r="S95" s="220">
        <v>0</v>
      </c>
      <c r="T95" s="220">
        <v>1</v>
      </c>
      <c r="U95" s="223">
        <f t="shared" si="2"/>
        <v>1</v>
      </c>
    </row>
    <row r="96" spans="2:21" x14ac:dyDescent="0.25">
      <c r="B96" s="216">
        <v>43154.634027777778</v>
      </c>
      <c r="C96" s="210">
        <v>380</v>
      </c>
      <c r="D96" s="210" t="s">
        <v>280</v>
      </c>
      <c r="E96" s="210" t="s">
        <v>71</v>
      </c>
      <c r="F96" s="210" t="s">
        <v>1</v>
      </c>
      <c r="H96" s="213" t="s">
        <v>509</v>
      </c>
      <c r="I96" s="232">
        <v>43137.827777777777</v>
      </c>
      <c r="J96" s="213" t="s">
        <v>1</v>
      </c>
      <c r="K96" s="229">
        <v>1</v>
      </c>
      <c r="L96" s="51"/>
      <c r="P96" s="221" t="s">
        <v>17</v>
      </c>
      <c r="Q96" s="221">
        <v>470</v>
      </c>
      <c r="R96" s="199" t="s">
        <v>416</v>
      </c>
      <c r="S96" s="220">
        <v>0</v>
      </c>
      <c r="T96" s="220">
        <v>1</v>
      </c>
      <c r="U96" s="223">
        <f t="shared" si="2"/>
        <v>1</v>
      </c>
    </row>
    <row r="97" spans="2:21" ht="30" x14ac:dyDescent="0.25">
      <c r="B97" s="216">
        <v>43154.738194444442</v>
      </c>
      <c r="C97" s="210">
        <v>458</v>
      </c>
      <c r="D97" s="210" t="s">
        <v>341</v>
      </c>
      <c r="E97" s="210" t="s">
        <v>343</v>
      </c>
      <c r="F97" s="210" t="s">
        <v>1</v>
      </c>
      <c r="H97" s="213" t="s">
        <v>311</v>
      </c>
      <c r="I97" s="232">
        <v>43137.698611111111</v>
      </c>
      <c r="J97" s="213" t="s">
        <v>2</v>
      </c>
      <c r="K97" s="229">
        <v>1</v>
      </c>
      <c r="L97" s="51"/>
      <c r="P97" s="221" t="s">
        <v>7</v>
      </c>
      <c r="Q97" s="221">
        <v>511</v>
      </c>
      <c r="R97" s="199" t="s">
        <v>444</v>
      </c>
      <c r="S97" s="220">
        <v>0</v>
      </c>
      <c r="T97" s="220">
        <v>1</v>
      </c>
      <c r="U97" s="223">
        <f t="shared" si="2"/>
        <v>1</v>
      </c>
    </row>
    <row r="98" spans="2:21" ht="30" x14ac:dyDescent="0.25">
      <c r="B98" s="216">
        <v>43154.745138888888</v>
      </c>
      <c r="C98" s="210">
        <v>458</v>
      </c>
      <c r="D98" s="210" t="s">
        <v>341</v>
      </c>
      <c r="E98" s="210" t="s">
        <v>343</v>
      </c>
      <c r="F98" s="210" t="s">
        <v>2</v>
      </c>
      <c r="H98" s="213" t="s">
        <v>327</v>
      </c>
      <c r="I98" s="232">
        <v>43158.900694444441</v>
      </c>
      <c r="J98" s="213" t="s">
        <v>1</v>
      </c>
      <c r="K98" s="229">
        <v>1</v>
      </c>
      <c r="L98" s="51"/>
      <c r="P98" s="221" t="s">
        <v>7</v>
      </c>
      <c r="Q98" s="221">
        <v>507</v>
      </c>
      <c r="R98" s="199" t="s">
        <v>467</v>
      </c>
      <c r="S98" s="220">
        <v>0</v>
      </c>
      <c r="T98" s="220">
        <v>1</v>
      </c>
      <c r="U98" s="223">
        <f t="shared" si="2"/>
        <v>1</v>
      </c>
    </row>
    <row r="99" spans="2:21" ht="30" x14ac:dyDescent="0.25">
      <c r="B99" s="217">
        <v>43154.786111111112</v>
      </c>
      <c r="C99" s="210">
        <v>466</v>
      </c>
      <c r="D99" s="214" t="s">
        <v>360</v>
      </c>
      <c r="E99" s="210" t="s">
        <v>7</v>
      </c>
      <c r="F99" s="214" t="s">
        <v>510</v>
      </c>
      <c r="H99" s="213" t="s">
        <v>276</v>
      </c>
      <c r="I99" s="232">
        <v>43143.496527777781</v>
      </c>
      <c r="J99" s="213" t="s">
        <v>1</v>
      </c>
      <c r="K99" s="229">
        <v>1</v>
      </c>
      <c r="L99" s="51"/>
      <c r="P99" s="221" t="s">
        <v>7</v>
      </c>
      <c r="Q99" s="221">
        <v>268</v>
      </c>
      <c r="R99" s="199" t="s">
        <v>43</v>
      </c>
      <c r="S99" s="220">
        <v>0</v>
      </c>
      <c r="T99" s="220"/>
      <c r="U99" s="223">
        <f t="shared" si="2"/>
        <v>0</v>
      </c>
    </row>
    <row r="100" spans="2:21" ht="24" x14ac:dyDescent="0.25">
      <c r="B100" s="216">
        <v>43155.664583333331</v>
      </c>
      <c r="C100" s="210">
        <v>265</v>
      </c>
      <c r="D100" s="210" t="s">
        <v>275</v>
      </c>
      <c r="E100" s="210" t="s">
        <v>7</v>
      </c>
      <c r="F100" s="210" t="s">
        <v>2</v>
      </c>
      <c r="H100" s="213" t="s">
        <v>338</v>
      </c>
      <c r="I100" s="232">
        <v>43159.645833333336</v>
      </c>
      <c r="J100" s="213" t="s">
        <v>1</v>
      </c>
      <c r="K100" s="229">
        <v>1</v>
      </c>
      <c r="L100" s="51"/>
      <c r="P100" s="197" t="s">
        <v>7</v>
      </c>
      <c r="Q100" s="198">
        <v>178</v>
      </c>
      <c r="R100" s="199" t="s">
        <v>27</v>
      </c>
      <c r="S100" s="220">
        <v>0</v>
      </c>
      <c r="T100" s="220"/>
      <c r="U100" s="223">
        <f t="shared" si="2"/>
        <v>0</v>
      </c>
    </row>
    <row r="101" spans="2:21" ht="30" x14ac:dyDescent="0.25">
      <c r="B101" s="216">
        <v>43155.802777777775</v>
      </c>
      <c r="C101" s="210">
        <v>501</v>
      </c>
      <c r="D101" s="210" t="s">
        <v>505</v>
      </c>
      <c r="E101" s="210" t="s">
        <v>56</v>
      </c>
      <c r="F101" s="210" t="s">
        <v>1</v>
      </c>
      <c r="H101" s="213" t="s">
        <v>335</v>
      </c>
      <c r="I101" s="232">
        <v>43133.836111111108</v>
      </c>
      <c r="J101" s="213" t="s">
        <v>2</v>
      </c>
      <c r="K101" s="229">
        <v>1</v>
      </c>
      <c r="L101" s="51"/>
      <c r="P101" s="197" t="s">
        <v>7</v>
      </c>
      <c r="Q101" s="198">
        <v>166</v>
      </c>
      <c r="R101" s="199" t="s">
        <v>23</v>
      </c>
      <c r="S101" s="220">
        <v>0</v>
      </c>
      <c r="T101" s="220"/>
      <c r="U101" s="223">
        <f t="shared" si="2"/>
        <v>0</v>
      </c>
    </row>
    <row r="102" spans="2:21" x14ac:dyDescent="0.25">
      <c r="B102" s="217">
        <v>43156.505555555559</v>
      </c>
      <c r="C102" s="210">
        <v>501</v>
      </c>
      <c r="D102" s="214" t="s">
        <v>505</v>
      </c>
      <c r="E102" s="210" t="s">
        <v>56</v>
      </c>
      <c r="F102" s="214" t="s">
        <v>2</v>
      </c>
      <c r="H102" s="213" t="s">
        <v>245</v>
      </c>
      <c r="I102" s="232">
        <v>43141.470138888886</v>
      </c>
      <c r="J102" s="213" t="s">
        <v>1</v>
      </c>
      <c r="K102" s="229">
        <v>1</v>
      </c>
      <c r="L102" s="51"/>
      <c r="P102" s="221" t="s">
        <v>7</v>
      </c>
      <c r="Q102" s="221">
        <v>225</v>
      </c>
      <c r="R102" s="199" t="s">
        <v>153</v>
      </c>
      <c r="S102" s="220">
        <v>0</v>
      </c>
      <c r="T102" s="220"/>
      <c r="U102" s="223">
        <f t="shared" si="2"/>
        <v>0</v>
      </c>
    </row>
    <row r="103" spans="2:21" ht="24" x14ac:dyDescent="0.25">
      <c r="B103" s="217">
        <v>43156.650694444441</v>
      </c>
      <c r="C103" s="210">
        <v>466</v>
      </c>
      <c r="D103" s="214" t="s">
        <v>360</v>
      </c>
      <c r="E103" s="210" t="s">
        <v>7</v>
      </c>
      <c r="F103" s="214" t="s">
        <v>510</v>
      </c>
      <c r="H103" s="213" t="s">
        <v>243</v>
      </c>
      <c r="I103" s="232">
        <v>43144.440972222219</v>
      </c>
      <c r="J103" s="213" t="s">
        <v>1</v>
      </c>
      <c r="K103" s="229">
        <v>1</v>
      </c>
      <c r="L103" s="51"/>
      <c r="P103" s="197" t="s">
        <v>103</v>
      </c>
      <c r="Q103" s="198">
        <v>131</v>
      </c>
      <c r="R103" s="199" t="s">
        <v>104</v>
      </c>
      <c r="S103" s="220">
        <v>0</v>
      </c>
      <c r="T103" s="220"/>
      <c r="U103" s="223">
        <f t="shared" si="2"/>
        <v>0</v>
      </c>
    </row>
    <row r="104" spans="2:21" x14ac:dyDescent="0.25">
      <c r="B104" s="216">
        <v>43157.481944444444</v>
      </c>
      <c r="C104" s="210">
        <v>511</v>
      </c>
      <c r="D104" s="210" t="s">
        <v>504</v>
      </c>
      <c r="E104" s="210" t="s">
        <v>7</v>
      </c>
      <c r="F104" s="210" t="s">
        <v>1</v>
      </c>
      <c r="H104" s="213"/>
      <c r="I104" s="232">
        <v>43158.394444444442</v>
      </c>
      <c r="J104" s="213" t="s">
        <v>1</v>
      </c>
      <c r="K104" s="229">
        <v>1</v>
      </c>
      <c r="L104" s="51"/>
      <c r="P104" s="197" t="s">
        <v>131</v>
      </c>
      <c r="Q104" s="198">
        <v>134</v>
      </c>
      <c r="R104" s="199" t="s">
        <v>132</v>
      </c>
      <c r="S104" s="220">
        <v>0</v>
      </c>
      <c r="T104" s="220"/>
      <c r="U104" s="223">
        <f t="shared" si="2"/>
        <v>0</v>
      </c>
    </row>
    <row r="105" spans="2:21" x14ac:dyDescent="0.25">
      <c r="B105" s="216">
        <v>43157.729166666664</v>
      </c>
      <c r="C105" s="210">
        <v>468</v>
      </c>
      <c r="D105" s="210" t="s">
        <v>441</v>
      </c>
      <c r="E105" s="210" t="s">
        <v>7</v>
      </c>
      <c r="F105" s="210" t="s">
        <v>2</v>
      </c>
      <c r="H105" s="213" t="s">
        <v>231</v>
      </c>
      <c r="I105" s="232">
        <v>43147.657638888886</v>
      </c>
      <c r="J105" s="213" t="s">
        <v>1</v>
      </c>
      <c r="K105" s="229">
        <v>1</v>
      </c>
      <c r="L105" s="51"/>
      <c r="P105" s="221" t="s">
        <v>39</v>
      </c>
      <c r="Q105" s="221">
        <v>388</v>
      </c>
      <c r="R105" s="199" t="s">
        <v>127</v>
      </c>
      <c r="S105" s="220">
        <v>0</v>
      </c>
      <c r="T105" s="220"/>
      <c r="U105" s="223">
        <f t="shared" si="2"/>
        <v>0</v>
      </c>
    </row>
    <row r="106" spans="2:21" ht="30" x14ac:dyDescent="0.25">
      <c r="B106" s="216">
        <v>43157.75277777778</v>
      </c>
      <c r="C106" s="210">
        <v>120</v>
      </c>
      <c r="D106" s="210" t="s">
        <v>226</v>
      </c>
      <c r="E106" s="210" t="s">
        <v>39</v>
      </c>
      <c r="F106" s="210" t="s">
        <v>1</v>
      </c>
      <c r="H106" s="213"/>
      <c r="I106" s="232">
        <v>43154</v>
      </c>
      <c r="J106" s="213" t="s">
        <v>511</v>
      </c>
      <c r="K106" s="229">
        <v>1</v>
      </c>
      <c r="L106" s="51"/>
      <c r="P106" s="197" t="s">
        <v>41</v>
      </c>
      <c r="Q106" s="198">
        <v>126</v>
      </c>
      <c r="R106" s="199" t="s">
        <v>42</v>
      </c>
      <c r="S106" s="220">
        <v>0</v>
      </c>
      <c r="T106" s="220"/>
      <c r="U106" s="223">
        <f t="shared" si="2"/>
        <v>0</v>
      </c>
    </row>
    <row r="107" spans="2:21" ht="30" x14ac:dyDescent="0.25">
      <c r="B107" s="216">
        <v>43157.763194444444</v>
      </c>
      <c r="C107" s="210">
        <v>168</v>
      </c>
      <c r="D107" s="210" t="s">
        <v>279</v>
      </c>
      <c r="E107" s="210" t="s">
        <v>7</v>
      </c>
      <c r="F107" s="210" t="s">
        <v>1</v>
      </c>
      <c r="H107" s="213" t="s">
        <v>227</v>
      </c>
      <c r="I107" s="232">
        <v>43133.738888888889</v>
      </c>
      <c r="J107" s="213" t="s">
        <v>2</v>
      </c>
      <c r="K107" s="229">
        <v>1</v>
      </c>
      <c r="L107" s="51"/>
      <c r="P107" s="197" t="s">
        <v>7</v>
      </c>
      <c r="Q107" s="198">
        <v>155</v>
      </c>
      <c r="R107" s="199" t="s">
        <v>105</v>
      </c>
      <c r="S107" s="220">
        <v>0</v>
      </c>
      <c r="T107" s="220"/>
      <c r="U107" s="223">
        <f t="shared" si="2"/>
        <v>0</v>
      </c>
    </row>
    <row r="108" spans="2:21" x14ac:dyDescent="0.25">
      <c r="B108" s="216">
        <v>43157.830555555556</v>
      </c>
      <c r="C108" s="210">
        <v>458</v>
      </c>
      <c r="D108" s="210" t="s">
        <v>341</v>
      </c>
      <c r="E108" s="210" t="s">
        <v>343</v>
      </c>
      <c r="F108" s="210" t="s">
        <v>1</v>
      </c>
      <c r="H108" s="213"/>
      <c r="I108" s="232">
        <v>43140.822916666664</v>
      </c>
      <c r="J108" s="213" t="s">
        <v>1</v>
      </c>
      <c r="K108" s="229">
        <v>1</v>
      </c>
      <c r="L108" s="51"/>
      <c r="P108" s="221" t="s">
        <v>29</v>
      </c>
      <c r="Q108" s="221">
        <v>390</v>
      </c>
      <c r="R108" s="199" t="s">
        <v>30</v>
      </c>
      <c r="S108" s="220">
        <v>0</v>
      </c>
      <c r="T108" s="220"/>
      <c r="U108" s="223">
        <f t="shared" si="2"/>
        <v>0</v>
      </c>
    </row>
    <row r="109" spans="2:21" x14ac:dyDescent="0.25">
      <c r="B109" s="216">
        <v>43158.394444444442</v>
      </c>
      <c r="C109" s="210">
        <v>157</v>
      </c>
      <c r="D109" s="210" t="s">
        <v>243</v>
      </c>
      <c r="E109" s="210" t="s">
        <v>7</v>
      </c>
      <c r="F109" s="210" t="s">
        <v>1</v>
      </c>
      <c r="H109" s="213"/>
      <c r="I109" s="232">
        <v>43151.802777777775</v>
      </c>
      <c r="J109" s="213" t="s">
        <v>1</v>
      </c>
      <c r="K109" s="229">
        <v>1</v>
      </c>
      <c r="L109" s="51"/>
      <c r="P109" s="221" t="s">
        <v>7</v>
      </c>
      <c r="Q109" s="221">
        <v>252</v>
      </c>
      <c r="R109" s="199" t="s">
        <v>147</v>
      </c>
      <c r="S109" s="220">
        <v>0</v>
      </c>
      <c r="T109" s="220"/>
      <c r="U109" s="223">
        <f t="shared" si="2"/>
        <v>0</v>
      </c>
    </row>
    <row r="110" spans="2:21" ht="30" x14ac:dyDescent="0.25">
      <c r="B110" s="216">
        <v>43158.497916666667</v>
      </c>
      <c r="C110" s="210">
        <v>444</v>
      </c>
      <c r="D110" s="210" t="s">
        <v>278</v>
      </c>
      <c r="E110" s="210" t="s">
        <v>19</v>
      </c>
      <c r="F110" s="210" t="s">
        <v>2</v>
      </c>
      <c r="H110" s="213" t="s">
        <v>240</v>
      </c>
      <c r="I110" s="232">
        <v>43132.538194444445</v>
      </c>
      <c r="J110" s="213" t="s">
        <v>2</v>
      </c>
      <c r="K110" s="229">
        <v>1</v>
      </c>
      <c r="L110" s="51"/>
      <c r="P110" s="197" t="s">
        <v>7</v>
      </c>
      <c r="Q110" s="221">
        <v>467</v>
      </c>
      <c r="R110" s="199" t="s">
        <v>362</v>
      </c>
      <c r="S110" s="220">
        <v>0</v>
      </c>
      <c r="T110" s="220"/>
      <c r="U110" s="223">
        <f t="shared" si="2"/>
        <v>0</v>
      </c>
    </row>
    <row r="111" spans="2:21" x14ac:dyDescent="0.25">
      <c r="B111" s="216">
        <v>43158.510416666664</v>
      </c>
      <c r="C111" s="210">
        <v>505</v>
      </c>
      <c r="D111" s="210" t="s">
        <v>495</v>
      </c>
      <c r="E111" s="210" t="s">
        <v>7</v>
      </c>
      <c r="F111" s="210" t="s">
        <v>2</v>
      </c>
      <c r="H111" s="213"/>
      <c r="I111" s="232">
        <v>43134.700694444444</v>
      </c>
      <c r="J111" s="213" t="s">
        <v>1</v>
      </c>
      <c r="K111" s="229">
        <v>1</v>
      </c>
      <c r="L111" s="51"/>
      <c r="P111" s="221" t="s">
        <v>7</v>
      </c>
      <c r="Q111" s="221">
        <v>502</v>
      </c>
      <c r="R111" s="199" t="s">
        <v>425</v>
      </c>
      <c r="S111" s="220">
        <v>0</v>
      </c>
      <c r="T111" s="220"/>
      <c r="U111" s="223">
        <f t="shared" si="2"/>
        <v>0</v>
      </c>
    </row>
    <row r="112" spans="2:21" ht="24" x14ac:dyDescent="0.25">
      <c r="B112" s="217">
        <v>43158.71875</v>
      </c>
      <c r="C112" s="210">
        <v>251</v>
      </c>
      <c r="D112" s="214" t="s">
        <v>423</v>
      </c>
      <c r="E112" s="210" t="s">
        <v>7</v>
      </c>
      <c r="F112" s="214" t="s">
        <v>511</v>
      </c>
      <c r="H112" s="213"/>
      <c r="I112" s="232">
        <v>43139.711111111108</v>
      </c>
      <c r="J112" s="213" t="s">
        <v>2</v>
      </c>
      <c r="K112" s="229">
        <v>1</v>
      </c>
      <c r="L112" s="51"/>
      <c r="P112" s="221" t="s">
        <v>71</v>
      </c>
      <c r="Q112" s="221">
        <v>264</v>
      </c>
      <c r="R112" s="199" t="s">
        <v>168</v>
      </c>
      <c r="S112" s="220">
        <v>0</v>
      </c>
      <c r="T112" s="220"/>
      <c r="U112" s="223">
        <f t="shared" si="2"/>
        <v>0</v>
      </c>
    </row>
    <row r="113" spans="2:21" ht="30" x14ac:dyDescent="0.25">
      <c r="B113" s="216">
        <v>43158.75277777778</v>
      </c>
      <c r="C113" s="210">
        <v>123</v>
      </c>
      <c r="D113" s="210" t="s">
        <v>214</v>
      </c>
      <c r="E113" s="210" t="s">
        <v>56</v>
      </c>
      <c r="F113" s="210" t="s">
        <v>1</v>
      </c>
      <c r="H113" s="213" t="s">
        <v>213</v>
      </c>
      <c r="I113" s="232">
        <v>43139.420138888891</v>
      </c>
      <c r="J113" s="213" t="s">
        <v>2</v>
      </c>
      <c r="K113" s="229">
        <v>1</v>
      </c>
      <c r="L113" s="51"/>
      <c r="P113" s="197" t="s">
        <v>29</v>
      </c>
      <c r="Q113" s="197">
        <v>115</v>
      </c>
      <c r="R113" s="199" t="s">
        <v>93</v>
      </c>
      <c r="S113" s="220">
        <v>0</v>
      </c>
      <c r="T113" s="220"/>
      <c r="U113" s="223">
        <f t="shared" si="2"/>
        <v>0</v>
      </c>
    </row>
    <row r="114" spans="2:21" x14ac:dyDescent="0.25">
      <c r="B114" s="216">
        <v>43158.769444444442</v>
      </c>
      <c r="C114" s="210">
        <v>123</v>
      </c>
      <c r="D114" s="210" t="s">
        <v>214</v>
      </c>
      <c r="E114" s="210" t="s">
        <v>56</v>
      </c>
      <c r="F114" s="210" t="s">
        <v>1</v>
      </c>
      <c r="H114" s="213"/>
      <c r="I114" s="232">
        <v>43147.655555555553</v>
      </c>
      <c r="J114" s="213" t="s">
        <v>2</v>
      </c>
      <c r="K114" s="229">
        <v>1</v>
      </c>
      <c r="L114" s="51"/>
      <c r="P114" s="197" t="s">
        <v>29</v>
      </c>
      <c r="Q114" s="198">
        <v>176</v>
      </c>
      <c r="R114" s="199" t="s">
        <v>262</v>
      </c>
      <c r="S114" s="220">
        <v>0</v>
      </c>
      <c r="T114" s="220"/>
      <c r="U114" s="223">
        <f t="shared" ref="U114:U145" si="3">+SUM(S114:T114)</f>
        <v>0</v>
      </c>
    </row>
    <row r="115" spans="2:21" x14ac:dyDescent="0.25">
      <c r="B115" s="216">
        <v>43158.900694444441</v>
      </c>
      <c r="C115" s="210">
        <v>142</v>
      </c>
      <c r="D115" s="210" t="s">
        <v>327</v>
      </c>
      <c r="E115" s="210" t="s">
        <v>118</v>
      </c>
      <c r="F115" s="210" t="s">
        <v>1</v>
      </c>
      <c r="H115" s="213" t="s">
        <v>247</v>
      </c>
      <c r="I115" s="232">
        <v>43139</v>
      </c>
      <c r="J115" s="213" t="s">
        <v>2</v>
      </c>
      <c r="K115" s="229">
        <v>1</v>
      </c>
      <c r="L115" s="51"/>
      <c r="P115" s="197" t="s">
        <v>7</v>
      </c>
      <c r="Q115" s="198">
        <v>186</v>
      </c>
      <c r="R115" s="199" t="s">
        <v>33</v>
      </c>
      <c r="S115" s="220">
        <v>0</v>
      </c>
      <c r="T115" s="220"/>
      <c r="U115" s="223">
        <f t="shared" si="3"/>
        <v>0</v>
      </c>
    </row>
    <row r="116" spans="2:21" x14ac:dyDescent="0.25">
      <c r="B116" s="216">
        <v>43159.477083333331</v>
      </c>
      <c r="C116" s="210">
        <v>460</v>
      </c>
      <c r="D116" s="210" t="s">
        <v>352</v>
      </c>
      <c r="E116" s="210" t="s">
        <v>103</v>
      </c>
      <c r="F116" s="210" t="s">
        <v>2</v>
      </c>
      <c r="H116" s="213"/>
      <c r="I116" s="232">
        <v>43145</v>
      </c>
      <c r="J116" s="213" t="s">
        <v>2</v>
      </c>
      <c r="K116" s="229">
        <v>1</v>
      </c>
      <c r="L116" s="51"/>
      <c r="P116" s="221" t="s">
        <v>34</v>
      </c>
      <c r="Q116" s="221">
        <v>199</v>
      </c>
      <c r="R116" s="199" t="s">
        <v>169</v>
      </c>
      <c r="S116" s="220">
        <v>0</v>
      </c>
      <c r="T116" s="220"/>
      <c r="U116" s="223">
        <f t="shared" si="3"/>
        <v>0</v>
      </c>
    </row>
    <row r="117" spans="2:21" ht="30" x14ac:dyDescent="0.25">
      <c r="B117" s="216">
        <v>43159.522222222222</v>
      </c>
      <c r="C117" s="210">
        <v>201</v>
      </c>
      <c r="D117" s="210" t="s">
        <v>307</v>
      </c>
      <c r="E117" s="210" t="s">
        <v>75</v>
      </c>
      <c r="F117" s="210" t="s">
        <v>1</v>
      </c>
      <c r="H117" s="213"/>
      <c r="I117" s="232">
        <v>43151.365277777775</v>
      </c>
      <c r="J117" s="213" t="s">
        <v>511</v>
      </c>
      <c r="K117" s="229">
        <v>1</v>
      </c>
      <c r="L117" s="51"/>
      <c r="P117" s="197" t="s">
        <v>29</v>
      </c>
      <c r="Q117" s="198">
        <v>183</v>
      </c>
      <c r="R117" s="199" t="s">
        <v>31</v>
      </c>
      <c r="S117" s="220">
        <v>0</v>
      </c>
      <c r="T117" s="220"/>
      <c r="U117" s="223">
        <f t="shared" si="3"/>
        <v>0</v>
      </c>
    </row>
    <row r="118" spans="2:21" ht="30" x14ac:dyDescent="0.25">
      <c r="B118" s="216">
        <v>43159.533333333333</v>
      </c>
      <c r="C118" s="210">
        <v>451</v>
      </c>
      <c r="D118" s="210" t="s">
        <v>267</v>
      </c>
      <c r="E118" s="210" t="s">
        <v>7</v>
      </c>
      <c r="F118" s="210" t="s">
        <v>2</v>
      </c>
      <c r="H118" s="213" t="s">
        <v>237</v>
      </c>
      <c r="I118" s="232">
        <v>43153.760416666664</v>
      </c>
      <c r="J118" s="213" t="s">
        <v>2</v>
      </c>
      <c r="K118" s="229">
        <v>1</v>
      </c>
      <c r="L118" s="51"/>
      <c r="P118" s="221" t="s">
        <v>7</v>
      </c>
      <c r="Q118" s="198">
        <v>198</v>
      </c>
      <c r="R118" s="199" t="s">
        <v>151</v>
      </c>
      <c r="S118" s="220">
        <v>0</v>
      </c>
      <c r="T118" s="220"/>
      <c r="U118" s="223">
        <f t="shared" si="3"/>
        <v>0</v>
      </c>
    </row>
    <row r="119" spans="2:21" ht="30" x14ac:dyDescent="0.25">
      <c r="B119" s="216">
        <v>43159.55</v>
      </c>
      <c r="C119" s="210">
        <v>451</v>
      </c>
      <c r="D119" s="210" t="s">
        <v>267</v>
      </c>
      <c r="E119" s="210" t="s">
        <v>7</v>
      </c>
      <c r="F119" s="210" t="s">
        <v>2</v>
      </c>
      <c r="H119" s="213" t="s">
        <v>302</v>
      </c>
      <c r="I119" s="232">
        <v>43146.604166666664</v>
      </c>
      <c r="J119" s="213" t="s">
        <v>1</v>
      </c>
      <c r="K119" s="229">
        <v>1</v>
      </c>
      <c r="L119" s="51"/>
      <c r="P119" s="221" t="s">
        <v>39</v>
      </c>
      <c r="Q119" s="221">
        <v>258</v>
      </c>
      <c r="R119" s="199" t="s">
        <v>165</v>
      </c>
      <c r="S119" s="220">
        <v>0</v>
      </c>
      <c r="T119" s="220"/>
      <c r="U119" s="223">
        <f t="shared" si="3"/>
        <v>0</v>
      </c>
    </row>
    <row r="120" spans="2:21" x14ac:dyDescent="0.25">
      <c r="B120" s="216">
        <v>43159.5625</v>
      </c>
      <c r="C120" s="210">
        <v>454</v>
      </c>
      <c r="D120" s="210" t="s">
        <v>303</v>
      </c>
      <c r="E120" s="210" t="s">
        <v>7</v>
      </c>
      <c r="F120" s="210" t="s">
        <v>1</v>
      </c>
      <c r="H120" s="213"/>
      <c r="I120" s="232">
        <v>43152.435416666667</v>
      </c>
      <c r="J120" s="213" t="s">
        <v>1</v>
      </c>
      <c r="K120" s="229">
        <v>1</v>
      </c>
      <c r="L120" s="51"/>
      <c r="P120" s="197" t="s">
        <v>87</v>
      </c>
      <c r="Q120" s="198">
        <v>447</v>
      </c>
      <c r="R120" s="199" t="s">
        <v>323</v>
      </c>
      <c r="S120" s="220">
        <v>0</v>
      </c>
      <c r="T120" s="220"/>
      <c r="U120" s="223">
        <f t="shared" si="3"/>
        <v>0</v>
      </c>
    </row>
    <row r="121" spans="2:21" x14ac:dyDescent="0.25">
      <c r="B121" s="216">
        <v>43159.645833333336</v>
      </c>
      <c r="C121" s="210">
        <v>144</v>
      </c>
      <c r="D121" s="210" t="s">
        <v>338</v>
      </c>
      <c r="E121" s="210" t="s">
        <v>54</v>
      </c>
      <c r="F121" s="210" t="s">
        <v>1</v>
      </c>
      <c r="H121" s="213" t="s">
        <v>279</v>
      </c>
      <c r="I121" s="232">
        <v>43157.763194444444</v>
      </c>
      <c r="J121" s="213" t="s">
        <v>1</v>
      </c>
      <c r="K121" s="229">
        <v>1</v>
      </c>
      <c r="L121" s="51"/>
      <c r="P121" s="197" t="s">
        <v>39</v>
      </c>
      <c r="Q121" s="198">
        <v>177</v>
      </c>
      <c r="R121" s="199" t="s">
        <v>130</v>
      </c>
      <c r="S121" s="220">
        <v>0</v>
      </c>
      <c r="T121" s="220"/>
      <c r="U121" s="223">
        <f t="shared" si="3"/>
        <v>0</v>
      </c>
    </row>
    <row r="122" spans="2:21" x14ac:dyDescent="0.25">
      <c r="B122" s="216">
        <v>43159.808333333334</v>
      </c>
      <c r="C122" s="210">
        <v>133</v>
      </c>
      <c r="D122" s="210" t="s">
        <v>249</v>
      </c>
      <c r="E122" s="210" t="s">
        <v>12</v>
      </c>
      <c r="F122" s="210" t="s">
        <v>1</v>
      </c>
      <c r="H122" s="213" t="s">
        <v>223</v>
      </c>
      <c r="I122" s="232">
        <v>43151.491666666669</v>
      </c>
      <c r="J122" s="213" t="s">
        <v>2</v>
      </c>
      <c r="K122" s="229">
        <v>1</v>
      </c>
      <c r="L122" s="51"/>
      <c r="P122" s="197" t="s">
        <v>7</v>
      </c>
      <c r="Q122" s="198">
        <v>308</v>
      </c>
      <c r="R122" s="199" t="s">
        <v>122</v>
      </c>
      <c r="S122" s="220">
        <v>0</v>
      </c>
      <c r="T122" s="220"/>
      <c r="U122" s="223">
        <f t="shared" si="3"/>
        <v>0</v>
      </c>
    </row>
    <row r="123" spans="2:21" x14ac:dyDescent="0.25">
      <c r="B123" s="51"/>
      <c r="C123" s="51"/>
      <c r="D123" s="51"/>
      <c r="E123" s="51"/>
      <c r="F123" s="51"/>
      <c r="H123" s="213"/>
      <c r="I123" s="232">
        <v>43151.495138888888</v>
      </c>
      <c r="J123" s="213" t="s">
        <v>2</v>
      </c>
      <c r="K123" s="229">
        <v>1</v>
      </c>
      <c r="L123" s="51"/>
      <c r="P123" s="221" t="s">
        <v>54</v>
      </c>
      <c r="Q123" s="221">
        <v>452</v>
      </c>
      <c r="R123" s="205" t="s">
        <v>263</v>
      </c>
      <c r="S123" s="220">
        <v>0</v>
      </c>
      <c r="T123" s="220"/>
      <c r="U123" s="223">
        <f t="shared" si="3"/>
        <v>0</v>
      </c>
    </row>
    <row r="124" spans="2:21" x14ac:dyDescent="0.25">
      <c r="B124" s="51"/>
      <c r="C124" s="51"/>
      <c r="D124" s="51"/>
      <c r="E124" s="51"/>
      <c r="F124" s="51"/>
      <c r="H124" s="213"/>
      <c r="I124" s="232">
        <v>43151.504861111112</v>
      </c>
      <c r="J124" s="213" t="s">
        <v>2</v>
      </c>
      <c r="K124" s="229">
        <v>1</v>
      </c>
      <c r="L124" s="51"/>
      <c r="P124" s="197" t="s">
        <v>65</v>
      </c>
      <c r="Q124" s="198">
        <v>148</v>
      </c>
      <c r="R124" s="199" t="s">
        <v>66</v>
      </c>
      <c r="S124" s="220">
        <v>0</v>
      </c>
      <c r="T124" s="220"/>
      <c r="U124" s="223">
        <f t="shared" si="3"/>
        <v>0</v>
      </c>
    </row>
    <row r="125" spans="2:21" ht="30" x14ac:dyDescent="0.25">
      <c r="B125" s="51"/>
      <c r="C125" s="51"/>
      <c r="D125" s="51"/>
      <c r="E125" s="51"/>
      <c r="F125" s="51"/>
      <c r="H125" s="213" t="s">
        <v>489</v>
      </c>
      <c r="I125" s="232">
        <v>43136.556944444441</v>
      </c>
      <c r="J125" s="213" t="s">
        <v>2</v>
      </c>
      <c r="K125" s="229">
        <v>1</v>
      </c>
      <c r="L125" s="51"/>
      <c r="P125" s="197" t="s">
        <v>7</v>
      </c>
      <c r="Q125" s="198">
        <v>171</v>
      </c>
      <c r="R125" s="199" t="s">
        <v>89</v>
      </c>
      <c r="S125" s="220">
        <v>0</v>
      </c>
      <c r="T125" s="220"/>
      <c r="U125" s="223">
        <f t="shared" si="3"/>
        <v>0</v>
      </c>
    </row>
    <row r="126" spans="2:21" x14ac:dyDescent="0.25">
      <c r="B126" s="51"/>
      <c r="C126" s="51"/>
      <c r="D126" s="51"/>
      <c r="E126" s="51"/>
      <c r="F126" s="51"/>
      <c r="H126" s="213"/>
      <c r="I126" s="232">
        <v>43140.67291666667</v>
      </c>
      <c r="J126" s="213" t="s">
        <v>2</v>
      </c>
      <c r="K126" s="229">
        <v>1</v>
      </c>
      <c r="L126" s="51"/>
      <c r="P126" s="221" t="s">
        <v>19</v>
      </c>
      <c r="Q126" s="198">
        <v>270</v>
      </c>
      <c r="R126" s="199" t="s">
        <v>159</v>
      </c>
      <c r="S126" s="220">
        <v>0</v>
      </c>
      <c r="T126" s="220"/>
      <c r="U126" s="223">
        <f t="shared" si="3"/>
        <v>0</v>
      </c>
    </row>
    <row r="127" spans="2:21" ht="30" x14ac:dyDescent="0.25">
      <c r="B127" s="51"/>
      <c r="C127" s="51"/>
      <c r="D127" s="51"/>
      <c r="E127" s="51"/>
      <c r="F127" s="51"/>
      <c r="H127" s="213" t="s">
        <v>281</v>
      </c>
      <c r="I127" s="232">
        <v>43148.681250000001</v>
      </c>
      <c r="J127" s="213" t="s">
        <v>2</v>
      </c>
      <c r="K127" s="229">
        <v>1</v>
      </c>
      <c r="L127" s="51"/>
      <c r="P127" s="221" t="s">
        <v>7</v>
      </c>
      <c r="Q127" s="221">
        <v>384</v>
      </c>
      <c r="R127" s="199" t="s">
        <v>94</v>
      </c>
      <c r="S127" s="220">
        <v>0</v>
      </c>
      <c r="T127" s="220"/>
      <c r="U127" s="223">
        <f t="shared" si="3"/>
        <v>0</v>
      </c>
    </row>
    <row r="128" spans="2:21" ht="30" x14ac:dyDescent="0.25">
      <c r="B128" s="51"/>
      <c r="C128" s="51"/>
      <c r="D128" s="51"/>
      <c r="E128" s="51"/>
      <c r="F128" s="51"/>
      <c r="H128" s="213" t="s">
        <v>229</v>
      </c>
      <c r="I128" s="232">
        <v>43143.586805555555</v>
      </c>
      <c r="J128" s="213" t="s">
        <v>1</v>
      </c>
      <c r="K128" s="229">
        <v>1</v>
      </c>
      <c r="L128" s="51"/>
      <c r="P128" s="197" t="s">
        <v>19</v>
      </c>
      <c r="Q128" s="198">
        <v>109</v>
      </c>
      <c r="R128" s="199" t="s">
        <v>26</v>
      </c>
      <c r="S128" s="220">
        <v>0</v>
      </c>
      <c r="T128" s="220"/>
      <c r="U128" s="223">
        <f t="shared" si="3"/>
        <v>0</v>
      </c>
    </row>
    <row r="129" spans="2:21" ht="30" x14ac:dyDescent="0.25">
      <c r="B129" s="51"/>
      <c r="C129" s="51"/>
      <c r="D129" s="51"/>
      <c r="E129" s="51"/>
      <c r="F129" s="51"/>
      <c r="H129" s="213" t="s">
        <v>337</v>
      </c>
      <c r="I129" s="232">
        <v>43142.757638888892</v>
      </c>
      <c r="J129" s="213" t="s">
        <v>1</v>
      </c>
      <c r="K129" s="229">
        <v>1</v>
      </c>
      <c r="L129" s="51"/>
      <c r="P129" s="197" t="s">
        <v>7</v>
      </c>
      <c r="Q129" s="198">
        <v>156</v>
      </c>
      <c r="R129" s="199" t="s">
        <v>297</v>
      </c>
      <c r="S129" s="220">
        <v>0</v>
      </c>
      <c r="T129" s="220"/>
      <c r="U129" s="223">
        <f t="shared" si="3"/>
        <v>0</v>
      </c>
    </row>
    <row r="130" spans="2:21" ht="30" x14ac:dyDescent="0.25">
      <c r="B130" s="51"/>
      <c r="C130" s="51"/>
      <c r="D130" s="51"/>
      <c r="E130" s="51"/>
      <c r="F130" s="51"/>
      <c r="H130" s="233" t="s">
        <v>228</v>
      </c>
      <c r="I130" s="234">
        <v>43133.698611111111</v>
      </c>
      <c r="J130" s="233" t="s">
        <v>1</v>
      </c>
      <c r="K130" s="235">
        <v>1</v>
      </c>
      <c r="L130" s="51"/>
      <c r="P130" s="197" t="s">
        <v>39</v>
      </c>
      <c r="Q130" s="198">
        <v>179</v>
      </c>
      <c r="R130" s="199" t="s">
        <v>47</v>
      </c>
      <c r="S130" s="220">
        <v>0</v>
      </c>
      <c r="T130" s="220"/>
      <c r="U130" s="223">
        <f t="shared" si="3"/>
        <v>0</v>
      </c>
    </row>
    <row r="131" spans="2:21" x14ac:dyDescent="0.25">
      <c r="B131" s="51"/>
      <c r="C131" s="51"/>
      <c r="D131" s="51"/>
      <c r="E131" s="51"/>
      <c r="F131" s="51"/>
      <c r="H131" s="233"/>
      <c r="I131" s="234">
        <v>43139.45416666667</v>
      </c>
      <c r="J131" s="233" t="s">
        <v>1</v>
      </c>
      <c r="K131" s="235">
        <v>1</v>
      </c>
      <c r="L131" s="51"/>
      <c r="P131" s="197" t="s">
        <v>34</v>
      </c>
      <c r="Q131" s="221">
        <v>187</v>
      </c>
      <c r="R131" s="199" t="s">
        <v>123</v>
      </c>
      <c r="S131" s="220">
        <v>0</v>
      </c>
      <c r="T131" s="220"/>
      <c r="U131" s="223">
        <f t="shared" si="3"/>
        <v>0</v>
      </c>
    </row>
    <row r="132" spans="2:21" x14ac:dyDescent="0.25">
      <c r="B132" s="51"/>
      <c r="C132" s="51"/>
      <c r="D132" s="51"/>
      <c r="E132" s="51"/>
      <c r="F132" s="51"/>
      <c r="H132" s="233"/>
      <c r="I132" s="234">
        <v>43144.547222222223</v>
      </c>
      <c r="J132" s="233" t="s">
        <v>1</v>
      </c>
      <c r="K132" s="235">
        <v>1</v>
      </c>
      <c r="L132" s="51"/>
      <c r="P132" s="221" t="s">
        <v>7</v>
      </c>
      <c r="Q132" s="221">
        <v>245</v>
      </c>
      <c r="R132" s="199" t="s">
        <v>148</v>
      </c>
      <c r="S132" s="220">
        <v>0</v>
      </c>
      <c r="T132" s="220"/>
      <c r="U132" s="223">
        <f t="shared" si="3"/>
        <v>0</v>
      </c>
    </row>
    <row r="133" spans="2:21" x14ac:dyDescent="0.25">
      <c r="B133" s="51"/>
      <c r="C133" s="51"/>
      <c r="D133" s="51"/>
      <c r="E133" s="51"/>
      <c r="F133" s="51"/>
      <c r="H133" s="233"/>
      <c r="I133" s="234">
        <v>43151.617361111108</v>
      </c>
      <c r="J133" s="233" t="s">
        <v>1</v>
      </c>
      <c r="K133" s="235">
        <v>1</v>
      </c>
      <c r="L133" s="51"/>
      <c r="P133" s="221" t="s">
        <v>54</v>
      </c>
      <c r="Q133" s="221">
        <v>249</v>
      </c>
      <c r="R133" s="199" t="s">
        <v>167</v>
      </c>
      <c r="S133" s="220">
        <v>0</v>
      </c>
      <c r="T133" s="220"/>
      <c r="U133" s="223">
        <f t="shared" si="3"/>
        <v>0</v>
      </c>
    </row>
    <row r="134" spans="2:21" ht="30" x14ac:dyDescent="0.25">
      <c r="B134" s="51"/>
      <c r="C134" s="51"/>
      <c r="D134" s="51"/>
      <c r="E134" s="51"/>
      <c r="F134" s="51"/>
      <c r="H134" s="213" t="s">
        <v>307</v>
      </c>
      <c r="I134" s="232">
        <v>43159.522222222222</v>
      </c>
      <c r="J134" s="213" t="s">
        <v>1</v>
      </c>
      <c r="K134" s="229">
        <v>1</v>
      </c>
      <c r="L134" s="51"/>
      <c r="P134" s="221" t="s">
        <v>19</v>
      </c>
      <c r="Q134" s="198">
        <v>289</v>
      </c>
      <c r="R134" s="204" t="s">
        <v>162</v>
      </c>
      <c r="S134" s="220">
        <v>0</v>
      </c>
      <c r="T134" s="220"/>
      <c r="U134" s="223">
        <f t="shared" si="3"/>
        <v>0</v>
      </c>
    </row>
    <row r="135" spans="2:21" ht="30" x14ac:dyDescent="0.25">
      <c r="B135" s="51"/>
      <c r="C135" s="51"/>
      <c r="D135" s="51"/>
      <c r="E135" s="51"/>
      <c r="F135" s="51"/>
      <c r="H135" s="213" t="s">
        <v>272</v>
      </c>
      <c r="I135" s="232">
        <v>43146.577777777777</v>
      </c>
      <c r="J135" s="213" t="s">
        <v>1</v>
      </c>
      <c r="K135" s="229">
        <v>1</v>
      </c>
      <c r="L135" s="51"/>
      <c r="P135" s="197" t="s">
        <v>39</v>
      </c>
      <c r="Q135" s="221">
        <v>305</v>
      </c>
      <c r="R135" s="199" t="s">
        <v>74</v>
      </c>
      <c r="S135" s="220">
        <v>0</v>
      </c>
      <c r="T135" s="220"/>
      <c r="U135" s="223">
        <f t="shared" si="3"/>
        <v>0</v>
      </c>
    </row>
    <row r="136" spans="2:21" ht="30" x14ac:dyDescent="0.25">
      <c r="B136" s="51"/>
      <c r="C136" s="51"/>
      <c r="D136" s="51"/>
      <c r="E136" s="51"/>
      <c r="F136" s="51"/>
      <c r="H136" s="213" t="s">
        <v>268</v>
      </c>
      <c r="I136" s="232">
        <v>43140.556944444441</v>
      </c>
      <c r="J136" s="213" t="s">
        <v>511</v>
      </c>
      <c r="K136" s="229">
        <v>1</v>
      </c>
      <c r="L136" s="51"/>
      <c r="P136" s="197" t="s">
        <v>7</v>
      </c>
      <c r="Q136" s="221">
        <v>97</v>
      </c>
      <c r="R136" s="199" t="s">
        <v>44</v>
      </c>
      <c r="S136" s="220">
        <v>0</v>
      </c>
      <c r="T136" s="220"/>
      <c r="U136" s="223">
        <f t="shared" si="3"/>
        <v>0</v>
      </c>
    </row>
    <row r="137" spans="2:21" x14ac:dyDescent="0.25">
      <c r="B137" s="51"/>
      <c r="C137" s="51"/>
      <c r="D137" s="51"/>
      <c r="E137" s="51"/>
      <c r="F137" s="51"/>
      <c r="H137" s="213"/>
      <c r="I137" s="232">
        <v>43141.822916666664</v>
      </c>
      <c r="J137" s="213" t="s">
        <v>1</v>
      </c>
      <c r="K137" s="229">
        <v>1</v>
      </c>
      <c r="L137" s="51"/>
      <c r="P137" s="221" t="s">
        <v>109</v>
      </c>
      <c r="Q137" s="221">
        <v>116</v>
      </c>
      <c r="R137" s="199" t="s">
        <v>178</v>
      </c>
      <c r="S137" s="220">
        <v>0</v>
      </c>
      <c r="T137" s="220"/>
      <c r="U137" s="223">
        <f t="shared" si="3"/>
        <v>0</v>
      </c>
    </row>
    <row r="138" spans="2:21" ht="30" x14ac:dyDescent="0.25">
      <c r="B138" s="51"/>
      <c r="C138" s="51"/>
      <c r="D138" s="51"/>
      <c r="E138" s="51"/>
      <c r="F138" s="51"/>
      <c r="H138" s="213"/>
      <c r="I138" s="232">
        <v>43143.594444444447</v>
      </c>
      <c r="J138" s="213" t="s">
        <v>511</v>
      </c>
      <c r="K138" s="229">
        <v>1</v>
      </c>
      <c r="L138" s="51"/>
      <c r="P138" s="197" t="s">
        <v>113</v>
      </c>
      <c r="Q138" s="198">
        <v>119</v>
      </c>
      <c r="R138" s="199" t="s">
        <v>114</v>
      </c>
      <c r="S138" s="220">
        <v>0</v>
      </c>
      <c r="T138" s="220"/>
      <c r="U138" s="223">
        <f t="shared" si="3"/>
        <v>0</v>
      </c>
    </row>
    <row r="139" spans="2:21" x14ac:dyDescent="0.25">
      <c r="B139" s="51"/>
      <c r="C139" s="51"/>
      <c r="D139" s="51"/>
      <c r="E139" s="51"/>
      <c r="F139" s="51"/>
      <c r="H139" s="213"/>
      <c r="I139" s="232">
        <v>43151.515972222223</v>
      </c>
      <c r="J139" s="213" t="s">
        <v>2</v>
      </c>
      <c r="K139" s="229">
        <v>1</v>
      </c>
      <c r="L139" s="51"/>
      <c r="P139" s="197" t="s">
        <v>17</v>
      </c>
      <c r="Q139" s="198">
        <v>122</v>
      </c>
      <c r="R139" s="199" t="s">
        <v>77</v>
      </c>
      <c r="S139" s="220">
        <v>0</v>
      </c>
      <c r="T139" s="220"/>
      <c r="U139" s="223">
        <f t="shared" si="3"/>
        <v>0</v>
      </c>
    </row>
    <row r="140" spans="2:21" x14ac:dyDescent="0.25">
      <c r="B140" s="51"/>
      <c r="C140" s="51"/>
      <c r="D140" s="51"/>
      <c r="E140" s="51"/>
      <c r="F140" s="51"/>
      <c r="H140" s="213" t="s">
        <v>423</v>
      </c>
      <c r="I140" s="232">
        <v>43143.527777777781</v>
      </c>
      <c r="J140" s="213" t="s">
        <v>1</v>
      </c>
      <c r="K140" s="229">
        <v>1</v>
      </c>
      <c r="L140" s="51"/>
      <c r="P140" s="197" t="s">
        <v>71</v>
      </c>
      <c r="Q140" s="198">
        <v>125</v>
      </c>
      <c r="R140" s="199" t="s">
        <v>111</v>
      </c>
      <c r="S140" s="220">
        <v>0</v>
      </c>
      <c r="T140" s="220"/>
      <c r="U140" s="223">
        <f t="shared" si="3"/>
        <v>0</v>
      </c>
    </row>
    <row r="141" spans="2:21" ht="30" x14ac:dyDescent="0.25">
      <c r="H141" s="213"/>
      <c r="I141" s="232">
        <v>43158.71875</v>
      </c>
      <c r="J141" s="213" t="s">
        <v>511</v>
      </c>
      <c r="K141" s="229">
        <v>1</v>
      </c>
      <c r="L141" s="51"/>
      <c r="P141" s="197" t="s">
        <v>75</v>
      </c>
      <c r="Q141" s="198">
        <v>129</v>
      </c>
      <c r="R141" s="199" t="s">
        <v>76</v>
      </c>
      <c r="S141" s="220">
        <v>0</v>
      </c>
      <c r="T141" s="220"/>
      <c r="U141" s="223">
        <f t="shared" si="3"/>
        <v>0</v>
      </c>
    </row>
    <row r="142" spans="2:21" ht="30" x14ac:dyDescent="0.25">
      <c r="H142" s="213" t="s">
        <v>282</v>
      </c>
      <c r="I142" s="232">
        <v>43141.693749999999</v>
      </c>
      <c r="J142" s="213" t="s">
        <v>1</v>
      </c>
      <c r="K142" s="229">
        <v>1</v>
      </c>
      <c r="L142" s="51"/>
      <c r="P142" s="197" t="s">
        <v>58</v>
      </c>
      <c r="Q142" s="198">
        <v>138</v>
      </c>
      <c r="R142" s="199" t="s">
        <v>59</v>
      </c>
      <c r="S142" s="220">
        <v>0</v>
      </c>
      <c r="T142" s="220"/>
      <c r="U142" s="223">
        <f t="shared" si="3"/>
        <v>0</v>
      </c>
    </row>
    <row r="143" spans="2:21" ht="30" x14ac:dyDescent="0.25">
      <c r="H143" s="213" t="s">
        <v>289</v>
      </c>
      <c r="I143" s="232">
        <v>43134.893055555556</v>
      </c>
      <c r="J143" s="213" t="s">
        <v>1</v>
      </c>
      <c r="K143" s="229">
        <v>1</v>
      </c>
      <c r="L143" s="51"/>
      <c r="P143" s="197" t="s">
        <v>17</v>
      </c>
      <c r="Q143" s="198">
        <v>185</v>
      </c>
      <c r="R143" s="199" t="s">
        <v>18</v>
      </c>
      <c r="S143" s="220">
        <v>0</v>
      </c>
      <c r="T143" s="220"/>
      <c r="U143" s="223">
        <f t="shared" si="3"/>
        <v>0</v>
      </c>
    </row>
    <row r="144" spans="2:21" ht="30" x14ac:dyDescent="0.25">
      <c r="H144" s="213" t="s">
        <v>241</v>
      </c>
      <c r="I144" s="232">
        <v>43144.590277777781</v>
      </c>
      <c r="J144" s="213" t="s">
        <v>1</v>
      </c>
      <c r="K144" s="229">
        <v>1</v>
      </c>
      <c r="L144" s="51"/>
      <c r="P144" s="221" t="s">
        <v>183</v>
      </c>
      <c r="Q144" s="221">
        <v>196</v>
      </c>
      <c r="R144" s="199" t="s">
        <v>176</v>
      </c>
      <c r="S144" s="220">
        <v>0</v>
      </c>
      <c r="T144" s="220"/>
      <c r="U144" s="223">
        <f t="shared" si="3"/>
        <v>0</v>
      </c>
    </row>
    <row r="145" spans="8:21" ht="30" x14ac:dyDescent="0.25">
      <c r="H145" s="213" t="s">
        <v>275</v>
      </c>
      <c r="I145" s="232">
        <v>43146.626388888886</v>
      </c>
      <c r="J145" s="213" t="s">
        <v>2</v>
      </c>
      <c r="K145" s="229">
        <v>1</v>
      </c>
      <c r="L145" s="51"/>
      <c r="P145" s="221" t="s">
        <v>182</v>
      </c>
      <c r="Q145" s="221">
        <v>266</v>
      </c>
      <c r="R145" s="199" t="s">
        <v>175</v>
      </c>
      <c r="S145" s="220">
        <v>0</v>
      </c>
      <c r="T145" s="220"/>
      <c r="U145" s="223">
        <f t="shared" si="3"/>
        <v>0</v>
      </c>
    </row>
    <row r="146" spans="8:21" x14ac:dyDescent="0.25">
      <c r="H146" s="213"/>
      <c r="I146" s="232">
        <v>43155.664583333331</v>
      </c>
      <c r="J146" s="213" t="s">
        <v>2</v>
      </c>
      <c r="K146" s="229">
        <v>1</v>
      </c>
      <c r="L146" s="51"/>
      <c r="P146" s="197" t="s">
        <v>7</v>
      </c>
      <c r="Q146" s="198">
        <v>307</v>
      </c>
      <c r="R146" s="199" t="s">
        <v>8</v>
      </c>
      <c r="S146" s="220">
        <v>0</v>
      </c>
      <c r="T146" s="220"/>
      <c r="U146" s="223">
        <f t="shared" ref="U146:U177" si="4">+SUM(S146:T146)</f>
        <v>0</v>
      </c>
    </row>
    <row r="147" spans="8:21" ht="30" x14ac:dyDescent="0.25">
      <c r="H147" s="213" t="s">
        <v>212</v>
      </c>
      <c r="I147" s="232">
        <v>43141.469444444447</v>
      </c>
      <c r="J147" s="213" t="s">
        <v>1</v>
      </c>
      <c r="K147" s="229">
        <v>1</v>
      </c>
      <c r="L147" s="51"/>
      <c r="P147" s="221" t="s">
        <v>260</v>
      </c>
      <c r="Q147" s="221">
        <v>450</v>
      </c>
      <c r="R147" s="205" t="s">
        <v>261</v>
      </c>
      <c r="S147" s="220">
        <v>0</v>
      </c>
      <c r="T147" s="220"/>
      <c r="U147" s="223">
        <f t="shared" si="4"/>
        <v>0</v>
      </c>
    </row>
    <row r="148" spans="8:21" ht="30" x14ac:dyDescent="0.25">
      <c r="H148" s="213" t="s">
        <v>221</v>
      </c>
      <c r="I148" s="232">
        <v>43133.715277777781</v>
      </c>
      <c r="J148" s="213" t="s">
        <v>1</v>
      </c>
      <c r="K148" s="229">
        <v>1</v>
      </c>
      <c r="L148" s="51"/>
      <c r="P148" s="221" t="s">
        <v>17</v>
      </c>
      <c r="Q148" s="221">
        <v>456</v>
      </c>
      <c r="R148" s="205" t="s">
        <v>256</v>
      </c>
      <c r="S148" s="220">
        <v>0</v>
      </c>
      <c r="T148" s="220"/>
      <c r="U148" s="223">
        <f t="shared" si="4"/>
        <v>0</v>
      </c>
    </row>
    <row r="149" spans="8:21" x14ac:dyDescent="0.25">
      <c r="H149" s="213"/>
      <c r="I149" s="232">
        <v>43133.731249999997</v>
      </c>
      <c r="J149" s="213" t="s">
        <v>1</v>
      </c>
      <c r="K149" s="229">
        <v>1</v>
      </c>
      <c r="L149" s="51"/>
      <c r="P149" s="221" t="s">
        <v>7</v>
      </c>
      <c r="Q149" s="221">
        <v>499</v>
      </c>
      <c r="R149" s="199" t="s">
        <v>426</v>
      </c>
      <c r="S149" s="220">
        <v>0</v>
      </c>
      <c r="T149" s="220"/>
      <c r="U149" s="223">
        <f t="shared" si="4"/>
        <v>0</v>
      </c>
    </row>
    <row r="150" spans="8:21" x14ac:dyDescent="0.25">
      <c r="H150" s="213"/>
      <c r="I150" s="232">
        <v>43143.670138888891</v>
      </c>
      <c r="J150" s="213" t="s">
        <v>1</v>
      </c>
      <c r="K150" s="229">
        <v>1</v>
      </c>
      <c r="L150" s="51"/>
      <c r="P150" s="197" t="s">
        <v>116</v>
      </c>
      <c r="Q150" s="198">
        <v>118</v>
      </c>
      <c r="R150" s="199" t="s">
        <v>117</v>
      </c>
      <c r="S150" s="220">
        <v>0</v>
      </c>
      <c r="T150" s="220"/>
      <c r="U150" s="223">
        <f t="shared" si="4"/>
        <v>0</v>
      </c>
    </row>
    <row r="151" spans="8:21" ht="30" x14ac:dyDescent="0.25">
      <c r="H151" s="213" t="s">
        <v>280</v>
      </c>
      <c r="I151" s="232">
        <v>43143.773611111108</v>
      </c>
      <c r="J151" s="213" t="s">
        <v>1</v>
      </c>
      <c r="K151" s="229">
        <v>1</v>
      </c>
      <c r="L151" s="51"/>
      <c r="P151" s="221" t="s">
        <v>124</v>
      </c>
      <c r="Q151" s="221">
        <v>124</v>
      </c>
      <c r="R151" s="199" t="s">
        <v>125</v>
      </c>
      <c r="S151" s="220">
        <v>0</v>
      </c>
      <c r="T151" s="220"/>
      <c r="U151" s="223">
        <f t="shared" si="4"/>
        <v>0</v>
      </c>
    </row>
    <row r="152" spans="8:21" x14ac:dyDescent="0.25">
      <c r="H152" s="213"/>
      <c r="I152" s="232">
        <v>43154.634027777778</v>
      </c>
      <c r="J152" s="213" t="s">
        <v>1</v>
      </c>
      <c r="K152" s="229">
        <v>1</v>
      </c>
      <c r="L152" s="51"/>
      <c r="P152" s="221" t="s">
        <v>136</v>
      </c>
      <c r="Q152" s="221">
        <v>128</v>
      </c>
      <c r="R152" s="199" t="s">
        <v>179</v>
      </c>
      <c r="S152" s="220">
        <v>0</v>
      </c>
      <c r="T152" s="220"/>
      <c r="U152" s="223">
        <f t="shared" si="4"/>
        <v>0</v>
      </c>
    </row>
    <row r="153" spans="8:21" ht="30" x14ac:dyDescent="0.25">
      <c r="H153" s="213" t="s">
        <v>232</v>
      </c>
      <c r="I153" s="232">
        <v>43144.630555555559</v>
      </c>
      <c r="J153" s="213" t="s">
        <v>2</v>
      </c>
      <c r="K153" s="229">
        <v>1</v>
      </c>
      <c r="L153" s="51"/>
      <c r="P153" s="197" t="s">
        <v>99</v>
      </c>
      <c r="Q153" s="198">
        <v>130</v>
      </c>
      <c r="R153" s="205" t="s">
        <v>100</v>
      </c>
      <c r="S153" s="220">
        <v>0</v>
      </c>
      <c r="T153" s="220"/>
      <c r="U153" s="223">
        <f t="shared" si="4"/>
        <v>0</v>
      </c>
    </row>
    <row r="154" spans="8:21" x14ac:dyDescent="0.25">
      <c r="H154" s="213"/>
      <c r="I154" s="232">
        <v>43151.680555555555</v>
      </c>
      <c r="J154" s="213" t="s">
        <v>2</v>
      </c>
      <c r="K154" s="229">
        <v>1</v>
      </c>
      <c r="L154" s="51"/>
      <c r="P154" s="221" t="s">
        <v>181</v>
      </c>
      <c r="Q154" s="221">
        <v>132</v>
      </c>
      <c r="R154" s="199" t="s">
        <v>174</v>
      </c>
      <c r="S154" s="220">
        <v>0</v>
      </c>
      <c r="T154" s="220"/>
      <c r="U154" s="223">
        <f t="shared" si="4"/>
        <v>0</v>
      </c>
    </row>
    <row r="155" spans="8:21" ht="30" x14ac:dyDescent="0.25">
      <c r="H155" s="213" t="s">
        <v>238</v>
      </c>
      <c r="I155" s="232">
        <v>43147.702777777777</v>
      </c>
      <c r="J155" s="213" t="s">
        <v>510</v>
      </c>
      <c r="K155" s="229">
        <v>1</v>
      </c>
      <c r="L155" s="51"/>
      <c r="P155" s="197" t="s">
        <v>128</v>
      </c>
      <c r="Q155" s="198">
        <v>136</v>
      </c>
      <c r="R155" s="199" t="s">
        <v>129</v>
      </c>
      <c r="S155" s="220">
        <v>0</v>
      </c>
      <c r="T155" s="220"/>
      <c r="U155" s="223">
        <f t="shared" si="4"/>
        <v>0</v>
      </c>
    </row>
    <row r="156" spans="8:21" ht="30" x14ac:dyDescent="0.25">
      <c r="H156" s="213" t="s">
        <v>278</v>
      </c>
      <c r="I156" s="232">
        <v>43134.51458333333</v>
      </c>
      <c r="J156" s="213" t="s">
        <v>2</v>
      </c>
      <c r="K156" s="229">
        <v>1</v>
      </c>
      <c r="L156" s="51"/>
      <c r="P156" s="197" t="s">
        <v>50</v>
      </c>
      <c r="Q156" s="221">
        <v>139</v>
      </c>
      <c r="R156" s="199" t="s">
        <v>51</v>
      </c>
      <c r="S156" s="220">
        <v>0</v>
      </c>
      <c r="T156" s="220"/>
      <c r="U156" s="223">
        <f t="shared" si="4"/>
        <v>0</v>
      </c>
    </row>
    <row r="157" spans="8:21" x14ac:dyDescent="0.25">
      <c r="H157" s="213"/>
      <c r="I157" s="232">
        <v>43158.497916666667</v>
      </c>
      <c r="J157" s="213" t="s">
        <v>2</v>
      </c>
      <c r="K157" s="229">
        <v>1</v>
      </c>
      <c r="L157" s="51"/>
      <c r="P157" s="197" t="s">
        <v>96</v>
      </c>
      <c r="Q157" s="198">
        <v>141</v>
      </c>
      <c r="R157" s="199" t="s">
        <v>97</v>
      </c>
      <c r="S157" s="220">
        <v>0</v>
      </c>
      <c r="T157" s="220"/>
      <c r="U157" s="223">
        <f t="shared" si="4"/>
        <v>0</v>
      </c>
    </row>
    <row r="158" spans="8:21" ht="30" x14ac:dyDescent="0.25">
      <c r="H158" s="213" t="s">
        <v>421</v>
      </c>
      <c r="I158" s="232">
        <v>43137.60833333333</v>
      </c>
      <c r="J158" s="213" t="s">
        <v>2</v>
      </c>
      <c r="K158" s="229">
        <v>1</v>
      </c>
      <c r="L158" s="51"/>
      <c r="P158" s="197" t="s">
        <v>133</v>
      </c>
      <c r="Q158" s="198">
        <v>145</v>
      </c>
      <c r="R158" s="199" t="s">
        <v>134</v>
      </c>
      <c r="S158" s="220">
        <v>0</v>
      </c>
      <c r="T158" s="220"/>
      <c r="U158" s="223">
        <f t="shared" si="4"/>
        <v>0</v>
      </c>
    </row>
    <row r="159" spans="8:21" x14ac:dyDescent="0.25">
      <c r="H159" s="213"/>
      <c r="I159" s="232">
        <v>43137.637499999997</v>
      </c>
      <c r="J159" s="213" t="s">
        <v>1</v>
      </c>
      <c r="K159" s="229">
        <v>1</v>
      </c>
      <c r="L159" s="51"/>
      <c r="P159" s="197" t="s">
        <v>106</v>
      </c>
      <c r="Q159" s="198">
        <v>149</v>
      </c>
      <c r="R159" s="199" t="s">
        <v>107</v>
      </c>
      <c r="S159" s="220">
        <v>0</v>
      </c>
      <c r="T159" s="220"/>
      <c r="U159" s="223">
        <f t="shared" si="4"/>
        <v>0</v>
      </c>
    </row>
    <row r="160" spans="8:21" x14ac:dyDescent="0.25">
      <c r="H160" s="213"/>
      <c r="I160" s="232">
        <v>43148.637499999997</v>
      </c>
      <c r="J160" s="213" t="s">
        <v>2</v>
      </c>
      <c r="K160" s="229">
        <v>1</v>
      </c>
      <c r="L160" s="51"/>
      <c r="P160" s="197" t="s">
        <v>7</v>
      </c>
      <c r="Q160" s="198">
        <v>151</v>
      </c>
      <c r="R160" s="199" t="s">
        <v>11</v>
      </c>
      <c r="S160" s="220">
        <v>0</v>
      </c>
      <c r="T160" s="220"/>
      <c r="U160" s="223">
        <f t="shared" si="4"/>
        <v>0</v>
      </c>
    </row>
    <row r="161" spans="8:21" x14ac:dyDescent="0.25">
      <c r="H161" s="213"/>
      <c r="I161" s="232">
        <v>43148.683333333334</v>
      </c>
      <c r="J161" s="213" t="s">
        <v>2</v>
      </c>
      <c r="K161" s="229">
        <v>1</v>
      </c>
      <c r="L161" s="51"/>
      <c r="P161" s="197" t="s">
        <v>7</v>
      </c>
      <c r="Q161" s="198">
        <v>154</v>
      </c>
      <c r="R161" s="199" t="s">
        <v>21</v>
      </c>
      <c r="S161" s="220">
        <v>0</v>
      </c>
      <c r="T161" s="220"/>
      <c r="U161" s="223">
        <f t="shared" si="4"/>
        <v>0</v>
      </c>
    </row>
    <row r="162" spans="8:21" x14ac:dyDescent="0.25">
      <c r="H162" s="213" t="s">
        <v>441</v>
      </c>
      <c r="I162" s="232">
        <v>43141.488194444442</v>
      </c>
      <c r="J162" s="213" t="s">
        <v>1</v>
      </c>
      <c r="K162" s="229">
        <v>1</v>
      </c>
      <c r="L162" s="51"/>
      <c r="P162" s="197" t="s">
        <v>41</v>
      </c>
      <c r="Q162" s="198">
        <v>184</v>
      </c>
      <c r="R162" s="199" t="s">
        <v>73</v>
      </c>
      <c r="S162" s="220">
        <v>0</v>
      </c>
      <c r="T162" s="220"/>
      <c r="U162" s="223">
        <f t="shared" si="4"/>
        <v>0</v>
      </c>
    </row>
    <row r="163" spans="8:21" x14ac:dyDescent="0.25">
      <c r="H163" s="213"/>
      <c r="I163" s="232">
        <v>43157.729166666664</v>
      </c>
      <c r="J163" s="213" t="s">
        <v>2</v>
      </c>
      <c r="K163" s="229">
        <v>1</v>
      </c>
      <c r="L163" s="51"/>
      <c r="P163" s="197" t="s">
        <v>7</v>
      </c>
      <c r="Q163" s="198">
        <v>193</v>
      </c>
      <c r="R163" s="199" t="s">
        <v>15</v>
      </c>
      <c r="S163" s="220">
        <v>0</v>
      </c>
      <c r="T163" s="220"/>
      <c r="U163" s="223">
        <f t="shared" si="4"/>
        <v>0</v>
      </c>
    </row>
    <row r="164" spans="8:21" x14ac:dyDescent="0.25">
      <c r="H164" s="213" t="s">
        <v>420</v>
      </c>
      <c r="I164" s="232">
        <v>43134.64166666667</v>
      </c>
      <c r="J164" s="213" t="s">
        <v>1</v>
      </c>
      <c r="K164" s="229">
        <v>1</v>
      </c>
      <c r="L164" s="51"/>
      <c r="P164" s="221" t="s">
        <v>39</v>
      </c>
      <c r="Q164" s="221">
        <v>202</v>
      </c>
      <c r="R164" s="199" t="s">
        <v>164</v>
      </c>
      <c r="S164" s="220">
        <v>0</v>
      </c>
      <c r="T164" s="220"/>
      <c r="U164" s="223">
        <f t="shared" si="4"/>
        <v>0</v>
      </c>
    </row>
    <row r="165" spans="8:21" x14ac:dyDescent="0.25">
      <c r="H165" s="213" t="s">
        <v>495</v>
      </c>
      <c r="I165" s="232">
        <v>43138.428472222222</v>
      </c>
      <c r="J165" s="213" t="s">
        <v>2</v>
      </c>
      <c r="K165" s="229">
        <v>1</v>
      </c>
      <c r="L165" s="51"/>
      <c r="P165" s="221" t="s">
        <v>99</v>
      </c>
      <c r="Q165" s="221">
        <v>250</v>
      </c>
      <c r="R165" s="199" t="s">
        <v>171</v>
      </c>
      <c r="S165" s="220">
        <v>0</v>
      </c>
      <c r="T165" s="220"/>
      <c r="U165" s="223">
        <f t="shared" si="4"/>
        <v>0</v>
      </c>
    </row>
    <row r="166" spans="8:21" x14ac:dyDescent="0.25">
      <c r="H166" s="213"/>
      <c r="I166" s="232">
        <v>43140.631944444445</v>
      </c>
      <c r="J166" s="213" t="s">
        <v>2</v>
      </c>
      <c r="K166" s="229">
        <v>1</v>
      </c>
      <c r="L166" s="51"/>
      <c r="P166" s="221" t="s">
        <v>128</v>
      </c>
      <c r="Q166" s="221">
        <v>260</v>
      </c>
      <c r="R166" s="199" t="s">
        <v>172</v>
      </c>
      <c r="S166" s="220">
        <v>0</v>
      </c>
      <c r="T166" s="220"/>
      <c r="U166" s="223">
        <f t="shared" si="4"/>
        <v>0</v>
      </c>
    </row>
    <row r="167" spans="8:21" x14ac:dyDescent="0.25">
      <c r="H167" s="213"/>
      <c r="I167" s="232">
        <v>43158.510416666664</v>
      </c>
      <c r="J167" s="213" t="s">
        <v>2</v>
      </c>
      <c r="K167" s="229">
        <v>1</v>
      </c>
      <c r="L167" s="51"/>
      <c r="P167" s="221" t="s">
        <v>7</v>
      </c>
      <c r="Q167" s="221">
        <v>261</v>
      </c>
      <c r="R167" s="199" t="s">
        <v>149</v>
      </c>
      <c r="S167" s="220">
        <v>0</v>
      </c>
      <c r="T167" s="220"/>
      <c r="U167" s="223">
        <f t="shared" si="4"/>
        <v>0</v>
      </c>
    </row>
    <row r="168" spans="8:21" ht="30" x14ac:dyDescent="0.25">
      <c r="H168" s="213" t="s">
        <v>512</v>
      </c>
      <c r="I168" s="232">
        <v>43146.657638888886</v>
      </c>
      <c r="J168" s="213" t="s">
        <v>2</v>
      </c>
      <c r="K168" s="229">
        <v>1</v>
      </c>
      <c r="L168" s="51"/>
      <c r="P168" s="221" t="s">
        <v>180</v>
      </c>
      <c r="Q168" s="198">
        <v>293</v>
      </c>
      <c r="R168" s="199" t="s">
        <v>166</v>
      </c>
      <c r="S168" s="220">
        <v>0</v>
      </c>
      <c r="T168" s="220"/>
      <c r="U168" s="223">
        <f t="shared" si="4"/>
        <v>0</v>
      </c>
    </row>
    <row r="169" spans="8:21" x14ac:dyDescent="0.25">
      <c r="H169" s="213" t="s">
        <v>504</v>
      </c>
      <c r="I169" s="232">
        <v>43157.481944444444</v>
      </c>
      <c r="J169" s="213" t="s">
        <v>1</v>
      </c>
      <c r="K169" s="229">
        <v>1</v>
      </c>
      <c r="L169" s="51"/>
      <c r="P169" s="221" t="s">
        <v>19</v>
      </c>
      <c r="Q169" s="198">
        <v>294</v>
      </c>
      <c r="R169" s="199" t="s">
        <v>163</v>
      </c>
      <c r="S169" s="220">
        <v>0</v>
      </c>
      <c r="T169" s="220"/>
      <c r="U169" s="223">
        <f t="shared" si="4"/>
        <v>0</v>
      </c>
    </row>
    <row r="170" spans="8:21" x14ac:dyDescent="0.25">
      <c r="H170" s="213" t="s">
        <v>286</v>
      </c>
      <c r="I170" s="232">
        <v>43144.051388888889</v>
      </c>
      <c r="J170" s="213" t="s">
        <v>1</v>
      </c>
      <c r="K170" s="229">
        <v>1</v>
      </c>
      <c r="L170" s="51"/>
      <c r="P170" s="197" t="s">
        <v>7</v>
      </c>
      <c r="Q170" s="198">
        <v>369</v>
      </c>
      <c r="R170" s="199" t="s">
        <v>82</v>
      </c>
      <c r="S170" s="220">
        <v>0</v>
      </c>
      <c r="T170" s="220"/>
      <c r="U170" s="223">
        <f t="shared" si="4"/>
        <v>0</v>
      </c>
    </row>
    <row r="171" spans="8:21" ht="30" x14ac:dyDescent="0.25">
      <c r="H171" s="213" t="s">
        <v>352</v>
      </c>
      <c r="I171" s="232">
        <v>43159.477083333331</v>
      </c>
      <c r="J171" s="213" t="s">
        <v>2</v>
      </c>
      <c r="K171" s="229">
        <v>1</v>
      </c>
      <c r="L171" s="51"/>
      <c r="P171" s="197" t="s">
        <v>109</v>
      </c>
      <c r="Q171" s="198">
        <v>370</v>
      </c>
      <c r="R171" s="199" t="s">
        <v>110</v>
      </c>
      <c r="S171" s="220">
        <v>0</v>
      </c>
      <c r="T171" s="220"/>
      <c r="U171" s="223">
        <f t="shared" si="4"/>
        <v>0</v>
      </c>
    </row>
    <row r="172" spans="8:21" ht="30" x14ac:dyDescent="0.25">
      <c r="H172" s="213" t="s">
        <v>435</v>
      </c>
      <c r="I172" s="232">
        <v>43152.793055555558</v>
      </c>
      <c r="J172" s="213" t="s">
        <v>510</v>
      </c>
      <c r="K172" s="229">
        <v>1</v>
      </c>
      <c r="L172" s="51"/>
      <c r="P172" s="221" t="s">
        <v>7</v>
      </c>
      <c r="Q172" s="221">
        <v>374</v>
      </c>
      <c r="R172" s="199" t="s">
        <v>32</v>
      </c>
      <c r="S172" s="220">
        <v>0</v>
      </c>
      <c r="T172" s="220"/>
      <c r="U172" s="223">
        <f t="shared" si="4"/>
        <v>0</v>
      </c>
    </row>
    <row r="173" spans="8:21" x14ac:dyDescent="0.25">
      <c r="H173" s="233" t="s">
        <v>341</v>
      </c>
      <c r="I173" s="234">
        <v>43133.419444444444</v>
      </c>
      <c r="J173" s="233" t="s">
        <v>1</v>
      </c>
      <c r="K173" s="235">
        <v>1</v>
      </c>
      <c r="L173" s="51"/>
      <c r="P173" s="221" t="s">
        <v>139</v>
      </c>
      <c r="Q173" s="221">
        <v>379</v>
      </c>
      <c r="R173" s="205" t="s">
        <v>259</v>
      </c>
      <c r="S173" s="220">
        <v>0</v>
      </c>
      <c r="T173" s="220"/>
      <c r="U173" s="223">
        <f t="shared" si="4"/>
        <v>0</v>
      </c>
    </row>
    <row r="174" spans="8:21" x14ac:dyDescent="0.25">
      <c r="H174" s="233"/>
      <c r="I174" s="234">
        <v>43133.43472222222</v>
      </c>
      <c r="J174" s="233" t="s">
        <v>2</v>
      </c>
      <c r="K174" s="235">
        <v>1</v>
      </c>
      <c r="L174" s="51"/>
      <c r="P174" s="221" t="s">
        <v>39</v>
      </c>
      <c r="Q174" s="221">
        <v>386</v>
      </c>
      <c r="R174" s="199" t="s">
        <v>70</v>
      </c>
      <c r="S174" s="220">
        <v>0</v>
      </c>
      <c r="T174" s="220"/>
      <c r="U174" s="223">
        <f t="shared" si="4"/>
        <v>0</v>
      </c>
    </row>
    <row r="175" spans="8:21" x14ac:dyDescent="0.25">
      <c r="H175" s="233"/>
      <c r="I175" s="234">
        <v>43133.445138888892</v>
      </c>
      <c r="J175" s="233" t="s">
        <v>2</v>
      </c>
      <c r="K175" s="235">
        <v>1</v>
      </c>
      <c r="L175" s="51"/>
      <c r="P175" s="221" t="s">
        <v>39</v>
      </c>
      <c r="Q175" s="221">
        <v>387</v>
      </c>
      <c r="R175" s="199" t="s">
        <v>264</v>
      </c>
      <c r="S175" s="220">
        <v>0</v>
      </c>
      <c r="T175" s="220"/>
      <c r="U175" s="223">
        <f t="shared" si="4"/>
        <v>0</v>
      </c>
    </row>
    <row r="176" spans="8:21" x14ac:dyDescent="0.25">
      <c r="H176" s="233"/>
      <c r="I176" s="234">
        <v>43143.649305555555</v>
      </c>
      <c r="J176" s="233" t="s">
        <v>1</v>
      </c>
      <c r="K176" s="235">
        <v>1</v>
      </c>
      <c r="L176" s="51"/>
      <c r="P176" s="221" t="s">
        <v>12</v>
      </c>
      <c r="Q176" s="221">
        <v>445</v>
      </c>
      <c r="R176" s="205" t="s">
        <v>258</v>
      </c>
      <c r="S176" s="220">
        <v>0</v>
      </c>
      <c r="T176" s="220"/>
      <c r="U176" s="223">
        <f t="shared" si="4"/>
        <v>0</v>
      </c>
    </row>
    <row r="177" spans="8:21" x14ac:dyDescent="0.25">
      <c r="H177" s="233"/>
      <c r="I177" s="234">
        <v>43147.686111111114</v>
      </c>
      <c r="J177" s="233" t="s">
        <v>1</v>
      </c>
      <c r="K177" s="235">
        <v>1</v>
      </c>
      <c r="L177" s="51"/>
      <c r="P177" s="218" t="s">
        <v>91</v>
      </c>
      <c r="Q177" s="221">
        <v>453</v>
      </c>
      <c r="R177" s="199" t="s">
        <v>333</v>
      </c>
      <c r="S177" s="220">
        <v>0</v>
      </c>
      <c r="T177" s="220"/>
      <c r="U177" s="223">
        <f t="shared" si="4"/>
        <v>0</v>
      </c>
    </row>
    <row r="178" spans="8:21" x14ac:dyDescent="0.25">
      <c r="H178" s="233"/>
      <c r="I178" s="234">
        <v>43151.503472222219</v>
      </c>
      <c r="J178" s="233" t="s">
        <v>2</v>
      </c>
      <c r="K178" s="235">
        <v>1</v>
      </c>
      <c r="L178" s="51"/>
      <c r="P178" s="218" t="s">
        <v>17</v>
      </c>
      <c r="Q178" s="221">
        <v>462</v>
      </c>
      <c r="R178" s="199" t="s">
        <v>357</v>
      </c>
      <c r="S178" s="220">
        <v>0</v>
      </c>
      <c r="T178" s="220"/>
      <c r="U178" s="223">
        <f t="shared" ref="U178:U185" si="5">+SUM(S178:T178)</f>
        <v>0</v>
      </c>
    </row>
    <row r="179" spans="8:21" x14ac:dyDescent="0.25">
      <c r="H179" s="233"/>
      <c r="I179" s="234">
        <v>43151.679166666669</v>
      </c>
      <c r="J179" s="233" t="s">
        <v>1</v>
      </c>
      <c r="K179" s="235">
        <v>1</v>
      </c>
      <c r="L179" s="51"/>
      <c r="P179" s="197" t="s">
        <v>7</v>
      </c>
      <c r="Q179" s="221">
        <v>465</v>
      </c>
      <c r="R179" s="199" t="s">
        <v>363</v>
      </c>
      <c r="S179" s="220">
        <v>0</v>
      </c>
      <c r="T179" s="220"/>
      <c r="U179" s="223">
        <f t="shared" si="5"/>
        <v>0</v>
      </c>
    </row>
    <row r="180" spans="8:21" x14ac:dyDescent="0.25">
      <c r="H180" s="233"/>
      <c r="I180" s="234">
        <v>43154.738194444442</v>
      </c>
      <c r="J180" s="233" t="s">
        <v>1</v>
      </c>
      <c r="K180" s="235">
        <v>1</v>
      </c>
      <c r="L180" s="51"/>
      <c r="P180" s="221" t="s">
        <v>29</v>
      </c>
      <c r="Q180" s="221">
        <v>471</v>
      </c>
      <c r="R180" s="199" t="s">
        <v>60</v>
      </c>
      <c r="S180" s="220">
        <v>0</v>
      </c>
      <c r="T180" s="220"/>
      <c r="U180" s="223">
        <f t="shared" si="5"/>
        <v>0</v>
      </c>
    </row>
    <row r="181" spans="8:21" x14ac:dyDescent="0.25">
      <c r="H181" s="233"/>
      <c r="I181" s="234">
        <v>43154.745138888888</v>
      </c>
      <c r="J181" s="233" t="s">
        <v>2</v>
      </c>
      <c r="K181" s="235">
        <v>1</v>
      </c>
      <c r="L181" s="51"/>
      <c r="P181" s="221" t="s">
        <v>128</v>
      </c>
      <c r="Q181" s="221">
        <v>508</v>
      </c>
      <c r="R181" s="199" t="s">
        <v>447</v>
      </c>
      <c r="S181" s="220">
        <v>0</v>
      </c>
      <c r="T181" s="220"/>
      <c r="U181" s="223">
        <f t="shared" si="5"/>
        <v>0</v>
      </c>
    </row>
    <row r="182" spans="8:21" x14ac:dyDescent="0.25">
      <c r="H182" s="233"/>
      <c r="I182" s="234">
        <v>43157.830555555556</v>
      </c>
      <c r="J182" s="233" t="s">
        <v>1</v>
      </c>
      <c r="K182" s="235">
        <v>1</v>
      </c>
      <c r="L182" s="51"/>
      <c r="P182" s="221" t="s">
        <v>65</v>
      </c>
      <c r="Q182" s="221">
        <v>509</v>
      </c>
      <c r="R182" s="199" t="s">
        <v>446</v>
      </c>
      <c r="S182" s="220">
        <v>0</v>
      </c>
      <c r="T182" s="220"/>
      <c r="U182" s="223">
        <f t="shared" si="5"/>
        <v>0</v>
      </c>
    </row>
    <row r="183" spans="8:21" ht="30" x14ac:dyDescent="0.25">
      <c r="H183" s="213" t="s">
        <v>267</v>
      </c>
      <c r="I183" s="232">
        <v>43159.533333333333</v>
      </c>
      <c r="J183" s="213" t="s">
        <v>2</v>
      </c>
      <c r="K183" s="229">
        <v>1</v>
      </c>
      <c r="L183" s="51"/>
      <c r="P183" s="221" t="s">
        <v>34</v>
      </c>
      <c r="Q183" s="221">
        <v>513</v>
      </c>
      <c r="R183" s="199" t="s">
        <v>485</v>
      </c>
      <c r="S183" s="220">
        <v>0</v>
      </c>
      <c r="T183" s="220"/>
      <c r="U183" s="223">
        <f t="shared" si="5"/>
        <v>0</v>
      </c>
    </row>
    <row r="184" spans="8:21" ht="15.75" x14ac:dyDescent="0.25">
      <c r="H184" s="213"/>
      <c r="I184" s="232">
        <v>43159.55</v>
      </c>
      <c r="J184" s="213" t="s">
        <v>2</v>
      </c>
      <c r="K184" s="229">
        <v>1</v>
      </c>
      <c r="L184" s="51"/>
      <c r="P184" s="221" t="s">
        <v>39</v>
      </c>
      <c r="Q184" s="221">
        <v>515</v>
      </c>
      <c r="R184" s="199" t="s">
        <v>516</v>
      </c>
      <c r="S184" s="220">
        <v>0</v>
      </c>
      <c r="T184" s="228"/>
      <c r="U184" s="223">
        <f t="shared" si="5"/>
        <v>0</v>
      </c>
    </row>
    <row r="185" spans="8:21" ht="30" x14ac:dyDescent="0.25">
      <c r="H185" s="213" t="s">
        <v>360</v>
      </c>
      <c r="I185" s="232">
        <v>43150.597222222219</v>
      </c>
      <c r="J185" s="213" t="s">
        <v>2</v>
      </c>
      <c r="K185" s="229">
        <v>1</v>
      </c>
      <c r="L185" s="51"/>
      <c r="P185" s="221" t="s">
        <v>343</v>
      </c>
      <c r="Q185" s="221">
        <v>495</v>
      </c>
      <c r="R185" s="199" t="s">
        <v>517</v>
      </c>
      <c r="S185" s="220">
        <v>0</v>
      </c>
      <c r="T185" s="103"/>
      <c r="U185" s="223">
        <f t="shared" si="5"/>
        <v>0</v>
      </c>
    </row>
    <row r="186" spans="8:21" ht="30" x14ac:dyDescent="0.25">
      <c r="H186" s="213"/>
      <c r="I186" s="232">
        <v>43150.602083333331</v>
      </c>
      <c r="J186" s="213" t="s">
        <v>510</v>
      </c>
      <c r="K186" s="229">
        <v>1</v>
      </c>
      <c r="L186" s="51"/>
      <c r="S186" s="222">
        <f>+SUM(S18:S185)</f>
        <v>98</v>
      </c>
      <c r="T186" s="222">
        <f t="shared" ref="T186:U186" si="6">+SUM(T18:T185)</f>
        <v>105</v>
      </c>
      <c r="U186" s="222">
        <f t="shared" si="6"/>
        <v>203</v>
      </c>
    </row>
    <row r="187" spans="8:21" ht="30" x14ac:dyDescent="0.25">
      <c r="H187" s="213"/>
      <c r="I187" s="232">
        <v>43154.786111111112</v>
      </c>
      <c r="J187" s="213" t="s">
        <v>510</v>
      </c>
      <c r="K187" s="229">
        <v>1</v>
      </c>
      <c r="L187" s="51"/>
      <c r="S187" s="63"/>
      <c r="T187" s="63"/>
      <c r="U187" s="63"/>
    </row>
    <row r="188" spans="8:21" ht="30" x14ac:dyDescent="0.25">
      <c r="H188" s="213"/>
      <c r="I188" s="232">
        <v>43156.650694444441</v>
      </c>
      <c r="J188" s="213" t="s">
        <v>510</v>
      </c>
      <c r="K188" s="229">
        <v>1</v>
      </c>
      <c r="L188" s="51"/>
      <c r="S188" s="63"/>
      <c r="T188" s="63"/>
      <c r="U188" s="63"/>
    </row>
    <row r="189" spans="8:21" x14ac:dyDescent="0.25">
      <c r="H189" s="213" t="s">
        <v>308</v>
      </c>
      <c r="I189" s="232">
        <v>43145.393750000003</v>
      </c>
      <c r="J189" s="213" t="s">
        <v>1</v>
      </c>
      <c r="K189" s="229">
        <v>1</v>
      </c>
      <c r="L189" s="51"/>
      <c r="S189" s="127"/>
      <c r="T189" s="127"/>
      <c r="U189" s="127"/>
    </row>
    <row r="190" spans="8:21" x14ac:dyDescent="0.25">
      <c r="H190" s="213"/>
      <c r="I190" s="232">
        <v>43150.359722222223</v>
      </c>
      <c r="J190" s="213" t="s">
        <v>1</v>
      </c>
      <c r="K190" s="229">
        <v>1</v>
      </c>
      <c r="L190" s="51"/>
    </row>
    <row r="191" spans="8:21" x14ac:dyDescent="0.25">
      <c r="H191" s="213" t="s">
        <v>303</v>
      </c>
      <c r="I191" s="232">
        <v>43159.5625</v>
      </c>
      <c r="J191" s="213" t="s">
        <v>1</v>
      </c>
      <c r="K191" s="229">
        <v>1</v>
      </c>
      <c r="L191" s="51"/>
    </row>
    <row r="192" spans="8:21" x14ac:dyDescent="0.25">
      <c r="H192" s="213" t="s">
        <v>506</v>
      </c>
      <c r="I192" s="232">
        <v>43148.621527777781</v>
      </c>
      <c r="J192" s="213" t="s">
        <v>1</v>
      </c>
      <c r="K192" s="229">
        <v>1</v>
      </c>
      <c r="L192" s="51"/>
    </row>
    <row r="193" spans="8:12" x14ac:dyDescent="0.25">
      <c r="H193" s="213"/>
      <c r="I193" s="232">
        <v>43148.62222222222</v>
      </c>
      <c r="J193" s="213" t="s">
        <v>2</v>
      </c>
      <c r="K193" s="229">
        <v>1</v>
      </c>
      <c r="L193" s="51"/>
    </row>
    <row r="194" spans="8:12" x14ac:dyDescent="0.25">
      <c r="H194" s="213"/>
      <c r="I194" s="232">
        <v>43154.494444444441</v>
      </c>
      <c r="J194" s="213" t="s">
        <v>2</v>
      </c>
      <c r="K194" s="229">
        <v>1</v>
      </c>
      <c r="L194" s="51"/>
    </row>
    <row r="195" spans="8:12" ht="30" x14ac:dyDescent="0.25">
      <c r="H195" s="213" t="s">
        <v>507</v>
      </c>
      <c r="I195" s="232">
        <v>43143.499305555553</v>
      </c>
      <c r="J195" s="213" t="s">
        <v>2</v>
      </c>
      <c r="K195" s="229">
        <v>1</v>
      </c>
      <c r="L195" s="51"/>
    </row>
    <row r="196" spans="8:12" ht="30" x14ac:dyDescent="0.25">
      <c r="H196" s="213" t="s">
        <v>353</v>
      </c>
      <c r="I196" s="232">
        <v>43144.544444444444</v>
      </c>
      <c r="J196" s="213" t="s">
        <v>511</v>
      </c>
      <c r="K196" s="229">
        <v>1</v>
      </c>
      <c r="L196" s="51"/>
    </row>
    <row r="197" spans="8:12" ht="30" x14ac:dyDescent="0.25">
      <c r="H197" s="213"/>
      <c r="I197" s="232">
        <v>43145.520138888889</v>
      </c>
      <c r="J197" s="213" t="s">
        <v>511</v>
      </c>
      <c r="K197" s="229">
        <v>1</v>
      </c>
      <c r="L197" s="51"/>
    </row>
    <row r="198" spans="8:12" ht="30" x14ac:dyDescent="0.25">
      <c r="H198" s="213"/>
      <c r="I198" s="232">
        <v>43148.529861111114</v>
      </c>
      <c r="J198" s="213" t="s">
        <v>511</v>
      </c>
      <c r="K198" s="229">
        <v>1</v>
      </c>
      <c r="L198" s="51"/>
    </row>
    <row r="199" spans="8:12" ht="30" x14ac:dyDescent="0.25">
      <c r="H199" s="213"/>
      <c r="I199" s="232">
        <v>43150.442361111112</v>
      </c>
      <c r="J199" s="213" t="s">
        <v>511</v>
      </c>
      <c r="K199" s="229">
        <v>1</v>
      </c>
      <c r="L199" s="51"/>
    </row>
    <row r="200" spans="8:12" ht="30" x14ac:dyDescent="0.25">
      <c r="H200" s="213" t="s">
        <v>438</v>
      </c>
      <c r="I200" s="232">
        <v>43132.772916666669</v>
      </c>
      <c r="J200" s="213" t="s">
        <v>2</v>
      </c>
      <c r="K200" s="229">
        <v>1</v>
      </c>
      <c r="L200" s="51"/>
    </row>
    <row r="201" spans="8:12" ht="30" x14ac:dyDescent="0.25">
      <c r="H201" s="213" t="s">
        <v>439</v>
      </c>
      <c r="I201" s="232">
        <v>43151.554166666669</v>
      </c>
      <c r="J201" s="213" t="s">
        <v>2</v>
      </c>
      <c r="K201" s="229">
        <v>1</v>
      </c>
      <c r="L201" s="51"/>
    </row>
    <row r="202" spans="8:12" ht="30" x14ac:dyDescent="0.25">
      <c r="H202" s="213" t="s">
        <v>505</v>
      </c>
      <c r="I202" s="232">
        <v>43155.802777777775</v>
      </c>
      <c r="J202" s="213" t="s">
        <v>1</v>
      </c>
      <c r="K202" s="229">
        <v>1</v>
      </c>
      <c r="L202" s="51"/>
    </row>
    <row r="203" spans="8:12" x14ac:dyDescent="0.25">
      <c r="H203" s="213"/>
      <c r="I203" s="232">
        <v>43156.505555555559</v>
      </c>
      <c r="J203" s="213" t="s">
        <v>2</v>
      </c>
      <c r="K203" s="229">
        <v>1</v>
      </c>
      <c r="L203" s="51"/>
    </row>
    <row r="204" spans="8:12" x14ac:dyDescent="0.25">
      <c r="H204" s="230" t="s">
        <v>3</v>
      </c>
      <c r="K204" s="38">
        <v>119</v>
      </c>
      <c r="L204" s="51"/>
    </row>
    <row r="205" spans="8:12" x14ac:dyDescent="0.25">
      <c r="L205" s="51"/>
    </row>
    <row r="206" spans="8:12" x14ac:dyDescent="0.25">
      <c r="L206" s="51"/>
    </row>
    <row r="207" spans="8:12" x14ac:dyDescent="0.25">
      <c r="L207" s="51"/>
    </row>
    <row r="208" spans="8:12" x14ac:dyDescent="0.25">
      <c r="L208" s="51"/>
    </row>
    <row r="209" spans="2:24" x14ac:dyDescent="0.25">
      <c r="L209" s="51"/>
    </row>
    <row r="210" spans="2:24" x14ac:dyDescent="0.25">
      <c r="L210" s="51"/>
    </row>
    <row r="211" spans="2:24" s="63" customFormat="1" x14ac:dyDescent="0.25">
      <c r="B211" s="154"/>
      <c r="C211" s="154"/>
      <c r="D211" s="154"/>
      <c r="E211" s="154"/>
      <c r="F211" s="154"/>
      <c r="G211" s="37"/>
      <c r="H211" s="230"/>
      <c r="I211" s="37"/>
      <c r="J211" s="37"/>
      <c r="K211" s="37"/>
      <c r="L211" s="51"/>
      <c r="M211" s="51"/>
      <c r="N211" s="51"/>
      <c r="O211" s="51"/>
      <c r="P211" s="62"/>
      <c r="Q211" s="37"/>
      <c r="S211" s="37"/>
      <c r="T211" s="37"/>
      <c r="U211" s="37"/>
      <c r="W211" s="37"/>
      <c r="X211" s="37"/>
    </row>
    <row r="212" spans="2:24" s="63" customFormat="1" x14ac:dyDescent="0.25">
      <c r="B212" s="154"/>
      <c r="C212" s="154"/>
      <c r="D212" s="154"/>
      <c r="E212" s="154"/>
      <c r="F212" s="154"/>
      <c r="G212" s="37"/>
      <c r="H212" s="230"/>
      <c r="I212" s="37"/>
      <c r="J212" s="37"/>
      <c r="K212" s="37"/>
      <c r="L212" s="51"/>
      <c r="M212" s="51"/>
      <c r="N212" s="51"/>
      <c r="O212" s="51"/>
      <c r="P212" s="62"/>
      <c r="Q212" s="37"/>
      <c r="S212" s="37"/>
      <c r="T212" s="37"/>
      <c r="U212" s="37"/>
      <c r="W212" s="37"/>
      <c r="X212" s="37"/>
    </row>
    <row r="213" spans="2:24" s="63" customFormat="1" x14ac:dyDescent="0.25">
      <c r="B213" s="154"/>
      <c r="C213" s="154"/>
      <c r="D213" s="154"/>
      <c r="E213" s="154"/>
      <c r="F213" s="154"/>
      <c r="G213" s="37"/>
      <c r="H213" s="230"/>
      <c r="I213" s="37"/>
      <c r="J213" s="37"/>
      <c r="K213" s="37"/>
      <c r="L213" s="51"/>
      <c r="M213" s="51"/>
      <c r="N213" s="51"/>
      <c r="O213" s="51"/>
      <c r="P213" s="62"/>
      <c r="Q213" s="37"/>
      <c r="S213" s="37"/>
      <c r="T213" s="37"/>
      <c r="U213" s="37"/>
      <c r="W213" s="37"/>
      <c r="X213" s="37"/>
    </row>
    <row r="214" spans="2:24" s="63" customFormat="1" x14ac:dyDescent="0.25">
      <c r="B214" s="154"/>
      <c r="C214" s="154"/>
      <c r="D214" s="154"/>
      <c r="E214" s="154"/>
      <c r="F214" s="154"/>
      <c r="G214" s="37"/>
      <c r="H214" s="230"/>
      <c r="I214" s="37"/>
      <c r="J214" s="37"/>
      <c r="K214" s="37"/>
      <c r="L214" s="51"/>
      <c r="M214" s="51"/>
      <c r="N214" s="51"/>
      <c r="O214" s="51"/>
      <c r="P214" s="62"/>
      <c r="Q214" s="37"/>
      <c r="S214" s="37"/>
      <c r="T214" s="37"/>
      <c r="U214" s="37"/>
      <c r="W214" s="37"/>
      <c r="X214" s="37"/>
    </row>
    <row r="215" spans="2:24" s="63" customFormat="1" x14ac:dyDescent="0.25">
      <c r="B215" s="154"/>
      <c r="C215" s="154"/>
      <c r="D215" s="154"/>
      <c r="E215" s="154"/>
      <c r="F215" s="154"/>
      <c r="G215" s="37"/>
      <c r="H215" s="230"/>
      <c r="I215" s="37"/>
      <c r="J215" s="37"/>
      <c r="K215" s="37"/>
      <c r="L215" s="51"/>
      <c r="M215" s="51"/>
      <c r="N215" s="51"/>
      <c r="O215" s="51"/>
      <c r="P215" s="62"/>
      <c r="Q215" s="37"/>
      <c r="S215" s="37"/>
      <c r="T215" s="37"/>
      <c r="U215" s="37"/>
      <c r="W215" s="37"/>
      <c r="X215" s="37"/>
    </row>
    <row r="216" spans="2:24" s="63" customFormat="1" x14ac:dyDescent="0.25">
      <c r="B216" s="154"/>
      <c r="C216" s="154"/>
      <c r="D216" s="154"/>
      <c r="E216" s="154"/>
      <c r="F216" s="154"/>
      <c r="G216" s="37"/>
      <c r="H216" s="230"/>
      <c r="I216" s="37"/>
      <c r="J216" s="37"/>
      <c r="K216" s="37"/>
      <c r="L216" s="51"/>
      <c r="M216" s="51"/>
      <c r="N216" s="51"/>
      <c r="O216" s="51"/>
      <c r="P216" s="62"/>
      <c r="Q216" s="37"/>
      <c r="S216" s="37"/>
      <c r="T216" s="37"/>
      <c r="U216" s="37"/>
      <c r="W216" s="37"/>
      <c r="X216" s="37"/>
    </row>
    <row r="217" spans="2:24" s="63" customFormat="1" x14ac:dyDescent="0.25">
      <c r="B217" s="154"/>
      <c r="C217" s="154"/>
      <c r="D217" s="154"/>
      <c r="E217" s="154"/>
      <c r="F217" s="154"/>
      <c r="G217" s="37"/>
      <c r="H217" s="230"/>
      <c r="I217" s="37"/>
      <c r="J217" s="37"/>
      <c r="K217" s="37"/>
      <c r="L217" s="51"/>
      <c r="M217" s="51"/>
      <c r="N217" s="51"/>
      <c r="O217" s="51"/>
      <c r="P217" s="62"/>
      <c r="Q217" s="37"/>
      <c r="S217" s="37"/>
      <c r="T217" s="37"/>
      <c r="U217" s="37"/>
      <c r="W217" s="37"/>
      <c r="X217" s="37"/>
    </row>
    <row r="218" spans="2:24" s="63" customFormat="1" x14ac:dyDescent="0.25">
      <c r="B218" s="154"/>
      <c r="C218" s="154"/>
      <c r="D218" s="154"/>
      <c r="E218" s="154"/>
      <c r="F218" s="154"/>
      <c r="G218" s="37"/>
      <c r="H218" s="230"/>
      <c r="I218" s="37"/>
      <c r="J218" s="37"/>
      <c r="K218" s="37"/>
      <c r="L218" s="51"/>
      <c r="M218" s="51"/>
      <c r="N218" s="51"/>
      <c r="O218" s="51"/>
      <c r="P218" s="62"/>
      <c r="Q218" s="37"/>
      <c r="S218" s="37"/>
      <c r="T218" s="37"/>
      <c r="U218" s="37"/>
      <c r="W218" s="37"/>
      <c r="X218" s="37"/>
    </row>
    <row r="219" spans="2:24" s="63" customFormat="1" x14ac:dyDescent="0.25">
      <c r="B219" s="154"/>
      <c r="C219" s="154"/>
      <c r="D219" s="154"/>
      <c r="E219" s="154"/>
      <c r="F219" s="154"/>
      <c r="G219" s="37"/>
      <c r="H219" s="230"/>
      <c r="I219" s="37"/>
      <c r="J219" s="37"/>
      <c r="K219" s="37"/>
      <c r="L219" s="51"/>
      <c r="M219" s="51"/>
      <c r="N219" s="51"/>
      <c r="O219" s="51"/>
      <c r="P219" s="62"/>
      <c r="Q219" s="37"/>
      <c r="S219" s="37"/>
      <c r="T219" s="37"/>
      <c r="U219" s="37"/>
      <c r="W219" s="37"/>
      <c r="X219" s="37"/>
    </row>
    <row r="220" spans="2:24" s="63" customFormat="1" x14ac:dyDescent="0.25">
      <c r="B220" s="154"/>
      <c r="C220" s="154"/>
      <c r="D220" s="154"/>
      <c r="E220" s="154"/>
      <c r="F220" s="154"/>
      <c r="G220" s="37"/>
      <c r="H220" s="230"/>
      <c r="I220" s="37"/>
      <c r="J220" s="37"/>
      <c r="K220" s="37"/>
      <c r="L220" s="51"/>
      <c r="M220" s="51"/>
      <c r="N220" s="51"/>
      <c r="O220" s="51"/>
      <c r="P220" s="62"/>
      <c r="Q220" s="37"/>
      <c r="S220" s="37"/>
      <c r="T220" s="37"/>
      <c r="U220" s="37"/>
      <c r="W220" s="37"/>
      <c r="X220" s="37"/>
    </row>
    <row r="221" spans="2:24" s="63" customFormat="1" x14ac:dyDescent="0.25">
      <c r="B221" s="154"/>
      <c r="C221" s="154"/>
      <c r="D221" s="154"/>
      <c r="E221" s="154"/>
      <c r="F221" s="154"/>
      <c r="G221" s="37"/>
      <c r="H221" s="230"/>
      <c r="I221" s="37"/>
      <c r="J221" s="37"/>
      <c r="K221" s="37"/>
      <c r="L221" s="51"/>
      <c r="M221" s="51"/>
      <c r="N221" s="51"/>
      <c r="O221" s="51"/>
      <c r="P221" s="62"/>
      <c r="Q221" s="37"/>
      <c r="S221" s="37"/>
      <c r="T221" s="37"/>
      <c r="U221" s="37"/>
      <c r="W221" s="37"/>
      <c r="X221" s="37"/>
    </row>
    <row r="222" spans="2:24" s="63" customFormat="1" x14ac:dyDescent="0.25">
      <c r="B222" s="154"/>
      <c r="C222" s="154"/>
      <c r="D222" s="154"/>
      <c r="E222" s="154"/>
      <c r="F222" s="154"/>
      <c r="G222" s="37"/>
      <c r="H222" s="230"/>
      <c r="I222" s="37"/>
      <c r="J222" s="37"/>
      <c r="K222" s="37"/>
      <c r="L222" s="51"/>
      <c r="M222" s="51"/>
      <c r="N222" s="51"/>
      <c r="O222" s="51"/>
      <c r="P222" s="62"/>
      <c r="Q222" s="37"/>
      <c r="S222" s="37"/>
      <c r="T222" s="37"/>
      <c r="U222" s="37"/>
      <c r="W222" s="37"/>
      <c r="X222" s="37"/>
    </row>
    <row r="223" spans="2:24" s="63" customFormat="1" x14ac:dyDescent="0.25">
      <c r="B223" s="154"/>
      <c r="C223" s="154"/>
      <c r="D223" s="154"/>
      <c r="E223" s="154"/>
      <c r="F223" s="154"/>
      <c r="G223" s="37"/>
      <c r="H223" s="230"/>
      <c r="I223" s="37"/>
      <c r="J223" s="37"/>
      <c r="K223" s="37"/>
      <c r="L223" s="51"/>
      <c r="M223" s="51"/>
      <c r="N223" s="51"/>
      <c r="O223" s="51"/>
      <c r="P223" s="62"/>
      <c r="Q223" s="37"/>
      <c r="S223" s="37"/>
      <c r="T223" s="37"/>
      <c r="U223" s="37"/>
      <c r="W223" s="37"/>
      <c r="X223" s="37"/>
    </row>
    <row r="224" spans="2:24" s="63" customFormat="1" x14ac:dyDescent="0.25">
      <c r="B224" s="154"/>
      <c r="C224" s="154"/>
      <c r="D224" s="154"/>
      <c r="E224" s="154"/>
      <c r="F224" s="154"/>
      <c r="G224" s="37"/>
      <c r="H224" s="230"/>
      <c r="I224" s="37"/>
      <c r="J224" s="37"/>
      <c r="K224" s="37"/>
      <c r="L224" s="51"/>
      <c r="M224" s="51"/>
      <c r="N224" s="51"/>
      <c r="O224" s="51"/>
      <c r="P224" s="62"/>
      <c r="Q224" s="37"/>
      <c r="S224" s="37"/>
      <c r="T224" s="37"/>
      <c r="U224" s="37"/>
      <c r="W224" s="37"/>
      <c r="X224" s="37"/>
    </row>
    <row r="225" spans="2:24" s="63" customFormat="1" x14ac:dyDescent="0.25">
      <c r="B225" s="154"/>
      <c r="C225" s="154"/>
      <c r="D225" s="154"/>
      <c r="E225" s="154"/>
      <c r="F225" s="154"/>
      <c r="G225" s="37"/>
      <c r="H225" s="230"/>
      <c r="I225" s="37"/>
      <c r="J225" s="37"/>
      <c r="K225" s="37"/>
      <c r="L225" s="51"/>
      <c r="M225" s="51"/>
      <c r="N225" s="51"/>
      <c r="O225" s="51"/>
      <c r="P225" s="62"/>
      <c r="Q225" s="37"/>
      <c r="S225" s="37"/>
      <c r="T225" s="37"/>
      <c r="U225" s="37"/>
      <c r="W225" s="37"/>
      <c r="X225" s="37"/>
    </row>
    <row r="226" spans="2:24" s="63" customFormat="1" x14ac:dyDescent="0.25">
      <c r="B226" s="154"/>
      <c r="C226" s="154"/>
      <c r="D226" s="154"/>
      <c r="E226" s="154"/>
      <c r="F226" s="154"/>
      <c r="G226" s="37"/>
      <c r="H226" s="230"/>
      <c r="I226" s="37"/>
      <c r="J226" s="37"/>
      <c r="K226" s="37"/>
      <c r="L226" s="51"/>
      <c r="M226" s="51"/>
      <c r="N226" s="51"/>
      <c r="O226" s="51"/>
      <c r="P226" s="62"/>
      <c r="Q226" s="37"/>
      <c r="S226" s="37"/>
      <c r="T226" s="37"/>
      <c r="U226" s="37"/>
      <c r="W226" s="37"/>
      <c r="X226" s="37"/>
    </row>
    <row r="227" spans="2:24" s="63" customFormat="1" x14ac:dyDescent="0.25">
      <c r="B227" s="154"/>
      <c r="C227" s="154"/>
      <c r="D227" s="154"/>
      <c r="E227" s="154"/>
      <c r="F227" s="154"/>
      <c r="G227" s="37"/>
      <c r="H227" s="230"/>
      <c r="I227" s="37"/>
      <c r="J227" s="37"/>
      <c r="K227" s="37"/>
      <c r="L227" s="51"/>
      <c r="M227" s="51"/>
      <c r="N227" s="51"/>
      <c r="O227" s="51"/>
      <c r="P227" s="62"/>
      <c r="Q227" s="37"/>
      <c r="S227" s="37"/>
      <c r="T227" s="37"/>
      <c r="U227" s="37"/>
      <c r="W227" s="37"/>
      <c r="X227" s="37"/>
    </row>
    <row r="228" spans="2:24" s="63" customFormat="1" x14ac:dyDescent="0.25">
      <c r="B228" s="154"/>
      <c r="C228" s="154"/>
      <c r="D228" s="154"/>
      <c r="E228" s="154"/>
      <c r="F228" s="154"/>
      <c r="G228" s="37"/>
      <c r="H228" s="230"/>
      <c r="I228" s="37"/>
      <c r="J228" s="37"/>
      <c r="K228" s="37"/>
      <c r="L228" s="51"/>
      <c r="M228" s="51"/>
      <c r="N228" s="51"/>
      <c r="O228" s="51"/>
      <c r="P228" s="62"/>
      <c r="Q228" s="37"/>
      <c r="S228" s="37"/>
      <c r="T228" s="37"/>
      <c r="U228" s="37"/>
      <c r="W228" s="37"/>
      <c r="X228" s="37"/>
    </row>
    <row r="229" spans="2:24" s="63" customFormat="1" x14ac:dyDescent="0.25">
      <c r="B229" s="154"/>
      <c r="C229" s="154"/>
      <c r="D229" s="154"/>
      <c r="E229" s="154"/>
      <c r="F229" s="154"/>
      <c r="G229" s="37"/>
      <c r="H229" s="230"/>
      <c r="I229" s="37"/>
      <c r="J229" s="37"/>
      <c r="K229" s="37"/>
      <c r="L229" s="51"/>
      <c r="M229" s="51"/>
      <c r="N229" s="51"/>
      <c r="O229" s="51"/>
      <c r="P229" s="62"/>
      <c r="Q229" s="37"/>
      <c r="S229" s="37"/>
      <c r="T229" s="37"/>
      <c r="U229" s="37"/>
      <c r="W229" s="37"/>
      <c r="X229" s="37"/>
    </row>
    <row r="230" spans="2:24" s="63" customFormat="1" x14ac:dyDescent="0.25">
      <c r="B230" s="154"/>
      <c r="C230" s="154"/>
      <c r="D230" s="154"/>
      <c r="E230" s="154"/>
      <c r="F230" s="154"/>
      <c r="G230" s="37"/>
      <c r="H230" s="230"/>
      <c r="I230" s="37"/>
      <c r="J230" s="37"/>
      <c r="K230" s="37"/>
      <c r="L230" s="51"/>
      <c r="M230" s="51"/>
      <c r="N230" s="51"/>
      <c r="O230" s="51"/>
      <c r="P230" s="62"/>
      <c r="Q230" s="37"/>
      <c r="S230" s="37"/>
      <c r="T230" s="37"/>
      <c r="U230" s="37"/>
      <c r="W230" s="37"/>
      <c r="X230" s="37"/>
    </row>
    <row r="231" spans="2:24" s="63" customFormat="1" x14ac:dyDescent="0.25">
      <c r="B231" s="154"/>
      <c r="C231" s="154"/>
      <c r="D231" s="154"/>
      <c r="E231" s="154"/>
      <c r="F231" s="154"/>
      <c r="G231" s="37"/>
      <c r="H231" s="230"/>
      <c r="I231" s="37"/>
      <c r="J231" s="37"/>
      <c r="K231" s="37"/>
      <c r="L231" s="51"/>
      <c r="M231" s="51"/>
      <c r="N231" s="51"/>
      <c r="O231" s="51"/>
      <c r="P231" s="62"/>
      <c r="Q231" s="37"/>
      <c r="S231" s="37"/>
      <c r="T231" s="37"/>
      <c r="U231" s="37"/>
      <c r="W231" s="37"/>
      <c r="X231" s="37"/>
    </row>
    <row r="232" spans="2:24" s="63" customFormat="1" x14ac:dyDescent="0.25">
      <c r="B232" s="154"/>
      <c r="C232" s="154"/>
      <c r="D232" s="154"/>
      <c r="E232" s="154"/>
      <c r="F232" s="154"/>
      <c r="G232" s="37"/>
      <c r="H232" s="230"/>
      <c r="I232" s="37"/>
      <c r="J232" s="37"/>
      <c r="K232" s="37"/>
      <c r="L232" s="51"/>
      <c r="M232" s="51"/>
      <c r="N232" s="51"/>
      <c r="O232" s="51"/>
      <c r="P232" s="62"/>
      <c r="Q232" s="37"/>
      <c r="S232" s="37"/>
      <c r="T232" s="37"/>
      <c r="U232" s="37"/>
      <c r="W232" s="37"/>
      <c r="X232" s="37"/>
    </row>
    <row r="233" spans="2:24" s="63" customFormat="1" x14ac:dyDescent="0.25">
      <c r="B233" s="154"/>
      <c r="C233" s="154"/>
      <c r="D233" s="154"/>
      <c r="E233" s="154"/>
      <c r="F233" s="154"/>
      <c r="G233" s="37"/>
      <c r="H233" s="230"/>
      <c r="I233" s="37"/>
      <c r="J233" s="37"/>
      <c r="K233" s="37"/>
      <c r="L233" s="51"/>
      <c r="M233" s="51"/>
      <c r="N233" s="51"/>
      <c r="O233" s="51"/>
      <c r="P233" s="62"/>
      <c r="Q233" s="37"/>
      <c r="S233" s="37"/>
      <c r="T233" s="37"/>
      <c r="U233" s="37"/>
      <c r="W233" s="37"/>
      <c r="X233" s="37"/>
    </row>
    <row r="234" spans="2:24" s="63" customFormat="1" x14ac:dyDescent="0.25">
      <c r="B234" s="154"/>
      <c r="C234" s="154"/>
      <c r="D234" s="154"/>
      <c r="E234" s="154"/>
      <c r="F234" s="154"/>
      <c r="G234" s="37"/>
      <c r="H234" s="230"/>
      <c r="I234" s="37"/>
      <c r="J234" s="37"/>
      <c r="K234" s="37"/>
      <c r="L234" s="51"/>
      <c r="M234" s="51"/>
      <c r="N234" s="51"/>
      <c r="O234" s="51"/>
      <c r="P234" s="62"/>
      <c r="Q234" s="37"/>
      <c r="S234" s="37"/>
      <c r="T234" s="37"/>
      <c r="U234" s="37"/>
      <c r="W234" s="37"/>
      <c r="X234" s="37"/>
    </row>
    <row r="235" spans="2:24" s="63" customFormat="1" x14ac:dyDescent="0.25">
      <c r="B235" s="154"/>
      <c r="C235" s="154"/>
      <c r="D235" s="154"/>
      <c r="E235" s="154"/>
      <c r="F235" s="154"/>
      <c r="G235" s="37"/>
      <c r="H235" s="230"/>
      <c r="I235" s="37"/>
      <c r="J235" s="37"/>
      <c r="K235" s="37"/>
      <c r="L235" s="51"/>
      <c r="M235" s="51"/>
      <c r="N235" s="51"/>
      <c r="O235" s="51"/>
      <c r="P235" s="62"/>
      <c r="Q235" s="37"/>
      <c r="S235" s="37"/>
      <c r="T235" s="37"/>
      <c r="U235" s="37"/>
      <c r="W235" s="37"/>
      <c r="X235" s="37"/>
    </row>
    <row r="236" spans="2:24" s="63" customFormat="1" x14ac:dyDescent="0.25">
      <c r="B236" s="154"/>
      <c r="C236" s="154"/>
      <c r="D236" s="154"/>
      <c r="E236" s="154"/>
      <c r="F236" s="154"/>
      <c r="G236" s="37"/>
      <c r="H236" s="230"/>
      <c r="I236" s="37"/>
      <c r="J236" s="37"/>
      <c r="K236" s="37"/>
      <c r="L236" s="51"/>
      <c r="M236" s="51"/>
      <c r="N236" s="51"/>
      <c r="O236" s="51"/>
      <c r="P236" s="62"/>
      <c r="Q236" s="37"/>
      <c r="S236" s="37"/>
      <c r="T236" s="37"/>
      <c r="U236" s="37"/>
      <c r="W236" s="37"/>
      <c r="X236" s="37"/>
    </row>
    <row r="237" spans="2:24" s="63" customFormat="1" x14ac:dyDescent="0.25">
      <c r="B237" s="154"/>
      <c r="C237" s="154"/>
      <c r="D237" s="154"/>
      <c r="E237" s="154"/>
      <c r="F237" s="154"/>
      <c r="G237" s="37"/>
      <c r="H237" s="230"/>
      <c r="I237" s="37"/>
      <c r="J237" s="37"/>
      <c r="K237" s="37"/>
      <c r="L237" s="51"/>
      <c r="M237" s="51"/>
      <c r="N237" s="51"/>
      <c r="O237" s="51"/>
      <c r="P237" s="62"/>
      <c r="Q237" s="37"/>
      <c r="S237" s="37"/>
      <c r="T237" s="37"/>
      <c r="U237" s="37"/>
      <c r="W237" s="37"/>
      <c r="X237" s="37"/>
    </row>
    <row r="238" spans="2:24" s="63" customFormat="1" x14ac:dyDescent="0.25">
      <c r="B238" s="154"/>
      <c r="C238" s="154"/>
      <c r="D238" s="154"/>
      <c r="E238" s="154"/>
      <c r="F238" s="154"/>
      <c r="G238" s="37"/>
      <c r="H238" s="230"/>
      <c r="I238" s="37"/>
      <c r="J238" s="37"/>
      <c r="K238" s="37"/>
      <c r="L238" s="51"/>
      <c r="M238" s="51"/>
      <c r="N238" s="51"/>
      <c r="O238" s="51"/>
      <c r="P238" s="62"/>
      <c r="Q238" s="37"/>
      <c r="S238" s="37"/>
      <c r="T238" s="37"/>
      <c r="U238" s="37"/>
      <c r="W238" s="37"/>
      <c r="X238" s="37"/>
    </row>
    <row r="239" spans="2:24" s="63" customFormat="1" x14ac:dyDescent="0.25">
      <c r="B239" s="154"/>
      <c r="C239" s="154"/>
      <c r="D239" s="154"/>
      <c r="E239" s="154"/>
      <c r="F239" s="154"/>
      <c r="G239" s="37"/>
      <c r="H239" s="230"/>
      <c r="I239" s="37"/>
      <c r="J239" s="37"/>
      <c r="K239" s="37"/>
      <c r="L239" s="51"/>
      <c r="M239" s="51"/>
      <c r="N239" s="51"/>
      <c r="O239" s="51"/>
      <c r="P239" s="62"/>
      <c r="Q239" s="37"/>
      <c r="S239" s="37"/>
      <c r="T239" s="37"/>
      <c r="U239" s="37"/>
      <c r="W239" s="37"/>
      <c r="X239" s="37"/>
    </row>
    <row r="240" spans="2:24" s="63" customFormat="1" x14ac:dyDescent="0.25">
      <c r="B240" s="154"/>
      <c r="C240" s="154"/>
      <c r="D240" s="154"/>
      <c r="E240" s="154"/>
      <c r="F240" s="154"/>
      <c r="G240" s="37"/>
      <c r="H240" s="230"/>
      <c r="I240" s="37"/>
      <c r="J240" s="37"/>
      <c r="K240" s="37"/>
      <c r="L240" s="51"/>
      <c r="M240" s="51"/>
      <c r="N240" s="51"/>
      <c r="O240" s="51"/>
      <c r="P240" s="62"/>
      <c r="Q240" s="37"/>
      <c r="S240" s="37"/>
      <c r="T240" s="37"/>
      <c r="U240" s="37"/>
      <c r="W240" s="37"/>
      <c r="X240" s="37"/>
    </row>
    <row r="241" spans="2:24" s="63" customFormat="1" x14ac:dyDescent="0.25">
      <c r="B241" s="154"/>
      <c r="C241" s="154"/>
      <c r="D241" s="154"/>
      <c r="E241" s="154"/>
      <c r="F241" s="154"/>
      <c r="G241" s="37"/>
      <c r="H241" s="230"/>
      <c r="I241" s="37"/>
      <c r="J241" s="37"/>
      <c r="K241" s="37"/>
      <c r="L241" s="51"/>
      <c r="M241" s="51"/>
      <c r="N241" s="51"/>
      <c r="O241" s="51"/>
      <c r="P241" s="62"/>
      <c r="Q241" s="37"/>
      <c r="S241" s="37"/>
      <c r="T241" s="37"/>
      <c r="U241" s="37"/>
      <c r="W241" s="37"/>
      <c r="X241" s="37"/>
    </row>
    <row r="242" spans="2:24" s="63" customFormat="1" x14ac:dyDescent="0.25">
      <c r="B242" s="154"/>
      <c r="C242" s="154"/>
      <c r="D242" s="154"/>
      <c r="E242" s="154"/>
      <c r="F242" s="154"/>
      <c r="G242" s="37"/>
      <c r="H242" s="230"/>
      <c r="I242" s="37"/>
      <c r="J242" s="37"/>
      <c r="K242" s="37"/>
      <c r="L242" s="51"/>
      <c r="M242" s="51"/>
      <c r="N242" s="51"/>
      <c r="O242" s="51"/>
      <c r="P242" s="62"/>
      <c r="Q242" s="37"/>
      <c r="S242" s="37"/>
      <c r="T242" s="37"/>
      <c r="U242" s="37"/>
      <c r="W242" s="37"/>
      <c r="X242" s="37"/>
    </row>
    <row r="243" spans="2:24" s="63" customFormat="1" x14ac:dyDescent="0.25">
      <c r="B243" s="154"/>
      <c r="C243" s="154"/>
      <c r="D243" s="154"/>
      <c r="E243" s="154"/>
      <c r="F243" s="154"/>
      <c r="G243" s="37"/>
      <c r="H243" s="230"/>
      <c r="I243" s="37"/>
      <c r="J243" s="37"/>
      <c r="K243" s="37"/>
      <c r="L243" s="51"/>
      <c r="M243" s="51"/>
      <c r="N243" s="51"/>
      <c r="O243" s="51"/>
      <c r="P243" s="62"/>
      <c r="Q243" s="37"/>
      <c r="S243" s="37"/>
      <c r="T243" s="37"/>
      <c r="U243" s="37"/>
      <c r="W243" s="37"/>
      <c r="X243" s="37"/>
    </row>
    <row r="244" spans="2:24" s="63" customFormat="1" x14ac:dyDescent="0.25">
      <c r="B244" s="154"/>
      <c r="C244" s="154"/>
      <c r="D244" s="154"/>
      <c r="E244" s="154"/>
      <c r="F244" s="154"/>
      <c r="G244" s="37"/>
      <c r="H244" s="230"/>
      <c r="I244" s="37"/>
      <c r="J244" s="37"/>
      <c r="K244" s="37"/>
      <c r="L244" s="51"/>
      <c r="M244" s="51"/>
      <c r="N244" s="51"/>
      <c r="O244" s="51"/>
      <c r="P244" s="62"/>
      <c r="Q244" s="37"/>
      <c r="S244" s="37"/>
      <c r="T244" s="37"/>
      <c r="U244" s="37"/>
      <c r="W244" s="37"/>
      <c r="X244" s="37"/>
    </row>
    <row r="245" spans="2:24" s="63" customFormat="1" x14ac:dyDescent="0.25">
      <c r="B245" s="154"/>
      <c r="C245" s="154"/>
      <c r="D245" s="154"/>
      <c r="E245" s="154"/>
      <c r="F245" s="154"/>
      <c r="G245" s="37"/>
      <c r="H245" s="230"/>
      <c r="I245" s="37"/>
      <c r="J245" s="37"/>
      <c r="K245" s="37"/>
      <c r="L245" s="51"/>
      <c r="M245" s="51"/>
      <c r="N245" s="51"/>
      <c r="O245" s="51"/>
      <c r="P245" s="62"/>
      <c r="Q245" s="37"/>
      <c r="S245" s="37"/>
      <c r="T245" s="37"/>
      <c r="U245" s="37"/>
      <c r="W245" s="37"/>
      <c r="X245" s="37"/>
    </row>
    <row r="246" spans="2:24" s="63" customFormat="1" x14ac:dyDescent="0.25">
      <c r="B246" s="154"/>
      <c r="C246" s="154"/>
      <c r="D246" s="154"/>
      <c r="E246" s="154"/>
      <c r="F246" s="154"/>
      <c r="G246" s="37"/>
      <c r="H246" s="230"/>
      <c r="I246" s="37"/>
      <c r="J246" s="37"/>
      <c r="K246" s="37"/>
      <c r="L246" s="51"/>
      <c r="M246" s="51"/>
      <c r="N246" s="51"/>
      <c r="O246" s="51"/>
      <c r="P246" s="62"/>
      <c r="Q246" s="37"/>
      <c r="S246" s="37"/>
      <c r="T246" s="37"/>
      <c r="U246" s="37"/>
      <c r="W246" s="37"/>
      <c r="X246" s="37"/>
    </row>
    <row r="247" spans="2:24" s="63" customFormat="1" x14ac:dyDescent="0.25">
      <c r="B247" s="154"/>
      <c r="C247" s="154"/>
      <c r="D247" s="154"/>
      <c r="E247" s="154"/>
      <c r="F247" s="154"/>
      <c r="G247" s="37"/>
      <c r="H247" s="230"/>
      <c r="I247" s="37"/>
      <c r="J247" s="37"/>
      <c r="K247" s="37"/>
      <c r="L247" s="51"/>
      <c r="M247" s="51"/>
      <c r="N247" s="51"/>
      <c r="O247" s="51"/>
      <c r="P247" s="62"/>
      <c r="Q247" s="37"/>
      <c r="S247" s="37"/>
      <c r="T247" s="37"/>
      <c r="U247" s="37"/>
      <c r="W247" s="37"/>
      <c r="X247" s="37"/>
    </row>
    <row r="248" spans="2:24" s="63" customFormat="1" x14ac:dyDescent="0.25">
      <c r="B248" s="154"/>
      <c r="C248" s="154"/>
      <c r="D248" s="154"/>
      <c r="E248" s="154"/>
      <c r="F248" s="154"/>
      <c r="G248" s="37"/>
      <c r="H248" s="230"/>
      <c r="I248" s="37"/>
      <c r="J248" s="37"/>
      <c r="K248" s="37"/>
      <c r="L248" s="51"/>
      <c r="M248" s="51"/>
      <c r="N248" s="51"/>
      <c r="O248" s="51"/>
      <c r="P248" s="62"/>
      <c r="Q248" s="37"/>
      <c r="S248" s="37"/>
      <c r="T248" s="37"/>
      <c r="U248" s="37"/>
      <c r="W248" s="37"/>
      <c r="X248" s="37"/>
    </row>
    <row r="249" spans="2:24" s="63" customFormat="1" x14ac:dyDescent="0.25">
      <c r="B249" s="154"/>
      <c r="C249" s="154"/>
      <c r="D249" s="154"/>
      <c r="E249" s="154"/>
      <c r="F249" s="154"/>
      <c r="G249" s="37"/>
      <c r="H249" s="230"/>
      <c r="I249" s="37"/>
      <c r="J249" s="37"/>
      <c r="K249" s="37"/>
      <c r="L249" s="51"/>
      <c r="M249" s="51"/>
      <c r="N249" s="51"/>
      <c r="O249" s="51"/>
      <c r="P249" s="62"/>
      <c r="Q249" s="37"/>
      <c r="S249" s="37"/>
      <c r="T249" s="37"/>
      <c r="U249" s="37"/>
      <c r="W249" s="37"/>
      <c r="X249" s="37"/>
    </row>
    <row r="250" spans="2:24" s="63" customFormat="1" x14ac:dyDescent="0.25">
      <c r="B250" s="154"/>
      <c r="C250" s="154"/>
      <c r="D250" s="154"/>
      <c r="E250" s="154"/>
      <c r="F250" s="154"/>
      <c r="G250" s="37"/>
      <c r="H250" s="230"/>
      <c r="I250" s="37"/>
      <c r="J250" s="37"/>
      <c r="K250" s="37"/>
      <c r="L250" s="51"/>
      <c r="M250" s="51"/>
      <c r="N250" s="51"/>
      <c r="O250" s="51"/>
      <c r="P250" s="62"/>
      <c r="Q250" s="37"/>
      <c r="S250" s="37"/>
      <c r="T250" s="37"/>
      <c r="U250" s="37"/>
      <c r="W250" s="37"/>
      <c r="X250" s="37"/>
    </row>
    <row r="251" spans="2:24" s="63" customFormat="1" x14ac:dyDescent="0.25">
      <c r="B251" s="154"/>
      <c r="C251" s="154"/>
      <c r="D251" s="154"/>
      <c r="E251" s="154"/>
      <c r="F251" s="154"/>
      <c r="G251" s="37"/>
      <c r="H251" s="230"/>
      <c r="I251" s="37"/>
      <c r="J251" s="37"/>
      <c r="K251" s="37"/>
      <c r="L251" s="51"/>
      <c r="M251" s="51"/>
      <c r="N251" s="51"/>
      <c r="O251" s="51"/>
      <c r="P251" s="62"/>
      <c r="Q251" s="37"/>
      <c r="S251" s="37"/>
      <c r="T251" s="37"/>
      <c r="U251" s="37"/>
      <c r="W251" s="37"/>
      <c r="X251" s="37"/>
    </row>
    <row r="252" spans="2:24" s="63" customFormat="1" x14ac:dyDescent="0.25">
      <c r="B252" s="154"/>
      <c r="C252" s="154"/>
      <c r="D252" s="154"/>
      <c r="E252" s="154"/>
      <c r="F252" s="154"/>
      <c r="G252" s="37"/>
      <c r="H252" s="230"/>
      <c r="I252" s="37"/>
      <c r="J252" s="37"/>
      <c r="K252" s="37"/>
      <c r="L252" s="51"/>
      <c r="M252" s="51"/>
      <c r="N252" s="51"/>
      <c r="O252" s="51"/>
      <c r="P252" s="62"/>
      <c r="Q252" s="37"/>
      <c r="S252" s="37"/>
      <c r="T252" s="37"/>
      <c r="U252" s="37"/>
      <c r="W252" s="37"/>
      <c r="X252" s="37"/>
    </row>
    <row r="253" spans="2:24" s="63" customFormat="1" x14ac:dyDescent="0.25">
      <c r="B253" s="154"/>
      <c r="C253" s="154"/>
      <c r="D253" s="154"/>
      <c r="E253" s="154"/>
      <c r="F253" s="154"/>
      <c r="G253" s="37"/>
      <c r="H253" s="230"/>
      <c r="I253" s="37"/>
      <c r="J253" s="37"/>
      <c r="K253" s="37"/>
      <c r="L253" s="51"/>
      <c r="M253" s="51"/>
      <c r="N253" s="51"/>
      <c r="O253" s="51"/>
      <c r="P253" s="62"/>
      <c r="Q253" s="37"/>
      <c r="S253" s="37"/>
      <c r="T253" s="37"/>
      <c r="U253" s="37"/>
      <c r="W253" s="37"/>
      <c r="X253" s="37"/>
    </row>
    <row r="254" spans="2:24" s="63" customFormat="1" x14ac:dyDescent="0.25">
      <c r="B254" s="154"/>
      <c r="C254" s="154"/>
      <c r="D254" s="154"/>
      <c r="E254" s="154"/>
      <c r="F254" s="154"/>
      <c r="G254" s="37"/>
      <c r="H254" s="230"/>
      <c r="I254" s="37"/>
      <c r="J254" s="37"/>
      <c r="K254" s="37"/>
      <c r="L254" s="51"/>
      <c r="M254" s="51"/>
      <c r="N254" s="51"/>
      <c r="O254" s="51"/>
      <c r="P254" s="62"/>
      <c r="Q254" s="37"/>
      <c r="S254" s="37"/>
      <c r="T254" s="37"/>
      <c r="U254" s="37"/>
      <c r="W254" s="37"/>
      <c r="X254" s="37"/>
    </row>
    <row r="255" spans="2:24" s="63" customFormat="1" x14ac:dyDescent="0.25">
      <c r="B255" s="154"/>
      <c r="C255" s="154"/>
      <c r="D255" s="154"/>
      <c r="E255" s="154"/>
      <c r="F255" s="154"/>
      <c r="G255" s="37"/>
      <c r="H255" s="230"/>
      <c r="I255" s="37"/>
      <c r="J255" s="37"/>
      <c r="K255" s="37"/>
      <c r="L255" s="51"/>
      <c r="M255" s="51"/>
      <c r="N255" s="51"/>
      <c r="O255" s="51"/>
      <c r="P255" s="62"/>
      <c r="Q255" s="37"/>
      <c r="S255" s="37"/>
      <c r="T255" s="37"/>
      <c r="U255" s="37"/>
      <c r="W255" s="37"/>
      <c r="X255" s="37"/>
    </row>
    <row r="256" spans="2:24" s="63" customFormat="1" x14ac:dyDescent="0.25">
      <c r="B256" s="154"/>
      <c r="C256" s="154"/>
      <c r="D256" s="154"/>
      <c r="E256" s="154"/>
      <c r="F256" s="154"/>
      <c r="G256" s="37"/>
      <c r="H256" s="230"/>
      <c r="I256" s="37"/>
      <c r="J256" s="37"/>
      <c r="K256" s="37"/>
      <c r="L256" s="51"/>
      <c r="M256" s="51"/>
      <c r="N256" s="51"/>
      <c r="O256" s="51"/>
      <c r="P256" s="62"/>
      <c r="Q256" s="37"/>
      <c r="S256" s="37"/>
      <c r="T256" s="37"/>
      <c r="U256" s="37"/>
      <c r="W256" s="37"/>
      <c r="X256" s="37"/>
    </row>
    <row r="257" spans="2:24" s="63" customFormat="1" x14ac:dyDescent="0.25">
      <c r="B257" s="154"/>
      <c r="C257" s="154"/>
      <c r="D257" s="154"/>
      <c r="E257" s="154"/>
      <c r="F257" s="154"/>
      <c r="G257" s="37"/>
      <c r="H257" s="230"/>
      <c r="I257" s="37"/>
      <c r="J257" s="37"/>
      <c r="K257" s="37"/>
      <c r="L257" s="51"/>
      <c r="M257" s="51"/>
      <c r="N257" s="51"/>
      <c r="O257" s="51"/>
      <c r="P257" s="62"/>
      <c r="Q257" s="37"/>
      <c r="S257" s="37"/>
      <c r="T257" s="37"/>
      <c r="U257" s="37"/>
      <c r="W257" s="37"/>
      <c r="X257" s="37"/>
    </row>
    <row r="258" spans="2:24" s="63" customFormat="1" x14ac:dyDescent="0.25">
      <c r="B258" s="154"/>
      <c r="C258" s="154"/>
      <c r="D258" s="154"/>
      <c r="E258" s="154"/>
      <c r="F258" s="154"/>
      <c r="G258" s="37"/>
      <c r="H258" s="230"/>
      <c r="I258" s="37"/>
      <c r="J258" s="37"/>
      <c r="K258" s="37"/>
      <c r="L258" s="51"/>
      <c r="M258" s="51"/>
      <c r="N258" s="51"/>
      <c r="O258" s="51"/>
      <c r="P258" s="62"/>
      <c r="Q258" s="37"/>
      <c r="S258" s="37"/>
      <c r="T258" s="37"/>
      <c r="U258" s="37"/>
      <c r="W258" s="37"/>
      <c r="X258" s="37"/>
    </row>
    <row r="259" spans="2:24" s="63" customFormat="1" x14ac:dyDescent="0.25">
      <c r="B259" s="154"/>
      <c r="C259" s="154"/>
      <c r="D259" s="154"/>
      <c r="E259" s="154"/>
      <c r="F259" s="154"/>
      <c r="G259" s="37"/>
      <c r="H259" s="230"/>
      <c r="I259" s="37"/>
      <c r="J259" s="37"/>
      <c r="K259" s="37"/>
      <c r="L259" s="51"/>
      <c r="M259" s="51"/>
      <c r="N259" s="51"/>
      <c r="O259" s="51"/>
      <c r="P259" s="62"/>
      <c r="Q259" s="37"/>
      <c r="S259" s="37"/>
      <c r="T259" s="37"/>
      <c r="U259" s="37"/>
      <c r="W259" s="37"/>
      <c r="X259" s="37"/>
    </row>
    <row r="260" spans="2:24" s="63" customFormat="1" x14ac:dyDescent="0.25">
      <c r="B260" s="154"/>
      <c r="C260" s="154"/>
      <c r="D260" s="154"/>
      <c r="E260" s="154"/>
      <c r="F260" s="154"/>
      <c r="G260" s="37"/>
      <c r="H260" s="230"/>
      <c r="I260" s="37"/>
      <c r="J260" s="37"/>
      <c r="K260" s="37"/>
      <c r="L260" s="51"/>
      <c r="M260" s="51"/>
      <c r="N260" s="51"/>
      <c r="O260" s="51"/>
      <c r="P260" s="62"/>
      <c r="Q260" s="37"/>
      <c r="S260" s="37"/>
      <c r="T260" s="37"/>
      <c r="U260" s="37"/>
      <c r="W260" s="37"/>
      <c r="X260" s="37"/>
    </row>
    <row r="261" spans="2:24" s="63" customFormat="1" x14ac:dyDescent="0.25">
      <c r="B261" s="154"/>
      <c r="C261" s="154"/>
      <c r="D261" s="154"/>
      <c r="E261" s="154"/>
      <c r="F261" s="154"/>
      <c r="G261" s="37"/>
      <c r="H261" s="230"/>
      <c r="I261" s="37"/>
      <c r="J261" s="37"/>
      <c r="K261" s="37"/>
      <c r="L261" s="51"/>
      <c r="M261" s="51"/>
      <c r="N261" s="51"/>
      <c r="O261" s="51"/>
      <c r="P261" s="62"/>
      <c r="Q261" s="37"/>
      <c r="S261" s="37"/>
      <c r="T261" s="37"/>
      <c r="U261" s="37"/>
      <c r="W261" s="37"/>
      <c r="X261" s="37"/>
    </row>
    <row r="262" spans="2:24" s="63" customFormat="1" x14ac:dyDescent="0.25">
      <c r="B262" s="154"/>
      <c r="C262" s="154"/>
      <c r="D262" s="154"/>
      <c r="E262" s="154"/>
      <c r="F262" s="154"/>
      <c r="G262" s="37"/>
      <c r="H262" s="230"/>
      <c r="I262" s="37"/>
      <c r="J262" s="37"/>
      <c r="K262" s="37"/>
      <c r="L262" s="51"/>
      <c r="M262" s="51"/>
      <c r="N262" s="51"/>
      <c r="O262" s="51"/>
      <c r="P262" s="62"/>
      <c r="Q262" s="37"/>
      <c r="S262" s="37"/>
      <c r="T262" s="37"/>
      <c r="U262" s="37"/>
      <c r="W262" s="37"/>
      <c r="X262" s="37"/>
    </row>
    <row r="263" spans="2:24" s="63" customFormat="1" x14ac:dyDescent="0.25">
      <c r="B263" s="154"/>
      <c r="C263" s="154"/>
      <c r="D263" s="154"/>
      <c r="E263" s="154"/>
      <c r="F263" s="154"/>
      <c r="G263" s="37"/>
      <c r="H263" s="230"/>
      <c r="I263" s="37"/>
      <c r="J263" s="37"/>
      <c r="K263" s="37"/>
      <c r="L263" s="51"/>
      <c r="M263" s="51"/>
      <c r="N263" s="51"/>
      <c r="O263" s="51"/>
      <c r="P263" s="62"/>
      <c r="Q263" s="37"/>
      <c r="S263" s="37"/>
      <c r="T263" s="37"/>
      <c r="U263" s="37"/>
      <c r="W263" s="37"/>
      <c r="X263" s="37"/>
    </row>
    <row r="264" spans="2:24" s="63" customFormat="1" x14ac:dyDescent="0.25">
      <c r="B264" s="154"/>
      <c r="C264" s="154"/>
      <c r="D264" s="154"/>
      <c r="E264" s="154"/>
      <c r="F264" s="154"/>
      <c r="G264" s="37"/>
      <c r="H264" s="230"/>
      <c r="I264" s="37"/>
      <c r="J264" s="37"/>
      <c r="K264" s="37"/>
      <c r="L264" s="51"/>
      <c r="M264" s="51"/>
      <c r="N264" s="51"/>
      <c r="O264" s="51"/>
      <c r="P264" s="62"/>
      <c r="Q264" s="37"/>
      <c r="S264" s="37"/>
      <c r="T264" s="37"/>
      <c r="U264" s="37"/>
      <c r="W264" s="37"/>
      <c r="X264" s="37"/>
    </row>
    <row r="265" spans="2:24" s="63" customFormat="1" x14ac:dyDescent="0.25">
      <c r="B265" s="154"/>
      <c r="C265" s="154"/>
      <c r="D265" s="154"/>
      <c r="E265" s="154"/>
      <c r="F265" s="154"/>
      <c r="G265" s="37"/>
      <c r="H265" s="230"/>
      <c r="I265" s="37"/>
      <c r="J265" s="37"/>
      <c r="K265" s="37"/>
      <c r="L265" s="51"/>
      <c r="M265" s="51"/>
      <c r="N265" s="51"/>
      <c r="O265" s="51"/>
      <c r="P265" s="62"/>
      <c r="Q265" s="37"/>
      <c r="S265" s="37"/>
      <c r="T265" s="37"/>
      <c r="U265" s="37"/>
      <c r="W265" s="37"/>
      <c r="X265" s="37"/>
    </row>
    <row r="266" spans="2:24" s="63" customFormat="1" x14ac:dyDescent="0.25">
      <c r="B266" s="154"/>
      <c r="C266" s="154"/>
      <c r="D266" s="154"/>
      <c r="E266" s="154"/>
      <c r="F266" s="154"/>
      <c r="G266" s="37"/>
      <c r="H266" s="230"/>
      <c r="I266" s="37"/>
      <c r="J266" s="37"/>
      <c r="K266" s="37"/>
      <c r="L266" s="51"/>
      <c r="M266" s="51"/>
      <c r="N266" s="51"/>
      <c r="O266" s="51"/>
      <c r="P266" s="62"/>
      <c r="Q266" s="37"/>
      <c r="S266" s="37"/>
      <c r="T266" s="37"/>
      <c r="U266" s="37"/>
      <c r="W266" s="37"/>
      <c r="X266" s="37"/>
    </row>
    <row r="267" spans="2:24" s="63" customFormat="1" x14ac:dyDescent="0.25">
      <c r="B267" s="154"/>
      <c r="C267" s="154"/>
      <c r="D267" s="154"/>
      <c r="E267" s="154"/>
      <c r="F267" s="154"/>
      <c r="G267" s="37"/>
      <c r="H267" s="230"/>
      <c r="I267" s="37"/>
      <c r="J267" s="37"/>
      <c r="K267" s="37"/>
      <c r="L267" s="51"/>
      <c r="M267" s="51"/>
      <c r="N267" s="51"/>
      <c r="O267" s="51"/>
      <c r="P267" s="62"/>
      <c r="Q267" s="37"/>
      <c r="S267" s="37"/>
      <c r="T267" s="37"/>
      <c r="U267" s="37"/>
      <c r="W267" s="37"/>
      <c r="X267" s="37"/>
    </row>
    <row r="268" spans="2:24" s="63" customFormat="1" x14ac:dyDescent="0.25">
      <c r="B268" s="154"/>
      <c r="C268" s="154"/>
      <c r="D268" s="154"/>
      <c r="E268" s="154"/>
      <c r="F268" s="154"/>
      <c r="G268" s="37"/>
      <c r="H268" s="230"/>
      <c r="I268" s="37"/>
      <c r="J268" s="37"/>
      <c r="K268" s="37"/>
      <c r="L268" s="51"/>
      <c r="M268" s="51"/>
      <c r="N268" s="51"/>
      <c r="O268" s="51"/>
      <c r="P268" s="62"/>
      <c r="Q268" s="37"/>
      <c r="S268" s="37"/>
      <c r="T268" s="37"/>
      <c r="U268" s="37"/>
      <c r="W268" s="37"/>
      <c r="X268" s="37"/>
    </row>
    <row r="269" spans="2:24" s="63" customFormat="1" x14ac:dyDescent="0.25">
      <c r="B269" s="154"/>
      <c r="C269" s="154"/>
      <c r="D269" s="154"/>
      <c r="E269" s="154"/>
      <c r="F269" s="154"/>
      <c r="G269" s="37"/>
      <c r="H269" s="230"/>
      <c r="I269" s="37"/>
      <c r="J269" s="37"/>
      <c r="K269" s="37"/>
      <c r="L269" s="51"/>
      <c r="M269" s="51"/>
      <c r="N269" s="51"/>
      <c r="O269" s="51"/>
      <c r="P269" s="62"/>
      <c r="Q269" s="37"/>
      <c r="S269" s="37"/>
      <c r="T269" s="37"/>
      <c r="U269" s="37"/>
      <c r="W269" s="37"/>
      <c r="X269" s="37"/>
    </row>
    <row r="270" spans="2:24" s="63" customFormat="1" x14ac:dyDescent="0.25">
      <c r="B270" s="154"/>
      <c r="C270" s="154"/>
      <c r="D270" s="154"/>
      <c r="E270" s="154"/>
      <c r="F270" s="154"/>
      <c r="G270" s="37"/>
      <c r="H270" s="230"/>
      <c r="I270" s="37"/>
      <c r="J270" s="37"/>
      <c r="K270" s="37"/>
      <c r="L270" s="51"/>
      <c r="M270" s="51"/>
      <c r="N270" s="51"/>
      <c r="O270" s="51"/>
      <c r="P270" s="62"/>
      <c r="Q270" s="37"/>
      <c r="S270" s="37"/>
      <c r="T270" s="37"/>
      <c r="U270" s="37"/>
      <c r="W270" s="37"/>
      <c r="X270" s="37"/>
    </row>
    <row r="271" spans="2:24" s="63" customFormat="1" x14ac:dyDescent="0.25">
      <c r="B271" s="154"/>
      <c r="C271" s="154"/>
      <c r="D271" s="154"/>
      <c r="E271" s="154"/>
      <c r="F271" s="154"/>
      <c r="G271" s="37"/>
      <c r="H271" s="230"/>
      <c r="I271" s="37"/>
      <c r="J271" s="37"/>
      <c r="K271" s="37"/>
      <c r="L271" s="51"/>
      <c r="M271" s="51"/>
      <c r="N271" s="51"/>
      <c r="O271" s="51"/>
      <c r="P271" s="62"/>
      <c r="Q271" s="37"/>
      <c r="S271" s="37"/>
      <c r="T271" s="37"/>
      <c r="U271" s="37"/>
      <c r="W271" s="37"/>
      <c r="X271" s="37"/>
    </row>
    <row r="272" spans="2:24" s="63" customFormat="1" x14ac:dyDescent="0.25">
      <c r="B272" s="154"/>
      <c r="C272" s="154"/>
      <c r="D272" s="154"/>
      <c r="E272" s="154"/>
      <c r="F272" s="154"/>
      <c r="G272" s="37"/>
      <c r="H272" s="230"/>
      <c r="I272" s="37"/>
      <c r="J272" s="37"/>
      <c r="K272" s="37"/>
      <c r="L272" s="51"/>
      <c r="M272" s="51"/>
      <c r="N272" s="51"/>
      <c r="O272" s="51"/>
      <c r="P272" s="62"/>
      <c r="Q272" s="37"/>
      <c r="S272" s="37"/>
      <c r="T272" s="37"/>
      <c r="U272" s="37"/>
      <c r="W272" s="37"/>
      <c r="X272" s="37"/>
    </row>
    <row r="273" spans="2:24" s="63" customFormat="1" x14ac:dyDescent="0.25">
      <c r="B273" s="154"/>
      <c r="C273" s="154"/>
      <c r="D273" s="154"/>
      <c r="E273" s="154"/>
      <c r="F273" s="154"/>
      <c r="G273" s="37"/>
      <c r="H273" s="230"/>
      <c r="I273" s="37"/>
      <c r="J273" s="37"/>
      <c r="K273" s="37"/>
      <c r="L273" s="51"/>
      <c r="M273" s="51"/>
      <c r="N273" s="51"/>
      <c r="O273" s="51"/>
      <c r="P273" s="62"/>
      <c r="Q273" s="37"/>
      <c r="S273" s="37"/>
      <c r="T273" s="37"/>
      <c r="U273" s="37"/>
      <c r="W273" s="37"/>
      <c r="X273" s="37"/>
    </row>
    <row r="274" spans="2:24" s="63" customFormat="1" x14ac:dyDescent="0.25">
      <c r="B274" s="154"/>
      <c r="C274" s="154"/>
      <c r="D274" s="154"/>
      <c r="E274" s="154"/>
      <c r="F274" s="154"/>
      <c r="G274" s="37"/>
      <c r="H274" s="230"/>
      <c r="I274" s="37"/>
      <c r="J274" s="37"/>
      <c r="K274" s="37"/>
      <c r="L274" s="51"/>
      <c r="M274" s="51"/>
      <c r="N274" s="51"/>
      <c r="O274" s="51"/>
      <c r="P274" s="62"/>
      <c r="Q274" s="37"/>
      <c r="S274" s="37"/>
      <c r="T274" s="37"/>
      <c r="U274" s="37"/>
      <c r="W274" s="37"/>
      <c r="X274" s="37"/>
    </row>
    <row r="275" spans="2:24" s="63" customFormat="1" x14ac:dyDescent="0.25">
      <c r="B275" s="154"/>
      <c r="C275" s="154"/>
      <c r="D275" s="154"/>
      <c r="E275" s="154"/>
      <c r="F275" s="154"/>
      <c r="G275" s="37"/>
      <c r="H275" s="230"/>
      <c r="I275" s="37"/>
      <c r="J275" s="37"/>
      <c r="K275" s="37"/>
      <c r="L275" s="51"/>
      <c r="M275" s="51"/>
      <c r="N275" s="51"/>
      <c r="O275" s="51"/>
      <c r="P275" s="62"/>
      <c r="Q275" s="37"/>
      <c r="S275" s="37"/>
      <c r="T275" s="37"/>
      <c r="U275" s="37"/>
      <c r="W275" s="37"/>
      <c r="X275" s="37"/>
    </row>
    <row r="276" spans="2:24" s="63" customFormat="1" x14ac:dyDescent="0.25">
      <c r="B276" s="154"/>
      <c r="C276" s="154"/>
      <c r="D276" s="154"/>
      <c r="E276" s="154"/>
      <c r="F276" s="154"/>
      <c r="G276" s="37"/>
      <c r="H276" s="230"/>
      <c r="I276" s="37"/>
      <c r="J276" s="37"/>
      <c r="K276" s="37"/>
      <c r="L276" s="51"/>
      <c r="M276" s="51"/>
      <c r="N276" s="51"/>
      <c r="O276" s="51"/>
      <c r="P276" s="62"/>
      <c r="Q276" s="37"/>
      <c r="S276" s="37"/>
      <c r="T276" s="37"/>
      <c r="U276" s="37"/>
      <c r="W276" s="37"/>
      <c r="X276" s="37"/>
    </row>
    <row r="277" spans="2:24" s="63" customFormat="1" x14ac:dyDescent="0.25">
      <c r="B277" s="154"/>
      <c r="C277" s="154"/>
      <c r="D277" s="154"/>
      <c r="E277" s="154"/>
      <c r="F277" s="154"/>
      <c r="G277" s="37"/>
      <c r="H277" s="230"/>
      <c r="I277" s="37"/>
      <c r="J277" s="37"/>
      <c r="K277" s="37"/>
      <c r="L277" s="51"/>
      <c r="M277" s="51"/>
      <c r="N277" s="51"/>
      <c r="O277" s="51"/>
      <c r="P277" s="62"/>
      <c r="Q277" s="37"/>
      <c r="S277" s="37"/>
      <c r="T277" s="37"/>
      <c r="U277" s="37"/>
      <c r="W277" s="37"/>
      <c r="X277" s="37"/>
    </row>
    <row r="278" spans="2:24" s="63" customFormat="1" x14ac:dyDescent="0.25">
      <c r="B278" s="154"/>
      <c r="C278" s="154"/>
      <c r="D278" s="154"/>
      <c r="E278" s="154"/>
      <c r="F278" s="154"/>
      <c r="G278" s="37"/>
      <c r="H278" s="230"/>
      <c r="I278" s="37"/>
      <c r="J278" s="37"/>
      <c r="K278" s="37"/>
      <c r="L278" s="51"/>
      <c r="M278" s="51"/>
      <c r="N278" s="51"/>
      <c r="O278" s="51"/>
      <c r="P278" s="62"/>
      <c r="Q278" s="37"/>
      <c r="S278" s="37"/>
      <c r="T278" s="37"/>
      <c r="U278" s="37"/>
      <c r="W278" s="37"/>
      <c r="X278" s="37"/>
    </row>
    <row r="279" spans="2:24" s="63" customFormat="1" x14ac:dyDescent="0.25">
      <c r="B279" s="154"/>
      <c r="C279" s="154"/>
      <c r="D279" s="154"/>
      <c r="E279" s="154"/>
      <c r="F279" s="154"/>
      <c r="G279" s="37"/>
      <c r="H279" s="230"/>
      <c r="I279" s="37"/>
      <c r="J279" s="37"/>
      <c r="K279" s="37"/>
      <c r="L279" s="51"/>
      <c r="M279" s="51"/>
      <c r="N279" s="51"/>
      <c r="O279" s="51"/>
      <c r="P279" s="62"/>
      <c r="Q279" s="37"/>
      <c r="S279" s="37"/>
      <c r="T279" s="37"/>
      <c r="U279" s="37"/>
      <c r="W279" s="37"/>
      <c r="X279" s="37"/>
    </row>
    <row r="280" spans="2:24" s="63" customFormat="1" x14ac:dyDescent="0.25">
      <c r="B280" s="154"/>
      <c r="C280" s="154"/>
      <c r="D280" s="154"/>
      <c r="E280" s="154"/>
      <c r="F280" s="154"/>
      <c r="G280" s="37"/>
      <c r="H280" s="230"/>
      <c r="I280" s="37"/>
      <c r="J280" s="37"/>
      <c r="K280" s="37"/>
      <c r="L280" s="51"/>
      <c r="M280" s="51"/>
      <c r="N280" s="51"/>
      <c r="O280" s="51"/>
      <c r="P280" s="62"/>
      <c r="Q280" s="37"/>
      <c r="S280" s="37"/>
      <c r="T280" s="37"/>
      <c r="U280" s="37"/>
      <c r="W280" s="37"/>
      <c r="X280" s="37"/>
    </row>
    <row r="281" spans="2:24" s="63" customFormat="1" x14ac:dyDescent="0.25">
      <c r="B281" s="154"/>
      <c r="C281" s="154"/>
      <c r="D281" s="154"/>
      <c r="E281" s="154"/>
      <c r="F281" s="154"/>
      <c r="G281" s="37"/>
      <c r="H281" s="230"/>
      <c r="I281" s="37"/>
      <c r="J281" s="37"/>
      <c r="K281" s="37"/>
      <c r="L281" s="51"/>
      <c r="M281" s="51"/>
      <c r="N281" s="51"/>
      <c r="O281" s="51"/>
      <c r="P281" s="62"/>
      <c r="Q281" s="37"/>
      <c r="S281" s="37"/>
      <c r="T281" s="37"/>
      <c r="U281" s="37"/>
      <c r="W281" s="37"/>
      <c r="X281" s="37"/>
    </row>
    <row r="282" spans="2:24" s="63" customFormat="1" x14ac:dyDescent="0.25">
      <c r="B282" s="154"/>
      <c r="C282" s="154"/>
      <c r="D282" s="154"/>
      <c r="E282" s="154"/>
      <c r="F282" s="154"/>
      <c r="G282" s="37"/>
      <c r="H282" s="230"/>
      <c r="I282" s="37"/>
      <c r="J282" s="37"/>
      <c r="K282" s="37"/>
      <c r="L282" s="51"/>
      <c r="M282" s="51"/>
      <c r="N282" s="51"/>
      <c r="O282" s="51"/>
      <c r="P282" s="62"/>
      <c r="Q282" s="37"/>
      <c r="S282" s="37"/>
      <c r="T282" s="37"/>
      <c r="U282" s="37"/>
      <c r="W282" s="37"/>
      <c r="X282" s="37"/>
    </row>
    <row r="283" spans="2:24" s="63" customFormat="1" x14ac:dyDescent="0.25">
      <c r="B283" s="154"/>
      <c r="C283" s="154"/>
      <c r="D283" s="154"/>
      <c r="E283" s="154"/>
      <c r="F283" s="154"/>
      <c r="G283" s="37"/>
      <c r="H283" s="230"/>
      <c r="I283" s="37"/>
      <c r="J283" s="37"/>
      <c r="K283" s="37"/>
      <c r="L283" s="51"/>
      <c r="M283" s="51"/>
      <c r="N283" s="51"/>
      <c r="O283" s="51"/>
      <c r="P283" s="62"/>
      <c r="Q283" s="37"/>
      <c r="S283" s="37"/>
      <c r="T283" s="37"/>
      <c r="U283" s="37"/>
      <c r="W283" s="37"/>
      <c r="X283" s="37"/>
    </row>
    <row r="284" spans="2:24" s="63" customFormat="1" x14ac:dyDescent="0.25">
      <c r="B284" s="154"/>
      <c r="C284" s="154"/>
      <c r="D284" s="154"/>
      <c r="E284" s="154"/>
      <c r="F284" s="154"/>
      <c r="G284" s="37"/>
      <c r="H284" s="230"/>
      <c r="I284" s="37"/>
      <c r="J284" s="37"/>
      <c r="K284" s="37"/>
      <c r="L284" s="51"/>
      <c r="M284" s="51"/>
      <c r="N284" s="51"/>
      <c r="O284" s="51"/>
      <c r="P284" s="62"/>
      <c r="Q284" s="37"/>
      <c r="S284" s="37"/>
      <c r="T284" s="37"/>
      <c r="U284" s="37"/>
      <c r="W284" s="37"/>
      <c r="X284" s="37"/>
    </row>
    <row r="285" spans="2:24" s="63" customFormat="1" x14ac:dyDescent="0.25">
      <c r="B285" s="154"/>
      <c r="C285" s="154"/>
      <c r="D285" s="154"/>
      <c r="E285" s="154"/>
      <c r="F285" s="154"/>
      <c r="G285" s="37"/>
      <c r="H285" s="230"/>
      <c r="I285" s="37"/>
      <c r="J285" s="37"/>
      <c r="K285" s="37"/>
      <c r="L285" s="51"/>
      <c r="M285" s="51"/>
      <c r="N285" s="51"/>
      <c r="O285" s="51"/>
      <c r="P285" s="62"/>
      <c r="Q285" s="37"/>
      <c r="S285" s="37"/>
      <c r="T285" s="37"/>
      <c r="U285" s="37"/>
      <c r="W285" s="37"/>
      <c r="X285" s="37"/>
    </row>
    <row r="286" spans="2:24" s="63" customFormat="1" x14ac:dyDescent="0.25">
      <c r="B286" s="154"/>
      <c r="C286" s="154"/>
      <c r="D286" s="154"/>
      <c r="E286" s="154"/>
      <c r="F286" s="154"/>
      <c r="G286" s="37"/>
      <c r="H286" s="230"/>
      <c r="I286" s="37"/>
      <c r="J286" s="37"/>
      <c r="K286" s="37"/>
      <c r="L286" s="51"/>
      <c r="M286" s="51"/>
      <c r="N286" s="51"/>
      <c r="O286" s="51"/>
      <c r="P286" s="62"/>
      <c r="Q286" s="37"/>
      <c r="S286" s="37"/>
      <c r="T286" s="37"/>
      <c r="U286" s="37"/>
      <c r="W286" s="37"/>
      <c r="X286" s="37"/>
    </row>
    <row r="287" spans="2:24" s="63" customFormat="1" x14ac:dyDescent="0.25">
      <c r="B287" s="154"/>
      <c r="C287" s="154"/>
      <c r="D287" s="154"/>
      <c r="E287" s="154"/>
      <c r="F287" s="154"/>
      <c r="G287" s="37"/>
      <c r="H287" s="230"/>
      <c r="I287" s="37"/>
      <c r="J287" s="37"/>
      <c r="K287" s="37"/>
      <c r="L287" s="51"/>
      <c r="M287" s="51"/>
      <c r="N287" s="51"/>
      <c r="O287" s="51"/>
      <c r="P287" s="62"/>
      <c r="Q287" s="37"/>
      <c r="S287" s="37"/>
      <c r="T287" s="37"/>
      <c r="U287" s="37"/>
      <c r="W287" s="37"/>
      <c r="X287" s="37"/>
    </row>
    <row r="288" spans="2:24" s="63" customFormat="1" x14ac:dyDescent="0.25">
      <c r="B288" s="154"/>
      <c r="C288" s="154"/>
      <c r="D288" s="154"/>
      <c r="E288" s="154"/>
      <c r="F288" s="154"/>
      <c r="G288" s="37"/>
      <c r="H288" s="230"/>
      <c r="I288" s="37"/>
      <c r="J288" s="37"/>
      <c r="K288" s="37"/>
      <c r="L288" s="51"/>
      <c r="M288" s="51"/>
      <c r="N288" s="51"/>
      <c r="O288" s="51"/>
      <c r="P288" s="62"/>
      <c r="Q288" s="37"/>
      <c r="S288" s="37"/>
      <c r="T288" s="37"/>
      <c r="U288" s="37"/>
      <c r="W288" s="37"/>
      <c r="X288" s="37"/>
    </row>
    <row r="289" spans="2:24" s="63" customFormat="1" x14ac:dyDescent="0.25">
      <c r="B289" s="154"/>
      <c r="C289" s="154"/>
      <c r="D289" s="154"/>
      <c r="E289" s="154"/>
      <c r="F289" s="154"/>
      <c r="G289" s="37"/>
      <c r="H289" s="230"/>
      <c r="I289" s="37"/>
      <c r="J289" s="37"/>
      <c r="K289" s="37"/>
      <c r="L289" s="51"/>
      <c r="M289" s="51"/>
      <c r="N289" s="51"/>
      <c r="O289" s="51"/>
      <c r="P289" s="62"/>
      <c r="Q289" s="37"/>
      <c r="S289" s="37"/>
      <c r="T289" s="37"/>
      <c r="U289" s="37"/>
      <c r="W289" s="37"/>
      <c r="X289" s="37"/>
    </row>
    <row r="290" spans="2:24" s="63" customFormat="1" x14ac:dyDescent="0.25">
      <c r="B290" s="154"/>
      <c r="C290" s="154"/>
      <c r="D290" s="154"/>
      <c r="E290" s="154"/>
      <c r="F290" s="154"/>
      <c r="G290" s="37"/>
      <c r="H290" s="230"/>
      <c r="I290" s="37"/>
      <c r="J290" s="37"/>
      <c r="K290" s="37"/>
      <c r="L290" s="51"/>
      <c r="M290" s="51"/>
      <c r="N290" s="51"/>
      <c r="O290" s="51"/>
      <c r="P290" s="62"/>
      <c r="Q290" s="37"/>
      <c r="S290" s="37"/>
      <c r="T290" s="37"/>
      <c r="U290" s="37"/>
      <c r="W290" s="37"/>
      <c r="X290" s="37"/>
    </row>
    <row r="291" spans="2:24" x14ac:dyDescent="0.25">
      <c r="L291" s="51"/>
    </row>
    <row r="292" spans="2:24" x14ac:dyDescent="0.25">
      <c r="L292" s="51"/>
    </row>
    <row r="293" spans="2:24" x14ac:dyDescent="0.25">
      <c r="L293" s="51"/>
    </row>
    <row r="294" spans="2:24" x14ac:dyDescent="0.25">
      <c r="L294" s="51"/>
    </row>
    <row r="295" spans="2:24" x14ac:dyDescent="0.25">
      <c r="L295" s="51"/>
    </row>
    <row r="296" spans="2:24" x14ac:dyDescent="0.25">
      <c r="L296" s="51"/>
    </row>
    <row r="297" spans="2:24" x14ac:dyDescent="0.25">
      <c r="L297" s="51"/>
    </row>
    <row r="298" spans="2:24" x14ac:dyDescent="0.25">
      <c r="L298" s="51"/>
    </row>
    <row r="299" spans="2:24" x14ac:dyDescent="0.25">
      <c r="L299" s="51"/>
    </row>
    <row r="300" spans="2:24" x14ac:dyDescent="0.25">
      <c r="L300" s="51"/>
    </row>
    <row r="301" spans="2:24" x14ac:dyDescent="0.25">
      <c r="L301" s="51"/>
    </row>
    <row r="302" spans="2:24" x14ac:dyDescent="0.25">
      <c r="L302" s="51"/>
    </row>
    <row r="303" spans="2:24" x14ac:dyDescent="0.25">
      <c r="L303" s="51"/>
    </row>
    <row r="304" spans="2:24" x14ac:dyDescent="0.25">
      <c r="L304" s="51"/>
    </row>
    <row r="305" spans="12:12" x14ac:dyDescent="0.25">
      <c r="L305" s="51"/>
    </row>
    <row r="306" spans="12:12" x14ac:dyDescent="0.25">
      <c r="L306" s="51"/>
    </row>
    <row r="307" spans="12:12" x14ac:dyDescent="0.25">
      <c r="L307" s="51"/>
    </row>
    <row r="308" spans="12:12" x14ac:dyDescent="0.25">
      <c r="L308" s="51"/>
    </row>
    <row r="309" spans="12:12" x14ac:dyDescent="0.25">
      <c r="L309" s="51"/>
    </row>
    <row r="310" spans="12:12" x14ac:dyDescent="0.25">
      <c r="L310" s="51"/>
    </row>
    <row r="311" spans="12:12" x14ac:dyDescent="0.25">
      <c r="L311" s="51"/>
    </row>
    <row r="312" spans="12:12" x14ac:dyDescent="0.25">
      <c r="L312" s="51"/>
    </row>
    <row r="313" spans="12:12" x14ac:dyDescent="0.25">
      <c r="L313" s="51"/>
    </row>
    <row r="314" spans="12:12" x14ac:dyDescent="0.25">
      <c r="L314" s="51"/>
    </row>
    <row r="315" spans="12:12" x14ac:dyDescent="0.25">
      <c r="L315" s="51"/>
    </row>
    <row r="316" spans="12:12" x14ac:dyDescent="0.25">
      <c r="L316" s="51"/>
    </row>
    <row r="317" spans="12:12" x14ac:dyDescent="0.25">
      <c r="L317" s="51"/>
    </row>
    <row r="318" spans="12:12" x14ac:dyDescent="0.25">
      <c r="L318" s="51"/>
    </row>
    <row r="319" spans="12:12" x14ac:dyDescent="0.25">
      <c r="L319" s="51"/>
    </row>
    <row r="320" spans="12:12" x14ac:dyDescent="0.25">
      <c r="L320" s="51"/>
    </row>
    <row r="321" spans="12:12" x14ac:dyDescent="0.25">
      <c r="L321" s="51"/>
    </row>
    <row r="322" spans="12:12" x14ac:dyDescent="0.25">
      <c r="L322" s="51"/>
    </row>
    <row r="323" spans="12:12" x14ac:dyDescent="0.25">
      <c r="L323" s="51"/>
    </row>
    <row r="324" spans="12:12" x14ac:dyDescent="0.25">
      <c r="L324" s="51"/>
    </row>
    <row r="325" spans="12:12" x14ac:dyDescent="0.25">
      <c r="L325" s="51"/>
    </row>
    <row r="326" spans="12:12" x14ac:dyDescent="0.25">
      <c r="L326" s="51"/>
    </row>
    <row r="327" spans="12:12" x14ac:dyDescent="0.25">
      <c r="L327" s="51"/>
    </row>
    <row r="328" spans="12:12" x14ac:dyDescent="0.25">
      <c r="L328" s="51"/>
    </row>
    <row r="329" spans="12:12" x14ac:dyDescent="0.25">
      <c r="L329" s="51"/>
    </row>
    <row r="330" spans="12:12" x14ac:dyDescent="0.25">
      <c r="L330" s="51"/>
    </row>
    <row r="331" spans="12:12" x14ac:dyDescent="0.25">
      <c r="L331" s="51"/>
    </row>
    <row r="332" spans="12:12" x14ac:dyDescent="0.25">
      <c r="L332" s="51"/>
    </row>
    <row r="333" spans="12:12" x14ac:dyDescent="0.25">
      <c r="L333" s="51"/>
    </row>
    <row r="334" spans="12:12" x14ac:dyDescent="0.25">
      <c r="L334" s="51"/>
    </row>
    <row r="335" spans="12:12" x14ac:dyDescent="0.25">
      <c r="L335" s="51"/>
    </row>
    <row r="336" spans="12:12" x14ac:dyDescent="0.25">
      <c r="L336" s="51"/>
    </row>
    <row r="337" spans="12:12" x14ac:dyDescent="0.25">
      <c r="L337" s="51"/>
    </row>
    <row r="338" spans="12:12" x14ac:dyDescent="0.25">
      <c r="L338" s="51"/>
    </row>
    <row r="339" spans="12:12" x14ac:dyDescent="0.25">
      <c r="L339" s="51"/>
    </row>
    <row r="340" spans="12:12" x14ac:dyDescent="0.25">
      <c r="L340" s="51"/>
    </row>
    <row r="341" spans="12:12" x14ac:dyDescent="0.25">
      <c r="L341" s="51"/>
    </row>
    <row r="342" spans="12:12" x14ac:dyDescent="0.25">
      <c r="L342" s="51"/>
    </row>
    <row r="343" spans="12:12" x14ac:dyDescent="0.25">
      <c r="L343" s="51"/>
    </row>
    <row r="344" spans="12:12" x14ac:dyDescent="0.25">
      <c r="L344" s="51"/>
    </row>
    <row r="345" spans="12:12" x14ac:dyDescent="0.25">
      <c r="L345" s="51"/>
    </row>
    <row r="346" spans="12:12" x14ac:dyDescent="0.25">
      <c r="L346" s="51"/>
    </row>
    <row r="347" spans="12:12" x14ac:dyDescent="0.25">
      <c r="L347" s="51"/>
    </row>
    <row r="348" spans="12:12" x14ac:dyDescent="0.25">
      <c r="L348" s="51"/>
    </row>
    <row r="349" spans="12:12" x14ac:dyDescent="0.25">
      <c r="L349" s="51"/>
    </row>
    <row r="350" spans="12:12" x14ac:dyDescent="0.25">
      <c r="L350" s="51"/>
    </row>
    <row r="351" spans="12:12" x14ac:dyDescent="0.25">
      <c r="L351" s="51"/>
    </row>
    <row r="352" spans="12:12" x14ac:dyDescent="0.25">
      <c r="L352" s="51"/>
    </row>
    <row r="353" spans="12:12" x14ac:dyDescent="0.25">
      <c r="L353" s="51"/>
    </row>
    <row r="354" spans="12:12" x14ac:dyDescent="0.25">
      <c r="L354" s="51"/>
    </row>
    <row r="355" spans="12:12" x14ac:dyDescent="0.25">
      <c r="L355" s="51"/>
    </row>
    <row r="356" spans="12:12" x14ac:dyDescent="0.25">
      <c r="L356" s="51"/>
    </row>
    <row r="357" spans="12:12" x14ac:dyDescent="0.25">
      <c r="L357" s="51"/>
    </row>
    <row r="358" spans="12:12" x14ac:dyDescent="0.25">
      <c r="L358" s="51"/>
    </row>
    <row r="359" spans="12:12" x14ac:dyDescent="0.25">
      <c r="L359" s="51"/>
    </row>
    <row r="360" spans="12:12" x14ac:dyDescent="0.25">
      <c r="L360" s="51"/>
    </row>
    <row r="361" spans="12:12" x14ac:dyDescent="0.25">
      <c r="L361" s="51"/>
    </row>
    <row r="362" spans="12:12" x14ac:dyDescent="0.25">
      <c r="L362" s="51"/>
    </row>
    <row r="363" spans="12:12" x14ac:dyDescent="0.25">
      <c r="L363" s="51"/>
    </row>
    <row r="364" spans="12:12" x14ac:dyDescent="0.25">
      <c r="L364" s="51"/>
    </row>
    <row r="365" spans="12:12" x14ac:dyDescent="0.25">
      <c r="L365" s="51"/>
    </row>
    <row r="366" spans="12:12" x14ac:dyDescent="0.25">
      <c r="L366" s="51"/>
    </row>
    <row r="367" spans="12:12" x14ac:dyDescent="0.25">
      <c r="L367" s="51"/>
    </row>
    <row r="368" spans="12:12" x14ac:dyDescent="0.25">
      <c r="L368" s="51"/>
    </row>
    <row r="369" spans="12:12" x14ac:dyDescent="0.25">
      <c r="L369" s="51"/>
    </row>
    <row r="370" spans="12:12" x14ac:dyDescent="0.25">
      <c r="L370" s="51"/>
    </row>
    <row r="371" spans="12:12" x14ac:dyDescent="0.25">
      <c r="L371" s="51"/>
    </row>
    <row r="372" spans="12:12" x14ac:dyDescent="0.25">
      <c r="L372" s="51"/>
    </row>
    <row r="373" spans="12:12" x14ac:dyDescent="0.25">
      <c r="L373" s="51"/>
    </row>
    <row r="374" spans="12:12" x14ac:dyDescent="0.25">
      <c r="L374" s="51"/>
    </row>
    <row r="375" spans="12:12" x14ac:dyDescent="0.25">
      <c r="L375" s="51"/>
    </row>
    <row r="376" spans="12:12" x14ac:dyDescent="0.25">
      <c r="L376" s="51"/>
    </row>
    <row r="377" spans="12:12" x14ac:dyDescent="0.25">
      <c r="L377" s="51"/>
    </row>
    <row r="378" spans="12:12" x14ac:dyDescent="0.25">
      <c r="L378" s="51"/>
    </row>
    <row r="379" spans="12:12" x14ac:dyDescent="0.25">
      <c r="L379" s="51"/>
    </row>
    <row r="380" spans="12:12" x14ac:dyDescent="0.25">
      <c r="L380" s="51"/>
    </row>
    <row r="381" spans="12:12" x14ac:dyDescent="0.25">
      <c r="L381" s="51"/>
    </row>
    <row r="382" spans="12:12" x14ac:dyDescent="0.25">
      <c r="L382" s="51"/>
    </row>
    <row r="383" spans="12:12" x14ac:dyDescent="0.25">
      <c r="L383" s="51"/>
    </row>
    <row r="384" spans="12:12" x14ac:dyDescent="0.25">
      <c r="L384" s="51"/>
    </row>
    <row r="385" spans="12:12" x14ac:dyDescent="0.25">
      <c r="L385" s="51"/>
    </row>
    <row r="386" spans="12:12" x14ac:dyDescent="0.25">
      <c r="L386" s="51"/>
    </row>
  </sheetData>
  <autoFilter ref="B3:F122"/>
  <sortState ref="P18:U187">
    <sortCondition descending="1" ref="U18:U187"/>
  </sortState>
  <mergeCells count="1">
    <mergeCell ref="P16:U16"/>
  </mergeCells>
  <pageMargins left="0.7" right="0.7" top="0.75" bottom="0.75" header="0.3" footer="0.3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397"/>
  <sheetViews>
    <sheetView zoomScale="90" zoomScaleNormal="90" workbookViewId="0">
      <selection activeCell="F3" sqref="F3"/>
    </sheetView>
  </sheetViews>
  <sheetFormatPr baseColWidth="10" defaultRowHeight="15" x14ac:dyDescent="0.25"/>
  <cols>
    <col min="1" max="1" width="2.85546875" style="51" customWidth="1"/>
    <col min="2" max="2" width="14.85546875" style="154" customWidth="1"/>
    <col min="3" max="3" width="7.7109375" style="154" customWidth="1"/>
    <col min="4" max="4" width="39.42578125" style="154" bestFit="1" customWidth="1"/>
    <col min="5" max="5" width="17" style="154" customWidth="1"/>
    <col min="6" max="6" width="16.42578125" style="154" customWidth="1"/>
    <col min="7" max="7" width="6.28515625" style="37" customWidth="1"/>
    <col min="8" max="8" width="18.42578125" style="230" customWidth="1"/>
    <col min="9" max="9" width="20" style="37" customWidth="1"/>
    <col min="10" max="10" width="17.42578125" style="37" customWidth="1"/>
    <col min="11" max="11" width="16.28515625" style="37" customWidth="1"/>
    <col min="12" max="12" width="12.5703125" style="37" customWidth="1"/>
    <col min="13" max="13" width="12.5703125" style="51" customWidth="1"/>
    <col min="14" max="14" width="19.85546875" style="37" customWidth="1"/>
    <col min="15" max="15" width="9.140625" style="37" customWidth="1"/>
    <col min="16" max="16" width="33.42578125" style="37" customWidth="1"/>
    <col min="17" max="17" width="8" style="37" customWidth="1"/>
    <col min="18" max="20" width="11.42578125" style="37"/>
    <col min="21" max="21" width="26.140625" style="51" bestFit="1" customWidth="1"/>
    <col min="22" max="22" width="14.7109375" style="37" customWidth="1"/>
    <col min="23" max="23" width="7.140625" style="37" customWidth="1"/>
    <col min="24" max="16384" width="11.42578125" style="51"/>
  </cols>
  <sheetData>
    <row r="2" spans="2:23" s="47" customFormat="1" ht="15.75" x14ac:dyDescent="0.25">
      <c r="G2" s="219"/>
      <c r="H2" s="219"/>
      <c r="I2" s="219"/>
      <c r="J2" s="219"/>
      <c r="K2" s="219"/>
      <c r="L2" s="219"/>
      <c r="N2" s="219"/>
      <c r="O2" s="219"/>
      <c r="P2" s="219"/>
      <c r="Q2" s="219"/>
      <c r="R2" s="219"/>
      <c r="S2" s="219"/>
      <c r="T2" s="219"/>
      <c r="V2" s="219"/>
      <c r="W2" s="219"/>
    </row>
    <row r="3" spans="2:23" x14ac:dyDescent="0.25">
      <c r="B3" s="28" t="s">
        <v>498</v>
      </c>
      <c r="C3" s="28" t="s">
        <v>525</v>
      </c>
      <c r="D3" s="28" t="s">
        <v>497</v>
      </c>
      <c r="E3" s="28" t="s">
        <v>184</v>
      </c>
      <c r="F3" s="28" t="s">
        <v>0</v>
      </c>
      <c r="H3" s="253" t="s">
        <v>526</v>
      </c>
      <c r="I3" s="103"/>
      <c r="J3"/>
      <c r="K3"/>
      <c r="L3"/>
      <c r="M3"/>
    </row>
    <row r="4" spans="2:23" x14ac:dyDescent="0.25">
      <c r="B4" s="216">
        <v>43160.017013888886</v>
      </c>
      <c r="C4" s="210">
        <v>133</v>
      </c>
      <c r="D4" s="210" t="s">
        <v>369</v>
      </c>
      <c r="E4" s="210" t="s">
        <v>12</v>
      </c>
      <c r="F4" s="210" t="s">
        <v>1</v>
      </c>
      <c r="H4" s="21"/>
      <c r="I4" s="21" t="s">
        <v>5</v>
      </c>
      <c r="J4" s="51"/>
      <c r="K4" s="51"/>
      <c r="L4" s="51"/>
      <c r="N4" s="252"/>
    </row>
    <row r="5" spans="2:23" x14ac:dyDescent="0.25">
      <c r="B5" s="216">
        <v>43160.474305555559</v>
      </c>
      <c r="C5" s="210">
        <v>382</v>
      </c>
      <c r="D5" s="210" t="s">
        <v>232</v>
      </c>
      <c r="E5" s="210" t="s">
        <v>136</v>
      </c>
      <c r="F5" s="210" t="s">
        <v>2</v>
      </c>
      <c r="H5" s="213" t="s">
        <v>2</v>
      </c>
      <c r="I5" s="229">
        <v>59</v>
      </c>
      <c r="J5" s="51"/>
      <c r="K5" s="51"/>
      <c r="L5" s="51"/>
      <c r="N5" s="230"/>
      <c r="O5" s="38"/>
    </row>
    <row r="6" spans="2:23" x14ac:dyDescent="0.25">
      <c r="B6" s="216">
        <v>43160.542361111111</v>
      </c>
      <c r="C6" s="210">
        <v>444</v>
      </c>
      <c r="D6" s="210" t="s">
        <v>278</v>
      </c>
      <c r="E6" s="210" t="s">
        <v>19</v>
      </c>
      <c r="F6" s="210" t="s">
        <v>2</v>
      </c>
      <c r="H6" s="213" t="s">
        <v>1</v>
      </c>
      <c r="I6" s="229">
        <v>57</v>
      </c>
      <c r="J6" s="51"/>
      <c r="K6" s="51"/>
      <c r="L6" s="51"/>
      <c r="N6" s="230"/>
      <c r="O6" s="38"/>
    </row>
    <row r="7" spans="2:23" ht="30" x14ac:dyDescent="0.25">
      <c r="B7" s="216">
        <v>43160.606944444444</v>
      </c>
      <c r="C7" s="210">
        <v>511</v>
      </c>
      <c r="D7" s="210" t="s">
        <v>504</v>
      </c>
      <c r="E7" s="210" t="s">
        <v>7</v>
      </c>
      <c r="F7" s="210" t="s">
        <v>1</v>
      </c>
      <c r="H7" s="213" t="s">
        <v>522</v>
      </c>
      <c r="I7" s="229">
        <v>2</v>
      </c>
      <c r="J7" s="51"/>
      <c r="K7" s="51"/>
      <c r="L7" s="51"/>
      <c r="N7" s="230"/>
      <c r="O7" s="38"/>
    </row>
    <row r="8" spans="2:23" x14ac:dyDescent="0.25">
      <c r="B8" s="216">
        <v>43160.809027777781</v>
      </c>
      <c r="C8" s="210">
        <v>120</v>
      </c>
      <c r="D8" s="210" t="s">
        <v>226</v>
      </c>
      <c r="E8" s="210" t="s">
        <v>39</v>
      </c>
      <c r="F8" s="210" t="s">
        <v>1</v>
      </c>
      <c r="H8" s="213" t="s">
        <v>3</v>
      </c>
      <c r="I8" s="229">
        <v>118</v>
      </c>
      <c r="J8" s="51"/>
      <c r="K8" s="51"/>
      <c r="L8" s="51"/>
      <c r="O8" s="38"/>
      <c r="S8" s="260"/>
    </row>
    <row r="9" spans="2:23" x14ac:dyDescent="0.25">
      <c r="B9" s="216">
        <v>43160.818749999999</v>
      </c>
      <c r="C9" s="210">
        <v>464</v>
      </c>
      <c r="D9" s="210" t="s">
        <v>421</v>
      </c>
      <c r="E9" s="210" t="s">
        <v>7</v>
      </c>
      <c r="F9" s="210" t="s">
        <v>2</v>
      </c>
    </row>
    <row r="10" spans="2:23" x14ac:dyDescent="0.25">
      <c r="B10" s="216">
        <v>43161.546527777777</v>
      </c>
      <c r="C10" s="210">
        <v>110</v>
      </c>
      <c r="D10" s="210" t="s">
        <v>235</v>
      </c>
      <c r="E10" s="210" t="s">
        <v>7</v>
      </c>
      <c r="F10" s="210" t="s">
        <v>1</v>
      </c>
    </row>
    <row r="11" spans="2:23" x14ac:dyDescent="0.25">
      <c r="B11" s="216">
        <v>43161.553472222222</v>
      </c>
      <c r="C11" s="210">
        <v>458</v>
      </c>
      <c r="D11" s="210" t="s">
        <v>341</v>
      </c>
      <c r="E11" s="210" t="s">
        <v>343</v>
      </c>
      <c r="F11" s="210" t="s">
        <v>1</v>
      </c>
    </row>
    <row r="12" spans="2:23" x14ac:dyDescent="0.25">
      <c r="B12" s="216">
        <v>43161.586111111108</v>
      </c>
      <c r="C12" s="210">
        <v>378</v>
      </c>
      <c r="D12" s="210" t="s">
        <v>221</v>
      </c>
      <c r="E12" s="210" t="s">
        <v>7</v>
      </c>
      <c r="F12" s="210" t="s">
        <v>1</v>
      </c>
    </row>
    <row r="13" spans="2:23" x14ac:dyDescent="0.25">
      <c r="B13" s="216">
        <v>43161.724999999999</v>
      </c>
      <c r="C13" s="210">
        <v>138</v>
      </c>
      <c r="D13" s="210" t="s">
        <v>440</v>
      </c>
      <c r="E13" s="210" t="s">
        <v>58</v>
      </c>
      <c r="F13" s="210" t="s">
        <v>2</v>
      </c>
    </row>
    <row r="14" spans="2:23" x14ac:dyDescent="0.25">
      <c r="B14" s="216">
        <v>43161.834722222222</v>
      </c>
      <c r="C14" s="210">
        <v>297</v>
      </c>
      <c r="D14" s="210" t="s">
        <v>211</v>
      </c>
      <c r="E14" s="210" t="s">
        <v>19</v>
      </c>
      <c r="F14" s="210" t="s">
        <v>2</v>
      </c>
    </row>
    <row r="15" spans="2:23" x14ac:dyDescent="0.25">
      <c r="B15" s="216">
        <v>43162.311111111114</v>
      </c>
      <c r="C15" s="210">
        <v>382</v>
      </c>
      <c r="D15" s="210" t="s">
        <v>232</v>
      </c>
      <c r="E15" s="210" t="s">
        <v>136</v>
      </c>
      <c r="F15" s="210" t="s">
        <v>2</v>
      </c>
    </row>
    <row r="16" spans="2:23" ht="18.75" x14ac:dyDescent="0.25">
      <c r="B16" s="216">
        <v>43162.561805555553</v>
      </c>
      <c r="C16" s="210">
        <v>378</v>
      </c>
      <c r="D16" s="210" t="s">
        <v>221</v>
      </c>
      <c r="E16" s="210" t="s">
        <v>7</v>
      </c>
      <c r="F16" s="210" t="s">
        <v>2</v>
      </c>
      <c r="H16" s="253" t="s">
        <v>500</v>
      </c>
      <c r="I16" s="253"/>
      <c r="J16" s="254" t="s">
        <v>0</v>
      </c>
      <c r="K16" s="254"/>
      <c r="L16" s="254"/>
      <c r="N16" s="570" t="s">
        <v>503</v>
      </c>
      <c r="O16" s="570"/>
      <c r="P16" s="570"/>
      <c r="Q16" s="570"/>
      <c r="R16" s="570"/>
      <c r="S16" s="570"/>
      <c r="T16" s="570"/>
      <c r="V16" s="37" t="s">
        <v>526</v>
      </c>
    </row>
    <row r="17" spans="2:23" x14ac:dyDescent="0.25">
      <c r="B17" s="216">
        <v>43162.585416666669</v>
      </c>
      <c r="C17" s="210">
        <v>459</v>
      </c>
      <c r="D17" s="210" t="s">
        <v>353</v>
      </c>
      <c r="E17" s="210" t="s">
        <v>343</v>
      </c>
      <c r="F17" s="210" t="s">
        <v>2</v>
      </c>
      <c r="H17" s="77" t="s">
        <v>525</v>
      </c>
      <c r="I17" s="21" t="s">
        <v>497</v>
      </c>
      <c r="J17" s="231" t="s">
        <v>2</v>
      </c>
      <c r="K17" s="231" t="s">
        <v>1</v>
      </c>
      <c r="L17" s="231" t="s">
        <v>3</v>
      </c>
      <c r="N17" s="27" t="s">
        <v>184</v>
      </c>
      <c r="O17" s="27" t="s">
        <v>525</v>
      </c>
      <c r="P17" s="27" t="s">
        <v>186</v>
      </c>
      <c r="Q17" s="206">
        <v>43101</v>
      </c>
      <c r="R17" s="206">
        <v>43132</v>
      </c>
      <c r="S17" s="206">
        <v>43160</v>
      </c>
      <c r="T17" s="206" t="s">
        <v>514</v>
      </c>
      <c r="V17" s="21" t="s">
        <v>514</v>
      </c>
      <c r="W17" s="37" t="s">
        <v>5</v>
      </c>
    </row>
    <row r="18" spans="2:23" ht="30" x14ac:dyDescent="0.25">
      <c r="B18" s="216">
        <v>43164.576388888891</v>
      </c>
      <c r="C18" s="210">
        <v>506</v>
      </c>
      <c r="D18" s="210" t="s">
        <v>512</v>
      </c>
      <c r="E18" s="210" t="s">
        <v>7</v>
      </c>
      <c r="F18" s="210" t="s">
        <v>2</v>
      </c>
      <c r="H18" s="259">
        <v>98</v>
      </c>
      <c r="I18" s="256" t="s">
        <v>286</v>
      </c>
      <c r="J18" s="229"/>
      <c r="K18" s="229">
        <v>1</v>
      </c>
      <c r="L18" s="229">
        <v>1</v>
      </c>
      <c r="N18" s="224" t="s">
        <v>7</v>
      </c>
      <c r="O18" s="225">
        <v>458</v>
      </c>
      <c r="P18" s="182" t="s">
        <v>344</v>
      </c>
      <c r="Q18" s="187">
        <v>4</v>
      </c>
      <c r="R18" s="187">
        <v>10</v>
      </c>
      <c r="S18" s="187">
        <v>6</v>
      </c>
      <c r="T18" s="226">
        <f t="shared" ref="T18:T49" si="0">+SUM(Q18:S18)</f>
        <v>20</v>
      </c>
      <c r="V18" s="223">
        <v>0</v>
      </c>
      <c r="W18" s="229">
        <v>74</v>
      </c>
    </row>
    <row r="19" spans="2:23" ht="45" x14ac:dyDescent="0.25">
      <c r="B19" s="216">
        <v>43164.577777777777</v>
      </c>
      <c r="C19" s="210">
        <v>506</v>
      </c>
      <c r="D19" s="210" t="s">
        <v>512</v>
      </c>
      <c r="E19" s="210" t="s">
        <v>7</v>
      </c>
      <c r="F19" s="210" t="s">
        <v>2</v>
      </c>
      <c r="H19" s="259">
        <v>110</v>
      </c>
      <c r="I19" s="256" t="s">
        <v>235</v>
      </c>
      <c r="J19" s="229"/>
      <c r="K19" s="229">
        <v>3</v>
      </c>
      <c r="L19" s="229">
        <v>3</v>
      </c>
      <c r="N19" s="227" t="s">
        <v>7</v>
      </c>
      <c r="O19" s="227">
        <v>378</v>
      </c>
      <c r="P19" s="182" t="s">
        <v>14</v>
      </c>
      <c r="Q19" s="187">
        <v>6</v>
      </c>
      <c r="R19" s="187">
        <v>3</v>
      </c>
      <c r="S19" s="187">
        <v>4</v>
      </c>
      <c r="T19" s="226">
        <f t="shared" si="0"/>
        <v>13</v>
      </c>
      <c r="V19" s="223">
        <v>1</v>
      </c>
      <c r="W19" s="229">
        <v>29</v>
      </c>
    </row>
    <row r="20" spans="2:23" ht="30" x14ac:dyDescent="0.25">
      <c r="B20" s="216">
        <v>43164.647222222222</v>
      </c>
      <c r="C20" s="210">
        <v>121</v>
      </c>
      <c r="D20" s="210" t="s">
        <v>304</v>
      </c>
      <c r="E20" s="210" t="s">
        <v>80</v>
      </c>
      <c r="F20" s="210" t="s">
        <v>1</v>
      </c>
      <c r="H20" s="259">
        <v>113</v>
      </c>
      <c r="I20" s="256" t="s">
        <v>290</v>
      </c>
      <c r="J20" s="229"/>
      <c r="K20" s="229">
        <v>1</v>
      </c>
      <c r="L20" s="229">
        <v>1</v>
      </c>
      <c r="N20" s="227" t="s">
        <v>34</v>
      </c>
      <c r="O20" s="227">
        <v>200</v>
      </c>
      <c r="P20" s="182" t="s">
        <v>170</v>
      </c>
      <c r="Q20" s="187">
        <v>6</v>
      </c>
      <c r="R20" s="187">
        <v>4</v>
      </c>
      <c r="S20" s="187">
        <v>1</v>
      </c>
      <c r="T20" s="226">
        <f t="shared" si="0"/>
        <v>11</v>
      </c>
      <c r="V20" s="223">
        <v>2</v>
      </c>
      <c r="W20" s="229">
        <v>22</v>
      </c>
    </row>
    <row r="21" spans="2:23" ht="45" x14ac:dyDescent="0.25">
      <c r="B21" s="216">
        <v>43164.712500000001</v>
      </c>
      <c r="C21" s="210">
        <v>378</v>
      </c>
      <c r="D21" s="210" t="s">
        <v>221</v>
      </c>
      <c r="E21" s="210" t="s">
        <v>7</v>
      </c>
      <c r="F21" s="210" t="s">
        <v>2</v>
      </c>
      <c r="H21" s="259">
        <v>120</v>
      </c>
      <c r="I21" s="256" t="s">
        <v>226</v>
      </c>
      <c r="J21" s="229"/>
      <c r="K21" s="229">
        <v>1</v>
      </c>
      <c r="L21" s="229">
        <v>1</v>
      </c>
      <c r="N21" s="224" t="s">
        <v>7</v>
      </c>
      <c r="O21" s="227">
        <v>464</v>
      </c>
      <c r="P21" s="182" t="s">
        <v>365</v>
      </c>
      <c r="Q21" s="187">
        <v>2</v>
      </c>
      <c r="R21" s="187">
        <v>4</v>
      </c>
      <c r="S21" s="187">
        <v>5</v>
      </c>
      <c r="T21" s="226">
        <f t="shared" si="0"/>
        <v>11</v>
      </c>
      <c r="V21" s="223">
        <v>3</v>
      </c>
      <c r="W21" s="229">
        <v>14</v>
      </c>
    </row>
    <row r="22" spans="2:23" ht="30" x14ac:dyDescent="0.25">
      <c r="B22" s="216">
        <v>43164.791666666664</v>
      </c>
      <c r="C22" s="210">
        <v>468</v>
      </c>
      <c r="D22" s="210" t="s">
        <v>441</v>
      </c>
      <c r="E22" s="210" t="s">
        <v>7</v>
      </c>
      <c r="F22" s="210" t="s">
        <v>1</v>
      </c>
      <c r="H22" s="259">
        <v>121</v>
      </c>
      <c r="I22" s="257" t="s">
        <v>304</v>
      </c>
      <c r="J22" s="229"/>
      <c r="K22" s="229">
        <v>1</v>
      </c>
      <c r="L22" s="229">
        <v>1</v>
      </c>
      <c r="N22" s="227" t="s">
        <v>136</v>
      </c>
      <c r="O22" s="227">
        <v>382</v>
      </c>
      <c r="P22" s="182" t="s">
        <v>137</v>
      </c>
      <c r="Q22" s="187">
        <v>4</v>
      </c>
      <c r="R22" s="187">
        <v>2</v>
      </c>
      <c r="S22" s="187">
        <v>4</v>
      </c>
      <c r="T22" s="226">
        <f t="shared" si="0"/>
        <v>10</v>
      </c>
      <c r="V22" s="223">
        <v>4</v>
      </c>
      <c r="W22" s="229">
        <v>10</v>
      </c>
    </row>
    <row r="23" spans="2:23" ht="30" x14ac:dyDescent="0.25">
      <c r="B23" s="216">
        <v>43165.373611111114</v>
      </c>
      <c r="C23" s="210">
        <v>226</v>
      </c>
      <c r="D23" s="210" t="s">
        <v>268</v>
      </c>
      <c r="E23" s="210" t="s">
        <v>7</v>
      </c>
      <c r="F23" s="210" t="s">
        <v>1</v>
      </c>
      <c r="H23" s="259">
        <v>122</v>
      </c>
      <c r="I23" s="257" t="s">
        <v>437</v>
      </c>
      <c r="J23" s="229"/>
      <c r="K23" s="229">
        <v>1</v>
      </c>
      <c r="L23" s="229">
        <v>1</v>
      </c>
      <c r="N23" s="246" t="s">
        <v>7</v>
      </c>
      <c r="O23" s="246">
        <v>451</v>
      </c>
      <c r="P23" s="246" t="s">
        <v>257</v>
      </c>
      <c r="Q23" s="192">
        <v>3</v>
      </c>
      <c r="R23" s="192">
        <v>2</v>
      </c>
      <c r="S23" s="192">
        <v>5</v>
      </c>
      <c r="T23" s="249">
        <f t="shared" si="0"/>
        <v>10</v>
      </c>
      <c r="V23" s="223">
        <v>5</v>
      </c>
      <c r="W23" s="229">
        <v>5</v>
      </c>
    </row>
    <row r="24" spans="2:23" ht="30" x14ac:dyDescent="0.25">
      <c r="B24" s="216">
        <v>43165.429861111108</v>
      </c>
      <c r="C24" s="210">
        <v>458</v>
      </c>
      <c r="D24" s="210" t="s">
        <v>341</v>
      </c>
      <c r="E24" s="210" t="s">
        <v>343</v>
      </c>
      <c r="F24" s="210" t="s">
        <v>2</v>
      </c>
      <c r="H24" s="259">
        <v>128</v>
      </c>
      <c r="I24" s="256" t="s">
        <v>518</v>
      </c>
      <c r="J24" s="229">
        <v>1</v>
      </c>
      <c r="K24" s="229"/>
      <c r="L24" s="229">
        <v>1</v>
      </c>
      <c r="N24" s="246" t="s">
        <v>7</v>
      </c>
      <c r="O24" s="246">
        <v>226</v>
      </c>
      <c r="P24" s="177" t="s">
        <v>155</v>
      </c>
      <c r="Q24" s="192">
        <v>3</v>
      </c>
      <c r="R24" s="192">
        <v>2</v>
      </c>
      <c r="S24" s="192">
        <v>5</v>
      </c>
      <c r="T24" s="249">
        <f t="shared" si="0"/>
        <v>10</v>
      </c>
      <c r="V24" s="223">
        <v>6</v>
      </c>
      <c r="W24" s="229">
        <v>3</v>
      </c>
    </row>
    <row r="25" spans="2:23" ht="30" x14ac:dyDescent="0.25">
      <c r="B25" s="216">
        <v>43165.443055555559</v>
      </c>
      <c r="C25" s="210">
        <v>458</v>
      </c>
      <c r="D25" s="210" t="s">
        <v>341</v>
      </c>
      <c r="E25" s="210" t="s">
        <v>343</v>
      </c>
      <c r="F25" s="210" t="s">
        <v>1</v>
      </c>
      <c r="H25" s="259">
        <v>133</v>
      </c>
      <c r="I25" s="256" t="s">
        <v>369</v>
      </c>
      <c r="J25" s="229"/>
      <c r="K25" s="229">
        <v>2</v>
      </c>
      <c r="L25" s="229">
        <v>2</v>
      </c>
      <c r="N25" s="246" t="s">
        <v>7</v>
      </c>
      <c r="O25" s="246">
        <v>468</v>
      </c>
      <c r="P25" s="177" t="s">
        <v>413</v>
      </c>
      <c r="Q25" s="192">
        <v>2</v>
      </c>
      <c r="R25" s="192">
        <v>2</v>
      </c>
      <c r="S25" s="192">
        <v>5</v>
      </c>
      <c r="T25" s="249">
        <f t="shared" si="0"/>
        <v>9</v>
      </c>
      <c r="V25" s="223">
        <v>9</v>
      </c>
      <c r="W25" s="229">
        <v>2</v>
      </c>
    </row>
    <row r="26" spans="2:23" ht="30" x14ac:dyDescent="0.25">
      <c r="B26" s="216">
        <v>43165.456944444442</v>
      </c>
      <c r="C26" s="210">
        <v>157</v>
      </c>
      <c r="D26" s="210" t="s">
        <v>243</v>
      </c>
      <c r="E26" s="210" t="s">
        <v>7</v>
      </c>
      <c r="F26" s="210" t="s">
        <v>1</v>
      </c>
      <c r="H26" s="259">
        <v>138</v>
      </c>
      <c r="I26" s="256" t="s">
        <v>440</v>
      </c>
      <c r="J26" s="229">
        <v>1</v>
      </c>
      <c r="K26" s="229"/>
      <c r="L26" s="229">
        <v>1</v>
      </c>
      <c r="N26" s="247" t="s">
        <v>7</v>
      </c>
      <c r="O26" s="248">
        <v>157</v>
      </c>
      <c r="P26" s="177" t="s">
        <v>138</v>
      </c>
      <c r="Q26" s="192">
        <v>1</v>
      </c>
      <c r="R26" s="192">
        <v>2</v>
      </c>
      <c r="S26" s="192">
        <v>6</v>
      </c>
      <c r="T26" s="249">
        <f t="shared" si="0"/>
        <v>9</v>
      </c>
      <c r="V26" s="223">
        <v>10</v>
      </c>
      <c r="W26" s="229">
        <v>3</v>
      </c>
    </row>
    <row r="27" spans="2:23" ht="30" x14ac:dyDescent="0.25">
      <c r="B27" s="216">
        <v>43165.480555555558</v>
      </c>
      <c r="C27" s="210">
        <v>226</v>
      </c>
      <c r="D27" s="210" t="s">
        <v>268</v>
      </c>
      <c r="E27" s="210" t="s">
        <v>7</v>
      </c>
      <c r="F27" s="210" t="s">
        <v>1</v>
      </c>
      <c r="H27" s="259">
        <v>143</v>
      </c>
      <c r="I27" s="256" t="s">
        <v>276</v>
      </c>
      <c r="J27" s="229">
        <v>1</v>
      </c>
      <c r="K27" s="229">
        <v>2</v>
      </c>
      <c r="L27" s="229">
        <v>3</v>
      </c>
      <c r="N27" s="246" t="s">
        <v>7</v>
      </c>
      <c r="O27" s="246">
        <v>505</v>
      </c>
      <c r="P27" s="177" t="s">
        <v>443</v>
      </c>
      <c r="Q27" s="192">
        <v>1</v>
      </c>
      <c r="R27" s="192">
        <v>3</v>
      </c>
      <c r="S27" s="192">
        <v>3</v>
      </c>
      <c r="T27" s="249">
        <f t="shared" si="0"/>
        <v>7</v>
      </c>
      <c r="V27" s="223">
        <v>20</v>
      </c>
      <c r="W27" s="229">
        <v>1</v>
      </c>
    </row>
    <row r="28" spans="2:23" ht="30" x14ac:dyDescent="0.25">
      <c r="B28" s="216">
        <v>43165.569444444445</v>
      </c>
      <c r="C28" s="210">
        <v>464</v>
      </c>
      <c r="D28" s="210" t="s">
        <v>421</v>
      </c>
      <c r="E28" s="210" t="s">
        <v>7</v>
      </c>
      <c r="F28" s="210" t="s">
        <v>2</v>
      </c>
      <c r="H28" s="259">
        <v>147</v>
      </c>
      <c r="I28" s="257" t="s">
        <v>245</v>
      </c>
      <c r="J28" s="229"/>
      <c r="K28" s="229">
        <v>1</v>
      </c>
      <c r="L28" s="229">
        <v>1</v>
      </c>
      <c r="N28" s="247" t="s">
        <v>7</v>
      </c>
      <c r="O28" s="248">
        <v>459</v>
      </c>
      <c r="P28" s="177" t="s">
        <v>412</v>
      </c>
      <c r="Q28" s="192">
        <v>3</v>
      </c>
      <c r="R28" s="192"/>
      <c r="S28" s="192">
        <v>4</v>
      </c>
      <c r="T28" s="249">
        <f t="shared" si="0"/>
        <v>7</v>
      </c>
      <c r="V28" s="223">
        <v>13</v>
      </c>
      <c r="W28" s="229">
        <v>1</v>
      </c>
    </row>
    <row r="29" spans="2:23" ht="30" x14ac:dyDescent="0.25">
      <c r="B29" s="216">
        <v>43165.592361111114</v>
      </c>
      <c r="C29" s="210">
        <v>494</v>
      </c>
      <c r="D29" s="210" t="s">
        <v>422</v>
      </c>
      <c r="E29" s="210" t="s">
        <v>7</v>
      </c>
      <c r="F29" s="210" t="s">
        <v>2</v>
      </c>
      <c r="H29" s="259">
        <v>152</v>
      </c>
      <c r="I29" s="256" t="s">
        <v>317</v>
      </c>
      <c r="J29" s="229"/>
      <c r="K29" s="229">
        <v>1</v>
      </c>
      <c r="L29" s="229">
        <v>1</v>
      </c>
      <c r="N29" s="247" t="s">
        <v>34</v>
      </c>
      <c r="O29" s="248">
        <v>161</v>
      </c>
      <c r="P29" s="177" t="s">
        <v>95</v>
      </c>
      <c r="Q29" s="192">
        <v>3</v>
      </c>
      <c r="R29" s="192">
        <v>3</v>
      </c>
      <c r="S29" s="192"/>
      <c r="T29" s="249">
        <f t="shared" si="0"/>
        <v>6</v>
      </c>
      <c r="V29" s="223">
        <v>11</v>
      </c>
      <c r="W29" s="229">
        <v>2</v>
      </c>
    </row>
    <row r="30" spans="2:23" x14ac:dyDescent="0.25">
      <c r="B30" s="216">
        <v>43165.640277777777</v>
      </c>
      <c r="C30" s="210">
        <v>466</v>
      </c>
      <c r="D30" s="210" t="s">
        <v>360</v>
      </c>
      <c r="E30" s="210" t="s">
        <v>7</v>
      </c>
      <c r="F30" s="210" t="s">
        <v>2</v>
      </c>
      <c r="H30" s="259">
        <v>155</v>
      </c>
      <c r="I30" s="257" t="s">
        <v>301</v>
      </c>
      <c r="J30" s="229">
        <v>1</v>
      </c>
      <c r="K30" s="229"/>
      <c r="L30" s="229">
        <v>1</v>
      </c>
      <c r="N30" s="246" t="s">
        <v>7</v>
      </c>
      <c r="O30" s="246">
        <v>262</v>
      </c>
      <c r="P30" s="177" t="s">
        <v>157</v>
      </c>
      <c r="Q30" s="192">
        <v>4</v>
      </c>
      <c r="R30" s="192">
        <v>1</v>
      </c>
      <c r="S30" s="192">
        <v>1</v>
      </c>
      <c r="T30" s="249">
        <f t="shared" si="0"/>
        <v>6</v>
      </c>
      <c r="V30" s="223">
        <v>7</v>
      </c>
      <c r="W30" s="229">
        <v>2</v>
      </c>
    </row>
    <row r="31" spans="2:23" ht="30" x14ac:dyDescent="0.25">
      <c r="B31" s="216">
        <v>43165.724999999999</v>
      </c>
      <c r="C31" s="210">
        <v>466</v>
      </c>
      <c r="D31" s="210" t="s">
        <v>360</v>
      </c>
      <c r="E31" s="210" t="s">
        <v>7</v>
      </c>
      <c r="F31" s="210" t="s">
        <v>2</v>
      </c>
      <c r="H31" s="259">
        <v>157</v>
      </c>
      <c r="I31" s="256" t="s">
        <v>243</v>
      </c>
      <c r="J31" s="229"/>
      <c r="K31" s="229">
        <v>6</v>
      </c>
      <c r="L31" s="229">
        <v>6</v>
      </c>
      <c r="N31" s="247" t="s">
        <v>7</v>
      </c>
      <c r="O31" s="248">
        <v>172</v>
      </c>
      <c r="P31" s="177" t="s">
        <v>22</v>
      </c>
      <c r="Q31" s="192">
        <v>2</v>
      </c>
      <c r="R31" s="192">
        <v>3</v>
      </c>
      <c r="S31" s="192">
        <v>1</v>
      </c>
      <c r="T31" s="249">
        <f t="shared" si="0"/>
        <v>6</v>
      </c>
      <c r="V31" s="223" t="s">
        <v>3</v>
      </c>
      <c r="W31" s="229">
        <v>168</v>
      </c>
    </row>
    <row r="32" spans="2:23" ht="30" x14ac:dyDescent="0.25">
      <c r="B32" s="216">
        <v>43165.759722222225</v>
      </c>
      <c r="C32" s="210">
        <v>466</v>
      </c>
      <c r="D32" s="210" t="s">
        <v>360</v>
      </c>
      <c r="E32" s="210" t="s">
        <v>7</v>
      </c>
      <c r="F32" s="210" t="s">
        <v>2</v>
      </c>
      <c r="H32" s="259">
        <v>162</v>
      </c>
      <c r="I32" s="256" t="s">
        <v>213</v>
      </c>
      <c r="J32" s="229">
        <v>1</v>
      </c>
      <c r="K32" s="229"/>
      <c r="L32" s="229">
        <v>1</v>
      </c>
      <c r="N32" s="246" t="s">
        <v>7</v>
      </c>
      <c r="O32" s="246">
        <v>265</v>
      </c>
      <c r="P32" s="177" t="s">
        <v>154</v>
      </c>
      <c r="Q32" s="192">
        <v>2</v>
      </c>
      <c r="R32" s="192">
        <v>2</v>
      </c>
      <c r="S32" s="192">
        <v>1</v>
      </c>
      <c r="T32" s="249">
        <f t="shared" si="0"/>
        <v>5</v>
      </c>
    </row>
    <row r="33" spans="2:24" ht="30" x14ac:dyDescent="0.25">
      <c r="B33" s="216">
        <v>43165.834027777775</v>
      </c>
      <c r="C33" s="210">
        <v>468</v>
      </c>
      <c r="D33" s="210" t="s">
        <v>441</v>
      </c>
      <c r="E33" s="210" t="s">
        <v>7</v>
      </c>
      <c r="F33" s="210" t="s">
        <v>1</v>
      </c>
      <c r="H33" s="259">
        <v>168</v>
      </c>
      <c r="I33" s="256" t="s">
        <v>279</v>
      </c>
      <c r="J33" s="229"/>
      <c r="K33" s="229">
        <v>1</v>
      </c>
      <c r="L33" s="229">
        <v>1</v>
      </c>
      <c r="N33" s="247" t="s">
        <v>19</v>
      </c>
      <c r="O33" s="248">
        <v>297</v>
      </c>
      <c r="P33" s="177" t="s">
        <v>85</v>
      </c>
      <c r="Q33" s="192">
        <v>2</v>
      </c>
      <c r="R33" s="192"/>
      <c r="S33" s="192">
        <v>3</v>
      </c>
      <c r="T33" s="249">
        <f t="shared" si="0"/>
        <v>5</v>
      </c>
      <c r="X33" s="142"/>
    </row>
    <row r="34" spans="2:24" ht="30" x14ac:dyDescent="0.25">
      <c r="B34" s="216">
        <v>43166.481249999997</v>
      </c>
      <c r="C34" s="210">
        <v>172</v>
      </c>
      <c r="D34" s="210" t="s">
        <v>223</v>
      </c>
      <c r="E34" s="210" t="s">
        <v>7</v>
      </c>
      <c r="F34" s="210" t="s">
        <v>2</v>
      </c>
      <c r="H34" s="259">
        <v>172</v>
      </c>
      <c r="I34" s="256" t="s">
        <v>223</v>
      </c>
      <c r="J34" s="229">
        <v>1</v>
      </c>
      <c r="K34" s="229"/>
      <c r="L34" s="229">
        <v>1</v>
      </c>
      <c r="N34" s="247" t="s">
        <v>48</v>
      </c>
      <c r="O34" s="248">
        <v>143</v>
      </c>
      <c r="P34" s="177" t="s">
        <v>49</v>
      </c>
      <c r="Q34" s="192">
        <v>1</v>
      </c>
      <c r="R34" s="192">
        <v>1</v>
      </c>
      <c r="S34" s="192">
        <v>3</v>
      </c>
      <c r="T34" s="249">
        <f t="shared" si="0"/>
        <v>5</v>
      </c>
    </row>
    <row r="35" spans="2:24" ht="30" x14ac:dyDescent="0.25">
      <c r="B35" s="216">
        <v>43166.631944444445</v>
      </c>
      <c r="C35" s="210">
        <v>178</v>
      </c>
      <c r="D35" s="210" t="s">
        <v>273</v>
      </c>
      <c r="E35" s="210" t="s">
        <v>7</v>
      </c>
      <c r="F35" s="210" t="s">
        <v>2</v>
      </c>
      <c r="H35" s="259">
        <v>178</v>
      </c>
      <c r="I35" s="257" t="s">
        <v>273</v>
      </c>
      <c r="J35" s="229">
        <v>2</v>
      </c>
      <c r="K35" s="229"/>
      <c r="L35" s="229">
        <v>2</v>
      </c>
      <c r="N35" s="246" t="s">
        <v>7</v>
      </c>
      <c r="O35" s="246">
        <v>110</v>
      </c>
      <c r="P35" s="177" t="s">
        <v>90</v>
      </c>
      <c r="Q35" s="192">
        <v>0</v>
      </c>
      <c r="R35" s="192">
        <v>2</v>
      </c>
      <c r="S35" s="192">
        <v>3</v>
      </c>
      <c r="T35" s="249">
        <f t="shared" si="0"/>
        <v>5</v>
      </c>
    </row>
    <row r="36" spans="2:24" ht="30" x14ac:dyDescent="0.25">
      <c r="B36" s="216">
        <v>43166.644444444442</v>
      </c>
      <c r="C36" s="210">
        <v>263</v>
      </c>
      <c r="D36" s="210" t="s">
        <v>241</v>
      </c>
      <c r="E36" s="210" t="s">
        <v>7</v>
      </c>
      <c r="F36" s="210" t="s">
        <v>1</v>
      </c>
      <c r="H36" s="259">
        <v>184</v>
      </c>
      <c r="I36" s="257" t="s">
        <v>520</v>
      </c>
      <c r="J36" s="229">
        <v>1</v>
      </c>
      <c r="K36" s="229"/>
      <c r="L36" s="229">
        <v>1</v>
      </c>
      <c r="N36" s="246" t="s">
        <v>7</v>
      </c>
      <c r="O36" s="246">
        <v>511</v>
      </c>
      <c r="P36" s="177" t="s">
        <v>444</v>
      </c>
      <c r="Q36" s="192">
        <v>0</v>
      </c>
      <c r="R36" s="192">
        <v>1</v>
      </c>
      <c r="S36" s="192">
        <v>4</v>
      </c>
      <c r="T36" s="249">
        <f t="shared" si="0"/>
        <v>5</v>
      </c>
    </row>
    <row r="37" spans="2:24" ht="30" x14ac:dyDescent="0.25">
      <c r="B37" s="216">
        <v>43166.665277777778</v>
      </c>
      <c r="C37" s="210">
        <v>459</v>
      </c>
      <c r="D37" s="210" t="s">
        <v>353</v>
      </c>
      <c r="E37" s="210" t="s">
        <v>343</v>
      </c>
      <c r="F37" s="210" t="s">
        <v>2</v>
      </c>
      <c r="H37" s="259">
        <v>189</v>
      </c>
      <c r="I37" s="257" t="s">
        <v>337</v>
      </c>
      <c r="J37" s="229"/>
      <c r="K37" s="229">
        <v>2</v>
      </c>
      <c r="L37" s="229">
        <v>2</v>
      </c>
      <c r="N37" s="247" t="s">
        <v>7</v>
      </c>
      <c r="O37" s="248">
        <v>160</v>
      </c>
      <c r="P37" s="177" t="s">
        <v>112</v>
      </c>
      <c r="Q37" s="192">
        <v>1</v>
      </c>
      <c r="R37" s="192">
        <v>3</v>
      </c>
      <c r="S37" s="192"/>
      <c r="T37" s="249">
        <f t="shared" si="0"/>
        <v>4</v>
      </c>
    </row>
    <row r="38" spans="2:24" ht="45" x14ac:dyDescent="0.25">
      <c r="B38" s="216">
        <v>43166.673611111109</v>
      </c>
      <c r="C38" s="210">
        <v>511</v>
      </c>
      <c r="D38" s="210" t="s">
        <v>504</v>
      </c>
      <c r="E38" s="210" t="s">
        <v>7</v>
      </c>
      <c r="F38" s="210" t="s">
        <v>1</v>
      </c>
      <c r="H38" s="259">
        <v>199</v>
      </c>
      <c r="I38" s="257" t="s">
        <v>242</v>
      </c>
      <c r="J38" s="229"/>
      <c r="K38" s="229">
        <v>1</v>
      </c>
      <c r="L38" s="229">
        <v>1</v>
      </c>
      <c r="N38" s="247" t="s">
        <v>63</v>
      </c>
      <c r="O38" s="248">
        <v>147</v>
      </c>
      <c r="P38" s="177" t="s">
        <v>64</v>
      </c>
      <c r="Q38" s="192">
        <v>2</v>
      </c>
      <c r="R38" s="192">
        <v>1</v>
      </c>
      <c r="S38" s="192">
        <v>1</v>
      </c>
      <c r="T38" s="249">
        <f t="shared" si="0"/>
        <v>4</v>
      </c>
    </row>
    <row r="39" spans="2:24" ht="45" x14ac:dyDescent="0.25">
      <c r="B39" s="216">
        <v>43166.734722222223</v>
      </c>
      <c r="C39" s="210">
        <v>504</v>
      </c>
      <c r="D39" s="210" t="s">
        <v>506</v>
      </c>
      <c r="E39" s="210" t="s">
        <v>7</v>
      </c>
      <c r="F39" s="210" t="s">
        <v>2</v>
      </c>
      <c r="H39" s="259">
        <v>200</v>
      </c>
      <c r="I39" s="256" t="s">
        <v>228</v>
      </c>
      <c r="J39" s="229"/>
      <c r="K39" s="229">
        <v>1</v>
      </c>
      <c r="L39" s="229">
        <v>1</v>
      </c>
      <c r="N39" s="247" t="s">
        <v>34</v>
      </c>
      <c r="O39" s="248">
        <v>113</v>
      </c>
      <c r="P39" s="177" t="s">
        <v>108</v>
      </c>
      <c r="Q39" s="192">
        <v>2</v>
      </c>
      <c r="R39" s="192">
        <v>1</v>
      </c>
      <c r="S39" s="192">
        <v>1</v>
      </c>
      <c r="T39" s="249">
        <f t="shared" si="0"/>
        <v>4</v>
      </c>
    </row>
    <row r="40" spans="2:24" ht="45" x14ac:dyDescent="0.25">
      <c r="B40" s="216">
        <v>43166.856944444444</v>
      </c>
      <c r="C40" s="210">
        <v>98</v>
      </c>
      <c r="D40" s="210" t="s">
        <v>286</v>
      </c>
      <c r="E40" s="210" t="s">
        <v>7</v>
      </c>
      <c r="F40" s="210" t="s">
        <v>1</v>
      </c>
      <c r="H40" s="259">
        <v>224</v>
      </c>
      <c r="I40" s="256" t="s">
        <v>272</v>
      </c>
      <c r="J40" s="229">
        <v>1</v>
      </c>
      <c r="K40" s="229"/>
      <c r="L40" s="229">
        <v>1</v>
      </c>
      <c r="N40" s="246" t="s">
        <v>7</v>
      </c>
      <c r="O40" s="246">
        <v>253</v>
      </c>
      <c r="P40" s="177" t="s">
        <v>152</v>
      </c>
      <c r="Q40" s="192">
        <v>2</v>
      </c>
      <c r="R40" s="192">
        <v>1</v>
      </c>
      <c r="S40" s="192">
        <v>1</v>
      </c>
      <c r="T40" s="249">
        <f t="shared" si="0"/>
        <v>4</v>
      </c>
    </row>
    <row r="41" spans="2:24" ht="45" x14ac:dyDescent="0.25">
      <c r="B41" s="216">
        <v>43167.379166666666</v>
      </c>
      <c r="C41" s="210">
        <v>451</v>
      </c>
      <c r="D41" s="210" t="s">
        <v>267</v>
      </c>
      <c r="E41" s="210" t="s">
        <v>7</v>
      </c>
      <c r="F41" s="210" t="s">
        <v>2</v>
      </c>
      <c r="H41" s="259">
        <v>226</v>
      </c>
      <c r="I41" s="256" t="s">
        <v>268</v>
      </c>
      <c r="J41" s="229"/>
      <c r="K41" s="229">
        <v>5</v>
      </c>
      <c r="L41" s="229">
        <v>5</v>
      </c>
      <c r="N41" s="246" t="s">
        <v>19</v>
      </c>
      <c r="O41" s="246">
        <v>444</v>
      </c>
      <c r="P41" s="177" t="s">
        <v>37</v>
      </c>
      <c r="Q41" s="192">
        <v>1</v>
      </c>
      <c r="R41" s="192">
        <v>2</v>
      </c>
      <c r="S41" s="192">
        <v>1</v>
      </c>
      <c r="T41" s="249">
        <f t="shared" si="0"/>
        <v>4</v>
      </c>
    </row>
    <row r="42" spans="2:24" ht="30" x14ac:dyDescent="0.25">
      <c r="B42" s="216">
        <v>43167.404166666667</v>
      </c>
      <c r="C42" s="210">
        <v>451</v>
      </c>
      <c r="D42" s="210" t="s">
        <v>267</v>
      </c>
      <c r="E42" s="210" t="s">
        <v>7</v>
      </c>
      <c r="F42" s="210" t="s">
        <v>2</v>
      </c>
      <c r="H42" s="259">
        <v>251</v>
      </c>
      <c r="I42" s="256" t="s">
        <v>423</v>
      </c>
      <c r="J42" s="229">
        <v>1</v>
      </c>
      <c r="K42" s="229">
        <v>2</v>
      </c>
      <c r="L42" s="229">
        <v>3</v>
      </c>
      <c r="N42" s="246" t="s">
        <v>7</v>
      </c>
      <c r="O42" s="246">
        <v>504</v>
      </c>
      <c r="P42" s="177" t="s">
        <v>469</v>
      </c>
      <c r="Q42" s="192">
        <v>0</v>
      </c>
      <c r="R42" s="192">
        <v>3</v>
      </c>
      <c r="S42" s="192">
        <v>1</v>
      </c>
      <c r="T42" s="249">
        <f t="shared" si="0"/>
        <v>4</v>
      </c>
    </row>
    <row r="43" spans="2:24" ht="45" x14ac:dyDescent="0.25">
      <c r="B43" s="216">
        <v>43167.420138888891</v>
      </c>
      <c r="C43" s="210">
        <v>451</v>
      </c>
      <c r="D43" s="210" t="s">
        <v>267</v>
      </c>
      <c r="E43" s="210" t="s">
        <v>7</v>
      </c>
      <c r="F43" s="210" t="s">
        <v>2</v>
      </c>
      <c r="H43" s="259">
        <v>253</v>
      </c>
      <c r="I43" s="256" t="s">
        <v>282</v>
      </c>
      <c r="J43" s="229"/>
      <c r="K43" s="229">
        <v>1</v>
      </c>
      <c r="L43" s="229">
        <v>1</v>
      </c>
      <c r="N43" s="247" t="s">
        <v>39</v>
      </c>
      <c r="O43" s="248">
        <v>189</v>
      </c>
      <c r="P43" s="177" t="s">
        <v>40</v>
      </c>
      <c r="Q43" s="192">
        <v>1</v>
      </c>
      <c r="R43" s="192">
        <v>1</v>
      </c>
      <c r="S43" s="192">
        <v>2</v>
      </c>
      <c r="T43" s="249">
        <f t="shared" si="0"/>
        <v>4</v>
      </c>
    </row>
    <row r="44" spans="2:24" ht="45" x14ac:dyDescent="0.25">
      <c r="B44" s="216">
        <v>43167.440972222219</v>
      </c>
      <c r="C44" s="210">
        <v>251</v>
      </c>
      <c r="D44" s="210" t="s">
        <v>423</v>
      </c>
      <c r="E44" s="210" t="s">
        <v>7</v>
      </c>
      <c r="F44" s="210" t="s">
        <v>1</v>
      </c>
      <c r="H44" s="259">
        <v>257</v>
      </c>
      <c r="I44" s="256" t="s">
        <v>328</v>
      </c>
      <c r="J44" s="229"/>
      <c r="K44" s="229">
        <v>1</v>
      </c>
      <c r="L44" s="229">
        <v>1</v>
      </c>
      <c r="N44" s="247" t="s">
        <v>12</v>
      </c>
      <c r="O44" s="248">
        <v>133</v>
      </c>
      <c r="P44" s="177" t="s">
        <v>13</v>
      </c>
      <c r="Q44" s="192">
        <v>0</v>
      </c>
      <c r="R44" s="192">
        <v>2</v>
      </c>
      <c r="S44" s="192">
        <v>2</v>
      </c>
      <c r="T44" s="249">
        <f t="shared" si="0"/>
        <v>4</v>
      </c>
    </row>
    <row r="45" spans="2:24" ht="45" x14ac:dyDescent="0.25">
      <c r="B45" s="216">
        <v>43167.654166666667</v>
      </c>
      <c r="C45" s="210">
        <v>251</v>
      </c>
      <c r="D45" s="210" t="s">
        <v>423</v>
      </c>
      <c r="E45" s="210" t="s">
        <v>7</v>
      </c>
      <c r="F45" s="210" t="s">
        <v>2</v>
      </c>
      <c r="H45" s="259">
        <v>258</v>
      </c>
      <c r="I45" s="256" t="s">
        <v>288</v>
      </c>
      <c r="J45" s="229"/>
      <c r="K45" s="229">
        <v>1</v>
      </c>
      <c r="L45" s="229">
        <v>1</v>
      </c>
      <c r="N45" s="246" t="s">
        <v>7</v>
      </c>
      <c r="O45" s="246">
        <v>251</v>
      </c>
      <c r="P45" s="177" t="s">
        <v>25</v>
      </c>
      <c r="Q45" s="192">
        <v>0</v>
      </c>
      <c r="R45" s="192">
        <v>1</v>
      </c>
      <c r="S45" s="192">
        <v>3</v>
      </c>
      <c r="T45" s="249">
        <f t="shared" si="0"/>
        <v>4</v>
      </c>
    </row>
    <row r="46" spans="2:24" ht="45" x14ac:dyDescent="0.25">
      <c r="B46" s="216">
        <v>43167.675000000003</v>
      </c>
      <c r="C46" s="210">
        <v>157</v>
      </c>
      <c r="D46" s="210" t="s">
        <v>243</v>
      </c>
      <c r="E46" s="210" t="s">
        <v>7</v>
      </c>
      <c r="F46" s="210" t="s">
        <v>1</v>
      </c>
      <c r="H46" s="259">
        <v>262</v>
      </c>
      <c r="I46" s="256" t="s">
        <v>289</v>
      </c>
      <c r="J46" s="229"/>
      <c r="K46" s="229">
        <v>1</v>
      </c>
      <c r="L46" s="229">
        <v>1</v>
      </c>
      <c r="N46" s="247" t="s">
        <v>7</v>
      </c>
      <c r="O46" s="246">
        <v>466</v>
      </c>
      <c r="P46" s="177" t="s">
        <v>361</v>
      </c>
      <c r="Q46" s="192">
        <v>0</v>
      </c>
      <c r="R46" s="192">
        <v>1</v>
      </c>
      <c r="S46" s="192">
        <v>3</v>
      </c>
      <c r="T46" s="249">
        <f t="shared" si="0"/>
        <v>4</v>
      </c>
    </row>
    <row r="47" spans="2:24" ht="45" x14ac:dyDescent="0.25">
      <c r="B47" s="216">
        <v>43167.689583333333</v>
      </c>
      <c r="C47" s="210">
        <v>224</v>
      </c>
      <c r="D47" s="210" t="s">
        <v>272</v>
      </c>
      <c r="E47" s="210" t="s">
        <v>29</v>
      </c>
      <c r="F47" s="210" t="s">
        <v>2</v>
      </c>
      <c r="H47" s="259">
        <v>263</v>
      </c>
      <c r="I47" s="257" t="s">
        <v>241</v>
      </c>
      <c r="J47" s="229"/>
      <c r="K47" s="229">
        <v>1</v>
      </c>
      <c r="L47" s="229">
        <v>1</v>
      </c>
      <c r="N47" s="247" t="s">
        <v>7</v>
      </c>
      <c r="O47" s="248">
        <v>165</v>
      </c>
      <c r="P47" s="177" t="s">
        <v>126</v>
      </c>
      <c r="Q47" s="192">
        <v>3</v>
      </c>
      <c r="R47" s="192"/>
      <c r="S47" s="192"/>
      <c r="T47" s="249">
        <f t="shared" si="0"/>
        <v>3</v>
      </c>
    </row>
    <row r="48" spans="2:24" ht="45" x14ac:dyDescent="0.25">
      <c r="B48" s="216">
        <v>43167.714583333334</v>
      </c>
      <c r="C48" s="210">
        <v>455</v>
      </c>
      <c r="D48" s="210" t="s">
        <v>492</v>
      </c>
      <c r="E48" s="210" t="s">
        <v>183</v>
      </c>
      <c r="F48" s="210" t="s">
        <v>2</v>
      </c>
      <c r="H48" s="259">
        <v>265</v>
      </c>
      <c r="I48" s="257" t="s">
        <v>275</v>
      </c>
      <c r="J48" s="229">
        <v>1</v>
      </c>
      <c r="K48" s="229"/>
      <c r="L48" s="229">
        <v>1</v>
      </c>
      <c r="N48" s="246" t="s">
        <v>7</v>
      </c>
      <c r="O48" s="246">
        <v>512</v>
      </c>
      <c r="P48" s="177" t="s">
        <v>468</v>
      </c>
      <c r="Q48" s="192">
        <v>3</v>
      </c>
      <c r="R48" s="192"/>
      <c r="S48" s="192"/>
      <c r="T48" s="249">
        <f t="shared" si="0"/>
        <v>3</v>
      </c>
    </row>
    <row r="49" spans="2:20" ht="45" x14ac:dyDescent="0.25">
      <c r="B49" s="216">
        <v>43167.716666666667</v>
      </c>
      <c r="C49" s="210">
        <v>458</v>
      </c>
      <c r="D49" s="210" t="s">
        <v>341</v>
      </c>
      <c r="E49" s="210" t="s">
        <v>343</v>
      </c>
      <c r="F49" s="210" t="s">
        <v>2</v>
      </c>
      <c r="H49" s="259">
        <v>297</v>
      </c>
      <c r="I49" s="257" t="s">
        <v>211</v>
      </c>
      <c r="J49" s="229">
        <v>3</v>
      </c>
      <c r="K49" s="229"/>
      <c r="L49" s="229">
        <v>3</v>
      </c>
      <c r="N49" s="247" t="s">
        <v>7</v>
      </c>
      <c r="O49" s="248">
        <v>164</v>
      </c>
      <c r="P49" s="177" t="s">
        <v>38</v>
      </c>
      <c r="Q49" s="192">
        <v>2</v>
      </c>
      <c r="R49" s="192">
        <v>1</v>
      </c>
      <c r="S49" s="192"/>
      <c r="T49" s="249">
        <f t="shared" si="0"/>
        <v>3</v>
      </c>
    </row>
    <row r="50" spans="2:20" ht="30" x14ac:dyDescent="0.25">
      <c r="B50" s="216">
        <v>43168.682638888888</v>
      </c>
      <c r="C50" s="210">
        <v>157</v>
      </c>
      <c r="D50" s="210" t="s">
        <v>243</v>
      </c>
      <c r="E50" s="210" t="s">
        <v>7</v>
      </c>
      <c r="F50" s="210" t="s">
        <v>1</v>
      </c>
      <c r="H50" s="259">
        <v>309</v>
      </c>
      <c r="I50" s="257" t="s">
        <v>212</v>
      </c>
      <c r="J50" s="229"/>
      <c r="K50" s="229">
        <v>1</v>
      </c>
      <c r="L50" s="229">
        <v>1</v>
      </c>
      <c r="N50" s="167" t="s">
        <v>103</v>
      </c>
      <c r="O50" s="246">
        <v>460</v>
      </c>
      <c r="P50" s="177" t="s">
        <v>354</v>
      </c>
      <c r="Q50" s="192">
        <v>2</v>
      </c>
      <c r="R50" s="192">
        <v>1</v>
      </c>
      <c r="S50" s="192"/>
      <c r="T50" s="249">
        <f t="shared" ref="T50:T81" si="1">+SUM(Q50:S50)</f>
        <v>3</v>
      </c>
    </row>
    <row r="51" spans="2:20" ht="30" x14ac:dyDescent="0.25">
      <c r="B51" s="216">
        <v>43168.84375</v>
      </c>
      <c r="C51" s="210">
        <v>297</v>
      </c>
      <c r="D51" s="210" t="s">
        <v>211</v>
      </c>
      <c r="E51" s="210" t="s">
        <v>19</v>
      </c>
      <c r="F51" s="210" t="s">
        <v>2</v>
      </c>
      <c r="H51" s="259">
        <v>367</v>
      </c>
      <c r="I51" s="256" t="s">
        <v>233</v>
      </c>
      <c r="J51" s="229">
        <v>1</v>
      </c>
      <c r="K51" s="229"/>
      <c r="L51" s="229">
        <v>1</v>
      </c>
      <c r="N51" s="247" t="s">
        <v>19</v>
      </c>
      <c r="O51" s="248">
        <v>174</v>
      </c>
      <c r="P51" s="177" t="s">
        <v>86</v>
      </c>
      <c r="Q51" s="192">
        <v>1</v>
      </c>
      <c r="R51" s="192">
        <v>2</v>
      </c>
      <c r="S51" s="192"/>
      <c r="T51" s="249">
        <f t="shared" si="1"/>
        <v>3</v>
      </c>
    </row>
    <row r="52" spans="2:20" ht="30" x14ac:dyDescent="0.25">
      <c r="B52" s="216">
        <v>43171.630555555559</v>
      </c>
      <c r="C52" s="210">
        <v>505</v>
      </c>
      <c r="D52" s="210" t="s">
        <v>495</v>
      </c>
      <c r="E52" s="210" t="s">
        <v>7</v>
      </c>
      <c r="F52" s="210" t="s">
        <v>2</v>
      </c>
      <c r="H52" s="259">
        <v>378</v>
      </c>
      <c r="I52" s="256" t="s">
        <v>221</v>
      </c>
      <c r="J52" s="229">
        <v>3</v>
      </c>
      <c r="K52" s="229">
        <v>1</v>
      </c>
      <c r="L52" s="229">
        <v>4</v>
      </c>
      <c r="N52" s="246" t="s">
        <v>7</v>
      </c>
      <c r="O52" s="246">
        <v>389</v>
      </c>
      <c r="P52" s="177" t="s">
        <v>101</v>
      </c>
      <c r="Q52" s="192">
        <v>1</v>
      </c>
      <c r="R52" s="192">
        <v>2</v>
      </c>
      <c r="S52" s="192"/>
      <c r="T52" s="249">
        <f t="shared" si="1"/>
        <v>3</v>
      </c>
    </row>
    <row r="53" spans="2:20" ht="30" x14ac:dyDescent="0.25">
      <c r="B53" s="216">
        <v>43171.643055555556</v>
      </c>
      <c r="C53" s="210">
        <v>262</v>
      </c>
      <c r="D53" s="210" t="s">
        <v>289</v>
      </c>
      <c r="E53" s="210" t="s">
        <v>7</v>
      </c>
      <c r="F53" s="210" t="s">
        <v>1</v>
      </c>
      <c r="H53" s="259">
        <v>382</v>
      </c>
      <c r="I53" s="256" t="s">
        <v>232</v>
      </c>
      <c r="J53" s="229">
        <v>4</v>
      </c>
      <c r="K53" s="229"/>
      <c r="L53" s="229">
        <v>4</v>
      </c>
      <c r="N53" s="247" t="s">
        <v>56</v>
      </c>
      <c r="O53" s="248">
        <v>123</v>
      </c>
      <c r="P53" s="177" t="s">
        <v>57</v>
      </c>
      <c r="Q53" s="192">
        <v>0</v>
      </c>
      <c r="R53" s="192">
        <v>3</v>
      </c>
      <c r="S53" s="192"/>
      <c r="T53" s="249">
        <f t="shared" si="1"/>
        <v>3</v>
      </c>
    </row>
    <row r="54" spans="2:20" ht="30" x14ac:dyDescent="0.25">
      <c r="B54" s="216">
        <v>43171.644444444442</v>
      </c>
      <c r="C54" s="210">
        <v>505</v>
      </c>
      <c r="D54" s="210" t="s">
        <v>495</v>
      </c>
      <c r="E54" s="210" t="s">
        <v>7</v>
      </c>
      <c r="F54" s="210" t="s">
        <v>2</v>
      </c>
      <c r="H54" s="259">
        <v>383</v>
      </c>
      <c r="I54" s="256" t="s">
        <v>238</v>
      </c>
      <c r="J54" s="229"/>
      <c r="K54" s="229">
        <v>1</v>
      </c>
      <c r="L54" s="229">
        <v>1</v>
      </c>
      <c r="N54" s="247" t="s">
        <v>7</v>
      </c>
      <c r="O54" s="248">
        <v>98</v>
      </c>
      <c r="P54" s="177" t="s">
        <v>16</v>
      </c>
      <c r="Q54" s="192">
        <v>1</v>
      </c>
      <c r="R54" s="192">
        <v>1</v>
      </c>
      <c r="S54" s="192">
        <v>1</v>
      </c>
      <c r="T54" s="249">
        <f t="shared" si="1"/>
        <v>3</v>
      </c>
    </row>
    <row r="55" spans="2:20" ht="30" x14ac:dyDescent="0.25">
      <c r="B55" s="216">
        <v>43171.714583333334</v>
      </c>
      <c r="C55" s="210">
        <v>390</v>
      </c>
      <c r="D55" s="210" t="s">
        <v>319</v>
      </c>
      <c r="E55" s="210" t="s">
        <v>29</v>
      </c>
      <c r="F55" s="210" t="s">
        <v>1</v>
      </c>
      <c r="H55" s="259">
        <v>385</v>
      </c>
      <c r="I55" s="257" t="s">
        <v>306</v>
      </c>
      <c r="J55" s="229">
        <v>1</v>
      </c>
      <c r="K55" s="229"/>
      <c r="L55" s="229">
        <v>1</v>
      </c>
      <c r="N55" s="246" t="s">
        <v>29</v>
      </c>
      <c r="O55" s="246">
        <v>224</v>
      </c>
      <c r="P55" s="177" t="s">
        <v>145</v>
      </c>
      <c r="Q55" s="192">
        <v>1</v>
      </c>
      <c r="R55" s="192">
        <v>1</v>
      </c>
      <c r="S55" s="192">
        <v>1</v>
      </c>
      <c r="T55" s="249">
        <f t="shared" si="1"/>
        <v>3</v>
      </c>
    </row>
    <row r="56" spans="2:20" ht="30" x14ac:dyDescent="0.25">
      <c r="B56" s="216">
        <v>43171.743055555555</v>
      </c>
      <c r="C56" s="210">
        <v>470</v>
      </c>
      <c r="D56" s="210" t="s">
        <v>438</v>
      </c>
      <c r="E56" s="210" t="s">
        <v>17</v>
      </c>
      <c r="F56" s="210" t="s">
        <v>1</v>
      </c>
      <c r="H56" s="259">
        <v>388</v>
      </c>
      <c r="I56" s="257" t="s">
        <v>239</v>
      </c>
      <c r="J56" s="229"/>
      <c r="K56" s="229">
        <v>1</v>
      </c>
      <c r="L56" s="229">
        <v>1</v>
      </c>
      <c r="N56" s="247" t="s">
        <v>7</v>
      </c>
      <c r="O56" s="248">
        <v>168</v>
      </c>
      <c r="P56" s="177" t="s">
        <v>24</v>
      </c>
      <c r="Q56" s="192">
        <v>1</v>
      </c>
      <c r="R56" s="192">
        <v>1</v>
      </c>
      <c r="S56" s="192">
        <v>1</v>
      </c>
      <c r="T56" s="249">
        <f t="shared" si="1"/>
        <v>3</v>
      </c>
    </row>
    <row r="57" spans="2:20" ht="30" x14ac:dyDescent="0.25">
      <c r="B57" s="216">
        <v>43171.789583333331</v>
      </c>
      <c r="C57" s="210">
        <v>168</v>
      </c>
      <c r="D57" s="210" t="s">
        <v>279</v>
      </c>
      <c r="E57" s="210" t="s">
        <v>7</v>
      </c>
      <c r="F57" s="210" t="s">
        <v>1</v>
      </c>
      <c r="H57" s="259">
        <v>390</v>
      </c>
      <c r="I57" s="256" t="s">
        <v>319</v>
      </c>
      <c r="J57" s="229"/>
      <c r="K57" s="229">
        <v>1</v>
      </c>
      <c r="L57" s="229">
        <v>1</v>
      </c>
      <c r="N57" s="246" t="s">
        <v>7</v>
      </c>
      <c r="O57" s="246">
        <v>496</v>
      </c>
      <c r="P57" s="177" t="s">
        <v>414</v>
      </c>
      <c r="Q57" s="192">
        <v>1</v>
      </c>
      <c r="R57" s="192">
        <v>1</v>
      </c>
      <c r="S57" s="192">
        <v>1</v>
      </c>
      <c r="T57" s="249">
        <f t="shared" si="1"/>
        <v>3</v>
      </c>
    </row>
    <row r="58" spans="2:20" ht="30" x14ac:dyDescent="0.25">
      <c r="B58" s="216">
        <v>43171.818055555559</v>
      </c>
      <c r="C58" s="210">
        <v>189</v>
      </c>
      <c r="D58" s="210" t="s">
        <v>337</v>
      </c>
      <c r="E58" s="210" t="s">
        <v>39</v>
      </c>
      <c r="F58" s="210" t="s">
        <v>1</v>
      </c>
      <c r="H58" s="259">
        <v>444</v>
      </c>
      <c r="I58" s="256" t="s">
        <v>278</v>
      </c>
      <c r="J58" s="229">
        <v>1</v>
      </c>
      <c r="K58" s="229"/>
      <c r="L58" s="229">
        <v>1</v>
      </c>
      <c r="N58" s="247" t="s">
        <v>19</v>
      </c>
      <c r="O58" s="248">
        <v>162</v>
      </c>
      <c r="P58" s="177" t="s">
        <v>20</v>
      </c>
      <c r="Q58" s="192">
        <v>0</v>
      </c>
      <c r="R58" s="192">
        <v>2</v>
      </c>
      <c r="S58" s="192">
        <v>1</v>
      </c>
      <c r="T58" s="249">
        <f t="shared" si="1"/>
        <v>3</v>
      </c>
    </row>
    <row r="59" spans="2:20" ht="30" x14ac:dyDescent="0.25">
      <c r="B59" s="216">
        <v>43171.84097222222</v>
      </c>
      <c r="C59" s="210">
        <v>226</v>
      </c>
      <c r="D59" s="210" t="s">
        <v>268</v>
      </c>
      <c r="E59" s="210" t="s">
        <v>7</v>
      </c>
      <c r="F59" s="210" t="s">
        <v>1</v>
      </c>
      <c r="H59" s="259">
        <v>451</v>
      </c>
      <c r="I59" s="256" t="s">
        <v>267</v>
      </c>
      <c r="J59" s="229">
        <v>5</v>
      </c>
      <c r="K59" s="229"/>
      <c r="L59" s="229">
        <v>5</v>
      </c>
      <c r="N59" s="246" t="s">
        <v>183</v>
      </c>
      <c r="O59" s="246">
        <v>455</v>
      </c>
      <c r="P59" s="177" t="s">
        <v>428</v>
      </c>
      <c r="Q59" s="192">
        <v>1</v>
      </c>
      <c r="R59" s="192"/>
      <c r="S59" s="192">
        <v>2</v>
      </c>
      <c r="T59" s="249">
        <f t="shared" si="1"/>
        <v>3</v>
      </c>
    </row>
    <row r="60" spans="2:20" ht="30" x14ac:dyDescent="0.25">
      <c r="B60" s="216">
        <v>43172.49722222222</v>
      </c>
      <c r="C60" s="210">
        <v>157</v>
      </c>
      <c r="D60" s="210" t="s">
        <v>243</v>
      </c>
      <c r="E60" s="210" t="s">
        <v>7</v>
      </c>
      <c r="F60" s="210" t="s">
        <v>1</v>
      </c>
      <c r="H60" s="259">
        <v>455</v>
      </c>
      <c r="I60" s="256" t="s">
        <v>492</v>
      </c>
      <c r="J60" s="229">
        <v>1</v>
      </c>
      <c r="K60" s="229">
        <v>1</v>
      </c>
      <c r="L60" s="229">
        <v>2</v>
      </c>
      <c r="N60" s="246" t="s">
        <v>7</v>
      </c>
      <c r="O60" s="246">
        <v>506</v>
      </c>
      <c r="P60" s="177" t="s">
        <v>445</v>
      </c>
      <c r="Q60" s="192">
        <v>0</v>
      </c>
      <c r="R60" s="192">
        <v>1</v>
      </c>
      <c r="S60" s="192">
        <v>2</v>
      </c>
      <c r="T60" s="249">
        <f t="shared" si="1"/>
        <v>3</v>
      </c>
    </row>
    <row r="61" spans="2:20" ht="30" x14ac:dyDescent="0.25">
      <c r="B61" s="216">
        <v>43172.698611111111</v>
      </c>
      <c r="C61" s="210">
        <v>464</v>
      </c>
      <c r="D61" s="210" t="s">
        <v>421</v>
      </c>
      <c r="E61" s="210" t="s">
        <v>7</v>
      </c>
      <c r="F61" s="210" t="s">
        <v>1</v>
      </c>
      <c r="H61" s="259">
        <v>456</v>
      </c>
      <c r="I61" s="256" t="s">
        <v>339</v>
      </c>
      <c r="J61" s="229">
        <v>1</v>
      </c>
      <c r="K61" s="229"/>
      <c r="L61" s="229">
        <v>1</v>
      </c>
      <c r="N61" s="246" t="s">
        <v>7</v>
      </c>
      <c r="O61" s="246">
        <v>197</v>
      </c>
      <c r="P61" s="177" t="s">
        <v>150</v>
      </c>
      <c r="Q61" s="192">
        <v>2</v>
      </c>
      <c r="R61" s="192"/>
      <c r="S61" s="192"/>
      <c r="T61" s="249">
        <f t="shared" si="1"/>
        <v>2</v>
      </c>
    </row>
    <row r="62" spans="2:20" x14ac:dyDescent="0.25">
      <c r="B62" s="216">
        <v>43172.710416666669</v>
      </c>
      <c r="C62" s="210">
        <v>464</v>
      </c>
      <c r="D62" s="210" t="s">
        <v>421</v>
      </c>
      <c r="E62" s="210" t="s">
        <v>7</v>
      </c>
      <c r="F62" s="210" t="s">
        <v>2</v>
      </c>
      <c r="H62" s="259">
        <v>457</v>
      </c>
      <c r="I62" s="256" t="s">
        <v>491</v>
      </c>
      <c r="J62" s="229"/>
      <c r="K62" s="229">
        <v>1</v>
      </c>
      <c r="L62" s="229">
        <v>1</v>
      </c>
      <c r="N62" s="246" t="s">
        <v>7</v>
      </c>
      <c r="O62" s="246">
        <v>454</v>
      </c>
      <c r="P62" s="246" t="s">
        <v>324</v>
      </c>
      <c r="Q62" s="192">
        <v>1</v>
      </c>
      <c r="R62" s="192">
        <v>1</v>
      </c>
      <c r="S62" s="192"/>
      <c r="T62" s="249">
        <f t="shared" si="1"/>
        <v>2</v>
      </c>
    </row>
    <row r="63" spans="2:20" ht="30" x14ac:dyDescent="0.25">
      <c r="B63" s="216">
        <v>43172.719444444447</v>
      </c>
      <c r="C63" s="210">
        <v>464</v>
      </c>
      <c r="D63" s="210" t="s">
        <v>421</v>
      </c>
      <c r="E63" s="210" t="s">
        <v>7</v>
      </c>
      <c r="F63" s="210" t="s">
        <v>2</v>
      </c>
      <c r="H63" s="259">
        <v>458</v>
      </c>
      <c r="I63" s="256" t="s">
        <v>341</v>
      </c>
      <c r="J63" s="229">
        <v>4</v>
      </c>
      <c r="K63" s="229">
        <v>2</v>
      </c>
      <c r="L63" s="229">
        <v>6</v>
      </c>
      <c r="N63" s="246" t="s">
        <v>75</v>
      </c>
      <c r="O63" s="246">
        <v>201</v>
      </c>
      <c r="P63" s="177" t="s">
        <v>177</v>
      </c>
      <c r="Q63" s="192">
        <v>1</v>
      </c>
      <c r="R63" s="192">
        <v>1</v>
      </c>
      <c r="S63" s="192"/>
      <c r="T63" s="249">
        <f t="shared" si="1"/>
        <v>2</v>
      </c>
    </row>
    <row r="64" spans="2:20" ht="30" x14ac:dyDescent="0.25">
      <c r="B64" s="216">
        <v>43172.857071759259</v>
      </c>
      <c r="C64" s="210">
        <v>512</v>
      </c>
      <c r="D64" s="210" t="s">
        <v>521</v>
      </c>
      <c r="E64" s="210" t="s">
        <v>343</v>
      </c>
      <c r="F64" s="210" t="s">
        <v>522</v>
      </c>
      <c r="H64" s="259">
        <v>459</v>
      </c>
      <c r="I64" s="256" t="s">
        <v>353</v>
      </c>
      <c r="J64" s="229">
        <v>4</v>
      </c>
      <c r="K64" s="229"/>
      <c r="L64" s="229">
        <v>4</v>
      </c>
      <c r="N64" s="247" t="s">
        <v>52</v>
      </c>
      <c r="O64" s="248">
        <v>137</v>
      </c>
      <c r="P64" s="177" t="s">
        <v>53</v>
      </c>
      <c r="Q64" s="192">
        <v>1</v>
      </c>
      <c r="R64" s="192">
        <v>1</v>
      </c>
      <c r="S64" s="192"/>
      <c r="T64" s="249">
        <f t="shared" si="1"/>
        <v>2</v>
      </c>
    </row>
    <row r="65" spans="2:20" ht="30" x14ac:dyDescent="0.25">
      <c r="B65" s="216">
        <v>43172.864583333336</v>
      </c>
      <c r="C65" s="210">
        <v>226</v>
      </c>
      <c r="D65" s="210" t="s">
        <v>268</v>
      </c>
      <c r="E65" s="210" t="s">
        <v>7</v>
      </c>
      <c r="F65" s="210" t="s">
        <v>1</v>
      </c>
      <c r="H65" s="259">
        <v>464</v>
      </c>
      <c r="I65" s="256" t="s">
        <v>421</v>
      </c>
      <c r="J65" s="229">
        <v>4</v>
      </c>
      <c r="K65" s="229">
        <v>1</v>
      </c>
      <c r="L65" s="229">
        <v>5</v>
      </c>
      <c r="N65" s="247" t="s">
        <v>7</v>
      </c>
      <c r="O65" s="248">
        <v>163</v>
      </c>
      <c r="P65" s="177" t="s">
        <v>84</v>
      </c>
      <c r="Q65" s="192">
        <v>0</v>
      </c>
      <c r="R65" s="192">
        <v>2</v>
      </c>
      <c r="S65" s="192"/>
      <c r="T65" s="249">
        <f t="shared" si="1"/>
        <v>2</v>
      </c>
    </row>
    <row r="66" spans="2:20" ht="30" x14ac:dyDescent="0.25">
      <c r="B66" s="216">
        <v>43173.622916666667</v>
      </c>
      <c r="C66" s="210">
        <v>251</v>
      </c>
      <c r="D66" s="210" t="s">
        <v>423</v>
      </c>
      <c r="E66" s="210" t="s">
        <v>7</v>
      </c>
      <c r="F66" s="210" t="s">
        <v>1</v>
      </c>
      <c r="H66" s="259">
        <v>465</v>
      </c>
      <c r="I66" s="256" t="s">
        <v>519</v>
      </c>
      <c r="J66" s="229">
        <v>1</v>
      </c>
      <c r="K66" s="229"/>
      <c r="L66" s="229">
        <v>1</v>
      </c>
      <c r="N66" s="247" t="s">
        <v>7</v>
      </c>
      <c r="O66" s="248">
        <v>167</v>
      </c>
      <c r="P66" s="177" t="s">
        <v>98</v>
      </c>
      <c r="Q66" s="192">
        <v>0</v>
      </c>
      <c r="R66" s="192">
        <v>2</v>
      </c>
      <c r="S66" s="192"/>
      <c r="T66" s="249">
        <f t="shared" si="1"/>
        <v>2</v>
      </c>
    </row>
    <row r="67" spans="2:20" ht="45" x14ac:dyDescent="0.25">
      <c r="B67" s="216">
        <v>43173.793749999997</v>
      </c>
      <c r="C67" s="210">
        <v>507</v>
      </c>
      <c r="D67" s="210" t="s">
        <v>507</v>
      </c>
      <c r="E67" s="210" t="s">
        <v>7</v>
      </c>
      <c r="F67" s="210" t="s">
        <v>2</v>
      </c>
      <c r="H67" s="258">
        <v>466</v>
      </c>
      <c r="I67" s="257" t="s">
        <v>360</v>
      </c>
      <c r="J67" s="229">
        <v>3</v>
      </c>
      <c r="K67" s="229"/>
      <c r="L67" s="229">
        <v>3</v>
      </c>
      <c r="N67" s="247" t="s">
        <v>91</v>
      </c>
      <c r="O67" s="248">
        <v>117</v>
      </c>
      <c r="P67" s="177" t="s">
        <v>92</v>
      </c>
      <c r="Q67" s="192">
        <v>0</v>
      </c>
      <c r="R67" s="192">
        <v>2</v>
      </c>
      <c r="S67" s="192"/>
      <c r="T67" s="249">
        <f t="shared" si="1"/>
        <v>2</v>
      </c>
    </row>
    <row r="68" spans="2:20" ht="30" x14ac:dyDescent="0.25">
      <c r="B68" s="216">
        <v>43174.356249999997</v>
      </c>
      <c r="C68" s="210">
        <v>383</v>
      </c>
      <c r="D68" s="210" t="s">
        <v>238</v>
      </c>
      <c r="E68" s="210" t="s">
        <v>7</v>
      </c>
      <c r="F68" s="210" t="s">
        <v>1</v>
      </c>
      <c r="H68" s="259">
        <v>467</v>
      </c>
      <c r="I68" s="257" t="s">
        <v>419</v>
      </c>
      <c r="J68" s="229">
        <v>1</v>
      </c>
      <c r="K68" s="229"/>
      <c r="L68" s="229">
        <v>1</v>
      </c>
      <c r="N68" s="246" t="s">
        <v>56</v>
      </c>
      <c r="O68" s="246">
        <v>501</v>
      </c>
      <c r="P68" s="177" t="s">
        <v>427</v>
      </c>
      <c r="Q68" s="192">
        <v>0</v>
      </c>
      <c r="R68" s="192">
        <v>2</v>
      </c>
      <c r="S68" s="192"/>
      <c r="T68" s="249">
        <f t="shared" si="1"/>
        <v>2</v>
      </c>
    </row>
    <row r="69" spans="2:20" ht="30" x14ac:dyDescent="0.25">
      <c r="B69" s="216">
        <v>43174.446527777778</v>
      </c>
      <c r="C69" s="210">
        <v>157</v>
      </c>
      <c r="D69" s="210" t="s">
        <v>243</v>
      </c>
      <c r="E69" s="210" t="s">
        <v>7</v>
      </c>
      <c r="F69" s="210" t="s">
        <v>1</v>
      </c>
      <c r="H69" s="259">
        <v>468</v>
      </c>
      <c r="I69" s="256" t="s">
        <v>441</v>
      </c>
      <c r="J69" s="229">
        <v>1</v>
      </c>
      <c r="K69" s="229">
        <v>4</v>
      </c>
      <c r="L69" s="229">
        <v>5</v>
      </c>
      <c r="N69" s="247" t="s">
        <v>7</v>
      </c>
      <c r="O69" s="248">
        <v>367</v>
      </c>
      <c r="P69" s="177" t="s">
        <v>61</v>
      </c>
      <c r="Q69" s="192">
        <v>1</v>
      </c>
      <c r="R69" s="192"/>
      <c r="S69" s="192">
        <v>1</v>
      </c>
      <c r="T69" s="249">
        <f t="shared" si="1"/>
        <v>2</v>
      </c>
    </row>
    <row r="70" spans="2:20" ht="30" x14ac:dyDescent="0.25">
      <c r="B70" s="216">
        <v>43174.460416666669</v>
      </c>
      <c r="C70" s="210">
        <v>110</v>
      </c>
      <c r="D70" s="210" t="s">
        <v>235</v>
      </c>
      <c r="E70" s="210" t="s">
        <v>7</v>
      </c>
      <c r="F70" s="210" t="s">
        <v>1</v>
      </c>
      <c r="H70" s="259">
        <v>470</v>
      </c>
      <c r="I70" s="256" t="s">
        <v>438</v>
      </c>
      <c r="J70" s="229"/>
      <c r="K70" s="229">
        <v>1</v>
      </c>
      <c r="L70" s="229">
        <v>1</v>
      </c>
      <c r="N70" s="247" t="s">
        <v>39</v>
      </c>
      <c r="O70" s="246">
        <v>385</v>
      </c>
      <c r="P70" s="177" t="s">
        <v>62</v>
      </c>
      <c r="Q70" s="192">
        <v>1</v>
      </c>
      <c r="R70" s="192"/>
      <c r="S70" s="192">
        <v>1</v>
      </c>
      <c r="T70" s="249">
        <f t="shared" si="1"/>
        <v>2</v>
      </c>
    </row>
    <row r="71" spans="2:20" ht="30" x14ac:dyDescent="0.25">
      <c r="B71" s="216">
        <v>43174.647916666669</v>
      </c>
      <c r="C71" s="210">
        <v>468</v>
      </c>
      <c r="D71" s="210" t="s">
        <v>441</v>
      </c>
      <c r="E71" s="210" t="s">
        <v>7</v>
      </c>
      <c r="F71" s="210" t="s">
        <v>2</v>
      </c>
      <c r="H71" s="259">
        <v>494</v>
      </c>
      <c r="I71" s="257" t="s">
        <v>422</v>
      </c>
      <c r="J71" s="229">
        <v>1</v>
      </c>
      <c r="K71" s="229"/>
      <c r="L71" s="229">
        <v>1</v>
      </c>
      <c r="N71" s="246" t="s">
        <v>29</v>
      </c>
      <c r="O71" s="246">
        <v>257</v>
      </c>
      <c r="P71" s="177" t="s">
        <v>144</v>
      </c>
      <c r="Q71" s="192">
        <v>1</v>
      </c>
      <c r="R71" s="192"/>
      <c r="S71" s="192">
        <v>1</v>
      </c>
      <c r="T71" s="249">
        <f t="shared" si="1"/>
        <v>2</v>
      </c>
    </row>
    <row r="72" spans="2:20" ht="30" x14ac:dyDescent="0.25">
      <c r="B72" s="216">
        <v>43174.652777777781</v>
      </c>
      <c r="C72" s="210">
        <v>458</v>
      </c>
      <c r="D72" s="210" t="s">
        <v>341</v>
      </c>
      <c r="E72" s="210" t="s">
        <v>343</v>
      </c>
      <c r="F72" s="210" t="s">
        <v>2</v>
      </c>
      <c r="H72" s="259">
        <v>496</v>
      </c>
      <c r="I72" s="256" t="s">
        <v>439</v>
      </c>
      <c r="J72" s="229">
        <v>1</v>
      </c>
      <c r="K72" s="229"/>
      <c r="L72" s="229">
        <v>1</v>
      </c>
      <c r="N72" s="246" t="s">
        <v>7</v>
      </c>
      <c r="O72" s="246">
        <v>383</v>
      </c>
      <c r="P72" s="177" t="s">
        <v>135</v>
      </c>
      <c r="Q72" s="192">
        <v>1</v>
      </c>
      <c r="R72" s="192"/>
      <c r="S72" s="192">
        <v>1</v>
      </c>
      <c r="T72" s="249">
        <f t="shared" si="1"/>
        <v>2</v>
      </c>
    </row>
    <row r="73" spans="2:20" ht="30" x14ac:dyDescent="0.25">
      <c r="B73" s="216">
        <v>43175.436111111114</v>
      </c>
      <c r="C73" s="210">
        <v>143</v>
      </c>
      <c r="D73" s="210" t="s">
        <v>276</v>
      </c>
      <c r="E73" s="210" t="s">
        <v>48</v>
      </c>
      <c r="F73" s="210" t="s">
        <v>1</v>
      </c>
      <c r="H73" s="259">
        <v>499</v>
      </c>
      <c r="I73" s="257" t="s">
        <v>436</v>
      </c>
      <c r="J73" s="229"/>
      <c r="K73" s="229">
        <v>1</v>
      </c>
      <c r="L73" s="229">
        <v>1</v>
      </c>
      <c r="N73" s="247" t="s">
        <v>39</v>
      </c>
      <c r="O73" s="248">
        <v>152</v>
      </c>
      <c r="P73" s="177" t="s">
        <v>83</v>
      </c>
      <c r="Q73" s="192">
        <v>1</v>
      </c>
      <c r="R73" s="192"/>
      <c r="S73" s="192">
        <v>1</v>
      </c>
      <c r="T73" s="249">
        <f t="shared" si="1"/>
        <v>2</v>
      </c>
    </row>
    <row r="74" spans="2:20" ht="30" x14ac:dyDescent="0.25">
      <c r="B74" s="216">
        <v>43175.524305555555</v>
      </c>
      <c r="C74" s="210">
        <v>189</v>
      </c>
      <c r="D74" s="210" t="s">
        <v>337</v>
      </c>
      <c r="E74" s="210" t="s">
        <v>39</v>
      </c>
      <c r="F74" s="210" t="s">
        <v>1</v>
      </c>
      <c r="H74" s="259">
        <v>504</v>
      </c>
      <c r="I74" s="256" t="s">
        <v>506</v>
      </c>
      <c r="J74" s="229">
        <v>1</v>
      </c>
      <c r="K74" s="229"/>
      <c r="L74" s="229">
        <v>1</v>
      </c>
      <c r="N74" s="247" t="s">
        <v>80</v>
      </c>
      <c r="O74" s="248">
        <v>121</v>
      </c>
      <c r="P74" s="177" t="s">
        <v>81</v>
      </c>
      <c r="Q74" s="192">
        <v>1</v>
      </c>
      <c r="R74" s="192"/>
      <c r="S74" s="192">
        <v>1</v>
      </c>
      <c r="T74" s="249">
        <f t="shared" si="1"/>
        <v>2</v>
      </c>
    </row>
    <row r="75" spans="2:20" ht="30" x14ac:dyDescent="0.25">
      <c r="B75" s="216">
        <v>43175.631944444445</v>
      </c>
      <c r="C75" s="210">
        <v>511</v>
      </c>
      <c r="D75" s="210" t="s">
        <v>504</v>
      </c>
      <c r="E75" s="210" t="s">
        <v>7</v>
      </c>
      <c r="F75" s="210" t="s">
        <v>1</v>
      </c>
      <c r="H75" s="259">
        <v>505</v>
      </c>
      <c r="I75" s="256" t="s">
        <v>495</v>
      </c>
      <c r="J75" s="229">
        <v>3</v>
      </c>
      <c r="K75" s="229"/>
      <c r="L75" s="229">
        <v>3</v>
      </c>
      <c r="N75" s="246" t="s">
        <v>7</v>
      </c>
      <c r="O75" s="246">
        <v>494</v>
      </c>
      <c r="P75" s="177" t="s">
        <v>415</v>
      </c>
      <c r="Q75" s="192">
        <v>1</v>
      </c>
      <c r="R75" s="192"/>
      <c r="S75" s="192">
        <v>1</v>
      </c>
      <c r="T75" s="249">
        <f t="shared" si="1"/>
        <v>2</v>
      </c>
    </row>
    <row r="76" spans="2:20" ht="30" x14ac:dyDescent="0.25">
      <c r="B76" s="216">
        <v>43176.347222222219</v>
      </c>
      <c r="C76" s="210">
        <v>110</v>
      </c>
      <c r="D76" s="210" t="s">
        <v>235</v>
      </c>
      <c r="E76" s="210" t="s">
        <v>7</v>
      </c>
      <c r="F76" s="210" t="s">
        <v>1</v>
      </c>
      <c r="H76" s="259">
        <v>506</v>
      </c>
      <c r="I76" s="256" t="s">
        <v>512</v>
      </c>
      <c r="J76" s="229">
        <v>2</v>
      </c>
      <c r="K76" s="229"/>
      <c r="L76" s="229">
        <v>2</v>
      </c>
      <c r="N76" s="246" t="s">
        <v>113</v>
      </c>
      <c r="O76" s="246">
        <v>457</v>
      </c>
      <c r="P76" s="246" t="s">
        <v>346</v>
      </c>
      <c r="Q76" s="192">
        <v>1</v>
      </c>
      <c r="R76" s="192"/>
      <c r="S76" s="192">
        <v>1</v>
      </c>
      <c r="T76" s="249">
        <f t="shared" si="1"/>
        <v>2</v>
      </c>
    </row>
    <row r="77" spans="2:20" ht="30" x14ac:dyDescent="0.25">
      <c r="B77" s="216">
        <v>43176.425000000003</v>
      </c>
      <c r="C77" s="210">
        <v>178</v>
      </c>
      <c r="D77" s="210" t="s">
        <v>273</v>
      </c>
      <c r="E77" s="210" t="s">
        <v>7</v>
      </c>
      <c r="F77" s="210" t="s">
        <v>2</v>
      </c>
      <c r="H77" s="259">
        <v>507</v>
      </c>
      <c r="I77" s="256" t="s">
        <v>507</v>
      </c>
      <c r="J77" s="229">
        <v>1</v>
      </c>
      <c r="K77" s="229"/>
      <c r="L77" s="229">
        <v>1</v>
      </c>
      <c r="N77" s="247" t="s">
        <v>29</v>
      </c>
      <c r="O77" s="248">
        <v>309</v>
      </c>
      <c r="P77" s="177" t="s">
        <v>79</v>
      </c>
      <c r="Q77" s="192">
        <v>0</v>
      </c>
      <c r="R77" s="192">
        <v>1</v>
      </c>
      <c r="S77" s="192">
        <v>1</v>
      </c>
      <c r="T77" s="249">
        <f t="shared" si="1"/>
        <v>2</v>
      </c>
    </row>
    <row r="78" spans="2:20" ht="30" x14ac:dyDescent="0.25">
      <c r="B78" s="216">
        <v>43176.553472222222</v>
      </c>
      <c r="C78" s="210">
        <v>385</v>
      </c>
      <c r="D78" s="210" t="s">
        <v>306</v>
      </c>
      <c r="E78" s="210" t="s">
        <v>39</v>
      </c>
      <c r="F78" s="210" t="s">
        <v>2</v>
      </c>
      <c r="H78" s="258">
        <v>511</v>
      </c>
      <c r="I78" s="257" t="s">
        <v>504</v>
      </c>
      <c r="J78" s="229"/>
      <c r="K78" s="229">
        <v>4</v>
      </c>
      <c r="L78" s="229">
        <v>4</v>
      </c>
      <c r="N78" s="246" t="s">
        <v>7</v>
      </c>
      <c r="O78" s="246">
        <v>263</v>
      </c>
      <c r="P78" s="177" t="s">
        <v>158</v>
      </c>
      <c r="Q78" s="192">
        <v>0</v>
      </c>
      <c r="R78" s="192">
        <v>1</v>
      </c>
      <c r="S78" s="192">
        <v>1</v>
      </c>
      <c r="T78" s="249">
        <f t="shared" si="1"/>
        <v>2</v>
      </c>
    </row>
    <row r="79" spans="2:20" x14ac:dyDescent="0.25">
      <c r="B79" s="216">
        <v>43177.525694444441</v>
      </c>
      <c r="C79" s="210">
        <v>226</v>
      </c>
      <c r="D79" s="210" t="s">
        <v>268</v>
      </c>
      <c r="E79" s="210" t="s">
        <v>7</v>
      </c>
      <c r="F79" s="210" t="s">
        <v>1</v>
      </c>
      <c r="H79" s="213" t="s">
        <v>3</v>
      </c>
      <c r="I79" s="213"/>
      <c r="J79" s="229">
        <v>59</v>
      </c>
      <c r="K79" s="229">
        <v>57</v>
      </c>
      <c r="L79" s="229">
        <v>116</v>
      </c>
      <c r="N79" s="247" t="s">
        <v>39</v>
      </c>
      <c r="O79" s="248">
        <v>120</v>
      </c>
      <c r="P79" s="177" t="s">
        <v>102</v>
      </c>
      <c r="Q79" s="192">
        <v>0</v>
      </c>
      <c r="R79" s="192">
        <v>1</v>
      </c>
      <c r="S79" s="192">
        <v>1</v>
      </c>
      <c r="T79" s="249">
        <f t="shared" si="1"/>
        <v>2</v>
      </c>
    </row>
    <row r="80" spans="2:20" x14ac:dyDescent="0.25">
      <c r="B80" s="216">
        <v>43178.719444444447</v>
      </c>
      <c r="C80" s="210">
        <v>257</v>
      </c>
      <c r="D80" s="210" t="s">
        <v>328</v>
      </c>
      <c r="E80" s="210" t="s">
        <v>29</v>
      </c>
      <c r="F80" s="210" t="s">
        <v>1</v>
      </c>
      <c r="H80" s="242"/>
      <c r="I80" s="51"/>
      <c r="J80" s="51"/>
      <c r="K80" s="51"/>
      <c r="L80" s="51"/>
      <c r="N80" s="246" t="s">
        <v>17</v>
      </c>
      <c r="O80" s="246">
        <v>470</v>
      </c>
      <c r="P80" s="177" t="s">
        <v>416</v>
      </c>
      <c r="Q80" s="192">
        <v>0</v>
      </c>
      <c r="R80" s="192">
        <v>1</v>
      </c>
      <c r="S80" s="192">
        <v>1</v>
      </c>
      <c r="T80" s="249">
        <f t="shared" si="1"/>
        <v>2</v>
      </c>
    </row>
    <row r="81" spans="2:20" x14ac:dyDescent="0.25">
      <c r="B81" s="216">
        <v>43179.361805555556</v>
      </c>
      <c r="C81" s="210">
        <v>162</v>
      </c>
      <c r="D81" s="210" t="s">
        <v>213</v>
      </c>
      <c r="E81" s="210" t="s">
        <v>19</v>
      </c>
      <c r="F81" s="210" t="s">
        <v>2</v>
      </c>
      <c r="H81" s="242"/>
      <c r="I81" s="51"/>
      <c r="J81" s="51"/>
      <c r="K81" s="51"/>
      <c r="L81" s="51"/>
      <c r="N81" s="246" t="s">
        <v>7</v>
      </c>
      <c r="O81" s="246">
        <v>507</v>
      </c>
      <c r="P81" s="177" t="s">
        <v>467</v>
      </c>
      <c r="Q81" s="192">
        <v>0</v>
      </c>
      <c r="R81" s="192">
        <v>1</v>
      </c>
      <c r="S81" s="192">
        <v>1</v>
      </c>
      <c r="T81" s="249">
        <f t="shared" si="1"/>
        <v>2</v>
      </c>
    </row>
    <row r="82" spans="2:20" x14ac:dyDescent="0.25">
      <c r="B82" s="216">
        <v>43179.490277777775</v>
      </c>
      <c r="C82" s="210">
        <v>113</v>
      </c>
      <c r="D82" s="210" t="s">
        <v>290</v>
      </c>
      <c r="E82" s="210" t="s">
        <v>34</v>
      </c>
      <c r="F82" s="210" t="s">
        <v>1</v>
      </c>
      <c r="H82" s="242"/>
      <c r="I82" s="51"/>
      <c r="J82" s="51"/>
      <c r="K82" s="51"/>
      <c r="L82" s="51"/>
      <c r="N82" s="247" t="s">
        <v>7</v>
      </c>
      <c r="O82" s="248">
        <v>178</v>
      </c>
      <c r="P82" s="177" t="s">
        <v>27</v>
      </c>
      <c r="Q82" s="192">
        <v>0</v>
      </c>
      <c r="R82" s="192"/>
      <c r="S82" s="192">
        <v>2</v>
      </c>
      <c r="T82" s="249">
        <f t="shared" ref="T82:T113" si="2">+SUM(Q82:S82)</f>
        <v>2</v>
      </c>
    </row>
    <row r="83" spans="2:20" x14ac:dyDescent="0.25">
      <c r="B83" s="216">
        <v>43179.559027777781</v>
      </c>
      <c r="C83" s="210">
        <v>128</v>
      </c>
      <c r="D83" s="210" t="s">
        <v>518</v>
      </c>
      <c r="E83" s="210" t="s">
        <v>136</v>
      </c>
      <c r="F83" s="210" t="s">
        <v>2</v>
      </c>
      <c r="H83" s="242"/>
      <c r="I83" s="51"/>
      <c r="J83" s="51"/>
      <c r="K83" s="51"/>
      <c r="L83" s="51"/>
      <c r="N83" s="247" t="s">
        <v>7</v>
      </c>
      <c r="O83" s="246">
        <v>461</v>
      </c>
      <c r="P83" s="177" t="s">
        <v>356</v>
      </c>
      <c r="Q83" s="192">
        <v>1</v>
      </c>
      <c r="R83" s="192"/>
      <c r="S83" s="192"/>
      <c r="T83" s="249">
        <f t="shared" si="2"/>
        <v>1</v>
      </c>
    </row>
    <row r="84" spans="2:20" x14ac:dyDescent="0.25">
      <c r="B84" s="216">
        <v>43179.716666666667</v>
      </c>
      <c r="C84" s="210">
        <v>458</v>
      </c>
      <c r="D84" s="210" t="s">
        <v>341</v>
      </c>
      <c r="E84" s="210" t="s">
        <v>343</v>
      </c>
      <c r="F84" s="210" t="s">
        <v>2</v>
      </c>
      <c r="H84" s="178"/>
      <c r="I84" s="63"/>
      <c r="J84" s="63"/>
      <c r="K84" s="63"/>
      <c r="L84" s="63"/>
      <c r="N84" s="246" t="s">
        <v>7</v>
      </c>
      <c r="O84" s="246">
        <v>248</v>
      </c>
      <c r="P84" s="177" t="s">
        <v>146</v>
      </c>
      <c r="Q84" s="192">
        <v>1</v>
      </c>
      <c r="R84" s="192"/>
      <c r="S84" s="192"/>
      <c r="T84" s="249">
        <f t="shared" si="2"/>
        <v>1</v>
      </c>
    </row>
    <row r="85" spans="2:20" x14ac:dyDescent="0.25">
      <c r="B85" s="216">
        <v>43180.572916666664</v>
      </c>
      <c r="C85" s="210">
        <v>200</v>
      </c>
      <c r="D85" s="210" t="s">
        <v>228</v>
      </c>
      <c r="E85" s="210" t="s">
        <v>34</v>
      </c>
      <c r="F85" s="210" t="s">
        <v>1</v>
      </c>
      <c r="H85" s="178"/>
      <c r="I85" s="63"/>
      <c r="J85" s="63"/>
      <c r="K85" s="63"/>
      <c r="L85" s="63"/>
      <c r="N85" s="246" t="s">
        <v>7</v>
      </c>
      <c r="O85" s="246">
        <v>229</v>
      </c>
      <c r="P85" s="177" t="s">
        <v>156</v>
      </c>
      <c r="Q85" s="192">
        <v>1</v>
      </c>
      <c r="R85" s="192"/>
      <c r="S85" s="192"/>
      <c r="T85" s="249">
        <f t="shared" si="2"/>
        <v>1</v>
      </c>
    </row>
    <row r="86" spans="2:20" x14ac:dyDescent="0.25">
      <c r="B86" s="216">
        <v>43180.652777777781</v>
      </c>
      <c r="C86" s="210">
        <v>456</v>
      </c>
      <c r="D86" s="210" t="s">
        <v>339</v>
      </c>
      <c r="E86" s="210" t="s">
        <v>17</v>
      </c>
      <c r="F86" s="210" t="s">
        <v>2</v>
      </c>
      <c r="H86" s="178"/>
      <c r="I86" s="63"/>
      <c r="J86" s="63"/>
      <c r="K86" s="63"/>
      <c r="L86" s="63"/>
      <c r="N86" s="247" t="s">
        <v>67</v>
      </c>
      <c r="O86" s="248">
        <v>312</v>
      </c>
      <c r="P86" s="177" t="s">
        <v>68</v>
      </c>
      <c r="Q86" s="192">
        <v>1</v>
      </c>
      <c r="R86" s="192"/>
      <c r="S86" s="192"/>
      <c r="T86" s="249">
        <f t="shared" si="2"/>
        <v>1</v>
      </c>
    </row>
    <row r="87" spans="2:20" x14ac:dyDescent="0.25">
      <c r="B87" s="216">
        <v>43180.667361111111</v>
      </c>
      <c r="C87" s="210">
        <v>465</v>
      </c>
      <c r="D87" s="210" t="s">
        <v>519</v>
      </c>
      <c r="E87" s="210" t="s">
        <v>7</v>
      </c>
      <c r="F87" s="210" t="s">
        <v>2</v>
      </c>
      <c r="H87" s="178"/>
      <c r="I87" s="63"/>
      <c r="J87" s="63"/>
      <c r="K87" s="63"/>
      <c r="L87" s="63"/>
      <c r="N87" s="247" t="s">
        <v>87</v>
      </c>
      <c r="O87" s="248">
        <v>127</v>
      </c>
      <c r="P87" s="177" t="s">
        <v>88</v>
      </c>
      <c r="Q87" s="192">
        <v>1</v>
      </c>
      <c r="R87" s="192"/>
      <c r="S87" s="192"/>
      <c r="T87" s="249">
        <f t="shared" si="2"/>
        <v>1</v>
      </c>
    </row>
    <row r="88" spans="2:20" x14ac:dyDescent="0.25">
      <c r="B88" s="216">
        <v>43180.679861111108</v>
      </c>
      <c r="C88" s="210">
        <v>505</v>
      </c>
      <c r="D88" s="210" t="s">
        <v>495</v>
      </c>
      <c r="E88" s="210" t="s">
        <v>7</v>
      </c>
      <c r="F88" s="210" t="s">
        <v>2</v>
      </c>
      <c r="L88" s="63"/>
      <c r="N88" s="247" t="s">
        <v>34</v>
      </c>
      <c r="O88" s="248">
        <v>311</v>
      </c>
      <c r="P88" s="177" t="s">
        <v>78</v>
      </c>
      <c r="Q88" s="192">
        <v>1</v>
      </c>
      <c r="R88" s="192"/>
      <c r="S88" s="192"/>
      <c r="T88" s="249">
        <f t="shared" si="2"/>
        <v>1</v>
      </c>
    </row>
    <row r="89" spans="2:20" x14ac:dyDescent="0.25">
      <c r="B89" s="216">
        <v>43181.369444444441</v>
      </c>
      <c r="C89" s="210">
        <v>367</v>
      </c>
      <c r="D89" s="210" t="s">
        <v>233</v>
      </c>
      <c r="E89" s="210" t="s">
        <v>7</v>
      </c>
      <c r="F89" s="210" t="s">
        <v>2</v>
      </c>
      <c r="L89" s="63"/>
      <c r="N89" s="246" t="s">
        <v>91</v>
      </c>
      <c r="O89" s="246">
        <v>215</v>
      </c>
      <c r="P89" s="177" t="s">
        <v>173</v>
      </c>
      <c r="Q89" s="192">
        <v>1</v>
      </c>
      <c r="R89" s="192"/>
      <c r="S89" s="192"/>
      <c r="T89" s="249">
        <f t="shared" si="2"/>
        <v>1</v>
      </c>
    </row>
    <row r="90" spans="2:20" x14ac:dyDescent="0.25">
      <c r="B90" s="216">
        <v>43181.556944444441</v>
      </c>
      <c r="C90" s="210">
        <v>258</v>
      </c>
      <c r="D90" s="210" t="s">
        <v>288</v>
      </c>
      <c r="E90" s="210" t="s">
        <v>39</v>
      </c>
      <c r="F90" s="210" t="s">
        <v>1</v>
      </c>
      <c r="N90" s="246" t="s">
        <v>109</v>
      </c>
      <c r="O90" s="246">
        <v>498</v>
      </c>
      <c r="P90" s="177" t="s">
        <v>417</v>
      </c>
      <c r="Q90" s="192">
        <v>1</v>
      </c>
      <c r="R90" s="192"/>
      <c r="S90" s="192"/>
      <c r="T90" s="249">
        <f t="shared" si="2"/>
        <v>1</v>
      </c>
    </row>
    <row r="91" spans="2:20" x14ac:dyDescent="0.25">
      <c r="B91" s="216">
        <v>43181.726388888892</v>
      </c>
      <c r="C91" s="210">
        <v>468</v>
      </c>
      <c r="D91" s="210" t="s">
        <v>441</v>
      </c>
      <c r="E91" s="210" t="s">
        <v>7</v>
      </c>
      <c r="F91" s="210" t="s">
        <v>1</v>
      </c>
      <c r="N91" s="247" t="s">
        <v>39</v>
      </c>
      <c r="O91" s="248">
        <v>188</v>
      </c>
      <c r="P91" s="177" t="s">
        <v>121</v>
      </c>
      <c r="Q91" s="192">
        <v>0</v>
      </c>
      <c r="R91" s="192">
        <v>1</v>
      </c>
      <c r="S91" s="192"/>
      <c r="T91" s="249">
        <f t="shared" si="2"/>
        <v>1</v>
      </c>
    </row>
    <row r="92" spans="2:20" x14ac:dyDescent="0.25">
      <c r="B92" s="216">
        <v>43182.436805555553</v>
      </c>
      <c r="C92" s="210">
        <v>457</v>
      </c>
      <c r="D92" s="210" t="s">
        <v>491</v>
      </c>
      <c r="E92" s="210" t="s">
        <v>113</v>
      </c>
      <c r="F92" s="210" t="s">
        <v>1</v>
      </c>
      <c r="N92" s="247" t="s">
        <v>7</v>
      </c>
      <c r="O92" s="246">
        <v>469</v>
      </c>
      <c r="P92" s="177" t="s">
        <v>364</v>
      </c>
      <c r="Q92" s="192">
        <v>0</v>
      </c>
      <c r="R92" s="192">
        <v>1</v>
      </c>
      <c r="S92" s="192"/>
      <c r="T92" s="249">
        <f t="shared" si="2"/>
        <v>1</v>
      </c>
    </row>
    <row r="93" spans="2:20" x14ac:dyDescent="0.25">
      <c r="B93" s="216">
        <v>43182.504861111112</v>
      </c>
      <c r="C93" s="210">
        <v>157</v>
      </c>
      <c r="D93" s="210" t="s">
        <v>243</v>
      </c>
      <c r="E93" s="210" t="s">
        <v>7</v>
      </c>
      <c r="F93" s="210" t="s">
        <v>1</v>
      </c>
      <c r="N93" s="247" t="s">
        <v>54</v>
      </c>
      <c r="O93" s="248">
        <v>144</v>
      </c>
      <c r="P93" s="177" t="s">
        <v>55</v>
      </c>
      <c r="Q93" s="192">
        <v>0</v>
      </c>
      <c r="R93" s="192">
        <v>1</v>
      </c>
      <c r="S93" s="192"/>
      <c r="T93" s="249">
        <f t="shared" si="2"/>
        <v>1</v>
      </c>
    </row>
    <row r="94" spans="2:20" x14ac:dyDescent="0.25">
      <c r="B94" s="216">
        <v>43182.746527777781</v>
      </c>
      <c r="C94" s="210">
        <v>297</v>
      </c>
      <c r="D94" s="210" t="s">
        <v>211</v>
      </c>
      <c r="E94" s="210" t="s">
        <v>19</v>
      </c>
      <c r="F94" s="210" t="s">
        <v>2</v>
      </c>
      <c r="H94" s="253" t="s">
        <v>500</v>
      </c>
      <c r="I94" s="253"/>
      <c r="J94" s="253"/>
      <c r="K94" s="254"/>
      <c r="L94" s="63"/>
      <c r="N94" s="247" t="s">
        <v>45</v>
      </c>
      <c r="O94" s="248">
        <v>146</v>
      </c>
      <c r="P94" s="177" t="s">
        <v>46</v>
      </c>
      <c r="Q94" s="192">
        <v>0</v>
      </c>
      <c r="R94" s="192">
        <v>1</v>
      </c>
      <c r="S94" s="192"/>
      <c r="T94" s="249">
        <f t="shared" si="2"/>
        <v>1</v>
      </c>
    </row>
    <row r="95" spans="2:20" x14ac:dyDescent="0.25">
      <c r="B95" s="216">
        <v>43183.482638888891</v>
      </c>
      <c r="C95" s="210">
        <v>147</v>
      </c>
      <c r="D95" s="210" t="s">
        <v>245</v>
      </c>
      <c r="E95" s="210" t="s">
        <v>63</v>
      </c>
      <c r="F95" s="210" t="s">
        <v>1</v>
      </c>
      <c r="H95" s="231" t="s">
        <v>497</v>
      </c>
      <c r="I95" s="21" t="s">
        <v>498</v>
      </c>
      <c r="J95" s="21" t="s">
        <v>0</v>
      </c>
      <c r="K95" s="255" t="s">
        <v>5</v>
      </c>
      <c r="L95" s="63"/>
      <c r="N95" s="247" t="s">
        <v>7</v>
      </c>
      <c r="O95" s="248">
        <v>158</v>
      </c>
      <c r="P95" s="177" t="s">
        <v>120</v>
      </c>
      <c r="Q95" s="192">
        <v>0</v>
      </c>
      <c r="R95" s="192">
        <v>1</v>
      </c>
      <c r="S95" s="192"/>
      <c r="T95" s="249">
        <f t="shared" si="2"/>
        <v>1</v>
      </c>
    </row>
    <row r="96" spans="2:20" ht="45" x14ac:dyDescent="0.25">
      <c r="B96" s="216">
        <v>43183.503472222219</v>
      </c>
      <c r="C96" s="210">
        <v>253</v>
      </c>
      <c r="D96" s="210" t="s">
        <v>282</v>
      </c>
      <c r="E96" s="210" t="s">
        <v>7</v>
      </c>
      <c r="F96" s="210" t="s">
        <v>1</v>
      </c>
      <c r="H96" s="238" t="s">
        <v>235</v>
      </c>
      <c r="I96" s="239">
        <v>43161.546527777777</v>
      </c>
      <c r="J96" s="240" t="s">
        <v>1</v>
      </c>
      <c r="K96" s="241">
        <v>1</v>
      </c>
      <c r="L96" s="63"/>
      <c r="N96" s="247" t="s">
        <v>34</v>
      </c>
      <c r="O96" s="248">
        <v>175</v>
      </c>
      <c r="P96" s="177" t="s">
        <v>35</v>
      </c>
      <c r="Q96" s="192">
        <v>0</v>
      </c>
      <c r="R96" s="192">
        <v>1</v>
      </c>
      <c r="S96" s="192"/>
      <c r="T96" s="249">
        <f t="shared" si="2"/>
        <v>1</v>
      </c>
    </row>
    <row r="97" spans="2:20" x14ac:dyDescent="0.25">
      <c r="B97" s="216">
        <v>43183.51666666667</v>
      </c>
      <c r="C97" s="210">
        <v>459</v>
      </c>
      <c r="D97" s="210" t="s">
        <v>353</v>
      </c>
      <c r="E97" s="210" t="s">
        <v>343</v>
      </c>
      <c r="F97" s="210" t="s">
        <v>2</v>
      </c>
      <c r="H97" s="238"/>
      <c r="I97" s="239">
        <v>43174.460416666669</v>
      </c>
      <c r="J97" s="240" t="s">
        <v>1</v>
      </c>
      <c r="K97" s="241">
        <v>1</v>
      </c>
      <c r="L97" s="63"/>
      <c r="N97" s="247" t="s">
        <v>9</v>
      </c>
      <c r="O97" s="248">
        <v>135</v>
      </c>
      <c r="P97" s="177" t="s">
        <v>10</v>
      </c>
      <c r="Q97" s="192">
        <v>0</v>
      </c>
      <c r="R97" s="192">
        <v>1</v>
      </c>
      <c r="S97" s="192"/>
      <c r="T97" s="249">
        <f t="shared" si="2"/>
        <v>1</v>
      </c>
    </row>
    <row r="98" spans="2:20" x14ac:dyDescent="0.25">
      <c r="B98" s="216">
        <v>43183.54583333333</v>
      </c>
      <c r="C98" s="210">
        <v>467</v>
      </c>
      <c r="D98" s="210" t="s">
        <v>419</v>
      </c>
      <c r="E98" s="210" t="s">
        <v>7</v>
      </c>
      <c r="F98" s="210" t="s">
        <v>2</v>
      </c>
      <c r="H98" s="238"/>
      <c r="I98" s="239">
        <v>43176.347222222219</v>
      </c>
      <c r="J98" s="240" t="s">
        <v>1</v>
      </c>
      <c r="K98" s="241">
        <v>1</v>
      </c>
      <c r="L98" s="63"/>
      <c r="N98" s="247" t="s">
        <v>118</v>
      </c>
      <c r="O98" s="248">
        <v>142</v>
      </c>
      <c r="P98" s="177" t="s">
        <v>119</v>
      </c>
      <c r="Q98" s="192">
        <v>0</v>
      </c>
      <c r="R98" s="192">
        <v>1</v>
      </c>
      <c r="S98" s="192"/>
      <c r="T98" s="249">
        <f t="shared" si="2"/>
        <v>1</v>
      </c>
    </row>
    <row r="99" spans="2:20" ht="30" x14ac:dyDescent="0.25">
      <c r="B99" s="216">
        <v>43183.578472222223</v>
      </c>
      <c r="C99" s="210">
        <v>309</v>
      </c>
      <c r="D99" s="210" t="s">
        <v>212</v>
      </c>
      <c r="E99" s="210" t="s">
        <v>29</v>
      </c>
      <c r="F99" s="210" t="s">
        <v>1</v>
      </c>
      <c r="H99" s="49" t="s">
        <v>290</v>
      </c>
      <c r="I99" s="236">
        <v>43179.490277777775</v>
      </c>
      <c r="J99" s="50" t="s">
        <v>1</v>
      </c>
      <c r="K99" s="237">
        <v>1</v>
      </c>
      <c r="L99" s="63"/>
      <c r="N99" s="246" t="s">
        <v>39</v>
      </c>
      <c r="O99" s="246">
        <v>388</v>
      </c>
      <c r="P99" s="177" t="s">
        <v>127</v>
      </c>
      <c r="Q99" s="192">
        <v>0</v>
      </c>
      <c r="R99" s="192"/>
      <c r="S99" s="192">
        <v>1</v>
      </c>
      <c r="T99" s="249">
        <f t="shared" si="2"/>
        <v>1</v>
      </c>
    </row>
    <row r="100" spans="2:20" ht="45" x14ac:dyDescent="0.25">
      <c r="B100" s="216">
        <v>43184.474999999999</v>
      </c>
      <c r="C100" s="210">
        <v>199</v>
      </c>
      <c r="D100" s="210" t="s">
        <v>242</v>
      </c>
      <c r="E100" s="210" t="s">
        <v>34</v>
      </c>
      <c r="F100" s="210" t="s">
        <v>1</v>
      </c>
      <c r="H100" s="49" t="s">
        <v>226</v>
      </c>
      <c r="I100" s="236">
        <v>43160.809027777781</v>
      </c>
      <c r="J100" s="50" t="s">
        <v>1</v>
      </c>
      <c r="K100" s="237">
        <v>1</v>
      </c>
      <c r="L100" s="63"/>
      <c r="N100" s="247" t="s">
        <v>7</v>
      </c>
      <c r="O100" s="248">
        <v>155</v>
      </c>
      <c r="P100" s="177" t="s">
        <v>105</v>
      </c>
      <c r="Q100" s="192">
        <v>0</v>
      </c>
      <c r="R100" s="192"/>
      <c r="S100" s="192">
        <v>1</v>
      </c>
      <c r="T100" s="249">
        <f t="shared" si="2"/>
        <v>1</v>
      </c>
    </row>
    <row r="101" spans="2:20" ht="30" x14ac:dyDescent="0.25">
      <c r="B101" s="216">
        <v>43185.361111111109</v>
      </c>
      <c r="C101" s="210">
        <v>382</v>
      </c>
      <c r="D101" s="210" t="s">
        <v>232</v>
      </c>
      <c r="E101" s="210" t="s">
        <v>136</v>
      </c>
      <c r="F101" s="210" t="s">
        <v>2</v>
      </c>
      <c r="H101" s="49" t="s">
        <v>276</v>
      </c>
      <c r="I101" s="236">
        <v>43175.436111111114</v>
      </c>
      <c r="J101" s="50" t="s">
        <v>1</v>
      </c>
      <c r="K101" s="237">
        <v>1</v>
      </c>
      <c r="L101" s="63"/>
      <c r="N101" s="246" t="s">
        <v>29</v>
      </c>
      <c r="O101" s="246">
        <v>390</v>
      </c>
      <c r="P101" s="177" t="s">
        <v>30</v>
      </c>
      <c r="Q101" s="192">
        <v>0</v>
      </c>
      <c r="R101" s="192"/>
      <c r="S101" s="192">
        <v>1</v>
      </c>
      <c r="T101" s="249">
        <f t="shared" si="2"/>
        <v>1</v>
      </c>
    </row>
    <row r="102" spans="2:20" x14ac:dyDescent="0.25">
      <c r="B102" s="216">
        <v>43185.425000000003</v>
      </c>
      <c r="C102" s="210">
        <v>152</v>
      </c>
      <c r="D102" s="210" t="s">
        <v>317</v>
      </c>
      <c r="E102" s="210" t="s">
        <v>39</v>
      </c>
      <c r="F102" s="210" t="s">
        <v>1</v>
      </c>
      <c r="H102" s="49"/>
      <c r="I102" s="236">
        <v>43187.758333333331</v>
      </c>
      <c r="J102" s="50" t="s">
        <v>2</v>
      </c>
      <c r="K102" s="237">
        <v>1</v>
      </c>
      <c r="L102" s="63"/>
      <c r="N102" s="247" t="s">
        <v>7</v>
      </c>
      <c r="O102" s="246">
        <v>467</v>
      </c>
      <c r="P102" s="177" t="s">
        <v>362</v>
      </c>
      <c r="Q102" s="192">
        <v>0</v>
      </c>
      <c r="R102" s="192"/>
      <c r="S102" s="192">
        <v>1</v>
      </c>
      <c r="T102" s="249">
        <f t="shared" si="2"/>
        <v>1</v>
      </c>
    </row>
    <row r="103" spans="2:20" x14ac:dyDescent="0.25">
      <c r="B103" s="216">
        <v>43185.476388888892</v>
      </c>
      <c r="C103" s="210">
        <v>265</v>
      </c>
      <c r="D103" s="210" t="s">
        <v>275</v>
      </c>
      <c r="E103" s="210" t="s">
        <v>7</v>
      </c>
      <c r="F103" s="210" t="s">
        <v>2</v>
      </c>
      <c r="H103" s="49"/>
      <c r="I103" s="236">
        <v>43187.765972222223</v>
      </c>
      <c r="J103" s="50" t="s">
        <v>1</v>
      </c>
      <c r="K103" s="237">
        <v>1</v>
      </c>
      <c r="L103" s="63"/>
      <c r="N103" s="246" t="s">
        <v>34</v>
      </c>
      <c r="O103" s="246">
        <v>199</v>
      </c>
      <c r="P103" s="177" t="s">
        <v>169</v>
      </c>
      <c r="Q103" s="192">
        <v>0</v>
      </c>
      <c r="R103" s="192"/>
      <c r="S103" s="192">
        <v>1</v>
      </c>
      <c r="T103" s="249">
        <f t="shared" si="2"/>
        <v>1</v>
      </c>
    </row>
    <row r="104" spans="2:20" ht="30" x14ac:dyDescent="0.25">
      <c r="B104" s="216">
        <v>43185.502083333333</v>
      </c>
      <c r="C104" s="210">
        <v>382</v>
      </c>
      <c r="D104" s="210" t="s">
        <v>232</v>
      </c>
      <c r="E104" s="210" t="s">
        <v>136</v>
      </c>
      <c r="F104" s="210" t="s">
        <v>2</v>
      </c>
      <c r="H104" s="49" t="s">
        <v>245</v>
      </c>
      <c r="I104" s="236">
        <v>43183.482638888891</v>
      </c>
      <c r="J104" s="50" t="s">
        <v>1</v>
      </c>
      <c r="K104" s="237">
        <v>1</v>
      </c>
      <c r="L104" s="63"/>
      <c r="N104" s="246" t="s">
        <v>39</v>
      </c>
      <c r="O104" s="246">
        <v>258</v>
      </c>
      <c r="P104" s="177" t="s">
        <v>165</v>
      </c>
      <c r="Q104" s="192">
        <v>0</v>
      </c>
      <c r="R104" s="192"/>
      <c r="S104" s="192">
        <v>1</v>
      </c>
      <c r="T104" s="249">
        <f t="shared" si="2"/>
        <v>1</v>
      </c>
    </row>
    <row r="105" spans="2:20" ht="30" x14ac:dyDescent="0.25">
      <c r="B105" s="216">
        <v>43185.511111111111</v>
      </c>
      <c r="C105" s="210">
        <v>511</v>
      </c>
      <c r="D105" s="210" t="s">
        <v>504</v>
      </c>
      <c r="E105" s="210" t="s">
        <v>7</v>
      </c>
      <c r="F105" s="210" t="s">
        <v>1</v>
      </c>
      <c r="H105" s="233" t="s">
        <v>243</v>
      </c>
      <c r="I105" s="234">
        <v>43165.456944444442</v>
      </c>
      <c r="J105" s="113" t="s">
        <v>1</v>
      </c>
      <c r="K105" s="235">
        <v>1</v>
      </c>
      <c r="L105" s="63"/>
      <c r="N105" s="247" t="s">
        <v>17</v>
      </c>
      <c r="O105" s="248">
        <v>122</v>
      </c>
      <c r="P105" s="177" t="s">
        <v>77</v>
      </c>
      <c r="Q105" s="192">
        <v>0</v>
      </c>
      <c r="R105" s="192"/>
      <c r="S105" s="192">
        <v>1</v>
      </c>
      <c r="T105" s="249">
        <f t="shared" si="2"/>
        <v>1</v>
      </c>
    </row>
    <row r="106" spans="2:20" x14ac:dyDescent="0.25">
      <c r="B106" s="216">
        <v>43185.671527777777</v>
      </c>
      <c r="C106" s="210">
        <v>451</v>
      </c>
      <c r="D106" s="210" t="s">
        <v>267</v>
      </c>
      <c r="E106" s="210" t="s">
        <v>7</v>
      </c>
      <c r="F106" s="210" t="s">
        <v>2</v>
      </c>
      <c r="H106" s="233"/>
      <c r="I106" s="234">
        <v>43167.675000000003</v>
      </c>
      <c r="J106" s="113" t="s">
        <v>1</v>
      </c>
      <c r="K106" s="235">
        <v>1</v>
      </c>
      <c r="L106" s="63"/>
      <c r="N106" s="247" t="s">
        <v>58</v>
      </c>
      <c r="O106" s="248">
        <v>138</v>
      </c>
      <c r="P106" s="177" t="s">
        <v>59</v>
      </c>
      <c r="Q106" s="192">
        <v>0</v>
      </c>
      <c r="R106" s="192"/>
      <c r="S106" s="192">
        <v>1</v>
      </c>
      <c r="T106" s="249">
        <f t="shared" si="2"/>
        <v>1</v>
      </c>
    </row>
    <row r="107" spans="2:20" x14ac:dyDescent="0.25">
      <c r="B107" s="216">
        <v>43185.679166666669</v>
      </c>
      <c r="C107" s="210">
        <v>451</v>
      </c>
      <c r="D107" s="210" t="s">
        <v>267</v>
      </c>
      <c r="E107" s="210" t="s">
        <v>7</v>
      </c>
      <c r="F107" s="210" t="s">
        <v>2</v>
      </c>
      <c r="H107" s="233"/>
      <c r="I107" s="234">
        <v>43168.682638888888</v>
      </c>
      <c r="J107" s="113" t="s">
        <v>1</v>
      </c>
      <c r="K107" s="235">
        <v>1</v>
      </c>
      <c r="L107" s="63"/>
      <c r="N107" s="246" t="s">
        <v>17</v>
      </c>
      <c r="O107" s="246">
        <v>456</v>
      </c>
      <c r="P107" s="246" t="s">
        <v>256</v>
      </c>
      <c r="Q107" s="192">
        <v>0</v>
      </c>
      <c r="R107" s="192"/>
      <c r="S107" s="192">
        <v>1</v>
      </c>
      <c r="T107" s="249">
        <f t="shared" si="2"/>
        <v>1</v>
      </c>
    </row>
    <row r="108" spans="2:20" x14ac:dyDescent="0.25">
      <c r="B108" s="216">
        <v>43185.682638888888</v>
      </c>
      <c r="C108" s="210">
        <v>496</v>
      </c>
      <c r="D108" s="210" t="s">
        <v>439</v>
      </c>
      <c r="E108" s="210" t="s">
        <v>7</v>
      </c>
      <c r="F108" s="210" t="s">
        <v>2</v>
      </c>
      <c r="H108" s="233"/>
      <c r="I108" s="234">
        <v>43172.49722222222</v>
      </c>
      <c r="J108" s="113" t="s">
        <v>1</v>
      </c>
      <c r="K108" s="235">
        <v>1</v>
      </c>
      <c r="L108" s="63"/>
      <c r="N108" s="246" t="s">
        <v>7</v>
      </c>
      <c r="O108" s="246">
        <v>499</v>
      </c>
      <c r="P108" s="177" t="s">
        <v>426</v>
      </c>
      <c r="Q108" s="192">
        <v>0</v>
      </c>
      <c r="R108" s="192"/>
      <c r="S108" s="192">
        <v>1</v>
      </c>
      <c r="T108" s="249">
        <f t="shared" si="2"/>
        <v>1</v>
      </c>
    </row>
    <row r="109" spans="2:20" x14ac:dyDescent="0.25">
      <c r="B109" s="216">
        <v>43185.709027777775</v>
      </c>
      <c r="C109" s="210">
        <v>499</v>
      </c>
      <c r="D109" s="210" t="s">
        <v>436</v>
      </c>
      <c r="E109" s="210" t="s">
        <v>7</v>
      </c>
      <c r="F109" s="210" t="s">
        <v>1</v>
      </c>
      <c r="H109" s="233"/>
      <c r="I109" s="234">
        <v>43174.446527777778</v>
      </c>
      <c r="J109" s="113" t="s">
        <v>1</v>
      </c>
      <c r="K109" s="235">
        <v>1</v>
      </c>
      <c r="L109" s="63"/>
      <c r="N109" s="246" t="s">
        <v>136</v>
      </c>
      <c r="O109" s="246">
        <v>128</v>
      </c>
      <c r="P109" s="177" t="s">
        <v>179</v>
      </c>
      <c r="Q109" s="192">
        <v>0</v>
      </c>
      <c r="R109" s="192"/>
      <c r="S109" s="192">
        <v>1</v>
      </c>
      <c r="T109" s="249">
        <f t="shared" si="2"/>
        <v>1</v>
      </c>
    </row>
    <row r="110" spans="2:20" x14ac:dyDescent="0.25">
      <c r="B110" s="216">
        <v>43185.72152777778</v>
      </c>
      <c r="C110" s="210">
        <v>455</v>
      </c>
      <c r="D110" s="210" t="s">
        <v>492</v>
      </c>
      <c r="E110" s="210" t="s">
        <v>183</v>
      </c>
      <c r="F110" s="210" t="s">
        <v>1</v>
      </c>
      <c r="H110" s="233"/>
      <c r="I110" s="234">
        <v>43182.504861111112</v>
      </c>
      <c r="J110" s="113" t="s">
        <v>1</v>
      </c>
      <c r="K110" s="235">
        <v>1</v>
      </c>
      <c r="L110" s="63"/>
      <c r="N110" s="247" t="s">
        <v>41</v>
      </c>
      <c r="O110" s="248">
        <v>184</v>
      </c>
      <c r="P110" s="177" t="s">
        <v>73</v>
      </c>
      <c r="Q110" s="192">
        <v>0</v>
      </c>
      <c r="R110" s="192"/>
      <c r="S110" s="192">
        <v>1</v>
      </c>
      <c r="T110" s="249">
        <f t="shared" si="2"/>
        <v>1</v>
      </c>
    </row>
    <row r="111" spans="2:20" ht="30" x14ac:dyDescent="0.25">
      <c r="B111" s="216">
        <v>43185.840324074074</v>
      </c>
      <c r="C111" s="210">
        <v>178</v>
      </c>
      <c r="D111" s="210" t="s">
        <v>523</v>
      </c>
      <c r="E111" s="210" t="s">
        <v>343</v>
      </c>
      <c r="F111" s="210" t="s">
        <v>522</v>
      </c>
      <c r="H111" s="49" t="s">
        <v>213</v>
      </c>
      <c r="I111" s="236">
        <v>43179.361805555556</v>
      </c>
      <c r="J111" s="50" t="s">
        <v>2</v>
      </c>
      <c r="K111" s="237">
        <v>1</v>
      </c>
      <c r="L111" s="63"/>
      <c r="N111" s="247" t="s">
        <v>7</v>
      </c>
      <c r="O111" s="246">
        <v>465</v>
      </c>
      <c r="P111" s="177" t="s">
        <v>363</v>
      </c>
      <c r="Q111" s="192">
        <v>0</v>
      </c>
      <c r="R111" s="192"/>
      <c r="S111" s="192">
        <v>1</v>
      </c>
      <c r="T111" s="249">
        <f t="shared" si="2"/>
        <v>1</v>
      </c>
    </row>
    <row r="112" spans="2:20" ht="30" x14ac:dyDescent="0.25">
      <c r="B112" s="216">
        <v>43186.431944444441</v>
      </c>
      <c r="C112" s="210">
        <v>122</v>
      </c>
      <c r="D112" s="210" t="s">
        <v>437</v>
      </c>
      <c r="E112" s="210" t="s">
        <v>17</v>
      </c>
      <c r="F112" s="210" t="s">
        <v>1</v>
      </c>
      <c r="H112" s="49" t="s">
        <v>279</v>
      </c>
      <c r="I112" s="236">
        <v>43171.789583333331</v>
      </c>
      <c r="J112" s="50" t="s">
        <v>1</v>
      </c>
      <c r="K112" s="237">
        <v>1</v>
      </c>
      <c r="L112" s="63"/>
      <c r="N112" s="246" t="s">
        <v>7</v>
      </c>
      <c r="O112" s="246">
        <v>268</v>
      </c>
      <c r="P112" s="177" t="s">
        <v>43</v>
      </c>
      <c r="Q112" s="192">
        <v>0</v>
      </c>
      <c r="R112" s="192"/>
      <c r="S112" s="192"/>
      <c r="T112" s="249">
        <f t="shared" si="2"/>
        <v>0</v>
      </c>
    </row>
    <row r="113" spans="2:20" ht="30" x14ac:dyDescent="0.25">
      <c r="B113" s="216">
        <v>43187.549305555556</v>
      </c>
      <c r="C113" s="210">
        <v>378</v>
      </c>
      <c r="D113" s="210" t="s">
        <v>221</v>
      </c>
      <c r="E113" s="210" t="s">
        <v>7</v>
      </c>
      <c r="F113" s="210" t="s">
        <v>2</v>
      </c>
      <c r="H113" s="49" t="s">
        <v>223</v>
      </c>
      <c r="I113" s="236">
        <v>43166.481249999997</v>
      </c>
      <c r="J113" s="50" t="s">
        <v>2</v>
      </c>
      <c r="K113" s="237">
        <v>1</v>
      </c>
      <c r="L113" s="63"/>
      <c r="N113" s="247" t="s">
        <v>7</v>
      </c>
      <c r="O113" s="248">
        <v>166</v>
      </c>
      <c r="P113" s="177" t="s">
        <v>23</v>
      </c>
      <c r="Q113" s="192">
        <v>0</v>
      </c>
      <c r="R113" s="192"/>
      <c r="S113" s="192"/>
      <c r="T113" s="249">
        <f t="shared" si="2"/>
        <v>0</v>
      </c>
    </row>
    <row r="114" spans="2:20" ht="30" x14ac:dyDescent="0.25">
      <c r="B114" s="216">
        <v>43187.739583333336</v>
      </c>
      <c r="C114" s="210">
        <v>155</v>
      </c>
      <c r="D114" s="210" t="s">
        <v>301</v>
      </c>
      <c r="E114" s="210" t="s">
        <v>7</v>
      </c>
      <c r="F114" s="210" t="s">
        <v>2</v>
      </c>
      <c r="H114" s="49" t="s">
        <v>337</v>
      </c>
      <c r="I114" s="236">
        <v>43171.818055555559</v>
      </c>
      <c r="J114" s="50" t="s">
        <v>1</v>
      </c>
      <c r="K114" s="237">
        <v>1</v>
      </c>
      <c r="L114" s="63"/>
      <c r="N114" s="246" t="s">
        <v>7</v>
      </c>
      <c r="O114" s="246">
        <v>225</v>
      </c>
      <c r="P114" s="177" t="s">
        <v>153</v>
      </c>
      <c r="Q114" s="192">
        <v>0</v>
      </c>
      <c r="R114" s="192"/>
      <c r="S114" s="192"/>
      <c r="T114" s="249">
        <f t="shared" ref="T114:T145" si="3">+SUM(Q114:S114)</f>
        <v>0</v>
      </c>
    </row>
    <row r="115" spans="2:20" x14ac:dyDescent="0.25">
      <c r="B115" s="216">
        <v>43187.758333333331</v>
      </c>
      <c r="C115" s="210">
        <v>143</v>
      </c>
      <c r="D115" s="210" t="s">
        <v>276</v>
      </c>
      <c r="E115" s="210" t="s">
        <v>48</v>
      </c>
      <c r="F115" s="210" t="s">
        <v>2</v>
      </c>
      <c r="H115" s="49"/>
      <c r="I115" s="236">
        <v>43175.524305555555</v>
      </c>
      <c r="J115" s="50" t="s">
        <v>1</v>
      </c>
      <c r="K115" s="237">
        <v>1</v>
      </c>
      <c r="L115" s="63"/>
      <c r="N115" s="247" t="s">
        <v>103</v>
      </c>
      <c r="O115" s="248">
        <v>131</v>
      </c>
      <c r="P115" s="177" t="s">
        <v>104</v>
      </c>
      <c r="Q115" s="192">
        <v>0</v>
      </c>
      <c r="R115" s="192"/>
      <c r="S115" s="192"/>
      <c r="T115" s="249">
        <f t="shared" si="3"/>
        <v>0</v>
      </c>
    </row>
    <row r="116" spans="2:20" ht="45" x14ac:dyDescent="0.25">
      <c r="B116" s="216">
        <v>43187.765972222223</v>
      </c>
      <c r="C116" s="210">
        <v>143</v>
      </c>
      <c r="D116" s="210" t="s">
        <v>276</v>
      </c>
      <c r="E116" s="210" t="s">
        <v>48</v>
      </c>
      <c r="F116" s="210" t="s">
        <v>1</v>
      </c>
      <c r="H116" s="109" t="s">
        <v>228</v>
      </c>
      <c r="I116" s="236">
        <v>43180.572916666664</v>
      </c>
      <c r="J116" s="50" t="s">
        <v>1</v>
      </c>
      <c r="K116" s="237">
        <v>1</v>
      </c>
      <c r="L116" s="63"/>
      <c r="N116" s="247" t="s">
        <v>131</v>
      </c>
      <c r="O116" s="248">
        <v>134</v>
      </c>
      <c r="P116" s="177" t="s">
        <v>132</v>
      </c>
      <c r="Q116" s="192">
        <v>0</v>
      </c>
      <c r="R116" s="192"/>
      <c r="S116" s="192"/>
      <c r="T116" s="249">
        <f t="shared" si="3"/>
        <v>0</v>
      </c>
    </row>
    <row r="117" spans="2:20" ht="45" x14ac:dyDescent="0.25">
      <c r="B117" s="216">
        <v>43188.63958333333</v>
      </c>
      <c r="C117" s="210">
        <v>133</v>
      </c>
      <c r="D117" s="210" t="s">
        <v>369</v>
      </c>
      <c r="E117" s="210" t="s">
        <v>12</v>
      </c>
      <c r="F117" s="210" t="s">
        <v>1</v>
      </c>
      <c r="H117" s="49" t="s">
        <v>272</v>
      </c>
      <c r="I117" s="236">
        <v>43167.689583333333</v>
      </c>
      <c r="J117" s="50" t="s">
        <v>2</v>
      </c>
      <c r="K117" s="237">
        <v>1</v>
      </c>
      <c r="L117" s="63"/>
      <c r="N117" s="247" t="s">
        <v>41</v>
      </c>
      <c r="O117" s="248">
        <v>126</v>
      </c>
      <c r="P117" s="177" t="s">
        <v>42</v>
      </c>
      <c r="Q117" s="192">
        <v>0</v>
      </c>
      <c r="R117" s="192"/>
      <c r="S117" s="192"/>
      <c r="T117" s="249">
        <f t="shared" si="3"/>
        <v>0</v>
      </c>
    </row>
    <row r="118" spans="2:20" ht="45" x14ac:dyDescent="0.25">
      <c r="B118" s="216">
        <v>43188.729166666664</v>
      </c>
      <c r="C118" s="210">
        <v>468</v>
      </c>
      <c r="D118" s="210" t="s">
        <v>441</v>
      </c>
      <c r="E118" s="210" t="s">
        <v>7</v>
      </c>
      <c r="F118" s="210" t="s">
        <v>1</v>
      </c>
      <c r="H118" s="233" t="s">
        <v>268</v>
      </c>
      <c r="I118" s="234">
        <v>43165.373611111114</v>
      </c>
      <c r="J118" s="113" t="s">
        <v>1</v>
      </c>
      <c r="K118" s="235">
        <v>1</v>
      </c>
      <c r="L118" s="63"/>
      <c r="N118" s="246" t="s">
        <v>7</v>
      </c>
      <c r="O118" s="246">
        <v>252</v>
      </c>
      <c r="P118" s="177" t="s">
        <v>147</v>
      </c>
      <c r="Q118" s="192">
        <v>0</v>
      </c>
      <c r="R118" s="192"/>
      <c r="S118" s="192"/>
      <c r="T118" s="249">
        <f t="shared" si="3"/>
        <v>0</v>
      </c>
    </row>
    <row r="119" spans="2:20" x14ac:dyDescent="0.25">
      <c r="B119" s="216">
        <v>43189.490277777775</v>
      </c>
      <c r="C119" s="210">
        <v>459</v>
      </c>
      <c r="D119" s="210" t="s">
        <v>353</v>
      </c>
      <c r="E119" s="210" t="s">
        <v>343</v>
      </c>
      <c r="F119" s="210" t="s">
        <v>2</v>
      </c>
      <c r="H119" s="233"/>
      <c r="I119" s="234">
        <v>43165.480555555558</v>
      </c>
      <c r="J119" s="113" t="s">
        <v>1</v>
      </c>
      <c r="K119" s="235">
        <v>1</v>
      </c>
      <c r="L119" s="63"/>
      <c r="N119" s="246" t="s">
        <v>7</v>
      </c>
      <c r="O119" s="246">
        <v>502</v>
      </c>
      <c r="P119" s="177" t="s">
        <v>425</v>
      </c>
      <c r="Q119" s="192">
        <v>0</v>
      </c>
      <c r="R119" s="192"/>
      <c r="S119" s="192"/>
      <c r="T119" s="249">
        <f t="shared" si="3"/>
        <v>0</v>
      </c>
    </row>
    <row r="120" spans="2:20" x14ac:dyDescent="0.25">
      <c r="B120" s="216">
        <v>43190.602777777778</v>
      </c>
      <c r="C120" s="210">
        <v>184</v>
      </c>
      <c r="D120" s="210" t="s">
        <v>520</v>
      </c>
      <c r="E120" s="210" t="s">
        <v>41</v>
      </c>
      <c r="F120" s="210" t="s">
        <v>2</v>
      </c>
      <c r="H120" s="233"/>
      <c r="I120" s="234">
        <v>43171.84097222222</v>
      </c>
      <c r="J120" s="113" t="s">
        <v>1</v>
      </c>
      <c r="K120" s="235">
        <v>1</v>
      </c>
      <c r="L120" s="63"/>
      <c r="N120" s="246" t="s">
        <v>71</v>
      </c>
      <c r="O120" s="246">
        <v>264</v>
      </c>
      <c r="P120" s="177" t="s">
        <v>168</v>
      </c>
      <c r="Q120" s="192">
        <v>0</v>
      </c>
      <c r="R120" s="192"/>
      <c r="S120" s="192"/>
      <c r="T120" s="249">
        <f t="shared" si="3"/>
        <v>0</v>
      </c>
    </row>
    <row r="121" spans="2:20" x14ac:dyDescent="0.25">
      <c r="B121" s="216">
        <v>43190.697916666664</v>
      </c>
      <c r="C121" s="210">
        <v>388</v>
      </c>
      <c r="D121" s="210" t="s">
        <v>239</v>
      </c>
      <c r="E121" s="210" t="s">
        <v>39</v>
      </c>
      <c r="F121" s="210" t="s">
        <v>1</v>
      </c>
      <c r="H121" s="233"/>
      <c r="I121" s="234">
        <v>43172.864583333336</v>
      </c>
      <c r="J121" s="113" t="s">
        <v>1</v>
      </c>
      <c r="K121" s="235">
        <v>1</v>
      </c>
      <c r="L121" s="63"/>
      <c r="N121" s="247" t="s">
        <v>29</v>
      </c>
      <c r="O121" s="247">
        <v>115</v>
      </c>
      <c r="P121" s="177" t="s">
        <v>93</v>
      </c>
      <c r="Q121" s="192">
        <v>0</v>
      </c>
      <c r="R121" s="192"/>
      <c r="S121" s="192"/>
      <c r="T121" s="249">
        <f t="shared" si="3"/>
        <v>0</v>
      </c>
    </row>
    <row r="122" spans="2:20" x14ac:dyDescent="0.25">
      <c r="B122" s="243"/>
      <c r="C122" s="244"/>
      <c r="D122" s="244"/>
      <c r="E122" s="244"/>
      <c r="F122" s="244"/>
      <c r="H122" s="233"/>
      <c r="I122" s="234">
        <v>43177.525694444441</v>
      </c>
      <c r="J122" s="113" t="s">
        <v>1</v>
      </c>
      <c r="K122" s="235">
        <v>1</v>
      </c>
      <c r="L122" s="63"/>
      <c r="N122" s="247" t="s">
        <v>29</v>
      </c>
      <c r="O122" s="248">
        <v>176</v>
      </c>
      <c r="P122" s="177" t="s">
        <v>262</v>
      </c>
      <c r="Q122" s="192">
        <v>0</v>
      </c>
      <c r="R122" s="192"/>
      <c r="S122" s="192"/>
      <c r="T122" s="249">
        <f t="shared" si="3"/>
        <v>0</v>
      </c>
    </row>
    <row r="123" spans="2:20" ht="30" x14ac:dyDescent="0.25">
      <c r="B123" s="243"/>
      <c r="C123" s="244"/>
      <c r="D123" s="244"/>
      <c r="E123" s="244"/>
      <c r="F123" s="244"/>
      <c r="H123" s="49" t="s">
        <v>423</v>
      </c>
      <c r="I123" s="236">
        <v>43167.440972222219</v>
      </c>
      <c r="J123" s="50" t="s">
        <v>1</v>
      </c>
      <c r="K123" s="237">
        <v>1</v>
      </c>
      <c r="L123" s="63"/>
      <c r="N123" s="247" t="s">
        <v>7</v>
      </c>
      <c r="O123" s="248">
        <v>186</v>
      </c>
      <c r="P123" s="177" t="s">
        <v>33</v>
      </c>
      <c r="Q123" s="192">
        <v>0</v>
      </c>
      <c r="R123" s="192"/>
      <c r="S123" s="192"/>
      <c r="T123" s="249">
        <f t="shared" si="3"/>
        <v>0</v>
      </c>
    </row>
    <row r="124" spans="2:20" x14ac:dyDescent="0.25">
      <c r="B124" s="243"/>
      <c r="C124" s="244"/>
      <c r="D124" s="244"/>
      <c r="E124" s="244"/>
      <c r="F124" s="244"/>
      <c r="H124" s="49"/>
      <c r="I124" s="236">
        <v>43167.654166666667</v>
      </c>
      <c r="J124" s="50" t="s">
        <v>2</v>
      </c>
      <c r="K124" s="237">
        <v>1</v>
      </c>
      <c r="L124" s="63"/>
      <c r="N124" s="247" t="s">
        <v>29</v>
      </c>
      <c r="O124" s="248">
        <v>183</v>
      </c>
      <c r="P124" s="177" t="s">
        <v>31</v>
      </c>
      <c r="Q124" s="192">
        <v>0</v>
      </c>
      <c r="R124" s="192"/>
      <c r="S124" s="192"/>
      <c r="T124" s="249">
        <f t="shared" si="3"/>
        <v>0</v>
      </c>
    </row>
    <row r="125" spans="2:20" x14ac:dyDescent="0.25">
      <c r="B125" s="243"/>
      <c r="C125" s="244"/>
      <c r="D125" s="244"/>
      <c r="E125" s="244"/>
      <c r="F125" s="244"/>
      <c r="H125" s="49"/>
      <c r="I125" s="236">
        <v>43173.622916666667</v>
      </c>
      <c r="J125" s="50" t="s">
        <v>1</v>
      </c>
      <c r="K125" s="237">
        <v>1</v>
      </c>
      <c r="L125" s="63"/>
      <c r="N125" s="246" t="s">
        <v>7</v>
      </c>
      <c r="O125" s="248">
        <v>198</v>
      </c>
      <c r="P125" s="177" t="s">
        <v>151</v>
      </c>
      <c r="Q125" s="192">
        <v>0</v>
      </c>
      <c r="R125" s="192"/>
      <c r="S125" s="192"/>
      <c r="T125" s="249">
        <f t="shared" si="3"/>
        <v>0</v>
      </c>
    </row>
    <row r="126" spans="2:20" ht="45" x14ac:dyDescent="0.25">
      <c r="B126" s="243"/>
      <c r="C126" s="244"/>
      <c r="D126" s="244"/>
      <c r="E126" s="244"/>
      <c r="F126" s="244"/>
      <c r="H126" s="49" t="s">
        <v>282</v>
      </c>
      <c r="I126" s="236">
        <v>43183.503472222219</v>
      </c>
      <c r="J126" s="50" t="s">
        <v>1</v>
      </c>
      <c r="K126" s="237">
        <v>1</v>
      </c>
      <c r="L126" s="63"/>
      <c r="N126" s="247" t="s">
        <v>87</v>
      </c>
      <c r="O126" s="248">
        <v>447</v>
      </c>
      <c r="P126" s="177" t="s">
        <v>323</v>
      </c>
      <c r="Q126" s="192">
        <v>0</v>
      </c>
      <c r="R126" s="192"/>
      <c r="S126" s="192"/>
      <c r="T126" s="249">
        <f t="shared" si="3"/>
        <v>0</v>
      </c>
    </row>
    <row r="127" spans="2:20" ht="45" x14ac:dyDescent="0.25">
      <c r="B127" s="245"/>
      <c r="C127" s="245"/>
      <c r="D127" s="245"/>
      <c r="E127" s="245"/>
      <c r="F127" s="245"/>
      <c r="H127" s="49" t="s">
        <v>289</v>
      </c>
      <c r="I127" s="236">
        <v>43171.643055555556</v>
      </c>
      <c r="J127" s="50" t="s">
        <v>1</v>
      </c>
      <c r="K127" s="237">
        <v>1</v>
      </c>
      <c r="L127" s="63"/>
      <c r="N127" s="247" t="s">
        <v>39</v>
      </c>
      <c r="O127" s="248">
        <v>177</v>
      </c>
      <c r="P127" s="177" t="s">
        <v>130</v>
      </c>
      <c r="Q127" s="192">
        <v>0</v>
      </c>
      <c r="R127" s="192"/>
      <c r="S127" s="192"/>
      <c r="T127" s="249">
        <f t="shared" si="3"/>
        <v>0</v>
      </c>
    </row>
    <row r="128" spans="2:20" ht="45" x14ac:dyDescent="0.25">
      <c r="B128" s="51"/>
      <c r="C128" s="51"/>
      <c r="D128" s="51"/>
      <c r="E128" s="51"/>
      <c r="F128" s="51"/>
      <c r="H128" s="49" t="s">
        <v>241</v>
      </c>
      <c r="I128" s="236">
        <v>43166.644444444442</v>
      </c>
      <c r="J128" s="50" t="s">
        <v>1</v>
      </c>
      <c r="K128" s="237">
        <v>1</v>
      </c>
      <c r="L128" s="63"/>
      <c r="N128" s="247" t="s">
        <v>7</v>
      </c>
      <c r="O128" s="248">
        <v>308</v>
      </c>
      <c r="P128" s="177" t="s">
        <v>122</v>
      </c>
      <c r="Q128" s="192">
        <v>0</v>
      </c>
      <c r="R128" s="192"/>
      <c r="S128" s="192"/>
      <c r="T128" s="249">
        <f t="shared" si="3"/>
        <v>0</v>
      </c>
    </row>
    <row r="129" spans="2:20" ht="45" x14ac:dyDescent="0.25">
      <c r="B129" s="51"/>
      <c r="C129" s="51"/>
      <c r="D129" s="51"/>
      <c r="E129" s="51"/>
      <c r="F129" s="51"/>
      <c r="H129" s="49" t="s">
        <v>275</v>
      </c>
      <c r="I129" s="236">
        <v>43185.476388888892</v>
      </c>
      <c r="J129" s="50" t="s">
        <v>2</v>
      </c>
      <c r="K129" s="237">
        <v>1</v>
      </c>
      <c r="L129" s="63"/>
      <c r="N129" s="246" t="s">
        <v>54</v>
      </c>
      <c r="O129" s="246">
        <v>452</v>
      </c>
      <c r="P129" s="246" t="s">
        <v>263</v>
      </c>
      <c r="Q129" s="192">
        <v>0</v>
      </c>
      <c r="R129" s="192"/>
      <c r="S129" s="192"/>
      <c r="T129" s="249">
        <f t="shared" si="3"/>
        <v>0</v>
      </c>
    </row>
    <row r="130" spans="2:20" ht="30" x14ac:dyDescent="0.25">
      <c r="B130" s="51"/>
      <c r="C130" s="51"/>
      <c r="D130" s="51"/>
      <c r="E130" s="51"/>
      <c r="F130" s="51"/>
      <c r="H130" s="49" t="s">
        <v>212</v>
      </c>
      <c r="I130" s="236">
        <v>43183.578472222223</v>
      </c>
      <c r="J130" s="50" t="s">
        <v>1</v>
      </c>
      <c r="K130" s="237">
        <v>1</v>
      </c>
      <c r="L130" s="63"/>
      <c r="N130" s="247" t="s">
        <v>65</v>
      </c>
      <c r="O130" s="248">
        <v>148</v>
      </c>
      <c r="P130" s="177" t="s">
        <v>66</v>
      </c>
      <c r="Q130" s="192">
        <v>0</v>
      </c>
      <c r="R130" s="192"/>
      <c r="S130" s="192"/>
      <c r="T130" s="249">
        <f t="shared" si="3"/>
        <v>0</v>
      </c>
    </row>
    <row r="131" spans="2:20" ht="30" x14ac:dyDescent="0.25">
      <c r="B131" s="51"/>
      <c r="C131" s="51"/>
      <c r="D131" s="51"/>
      <c r="E131" s="51"/>
      <c r="F131" s="51"/>
      <c r="H131" s="49" t="s">
        <v>221</v>
      </c>
      <c r="I131" s="236">
        <v>43161.586111111108</v>
      </c>
      <c r="J131" s="50" t="s">
        <v>1</v>
      </c>
      <c r="K131" s="237">
        <v>1</v>
      </c>
      <c r="L131" s="63"/>
      <c r="N131" s="247" t="s">
        <v>7</v>
      </c>
      <c r="O131" s="248">
        <v>171</v>
      </c>
      <c r="P131" s="177" t="s">
        <v>89</v>
      </c>
      <c r="Q131" s="192">
        <v>0</v>
      </c>
      <c r="R131" s="192"/>
      <c r="S131" s="192"/>
      <c r="T131" s="249">
        <f t="shared" si="3"/>
        <v>0</v>
      </c>
    </row>
    <row r="132" spans="2:20" x14ac:dyDescent="0.25">
      <c r="B132" s="51"/>
      <c r="C132" s="51"/>
      <c r="D132" s="51"/>
      <c r="E132" s="51"/>
      <c r="F132" s="51"/>
      <c r="H132" s="49"/>
      <c r="I132" s="236">
        <v>43162.561805555553</v>
      </c>
      <c r="J132" s="50" t="s">
        <v>2</v>
      </c>
      <c r="K132" s="237">
        <v>1</v>
      </c>
      <c r="L132" s="63"/>
      <c r="N132" s="246" t="s">
        <v>19</v>
      </c>
      <c r="O132" s="248">
        <v>270</v>
      </c>
      <c r="P132" s="177" t="s">
        <v>159</v>
      </c>
      <c r="Q132" s="192">
        <v>0</v>
      </c>
      <c r="R132" s="192"/>
      <c r="S132" s="192"/>
      <c r="T132" s="249">
        <f t="shared" si="3"/>
        <v>0</v>
      </c>
    </row>
    <row r="133" spans="2:20" x14ac:dyDescent="0.25">
      <c r="B133" s="51"/>
      <c r="C133" s="51"/>
      <c r="D133" s="51"/>
      <c r="E133" s="51"/>
      <c r="F133" s="51"/>
      <c r="H133" s="49"/>
      <c r="I133" s="236">
        <v>43164.712500000001</v>
      </c>
      <c r="J133" s="50" t="s">
        <v>2</v>
      </c>
      <c r="K133" s="237">
        <v>1</v>
      </c>
      <c r="L133" s="63"/>
      <c r="N133" s="246" t="s">
        <v>7</v>
      </c>
      <c r="O133" s="246">
        <v>384</v>
      </c>
      <c r="P133" s="177" t="s">
        <v>94</v>
      </c>
      <c r="Q133" s="192">
        <v>0</v>
      </c>
      <c r="R133" s="192"/>
      <c r="S133" s="192"/>
      <c r="T133" s="249">
        <f t="shared" si="3"/>
        <v>0</v>
      </c>
    </row>
    <row r="134" spans="2:20" x14ac:dyDescent="0.25">
      <c r="B134" s="51"/>
      <c r="C134" s="51"/>
      <c r="D134" s="51"/>
      <c r="E134" s="51"/>
      <c r="F134" s="51"/>
      <c r="H134" s="49"/>
      <c r="I134" s="236">
        <v>43187.549305555556</v>
      </c>
      <c r="J134" s="50" t="s">
        <v>2</v>
      </c>
      <c r="K134" s="237">
        <v>1</v>
      </c>
      <c r="L134" s="63"/>
      <c r="N134" s="247" t="s">
        <v>19</v>
      </c>
      <c r="O134" s="248">
        <v>109</v>
      </c>
      <c r="P134" s="177" t="s">
        <v>26</v>
      </c>
      <c r="Q134" s="192">
        <v>0</v>
      </c>
      <c r="R134" s="192"/>
      <c r="S134" s="192"/>
      <c r="T134" s="249">
        <f t="shared" si="3"/>
        <v>0</v>
      </c>
    </row>
    <row r="135" spans="2:20" ht="30" x14ac:dyDescent="0.25">
      <c r="B135" s="51"/>
      <c r="C135" s="51"/>
      <c r="D135" s="51"/>
      <c r="E135" s="51"/>
      <c r="F135" s="51"/>
      <c r="H135" s="49" t="s">
        <v>232</v>
      </c>
      <c r="I135" s="236">
        <v>43160.474305555559</v>
      </c>
      <c r="J135" s="50" t="s">
        <v>2</v>
      </c>
      <c r="K135" s="237">
        <v>1</v>
      </c>
      <c r="L135" s="63"/>
      <c r="N135" s="247" t="s">
        <v>7</v>
      </c>
      <c r="O135" s="248">
        <v>156</v>
      </c>
      <c r="P135" s="177" t="s">
        <v>297</v>
      </c>
      <c r="Q135" s="192">
        <v>0</v>
      </c>
      <c r="R135" s="192"/>
      <c r="S135" s="192"/>
      <c r="T135" s="249">
        <f t="shared" si="3"/>
        <v>0</v>
      </c>
    </row>
    <row r="136" spans="2:20" x14ac:dyDescent="0.25">
      <c r="B136" s="51"/>
      <c r="C136" s="51"/>
      <c r="D136" s="51"/>
      <c r="E136" s="51"/>
      <c r="F136" s="51"/>
      <c r="H136" s="49"/>
      <c r="I136" s="236">
        <v>43162.311111111114</v>
      </c>
      <c r="J136" s="50" t="s">
        <v>2</v>
      </c>
      <c r="K136" s="237">
        <v>1</v>
      </c>
      <c r="L136" s="63"/>
      <c r="N136" s="247" t="s">
        <v>39</v>
      </c>
      <c r="O136" s="248">
        <v>179</v>
      </c>
      <c r="P136" s="177" t="s">
        <v>47</v>
      </c>
      <c r="Q136" s="192">
        <v>0</v>
      </c>
      <c r="R136" s="192"/>
      <c r="S136" s="192"/>
      <c r="T136" s="249">
        <f t="shared" si="3"/>
        <v>0</v>
      </c>
    </row>
    <row r="137" spans="2:20" x14ac:dyDescent="0.25">
      <c r="B137" s="51"/>
      <c r="C137" s="51"/>
      <c r="D137" s="51"/>
      <c r="E137" s="51"/>
      <c r="F137" s="51"/>
      <c r="H137" s="49"/>
      <c r="I137" s="236">
        <v>43185.361111111109</v>
      </c>
      <c r="J137" s="50" t="s">
        <v>2</v>
      </c>
      <c r="K137" s="237">
        <v>1</v>
      </c>
      <c r="L137" s="63"/>
      <c r="N137" s="247" t="s">
        <v>34</v>
      </c>
      <c r="O137" s="246">
        <v>187</v>
      </c>
      <c r="P137" s="177" t="s">
        <v>123</v>
      </c>
      <c r="Q137" s="192">
        <v>0</v>
      </c>
      <c r="R137" s="192"/>
      <c r="S137" s="192"/>
      <c r="T137" s="249">
        <f t="shared" si="3"/>
        <v>0</v>
      </c>
    </row>
    <row r="138" spans="2:20" x14ac:dyDescent="0.25">
      <c r="B138" s="51"/>
      <c r="C138" s="51"/>
      <c r="D138" s="51"/>
      <c r="E138" s="51"/>
      <c r="F138" s="51"/>
      <c r="H138" s="49"/>
      <c r="I138" s="236">
        <v>43185.502083333333</v>
      </c>
      <c r="J138" s="50" t="s">
        <v>2</v>
      </c>
      <c r="K138" s="237">
        <v>1</v>
      </c>
      <c r="L138" s="63"/>
      <c r="N138" s="246" t="s">
        <v>7</v>
      </c>
      <c r="O138" s="246">
        <v>245</v>
      </c>
      <c r="P138" s="177" t="s">
        <v>148</v>
      </c>
      <c r="Q138" s="192">
        <v>0</v>
      </c>
      <c r="R138" s="192"/>
      <c r="S138" s="192"/>
      <c r="T138" s="249">
        <f t="shared" si="3"/>
        <v>0</v>
      </c>
    </row>
    <row r="139" spans="2:20" ht="30" x14ac:dyDescent="0.25">
      <c r="B139" s="51"/>
      <c r="C139" s="51"/>
      <c r="D139" s="51"/>
      <c r="E139" s="51"/>
      <c r="F139" s="51"/>
      <c r="H139" s="49" t="s">
        <v>238</v>
      </c>
      <c r="I139" s="236">
        <v>43174.356249999997</v>
      </c>
      <c r="J139" s="50" t="s">
        <v>1</v>
      </c>
      <c r="K139" s="237">
        <v>1</v>
      </c>
      <c r="L139" s="63"/>
      <c r="N139" s="246" t="s">
        <v>54</v>
      </c>
      <c r="O139" s="246">
        <v>249</v>
      </c>
      <c r="P139" s="177" t="s">
        <v>167</v>
      </c>
      <c r="Q139" s="192">
        <v>0</v>
      </c>
      <c r="R139" s="192"/>
      <c r="S139" s="192"/>
      <c r="T139" s="249">
        <f t="shared" si="3"/>
        <v>0</v>
      </c>
    </row>
    <row r="140" spans="2:20" ht="30" x14ac:dyDescent="0.25">
      <c r="B140" s="51"/>
      <c r="C140" s="51"/>
      <c r="D140" s="51"/>
      <c r="E140" s="51"/>
      <c r="F140" s="51"/>
      <c r="H140" s="49" t="s">
        <v>278</v>
      </c>
      <c r="I140" s="236">
        <v>43160.542361111111</v>
      </c>
      <c r="J140" s="50" t="s">
        <v>2</v>
      </c>
      <c r="K140" s="237">
        <v>1</v>
      </c>
      <c r="L140" s="63"/>
      <c r="N140" s="246" t="s">
        <v>19</v>
      </c>
      <c r="O140" s="248">
        <v>289</v>
      </c>
      <c r="P140" s="250" t="s">
        <v>162</v>
      </c>
      <c r="Q140" s="192">
        <v>0</v>
      </c>
      <c r="R140" s="192"/>
      <c r="S140" s="192"/>
      <c r="T140" s="249">
        <f t="shared" si="3"/>
        <v>0</v>
      </c>
    </row>
    <row r="141" spans="2:20" ht="30" x14ac:dyDescent="0.25">
      <c r="B141" s="51"/>
      <c r="C141" s="51"/>
      <c r="D141" s="51"/>
      <c r="E141" s="51"/>
      <c r="F141" s="51"/>
      <c r="H141" s="49" t="s">
        <v>421</v>
      </c>
      <c r="I141" s="236">
        <v>43160.818749999999</v>
      </c>
      <c r="J141" s="50" t="s">
        <v>2</v>
      </c>
      <c r="K141" s="237">
        <v>1</v>
      </c>
      <c r="L141" s="63"/>
      <c r="N141" s="247" t="s">
        <v>39</v>
      </c>
      <c r="O141" s="246">
        <v>305</v>
      </c>
      <c r="P141" s="177" t="s">
        <v>74</v>
      </c>
      <c r="Q141" s="192">
        <v>0</v>
      </c>
      <c r="R141" s="192"/>
      <c r="S141" s="192"/>
      <c r="T141" s="249">
        <f t="shared" si="3"/>
        <v>0</v>
      </c>
    </row>
    <row r="142" spans="2:20" x14ac:dyDescent="0.25">
      <c r="B142" s="51"/>
      <c r="C142" s="51"/>
      <c r="D142" s="51"/>
      <c r="E142" s="51"/>
      <c r="F142" s="51"/>
      <c r="H142" s="49"/>
      <c r="I142" s="236">
        <v>43165.569444444445</v>
      </c>
      <c r="J142" s="50" t="s">
        <v>2</v>
      </c>
      <c r="K142" s="237">
        <v>1</v>
      </c>
      <c r="L142" s="63"/>
      <c r="N142" s="247" t="s">
        <v>7</v>
      </c>
      <c r="O142" s="246">
        <v>97</v>
      </c>
      <c r="P142" s="177" t="s">
        <v>44</v>
      </c>
      <c r="Q142" s="192">
        <v>0</v>
      </c>
      <c r="R142" s="192"/>
      <c r="S142" s="192"/>
      <c r="T142" s="249">
        <f t="shared" si="3"/>
        <v>0</v>
      </c>
    </row>
    <row r="143" spans="2:20" x14ac:dyDescent="0.25">
      <c r="B143" s="51"/>
      <c r="C143" s="51"/>
      <c r="D143" s="51"/>
      <c r="E143" s="51"/>
      <c r="F143" s="51"/>
      <c r="H143" s="49"/>
      <c r="I143" s="236">
        <v>43172.698611111111</v>
      </c>
      <c r="J143" s="50" t="s">
        <v>1</v>
      </c>
      <c r="K143" s="237">
        <v>1</v>
      </c>
      <c r="L143" s="63"/>
      <c r="N143" s="246" t="s">
        <v>109</v>
      </c>
      <c r="O143" s="246">
        <v>116</v>
      </c>
      <c r="P143" s="177" t="s">
        <v>178</v>
      </c>
      <c r="Q143" s="192">
        <v>0</v>
      </c>
      <c r="R143" s="192"/>
      <c r="S143" s="192"/>
      <c r="T143" s="249">
        <f t="shared" si="3"/>
        <v>0</v>
      </c>
    </row>
    <row r="144" spans="2:20" x14ac:dyDescent="0.25">
      <c r="B144" s="51"/>
      <c r="C144" s="51"/>
      <c r="D144" s="51"/>
      <c r="E144" s="51"/>
      <c r="F144" s="51"/>
      <c r="H144" s="49"/>
      <c r="I144" s="236">
        <v>43172.710416666669</v>
      </c>
      <c r="J144" s="50" t="s">
        <v>2</v>
      </c>
      <c r="K144" s="237">
        <v>1</v>
      </c>
      <c r="L144" s="63"/>
      <c r="N144" s="247" t="s">
        <v>113</v>
      </c>
      <c r="O144" s="248">
        <v>119</v>
      </c>
      <c r="P144" s="177" t="s">
        <v>114</v>
      </c>
      <c r="Q144" s="192">
        <v>0</v>
      </c>
      <c r="R144" s="192"/>
      <c r="S144" s="192"/>
      <c r="T144" s="249">
        <f t="shared" si="3"/>
        <v>0</v>
      </c>
    </row>
    <row r="145" spans="2:20" x14ac:dyDescent="0.25">
      <c r="B145" s="51"/>
      <c r="C145" s="51"/>
      <c r="D145" s="51"/>
      <c r="E145" s="51"/>
      <c r="F145" s="51"/>
      <c r="H145" s="49"/>
      <c r="I145" s="236">
        <v>43172.719444444447</v>
      </c>
      <c r="J145" s="50" t="s">
        <v>2</v>
      </c>
      <c r="K145" s="237">
        <v>1</v>
      </c>
      <c r="L145" s="63"/>
      <c r="N145" s="247" t="s">
        <v>71</v>
      </c>
      <c r="O145" s="248">
        <v>125</v>
      </c>
      <c r="P145" s="177" t="s">
        <v>111</v>
      </c>
      <c r="Q145" s="192">
        <v>0</v>
      </c>
      <c r="R145" s="192"/>
      <c r="S145" s="192"/>
      <c r="T145" s="249">
        <f t="shared" si="3"/>
        <v>0</v>
      </c>
    </row>
    <row r="146" spans="2:20" ht="30" x14ac:dyDescent="0.25">
      <c r="B146" s="51"/>
      <c r="C146" s="51"/>
      <c r="D146" s="51"/>
      <c r="E146" s="51"/>
      <c r="F146" s="51"/>
      <c r="H146" s="233" t="s">
        <v>441</v>
      </c>
      <c r="I146" s="234">
        <v>43164.791666666664</v>
      </c>
      <c r="J146" s="113" t="s">
        <v>1</v>
      </c>
      <c r="K146" s="235">
        <v>1</v>
      </c>
      <c r="L146" s="63"/>
      <c r="N146" s="247" t="s">
        <v>75</v>
      </c>
      <c r="O146" s="248">
        <v>129</v>
      </c>
      <c r="P146" s="177" t="s">
        <v>76</v>
      </c>
      <c r="Q146" s="192">
        <v>0</v>
      </c>
      <c r="R146" s="192"/>
      <c r="S146" s="192"/>
      <c r="T146" s="249">
        <f t="shared" ref="T146:T177" si="4">+SUM(Q146:S146)</f>
        <v>0</v>
      </c>
    </row>
    <row r="147" spans="2:20" x14ac:dyDescent="0.25">
      <c r="B147" s="51"/>
      <c r="C147" s="51"/>
      <c r="D147" s="51"/>
      <c r="E147" s="51"/>
      <c r="F147" s="51"/>
      <c r="H147" s="233"/>
      <c r="I147" s="234">
        <v>43165.834027777775</v>
      </c>
      <c r="J147" s="113" t="s">
        <v>1</v>
      </c>
      <c r="K147" s="235">
        <v>1</v>
      </c>
      <c r="L147" s="63"/>
      <c r="N147" s="247" t="s">
        <v>17</v>
      </c>
      <c r="O147" s="248">
        <v>185</v>
      </c>
      <c r="P147" s="177" t="s">
        <v>18</v>
      </c>
      <c r="Q147" s="192">
        <v>0</v>
      </c>
      <c r="R147" s="192"/>
      <c r="S147" s="192"/>
      <c r="T147" s="249">
        <f t="shared" si="4"/>
        <v>0</v>
      </c>
    </row>
    <row r="148" spans="2:20" x14ac:dyDescent="0.25">
      <c r="B148" s="51"/>
      <c r="C148" s="51"/>
      <c r="D148" s="51"/>
      <c r="E148" s="51"/>
      <c r="F148" s="51"/>
      <c r="H148" s="233"/>
      <c r="I148" s="234">
        <v>43174.647916666669</v>
      </c>
      <c r="J148" s="113" t="s">
        <v>2</v>
      </c>
      <c r="K148" s="235">
        <v>1</v>
      </c>
      <c r="L148" s="63"/>
      <c r="N148" s="246" t="s">
        <v>183</v>
      </c>
      <c r="O148" s="246">
        <v>196</v>
      </c>
      <c r="P148" s="177" t="s">
        <v>176</v>
      </c>
      <c r="Q148" s="192">
        <v>0</v>
      </c>
      <c r="R148" s="192"/>
      <c r="S148" s="192"/>
      <c r="T148" s="249">
        <f t="shared" si="4"/>
        <v>0</v>
      </c>
    </row>
    <row r="149" spans="2:20" x14ac:dyDescent="0.25">
      <c r="B149" s="51"/>
      <c r="C149" s="51"/>
      <c r="D149" s="51"/>
      <c r="E149" s="51"/>
      <c r="F149" s="51"/>
      <c r="H149" s="233"/>
      <c r="I149" s="234">
        <v>43181.726388888892</v>
      </c>
      <c r="J149" s="113" t="s">
        <v>1</v>
      </c>
      <c r="K149" s="235">
        <v>1</v>
      </c>
      <c r="L149" s="63"/>
      <c r="N149" s="246" t="s">
        <v>182</v>
      </c>
      <c r="O149" s="246">
        <v>266</v>
      </c>
      <c r="P149" s="177" t="s">
        <v>175</v>
      </c>
      <c r="Q149" s="192">
        <v>0</v>
      </c>
      <c r="R149" s="192"/>
      <c r="S149" s="192"/>
      <c r="T149" s="249">
        <f t="shared" si="4"/>
        <v>0</v>
      </c>
    </row>
    <row r="150" spans="2:20" x14ac:dyDescent="0.25">
      <c r="B150" s="51"/>
      <c r="C150" s="51"/>
      <c r="D150" s="51"/>
      <c r="E150" s="51"/>
      <c r="F150" s="51"/>
      <c r="H150" s="233"/>
      <c r="I150" s="234">
        <v>43188.729166666664</v>
      </c>
      <c r="J150" s="113" t="s">
        <v>1</v>
      </c>
      <c r="K150" s="235">
        <v>1</v>
      </c>
      <c r="L150" s="63"/>
      <c r="N150" s="247" t="s">
        <v>7</v>
      </c>
      <c r="O150" s="248">
        <v>307</v>
      </c>
      <c r="P150" s="177" t="s">
        <v>8</v>
      </c>
      <c r="Q150" s="192">
        <v>0</v>
      </c>
      <c r="R150" s="192"/>
      <c r="S150" s="192"/>
      <c r="T150" s="249">
        <f t="shared" si="4"/>
        <v>0</v>
      </c>
    </row>
    <row r="151" spans="2:20" ht="30" x14ac:dyDescent="0.25">
      <c r="B151" s="51"/>
      <c r="C151" s="51"/>
      <c r="D151" s="51"/>
      <c r="E151" s="51"/>
      <c r="F151" s="51"/>
      <c r="H151" s="49" t="s">
        <v>495</v>
      </c>
      <c r="I151" s="236">
        <v>43171.630555555559</v>
      </c>
      <c r="J151" s="50" t="s">
        <v>2</v>
      </c>
      <c r="K151" s="237">
        <v>1</v>
      </c>
      <c r="L151" s="63"/>
      <c r="N151" s="246" t="s">
        <v>260</v>
      </c>
      <c r="O151" s="246">
        <v>450</v>
      </c>
      <c r="P151" s="246" t="s">
        <v>261</v>
      </c>
      <c r="Q151" s="192">
        <v>0</v>
      </c>
      <c r="R151" s="192"/>
      <c r="S151" s="192"/>
      <c r="T151" s="249">
        <f t="shared" si="4"/>
        <v>0</v>
      </c>
    </row>
    <row r="152" spans="2:20" x14ac:dyDescent="0.25">
      <c r="H152" s="49"/>
      <c r="I152" s="236">
        <v>43171.644444444442</v>
      </c>
      <c r="J152" s="50" t="s">
        <v>2</v>
      </c>
      <c r="K152" s="237">
        <v>1</v>
      </c>
      <c r="L152" s="63"/>
      <c r="N152" s="247" t="s">
        <v>116</v>
      </c>
      <c r="O152" s="248">
        <v>118</v>
      </c>
      <c r="P152" s="177" t="s">
        <v>117</v>
      </c>
      <c r="Q152" s="192">
        <v>0</v>
      </c>
      <c r="R152" s="192"/>
      <c r="S152" s="192"/>
      <c r="T152" s="249">
        <f t="shared" si="4"/>
        <v>0</v>
      </c>
    </row>
    <row r="153" spans="2:20" x14ac:dyDescent="0.25">
      <c r="H153" s="49"/>
      <c r="I153" s="236">
        <v>43180.679861111108</v>
      </c>
      <c r="J153" s="50" t="s">
        <v>2</v>
      </c>
      <c r="K153" s="237">
        <v>1</v>
      </c>
      <c r="L153" s="63"/>
      <c r="N153" s="246" t="s">
        <v>124</v>
      </c>
      <c r="O153" s="246">
        <v>124</v>
      </c>
      <c r="P153" s="177" t="s">
        <v>125</v>
      </c>
      <c r="Q153" s="192">
        <v>0</v>
      </c>
      <c r="R153" s="192"/>
      <c r="S153" s="192"/>
      <c r="T153" s="249">
        <f t="shared" si="4"/>
        <v>0</v>
      </c>
    </row>
    <row r="154" spans="2:20" ht="30" x14ac:dyDescent="0.25">
      <c r="H154" s="49" t="s">
        <v>512</v>
      </c>
      <c r="I154" s="236">
        <v>43164.576388888891</v>
      </c>
      <c r="J154" s="50" t="s">
        <v>2</v>
      </c>
      <c r="K154" s="237">
        <v>1</v>
      </c>
      <c r="L154" s="63"/>
      <c r="N154" s="247" t="s">
        <v>99</v>
      </c>
      <c r="O154" s="248">
        <v>130</v>
      </c>
      <c r="P154" s="246" t="s">
        <v>100</v>
      </c>
      <c r="Q154" s="192">
        <v>0</v>
      </c>
      <c r="R154" s="192"/>
      <c r="S154" s="192"/>
      <c r="T154" s="249">
        <f t="shared" si="4"/>
        <v>0</v>
      </c>
    </row>
    <row r="155" spans="2:20" x14ac:dyDescent="0.25">
      <c r="H155" s="49"/>
      <c r="I155" s="236">
        <v>43164.577777777777</v>
      </c>
      <c r="J155" s="50" t="s">
        <v>2</v>
      </c>
      <c r="K155" s="237">
        <v>1</v>
      </c>
      <c r="L155" s="63"/>
      <c r="N155" s="246" t="s">
        <v>181</v>
      </c>
      <c r="O155" s="246">
        <v>132</v>
      </c>
      <c r="P155" s="177" t="s">
        <v>174</v>
      </c>
      <c r="Q155" s="192">
        <v>0</v>
      </c>
      <c r="R155" s="192"/>
      <c r="S155" s="192"/>
      <c r="T155" s="249">
        <f t="shared" si="4"/>
        <v>0</v>
      </c>
    </row>
    <row r="156" spans="2:20" ht="30" x14ac:dyDescent="0.25">
      <c r="H156" s="233" t="s">
        <v>504</v>
      </c>
      <c r="I156" s="234">
        <v>43160.606944444444</v>
      </c>
      <c r="J156" s="113" t="s">
        <v>1</v>
      </c>
      <c r="K156" s="235">
        <v>1</v>
      </c>
      <c r="L156" s="63"/>
      <c r="N156" s="247" t="s">
        <v>128</v>
      </c>
      <c r="O156" s="248">
        <v>136</v>
      </c>
      <c r="P156" s="177" t="s">
        <v>129</v>
      </c>
      <c r="Q156" s="192">
        <v>0</v>
      </c>
      <c r="R156" s="192"/>
      <c r="S156" s="192"/>
      <c r="T156" s="249">
        <f t="shared" si="4"/>
        <v>0</v>
      </c>
    </row>
    <row r="157" spans="2:20" x14ac:dyDescent="0.25">
      <c r="H157" s="233"/>
      <c r="I157" s="234">
        <v>43166.673611111109</v>
      </c>
      <c r="J157" s="113" t="s">
        <v>1</v>
      </c>
      <c r="K157" s="235">
        <v>1</v>
      </c>
      <c r="L157" s="63"/>
      <c r="N157" s="247" t="s">
        <v>50</v>
      </c>
      <c r="O157" s="246">
        <v>139</v>
      </c>
      <c r="P157" s="177" t="s">
        <v>51</v>
      </c>
      <c r="Q157" s="192">
        <v>0</v>
      </c>
      <c r="R157" s="192"/>
      <c r="S157" s="192"/>
      <c r="T157" s="249">
        <f t="shared" si="4"/>
        <v>0</v>
      </c>
    </row>
    <row r="158" spans="2:20" x14ac:dyDescent="0.25">
      <c r="H158" s="233"/>
      <c r="I158" s="234">
        <v>43175.631944444445</v>
      </c>
      <c r="J158" s="113" t="s">
        <v>1</v>
      </c>
      <c r="K158" s="235">
        <v>1</v>
      </c>
      <c r="L158" s="63"/>
      <c r="N158" s="247" t="s">
        <v>96</v>
      </c>
      <c r="O158" s="248">
        <v>141</v>
      </c>
      <c r="P158" s="177" t="s">
        <v>97</v>
      </c>
      <c r="Q158" s="192">
        <v>0</v>
      </c>
      <c r="R158" s="192"/>
      <c r="S158" s="192"/>
      <c r="T158" s="249">
        <f t="shared" si="4"/>
        <v>0</v>
      </c>
    </row>
    <row r="159" spans="2:20" x14ac:dyDescent="0.25">
      <c r="H159" s="233"/>
      <c r="I159" s="234">
        <v>43185.511111111111</v>
      </c>
      <c r="J159" s="113" t="s">
        <v>1</v>
      </c>
      <c r="K159" s="235">
        <v>1</v>
      </c>
      <c r="L159" s="63"/>
      <c r="N159" s="247" t="s">
        <v>133</v>
      </c>
      <c r="O159" s="248">
        <v>145</v>
      </c>
      <c r="P159" s="177" t="s">
        <v>134</v>
      </c>
      <c r="Q159" s="192">
        <v>0</v>
      </c>
      <c r="R159" s="192"/>
      <c r="S159" s="192"/>
      <c r="T159" s="249">
        <f t="shared" si="4"/>
        <v>0</v>
      </c>
    </row>
    <row r="160" spans="2:20" ht="30" x14ac:dyDescent="0.25">
      <c r="H160" s="49" t="s">
        <v>286</v>
      </c>
      <c r="I160" s="236">
        <v>43166.856944444444</v>
      </c>
      <c r="J160" s="50" t="s">
        <v>1</v>
      </c>
      <c r="K160" s="237">
        <v>1</v>
      </c>
      <c r="L160" s="63"/>
      <c r="N160" s="247" t="s">
        <v>106</v>
      </c>
      <c r="O160" s="248">
        <v>149</v>
      </c>
      <c r="P160" s="177" t="s">
        <v>107</v>
      </c>
      <c r="Q160" s="192">
        <v>0</v>
      </c>
      <c r="R160" s="192"/>
      <c r="S160" s="192"/>
      <c r="T160" s="249">
        <f t="shared" si="4"/>
        <v>0</v>
      </c>
    </row>
    <row r="161" spans="8:20" ht="30" x14ac:dyDescent="0.25">
      <c r="H161" s="233" t="s">
        <v>341</v>
      </c>
      <c r="I161" s="239">
        <v>43161.553472222222</v>
      </c>
      <c r="J161" s="240" t="s">
        <v>1</v>
      </c>
      <c r="K161" s="241">
        <v>1</v>
      </c>
      <c r="L161" s="63"/>
      <c r="N161" s="247" t="s">
        <v>7</v>
      </c>
      <c r="O161" s="248">
        <v>151</v>
      </c>
      <c r="P161" s="177" t="s">
        <v>11</v>
      </c>
      <c r="Q161" s="192">
        <v>0</v>
      </c>
      <c r="R161" s="192"/>
      <c r="S161" s="192"/>
      <c r="T161" s="249">
        <f t="shared" si="4"/>
        <v>0</v>
      </c>
    </row>
    <row r="162" spans="8:20" x14ac:dyDescent="0.25">
      <c r="H162" s="233"/>
      <c r="I162" s="239">
        <v>43165.429861111108</v>
      </c>
      <c r="J162" s="240" t="s">
        <v>2</v>
      </c>
      <c r="K162" s="241">
        <v>1</v>
      </c>
      <c r="L162" s="63"/>
      <c r="N162" s="247" t="s">
        <v>7</v>
      </c>
      <c r="O162" s="248">
        <v>154</v>
      </c>
      <c r="P162" s="177" t="s">
        <v>21</v>
      </c>
      <c r="Q162" s="192">
        <v>0</v>
      </c>
      <c r="R162" s="192"/>
      <c r="S162" s="192"/>
      <c r="T162" s="249">
        <f t="shared" si="4"/>
        <v>0</v>
      </c>
    </row>
    <row r="163" spans="8:20" x14ac:dyDescent="0.25">
      <c r="H163" s="233"/>
      <c r="I163" s="239">
        <v>43165.443055555559</v>
      </c>
      <c r="J163" s="240" t="s">
        <v>1</v>
      </c>
      <c r="K163" s="241">
        <v>1</v>
      </c>
      <c r="L163" s="63"/>
      <c r="N163" s="247" t="s">
        <v>7</v>
      </c>
      <c r="O163" s="248">
        <v>193</v>
      </c>
      <c r="P163" s="177" t="s">
        <v>15</v>
      </c>
      <c r="Q163" s="192">
        <v>0</v>
      </c>
      <c r="R163" s="192"/>
      <c r="S163" s="192"/>
      <c r="T163" s="249">
        <f t="shared" si="4"/>
        <v>0</v>
      </c>
    </row>
    <row r="164" spans="8:20" x14ac:dyDescent="0.25">
      <c r="H164" s="233"/>
      <c r="I164" s="239">
        <v>43167.716666666667</v>
      </c>
      <c r="J164" s="240" t="s">
        <v>2</v>
      </c>
      <c r="K164" s="241">
        <v>1</v>
      </c>
      <c r="L164" s="63"/>
      <c r="N164" s="246" t="s">
        <v>39</v>
      </c>
      <c r="O164" s="246">
        <v>202</v>
      </c>
      <c r="P164" s="177" t="s">
        <v>164</v>
      </c>
      <c r="Q164" s="192">
        <v>0</v>
      </c>
      <c r="R164" s="192"/>
      <c r="S164" s="192"/>
      <c r="T164" s="249">
        <f t="shared" si="4"/>
        <v>0</v>
      </c>
    </row>
    <row r="165" spans="8:20" x14ac:dyDescent="0.25">
      <c r="H165" s="233"/>
      <c r="I165" s="239">
        <v>43174.652777777781</v>
      </c>
      <c r="J165" s="240" t="s">
        <v>2</v>
      </c>
      <c r="K165" s="241">
        <v>1</v>
      </c>
      <c r="L165" s="63"/>
      <c r="N165" s="246" t="s">
        <v>99</v>
      </c>
      <c r="O165" s="246">
        <v>250</v>
      </c>
      <c r="P165" s="177" t="s">
        <v>171</v>
      </c>
      <c r="Q165" s="192">
        <v>0</v>
      </c>
      <c r="R165" s="192"/>
      <c r="S165" s="192"/>
      <c r="T165" s="249">
        <f t="shared" si="4"/>
        <v>0</v>
      </c>
    </row>
    <row r="166" spans="8:20" x14ac:dyDescent="0.25">
      <c r="H166" s="233"/>
      <c r="I166" s="239">
        <v>43179.716666666667</v>
      </c>
      <c r="J166" s="240" t="s">
        <v>2</v>
      </c>
      <c r="K166" s="241">
        <v>1</v>
      </c>
      <c r="L166" s="63"/>
      <c r="N166" s="246" t="s">
        <v>128</v>
      </c>
      <c r="O166" s="246">
        <v>260</v>
      </c>
      <c r="P166" s="177" t="s">
        <v>172</v>
      </c>
      <c r="Q166" s="192">
        <v>0</v>
      </c>
      <c r="R166" s="192"/>
      <c r="S166" s="192"/>
      <c r="T166" s="249">
        <f t="shared" si="4"/>
        <v>0</v>
      </c>
    </row>
    <row r="167" spans="8:20" ht="30" x14ac:dyDescent="0.25">
      <c r="H167" s="49" t="s">
        <v>267</v>
      </c>
      <c r="I167" s="236">
        <v>43167.379166666666</v>
      </c>
      <c r="J167" s="50" t="s">
        <v>2</v>
      </c>
      <c r="K167" s="237">
        <v>1</v>
      </c>
      <c r="L167" s="63"/>
      <c r="N167" s="246" t="s">
        <v>7</v>
      </c>
      <c r="O167" s="246">
        <v>261</v>
      </c>
      <c r="P167" s="177" t="s">
        <v>149</v>
      </c>
      <c r="Q167" s="192">
        <v>0</v>
      </c>
      <c r="R167" s="192"/>
      <c r="S167" s="192"/>
      <c r="T167" s="249">
        <f t="shared" si="4"/>
        <v>0</v>
      </c>
    </row>
    <row r="168" spans="8:20" x14ac:dyDescent="0.25">
      <c r="H168" s="49"/>
      <c r="I168" s="236">
        <v>43167.404166666667</v>
      </c>
      <c r="J168" s="50" t="s">
        <v>2</v>
      </c>
      <c r="K168" s="237">
        <v>1</v>
      </c>
      <c r="L168" s="63"/>
      <c r="N168" s="246" t="s">
        <v>180</v>
      </c>
      <c r="O168" s="248">
        <v>293</v>
      </c>
      <c r="P168" s="177" t="s">
        <v>166</v>
      </c>
      <c r="Q168" s="192">
        <v>0</v>
      </c>
      <c r="R168" s="192"/>
      <c r="S168" s="192"/>
      <c r="T168" s="249">
        <f t="shared" si="4"/>
        <v>0</v>
      </c>
    </row>
    <row r="169" spans="8:20" x14ac:dyDescent="0.25">
      <c r="H169" s="49"/>
      <c r="I169" s="236">
        <v>43167.420138888891</v>
      </c>
      <c r="J169" s="50" t="s">
        <v>2</v>
      </c>
      <c r="K169" s="237">
        <v>1</v>
      </c>
      <c r="L169" s="63"/>
      <c r="N169" s="246" t="s">
        <v>19</v>
      </c>
      <c r="O169" s="248">
        <v>294</v>
      </c>
      <c r="P169" s="177" t="s">
        <v>163</v>
      </c>
      <c r="Q169" s="192">
        <v>0</v>
      </c>
      <c r="R169" s="192"/>
      <c r="S169" s="192"/>
      <c r="T169" s="249">
        <f t="shared" si="4"/>
        <v>0</v>
      </c>
    </row>
    <row r="170" spans="8:20" x14ac:dyDescent="0.25">
      <c r="H170" s="49"/>
      <c r="I170" s="236">
        <v>43185.671527777777</v>
      </c>
      <c r="J170" s="50" t="s">
        <v>2</v>
      </c>
      <c r="K170" s="237">
        <v>1</v>
      </c>
      <c r="L170" s="63"/>
      <c r="N170" s="247" t="s">
        <v>7</v>
      </c>
      <c r="O170" s="248">
        <v>369</v>
      </c>
      <c r="P170" s="177" t="s">
        <v>82</v>
      </c>
      <c r="Q170" s="192">
        <v>0</v>
      </c>
      <c r="R170" s="192"/>
      <c r="S170" s="192"/>
      <c r="T170" s="249">
        <f t="shared" si="4"/>
        <v>0</v>
      </c>
    </row>
    <row r="171" spans="8:20" x14ac:dyDescent="0.25">
      <c r="H171" s="49"/>
      <c r="I171" s="236">
        <v>43185.679166666669</v>
      </c>
      <c r="J171" s="50" t="s">
        <v>2</v>
      </c>
      <c r="K171" s="237">
        <v>1</v>
      </c>
      <c r="L171" s="63"/>
      <c r="N171" s="247" t="s">
        <v>109</v>
      </c>
      <c r="O171" s="248">
        <v>370</v>
      </c>
      <c r="P171" s="177" t="s">
        <v>110</v>
      </c>
      <c r="Q171" s="192">
        <v>0</v>
      </c>
      <c r="R171" s="192"/>
      <c r="S171" s="192"/>
      <c r="T171" s="249">
        <f t="shared" si="4"/>
        <v>0</v>
      </c>
    </row>
    <row r="172" spans="8:20" ht="45" x14ac:dyDescent="0.25">
      <c r="H172" s="49" t="s">
        <v>360</v>
      </c>
      <c r="I172" s="236">
        <v>43165.640277777777</v>
      </c>
      <c r="J172" s="50" t="s">
        <v>2</v>
      </c>
      <c r="K172" s="237">
        <v>1</v>
      </c>
      <c r="L172" s="63"/>
      <c r="N172" s="246" t="s">
        <v>7</v>
      </c>
      <c r="O172" s="246">
        <v>374</v>
      </c>
      <c r="P172" s="177" t="s">
        <v>32</v>
      </c>
      <c r="Q172" s="192">
        <v>0</v>
      </c>
      <c r="R172" s="192"/>
      <c r="S172" s="192"/>
      <c r="T172" s="249">
        <f t="shared" si="4"/>
        <v>0</v>
      </c>
    </row>
    <row r="173" spans="8:20" x14ac:dyDescent="0.25">
      <c r="H173" s="49"/>
      <c r="I173" s="236">
        <v>43165.724999999999</v>
      </c>
      <c r="J173" s="50" t="s">
        <v>2</v>
      </c>
      <c r="K173" s="237">
        <v>1</v>
      </c>
      <c r="L173" s="63"/>
      <c r="N173" s="246" t="s">
        <v>139</v>
      </c>
      <c r="O173" s="246">
        <v>379</v>
      </c>
      <c r="P173" s="177" t="s">
        <v>259</v>
      </c>
      <c r="Q173" s="192">
        <v>0</v>
      </c>
      <c r="R173" s="192"/>
      <c r="S173" s="192"/>
      <c r="T173" s="249">
        <f t="shared" si="4"/>
        <v>0</v>
      </c>
    </row>
    <row r="174" spans="8:20" x14ac:dyDescent="0.25">
      <c r="H174" s="49"/>
      <c r="I174" s="236">
        <v>43165.759722222225</v>
      </c>
      <c r="J174" s="50" t="s">
        <v>2</v>
      </c>
      <c r="K174" s="237">
        <v>1</v>
      </c>
      <c r="L174" s="63"/>
      <c r="N174" s="246" t="s">
        <v>39</v>
      </c>
      <c r="O174" s="246">
        <v>386</v>
      </c>
      <c r="P174" s="177" t="s">
        <v>70</v>
      </c>
      <c r="Q174" s="192">
        <v>0</v>
      </c>
      <c r="R174" s="192"/>
      <c r="S174" s="192"/>
      <c r="T174" s="249">
        <f t="shared" si="4"/>
        <v>0</v>
      </c>
    </row>
    <row r="175" spans="8:20" ht="30" x14ac:dyDescent="0.25">
      <c r="H175" s="49" t="s">
        <v>506</v>
      </c>
      <c r="I175" s="236">
        <v>43166.734722222223</v>
      </c>
      <c r="J175" s="50" t="s">
        <v>2</v>
      </c>
      <c r="K175" s="237">
        <v>1</v>
      </c>
      <c r="L175" s="63"/>
      <c r="N175" s="246" t="s">
        <v>39</v>
      </c>
      <c r="O175" s="246">
        <v>387</v>
      </c>
      <c r="P175" s="177" t="s">
        <v>264</v>
      </c>
      <c r="Q175" s="192">
        <v>0</v>
      </c>
      <c r="R175" s="192"/>
      <c r="S175" s="192"/>
      <c r="T175" s="249">
        <f t="shared" si="4"/>
        <v>0</v>
      </c>
    </row>
    <row r="176" spans="8:20" ht="30" x14ac:dyDescent="0.25">
      <c r="H176" s="49" t="s">
        <v>507</v>
      </c>
      <c r="I176" s="236">
        <v>43173.793749999997</v>
      </c>
      <c r="J176" s="50" t="s">
        <v>2</v>
      </c>
      <c r="K176" s="237">
        <v>1</v>
      </c>
      <c r="L176" s="63"/>
      <c r="N176" s="246" t="s">
        <v>12</v>
      </c>
      <c r="O176" s="246">
        <v>445</v>
      </c>
      <c r="P176" s="177" t="s">
        <v>258</v>
      </c>
      <c r="Q176" s="192">
        <v>0</v>
      </c>
      <c r="R176" s="192"/>
      <c r="S176" s="192"/>
      <c r="T176" s="249">
        <f t="shared" si="4"/>
        <v>0</v>
      </c>
    </row>
    <row r="177" spans="8:20" ht="30" x14ac:dyDescent="0.25">
      <c r="H177" s="233" t="s">
        <v>353</v>
      </c>
      <c r="I177" s="234">
        <v>43162.585416666669</v>
      </c>
      <c r="J177" s="113" t="s">
        <v>2</v>
      </c>
      <c r="K177" s="235">
        <v>1</v>
      </c>
      <c r="L177" s="63"/>
      <c r="N177" s="167" t="s">
        <v>91</v>
      </c>
      <c r="O177" s="246">
        <v>453</v>
      </c>
      <c r="P177" s="177" t="s">
        <v>333</v>
      </c>
      <c r="Q177" s="192">
        <v>0</v>
      </c>
      <c r="R177" s="192"/>
      <c r="S177" s="192"/>
      <c r="T177" s="249">
        <f t="shared" si="4"/>
        <v>0</v>
      </c>
    </row>
    <row r="178" spans="8:20" x14ac:dyDescent="0.25">
      <c r="H178" s="233"/>
      <c r="I178" s="234">
        <v>43166.665277777778</v>
      </c>
      <c r="J178" s="113" t="s">
        <v>2</v>
      </c>
      <c r="K178" s="235">
        <v>1</v>
      </c>
      <c r="L178" s="63"/>
      <c r="N178" s="167" t="s">
        <v>17</v>
      </c>
      <c r="O178" s="246">
        <v>462</v>
      </c>
      <c r="P178" s="177" t="s">
        <v>357</v>
      </c>
      <c r="Q178" s="192">
        <v>0</v>
      </c>
      <c r="R178" s="192"/>
      <c r="S178" s="192"/>
      <c r="T178" s="249">
        <f t="shared" ref="T178:T185" si="5">+SUM(Q178:S178)</f>
        <v>0</v>
      </c>
    </row>
    <row r="179" spans="8:20" x14ac:dyDescent="0.25">
      <c r="H179" s="233"/>
      <c r="I179" s="234">
        <v>43183.51666666667</v>
      </c>
      <c r="J179" s="113" t="s">
        <v>2</v>
      </c>
      <c r="K179" s="235">
        <v>1</v>
      </c>
      <c r="L179" s="63"/>
      <c r="N179" s="246" t="s">
        <v>29</v>
      </c>
      <c r="O179" s="246">
        <v>471</v>
      </c>
      <c r="P179" s="177" t="s">
        <v>60</v>
      </c>
      <c r="Q179" s="192">
        <v>0</v>
      </c>
      <c r="R179" s="192"/>
      <c r="S179" s="192"/>
      <c r="T179" s="249">
        <f t="shared" si="5"/>
        <v>0</v>
      </c>
    </row>
    <row r="180" spans="8:20" x14ac:dyDescent="0.25">
      <c r="H180" s="233"/>
      <c r="I180" s="234">
        <v>43189.490277777775</v>
      </c>
      <c r="J180" s="113" t="s">
        <v>2</v>
      </c>
      <c r="K180" s="235">
        <v>1</v>
      </c>
      <c r="L180" s="63"/>
      <c r="N180" s="246" t="s">
        <v>128</v>
      </c>
      <c r="O180" s="246">
        <v>508</v>
      </c>
      <c r="P180" s="177" t="s">
        <v>447</v>
      </c>
      <c r="Q180" s="192">
        <v>0</v>
      </c>
      <c r="R180" s="192"/>
      <c r="S180" s="192"/>
      <c r="T180" s="249">
        <f t="shared" si="5"/>
        <v>0</v>
      </c>
    </row>
    <row r="181" spans="8:20" ht="30" x14ac:dyDescent="0.25">
      <c r="H181" s="49" t="s">
        <v>438</v>
      </c>
      <c r="I181" s="236">
        <v>43171.743055555555</v>
      </c>
      <c r="J181" s="50" t="s">
        <v>1</v>
      </c>
      <c r="K181" s="237">
        <v>1</v>
      </c>
      <c r="L181" s="63"/>
      <c r="N181" s="246" t="s">
        <v>65</v>
      </c>
      <c r="O181" s="246">
        <v>509</v>
      </c>
      <c r="P181" s="177" t="s">
        <v>446</v>
      </c>
      <c r="Q181" s="192">
        <v>0</v>
      </c>
      <c r="R181" s="192"/>
      <c r="S181" s="192"/>
      <c r="T181" s="249">
        <f t="shared" si="5"/>
        <v>0</v>
      </c>
    </row>
    <row r="182" spans="8:20" ht="30" x14ac:dyDescent="0.25">
      <c r="H182" s="49" t="s">
        <v>439</v>
      </c>
      <c r="I182" s="236">
        <v>43185.682638888888</v>
      </c>
      <c r="J182" s="50" t="s">
        <v>2</v>
      </c>
      <c r="K182" s="237">
        <v>1</v>
      </c>
      <c r="L182" s="63"/>
      <c r="N182" s="246" t="s">
        <v>34</v>
      </c>
      <c r="O182" s="246">
        <v>513</v>
      </c>
      <c r="P182" s="177" t="s">
        <v>485</v>
      </c>
      <c r="Q182" s="192">
        <v>0</v>
      </c>
      <c r="R182" s="192"/>
      <c r="S182" s="192"/>
      <c r="T182" s="249">
        <f t="shared" si="5"/>
        <v>0</v>
      </c>
    </row>
    <row r="183" spans="8:20" ht="45" x14ac:dyDescent="0.25">
      <c r="H183" s="49" t="s">
        <v>369</v>
      </c>
      <c r="I183" s="236">
        <v>43160.017013888886</v>
      </c>
      <c r="J183" s="50" t="s">
        <v>1</v>
      </c>
      <c r="K183" s="237">
        <v>1</v>
      </c>
      <c r="L183" s="63"/>
      <c r="N183" s="246" t="s">
        <v>39</v>
      </c>
      <c r="O183" s="246">
        <v>515</v>
      </c>
      <c r="P183" s="177" t="s">
        <v>516</v>
      </c>
      <c r="Q183" s="192">
        <v>0</v>
      </c>
      <c r="R183" s="251"/>
      <c r="S183" s="192"/>
      <c r="T183" s="249">
        <f t="shared" si="5"/>
        <v>0</v>
      </c>
    </row>
    <row r="184" spans="8:20" x14ac:dyDescent="0.25">
      <c r="H184" s="49"/>
      <c r="I184" s="232">
        <v>43188.63958333333</v>
      </c>
      <c r="J184" s="103" t="s">
        <v>1</v>
      </c>
      <c r="K184" s="237">
        <v>1</v>
      </c>
      <c r="L184" s="63"/>
      <c r="N184" s="246" t="s">
        <v>343</v>
      </c>
      <c r="O184" s="246">
        <v>495</v>
      </c>
      <c r="P184" s="177" t="s">
        <v>517</v>
      </c>
      <c r="Q184" s="192">
        <v>0</v>
      </c>
      <c r="R184" s="114"/>
      <c r="S184" s="192"/>
      <c r="T184" s="249">
        <f t="shared" si="5"/>
        <v>0</v>
      </c>
    </row>
    <row r="185" spans="8:20" ht="30" x14ac:dyDescent="0.25">
      <c r="H185" s="49" t="s">
        <v>440</v>
      </c>
      <c r="I185" s="236">
        <v>43161.724999999999</v>
      </c>
      <c r="J185" s="50" t="s">
        <v>2</v>
      </c>
      <c r="K185" s="237">
        <v>1</v>
      </c>
      <c r="L185" s="63"/>
      <c r="N185" s="246" t="s">
        <v>34</v>
      </c>
      <c r="O185" s="114">
        <v>517</v>
      </c>
      <c r="P185" s="177" t="s">
        <v>524</v>
      </c>
      <c r="Q185" s="251"/>
      <c r="R185" s="251"/>
      <c r="S185" s="192"/>
      <c r="T185" s="249">
        <f t="shared" si="5"/>
        <v>0</v>
      </c>
    </row>
    <row r="186" spans="8:20" ht="45" x14ac:dyDescent="0.25">
      <c r="H186" s="233" t="s">
        <v>211</v>
      </c>
      <c r="I186" s="234">
        <v>43161.834722222222</v>
      </c>
      <c r="J186" s="113" t="s">
        <v>2</v>
      </c>
      <c r="K186" s="235">
        <v>1</v>
      </c>
      <c r="L186" s="63"/>
      <c r="Q186" s="127">
        <f>+SUM(Q18:Q185)</f>
        <v>96</v>
      </c>
      <c r="R186" s="127">
        <f t="shared" ref="R186:T186" si="6">+SUM(R18:R185)</f>
        <v>103</v>
      </c>
      <c r="S186" s="127">
        <f t="shared" si="6"/>
        <v>116</v>
      </c>
      <c r="T186" s="127">
        <f t="shared" si="6"/>
        <v>315</v>
      </c>
    </row>
    <row r="187" spans="8:20" x14ac:dyDescent="0.25">
      <c r="H187" s="233"/>
      <c r="I187" s="234">
        <v>43168.84375</v>
      </c>
      <c r="J187" s="113" t="s">
        <v>2</v>
      </c>
      <c r="K187" s="235">
        <v>1</v>
      </c>
      <c r="L187" s="63"/>
    </row>
    <row r="188" spans="8:20" x14ac:dyDescent="0.25">
      <c r="H188" s="233"/>
      <c r="I188" s="234">
        <v>43182.746527777781</v>
      </c>
      <c r="J188" s="113" t="s">
        <v>2</v>
      </c>
      <c r="K188" s="235">
        <v>1</v>
      </c>
      <c r="L188" s="63"/>
    </row>
    <row r="189" spans="8:20" ht="30" x14ac:dyDescent="0.25">
      <c r="H189" s="49" t="s">
        <v>304</v>
      </c>
      <c r="I189" s="236">
        <v>43164.647222222222</v>
      </c>
      <c r="J189" s="50" t="s">
        <v>1</v>
      </c>
      <c r="K189" s="237">
        <v>1</v>
      </c>
      <c r="L189" s="63"/>
    </row>
    <row r="190" spans="8:20" ht="30" x14ac:dyDescent="0.25">
      <c r="H190" s="49" t="s">
        <v>422</v>
      </c>
      <c r="I190" s="236">
        <v>43165.592361111114</v>
      </c>
      <c r="J190" s="50" t="s">
        <v>2</v>
      </c>
      <c r="K190" s="237">
        <v>1</v>
      </c>
      <c r="L190" s="63"/>
    </row>
    <row r="191" spans="8:20" ht="30" x14ac:dyDescent="0.25">
      <c r="H191" s="49" t="s">
        <v>273</v>
      </c>
      <c r="I191" s="236">
        <v>43166.631944444445</v>
      </c>
      <c r="J191" s="50" t="s">
        <v>2</v>
      </c>
      <c r="K191" s="237">
        <v>1</v>
      </c>
      <c r="L191" s="63"/>
    </row>
    <row r="192" spans="8:20" x14ac:dyDescent="0.25">
      <c r="H192" s="49"/>
      <c r="I192" s="236">
        <v>43176.425000000003</v>
      </c>
      <c r="J192" s="50" t="s">
        <v>2</v>
      </c>
      <c r="K192" s="237">
        <v>1</v>
      </c>
      <c r="L192" s="63"/>
    </row>
    <row r="193" spans="8:20" ht="30" x14ac:dyDescent="0.25">
      <c r="H193" s="49" t="s">
        <v>492</v>
      </c>
      <c r="I193" s="236">
        <v>43167.714583333334</v>
      </c>
      <c r="J193" s="50" t="s">
        <v>2</v>
      </c>
      <c r="K193" s="237">
        <v>1</v>
      </c>
      <c r="L193" s="63"/>
    </row>
    <row r="194" spans="8:20" x14ac:dyDescent="0.25">
      <c r="H194" s="49"/>
      <c r="I194" s="236">
        <v>43185.72152777778</v>
      </c>
      <c r="J194" s="50" t="s">
        <v>1</v>
      </c>
      <c r="K194" s="237">
        <v>1</v>
      </c>
      <c r="L194" s="63"/>
    </row>
    <row r="195" spans="8:20" ht="30" x14ac:dyDescent="0.25">
      <c r="H195" s="49" t="s">
        <v>319</v>
      </c>
      <c r="I195" s="236">
        <v>43171.714583333334</v>
      </c>
      <c r="J195" s="50" t="s">
        <v>1</v>
      </c>
      <c r="K195" s="237">
        <v>1</v>
      </c>
      <c r="L195" s="63"/>
    </row>
    <row r="196" spans="8:20" ht="30" x14ac:dyDescent="0.25">
      <c r="H196" s="49" t="s">
        <v>521</v>
      </c>
      <c r="I196" s="236">
        <v>43172.857071759259</v>
      </c>
      <c r="J196" s="50" t="s">
        <v>522</v>
      </c>
      <c r="K196" s="237">
        <v>1</v>
      </c>
      <c r="L196" s="63"/>
    </row>
    <row r="197" spans="8:20" ht="30" x14ac:dyDescent="0.25">
      <c r="H197" s="49" t="s">
        <v>306</v>
      </c>
      <c r="I197" s="236">
        <v>43176.553472222222</v>
      </c>
      <c r="J197" s="50" t="s">
        <v>2</v>
      </c>
      <c r="K197" s="237">
        <v>1</v>
      </c>
      <c r="L197" s="63"/>
    </row>
    <row r="198" spans="8:20" ht="45" x14ac:dyDescent="0.25">
      <c r="H198" s="49" t="s">
        <v>328</v>
      </c>
      <c r="I198" s="236">
        <v>43178.719444444447</v>
      </c>
      <c r="J198" s="50" t="s">
        <v>1</v>
      </c>
      <c r="K198" s="237">
        <v>1</v>
      </c>
      <c r="L198" s="63"/>
    </row>
    <row r="199" spans="8:20" ht="45" x14ac:dyDescent="0.25">
      <c r="H199" s="49" t="s">
        <v>518</v>
      </c>
      <c r="I199" s="236">
        <v>43179.559027777781</v>
      </c>
      <c r="J199" s="50" t="s">
        <v>2</v>
      </c>
      <c r="K199" s="237">
        <v>1</v>
      </c>
      <c r="L199" s="63"/>
    </row>
    <row r="200" spans="8:20" ht="30" x14ac:dyDescent="0.25">
      <c r="H200" s="49" t="s">
        <v>339</v>
      </c>
      <c r="I200" s="236">
        <v>43180.652777777781</v>
      </c>
      <c r="J200" s="50" t="s">
        <v>2</v>
      </c>
      <c r="K200" s="237">
        <v>1</v>
      </c>
      <c r="L200" s="63"/>
      <c r="Q200" s="127"/>
      <c r="R200" s="127"/>
      <c r="S200" s="127"/>
      <c r="T200" s="127"/>
    </row>
    <row r="201" spans="8:20" ht="30" x14ac:dyDescent="0.25">
      <c r="H201" s="49" t="s">
        <v>519</v>
      </c>
      <c r="I201" s="236">
        <v>43180.667361111111</v>
      </c>
      <c r="J201" s="50" t="s">
        <v>2</v>
      </c>
      <c r="K201" s="237">
        <v>1</v>
      </c>
      <c r="L201" s="63"/>
    </row>
    <row r="202" spans="8:20" ht="30" x14ac:dyDescent="0.25">
      <c r="H202" s="49" t="s">
        <v>233</v>
      </c>
      <c r="I202" s="236">
        <v>43181.369444444441</v>
      </c>
      <c r="J202" s="50" t="s">
        <v>2</v>
      </c>
      <c r="K202" s="237">
        <v>1</v>
      </c>
      <c r="L202" s="63"/>
    </row>
    <row r="203" spans="8:20" ht="45" x14ac:dyDescent="0.25">
      <c r="H203" s="49" t="s">
        <v>288</v>
      </c>
      <c r="I203" s="236">
        <v>43181.556944444441</v>
      </c>
      <c r="J203" s="50" t="s">
        <v>1</v>
      </c>
      <c r="K203" s="237">
        <v>1</v>
      </c>
      <c r="L203" s="63"/>
    </row>
    <row r="204" spans="8:20" x14ac:dyDescent="0.25">
      <c r="H204" s="49" t="s">
        <v>491</v>
      </c>
      <c r="I204" s="236">
        <v>43182.436805555553</v>
      </c>
      <c r="J204" s="50" t="s">
        <v>1</v>
      </c>
      <c r="K204" s="237">
        <v>1</v>
      </c>
      <c r="L204" s="63"/>
    </row>
    <row r="205" spans="8:20" ht="30" x14ac:dyDescent="0.25">
      <c r="H205" s="49" t="s">
        <v>419</v>
      </c>
      <c r="I205" s="236">
        <v>43183.54583333333</v>
      </c>
      <c r="J205" s="50" t="s">
        <v>2</v>
      </c>
      <c r="K205" s="237">
        <v>1</v>
      </c>
      <c r="L205" s="63"/>
    </row>
    <row r="206" spans="8:20" ht="45" x14ac:dyDescent="0.25">
      <c r="H206" s="49" t="s">
        <v>242</v>
      </c>
      <c r="I206" s="236">
        <v>43184.474999999999</v>
      </c>
      <c r="J206" s="50" t="s">
        <v>1</v>
      </c>
      <c r="K206" s="237">
        <v>1</v>
      </c>
      <c r="L206" s="63"/>
    </row>
    <row r="207" spans="8:20" ht="30" x14ac:dyDescent="0.25">
      <c r="H207" s="49" t="s">
        <v>317</v>
      </c>
      <c r="I207" s="236">
        <v>43185.425000000003</v>
      </c>
      <c r="J207" s="50" t="s">
        <v>1</v>
      </c>
      <c r="K207" s="237">
        <v>1</v>
      </c>
      <c r="L207" s="63"/>
    </row>
    <row r="208" spans="8:20" ht="30" x14ac:dyDescent="0.25">
      <c r="H208" s="49" t="s">
        <v>436</v>
      </c>
      <c r="I208" s="236">
        <v>43185.709027777775</v>
      </c>
      <c r="J208" s="50" t="s">
        <v>1</v>
      </c>
      <c r="K208" s="237">
        <v>1</v>
      </c>
      <c r="L208" s="63"/>
    </row>
    <row r="209" spans="2:23" ht="30" x14ac:dyDescent="0.25">
      <c r="H209" s="49" t="s">
        <v>523</v>
      </c>
      <c r="I209" s="236">
        <v>43185.840324074074</v>
      </c>
      <c r="J209" s="50" t="s">
        <v>522</v>
      </c>
      <c r="K209" s="237">
        <v>1</v>
      </c>
      <c r="L209" s="63"/>
    </row>
    <row r="210" spans="2:23" ht="30" x14ac:dyDescent="0.25">
      <c r="H210" s="49" t="s">
        <v>437</v>
      </c>
      <c r="I210" s="236">
        <v>43186.431944444441</v>
      </c>
      <c r="J210" s="50" t="s">
        <v>1</v>
      </c>
      <c r="K210" s="237">
        <v>1</v>
      </c>
      <c r="L210" s="63"/>
    </row>
    <row r="211" spans="2:23" x14ac:dyDescent="0.25">
      <c r="H211" s="49" t="s">
        <v>301</v>
      </c>
      <c r="I211" s="236">
        <v>43187.739583333336</v>
      </c>
      <c r="J211" s="103" t="s">
        <v>2</v>
      </c>
      <c r="K211" s="237">
        <v>1</v>
      </c>
      <c r="L211" s="63"/>
    </row>
    <row r="212" spans="2:23" ht="30" x14ac:dyDescent="0.25">
      <c r="H212" s="49" t="s">
        <v>520</v>
      </c>
      <c r="I212" s="236">
        <v>43190.602777777778</v>
      </c>
      <c r="J212" s="50" t="s">
        <v>2</v>
      </c>
      <c r="K212" s="237">
        <v>1</v>
      </c>
      <c r="L212" s="63"/>
    </row>
    <row r="213" spans="2:23" ht="30" x14ac:dyDescent="0.25">
      <c r="H213" s="49" t="s">
        <v>239</v>
      </c>
      <c r="I213" s="236">
        <v>43190.697916666664</v>
      </c>
      <c r="J213" s="50" t="s">
        <v>1</v>
      </c>
      <c r="K213" s="237">
        <v>1</v>
      </c>
      <c r="L213" s="63"/>
    </row>
    <row r="214" spans="2:23" x14ac:dyDescent="0.25">
      <c r="H214" s="213" t="s">
        <v>322</v>
      </c>
      <c r="I214" s="232" t="s">
        <v>322</v>
      </c>
      <c r="J214" s="103" t="s">
        <v>322</v>
      </c>
      <c r="K214" s="237"/>
      <c r="L214" s="63"/>
    </row>
    <row r="215" spans="2:23" x14ac:dyDescent="0.25">
      <c r="H215" s="49" t="s">
        <v>3</v>
      </c>
      <c r="I215" s="49"/>
      <c r="J215" s="49"/>
      <c r="K215" s="237">
        <v>118</v>
      </c>
      <c r="L215" s="63"/>
    </row>
    <row r="216" spans="2:23" x14ac:dyDescent="0.25">
      <c r="H216" s="242"/>
      <c r="I216" s="51"/>
      <c r="J216" s="51"/>
      <c r="K216" s="51"/>
      <c r="L216" s="63"/>
    </row>
    <row r="217" spans="2:23" x14ac:dyDescent="0.25">
      <c r="H217" s="242"/>
      <c r="I217" s="51"/>
      <c r="J217" s="51"/>
      <c r="K217" s="51"/>
      <c r="L217" s="63"/>
    </row>
    <row r="218" spans="2:23" x14ac:dyDescent="0.25">
      <c r="H218" s="242"/>
      <c r="I218" s="51"/>
      <c r="J218" s="51"/>
      <c r="K218" s="51"/>
      <c r="L218" s="63"/>
    </row>
    <row r="219" spans="2:23" x14ac:dyDescent="0.25">
      <c r="H219" s="242"/>
      <c r="I219" s="51"/>
      <c r="J219" s="51"/>
      <c r="K219" s="51"/>
      <c r="L219" s="63"/>
    </row>
    <row r="220" spans="2:23" x14ac:dyDescent="0.25">
      <c r="L220" s="63"/>
    </row>
    <row r="221" spans="2:23" x14ac:dyDescent="0.25">
      <c r="L221" s="63"/>
    </row>
    <row r="222" spans="2:23" s="63" customFormat="1" x14ac:dyDescent="0.25">
      <c r="B222" s="154"/>
      <c r="C222" s="154"/>
      <c r="D222" s="154"/>
      <c r="E222" s="154"/>
      <c r="F222" s="154"/>
      <c r="G222" s="37"/>
      <c r="H222" s="230"/>
      <c r="I222" s="37"/>
      <c r="J222" s="37"/>
      <c r="K222" s="37"/>
      <c r="M222" s="51"/>
      <c r="N222" s="37"/>
      <c r="O222" s="37"/>
      <c r="P222" s="37"/>
      <c r="Q222" s="37"/>
      <c r="R222" s="37"/>
      <c r="S222" s="37"/>
      <c r="T222" s="37"/>
      <c r="V222" s="37"/>
      <c r="W222" s="37"/>
    </row>
    <row r="223" spans="2:23" s="63" customFormat="1" x14ac:dyDescent="0.25">
      <c r="B223" s="154"/>
      <c r="C223" s="154"/>
      <c r="D223" s="154"/>
      <c r="E223" s="154"/>
      <c r="F223" s="154"/>
      <c r="G223" s="37"/>
      <c r="H223" s="230"/>
      <c r="I223" s="37"/>
      <c r="J223" s="37"/>
      <c r="K223" s="37"/>
      <c r="M223" s="51"/>
      <c r="N223" s="37"/>
      <c r="O223" s="37"/>
      <c r="P223" s="37"/>
      <c r="Q223" s="37"/>
      <c r="R223" s="37"/>
      <c r="S223" s="37"/>
      <c r="T223" s="37"/>
      <c r="V223" s="37"/>
      <c r="W223" s="37"/>
    </row>
    <row r="224" spans="2:23" s="63" customFormat="1" x14ac:dyDescent="0.25">
      <c r="B224" s="154"/>
      <c r="C224" s="154"/>
      <c r="D224" s="154"/>
      <c r="E224" s="154"/>
      <c r="F224" s="154"/>
      <c r="G224" s="37"/>
      <c r="H224" s="230"/>
      <c r="I224" s="37"/>
      <c r="J224" s="37"/>
      <c r="K224" s="37"/>
      <c r="M224" s="51"/>
      <c r="N224" s="37"/>
      <c r="O224" s="37"/>
      <c r="P224" s="37"/>
      <c r="Q224" s="37"/>
      <c r="R224" s="37"/>
      <c r="S224" s="37"/>
      <c r="T224" s="37"/>
      <c r="V224" s="37"/>
      <c r="W224" s="37"/>
    </row>
    <row r="225" spans="2:23" s="63" customFormat="1" x14ac:dyDescent="0.25">
      <c r="B225" s="154"/>
      <c r="C225" s="154"/>
      <c r="D225" s="154"/>
      <c r="E225" s="154"/>
      <c r="F225" s="154"/>
      <c r="G225" s="37"/>
      <c r="H225" s="230"/>
      <c r="I225" s="37"/>
      <c r="J225" s="37"/>
      <c r="K225" s="37"/>
      <c r="M225" s="51"/>
      <c r="N225" s="37"/>
      <c r="O225" s="37"/>
      <c r="P225" s="37"/>
      <c r="Q225" s="37"/>
      <c r="R225" s="37"/>
      <c r="S225" s="37"/>
      <c r="T225" s="37"/>
      <c r="V225" s="37"/>
      <c r="W225" s="37"/>
    </row>
    <row r="226" spans="2:23" s="63" customFormat="1" x14ac:dyDescent="0.25">
      <c r="B226" s="154"/>
      <c r="C226" s="154"/>
      <c r="D226" s="154"/>
      <c r="E226" s="154"/>
      <c r="F226" s="154"/>
      <c r="G226" s="37"/>
      <c r="H226" s="230"/>
      <c r="I226" s="37"/>
      <c r="J226" s="37"/>
      <c r="K226" s="37"/>
      <c r="M226" s="51"/>
      <c r="N226" s="37"/>
      <c r="O226" s="37"/>
      <c r="P226" s="37"/>
      <c r="Q226" s="37"/>
      <c r="R226" s="37"/>
      <c r="S226" s="37"/>
      <c r="T226" s="37"/>
      <c r="V226" s="37"/>
      <c r="W226" s="37"/>
    </row>
    <row r="227" spans="2:23" s="63" customFormat="1" x14ac:dyDescent="0.25">
      <c r="B227" s="154"/>
      <c r="C227" s="154"/>
      <c r="D227" s="154"/>
      <c r="E227" s="154"/>
      <c r="F227" s="154"/>
      <c r="G227" s="37"/>
      <c r="H227" s="230"/>
      <c r="I227" s="37"/>
      <c r="J227" s="37"/>
      <c r="K227" s="37"/>
      <c r="M227" s="51"/>
      <c r="N227" s="37"/>
      <c r="O227" s="37"/>
      <c r="P227" s="37"/>
      <c r="Q227" s="37"/>
      <c r="R227" s="37"/>
      <c r="S227" s="37"/>
      <c r="T227" s="37"/>
      <c r="V227" s="37"/>
      <c r="W227" s="37"/>
    </row>
    <row r="228" spans="2:23" s="63" customFormat="1" x14ac:dyDescent="0.25">
      <c r="B228" s="154"/>
      <c r="C228" s="154"/>
      <c r="D228" s="154"/>
      <c r="E228" s="154"/>
      <c r="F228" s="154"/>
      <c r="G228" s="37"/>
      <c r="H228" s="230"/>
      <c r="I228" s="37"/>
      <c r="J228" s="37"/>
      <c r="K228" s="37"/>
      <c r="M228" s="51"/>
      <c r="N228" s="37"/>
      <c r="O228" s="37"/>
      <c r="P228" s="37"/>
      <c r="Q228" s="37"/>
      <c r="R228" s="37"/>
      <c r="S228" s="37"/>
      <c r="T228" s="37"/>
      <c r="V228" s="37"/>
      <c r="W228" s="37"/>
    </row>
    <row r="229" spans="2:23" s="63" customFormat="1" x14ac:dyDescent="0.25">
      <c r="B229" s="154"/>
      <c r="C229" s="154"/>
      <c r="D229" s="154"/>
      <c r="E229" s="154"/>
      <c r="F229" s="154"/>
      <c r="G229" s="37"/>
      <c r="H229" s="230"/>
      <c r="I229" s="37"/>
      <c r="J229" s="37"/>
      <c r="K229" s="37"/>
      <c r="M229" s="51"/>
      <c r="N229" s="37"/>
      <c r="O229" s="37"/>
      <c r="P229" s="37"/>
      <c r="Q229" s="37"/>
      <c r="R229" s="37"/>
      <c r="S229" s="37"/>
      <c r="T229" s="37"/>
      <c r="V229" s="37"/>
      <c r="W229" s="37"/>
    </row>
    <row r="230" spans="2:23" s="63" customFormat="1" x14ac:dyDescent="0.25">
      <c r="B230" s="154"/>
      <c r="C230" s="154"/>
      <c r="D230" s="154"/>
      <c r="E230" s="154"/>
      <c r="F230" s="154"/>
      <c r="G230" s="37"/>
      <c r="H230" s="230"/>
      <c r="I230" s="37"/>
      <c r="J230" s="37"/>
      <c r="K230" s="37"/>
      <c r="M230" s="51"/>
      <c r="N230" s="37"/>
      <c r="O230" s="37"/>
      <c r="P230" s="37"/>
      <c r="Q230" s="37"/>
      <c r="R230" s="37"/>
      <c r="S230" s="37"/>
      <c r="T230" s="37"/>
      <c r="V230" s="37"/>
      <c r="W230" s="37"/>
    </row>
    <row r="231" spans="2:23" s="63" customFormat="1" x14ac:dyDescent="0.25">
      <c r="B231" s="154"/>
      <c r="C231" s="154"/>
      <c r="D231" s="154"/>
      <c r="E231" s="154"/>
      <c r="F231" s="154"/>
      <c r="G231" s="37"/>
      <c r="H231" s="230"/>
      <c r="I231" s="37"/>
      <c r="J231" s="37"/>
      <c r="K231" s="37"/>
      <c r="M231" s="51"/>
      <c r="N231" s="37"/>
      <c r="O231" s="37"/>
      <c r="P231" s="37"/>
      <c r="Q231" s="37"/>
      <c r="R231" s="37"/>
      <c r="S231" s="37"/>
      <c r="T231" s="37"/>
      <c r="V231" s="37"/>
      <c r="W231" s="37"/>
    </row>
    <row r="232" spans="2:23" s="63" customFormat="1" x14ac:dyDescent="0.25">
      <c r="B232" s="154"/>
      <c r="C232" s="154"/>
      <c r="D232" s="154"/>
      <c r="E232" s="154"/>
      <c r="F232" s="154"/>
      <c r="G232" s="37"/>
      <c r="H232" s="230"/>
      <c r="I232" s="37"/>
      <c r="J232" s="37"/>
      <c r="K232" s="37"/>
      <c r="M232" s="51"/>
      <c r="N232" s="37"/>
      <c r="O232" s="37"/>
      <c r="P232" s="37"/>
      <c r="Q232" s="37"/>
      <c r="R232" s="37"/>
      <c r="S232" s="37"/>
      <c r="T232" s="37"/>
      <c r="V232" s="37"/>
      <c r="W232" s="37"/>
    </row>
    <row r="233" spans="2:23" s="63" customFormat="1" x14ac:dyDescent="0.25">
      <c r="B233" s="154"/>
      <c r="C233" s="154"/>
      <c r="D233" s="154"/>
      <c r="E233" s="154"/>
      <c r="F233" s="154"/>
      <c r="G233" s="37"/>
      <c r="H233" s="230"/>
      <c r="I233" s="37"/>
      <c r="J233" s="37"/>
      <c r="K233" s="37"/>
      <c r="M233" s="51"/>
      <c r="N233" s="37"/>
      <c r="O233" s="37"/>
      <c r="P233" s="37"/>
      <c r="Q233" s="37"/>
      <c r="R233" s="37"/>
      <c r="S233" s="37"/>
      <c r="T233" s="37"/>
      <c r="V233" s="37"/>
      <c r="W233" s="37"/>
    </row>
    <row r="234" spans="2:23" s="63" customFormat="1" x14ac:dyDescent="0.25">
      <c r="B234" s="154"/>
      <c r="C234" s="154"/>
      <c r="D234" s="154"/>
      <c r="E234" s="154"/>
      <c r="F234" s="154"/>
      <c r="G234" s="37"/>
      <c r="H234" s="230"/>
      <c r="I234" s="37"/>
      <c r="J234" s="37"/>
      <c r="K234" s="37"/>
      <c r="M234" s="51"/>
      <c r="N234" s="37"/>
      <c r="O234" s="37"/>
      <c r="P234" s="37"/>
      <c r="Q234" s="37"/>
      <c r="R234" s="37"/>
      <c r="S234" s="37"/>
      <c r="T234" s="37"/>
      <c r="V234" s="37"/>
      <c r="W234" s="37"/>
    </row>
    <row r="235" spans="2:23" s="63" customFormat="1" x14ac:dyDescent="0.25">
      <c r="B235" s="154"/>
      <c r="C235" s="154"/>
      <c r="D235" s="154"/>
      <c r="E235" s="154"/>
      <c r="F235" s="154"/>
      <c r="G235" s="37"/>
      <c r="H235" s="230"/>
      <c r="I235" s="37"/>
      <c r="J235" s="37"/>
      <c r="K235" s="37"/>
      <c r="M235" s="51"/>
      <c r="N235" s="37"/>
      <c r="O235" s="37"/>
      <c r="P235" s="37"/>
      <c r="Q235" s="37"/>
      <c r="R235" s="37"/>
      <c r="S235" s="37"/>
      <c r="T235" s="37"/>
      <c r="V235" s="37"/>
      <c r="W235" s="37"/>
    </row>
    <row r="236" spans="2:23" s="63" customFormat="1" x14ac:dyDescent="0.25">
      <c r="B236" s="154"/>
      <c r="C236" s="154"/>
      <c r="D236" s="154"/>
      <c r="E236" s="154"/>
      <c r="F236" s="154"/>
      <c r="G236" s="37"/>
      <c r="H236" s="230"/>
      <c r="I236" s="37"/>
      <c r="J236" s="37"/>
      <c r="K236" s="37"/>
      <c r="M236" s="51"/>
      <c r="N236" s="37"/>
      <c r="O236" s="37"/>
      <c r="P236" s="37"/>
      <c r="Q236" s="37"/>
      <c r="R236" s="37"/>
      <c r="S236" s="37"/>
      <c r="T236" s="37"/>
      <c r="V236" s="37"/>
      <c r="W236" s="37"/>
    </row>
    <row r="237" spans="2:23" s="63" customFormat="1" x14ac:dyDescent="0.25">
      <c r="B237" s="154"/>
      <c r="C237" s="154"/>
      <c r="D237" s="154"/>
      <c r="E237" s="154"/>
      <c r="F237" s="154"/>
      <c r="G237" s="37"/>
      <c r="H237" s="230"/>
      <c r="I237" s="37"/>
      <c r="J237" s="37"/>
      <c r="K237" s="37"/>
      <c r="M237" s="51"/>
      <c r="N237" s="37"/>
      <c r="O237" s="37"/>
      <c r="P237" s="37"/>
      <c r="Q237" s="37"/>
      <c r="R237" s="37"/>
      <c r="S237" s="37"/>
      <c r="T237" s="37"/>
      <c r="V237" s="37"/>
      <c r="W237" s="37"/>
    </row>
    <row r="238" spans="2:23" s="63" customFormat="1" x14ac:dyDescent="0.25">
      <c r="B238" s="154"/>
      <c r="C238" s="154"/>
      <c r="D238" s="154"/>
      <c r="E238" s="154"/>
      <c r="F238" s="154"/>
      <c r="G238" s="37"/>
      <c r="H238" s="230"/>
      <c r="I238" s="37"/>
      <c r="J238" s="37"/>
      <c r="K238" s="37"/>
      <c r="M238" s="51"/>
      <c r="N238" s="37"/>
      <c r="O238" s="37"/>
      <c r="P238" s="37"/>
      <c r="Q238" s="37"/>
      <c r="R238" s="37"/>
      <c r="S238" s="37"/>
      <c r="T238" s="37"/>
      <c r="V238" s="37"/>
      <c r="W238" s="37"/>
    </row>
    <row r="239" spans="2:23" s="63" customFormat="1" x14ac:dyDescent="0.25">
      <c r="B239" s="154"/>
      <c r="C239" s="154"/>
      <c r="D239" s="154"/>
      <c r="E239" s="154"/>
      <c r="F239" s="154"/>
      <c r="G239" s="37"/>
      <c r="H239" s="230"/>
      <c r="I239" s="37"/>
      <c r="J239" s="37"/>
      <c r="K239" s="37"/>
      <c r="M239" s="51"/>
      <c r="N239" s="37"/>
      <c r="O239" s="37"/>
      <c r="P239" s="37"/>
      <c r="Q239" s="37"/>
      <c r="R239" s="37"/>
      <c r="S239" s="37"/>
      <c r="T239" s="37"/>
      <c r="V239" s="37"/>
      <c r="W239" s="37"/>
    </row>
    <row r="240" spans="2:23" s="63" customFormat="1" x14ac:dyDescent="0.25">
      <c r="B240" s="154"/>
      <c r="C240" s="154"/>
      <c r="D240" s="154"/>
      <c r="E240" s="154"/>
      <c r="F240" s="154"/>
      <c r="G240" s="37"/>
      <c r="H240" s="230"/>
      <c r="I240" s="37"/>
      <c r="J240" s="37"/>
      <c r="K240" s="37"/>
      <c r="M240" s="51"/>
      <c r="N240" s="37"/>
      <c r="O240" s="37"/>
      <c r="P240" s="37"/>
      <c r="Q240" s="37"/>
      <c r="R240" s="37"/>
      <c r="S240" s="37"/>
      <c r="T240" s="37"/>
      <c r="V240" s="37"/>
      <c r="W240" s="37"/>
    </row>
    <row r="241" spans="2:23" s="63" customFormat="1" x14ac:dyDescent="0.25">
      <c r="B241" s="154"/>
      <c r="C241" s="154"/>
      <c r="D241" s="154"/>
      <c r="E241" s="154"/>
      <c r="F241" s="154"/>
      <c r="G241" s="37"/>
      <c r="H241" s="230"/>
      <c r="I241" s="37"/>
      <c r="J241" s="37"/>
      <c r="K241" s="37"/>
      <c r="M241" s="51"/>
      <c r="N241" s="37"/>
      <c r="O241" s="37"/>
      <c r="P241" s="37"/>
      <c r="Q241" s="37"/>
      <c r="R241" s="37"/>
      <c r="S241" s="37"/>
      <c r="T241" s="37"/>
      <c r="V241" s="37"/>
      <c r="W241" s="37"/>
    </row>
    <row r="242" spans="2:23" s="63" customFormat="1" x14ac:dyDescent="0.25">
      <c r="B242" s="154"/>
      <c r="C242" s="154"/>
      <c r="D242" s="154"/>
      <c r="E242" s="154"/>
      <c r="F242" s="154"/>
      <c r="G242" s="37"/>
      <c r="H242" s="230"/>
      <c r="I242" s="37"/>
      <c r="J242" s="37"/>
      <c r="K242" s="37"/>
      <c r="M242" s="51"/>
      <c r="N242" s="37"/>
      <c r="O242" s="37"/>
      <c r="P242" s="37"/>
      <c r="Q242" s="37"/>
      <c r="R242" s="37"/>
      <c r="S242" s="37"/>
      <c r="T242" s="37"/>
      <c r="V242" s="37"/>
      <c r="W242" s="37"/>
    </row>
    <row r="243" spans="2:23" s="63" customFormat="1" x14ac:dyDescent="0.25">
      <c r="B243" s="154"/>
      <c r="C243" s="154"/>
      <c r="D243" s="154"/>
      <c r="E243" s="154"/>
      <c r="F243" s="154"/>
      <c r="G243" s="37"/>
      <c r="H243" s="230"/>
      <c r="I243" s="37"/>
      <c r="J243" s="37"/>
      <c r="K243" s="37"/>
      <c r="M243" s="51"/>
      <c r="N243" s="37"/>
      <c r="O243" s="37"/>
      <c r="P243" s="37"/>
      <c r="Q243" s="37"/>
      <c r="R243" s="37"/>
      <c r="S243" s="37"/>
      <c r="T243" s="37"/>
      <c r="V243" s="37"/>
      <c r="W243" s="37"/>
    </row>
    <row r="244" spans="2:23" s="63" customFormat="1" x14ac:dyDescent="0.25">
      <c r="B244" s="154"/>
      <c r="C244" s="154"/>
      <c r="D244" s="154"/>
      <c r="E244" s="154"/>
      <c r="F244" s="154"/>
      <c r="G244" s="37"/>
      <c r="H244" s="230"/>
      <c r="I244" s="37"/>
      <c r="J244" s="37"/>
      <c r="K244" s="37"/>
      <c r="M244" s="51"/>
      <c r="N244" s="37"/>
      <c r="O244" s="37"/>
      <c r="P244" s="37"/>
      <c r="Q244" s="37"/>
      <c r="R244" s="37"/>
      <c r="S244" s="37"/>
      <c r="T244" s="37"/>
      <c r="V244" s="37"/>
      <c r="W244" s="37"/>
    </row>
    <row r="245" spans="2:23" s="63" customFormat="1" x14ac:dyDescent="0.25">
      <c r="B245" s="154"/>
      <c r="C245" s="154"/>
      <c r="D245" s="154"/>
      <c r="E245" s="154"/>
      <c r="F245" s="154"/>
      <c r="G245" s="37"/>
      <c r="H245" s="230"/>
      <c r="I245" s="37"/>
      <c r="J245" s="37"/>
      <c r="K245" s="37"/>
      <c r="M245" s="51"/>
      <c r="N245" s="37"/>
      <c r="O245" s="37"/>
      <c r="P245" s="37"/>
      <c r="Q245" s="37"/>
      <c r="R245" s="37"/>
      <c r="S245" s="37"/>
      <c r="T245" s="37"/>
      <c r="V245" s="37"/>
      <c r="W245" s="37"/>
    </row>
    <row r="246" spans="2:23" s="63" customFormat="1" x14ac:dyDescent="0.25">
      <c r="B246" s="154"/>
      <c r="C246" s="154"/>
      <c r="D246" s="154"/>
      <c r="E246" s="154"/>
      <c r="F246" s="154"/>
      <c r="G246" s="37"/>
      <c r="H246" s="230"/>
      <c r="I246" s="37"/>
      <c r="J246" s="37"/>
      <c r="K246" s="37"/>
      <c r="M246" s="51"/>
      <c r="N246" s="37"/>
      <c r="O246" s="37"/>
      <c r="P246" s="37"/>
      <c r="Q246" s="37"/>
      <c r="R246" s="37"/>
      <c r="S246" s="37"/>
      <c r="T246" s="37"/>
      <c r="V246" s="37"/>
      <c r="W246" s="37"/>
    </row>
    <row r="247" spans="2:23" s="63" customFormat="1" x14ac:dyDescent="0.25">
      <c r="B247" s="154"/>
      <c r="C247" s="154"/>
      <c r="D247" s="154"/>
      <c r="E247" s="154"/>
      <c r="F247" s="154"/>
      <c r="G247" s="37"/>
      <c r="H247" s="230"/>
      <c r="I247" s="37"/>
      <c r="J247" s="37"/>
      <c r="K247" s="37"/>
      <c r="M247" s="51"/>
      <c r="N247" s="37"/>
      <c r="O247" s="37"/>
      <c r="P247" s="37"/>
      <c r="Q247" s="37"/>
      <c r="R247" s="37"/>
      <c r="S247" s="37"/>
      <c r="T247" s="37"/>
      <c r="V247" s="37"/>
      <c r="W247" s="37"/>
    </row>
    <row r="248" spans="2:23" s="63" customFormat="1" x14ac:dyDescent="0.25">
      <c r="B248" s="154"/>
      <c r="C248" s="154"/>
      <c r="D248" s="154"/>
      <c r="E248" s="154"/>
      <c r="F248" s="154"/>
      <c r="G248" s="37"/>
      <c r="H248" s="230"/>
      <c r="I248" s="37"/>
      <c r="J248" s="37"/>
      <c r="K248" s="37"/>
      <c r="M248" s="51"/>
      <c r="N248" s="37"/>
      <c r="O248" s="37"/>
      <c r="P248" s="37"/>
      <c r="Q248" s="37"/>
      <c r="R248" s="37"/>
      <c r="S248" s="37"/>
      <c r="T248" s="37"/>
      <c r="V248" s="37"/>
      <c r="W248" s="37"/>
    </row>
    <row r="249" spans="2:23" s="63" customFormat="1" x14ac:dyDescent="0.25">
      <c r="B249" s="154"/>
      <c r="C249" s="154"/>
      <c r="D249" s="154"/>
      <c r="E249" s="154"/>
      <c r="F249" s="154"/>
      <c r="G249" s="37"/>
      <c r="H249" s="230"/>
      <c r="I249" s="37"/>
      <c r="J249" s="37"/>
      <c r="K249" s="37"/>
      <c r="M249" s="51"/>
      <c r="N249" s="37"/>
      <c r="O249" s="37"/>
      <c r="P249" s="37"/>
      <c r="Q249" s="37"/>
      <c r="R249" s="37"/>
      <c r="S249" s="37"/>
      <c r="T249" s="37"/>
      <c r="V249" s="37"/>
      <c r="W249" s="37"/>
    </row>
    <row r="250" spans="2:23" s="63" customFormat="1" x14ac:dyDescent="0.25">
      <c r="B250" s="154"/>
      <c r="C250" s="154"/>
      <c r="D250" s="154"/>
      <c r="E250" s="154"/>
      <c r="F250" s="154"/>
      <c r="G250" s="37"/>
      <c r="H250" s="230"/>
      <c r="I250" s="37"/>
      <c r="J250" s="37"/>
      <c r="K250" s="37"/>
      <c r="M250" s="51"/>
      <c r="N250" s="37"/>
      <c r="O250" s="37"/>
      <c r="P250" s="37"/>
      <c r="Q250" s="37"/>
      <c r="R250" s="37"/>
      <c r="S250" s="37"/>
      <c r="T250" s="37"/>
      <c r="V250" s="37"/>
      <c r="W250" s="37"/>
    </row>
    <row r="251" spans="2:23" s="63" customFormat="1" x14ac:dyDescent="0.25">
      <c r="B251" s="154"/>
      <c r="C251" s="154"/>
      <c r="D251" s="154"/>
      <c r="E251" s="154"/>
      <c r="F251" s="154"/>
      <c r="G251" s="37"/>
      <c r="H251" s="230"/>
      <c r="I251" s="37"/>
      <c r="J251" s="37"/>
      <c r="K251" s="37"/>
      <c r="M251" s="51"/>
      <c r="N251" s="37"/>
      <c r="O251" s="37"/>
      <c r="P251" s="37"/>
      <c r="Q251" s="37"/>
      <c r="R251" s="37"/>
      <c r="S251" s="37"/>
      <c r="T251" s="37"/>
      <c r="V251" s="37"/>
      <c r="W251" s="37"/>
    </row>
    <row r="252" spans="2:23" s="63" customFormat="1" x14ac:dyDescent="0.25">
      <c r="B252" s="154"/>
      <c r="C252" s="154"/>
      <c r="D252" s="154"/>
      <c r="E252" s="154"/>
      <c r="F252" s="154"/>
      <c r="G252" s="37"/>
      <c r="H252" s="230"/>
      <c r="I252" s="37"/>
      <c r="J252" s="37"/>
      <c r="K252" s="37"/>
      <c r="M252" s="51"/>
      <c r="N252" s="37"/>
      <c r="O252" s="37"/>
      <c r="P252" s="37"/>
      <c r="Q252" s="37"/>
      <c r="R252" s="37"/>
      <c r="S252" s="37"/>
      <c r="T252" s="37"/>
      <c r="V252" s="37"/>
      <c r="W252" s="37"/>
    </row>
    <row r="253" spans="2:23" s="63" customFormat="1" x14ac:dyDescent="0.25">
      <c r="B253" s="154"/>
      <c r="C253" s="154"/>
      <c r="D253" s="154"/>
      <c r="E253" s="154"/>
      <c r="F253" s="154"/>
      <c r="G253" s="37"/>
      <c r="H253" s="230"/>
      <c r="I253" s="37"/>
      <c r="J253" s="37"/>
      <c r="K253" s="37"/>
      <c r="M253" s="51"/>
      <c r="N253" s="37"/>
      <c r="O253" s="37"/>
      <c r="P253" s="37"/>
      <c r="Q253" s="37"/>
      <c r="R253" s="37"/>
      <c r="S253" s="37"/>
      <c r="T253" s="37"/>
      <c r="V253" s="37"/>
      <c r="W253" s="37"/>
    </row>
    <row r="254" spans="2:23" s="63" customFormat="1" x14ac:dyDescent="0.25">
      <c r="B254" s="154"/>
      <c r="C254" s="154"/>
      <c r="D254" s="154"/>
      <c r="E254" s="154"/>
      <c r="F254" s="154"/>
      <c r="G254" s="37"/>
      <c r="H254" s="230"/>
      <c r="I254" s="37"/>
      <c r="J254" s="37"/>
      <c r="K254" s="37"/>
      <c r="M254" s="51"/>
      <c r="N254" s="37"/>
      <c r="O254" s="37"/>
      <c r="P254" s="37"/>
      <c r="Q254" s="37"/>
      <c r="R254" s="37"/>
      <c r="S254" s="37"/>
      <c r="T254" s="37"/>
      <c r="V254" s="37"/>
      <c r="W254" s="37"/>
    </row>
    <row r="255" spans="2:23" s="63" customFormat="1" x14ac:dyDescent="0.25">
      <c r="B255" s="154"/>
      <c r="C255" s="154"/>
      <c r="D255" s="154"/>
      <c r="E255" s="154"/>
      <c r="F255" s="154"/>
      <c r="G255" s="37"/>
      <c r="H255" s="230"/>
      <c r="I255" s="37"/>
      <c r="J255" s="37"/>
      <c r="K255" s="37"/>
      <c r="M255" s="51"/>
      <c r="N255" s="37"/>
      <c r="O255" s="37"/>
      <c r="P255" s="37"/>
      <c r="Q255" s="37"/>
      <c r="R255" s="37"/>
      <c r="S255" s="37"/>
      <c r="T255" s="37"/>
      <c r="V255" s="37"/>
      <c r="W255" s="37"/>
    </row>
    <row r="256" spans="2:23" s="63" customFormat="1" x14ac:dyDescent="0.25">
      <c r="B256" s="154"/>
      <c r="C256" s="154"/>
      <c r="D256" s="154"/>
      <c r="E256" s="154"/>
      <c r="F256" s="154"/>
      <c r="G256" s="37"/>
      <c r="H256" s="230"/>
      <c r="I256" s="37"/>
      <c r="J256" s="37"/>
      <c r="K256" s="37"/>
      <c r="M256" s="51"/>
      <c r="N256" s="37"/>
      <c r="O256" s="37"/>
      <c r="P256" s="37"/>
      <c r="Q256" s="37"/>
      <c r="R256" s="37"/>
      <c r="S256" s="37"/>
      <c r="T256" s="37"/>
      <c r="V256" s="37"/>
      <c r="W256" s="37"/>
    </row>
    <row r="257" spans="2:23" s="63" customFormat="1" x14ac:dyDescent="0.25">
      <c r="B257" s="154"/>
      <c r="C257" s="154"/>
      <c r="D257" s="154"/>
      <c r="E257" s="154"/>
      <c r="F257" s="154"/>
      <c r="G257" s="37"/>
      <c r="H257" s="230"/>
      <c r="I257" s="37"/>
      <c r="J257" s="37"/>
      <c r="K257" s="37"/>
      <c r="M257" s="51"/>
      <c r="N257" s="37"/>
      <c r="O257" s="37"/>
      <c r="P257" s="37"/>
      <c r="Q257" s="37"/>
      <c r="R257" s="37"/>
      <c r="S257" s="37"/>
      <c r="T257" s="37"/>
      <c r="V257" s="37"/>
      <c r="W257" s="37"/>
    </row>
    <row r="258" spans="2:23" s="63" customFormat="1" x14ac:dyDescent="0.25">
      <c r="B258" s="154"/>
      <c r="C258" s="154"/>
      <c r="D258" s="154"/>
      <c r="E258" s="154"/>
      <c r="F258" s="154"/>
      <c r="G258" s="37"/>
      <c r="H258" s="230"/>
      <c r="I258" s="37"/>
      <c r="J258" s="37"/>
      <c r="K258" s="37"/>
      <c r="M258" s="51"/>
      <c r="N258" s="37"/>
      <c r="O258" s="37"/>
      <c r="P258" s="37"/>
      <c r="Q258" s="37"/>
      <c r="R258" s="37"/>
      <c r="S258" s="37"/>
      <c r="T258" s="37"/>
      <c r="V258" s="37"/>
      <c r="W258" s="37"/>
    </row>
    <row r="259" spans="2:23" s="63" customFormat="1" x14ac:dyDescent="0.25">
      <c r="B259" s="154"/>
      <c r="C259" s="154"/>
      <c r="D259" s="154"/>
      <c r="E259" s="154"/>
      <c r="F259" s="154"/>
      <c r="G259" s="37"/>
      <c r="H259" s="230"/>
      <c r="I259" s="37"/>
      <c r="J259" s="37"/>
      <c r="K259" s="37"/>
      <c r="M259" s="51"/>
      <c r="N259" s="37"/>
      <c r="O259" s="37"/>
      <c r="P259" s="37"/>
      <c r="Q259" s="37"/>
      <c r="R259" s="37"/>
      <c r="S259" s="37"/>
      <c r="T259" s="37"/>
      <c r="V259" s="37"/>
      <c r="W259" s="37"/>
    </row>
    <row r="260" spans="2:23" s="63" customFormat="1" x14ac:dyDescent="0.25">
      <c r="B260" s="154"/>
      <c r="C260" s="154"/>
      <c r="D260" s="154"/>
      <c r="E260" s="154"/>
      <c r="F260" s="154"/>
      <c r="G260" s="37"/>
      <c r="H260" s="230"/>
      <c r="I260" s="37"/>
      <c r="J260" s="37"/>
      <c r="K260" s="37"/>
      <c r="M260" s="51"/>
      <c r="N260" s="37"/>
      <c r="O260" s="37"/>
      <c r="P260" s="37"/>
      <c r="Q260" s="37"/>
      <c r="R260" s="37"/>
      <c r="S260" s="37"/>
      <c r="T260" s="37"/>
      <c r="V260" s="37"/>
      <c r="W260" s="37"/>
    </row>
    <row r="261" spans="2:23" s="63" customFormat="1" x14ac:dyDescent="0.25">
      <c r="B261" s="154"/>
      <c r="C261" s="154"/>
      <c r="D261" s="154"/>
      <c r="E261" s="154"/>
      <c r="F261" s="154"/>
      <c r="G261" s="37"/>
      <c r="H261" s="230"/>
      <c r="I261" s="37"/>
      <c r="J261" s="37"/>
      <c r="K261" s="37"/>
      <c r="M261" s="51"/>
      <c r="N261" s="37"/>
      <c r="O261" s="37"/>
      <c r="P261" s="37"/>
      <c r="Q261" s="37"/>
      <c r="R261" s="37"/>
      <c r="S261" s="37"/>
      <c r="T261" s="37"/>
      <c r="V261" s="37"/>
      <c r="W261" s="37"/>
    </row>
    <row r="262" spans="2:23" s="63" customFormat="1" x14ac:dyDescent="0.25">
      <c r="B262" s="154"/>
      <c r="C262" s="154"/>
      <c r="D262" s="154"/>
      <c r="E262" s="154"/>
      <c r="F262" s="154"/>
      <c r="G262" s="37"/>
      <c r="H262" s="230"/>
      <c r="I262" s="37"/>
      <c r="J262" s="37"/>
      <c r="K262" s="37"/>
      <c r="M262" s="51"/>
      <c r="N262" s="37"/>
      <c r="O262" s="37"/>
      <c r="P262" s="37"/>
      <c r="Q262" s="37"/>
      <c r="R262" s="37"/>
      <c r="S262" s="37"/>
      <c r="T262" s="37"/>
      <c r="V262" s="37"/>
      <c r="W262" s="37"/>
    </row>
    <row r="263" spans="2:23" s="63" customFormat="1" x14ac:dyDescent="0.25">
      <c r="B263" s="154"/>
      <c r="C263" s="154"/>
      <c r="D263" s="154"/>
      <c r="E263" s="154"/>
      <c r="F263" s="154"/>
      <c r="G263" s="37"/>
      <c r="H263" s="230"/>
      <c r="I263" s="37"/>
      <c r="J263" s="37"/>
      <c r="K263" s="37"/>
      <c r="M263" s="51"/>
      <c r="N263" s="37"/>
      <c r="O263" s="37"/>
      <c r="P263" s="37"/>
      <c r="Q263" s="37"/>
      <c r="R263" s="37"/>
      <c r="S263" s="37"/>
      <c r="T263" s="37"/>
      <c r="V263" s="37"/>
      <c r="W263" s="37"/>
    </row>
    <row r="264" spans="2:23" s="63" customFormat="1" x14ac:dyDescent="0.25">
      <c r="B264" s="154"/>
      <c r="C264" s="154"/>
      <c r="D264" s="154"/>
      <c r="E264" s="154"/>
      <c r="F264" s="154"/>
      <c r="G264" s="37"/>
      <c r="H264" s="230"/>
      <c r="I264" s="37"/>
      <c r="J264" s="37"/>
      <c r="K264" s="37"/>
      <c r="M264" s="51"/>
      <c r="N264" s="37"/>
      <c r="O264" s="37"/>
      <c r="P264" s="37"/>
      <c r="Q264" s="37"/>
      <c r="R264" s="37"/>
      <c r="S264" s="37"/>
      <c r="T264" s="37"/>
      <c r="V264" s="37"/>
      <c r="W264" s="37"/>
    </row>
    <row r="265" spans="2:23" s="63" customFormat="1" x14ac:dyDescent="0.25">
      <c r="B265" s="154"/>
      <c r="C265" s="154"/>
      <c r="D265" s="154"/>
      <c r="E265" s="154"/>
      <c r="F265" s="154"/>
      <c r="G265" s="37"/>
      <c r="H265" s="230"/>
      <c r="I265" s="37"/>
      <c r="J265" s="37"/>
      <c r="K265" s="37"/>
      <c r="M265" s="51"/>
      <c r="N265" s="37"/>
      <c r="O265" s="37"/>
      <c r="P265" s="37"/>
      <c r="Q265" s="37"/>
      <c r="R265" s="37"/>
      <c r="S265" s="37"/>
      <c r="T265" s="37"/>
      <c r="V265" s="37"/>
      <c r="W265" s="37"/>
    </row>
    <row r="266" spans="2:23" s="63" customFormat="1" x14ac:dyDescent="0.25">
      <c r="B266" s="154"/>
      <c r="C266" s="154"/>
      <c r="D266" s="154"/>
      <c r="E266" s="154"/>
      <c r="F266" s="154"/>
      <c r="G266" s="37"/>
      <c r="H266" s="230"/>
      <c r="I266" s="37"/>
      <c r="J266" s="37"/>
      <c r="K266" s="37"/>
      <c r="M266" s="51"/>
      <c r="N266" s="37"/>
      <c r="O266" s="37"/>
      <c r="P266" s="37"/>
      <c r="Q266" s="37"/>
      <c r="R266" s="37"/>
      <c r="S266" s="37"/>
      <c r="T266" s="37"/>
      <c r="V266" s="37"/>
      <c r="W266" s="37"/>
    </row>
    <row r="267" spans="2:23" s="63" customFormat="1" x14ac:dyDescent="0.25">
      <c r="B267" s="154"/>
      <c r="C267" s="154"/>
      <c r="D267" s="154"/>
      <c r="E267" s="154"/>
      <c r="F267" s="154"/>
      <c r="G267" s="37"/>
      <c r="H267" s="230"/>
      <c r="I267" s="37"/>
      <c r="J267" s="37"/>
      <c r="K267" s="37"/>
      <c r="M267" s="51"/>
      <c r="N267" s="37"/>
      <c r="O267" s="37"/>
      <c r="P267" s="37"/>
      <c r="Q267" s="37"/>
      <c r="R267" s="37"/>
      <c r="S267" s="37"/>
      <c r="T267" s="37"/>
      <c r="V267" s="37"/>
      <c r="W267" s="37"/>
    </row>
    <row r="268" spans="2:23" s="63" customFormat="1" x14ac:dyDescent="0.25">
      <c r="B268" s="154"/>
      <c r="C268" s="154"/>
      <c r="D268" s="154"/>
      <c r="E268" s="154"/>
      <c r="F268" s="154"/>
      <c r="G268" s="37"/>
      <c r="H268" s="230"/>
      <c r="I268" s="37"/>
      <c r="J268" s="37"/>
      <c r="K268" s="37"/>
      <c r="M268" s="51"/>
      <c r="N268" s="37"/>
      <c r="O268" s="37"/>
      <c r="P268" s="37"/>
      <c r="Q268" s="37"/>
      <c r="R268" s="37"/>
      <c r="S268" s="37"/>
      <c r="T268" s="37"/>
      <c r="V268" s="37"/>
      <c r="W268" s="37"/>
    </row>
    <row r="269" spans="2:23" s="63" customFormat="1" x14ac:dyDescent="0.25">
      <c r="B269" s="154"/>
      <c r="C269" s="154"/>
      <c r="D269" s="154"/>
      <c r="E269" s="154"/>
      <c r="F269" s="154"/>
      <c r="G269" s="37"/>
      <c r="H269" s="230"/>
      <c r="I269" s="37"/>
      <c r="J269" s="37"/>
      <c r="K269" s="37"/>
      <c r="M269" s="51"/>
      <c r="N269" s="37"/>
      <c r="O269" s="37"/>
      <c r="P269" s="37"/>
      <c r="Q269" s="37"/>
      <c r="R269" s="37"/>
      <c r="S269" s="37"/>
      <c r="T269" s="37"/>
      <c r="V269" s="37"/>
      <c r="W269" s="37"/>
    </row>
    <row r="270" spans="2:23" s="63" customFormat="1" x14ac:dyDescent="0.25">
      <c r="B270" s="154"/>
      <c r="C270" s="154"/>
      <c r="D270" s="154"/>
      <c r="E270" s="154"/>
      <c r="F270" s="154"/>
      <c r="G270" s="37"/>
      <c r="H270" s="230"/>
      <c r="I270" s="37"/>
      <c r="J270" s="37"/>
      <c r="K270" s="37"/>
      <c r="M270" s="51"/>
      <c r="N270" s="37"/>
      <c r="O270" s="37"/>
      <c r="P270" s="37"/>
      <c r="Q270" s="37"/>
      <c r="R270" s="37"/>
      <c r="S270" s="37"/>
      <c r="T270" s="37"/>
      <c r="V270" s="37"/>
      <c r="W270" s="37"/>
    </row>
    <row r="271" spans="2:23" s="63" customFormat="1" x14ac:dyDescent="0.25">
      <c r="B271" s="154"/>
      <c r="C271" s="154"/>
      <c r="D271" s="154"/>
      <c r="E271" s="154"/>
      <c r="F271" s="154"/>
      <c r="G271" s="37"/>
      <c r="H271" s="230"/>
      <c r="I271" s="37"/>
      <c r="J271" s="37"/>
      <c r="K271" s="37"/>
      <c r="M271" s="51"/>
      <c r="N271" s="37"/>
      <c r="O271" s="37"/>
      <c r="P271" s="37"/>
      <c r="Q271" s="37"/>
      <c r="R271" s="37"/>
      <c r="S271" s="37"/>
      <c r="T271" s="37"/>
      <c r="V271" s="37"/>
      <c r="W271" s="37"/>
    </row>
    <row r="272" spans="2:23" s="63" customFormat="1" x14ac:dyDescent="0.25">
      <c r="B272" s="154"/>
      <c r="C272" s="154"/>
      <c r="D272" s="154"/>
      <c r="E272" s="154"/>
      <c r="F272" s="154"/>
      <c r="G272" s="37"/>
      <c r="H272" s="230"/>
      <c r="I272" s="37"/>
      <c r="J272" s="37"/>
      <c r="K272" s="37"/>
      <c r="M272" s="51"/>
      <c r="N272" s="37"/>
      <c r="O272" s="37"/>
      <c r="P272" s="37"/>
      <c r="Q272" s="37"/>
      <c r="R272" s="37"/>
      <c r="S272" s="37"/>
      <c r="T272" s="37"/>
      <c r="V272" s="37"/>
      <c r="W272" s="37"/>
    </row>
    <row r="273" spans="2:23" s="63" customFormat="1" x14ac:dyDescent="0.25">
      <c r="B273" s="154"/>
      <c r="C273" s="154"/>
      <c r="D273" s="154"/>
      <c r="E273" s="154"/>
      <c r="F273" s="154"/>
      <c r="G273" s="37"/>
      <c r="H273" s="230"/>
      <c r="I273" s="37"/>
      <c r="J273" s="37"/>
      <c r="K273" s="37"/>
      <c r="M273" s="51"/>
      <c r="N273" s="37"/>
      <c r="O273" s="37"/>
      <c r="P273" s="37"/>
      <c r="Q273" s="37"/>
      <c r="R273" s="37"/>
      <c r="S273" s="37"/>
      <c r="T273" s="37"/>
      <c r="V273" s="37"/>
      <c r="W273" s="37"/>
    </row>
    <row r="274" spans="2:23" s="63" customFormat="1" x14ac:dyDescent="0.25">
      <c r="B274" s="154"/>
      <c r="C274" s="154"/>
      <c r="D274" s="154"/>
      <c r="E274" s="154"/>
      <c r="F274" s="154"/>
      <c r="G274" s="37"/>
      <c r="H274" s="230"/>
      <c r="I274" s="37"/>
      <c r="J274" s="37"/>
      <c r="K274" s="37"/>
      <c r="M274" s="51"/>
      <c r="N274" s="37"/>
      <c r="O274" s="37"/>
      <c r="P274" s="37"/>
      <c r="Q274" s="37"/>
      <c r="R274" s="37"/>
      <c r="S274" s="37"/>
      <c r="T274" s="37"/>
      <c r="V274" s="37"/>
      <c r="W274" s="37"/>
    </row>
    <row r="275" spans="2:23" s="63" customFormat="1" x14ac:dyDescent="0.25">
      <c r="B275" s="154"/>
      <c r="C275" s="154"/>
      <c r="D275" s="154"/>
      <c r="E275" s="154"/>
      <c r="F275" s="154"/>
      <c r="G275" s="37"/>
      <c r="H275" s="230"/>
      <c r="I275" s="37"/>
      <c r="J275" s="37"/>
      <c r="K275" s="37"/>
      <c r="M275" s="51"/>
      <c r="N275" s="37"/>
      <c r="O275" s="37"/>
      <c r="P275" s="37"/>
      <c r="Q275" s="37"/>
      <c r="R275" s="37"/>
      <c r="S275" s="37"/>
      <c r="T275" s="37"/>
      <c r="V275" s="37"/>
      <c r="W275" s="37"/>
    </row>
    <row r="276" spans="2:23" s="63" customFormat="1" x14ac:dyDescent="0.25">
      <c r="B276" s="154"/>
      <c r="C276" s="154"/>
      <c r="D276" s="154"/>
      <c r="E276" s="154"/>
      <c r="F276" s="154"/>
      <c r="G276" s="37"/>
      <c r="H276" s="230"/>
      <c r="I276" s="37"/>
      <c r="J276" s="37"/>
      <c r="K276" s="37"/>
      <c r="M276" s="51"/>
      <c r="N276" s="37"/>
      <c r="O276" s="37"/>
      <c r="P276" s="37"/>
      <c r="Q276" s="37"/>
      <c r="R276" s="37"/>
      <c r="S276" s="37"/>
      <c r="T276" s="37"/>
      <c r="V276" s="37"/>
      <c r="W276" s="37"/>
    </row>
    <row r="277" spans="2:23" s="63" customFormat="1" x14ac:dyDescent="0.25">
      <c r="B277" s="154"/>
      <c r="C277" s="154"/>
      <c r="D277" s="154"/>
      <c r="E277" s="154"/>
      <c r="F277" s="154"/>
      <c r="G277" s="37"/>
      <c r="H277" s="230"/>
      <c r="I277" s="37"/>
      <c r="J277" s="37"/>
      <c r="K277" s="37"/>
      <c r="M277" s="51"/>
      <c r="N277" s="37"/>
      <c r="O277" s="37"/>
      <c r="P277" s="37"/>
      <c r="Q277" s="37"/>
      <c r="R277" s="37"/>
      <c r="S277" s="37"/>
      <c r="T277" s="37"/>
      <c r="V277" s="37"/>
      <c r="W277" s="37"/>
    </row>
    <row r="278" spans="2:23" s="63" customFormat="1" x14ac:dyDescent="0.25">
      <c r="B278" s="154"/>
      <c r="C278" s="154"/>
      <c r="D278" s="154"/>
      <c r="E278" s="154"/>
      <c r="F278" s="154"/>
      <c r="G278" s="37"/>
      <c r="H278" s="230"/>
      <c r="I278" s="37"/>
      <c r="J278" s="37"/>
      <c r="K278" s="37"/>
      <c r="M278" s="51"/>
      <c r="N278" s="37"/>
      <c r="O278" s="37"/>
      <c r="P278" s="37"/>
      <c r="Q278" s="37"/>
      <c r="R278" s="37"/>
      <c r="S278" s="37"/>
      <c r="T278" s="37"/>
      <c r="V278" s="37"/>
      <c r="W278" s="37"/>
    </row>
    <row r="279" spans="2:23" s="63" customFormat="1" x14ac:dyDescent="0.25">
      <c r="B279" s="154"/>
      <c r="C279" s="154"/>
      <c r="D279" s="154"/>
      <c r="E279" s="154"/>
      <c r="F279" s="154"/>
      <c r="G279" s="37"/>
      <c r="H279" s="230"/>
      <c r="I279" s="37"/>
      <c r="J279" s="37"/>
      <c r="K279" s="37"/>
      <c r="M279" s="51"/>
      <c r="N279" s="37"/>
      <c r="O279" s="37"/>
      <c r="P279" s="37"/>
      <c r="Q279" s="37"/>
      <c r="R279" s="37"/>
      <c r="S279" s="37"/>
      <c r="T279" s="37"/>
      <c r="V279" s="37"/>
      <c r="W279" s="37"/>
    </row>
    <row r="280" spans="2:23" s="63" customFormat="1" x14ac:dyDescent="0.25">
      <c r="B280" s="154"/>
      <c r="C280" s="154"/>
      <c r="D280" s="154"/>
      <c r="E280" s="154"/>
      <c r="F280" s="154"/>
      <c r="G280" s="37"/>
      <c r="H280" s="230"/>
      <c r="I280" s="37"/>
      <c r="J280" s="37"/>
      <c r="K280" s="37"/>
      <c r="M280" s="51"/>
      <c r="N280" s="37"/>
      <c r="O280" s="37"/>
      <c r="P280" s="37"/>
      <c r="Q280" s="37"/>
      <c r="R280" s="37"/>
      <c r="S280" s="37"/>
      <c r="T280" s="37"/>
      <c r="V280" s="37"/>
      <c r="W280" s="37"/>
    </row>
    <row r="281" spans="2:23" s="63" customFormat="1" x14ac:dyDescent="0.25">
      <c r="B281" s="154"/>
      <c r="C281" s="154"/>
      <c r="D281" s="154"/>
      <c r="E281" s="154"/>
      <c r="F281" s="154"/>
      <c r="G281" s="37"/>
      <c r="H281" s="230"/>
      <c r="I281" s="37"/>
      <c r="J281" s="37"/>
      <c r="K281" s="37"/>
      <c r="M281" s="51"/>
      <c r="N281" s="37"/>
      <c r="O281" s="37"/>
      <c r="P281" s="37"/>
      <c r="Q281" s="37"/>
      <c r="R281" s="37"/>
      <c r="S281" s="37"/>
      <c r="T281" s="37"/>
      <c r="V281" s="37"/>
      <c r="W281" s="37"/>
    </row>
    <row r="282" spans="2:23" s="63" customFormat="1" x14ac:dyDescent="0.25">
      <c r="B282" s="154"/>
      <c r="C282" s="154"/>
      <c r="D282" s="154"/>
      <c r="E282" s="154"/>
      <c r="F282" s="154"/>
      <c r="G282" s="37"/>
      <c r="H282" s="230"/>
      <c r="I282" s="37"/>
      <c r="J282" s="37"/>
      <c r="K282" s="37"/>
      <c r="M282" s="51"/>
      <c r="N282" s="37"/>
      <c r="O282" s="37"/>
      <c r="P282" s="37"/>
      <c r="Q282" s="37"/>
      <c r="R282" s="37"/>
      <c r="S282" s="37"/>
      <c r="T282" s="37"/>
      <c r="V282" s="37"/>
      <c r="W282" s="37"/>
    </row>
    <row r="283" spans="2:23" s="63" customFormat="1" x14ac:dyDescent="0.25">
      <c r="B283" s="154"/>
      <c r="C283" s="154"/>
      <c r="D283" s="154"/>
      <c r="E283" s="154"/>
      <c r="F283" s="154"/>
      <c r="G283" s="37"/>
      <c r="H283" s="230"/>
      <c r="I283" s="37"/>
      <c r="J283" s="37"/>
      <c r="K283" s="37"/>
      <c r="M283" s="51"/>
      <c r="N283" s="37"/>
      <c r="O283" s="37"/>
      <c r="P283" s="37"/>
      <c r="Q283" s="37"/>
      <c r="R283" s="37"/>
      <c r="S283" s="37"/>
      <c r="T283" s="37"/>
      <c r="V283" s="37"/>
      <c r="W283" s="37"/>
    </row>
    <row r="284" spans="2:23" s="63" customFormat="1" x14ac:dyDescent="0.25">
      <c r="B284" s="154"/>
      <c r="C284" s="154"/>
      <c r="D284" s="154"/>
      <c r="E284" s="154"/>
      <c r="F284" s="154"/>
      <c r="G284" s="37"/>
      <c r="H284" s="230"/>
      <c r="I284" s="37"/>
      <c r="J284" s="37"/>
      <c r="K284" s="37"/>
      <c r="M284" s="51"/>
      <c r="N284" s="37"/>
      <c r="O284" s="37"/>
      <c r="P284" s="37"/>
      <c r="Q284" s="37"/>
      <c r="R284" s="37"/>
      <c r="S284" s="37"/>
      <c r="T284" s="37"/>
      <c r="V284" s="37"/>
      <c r="W284" s="37"/>
    </row>
    <row r="285" spans="2:23" s="63" customFormat="1" x14ac:dyDescent="0.25">
      <c r="B285" s="154"/>
      <c r="C285" s="154"/>
      <c r="D285" s="154"/>
      <c r="E285" s="154"/>
      <c r="F285" s="154"/>
      <c r="G285" s="37"/>
      <c r="H285" s="230"/>
      <c r="I285" s="37"/>
      <c r="J285" s="37"/>
      <c r="K285" s="37"/>
      <c r="M285" s="51"/>
      <c r="N285" s="37"/>
      <c r="O285" s="37"/>
      <c r="P285" s="37"/>
      <c r="Q285" s="37"/>
      <c r="R285" s="37"/>
      <c r="S285" s="37"/>
      <c r="T285" s="37"/>
      <c r="V285" s="37"/>
      <c r="W285" s="37"/>
    </row>
    <row r="286" spans="2:23" s="63" customFormat="1" x14ac:dyDescent="0.25">
      <c r="B286" s="154"/>
      <c r="C286" s="154"/>
      <c r="D286" s="154"/>
      <c r="E286" s="154"/>
      <c r="F286" s="154"/>
      <c r="G286" s="37"/>
      <c r="H286" s="230"/>
      <c r="I286" s="37"/>
      <c r="J286" s="37"/>
      <c r="K286" s="37"/>
      <c r="M286" s="51"/>
      <c r="N286" s="37"/>
      <c r="O286" s="37"/>
      <c r="P286" s="37"/>
      <c r="Q286" s="37"/>
      <c r="R286" s="37"/>
      <c r="S286" s="37"/>
      <c r="T286" s="37"/>
      <c r="V286" s="37"/>
      <c r="W286" s="37"/>
    </row>
    <row r="287" spans="2:23" s="63" customFormat="1" x14ac:dyDescent="0.25">
      <c r="B287" s="154"/>
      <c r="C287" s="154"/>
      <c r="D287" s="154"/>
      <c r="E287" s="154"/>
      <c r="F287" s="154"/>
      <c r="G287" s="37"/>
      <c r="H287" s="230"/>
      <c r="I287" s="37"/>
      <c r="J287" s="37"/>
      <c r="K287" s="37"/>
      <c r="M287" s="51"/>
      <c r="N287" s="37"/>
      <c r="O287" s="37"/>
      <c r="P287" s="37"/>
      <c r="Q287" s="37"/>
      <c r="R287" s="37"/>
      <c r="S287" s="37"/>
      <c r="T287" s="37"/>
      <c r="V287" s="37"/>
      <c r="W287" s="37"/>
    </row>
    <row r="288" spans="2:23" s="63" customFormat="1" x14ac:dyDescent="0.25">
      <c r="B288" s="154"/>
      <c r="C288" s="154"/>
      <c r="D288" s="154"/>
      <c r="E288" s="154"/>
      <c r="F288" s="154"/>
      <c r="G288" s="37"/>
      <c r="H288" s="230"/>
      <c r="I288" s="37"/>
      <c r="J288" s="37"/>
      <c r="K288" s="37"/>
      <c r="M288" s="51"/>
      <c r="N288" s="37"/>
      <c r="O288" s="37"/>
      <c r="P288" s="37"/>
      <c r="Q288" s="37"/>
      <c r="R288" s="37"/>
      <c r="S288" s="37"/>
      <c r="T288" s="37"/>
      <c r="V288" s="37"/>
      <c r="W288" s="37"/>
    </row>
    <row r="289" spans="2:23" s="63" customFormat="1" x14ac:dyDescent="0.25">
      <c r="B289" s="154"/>
      <c r="C289" s="154"/>
      <c r="D289" s="154"/>
      <c r="E289" s="154"/>
      <c r="F289" s="154"/>
      <c r="G289" s="37"/>
      <c r="H289" s="230"/>
      <c r="I289" s="37"/>
      <c r="J289" s="37"/>
      <c r="K289" s="37"/>
      <c r="M289" s="51"/>
      <c r="N289" s="37"/>
      <c r="O289" s="37"/>
      <c r="P289" s="37"/>
      <c r="Q289" s="37"/>
      <c r="R289" s="37"/>
      <c r="S289" s="37"/>
      <c r="T289" s="37"/>
      <c r="V289" s="37"/>
      <c r="W289" s="37"/>
    </row>
    <row r="290" spans="2:23" s="63" customFormat="1" x14ac:dyDescent="0.25">
      <c r="B290" s="154"/>
      <c r="C290" s="154"/>
      <c r="D290" s="154"/>
      <c r="E290" s="154"/>
      <c r="F290" s="154"/>
      <c r="G290" s="37"/>
      <c r="H290" s="230"/>
      <c r="I290" s="37"/>
      <c r="J290" s="37"/>
      <c r="K290" s="37"/>
      <c r="M290" s="51"/>
      <c r="N290" s="37"/>
      <c r="O290" s="37"/>
      <c r="P290" s="37"/>
      <c r="Q290" s="37"/>
      <c r="R290" s="37"/>
      <c r="S290" s="37"/>
      <c r="T290" s="37"/>
      <c r="V290" s="37"/>
      <c r="W290" s="37"/>
    </row>
    <row r="291" spans="2:23" s="63" customFormat="1" x14ac:dyDescent="0.25">
      <c r="B291" s="154"/>
      <c r="C291" s="154"/>
      <c r="D291" s="154"/>
      <c r="E291" s="154"/>
      <c r="F291" s="154"/>
      <c r="G291" s="37"/>
      <c r="H291" s="230"/>
      <c r="I291" s="37"/>
      <c r="J291" s="37"/>
      <c r="K291" s="37"/>
      <c r="M291" s="51"/>
      <c r="N291" s="37"/>
      <c r="O291" s="37"/>
      <c r="P291" s="37"/>
      <c r="Q291" s="37"/>
      <c r="R291" s="37"/>
      <c r="S291" s="37"/>
      <c r="T291" s="37"/>
      <c r="V291" s="37"/>
      <c r="W291" s="37"/>
    </row>
    <row r="292" spans="2:23" s="63" customFormat="1" x14ac:dyDescent="0.25">
      <c r="B292" s="154"/>
      <c r="C292" s="154"/>
      <c r="D292" s="154"/>
      <c r="E292" s="154"/>
      <c r="F292" s="154"/>
      <c r="G292" s="37"/>
      <c r="H292" s="230"/>
      <c r="I292" s="37"/>
      <c r="J292" s="37"/>
      <c r="K292" s="37"/>
      <c r="M292" s="51"/>
      <c r="N292" s="37"/>
      <c r="O292" s="37"/>
      <c r="P292" s="37"/>
      <c r="Q292" s="37"/>
      <c r="R292" s="37"/>
      <c r="S292" s="37"/>
      <c r="T292" s="37"/>
      <c r="V292" s="37"/>
      <c r="W292" s="37"/>
    </row>
    <row r="293" spans="2:23" s="63" customFormat="1" x14ac:dyDescent="0.25">
      <c r="B293" s="154"/>
      <c r="C293" s="154"/>
      <c r="D293" s="154"/>
      <c r="E293" s="154"/>
      <c r="F293" s="154"/>
      <c r="G293" s="37"/>
      <c r="H293" s="230"/>
      <c r="I293" s="37"/>
      <c r="J293" s="37"/>
      <c r="K293" s="37"/>
      <c r="M293" s="51"/>
      <c r="N293" s="37"/>
      <c r="O293" s="37"/>
      <c r="P293" s="37"/>
      <c r="Q293" s="37"/>
      <c r="R293" s="37"/>
      <c r="S293" s="37"/>
      <c r="T293" s="37"/>
      <c r="V293" s="37"/>
      <c r="W293" s="37"/>
    </row>
    <row r="294" spans="2:23" s="63" customFormat="1" x14ac:dyDescent="0.25">
      <c r="B294" s="154"/>
      <c r="C294" s="154"/>
      <c r="D294" s="154"/>
      <c r="E294" s="154"/>
      <c r="F294" s="154"/>
      <c r="G294" s="37"/>
      <c r="H294" s="230"/>
      <c r="I294" s="37"/>
      <c r="J294" s="37"/>
      <c r="K294" s="37"/>
      <c r="M294" s="51"/>
      <c r="N294" s="37"/>
      <c r="O294" s="37"/>
      <c r="P294" s="37"/>
      <c r="Q294" s="37"/>
      <c r="R294" s="37"/>
      <c r="S294" s="37"/>
      <c r="T294" s="37"/>
      <c r="V294" s="37"/>
      <c r="W294" s="37"/>
    </row>
    <row r="295" spans="2:23" s="63" customFormat="1" x14ac:dyDescent="0.25">
      <c r="B295" s="154"/>
      <c r="C295" s="154"/>
      <c r="D295" s="154"/>
      <c r="E295" s="154"/>
      <c r="F295" s="154"/>
      <c r="G295" s="37"/>
      <c r="H295" s="230"/>
      <c r="I295" s="37"/>
      <c r="J295" s="37"/>
      <c r="K295" s="37"/>
      <c r="M295" s="51"/>
      <c r="N295" s="37"/>
      <c r="O295" s="37"/>
      <c r="P295" s="37"/>
      <c r="Q295" s="37"/>
      <c r="R295" s="37"/>
      <c r="S295" s="37"/>
      <c r="T295" s="37"/>
      <c r="V295" s="37"/>
      <c r="W295" s="37"/>
    </row>
    <row r="296" spans="2:23" s="63" customFormat="1" x14ac:dyDescent="0.25">
      <c r="B296" s="154"/>
      <c r="C296" s="154"/>
      <c r="D296" s="154"/>
      <c r="E296" s="154"/>
      <c r="F296" s="154"/>
      <c r="G296" s="37"/>
      <c r="H296" s="230"/>
      <c r="I296" s="37"/>
      <c r="J296" s="37"/>
      <c r="K296" s="37"/>
      <c r="M296" s="51"/>
      <c r="N296" s="37"/>
      <c r="O296" s="37"/>
      <c r="P296" s="37"/>
      <c r="Q296" s="37"/>
      <c r="R296" s="37"/>
      <c r="S296" s="37"/>
      <c r="T296" s="37"/>
      <c r="V296" s="37"/>
      <c r="W296" s="37"/>
    </row>
    <row r="297" spans="2:23" s="63" customFormat="1" x14ac:dyDescent="0.25">
      <c r="B297" s="154"/>
      <c r="C297" s="154"/>
      <c r="D297" s="154"/>
      <c r="E297" s="154"/>
      <c r="F297" s="154"/>
      <c r="G297" s="37"/>
      <c r="H297" s="230"/>
      <c r="I297" s="37"/>
      <c r="J297" s="37"/>
      <c r="K297" s="37"/>
      <c r="M297" s="51"/>
      <c r="N297" s="37"/>
      <c r="O297" s="37"/>
      <c r="P297" s="37"/>
      <c r="Q297" s="37"/>
      <c r="R297" s="37"/>
      <c r="S297" s="37"/>
      <c r="T297" s="37"/>
      <c r="V297" s="37"/>
      <c r="W297" s="37"/>
    </row>
    <row r="298" spans="2:23" s="63" customFormat="1" x14ac:dyDescent="0.25">
      <c r="B298" s="154"/>
      <c r="C298" s="154"/>
      <c r="D298" s="154"/>
      <c r="E298" s="154"/>
      <c r="F298" s="154"/>
      <c r="G298" s="37"/>
      <c r="H298" s="230"/>
      <c r="I298" s="37"/>
      <c r="J298" s="37"/>
      <c r="K298" s="37"/>
      <c r="M298" s="51"/>
      <c r="N298" s="37"/>
      <c r="O298" s="37"/>
      <c r="P298" s="37"/>
      <c r="Q298" s="37"/>
      <c r="R298" s="37"/>
      <c r="S298" s="37"/>
      <c r="T298" s="37"/>
      <c r="V298" s="37"/>
      <c r="W298" s="37"/>
    </row>
    <row r="299" spans="2:23" s="63" customFormat="1" x14ac:dyDescent="0.25">
      <c r="B299" s="154"/>
      <c r="C299" s="154"/>
      <c r="D299" s="154"/>
      <c r="E299" s="154"/>
      <c r="F299" s="154"/>
      <c r="G299" s="37"/>
      <c r="H299" s="230"/>
      <c r="I299" s="37"/>
      <c r="J299" s="37"/>
      <c r="K299" s="37"/>
      <c r="M299" s="51"/>
      <c r="N299" s="37"/>
      <c r="O299" s="37"/>
      <c r="P299" s="37"/>
      <c r="Q299" s="37"/>
      <c r="R299" s="37"/>
      <c r="S299" s="37"/>
      <c r="T299" s="37"/>
      <c r="V299" s="37"/>
      <c r="W299" s="37"/>
    </row>
    <row r="300" spans="2:23" s="63" customFormat="1" x14ac:dyDescent="0.25">
      <c r="B300" s="154"/>
      <c r="C300" s="154"/>
      <c r="D300" s="154"/>
      <c r="E300" s="154"/>
      <c r="F300" s="154"/>
      <c r="G300" s="37"/>
      <c r="H300" s="230"/>
      <c r="I300" s="37"/>
      <c r="J300" s="37"/>
      <c r="K300" s="37"/>
      <c r="M300" s="51"/>
      <c r="N300" s="37"/>
      <c r="O300" s="37"/>
      <c r="P300" s="37"/>
      <c r="Q300" s="37"/>
      <c r="R300" s="37"/>
      <c r="S300" s="37"/>
      <c r="T300" s="37"/>
      <c r="V300" s="37"/>
      <c r="W300" s="37"/>
    </row>
    <row r="301" spans="2:23" s="63" customFormat="1" x14ac:dyDescent="0.25">
      <c r="B301" s="154"/>
      <c r="C301" s="154"/>
      <c r="D301" s="154"/>
      <c r="E301" s="154"/>
      <c r="F301" s="154"/>
      <c r="G301" s="37"/>
      <c r="H301" s="230"/>
      <c r="I301" s="37"/>
      <c r="J301" s="37"/>
      <c r="K301" s="37"/>
      <c r="M301" s="51"/>
      <c r="N301" s="37"/>
      <c r="O301" s="37"/>
      <c r="P301" s="37"/>
      <c r="Q301" s="37"/>
      <c r="R301" s="37"/>
      <c r="S301" s="37"/>
      <c r="T301" s="37"/>
      <c r="V301" s="37"/>
      <c r="W301" s="37"/>
    </row>
    <row r="302" spans="2:23" x14ac:dyDescent="0.25">
      <c r="L302" s="63"/>
    </row>
    <row r="303" spans="2:23" x14ac:dyDescent="0.25">
      <c r="L303" s="63"/>
    </row>
    <row r="304" spans="2:23" x14ac:dyDescent="0.25">
      <c r="L304" s="63"/>
    </row>
    <row r="305" spans="12:12" x14ac:dyDescent="0.25">
      <c r="L305" s="63"/>
    </row>
    <row r="306" spans="12:12" x14ac:dyDescent="0.25">
      <c r="L306" s="63"/>
    </row>
    <row r="307" spans="12:12" x14ac:dyDescent="0.25">
      <c r="L307" s="63"/>
    </row>
    <row r="308" spans="12:12" x14ac:dyDescent="0.25">
      <c r="L308" s="63"/>
    </row>
    <row r="309" spans="12:12" x14ac:dyDescent="0.25">
      <c r="L309" s="63"/>
    </row>
    <row r="310" spans="12:12" x14ac:dyDescent="0.25">
      <c r="L310" s="63"/>
    </row>
    <row r="311" spans="12:12" x14ac:dyDescent="0.25">
      <c r="L311" s="63"/>
    </row>
    <row r="312" spans="12:12" x14ac:dyDescent="0.25">
      <c r="L312" s="63"/>
    </row>
    <row r="313" spans="12:12" x14ac:dyDescent="0.25">
      <c r="L313" s="63"/>
    </row>
    <row r="314" spans="12:12" x14ac:dyDescent="0.25">
      <c r="L314" s="63"/>
    </row>
    <row r="315" spans="12:12" x14ac:dyDescent="0.25">
      <c r="L315" s="63"/>
    </row>
    <row r="316" spans="12:12" x14ac:dyDescent="0.25">
      <c r="L316" s="63"/>
    </row>
    <row r="317" spans="12:12" x14ac:dyDescent="0.25">
      <c r="L317" s="63"/>
    </row>
    <row r="318" spans="12:12" x14ac:dyDescent="0.25">
      <c r="L318" s="63"/>
    </row>
    <row r="319" spans="12:12" x14ac:dyDescent="0.25">
      <c r="L319" s="63"/>
    </row>
    <row r="320" spans="12:12" x14ac:dyDescent="0.25">
      <c r="L320" s="63"/>
    </row>
    <row r="321" spans="12:12" x14ac:dyDescent="0.25">
      <c r="L321" s="63"/>
    </row>
    <row r="322" spans="12:12" x14ac:dyDescent="0.25">
      <c r="L322" s="63"/>
    </row>
    <row r="323" spans="12:12" x14ac:dyDescent="0.25">
      <c r="L323" s="63"/>
    </row>
    <row r="324" spans="12:12" x14ac:dyDescent="0.25">
      <c r="L324" s="63"/>
    </row>
    <row r="325" spans="12:12" x14ac:dyDescent="0.25">
      <c r="L325" s="63"/>
    </row>
    <row r="326" spans="12:12" x14ac:dyDescent="0.25">
      <c r="L326" s="63"/>
    </row>
    <row r="327" spans="12:12" x14ac:dyDescent="0.25">
      <c r="L327" s="63"/>
    </row>
    <row r="328" spans="12:12" x14ac:dyDescent="0.25">
      <c r="L328" s="63"/>
    </row>
    <row r="329" spans="12:12" x14ac:dyDescent="0.25">
      <c r="L329" s="63"/>
    </row>
    <row r="330" spans="12:12" x14ac:dyDescent="0.25">
      <c r="L330" s="63"/>
    </row>
    <row r="331" spans="12:12" x14ac:dyDescent="0.25">
      <c r="L331" s="63"/>
    </row>
    <row r="332" spans="12:12" x14ac:dyDescent="0.25">
      <c r="L332" s="63"/>
    </row>
    <row r="333" spans="12:12" x14ac:dyDescent="0.25">
      <c r="L333" s="63"/>
    </row>
    <row r="334" spans="12:12" x14ac:dyDescent="0.25">
      <c r="L334" s="63"/>
    </row>
    <row r="335" spans="12:12" x14ac:dyDescent="0.25">
      <c r="L335" s="63"/>
    </row>
    <row r="336" spans="12:12" x14ac:dyDescent="0.25">
      <c r="L336" s="63"/>
    </row>
    <row r="337" spans="12:12" x14ac:dyDescent="0.25">
      <c r="L337" s="63"/>
    </row>
    <row r="338" spans="12:12" x14ac:dyDescent="0.25">
      <c r="L338" s="63"/>
    </row>
    <row r="339" spans="12:12" x14ac:dyDescent="0.25">
      <c r="L339" s="63"/>
    </row>
    <row r="340" spans="12:12" x14ac:dyDescent="0.25">
      <c r="L340" s="63"/>
    </row>
    <row r="341" spans="12:12" x14ac:dyDescent="0.25">
      <c r="L341" s="63"/>
    </row>
    <row r="342" spans="12:12" x14ac:dyDescent="0.25">
      <c r="L342" s="63"/>
    </row>
    <row r="343" spans="12:12" x14ac:dyDescent="0.25">
      <c r="L343" s="63"/>
    </row>
    <row r="344" spans="12:12" x14ac:dyDescent="0.25">
      <c r="L344" s="63"/>
    </row>
    <row r="345" spans="12:12" x14ac:dyDescent="0.25">
      <c r="L345" s="63"/>
    </row>
    <row r="346" spans="12:12" x14ac:dyDescent="0.25">
      <c r="L346" s="63"/>
    </row>
    <row r="347" spans="12:12" x14ac:dyDescent="0.25">
      <c r="L347" s="63"/>
    </row>
    <row r="348" spans="12:12" x14ac:dyDescent="0.25">
      <c r="L348" s="63"/>
    </row>
    <row r="349" spans="12:12" x14ac:dyDescent="0.25">
      <c r="L349" s="63"/>
    </row>
    <row r="350" spans="12:12" x14ac:dyDescent="0.25">
      <c r="L350" s="63"/>
    </row>
    <row r="351" spans="12:12" x14ac:dyDescent="0.25">
      <c r="L351" s="63"/>
    </row>
    <row r="352" spans="12:12" x14ac:dyDescent="0.25">
      <c r="L352" s="63"/>
    </row>
    <row r="353" spans="12:12" x14ac:dyDescent="0.25">
      <c r="L353" s="63"/>
    </row>
    <row r="354" spans="12:12" x14ac:dyDescent="0.25">
      <c r="L354" s="63"/>
    </row>
    <row r="355" spans="12:12" x14ac:dyDescent="0.25">
      <c r="L355" s="63"/>
    </row>
    <row r="356" spans="12:12" x14ac:dyDescent="0.25">
      <c r="L356" s="63"/>
    </row>
    <row r="357" spans="12:12" x14ac:dyDescent="0.25">
      <c r="L357" s="63"/>
    </row>
    <row r="358" spans="12:12" x14ac:dyDescent="0.25">
      <c r="L358" s="63"/>
    </row>
    <row r="359" spans="12:12" x14ac:dyDescent="0.25">
      <c r="L359" s="63"/>
    </row>
    <row r="360" spans="12:12" x14ac:dyDescent="0.25">
      <c r="L360" s="63"/>
    </row>
    <row r="361" spans="12:12" x14ac:dyDescent="0.25">
      <c r="L361" s="63"/>
    </row>
    <row r="362" spans="12:12" x14ac:dyDescent="0.25">
      <c r="L362" s="63"/>
    </row>
    <row r="363" spans="12:12" x14ac:dyDescent="0.25">
      <c r="L363" s="63"/>
    </row>
    <row r="364" spans="12:12" x14ac:dyDescent="0.25">
      <c r="L364" s="63"/>
    </row>
    <row r="365" spans="12:12" x14ac:dyDescent="0.25">
      <c r="L365" s="63"/>
    </row>
    <row r="366" spans="12:12" x14ac:dyDescent="0.25">
      <c r="L366" s="63"/>
    </row>
    <row r="367" spans="12:12" x14ac:dyDescent="0.25">
      <c r="L367" s="63"/>
    </row>
    <row r="368" spans="12:12" x14ac:dyDescent="0.25">
      <c r="L368" s="63"/>
    </row>
    <row r="369" spans="12:12" x14ac:dyDescent="0.25">
      <c r="L369" s="63"/>
    </row>
    <row r="370" spans="12:12" x14ac:dyDescent="0.25">
      <c r="L370" s="63"/>
    </row>
    <row r="371" spans="12:12" x14ac:dyDescent="0.25">
      <c r="L371" s="63"/>
    </row>
    <row r="372" spans="12:12" x14ac:dyDescent="0.25">
      <c r="L372" s="63"/>
    </row>
    <row r="373" spans="12:12" x14ac:dyDescent="0.25">
      <c r="L373" s="63"/>
    </row>
    <row r="374" spans="12:12" x14ac:dyDescent="0.25">
      <c r="L374" s="63"/>
    </row>
    <row r="375" spans="12:12" x14ac:dyDescent="0.25">
      <c r="L375" s="63"/>
    </row>
    <row r="376" spans="12:12" x14ac:dyDescent="0.25">
      <c r="L376" s="63"/>
    </row>
    <row r="377" spans="12:12" x14ac:dyDescent="0.25">
      <c r="L377" s="63"/>
    </row>
    <row r="378" spans="12:12" x14ac:dyDescent="0.25">
      <c r="L378" s="63"/>
    </row>
    <row r="379" spans="12:12" x14ac:dyDescent="0.25">
      <c r="L379" s="63"/>
    </row>
    <row r="380" spans="12:12" x14ac:dyDescent="0.25">
      <c r="L380" s="63"/>
    </row>
    <row r="381" spans="12:12" x14ac:dyDescent="0.25">
      <c r="L381" s="63"/>
    </row>
    <row r="382" spans="12:12" x14ac:dyDescent="0.25">
      <c r="L382" s="63"/>
    </row>
    <row r="383" spans="12:12" x14ac:dyDescent="0.25">
      <c r="L383" s="63"/>
    </row>
    <row r="384" spans="12:12" x14ac:dyDescent="0.25">
      <c r="L384" s="63"/>
    </row>
    <row r="385" spans="12:12" x14ac:dyDescent="0.25">
      <c r="L385" s="63"/>
    </row>
    <row r="386" spans="12:12" x14ac:dyDescent="0.25">
      <c r="L386" s="63"/>
    </row>
    <row r="387" spans="12:12" x14ac:dyDescent="0.25">
      <c r="L387" s="63"/>
    </row>
    <row r="388" spans="12:12" x14ac:dyDescent="0.25">
      <c r="L388" s="63"/>
    </row>
    <row r="389" spans="12:12" x14ac:dyDescent="0.25">
      <c r="L389" s="63"/>
    </row>
    <row r="390" spans="12:12" x14ac:dyDescent="0.25">
      <c r="L390" s="63"/>
    </row>
    <row r="391" spans="12:12" x14ac:dyDescent="0.25">
      <c r="L391" s="63"/>
    </row>
    <row r="392" spans="12:12" x14ac:dyDescent="0.25">
      <c r="L392" s="63"/>
    </row>
    <row r="393" spans="12:12" x14ac:dyDescent="0.25">
      <c r="L393" s="63"/>
    </row>
    <row r="394" spans="12:12" x14ac:dyDescent="0.25">
      <c r="L394" s="63"/>
    </row>
    <row r="395" spans="12:12" x14ac:dyDescent="0.25">
      <c r="L395" s="63"/>
    </row>
    <row r="396" spans="12:12" x14ac:dyDescent="0.25">
      <c r="L396" s="63"/>
    </row>
    <row r="397" spans="12:12" x14ac:dyDescent="0.25">
      <c r="L397" s="63"/>
    </row>
  </sheetData>
  <autoFilter ref="B3:F121"/>
  <sortState ref="N18:T185">
    <sortCondition descending="1" ref="T18:T185"/>
  </sortState>
  <mergeCells count="1">
    <mergeCell ref="N16:T16"/>
  </mergeCell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I397"/>
  <sheetViews>
    <sheetView zoomScale="90" zoomScaleNormal="90" workbookViewId="0">
      <selection activeCell="F3" sqref="F3"/>
    </sheetView>
  </sheetViews>
  <sheetFormatPr baseColWidth="10" defaultRowHeight="15" x14ac:dyDescent="0.25"/>
  <cols>
    <col min="1" max="1" width="2.85546875" style="51" customWidth="1"/>
    <col min="2" max="2" width="14.85546875" style="154" customWidth="1"/>
    <col min="3" max="3" width="7.7109375" style="154" customWidth="1"/>
    <col min="4" max="4" width="40.7109375" style="154" bestFit="1" customWidth="1"/>
    <col min="5" max="5" width="17" style="154" customWidth="1"/>
    <col min="6" max="6" width="16.42578125" style="154" customWidth="1"/>
    <col min="7" max="7" width="6.28515625" style="37" customWidth="1"/>
    <col min="8" max="8" width="18.5703125" style="265" customWidth="1"/>
    <col min="9" max="9" width="35.140625" style="266" customWidth="1"/>
    <col min="10" max="10" width="14.7109375" style="266" customWidth="1"/>
    <col min="11" max="11" width="10.85546875" style="266" customWidth="1"/>
    <col min="12" max="12" width="12.5703125" style="266" customWidth="1"/>
    <col min="13" max="13" width="12.5703125" style="51" customWidth="1"/>
    <col min="14" max="14" width="19.85546875" style="266" customWidth="1"/>
    <col min="15" max="15" width="9.140625" style="266" customWidth="1"/>
    <col min="16" max="16" width="33.42578125" style="266" customWidth="1"/>
    <col min="17" max="20" width="7" style="266" customWidth="1"/>
    <col min="21" max="28" width="0" style="266" hidden="1" customWidth="1"/>
    <col min="29" max="29" width="11.42578125" style="266"/>
    <col min="30" max="30" width="9.7109375" style="266" bestFit="1" customWidth="1"/>
    <col min="31" max="31" width="11.42578125" style="266"/>
    <col min="32" max="32" width="13" style="51" customWidth="1"/>
    <col min="33" max="33" width="16" style="266" customWidth="1"/>
    <col min="34" max="34" width="5.42578125" style="266" bestFit="1" customWidth="1"/>
    <col min="35" max="16384" width="11.42578125" style="51"/>
  </cols>
  <sheetData>
    <row r="2" spans="2:34" s="47" customFormat="1" ht="15.75" x14ac:dyDescent="0.25">
      <c r="G2" s="219"/>
      <c r="H2" s="268"/>
      <c r="I2" s="268"/>
      <c r="J2" s="268"/>
      <c r="K2" s="268"/>
      <c r="L2" s="268"/>
      <c r="N2" s="268"/>
      <c r="O2" s="268"/>
      <c r="P2" s="268"/>
      <c r="Q2" s="268"/>
      <c r="R2" s="268"/>
      <c r="S2" s="268"/>
      <c r="T2" s="268"/>
      <c r="U2" s="268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G2" s="268"/>
      <c r="AH2" s="268"/>
    </row>
    <row r="3" spans="2:34" x14ac:dyDescent="0.25">
      <c r="B3" s="261" t="s">
        <v>498</v>
      </c>
      <c r="C3" s="261" t="s">
        <v>525</v>
      </c>
      <c r="D3" s="261" t="s">
        <v>497</v>
      </c>
      <c r="E3" s="261" t="s">
        <v>184</v>
      </c>
      <c r="F3" s="261" t="s">
        <v>0</v>
      </c>
      <c r="H3" s="269" t="s">
        <v>526</v>
      </c>
      <c r="I3" s="270"/>
      <c r="J3" s="271"/>
      <c r="K3" s="271"/>
      <c r="L3" s="271"/>
    </row>
    <row r="4" spans="2:34" x14ac:dyDescent="0.25">
      <c r="B4" s="216">
        <v>43191.803472222222</v>
      </c>
      <c r="C4" s="210">
        <v>189</v>
      </c>
      <c r="D4" s="210" t="s">
        <v>337</v>
      </c>
      <c r="E4" s="210" t="s">
        <v>39</v>
      </c>
      <c r="F4" s="210" t="s">
        <v>1</v>
      </c>
      <c r="H4" s="270"/>
      <c r="I4" s="270" t="s">
        <v>5</v>
      </c>
      <c r="J4" s="272"/>
      <c r="K4" s="272"/>
      <c r="L4" s="272"/>
      <c r="N4" s="295"/>
    </row>
    <row r="5" spans="2:34" x14ac:dyDescent="0.25">
      <c r="B5" s="216">
        <v>43192.365277777775</v>
      </c>
      <c r="C5" s="210">
        <v>460</v>
      </c>
      <c r="D5" s="210" t="s">
        <v>352</v>
      </c>
      <c r="E5" s="210" t="s">
        <v>103</v>
      </c>
      <c r="F5" s="210" t="s">
        <v>2</v>
      </c>
      <c r="H5" s="263" t="s">
        <v>2</v>
      </c>
      <c r="I5" s="264">
        <v>47</v>
      </c>
      <c r="J5" s="272"/>
      <c r="K5" s="272"/>
      <c r="L5" s="272"/>
      <c r="N5" s="265"/>
      <c r="O5" s="298"/>
    </row>
    <row r="6" spans="2:34" x14ac:dyDescent="0.25">
      <c r="B6" s="216">
        <v>43192.663888888892</v>
      </c>
      <c r="C6" s="210">
        <v>378</v>
      </c>
      <c r="D6" s="210" t="s">
        <v>221</v>
      </c>
      <c r="E6" s="210" t="s">
        <v>7</v>
      </c>
      <c r="F6" s="210" t="s">
        <v>2</v>
      </c>
      <c r="H6" s="263" t="s">
        <v>1</v>
      </c>
      <c r="I6" s="264">
        <v>54</v>
      </c>
      <c r="J6" s="272"/>
      <c r="K6" s="272"/>
      <c r="L6" s="272"/>
      <c r="N6" s="265"/>
      <c r="O6" s="298"/>
    </row>
    <row r="7" spans="2:34" x14ac:dyDescent="0.25">
      <c r="B7" s="216">
        <v>43192.715277777781</v>
      </c>
      <c r="C7" s="210">
        <v>160</v>
      </c>
      <c r="D7" s="210" t="s">
        <v>227</v>
      </c>
      <c r="E7" s="210" t="s">
        <v>7</v>
      </c>
      <c r="F7" s="210" t="s">
        <v>1</v>
      </c>
      <c r="H7" s="263" t="s">
        <v>3</v>
      </c>
      <c r="I7" s="264">
        <v>101</v>
      </c>
      <c r="J7" s="272"/>
      <c r="K7" s="272"/>
      <c r="L7" s="272"/>
      <c r="N7" s="265"/>
      <c r="O7" s="298"/>
    </row>
    <row r="8" spans="2:34" x14ac:dyDescent="0.25">
      <c r="B8" s="216">
        <v>43192.749305555553</v>
      </c>
      <c r="C8" s="210">
        <v>385</v>
      </c>
      <c r="D8" s="210" t="s">
        <v>306</v>
      </c>
      <c r="E8" s="210" t="s">
        <v>39</v>
      </c>
      <c r="F8" s="210" t="s">
        <v>2</v>
      </c>
      <c r="H8" s="51"/>
      <c r="I8" s="51"/>
      <c r="J8" s="272"/>
      <c r="K8" s="272"/>
      <c r="L8" s="272"/>
      <c r="O8" s="298"/>
      <c r="S8" s="299"/>
      <c r="T8" s="299"/>
      <c r="U8" s="299"/>
      <c r="V8" s="299"/>
      <c r="W8" s="299"/>
      <c r="X8" s="299"/>
      <c r="Y8" s="299"/>
      <c r="Z8" s="299"/>
      <c r="AA8" s="299"/>
      <c r="AB8" s="299"/>
    </row>
    <row r="9" spans="2:34" x14ac:dyDescent="0.25">
      <c r="B9" s="216">
        <v>43192.779861111114</v>
      </c>
      <c r="C9" s="210">
        <v>168</v>
      </c>
      <c r="D9" s="210" t="s">
        <v>279</v>
      </c>
      <c r="E9" s="210" t="s">
        <v>7</v>
      </c>
      <c r="F9" s="210" t="s">
        <v>1</v>
      </c>
    </row>
    <row r="10" spans="2:34" x14ac:dyDescent="0.25">
      <c r="B10" s="216">
        <v>43192.800694444442</v>
      </c>
      <c r="C10" s="210">
        <v>120</v>
      </c>
      <c r="D10" s="210" t="s">
        <v>226</v>
      </c>
      <c r="E10" s="210" t="s">
        <v>39</v>
      </c>
      <c r="F10" s="210" t="s">
        <v>531</v>
      </c>
    </row>
    <row r="11" spans="2:34" ht="24" x14ac:dyDescent="0.25">
      <c r="B11" s="216">
        <v>43192.859722222223</v>
      </c>
      <c r="C11" s="210">
        <v>270</v>
      </c>
      <c r="D11" s="210" t="s">
        <v>220</v>
      </c>
      <c r="E11" s="210" t="s">
        <v>19</v>
      </c>
      <c r="F11" s="210" t="s">
        <v>1</v>
      </c>
    </row>
    <row r="12" spans="2:34" x14ac:dyDescent="0.25">
      <c r="B12" s="216">
        <v>43193.504861111112</v>
      </c>
      <c r="C12" s="210">
        <v>226</v>
      </c>
      <c r="D12" s="210" t="s">
        <v>268</v>
      </c>
      <c r="E12" s="210" t="s">
        <v>7</v>
      </c>
      <c r="F12" s="210" t="s">
        <v>1</v>
      </c>
    </row>
    <row r="13" spans="2:34" x14ac:dyDescent="0.25">
      <c r="B13" s="216">
        <v>43193.540277777778</v>
      </c>
      <c r="C13" s="210">
        <v>188</v>
      </c>
      <c r="D13" s="210" t="s">
        <v>229</v>
      </c>
      <c r="E13" s="210" t="s">
        <v>39</v>
      </c>
      <c r="F13" s="210" t="s">
        <v>1</v>
      </c>
    </row>
    <row r="14" spans="2:34" x14ac:dyDescent="0.25">
      <c r="B14" s="216">
        <v>43193.579861111109</v>
      </c>
      <c r="C14" s="210">
        <v>161</v>
      </c>
      <c r="D14" s="210" t="s">
        <v>240</v>
      </c>
      <c r="E14" s="210" t="s">
        <v>34</v>
      </c>
      <c r="F14" s="210" t="s">
        <v>1</v>
      </c>
    </row>
    <row r="15" spans="2:34" x14ac:dyDescent="0.25">
      <c r="B15" s="216">
        <v>43194.658333333333</v>
      </c>
      <c r="C15" s="210">
        <v>378</v>
      </c>
      <c r="D15" s="210" t="s">
        <v>221</v>
      </c>
      <c r="E15" s="210" t="s">
        <v>7</v>
      </c>
      <c r="F15" s="210" t="s">
        <v>2</v>
      </c>
      <c r="H15" s="572" t="s">
        <v>543</v>
      </c>
      <c r="I15" s="573"/>
      <c r="J15" s="573"/>
      <c r="K15" s="573"/>
      <c r="L15" s="574"/>
    </row>
    <row r="16" spans="2:34" x14ac:dyDescent="0.25">
      <c r="B16" s="216">
        <v>43194.682638888888</v>
      </c>
      <c r="C16" s="210">
        <v>458</v>
      </c>
      <c r="D16" s="210" t="s">
        <v>341</v>
      </c>
      <c r="E16" s="210" t="s">
        <v>343</v>
      </c>
      <c r="F16" s="210" t="s">
        <v>1</v>
      </c>
      <c r="H16" s="273" t="s">
        <v>500</v>
      </c>
      <c r="I16" s="274"/>
      <c r="J16" s="275" t="s">
        <v>0</v>
      </c>
      <c r="K16" s="275"/>
      <c r="L16" s="276"/>
      <c r="N16" s="571" t="s">
        <v>503</v>
      </c>
      <c r="O16" s="571"/>
      <c r="P16" s="571"/>
      <c r="Q16" s="571"/>
      <c r="R16" s="571"/>
      <c r="S16" s="571"/>
      <c r="T16" s="571"/>
      <c r="U16" s="571"/>
      <c r="V16" s="571"/>
      <c r="W16" s="571"/>
      <c r="X16" s="571"/>
      <c r="Y16" s="571"/>
      <c r="Z16" s="571"/>
      <c r="AA16" s="571"/>
      <c r="AB16" s="571"/>
      <c r="AC16" s="571"/>
      <c r="AD16" s="571"/>
      <c r="AE16" s="571"/>
      <c r="AG16" s="295" t="s">
        <v>526</v>
      </c>
    </row>
    <row r="17" spans="2:34" ht="36" x14ac:dyDescent="0.25">
      <c r="B17" s="216">
        <v>43194.712500000001</v>
      </c>
      <c r="C17" s="210">
        <v>155</v>
      </c>
      <c r="D17" s="210" t="s">
        <v>527</v>
      </c>
      <c r="E17" s="210" t="s">
        <v>7</v>
      </c>
      <c r="F17" s="210" t="s">
        <v>531</v>
      </c>
      <c r="H17" s="277" t="s">
        <v>525</v>
      </c>
      <c r="I17" s="262" t="s">
        <v>497</v>
      </c>
      <c r="J17" s="278" t="s">
        <v>2</v>
      </c>
      <c r="K17" s="278" t="s">
        <v>1</v>
      </c>
      <c r="L17" s="278" t="s">
        <v>3</v>
      </c>
      <c r="N17" s="267" t="s">
        <v>184</v>
      </c>
      <c r="O17" s="267" t="s">
        <v>525</v>
      </c>
      <c r="P17" s="267" t="s">
        <v>186</v>
      </c>
      <c r="Q17" s="300">
        <v>43101</v>
      </c>
      <c r="R17" s="300">
        <v>43132</v>
      </c>
      <c r="S17" s="300">
        <v>43160</v>
      </c>
      <c r="T17" s="300">
        <v>43191</v>
      </c>
      <c r="U17" s="301" t="s">
        <v>533</v>
      </c>
      <c r="V17" s="301" t="s">
        <v>534</v>
      </c>
      <c r="W17" s="301" t="s">
        <v>535</v>
      </c>
      <c r="X17" s="301" t="s">
        <v>536</v>
      </c>
      <c r="Y17" s="301" t="s">
        <v>537</v>
      </c>
      <c r="Z17" s="301" t="s">
        <v>538</v>
      </c>
      <c r="AA17" s="301" t="s">
        <v>539</v>
      </c>
      <c r="AB17" s="301" t="s">
        <v>540</v>
      </c>
      <c r="AC17" s="302" t="s">
        <v>514</v>
      </c>
      <c r="AD17" s="303" t="s">
        <v>542</v>
      </c>
      <c r="AE17" s="303" t="s">
        <v>541</v>
      </c>
      <c r="AG17" s="262" t="s">
        <v>514</v>
      </c>
      <c r="AH17" s="296" t="s">
        <v>5</v>
      </c>
    </row>
    <row r="18" spans="2:34" x14ac:dyDescent="0.25">
      <c r="B18" s="216">
        <v>43194.814583333333</v>
      </c>
      <c r="C18" s="210">
        <v>143</v>
      </c>
      <c r="D18" s="210" t="s">
        <v>276</v>
      </c>
      <c r="E18" s="210" t="s">
        <v>48</v>
      </c>
      <c r="F18" s="210" t="s">
        <v>1</v>
      </c>
      <c r="H18" s="279">
        <v>98</v>
      </c>
      <c r="I18" s="263" t="s">
        <v>286</v>
      </c>
      <c r="J18" s="264"/>
      <c r="K18" s="264">
        <v>1</v>
      </c>
      <c r="L18" s="264">
        <v>1</v>
      </c>
      <c r="N18" s="304" t="s">
        <v>7</v>
      </c>
      <c r="O18" s="305">
        <v>458</v>
      </c>
      <c r="P18" s="294" t="s">
        <v>344</v>
      </c>
      <c r="Q18" s="306">
        <v>4</v>
      </c>
      <c r="R18" s="306">
        <v>10</v>
      </c>
      <c r="S18" s="306">
        <v>6</v>
      </c>
      <c r="T18" s="306">
        <v>5</v>
      </c>
      <c r="U18" s="306">
        <v>2</v>
      </c>
      <c r="V18" s="306">
        <v>2</v>
      </c>
      <c r="W18" s="306">
        <v>4</v>
      </c>
      <c r="X18" s="306">
        <v>6</v>
      </c>
      <c r="Y18" s="306">
        <v>4</v>
      </c>
      <c r="Z18" s="306">
        <v>2</v>
      </c>
      <c r="AA18" s="306">
        <v>3</v>
      </c>
      <c r="AB18" s="306">
        <v>2</v>
      </c>
      <c r="AC18" s="307">
        <f t="shared" ref="AC18:AC49" si="0">+SUM(Q18:T18)</f>
        <v>25</v>
      </c>
      <c r="AD18" s="307">
        <f>+U18+W18+Y18+AA18</f>
        <v>13</v>
      </c>
      <c r="AE18" s="307">
        <f>+V18+X18+Z18+AB18</f>
        <v>12</v>
      </c>
      <c r="AF18" s="99"/>
      <c r="AG18" s="297">
        <v>0</v>
      </c>
      <c r="AH18" s="264">
        <v>66</v>
      </c>
    </row>
    <row r="19" spans="2:34" x14ac:dyDescent="0.25">
      <c r="B19" s="216">
        <v>43195.654166666667</v>
      </c>
      <c r="C19" s="210">
        <v>458</v>
      </c>
      <c r="D19" s="210" t="s">
        <v>341</v>
      </c>
      <c r="E19" s="210" t="s">
        <v>343</v>
      </c>
      <c r="F19" s="210" t="s">
        <v>2</v>
      </c>
      <c r="H19" s="279">
        <v>133</v>
      </c>
      <c r="I19" s="263" t="s">
        <v>528</v>
      </c>
      <c r="J19" s="264">
        <v>1</v>
      </c>
      <c r="K19" s="264">
        <v>1</v>
      </c>
      <c r="L19" s="264">
        <v>2</v>
      </c>
      <c r="N19" s="308" t="s">
        <v>7</v>
      </c>
      <c r="O19" s="308">
        <v>378</v>
      </c>
      <c r="P19" s="294" t="s">
        <v>14</v>
      </c>
      <c r="Q19" s="306">
        <v>6</v>
      </c>
      <c r="R19" s="306">
        <v>3</v>
      </c>
      <c r="S19" s="306">
        <v>4</v>
      </c>
      <c r="T19" s="306">
        <v>2</v>
      </c>
      <c r="U19" s="306">
        <v>1</v>
      </c>
      <c r="V19" s="306">
        <v>5</v>
      </c>
      <c r="W19" s="306">
        <v>0</v>
      </c>
      <c r="X19" s="306">
        <v>3</v>
      </c>
      <c r="Y19" s="306">
        <v>3</v>
      </c>
      <c r="Z19" s="306">
        <v>1</v>
      </c>
      <c r="AA19" s="306">
        <v>2</v>
      </c>
      <c r="AB19" s="306">
        <v>0</v>
      </c>
      <c r="AC19" s="307">
        <f t="shared" si="0"/>
        <v>15</v>
      </c>
      <c r="AD19" s="307">
        <f t="shared" ref="AD19:AD82" si="1">+U19+W19+Y19+AA19</f>
        <v>6</v>
      </c>
      <c r="AE19" s="307">
        <f t="shared" ref="AE19:AE82" si="2">+V19+X19+Z19+AB19</f>
        <v>9</v>
      </c>
      <c r="AF19" s="99"/>
      <c r="AG19" s="297">
        <v>1</v>
      </c>
      <c r="AH19" s="264">
        <v>32</v>
      </c>
    </row>
    <row r="20" spans="2:34" x14ac:dyDescent="0.25">
      <c r="B20" s="216">
        <v>43195.674305555556</v>
      </c>
      <c r="C20" s="210">
        <v>458</v>
      </c>
      <c r="D20" s="210" t="s">
        <v>341</v>
      </c>
      <c r="E20" s="210" t="s">
        <v>343</v>
      </c>
      <c r="F20" s="210" t="s">
        <v>2</v>
      </c>
      <c r="H20" s="279">
        <v>143</v>
      </c>
      <c r="I20" s="263" t="s">
        <v>276</v>
      </c>
      <c r="J20" s="264">
        <v>3</v>
      </c>
      <c r="K20" s="264">
        <v>1</v>
      </c>
      <c r="L20" s="264">
        <v>4</v>
      </c>
      <c r="N20" s="308" t="s">
        <v>7</v>
      </c>
      <c r="O20" s="308">
        <v>451</v>
      </c>
      <c r="P20" s="308" t="s">
        <v>257</v>
      </c>
      <c r="Q20" s="306">
        <v>3</v>
      </c>
      <c r="R20" s="306">
        <v>2</v>
      </c>
      <c r="S20" s="306">
        <v>5</v>
      </c>
      <c r="T20" s="306">
        <v>2</v>
      </c>
      <c r="U20" s="306">
        <v>3</v>
      </c>
      <c r="V20" s="306">
        <v>0</v>
      </c>
      <c r="W20" s="306">
        <v>2</v>
      </c>
      <c r="X20" s="306">
        <v>0</v>
      </c>
      <c r="Y20" s="306">
        <v>5</v>
      </c>
      <c r="Z20" s="306">
        <v>0</v>
      </c>
      <c r="AA20" s="306">
        <v>2</v>
      </c>
      <c r="AB20" s="306">
        <v>0</v>
      </c>
      <c r="AC20" s="307">
        <f t="shared" si="0"/>
        <v>12</v>
      </c>
      <c r="AD20" s="307">
        <f t="shared" si="1"/>
        <v>12</v>
      </c>
      <c r="AE20" s="307">
        <f t="shared" si="2"/>
        <v>0</v>
      </c>
      <c r="AF20" s="99"/>
      <c r="AG20" s="297">
        <v>2</v>
      </c>
      <c r="AH20" s="264">
        <v>13</v>
      </c>
    </row>
    <row r="21" spans="2:34" x14ac:dyDescent="0.25">
      <c r="B21" s="216">
        <v>43196.479861111111</v>
      </c>
      <c r="C21" s="210">
        <v>157</v>
      </c>
      <c r="D21" s="210" t="s">
        <v>243</v>
      </c>
      <c r="E21" s="210" t="s">
        <v>7</v>
      </c>
      <c r="F21" s="210" t="s">
        <v>1</v>
      </c>
      <c r="H21" s="279">
        <v>147</v>
      </c>
      <c r="I21" s="263" t="s">
        <v>245</v>
      </c>
      <c r="J21" s="264">
        <v>1</v>
      </c>
      <c r="K21" s="264"/>
      <c r="L21" s="264">
        <v>1</v>
      </c>
      <c r="N21" s="308" t="s">
        <v>34</v>
      </c>
      <c r="O21" s="308">
        <v>200</v>
      </c>
      <c r="P21" s="294" t="s">
        <v>170</v>
      </c>
      <c r="Q21" s="306">
        <v>6</v>
      </c>
      <c r="R21" s="306">
        <v>4</v>
      </c>
      <c r="S21" s="306">
        <v>1</v>
      </c>
      <c r="T21" s="306">
        <v>0</v>
      </c>
      <c r="U21" s="306">
        <v>1</v>
      </c>
      <c r="V21" s="306">
        <v>5</v>
      </c>
      <c r="W21" s="306">
        <v>0</v>
      </c>
      <c r="X21" s="306">
        <v>4</v>
      </c>
      <c r="Y21" s="306">
        <v>0</v>
      </c>
      <c r="Z21" s="306">
        <v>1</v>
      </c>
      <c r="AA21" s="306">
        <v>0</v>
      </c>
      <c r="AB21" s="306">
        <v>0</v>
      </c>
      <c r="AC21" s="307">
        <f t="shared" si="0"/>
        <v>11</v>
      </c>
      <c r="AD21" s="307">
        <f t="shared" si="1"/>
        <v>1</v>
      </c>
      <c r="AE21" s="307">
        <f t="shared" si="2"/>
        <v>10</v>
      </c>
      <c r="AF21" s="99"/>
      <c r="AG21" s="297">
        <v>3</v>
      </c>
      <c r="AH21" s="264">
        <v>15</v>
      </c>
    </row>
    <row r="22" spans="2:34" x14ac:dyDescent="0.25">
      <c r="B22" s="216">
        <v>43196.615972222222</v>
      </c>
      <c r="C22" s="210">
        <v>262</v>
      </c>
      <c r="D22" s="210" t="s">
        <v>289</v>
      </c>
      <c r="E22" s="210" t="s">
        <v>7</v>
      </c>
      <c r="F22" s="210" t="s">
        <v>1</v>
      </c>
      <c r="H22" s="279">
        <v>157</v>
      </c>
      <c r="I22" s="263" t="s">
        <v>243</v>
      </c>
      <c r="J22" s="264"/>
      <c r="K22" s="264">
        <v>2</v>
      </c>
      <c r="L22" s="264">
        <v>2</v>
      </c>
      <c r="N22" s="304" t="s">
        <v>7</v>
      </c>
      <c r="O22" s="308">
        <v>464</v>
      </c>
      <c r="P22" s="294" t="s">
        <v>365</v>
      </c>
      <c r="Q22" s="306">
        <v>2</v>
      </c>
      <c r="R22" s="306">
        <v>4</v>
      </c>
      <c r="S22" s="306">
        <v>5</v>
      </c>
      <c r="T22" s="306">
        <v>0</v>
      </c>
      <c r="U22" s="306">
        <v>2</v>
      </c>
      <c r="V22" s="306">
        <v>0</v>
      </c>
      <c r="W22" s="306">
        <v>3</v>
      </c>
      <c r="X22" s="306">
        <v>1</v>
      </c>
      <c r="Y22" s="306">
        <v>4</v>
      </c>
      <c r="Z22" s="306">
        <v>1</v>
      </c>
      <c r="AA22" s="306">
        <v>0</v>
      </c>
      <c r="AB22" s="306">
        <v>0</v>
      </c>
      <c r="AC22" s="307">
        <f t="shared" si="0"/>
        <v>11</v>
      </c>
      <c r="AD22" s="307">
        <f t="shared" si="1"/>
        <v>9</v>
      </c>
      <c r="AE22" s="307">
        <f t="shared" si="2"/>
        <v>2</v>
      </c>
      <c r="AF22" s="99"/>
      <c r="AG22" s="297">
        <v>4</v>
      </c>
      <c r="AH22" s="264">
        <v>14</v>
      </c>
    </row>
    <row r="23" spans="2:34" x14ac:dyDescent="0.25">
      <c r="B23" s="216">
        <v>43196.670138888891</v>
      </c>
      <c r="C23" s="210">
        <v>167</v>
      </c>
      <c r="D23" s="210" t="s">
        <v>302</v>
      </c>
      <c r="E23" s="210" t="s">
        <v>7</v>
      </c>
      <c r="F23" s="210" t="s">
        <v>2</v>
      </c>
      <c r="H23" s="279">
        <v>168</v>
      </c>
      <c r="I23" s="263" t="s">
        <v>279</v>
      </c>
      <c r="J23" s="264"/>
      <c r="K23" s="264">
        <v>2</v>
      </c>
      <c r="L23" s="264">
        <v>2</v>
      </c>
      <c r="N23" s="308" t="s">
        <v>7</v>
      </c>
      <c r="O23" s="308">
        <v>226</v>
      </c>
      <c r="P23" s="294" t="s">
        <v>155</v>
      </c>
      <c r="Q23" s="306">
        <v>3</v>
      </c>
      <c r="R23" s="306">
        <v>2</v>
      </c>
      <c r="S23" s="306">
        <v>5</v>
      </c>
      <c r="T23" s="306">
        <v>1</v>
      </c>
      <c r="U23" s="306">
        <v>2</v>
      </c>
      <c r="V23" s="306">
        <v>1</v>
      </c>
      <c r="W23" s="306">
        <v>1</v>
      </c>
      <c r="X23" s="306">
        <v>1</v>
      </c>
      <c r="Y23" s="306">
        <v>0</v>
      </c>
      <c r="Z23" s="306">
        <v>5</v>
      </c>
      <c r="AA23" s="306">
        <v>0</v>
      </c>
      <c r="AB23" s="306">
        <v>1</v>
      </c>
      <c r="AC23" s="307">
        <f t="shared" si="0"/>
        <v>11</v>
      </c>
      <c r="AD23" s="307">
        <f t="shared" si="1"/>
        <v>3</v>
      </c>
      <c r="AE23" s="307">
        <f t="shared" si="2"/>
        <v>8</v>
      </c>
      <c r="AF23" s="99"/>
      <c r="AG23" s="297">
        <v>5</v>
      </c>
      <c r="AH23" s="264">
        <v>8</v>
      </c>
    </row>
    <row r="24" spans="2:34" x14ac:dyDescent="0.25">
      <c r="B24" s="216">
        <v>43196.715277777781</v>
      </c>
      <c r="C24" s="210">
        <v>289</v>
      </c>
      <c r="D24" s="210" t="s">
        <v>315</v>
      </c>
      <c r="E24" s="210" t="s">
        <v>19</v>
      </c>
      <c r="F24" s="210" t="s">
        <v>1</v>
      </c>
      <c r="H24" s="279">
        <v>172</v>
      </c>
      <c r="I24" s="263" t="s">
        <v>223</v>
      </c>
      <c r="J24" s="264">
        <v>3</v>
      </c>
      <c r="K24" s="264">
        <v>1</v>
      </c>
      <c r="L24" s="264">
        <v>4</v>
      </c>
      <c r="N24" s="308" t="s">
        <v>7</v>
      </c>
      <c r="O24" s="308">
        <v>468</v>
      </c>
      <c r="P24" s="294" t="s">
        <v>413</v>
      </c>
      <c r="Q24" s="306">
        <v>2</v>
      </c>
      <c r="R24" s="306">
        <v>2</v>
      </c>
      <c r="S24" s="306">
        <v>5</v>
      </c>
      <c r="T24" s="306">
        <v>2</v>
      </c>
      <c r="U24" s="306">
        <v>0</v>
      </c>
      <c r="V24" s="306">
        <v>2</v>
      </c>
      <c r="W24" s="306">
        <v>1</v>
      </c>
      <c r="X24" s="306">
        <v>1</v>
      </c>
      <c r="Y24" s="306">
        <v>1</v>
      </c>
      <c r="Z24" s="306">
        <v>4</v>
      </c>
      <c r="AA24" s="306">
        <v>1</v>
      </c>
      <c r="AB24" s="306">
        <v>1</v>
      </c>
      <c r="AC24" s="307">
        <f t="shared" si="0"/>
        <v>11</v>
      </c>
      <c r="AD24" s="307">
        <f t="shared" si="1"/>
        <v>3</v>
      </c>
      <c r="AE24" s="307">
        <f t="shared" si="2"/>
        <v>8</v>
      </c>
      <c r="AF24" s="99"/>
      <c r="AG24" s="297">
        <v>6</v>
      </c>
      <c r="AH24" s="264">
        <v>3</v>
      </c>
    </row>
    <row r="25" spans="2:34" x14ac:dyDescent="0.25">
      <c r="B25" s="216">
        <v>43196.830555555556</v>
      </c>
      <c r="C25" s="210">
        <v>189</v>
      </c>
      <c r="D25" s="210" t="s">
        <v>337</v>
      </c>
      <c r="E25" s="210" t="s">
        <v>39</v>
      </c>
      <c r="F25" s="210" t="s">
        <v>1</v>
      </c>
      <c r="H25" s="279">
        <v>189</v>
      </c>
      <c r="I25" s="263" t="s">
        <v>337</v>
      </c>
      <c r="J25" s="264"/>
      <c r="K25" s="264">
        <v>5</v>
      </c>
      <c r="L25" s="264">
        <v>5</v>
      </c>
      <c r="N25" s="304" t="s">
        <v>7</v>
      </c>
      <c r="O25" s="305">
        <v>157</v>
      </c>
      <c r="P25" s="294" t="s">
        <v>138</v>
      </c>
      <c r="Q25" s="306">
        <v>1</v>
      </c>
      <c r="R25" s="306">
        <v>2</v>
      </c>
      <c r="S25" s="306">
        <v>6</v>
      </c>
      <c r="T25" s="306">
        <v>2</v>
      </c>
      <c r="U25" s="306">
        <v>0</v>
      </c>
      <c r="V25" s="306">
        <v>1</v>
      </c>
      <c r="W25" s="306">
        <v>0</v>
      </c>
      <c r="X25" s="306">
        <v>2</v>
      </c>
      <c r="Y25" s="306">
        <v>0</v>
      </c>
      <c r="Z25" s="306">
        <v>6</v>
      </c>
      <c r="AA25" s="306">
        <v>0</v>
      </c>
      <c r="AB25" s="306">
        <v>2</v>
      </c>
      <c r="AC25" s="307">
        <f t="shared" si="0"/>
        <v>11</v>
      </c>
      <c r="AD25" s="307">
        <f t="shared" si="1"/>
        <v>0</v>
      </c>
      <c r="AE25" s="307">
        <f t="shared" si="2"/>
        <v>11</v>
      </c>
      <c r="AF25" s="99"/>
      <c r="AG25" s="297">
        <v>9</v>
      </c>
      <c r="AH25" s="264">
        <v>3</v>
      </c>
    </row>
    <row r="26" spans="2:34" ht="24" x14ac:dyDescent="0.25">
      <c r="B26" s="216">
        <v>43197.527083333334</v>
      </c>
      <c r="C26" s="210">
        <v>225</v>
      </c>
      <c r="D26" s="210" t="s">
        <v>222</v>
      </c>
      <c r="E26" s="210" t="s">
        <v>7</v>
      </c>
      <c r="F26" s="210" t="s">
        <v>1</v>
      </c>
      <c r="H26" s="279">
        <v>226</v>
      </c>
      <c r="I26" s="263" t="s">
        <v>268</v>
      </c>
      <c r="J26" s="264"/>
      <c r="K26" s="264">
        <v>1</v>
      </c>
      <c r="L26" s="264">
        <v>1</v>
      </c>
      <c r="N26" s="304" t="s">
        <v>34</v>
      </c>
      <c r="O26" s="305">
        <v>161</v>
      </c>
      <c r="P26" s="294" t="s">
        <v>95</v>
      </c>
      <c r="Q26" s="306">
        <v>3</v>
      </c>
      <c r="R26" s="306">
        <v>3</v>
      </c>
      <c r="S26" s="306"/>
      <c r="T26" s="306">
        <v>5</v>
      </c>
      <c r="U26" s="306">
        <v>2</v>
      </c>
      <c r="V26" s="306">
        <v>1</v>
      </c>
      <c r="W26" s="306">
        <v>2</v>
      </c>
      <c r="X26" s="306">
        <v>1</v>
      </c>
      <c r="Y26" s="306">
        <v>0</v>
      </c>
      <c r="Z26" s="306">
        <v>0</v>
      </c>
      <c r="AA26" s="306">
        <v>2</v>
      </c>
      <c r="AB26" s="306">
        <v>3</v>
      </c>
      <c r="AC26" s="307">
        <f t="shared" si="0"/>
        <v>11</v>
      </c>
      <c r="AD26" s="307">
        <f t="shared" si="1"/>
        <v>6</v>
      </c>
      <c r="AE26" s="307">
        <f t="shared" si="2"/>
        <v>5</v>
      </c>
      <c r="AF26" s="99"/>
      <c r="AG26" s="297">
        <v>10</v>
      </c>
      <c r="AH26" s="264">
        <v>2</v>
      </c>
    </row>
    <row r="27" spans="2:34" ht="24" x14ac:dyDescent="0.25">
      <c r="B27" s="216">
        <v>43198.497916666667</v>
      </c>
      <c r="C27" s="210">
        <v>469</v>
      </c>
      <c r="D27" s="210" t="s">
        <v>420</v>
      </c>
      <c r="E27" s="210" t="s">
        <v>7</v>
      </c>
      <c r="F27" s="210" t="s">
        <v>1</v>
      </c>
      <c r="H27" s="279">
        <v>253</v>
      </c>
      <c r="I27" s="281" t="s">
        <v>282</v>
      </c>
      <c r="J27" s="264">
        <v>1</v>
      </c>
      <c r="K27" s="264"/>
      <c r="L27" s="264">
        <v>1</v>
      </c>
      <c r="N27" s="304" t="s">
        <v>7</v>
      </c>
      <c r="O27" s="305">
        <v>160</v>
      </c>
      <c r="P27" s="294" t="s">
        <v>112</v>
      </c>
      <c r="Q27" s="306">
        <v>1</v>
      </c>
      <c r="R27" s="306">
        <v>3</v>
      </c>
      <c r="S27" s="306"/>
      <c r="T27" s="306">
        <v>7</v>
      </c>
      <c r="U27" s="306">
        <v>0</v>
      </c>
      <c r="V27" s="306">
        <v>1</v>
      </c>
      <c r="W27" s="306">
        <v>1</v>
      </c>
      <c r="X27" s="306">
        <v>2</v>
      </c>
      <c r="Y27" s="306">
        <v>0</v>
      </c>
      <c r="Z27" s="306">
        <v>0</v>
      </c>
      <c r="AA27" s="306">
        <v>1</v>
      </c>
      <c r="AB27" s="306">
        <v>6</v>
      </c>
      <c r="AC27" s="307">
        <f t="shared" si="0"/>
        <v>11</v>
      </c>
      <c r="AD27" s="307">
        <f t="shared" si="1"/>
        <v>2</v>
      </c>
      <c r="AE27" s="307">
        <f t="shared" si="2"/>
        <v>9</v>
      </c>
      <c r="AF27" s="99"/>
      <c r="AG27" s="297">
        <v>11</v>
      </c>
      <c r="AH27" s="264">
        <v>7</v>
      </c>
    </row>
    <row r="28" spans="2:34" ht="24" x14ac:dyDescent="0.25">
      <c r="B28" s="216">
        <v>43199.57916666667</v>
      </c>
      <c r="C28" s="210">
        <v>161</v>
      </c>
      <c r="D28" s="210" t="s">
        <v>240</v>
      </c>
      <c r="E28" s="210" t="s">
        <v>34</v>
      </c>
      <c r="F28" s="210" t="s">
        <v>2</v>
      </c>
      <c r="H28" s="279">
        <v>257</v>
      </c>
      <c r="I28" s="281" t="s">
        <v>328</v>
      </c>
      <c r="J28" s="264"/>
      <c r="K28" s="264">
        <v>1</v>
      </c>
      <c r="L28" s="264">
        <v>1</v>
      </c>
      <c r="N28" s="289" t="s">
        <v>136</v>
      </c>
      <c r="O28" s="289">
        <v>382</v>
      </c>
      <c r="P28" s="214" t="s">
        <v>137</v>
      </c>
      <c r="Q28" s="309">
        <v>4</v>
      </c>
      <c r="R28" s="309">
        <v>2</v>
      </c>
      <c r="S28" s="309">
        <v>4</v>
      </c>
      <c r="T28" s="309">
        <v>0</v>
      </c>
      <c r="U28" s="310">
        <v>4</v>
      </c>
      <c r="V28" s="310">
        <v>0</v>
      </c>
      <c r="W28" s="310">
        <v>2</v>
      </c>
      <c r="X28" s="310">
        <v>0</v>
      </c>
      <c r="Y28" s="310">
        <v>4</v>
      </c>
      <c r="Z28" s="310">
        <v>0</v>
      </c>
      <c r="AA28" s="310">
        <v>0</v>
      </c>
      <c r="AB28" s="310">
        <v>0</v>
      </c>
      <c r="AC28" s="311">
        <f t="shared" si="0"/>
        <v>10</v>
      </c>
      <c r="AD28" s="297">
        <f t="shared" si="1"/>
        <v>10</v>
      </c>
      <c r="AE28" s="297">
        <f t="shared" si="2"/>
        <v>0</v>
      </c>
      <c r="AF28" s="99"/>
      <c r="AG28" s="297">
        <v>7</v>
      </c>
      <c r="AH28" s="264">
        <v>1</v>
      </c>
    </row>
    <row r="29" spans="2:34" ht="24" x14ac:dyDescent="0.25">
      <c r="B29" s="216">
        <v>43199.668055555558</v>
      </c>
      <c r="C29" s="210">
        <v>494</v>
      </c>
      <c r="D29" s="210" t="s">
        <v>422</v>
      </c>
      <c r="E29" s="210" t="s">
        <v>7</v>
      </c>
      <c r="F29" s="210" t="s">
        <v>2</v>
      </c>
      <c r="H29" s="279">
        <v>262</v>
      </c>
      <c r="I29" s="281" t="s">
        <v>289</v>
      </c>
      <c r="J29" s="264"/>
      <c r="K29" s="264">
        <v>2</v>
      </c>
      <c r="L29" s="264">
        <v>2</v>
      </c>
      <c r="N29" s="312" t="s">
        <v>7</v>
      </c>
      <c r="O29" s="313">
        <v>172</v>
      </c>
      <c r="P29" s="214" t="s">
        <v>22</v>
      </c>
      <c r="Q29" s="309">
        <v>2</v>
      </c>
      <c r="R29" s="309">
        <v>3</v>
      </c>
      <c r="S29" s="309">
        <v>1</v>
      </c>
      <c r="T29" s="309">
        <v>4</v>
      </c>
      <c r="U29" s="310">
        <v>2</v>
      </c>
      <c r="V29" s="310">
        <v>0</v>
      </c>
      <c r="W29" s="310">
        <v>3</v>
      </c>
      <c r="X29" s="310">
        <v>0</v>
      </c>
      <c r="Y29" s="310">
        <v>1</v>
      </c>
      <c r="Z29" s="310">
        <v>0</v>
      </c>
      <c r="AA29" s="310">
        <v>3</v>
      </c>
      <c r="AB29" s="310">
        <v>1</v>
      </c>
      <c r="AC29" s="311">
        <f t="shared" si="0"/>
        <v>10</v>
      </c>
      <c r="AD29" s="297">
        <f t="shared" si="1"/>
        <v>9</v>
      </c>
      <c r="AE29" s="297">
        <f t="shared" si="2"/>
        <v>1</v>
      </c>
      <c r="AF29" s="99"/>
      <c r="AG29" s="297">
        <v>25</v>
      </c>
      <c r="AH29" s="264">
        <v>1</v>
      </c>
    </row>
    <row r="30" spans="2:34" x14ac:dyDescent="0.25">
      <c r="B30" s="216">
        <v>43199.747916666667</v>
      </c>
      <c r="C30" s="210">
        <v>468</v>
      </c>
      <c r="D30" s="210" t="s">
        <v>441</v>
      </c>
      <c r="E30" s="210" t="s">
        <v>7</v>
      </c>
      <c r="F30" s="210" t="s">
        <v>2</v>
      </c>
      <c r="H30" s="279">
        <v>309</v>
      </c>
      <c r="I30" s="281" t="s">
        <v>212</v>
      </c>
      <c r="J30" s="264"/>
      <c r="K30" s="264">
        <v>1</v>
      </c>
      <c r="L30" s="264">
        <v>1</v>
      </c>
      <c r="N30" s="289" t="s">
        <v>7</v>
      </c>
      <c r="O30" s="289">
        <v>505</v>
      </c>
      <c r="P30" s="214" t="s">
        <v>443</v>
      </c>
      <c r="Q30" s="309">
        <v>1</v>
      </c>
      <c r="R30" s="309">
        <v>3</v>
      </c>
      <c r="S30" s="309">
        <v>3</v>
      </c>
      <c r="T30" s="309">
        <v>2</v>
      </c>
      <c r="U30" s="310">
        <v>0</v>
      </c>
      <c r="V30" s="310">
        <v>1</v>
      </c>
      <c r="W30" s="310">
        <v>3</v>
      </c>
      <c r="X30" s="310">
        <v>0</v>
      </c>
      <c r="Y30" s="310">
        <v>3</v>
      </c>
      <c r="Z30" s="310">
        <v>0</v>
      </c>
      <c r="AA30" s="310">
        <v>2</v>
      </c>
      <c r="AB30" s="310">
        <v>0</v>
      </c>
      <c r="AC30" s="311">
        <f t="shared" si="0"/>
        <v>9</v>
      </c>
      <c r="AD30" s="297">
        <f t="shared" si="1"/>
        <v>8</v>
      </c>
      <c r="AE30" s="297">
        <f t="shared" si="2"/>
        <v>1</v>
      </c>
      <c r="AF30" s="99"/>
      <c r="AG30" s="297">
        <v>15</v>
      </c>
      <c r="AH30" s="264">
        <v>1</v>
      </c>
    </row>
    <row r="31" spans="2:34" x14ac:dyDescent="0.25">
      <c r="B31" s="216">
        <v>43199.756944444445</v>
      </c>
      <c r="C31" s="210">
        <v>305</v>
      </c>
      <c r="D31" s="210" t="s">
        <v>309</v>
      </c>
      <c r="E31" s="210" t="s">
        <v>39</v>
      </c>
      <c r="F31" s="210" t="s">
        <v>1</v>
      </c>
      <c r="H31" s="279">
        <v>367</v>
      </c>
      <c r="I31" s="281" t="s">
        <v>233</v>
      </c>
      <c r="J31" s="264">
        <v>2</v>
      </c>
      <c r="K31" s="264">
        <v>2</v>
      </c>
      <c r="L31" s="264">
        <v>4</v>
      </c>
      <c r="N31" s="312" t="s">
        <v>48</v>
      </c>
      <c r="O31" s="313">
        <v>143</v>
      </c>
      <c r="P31" s="214" t="s">
        <v>49</v>
      </c>
      <c r="Q31" s="309">
        <v>1</v>
      </c>
      <c r="R31" s="309">
        <v>1</v>
      </c>
      <c r="S31" s="309">
        <v>3</v>
      </c>
      <c r="T31" s="309">
        <v>4</v>
      </c>
      <c r="U31" s="310">
        <v>0</v>
      </c>
      <c r="V31" s="310">
        <v>1</v>
      </c>
      <c r="W31" s="310">
        <v>0</v>
      </c>
      <c r="X31" s="310">
        <v>1</v>
      </c>
      <c r="Y31" s="310">
        <v>1</v>
      </c>
      <c r="Z31" s="310">
        <v>2</v>
      </c>
      <c r="AA31" s="310">
        <v>3</v>
      </c>
      <c r="AB31" s="310">
        <v>1</v>
      </c>
      <c r="AC31" s="311">
        <f t="shared" si="0"/>
        <v>9</v>
      </c>
      <c r="AD31" s="297">
        <f t="shared" si="1"/>
        <v>4</v>
      </c>
      <c r="AE31" s="297">
        <f t="shared" si="2"/>
        <v>5</v>
      </c>
      <c r="AF31" s="99"/>
      <c r="AG31" s="297">
        <v>12</v>
      </c>
      <c r="AH31" s="264">
        <v>1</v>
      </c>
    </row>
    <row r="32" spans="2:34" x14ac:dyDescent="0.25">
      <c r="B32" s="216">
        <v>43200.505555555559</v>
      </c>
      <c r="C32" s="210">
        <v>172</v>
      </c>
      <c r="D32" s="210" t="s">
        <v>223</v>
      </c>
      <c r="E32" s="210" t="s">
        <v>7</v>
      </c>
      <c r="F32" s="210" t="s">
        <v>2</v>
      </c>
      <c r="H32" s="279">
        <v>378</v>
      </c>
      <c r="I32" s="281" t="s">
        <v>221</v>
      </c>
      <c r="J32" s="264">
        <v>2</v>
      </c>
      <c r="K32" s="264"/>
      <c r="L32" s="264">
        <v>2</v>
      </c>
      <c r="N32" s="312" t="s">
        <v>39</v>
      </c>
      <c r="O32" s="313">
        <v>189</v>
      </c>
      <c r="P32" s="214" t="s">
        <v>40</v>
      </c>
      <c r="Q32" s="309">
        <v>1</v>
      </c>
      <c r="R32" s="309">
        <v>1</v>
      </c>
      <c r="S32" s="309">
        <v>2</v>
      </c>
      <c r="T32" s="309">
        <v>5</v>
      </c>
      <c r="U32" s="310">
        <v>0</v>
      </c>
      <c r="V32" s="310">
        <v>1</v>
      </c>
      <c r="W32" s="310">
        <v>0</v>
      </c>
      <c r="X32" s="310">
        <v>1</v>
      </c>
      <c r="Y32" s="310">
        <v>0</v>
      </c>
      <c r="Z32" s="310">
        <v>2</v>
      </c>
      <c r="AA32" s="310">
        <v>0</v>
      </c>
      <c r="AB32" s="310">
        <v>5</v>
      </c>
      <c r="AC32" s="311">
        <f t="shared" si="0"/>
        <v>9</v>
      </c>
      <c r="AD32" s="297">
        <f t="shared" si="1"/>
        <v>0</v>
      </c>
      <c r="AE32" s="297">
        <f t="shared" si="2"/>
        <v>9</v>
      </c>
      <c r="AF32" s="99"/>
      <c r="AG32" s="297">
        <v>8</v>
      </c>
      <c r="AH32" s="264">
        <v>2</v>
      </c>
    </row>
    <row r="33" spans="2:35" x14ac:dyDescent="0.25">
      <c r="B33" s="216">
        <v>43200.540972222225</v>
      </c>
      <c r="C33" s="210">
        <v>172</v>
      </c>
      <c r="D33" s="210" t="s">
        <v>223</v>
      </c>
      <c r="E33" s="210" t="s">
        <v>7</v>
      </c>
      <c r="F33" s="210" t="s">
        <v>2</v>
      </c>
      <c r="H33" s="279">
        <v>383</v>
      </c>
      <c r="I33" s="281" t="s">
        <v>238</v>
      </c>
      <c r="J33" s="264">
        <v>1</v>
      </c>
      <c r="K33" s="264"/>
      <c r="L33" s="264">
        <v>1</v>
      </c>
      <c r="N33" s="289" t="s">
        <v>7</v>
      </c>
      <c r="O33" s="289">
        <v>262</v>
      </c>
      <c r="P33" s="214" t="s">
        <v>157</v>
      </c>
      <c r="Q33" s="309">
        <v>4</v>
      </c>
      <c r="R33" s="309">
        <v>1</v>
      </c>
      <c r="S33" s="309">
        <v>1</v>
      </c>
      <c r="T33" s="309">
        <v>2</v>
      </c>
      <c r="U33" s="310">
        <v>0</v>
      </c>
      <c r="V33" s="310">
        <v>4</v>
      </c>
      <c r="W33" s="310">
        <v>0</v>
      </c>
      <c r="X33" s="310">
        <v>1</v>
      </c>
      <c r="Y33" s="310">
        <v>0</v>
      </c>
      <c r="Z33" s="310">
        <v>1</v>
      </c>
      <c r="AA33" s="310">
        <v>0</v>
      </c>
      <c r="AB33" s="310">
        <v>2</v>
      </c>
      <c r="AC33" s="311">
        <f t="shared" si="0"/>
        <v>8</v>
      </c>
      <c r="AD33" s="297">
        <f t="shared" si="1"/>
        <v>0</v>
      </c>
      <c r="AE33" s="297">
        <f t="shared" si="2"/>
        <v>8</v>
      </c>
      <c r="AF33" s="99"/>
      <c r="AG33" s="297" t="s">
        <v>3</v>
      </c>
      <c r="AH33" s="264">
        <v>169</v>
      </c>
      <c r="AI33" s="142"/>
    </row>
    <row r="34" spans="2:35" x14ac:dyDescent="0.25">
      <c r="B34" s="216">
        <v>43200.617361111108</v>
      </c>
      <c r="C34" s="210">
        <v>505</v>
      </c>
      <c r="D34" s="210" t="s">
        <v>495</v>
      </c>
      <c r="E34" s="210" t="s">
        <v>7</v>
      </c>
      <c r="F34" s="210" t="s">
        <v>2</v>
      </c>
      <c r="H34" s="279">
        <v>385</v>
      </c>
      <c r="I34" s="281" t="s">
        <v>306</v>
      </c>
      <c r="J34" s="264">
        <v>1</v>
      </c>
      <c r="K34" s="264">
        <v>1</v>
      </c>
      <c r="L34" s="264">
        <v>2</v>
      </c>
      <c r="N34" s="289" t="s">
        <v>7</v>
      </c>
      <c r="O34" s="289">
        <v>511</v>
      </c>
      <c r="P34" s="214" t="s">
        <v>444</v>
      </c>
      <c r="Q34" s="309">
        <v>0</v>
      </c>
      <c r="R34" s="309">
        <v>1</v>
      </c>
      <c r="S34" s="309">
        <v>4</v>
      </c>
      <c r="T34" s="309">
        <v>3</v>
      </c>
      <c r="U34" s="310">
        <v>0</v>
      </c>
      <c r="V34" s="310">
        <v>0</v>
      </c>
      <c r="W34" s="310">
        <v>0</v>
      </c>
      <c r="X34" s="310">
        <v>1</v>
      </c>
      <c r="Y34" s="310">
        <v>0</v>
      </c>
      <c r="Z34" s="310">
        <v>4</v>
      </c>
      <c r="AA34" s="310">
        <v>0</v>
      </c>
      <c r="AB34" s="310">
        <v>3</v>
      </c>
      <c r="AC34" s="311">
        <f t="shared" si="0"/>
        <v>8</v>
      </c>
      <c r="AD34" s="297">
        <f t="shared" si="1"/>
        <v>0</v>
      </c>
      <c r="AE34" s="297">
        <f t="shared" si="2"/>
        <v>8</v>
      </c>
      <c r="AF34" s="99"/>
    </row>
    <row r="35" spans="2:35" x14ac:dyDescent="0.25">
      <c r="B35" s="216">
        <v>43200.711111111108</v>
      </c>
      <c r="C35" s="210">
        <v>456</v>
      </c>
      <c r="D35" s="210" t="s">
        <v>339</v>
      </c>
      <c r="E35" s="210" t="s">
        <v>17</v>
      </c>
      <c r="F35" s="210" t="s">
        <v>1</v>
      </c>
      <c r="H35" s="279">
        <v>451</v>
      </c>
      <c r="I35" s="281" t="s">
        <v>267</v>
      </c>
      <c r="J35" s="264">
        <v>2</v>
      </c>
      <c r="K35" s="264"/>
      <c r="L35" s="264">
        <v>2</v>
      </c>
      <c r="N35" s="312" t="s">
        <v>7</v>
      </c>
      <c r="O35" s="313">
        <v>459</v>
      </c>
      <c r="P35" s="214" t="s">
        <v>412</v>
      </c>
      <c r="Q35" s="309">
        <v>3</v>
      </c>
      <c r="R35" s="309"/>
      <c r="S35" s="309">
        <v>4</v>
      </c>
      <c r="T35" s="309">
        <v>0</v>
      </c>
      <c r="U35" s="310">
        <v>1</v>
      </c>
      <c r="V35" s="310">
        <v>2</v>
      </c>
      <c r="W35" s="310">
        <v>0</v>
      </c>
      <c r="X35" s="310">
        <v>0</v>
      </c>
      <c r="Y35" s="310">
        <v>4</v>
      </c>
      <c r="Z35" s="310">
        <v>0</v>
      </c>
      <c r="AA35" s="310">
        <v>0</v>
      </c>
      <c r="AB35" s="310">
        <v>0</v>
      </c>
      <c r="AC35" s="311">
        <f t="shared" si="0"/>
        <v>7</v>
      </c>
      <c r="AD35" s="297">
        <f t="shared" si="1"/>
        <v>5</v>
      </c>
      <c r="AE35" s="297">
        <f t="shared" si="2"/>
        <v>2</v>
      </c>
      <c r="AF35" s="99"/>
    </row>
    <row r="36" spans="2:35" x14ac:dyDescent="0.25">
      <c r="B36" s="216">
        <v>43200.714583333334</v>
      </c>
      <c r="C36" s="210">
        <v>309</v>
      </c>
      <c r="D36" s="210" t="s">
        <v>212</v>
      </c>
      <c r="E36" s="210" t="s">
        <v>29</v>
      </c>
      <c r="F36" s="210" t="s">
        <v>1</v>
      </c>
      <c r="H36" s="279">
        <v>455</v>
      </c>
      <c r="I36" s="281" t="s">
        <v>492</v>
      </c>
      <c r="J36" s="264"/>
      <c r="K36" s="264">
        <v>1</v>
      </c>
      <c r="L36" s="264">
        <v>1</v>
      </c>
      <c r="N36" s="312" t="s">
        <v>12</v>
      </c>
      <c r="O36" s="313">
        <v>133</v>
      </c>
      <c r="P36" s="214" t="s">
        <v>13</v>
      </c>
      <c r="Q36" s="309">
        <v>0</v>
      </c>
      <c r="R36" s="309">
        <v>2</v>
      </c>
      <c r="S36" s="309">
        <v>2</v>
      </c>
      <c r="T36" s="309">
        <v>2</v>
      </c>
      <c r="U36" s="310">
        <v>0</v>
      </c>
      <c r="V36" s="310">
        <v>0</v>
      </c>
      <c r="W36" s="310">
        <v>0</v>
      </c>
      <c r="X36" s="310">
        <v>2</v>
      </c>
      <c r="Y36" s="310">
        <v>0</v>
      </c>
      <c r="Z36" s="310">
        <v>2</v>
      </c>
      <c r="AA36" s="310">
        <v>1</v>
      </c>
      <c r="AB36" s="310">
        <v>1</v>
      </c>
      <c r="AC36" s="311">
        <f t="shared" si="0"/>
        <v>6</v>
      </c>
      <c r="AD36" s="297">
        <f t="shared" si="1"/>
        <v>1</v>
      </c>
      <c r="AE36" s="297">
        <f t="shared" si="2"/>
        <v>5</v>
      </c>
      <c r="AF36" s="99"/>
    </row>
    <row r="37" spans="2:35" x14ac:dyDescent="0.25">
      <c r="B37" s="216">
        <v>43200.715277777781</v>
      </c>
      <c r="C37" s="210">
        <v>189</v>
      </c>
      <c r="D37" s="210" t="s">
        <v>337</v>
      </c>
      <c r="E37" s="210" t="s">
        <v>39</v>
      </c>
      <c r="F37" s="210" t="s">
        <v>1</v>
      </c>
      <c r="H37" s="279">
        <v>456</v>
      </c>
      <c r="I37" s="281" t="s">
        <v>339</v>
      </c>
      <c r="J37" s="264">
        <v>1</v>
      </c>
      <c r="K37" s="264">
        <v>2</v>
      </c>
      <c r="L37" s="264">
        <v>3</v>
      </c>
      <c r="N37" s="314" t="s">
        <v>103</v>
      </c>
      <c r="O37" s="289">
        <v>460</v>
      </c>
      <c r="P37" s="214" t="s">
        <v>354</v>
      </c>
      <c r="Q37" s="309">
        <v>2</v>
      </c>
      <c r="R37" s="309">
        <v>1</v>
      </c>
      <c r="S37" s="309"/>
      <c r="T37" s="309">
        <v>3</v>
      </c>
      <c r="U37" s="310">
        <v>2</v>
      </c>
      <c r="V37" s="310">
        <v>0</v>
      </c>
      <c r="W37" s="310">
        <v>1</v>
      </c>
      <c r="X37" s="310">
        <v>0</v>
      </c>
      <c r="Y37" s="310">
        <v>0</v>
      </c>
      <c r="Z37" s="310">
        <v>0</v>
      </c>
      <c r="AA37" s="310">
        <v>3</v>
      </c>
      <c r="AB37" s="310">
        <v>0</v>
      </c>
      <c r="AC37" s="311">
        <f t="shared" si="0"/>
        <v>6</v>
      </c>
      <c r="AD37" s="297">
        <f t="shared" si="1"/>
        <v>6</v>
      </c>
      <c r="AE37" s="297">
        <f t="shared" si="2"/>
        <v>0</v>
      </c>
      <c r="AF37" s="99"/>
    </row>
    <row r="38" spans="2:35" x14ac:dyDescent="0.25">
      <c r="B38" s="216">
        <v>43200.720833333333</v>
      </c>
      <c r="C38" s="210">
        <v>511</v>
      </c>
      <c r="D38" s="210" t="s">
        <v>504</v>
      </c>
      <c r="E38" s="210" t="s">
        <v>7</v>
      </c>
      <c r="F38" s="210" t="s">
        <v>1</v>
      </c>
      <c r="H38" s="279">
        <v>458</v>
      </c>
      <c r="I38" s="281" t="s">
        <v>341</v>
      </c>
      <c r="J38" s="264">
        <v>3</v>
      </c>
      <c r="K38" s="264">
        <v>2</v>
      </c>
      <c r="L38" s="264">
        <v>5</v>
      </c>
      <c r="N38" s="312" t="s">
        <v>7</v>
      </c>
      <c r="O38" s="313">
        <v>367</v>
      </c>
      <c r="P38" s="214" t="s">
        <v>61</v>
      </c>
      <c r="Q38" s="309">
        <v>1</v>
      </c>
      <c r="R38" s="309"/>
      <c r="S38" s="309">
        <v>1</v>
      </c>
      <c r="T38" s="309">
        <v>4</v>
      </c>
      <c r="U38" s="310">
        <v>1</v>
      </c>
      <c r="V38" s="310">
        <v>0</v>
      </c>
      <c r="W38" s="310">
        <v>0</v>
      </c>
      <c r="X38" s="310">
        <v>0</v>
      </c>
      <c r="Y38" s="310">
        <v>1</v>
      </c>
      <c r="Z38" s="310">
        <v>0</v>
      </c>
      <c r="AA38" s="310">
        <v>2</v>
      </c>
      <c r="AB38" s="310">
        <v>2</v>
      </c>
      <c r="AC38" s="311">
        <f t="shared" si="0"/>
        <v>6</v>
      </c>
      <c r="AD38" s="297">
        <f t="shared" si="1"/>
        <v>4</v>
      </c>
      <c r="AE38" s="297">
        <f t="shared" si="2"/>
        <v>2</v>
      </c>
      <c r="AF38" s="99"/>
    </row>
    <row r="39" spans="2:35" x14ac:dyDescent="0.25">
      <c r="B39" s="216">
        <v>43200.827777777777</v>
      </c>
      <c r="C39" s="210">
        <v>160</v>
      </c>
      <c r="D39" s="210" t="s">
        <v>227</v>
      </c>
      <c r="E39" s="210" t="s">
        <v>7</v>
      </c>
      <c r="F39" s="210" t="s">
        <v>2</v>
      </c>
      <c r="H39" s="279">
        <v>468</v>
      </c>
      <c r="I39" s="281" t="s">
        <v>441</v>
      </c>
      <c r="J39" s="264">
        <v>1</v>
      </c>
      <c r="K39" s="264">
        <v>1</v>
      </c>
      <c r="L39" s="264">
        <v>2</v>
      </c>
      <c r="N39" s="289" t="s">
        <v>7</v>
      </c>
      <c r="O39" s="289">
        <v>265</v>
      </c>
      <c r="P39" s="214" t="s">
        <v>154</v>
      </c>
      <c r="Q39" s="309">
        <v>2</v>
      </c>
      <c r="R39" s="309">
        <v>2</v>
      </c>
      <c r="S39" s="309">
        <v>1</v>
      </c>
      <c r="T39" s="309">
        <v>0</v>
      </c>
      <c r="U39" s="310">
        <v>2</v>
      </c>
      <c r="V39" s="310">
        <v>0</v>
      </c>
      <c r="W39" s="310">
        <v>2</v>
      </c>
      <c r="X39" s="310">
        <v>0</v>
      </c>
      <c r="Y39" s="310">
        <v>1</v>
      </c>
      <c r="Z39" s="310">
        <v>0</v>
      </c>
      <c r="AA39" s="310">
        <v>0</v>
      </c>
      <c r="AB39" s="310">
        <v>0</v>
      </c>
      <c r="AC39" s="311">
        <f t="shared" si="0"/>
        <v>5</v>
      </c>
      <c r="AD39" s="297">
        <f t="shared" si="1"/>
        <v>5</v>
      </c>
      <c r="AE39" s="297">
        <f t="shared" si="2"/>
        <v>0</v>
      </c>
      <c r="AF39" s="99"/>
    </row>
    <row r="40" spans="2:35" x14ac:dyDescent="0.25">
      <c r="B40" s="216">
        <v>43201.602083333331</v>
      </c>
      <c r="C40" s="210">
        <v>456</v>
      </c>
      <c r="D40" s="210" t="s">
        <v>339</v>
      </c>
      <c r="E40" s="210" t="s">
        <v>17</v>
      </c>
      <c r="F40" s="210" t="s">
        <v>2</v>
      </c>
      <c r="H40" s="279">
        <v>470</v>
      </c>
      <c r="I40" s="281" t="s">
        <v>438</v>
      </c>
      <c r="J40" s="264">
        <v>1</v>
      </c>
      <c r="K40" s="264"/>
      <c r="L40" s="264">
        <v>1</v>
      </c>
      <c r="N40" s="312" t="s">
        <v>19</v>
      </c>
      <c r="O40" s="313">
        <v>297</v>
      </c>
      <c r="P40" s="214" t="s">
        <v>85</v>
      </c>
      <c r="Q40" s="309">
        <v>2</v>
      </c>
      <c r="R40" s="309"/>
      <c r="S40" s="309">
        <v>3</v>
      </c>
      <c r="T40" s="309">
        <v>0</v>
      </c>
      <c r="U40" s="310">
        <v>2</v>
      </c>
      <c r="V40" s="310">
        <v>0</v>
      </c>
      <c r="W40" s="310">
        <v>0</v>
      </c>
      <c r="X40" s="310">
        <v>0</v>
      </c>
      <c r="Y40" s="310">
        <v>3</v>
      </c>
      <c r="Z40" s="310">
        <v>0</v>
      </c>
      <c r="AA40" s="310">
        <v>0</v>
      </c>
      <c r="AB40" s="310">
        <v>0</v>
      </c>
      <c r="AC40" s="311">
        <f t="shared" si="0"/>
        <v>5</v>
      </c>
      <c r="AD40" s="297">
        <f t="shared" si="1"/>
        <v>5</v>
      </c>
      <c r="AE40" s="297">
        <f t="shared" si="2"/>
        <v>0</v>
      </c>
      <c r="AF40" s="99"/>
    </row>
    <row r="41" spans="2:35" x14ac:dyDescent="0.25">
      <c r="B41" s="216">
        <v>43201.796527777777</v>
      </c>
      <c r="C41" s="210">
        <v>133</v>
      </c>
      <c r="D41" s="210" t="s">
        <v>528</v>
      </c>
      <c r="E41" s="210" t="s">
        <v>12</v>
      </c>
      <c r="F41" s="210" t="s">
        <v>2</v>
      </c>
      <c r="H41" s="279">
        <v>494</v>
      </c>
      <c r="I41" s="281" t="s">
        <v>422</v>
      </c>
      <c r="J41" s="264">
        <v>2</v>
      </c>
      <c r="K41" s="264"/>
      <c r="L41" s="264">
        <v>2</v>
      </c>
      <c r="N41" s="289" t="s">
        <v>7</v>
      </c>
      <c r="O41" s="289">
        <v>110</v>
      </c>
      <c r="P41" s="214" t="s">
        <v>90</v>
      </c>
      <c r="Q41" s="309">
        <v>0</v>
      </c>
      <c r="R41" s="309">
        <v>2</v>
      </c>
      <c r="S41" s="309">
        <v>3</v>
      </c>
      <c r="T41" s="309">
        <v>0</v>
      </c>
      <c r="U41" s="310">
        <v>0</v>
      </c>
      <c r="V41" s="310">
        <v>0</v>
      </c>
      <c r="W41" s="310">
        <v>0</v>
      </c>
      <c r="X41" s="310">
        <v>2</v>
      </c>
      <c r="Y41" s="310">
        <v>0</v>
      </c>
      <c r="Z41" s="310">
        <v>3</v>
      </c>
      <c r="AA41" s="310">
        <v>0</v>
      </c>
      <c r="AB41" s="310">
        <v>0</v>
      </c>
      <c r="AC41" s="311">
        <f t="shared" si="0"/>
        <v>5</v>
      </c>
      <c r="AD41" s="297">
        <f t="shared" si="1"/>
        <v>0</v>
      </c>
      <c r="AE41" s="297">
        <f t="shared" si="2"/>
        <v>5</v>
      </c>
      <c r="AF41" s="99"/>
    </row>
    <row r="42" spans="2:35" x14ac:dyDescent="0.25">
      <c r="B42" s="216">
        <v>43202.643750000003</v>
      </c>
      <c r="C42" s="210">
        <v>511</v>
      </c>
      <c r="D42" s="210" t="s">
        <v>504</v>
      </c>
      <c r="E42" s="210" t="s">
        <v>7</v>
      </c>
      <c r="F42" s="210" t="s">
        <v>1</v>
      </c>
      <c r="H42" s="279">
        <v>496</v>
      </c>
      <c r="I42" s="281" t="s">
        <v>439</v>
      </c>
      <c r="J42" s="264">
        <v>1</v>
      </c>
      <c r="K42" s="264"/>
      <c r="L42" s="264">
        <v>1</v>
      </c>
      <c r="N42" s="312" t="s">
        <v>63</v>
      </c>
      <c r="O42" s="313">
        <v>147</v>
      </c>
      <c r="P42" s="214" t="s">
        <v>64</v>
      </c>
      <c r="Q42" s="309">
        <v>2</v>
      </c>
      <c r="R42" s="309">
        <v>1</v>
      </c>
      <c r="S42" s="309">
        <v>1</v>
      </c>
      <c r="T42" s="309">
        <v>1</v>
      </c>
      <c r="U42" s="310">
        <v>0</v>
      </c>
      <c r="V42" s="310">
        <v>2</v>
      </c>
      <c r="W42" s="310">
        <v>0</v>
      </c>
      <c r="X42" s="310">
        <v>1</v>
      </c>
      <c r="Y42" s="310">
        <v>0</v>
      </c>
      <c r="Z42" s="310">
        <v>1</v>
      </c>
      <c r="AA42" s="310">
        <v>1</v>
      </c>
      <c r="AB42" s="310">
        <v>0</v>
      </c>
      <c r="AC42" s="311">
        <f t="shared" si="0"/>
        <v>5</v>
      </c>
      <c r="AD42" s="297">
        <f t="shared" si="1"/>
        <v>1</v>
      </c>
      <c r="AE42" s="297">
        <f t="shared" si="2"/>
        <v>4</v>
      </c>
      <c r="AF42" s="99"/>
    </row>
    <row r="43" spans="2:35" x14ac:dyDescent="0.25">
      <c r="B43" s="216">
        <v>43202.793055555558</v>
      </c>
      <c r="C43" s="210">
        <v>455</v>
      </c>
      <c r="D43" s="210" t="s">
        <v>492</v>
      </c>
      <c r="E43" s="210" t="s">
        <v>183</v>
      </c>
      <c r="F43" s="210" t="s">
        <v>1</v>
      </c>
      <c r="H43" s="279">
        <v>505</v>
      </c>
      <c r="I43" s="281" t="s">
        <v>495</v>
      </c>
      <c r="J43" s="264">
        <v>2</v>
      </c>
      <c r="K43" s="264"/>
      <c r="L43" s="264">
        <v>2</v>
      </c>
      <c r="N43" s="289" t="s">
        <v>7</v>
      </c>
      <c r="O43" s="289">
        <v>253</v>
      </c>
      <c r="P43" s="214" t="s">
        <v>152</v>
      </c>
      <c r="Q43" s="309">
        <v>2</v>
      </c>
      <c r="R43" s="309">
        <v>1</v>
      </c>
      <c r="S43" s="309">
        <v>1</v>
      </c>
      <c r="T43" s="309">
        <v>1</v>
      </c>
      <c r="U43" s="310">
        <v>0</v>
      </c>
      <c r="V43" s="310">
        <v>2</v>
      </c>
      <c r="W43" s="310">
        <v>0</v>
      </c>
      <c r="X43" s="310">
        <v>1</v>
      </c>
      <c r="Y43" s="310">
        <v>0</v>
      </c>
      <c r="Z43" s="310">
        <v>1</v>
      </c>
      <c r="AA43" s="310">
        <v>1</v>
      </c>
      <c r="AB43" s="310">
        <v>0</v>
      </c>
      <c r="AC43" s="311">
        <f t="shared" si="0"/>
        <v>5</v>
      </c>
      <c r="AD43" s="297">
        <f t="shared" si="1"/>
        <v>1</v>
      </c>
      <c r="AE43" s="297">
        <f t="shared" si="2"/>
        <v>4</v>
      </c>
      <c r="AF43" s="99"/>
    </row>
    <row r="44" spans="2:35" x14ac:dyDescent="0.25">
      <c r="B44" s="216">
        <v>43202.793749999997</v>
      </c>
      <c r="C44" s="210">
        <v>143</v>
      </c>
      <c r="D44" s="210" t="s">
        <v>276</v>
      </c>
      <c r="E44" s="210" t="s">
        <v>48</v>
      </c>
      <c r="F44" s="210" t="s">
        <v>2</v>
      </c>
      <c r="H44" s="279">
        <v>506</v>
      </c>
      <c r="I44" s="281" t="s">
        <v>512</v>
      </c>
      <c r="J44" s="264">
        <v>1</v>
      </c>
      <c r="K44" s="264">
        <v>1</v>
      </c>
      <c r="L44" s="264">
        <v>2</v>
      </c>
      <c r="N44" s="312" t="s">
        <v>7</v>
      </c>
      <c r="O44" s="313">
        <v>168</v>
      </c>
      <c r="P44" s="214" t="s">
        <v>24</v>
      </c>
      <c r="Q44" s="309">
        <v>1</v>
      </c>
      <c r="R44" s="309">
        <v>1</v>
      </c>
      <c r="S44" s="309">
        <v>1</v>
      </c>
      <c r="T44" s="309">
        <v>2</v>
      </c>
      <c r="U44" s="310">
        <v>0</v>
      </c>
      <c r="V44" s="310">
        <v>1</v>
      </c>
      <c r="W44" s="310">
        <v>0</v>
      </c>
      <c r="X44" s="310">
        <v>1</v>
      </c>
      <c r="Y44" s="310">
        <v>0</v>
      </c>
      <c r="Z44" s="310">
        <v>1</v>
      </c>
      <c r="AA44" s="310">
        <v>0</v>
      </c>
      <c r="AB44" s="310">
        <v>2</v>
      </c>
      <c r="AC44" s="311">
        <f t="shared" si="0"/>
        <v>5</v>
      </c>
      <c r="AD44" s="297">
        <f t="shared" si="1"/>
        <v>0</v>
      </c>
      <c r="AE44" s="297">
        <f t="shared" si="2"/>
        <v>5</v>
      </c>
      <c r="AF44" s="99"/>
    </row>
    <row r="45" spans="2:35" x14ac:dyDescent="0.25">
      <c r="B45" s="216">
        <v>43202.803472222222</v>
      </c>
      <c r="C45" s="210">
        <v>460</v>
      </c>
      <c r="D45" s="210" t="s">
        <v>352</v>
      </c>
      <c r="E45" s="210" t="s">
        <v>103</v>
      </c>
      <c r="F45" s="210" t="s">
        <v>2</v>
      </c>
      <c r="H45" s="279">
        <v>507</v>
      </c>
      <c r="I45" s="281" t="s">
        <v>507</v>
      </c>
      <c r="J45" s="264">
        <v>1</v>
      </c>
      <c r="K45" s="264"/>
      <c r="L45" s="264">
        <v>1</v>
      </c>
      <c r="N45" s="289" t="s">
        <v>7</v>
      </c>
      <c r="O45" s="289">
        <v>506</v>
      </c>
      <c r="P45" s="214" t="s">
        <v>445</v>
      </c>
      <c r="Q45" s="309">
        <v>0</v>
      </c>
      <c r="R45" s="309">
        <v>1</v>
      </c>
      <c r="S45" s="309">
        <v>2</v>
      </c>
      <c r="T45" s="309">
        <v>2</v>
      </c>
      <c r="U45" s="310">
        <v>0</v>
      </c>
      <c r="V45" s="310">
        <v>0</v>
      </c>
      <c r="W45" s="310">
        <v>1</v>
      </c>
      <c r="X45" s="310">
        <v>0</v>
      </c>
      <c r="Y45" s="310">
        <v>2</v>
      </c>
      <c r="Z45" s="310">
        <v>0</v>
      </c>
      <c r="AA45" s="310">
        <v>1</v>
      </c>
      <c r="AB45" s="310">
        <v>1</v>
      </c>
      <c r="AC45" s="311">
        <f t="shared" si="0"/>
        <v>5</v>
      </c>
      <c r="AD45" s="297">
        <f t="shared" si="1"/>
        <v>4</v>
      </c>
      <c r="AE45" s="297">
        <f t="shared" si="2"/>
        <v>1</v>
      </c>
      <c r="AF45" s="99"/>
    </row>
    <row r="46" spans="2:35" x14ac:dyDescent="0.25">
      <c r="B46" s="216">
        <v>43202.804861111108</v>
      </c>
      <c r="C46" s="210">
        <v>385</v>
      </c>
      <c r="D46" s="210" t="s">
        <v>306</v>
      </c>
      <c r="E46" s="210" t="s">
        <v>39</v>
      </c>
      <c r="F46" s="210" t="s">
        <v>1</v>
      </c>
      <c r="H46" s="279">
        <v>511</v>
      </c>
      <c r="I46" s="281" t="s">
        <v>504</v>
      </c>
      <c r="J46" s="264"/>
      <c r="K46" s="264">
        <v>3</v>
      </c>
      <c r="L46" s="264">
        <v>3</v>
      </c>
      <c r="N46" s="312" t="s">
        <v>7</v>
      </c>
      <c r="O46" s="313">
        <v>167</v>
      </c>
      <c r="P46" s="214" t="s">
        <v>98</v>
      </c>
      <c r="Q46" s="309">
        <v>0</v>
      </c>
      <c r="R46" s="309">
        <v>2</v>
      </c>
      <c r="S46" s="309"/>
      <c r="T46" s="309">
        <v>3</v>
      </c>
      <c r="U46" s="310">
        <v>0</v>
      </c>
      <c r="V46" s="310">
        <v>0</v>
      </c>
      <c r="W46" s="310">
        <v>0</v>
      </c>
      <c r="X46" s="310">
        <v>2</v>
      </c>
      <c r="Y46" s="310">
        <v>0</v>
      </c>
      <c r="Z46" s="310">
        <v>0</v>
      </c>
      <c r="AA46" s="310">
        <v>2</v>
      </c>
      <c r="AB46" s="310">
        <v>1</v>
      </c>
      <c r="AC46" s="311">
        <f t="shared" si="0"/>
        <v>5</v>
      </c>
      <c r="AD46" s="297">
        <f t="shared" si="1"/>
        <v>2</v>
      </c>
      <c r="AE46" s="297">
        <f t="shared" si="2"/>
        <v>3</v>
      </c>
      <c r="AF46" s="99"/>
    </row>
    <row r="47" spans="2:35" x14ac:dyDescent="0.25">
      <c r="B47" s="216">
        <v>43202.847222222219</v>
      </c>
      <c r="C47" s="210">
        <v>189</v>
      </c>
      <c r="D47" s="210" t="s">
        <v>337</v>
      </c>
      <c r="E47" s="210" t="s">
        <v>39</v>
      </c>
      <c r="F47" s="210" t="s">
        <v>1</v>
      </c>
      <c r="H47" s="279">
        <v>512</v>
      </c>
      <c r="I47" s="282" t="s">
        <v>529</v>
      </c>
      <c r="J47" s="264">
        <v>1</v>
      </c>
      <c r="K47" s="264"/>
      <c r="L47" s="264">
        <v>1</v>
      </c>
      <c r="N47" s="312" t="s">
        <v>34</v>
      </c>
      <c r="O47" s="313">
        <v>113</v>
      </c>
      <c r="P47" s="214" t="s">
        <v>108</v>
      </c>
      <c r="Q47" s="309">
        <v>2</v>
      </c>
      <c r="R47" s="309">
        <v>1</v>
      </c>
      <c r="S47" s="309">
        <v>1</v>
      </c>
      <c r="T47" s="309">
        <v>0</v>
      </c>
      <c r="U47" s="310">
        <v>1</v>
      </c>
      <c r="V47" s="310">
        <v>1</v>
      </c>
      <c r="W47" s="310">
        <v>0</v>
      </c>
      <c r="X47" s="310">
        <v>1</v>
      </c>
      <c r="Y47" s="310">
        <v>0</v>
      </c>
      <c r="Z47" s="310">
        <v>1</v>
      </c>
      <c r="AA47" s="310">
        <v>0</v>
      </c>
      <c r="AB47" s="310">
        <v>0</v>
      </c>
      <c r="AC47" s="311">
        <f t="shared" si="0"/>
        <v>4</v>
      </c>
      <c r="AD47" s="297">
        <f t="shared" si="1"/>
        <v>1</v>
      </c>
      <c r="AE47" s="297">
        <f t="shared" si="2"/>
        <v>3</v>
      </c>
      <c r="AF47" s="99"/>
    </row>
    <row r="48" spans="2:35" x14ac:dyDescent="0.25">
      <c r="B48" s="216">
        <v>43203.609027777777</v>
      </c>
      <c r="C48" s="210">
        <v>458</v>
      </c>
      <c r="D48" s="210" t="s">
        <v>341</v>
      </c>
      <c r="E48" s="210" t="s">
        <v>343</v>
      </c>
      <c r="F48" s="210" t="s">
        <v>1</v>
      </c>
      <c r="H48" s="279">
        <v>460</v>
      </c>
      <c r="I48" s="282" t="s">
        <v>352</v>
      </c>
      <c r="J48" s="264">
        <v>3</v>
      </c>
      <c r="K48" s="264"/>
      <c r="L48" s="264">
        <v>3</v>
      </c>
      <c r="N48" s="289" t="s">
        <v>19</v>
      </c>
      <c r="O48" s="289">
        <v>444</v>
      </c>
      <c r="P48" s="214" t="s">
        <v>37</v>
      </c>
      <c r="Q48" s="309">
        <v>1</v>
      </c>
      <c r="R48" s="309">
        <v>2</v>
      </c>
      <c r="S48" s="309">
        <v>1</v>
      </c>
      <c r="T48" s="309">
        <v>0</v>
      </c>
      <c r="U48" s="310">
        <v>1</v>
      </c>
      <c r="V48" s="310">
        <v>0</v>
      </c>
      <c r="W48" s="310">
        <v>2</v>
      </c>
      <c r="X48" s="310">
        <v>0</v>
      </c>
      <c r="Y48" s="310">
        <v>1</v>
      </c>
      <c r="Z48" s="310">
        <v>0</v>
      </c>
      <c r="AA48" s="310">
        <v>0</v>
      </c>
      <c r="AB48" s="310">
        <v>0</v>
      </c>
      <c r="AC48" s="311">
        <f t="shared" si="0"/>
        <v>4</v>
      </c>
      <c r="AD48" s="297">
        <f t="shared" si="1"/>
        <v>4</v>
      </c>
      <c r="AE48" s="297">
        <f t="shared" si="2"/>
        <v>0</v>
      </c>
      <c r="AF48" s="99"/>
    </row>
    <row r="49" spans="2:32" x14ac:dyDescent="0.25">
      <c r="B49" s="216">
        <v>43204.488194444442</v>
      </c>
      <c r="C49" s="210">
        <v>160</v>
      </c>
      <c r="D49" s="210" t="s">
        <v>227</v>
      </c>
      <c r="E49" s="210" t="s">
        <v>7</v>
      </c>
      <c r="F49" s="210" t="s">
        <v>1</v>
      </c>
      <c r="H49" s="279">
        <v>160</v>
      </c>
      <c r="I49" s="282" t="s">
        <v>227</v>
      </c>
      <c r="J49" s="264">
        <v>1</v>
      </c>
      <c r="K49" s="264">
        <v>6</v>
      </c>
      <c r="L49" s="264">
        <v>7</v>
      </c>
      <c r="N49" s="289" t="s">
        <v>7</v>
      </c>
      <c r="O49" s="289">
        <v>504</v>
      </c>
      <c r="P49" s="214" t="s">
        <v>469</v>
      </c>
      <c r="Q49" s="309">
        <v>0</v>
      </c>
      <c r="R49" s="309">
        <v>3</v>
      </c>
      <c r="S49" s="309">
        <v>1</v>
      </c>
      <c r="T49" s="309">
        <v>0</v>
      </c>
      <c r="U49" s="310">
        <v>0</v>
      </c>
      <c r="V49" s="310">
        <v>0</v>
      </c>
      <c r="W49" s="310">
        <v>2</v>
      </c>
      <c r="X49" s="310">
        <v>1</v>
      </c>
      <c r="Y49" s="310">
        <v>1</v>
      </c>
      <c r="Z49" s="310">
        <v>0</v>
      </c>
      <c r="AA49" s="310">
        <v>0</v>
      </c>
      <c r="AB49" s="310">
        <v>0</v>
      </c>
      <c r="AC49" s="311">
        <f t="shared" si="0"/>
        <v>4</v>
      </c>
      <c r="AD49" s="297">
        <f t="shared" si="1"/>
        <v>3</v>
      </c>
      <c r="AE49" s="297">
        <f t="shared" si="2"/>
        <v>1</v>
      </c>
      <c r="AF49" s="99"/>
    </row>
    <row r="50" spans="2:32" ht="24" x14ac:dyDescent="0.25">
      <c r="B50" s="216">
        <v>43204.663888888892</v>
      </c>
      <c r="C50" s="210">
        <v>229</v>
      </c>
      <c r="D50" s="210" t="s">
        <v>277</v>
      </c>
      <c r="E50" s="210" t="s">
        <v>7</v>
      </c>
      <c r="F50" s="210" t="s">
        <v>1</v>
      </c>
      <c r="H50" s="279">
        <v>270</v>
      </c>
      <c r="I50" s="282" t="s">
        <v>220</v>
      </c>
      <c r="J50" s="264"/>
      <c r="K50" s="264">
        <v>1</v>
      </c>
      <c r="L50" s="264">
        <v>1</v>
      </c>
      <c r="N50" s="289" t="s">
        <v>7</v>
      </c>
      <c r="O50" s="289">
        <v>251</v>
      </c>
      <c r="P50" s="214" t="s">
        <v>25</v>
      </c>
      <c r="Q50" s="309">
        <v>0</v>
      </c>
      <c r="R50" s="309">
        <v>1</v>
      </c>
      <c r="S50" s="309">
        <v>3</v>
      </c>
      <c r="T50" s="309">
        <v>0</v>
      </c>
      <c r="U50" s="310">
        <v>0</v>
      </c>
      <c r="V50" s="310">
        <v>0</v>
      </c>
      <c r="W50" s="310">
        <v>0</v>
      </c>
      <c r="X50" s="310">
        <v>1</v>
      </c>
      <c r="Y50" s="310">
        <v>1</v>
      </c>
      <c r="Z50" s="310">
        <v>2</v>
      </c>
      <c r="AA50" s="310">
        <v>0</v>
      </c>
      <c r="AB50" s="310">
        <v>0</v>
      </c>
      <c r="AC50" s="311">
        <f t="shared" ref="AC50:AC81" si="3">+SUM(Q50:T50)</f>
        <v>4</v>
      </c>
      <c r="AD50" s="297">
        <f t="shared" si="1"/>
        <v>1</v>
      </c>
      <c r="AE50" s="297">
        <f t="shared" si="2"/>
        <v>3</v>
      </c>
      <c r="AF50" s="99"/>
    </row>
    <row r="51" spans="2:32" x14ac:dyDescent="0.25">
      <c r="B51" s="216">
        <v>43204.67083333333</v>
      </c>
      <c r="C51" s="210">
        <v>189</v>
      </c>
      <c r="D51" s="210" t="s">
        <v>337</v>
      </c>
      <c r="E51" s="210" t="s">
        <v>39</v>
      </c>
      <c r="F51" s="210" t="s">
        <v>1</v>
      </c>
      <c r="H51" s="279">
        <v>188</v>
      </c>
      <c r="I51" s="282" t="s">
        <v>229</v>
      </c>
      <c r="J51" s="264"/>
      <c r="K51" s="264">
        <v>1</v>
      </c>
      <c r="L51" s="264">
        <v>1</v>
      </c>
      <c r="N51" s="312" t="s">
        <v>7</v>
      </c>
      <c r="O51" s="289">
        <v>466</v>
      </c>
      <c r="P51" s="214" t="s">
        <v>361</v>
      </c>
      <c r="Q51" s="309">
        <v>0</v>
      </c>
      <c r="R51" s="309">
        <v>1</v>
      </c>
      <c r="S51" s="309">
        <v>3</v>
      </c>
      <c r="T51" s="309">
        <v>0</v>
      </c>
      <c r="U51" s="310">
        <v>0</v>
      </c>
      <c r="V51" s="310">
        <v>0</v>
      </c>
      <c r="W51" s="310">
        <v>1</v>
      </c>
      <c r="X51" s="310">
        <v>0</v>
      </c>
      <c r="Y51" s="310">
        <v>3</v>
      </c>
      <c r="Z51" s="310">
        <v>0</v>
      </c>
      <c r="AA51" s="310">
        <v>0</v>
      </c>
      <c r="AB51" s="310">
        <v>0</v>
      </c>
      <c r="AC51" s="311">
        <f t="shared" si="3"/>
        <v>4</v>
      </c>
      <c r="AD51" s="297">
        <f t="shared" si="1"/>
        <v>4</v>
      </c>
      <c r="AE51" s="297">
        <f t="shared" si="2"/>
        <v>0</v>
      </c>
      <c r="AF51" s="99"/>
    </row>
    <row r="52" spans="2:32" x14ac:dyDescent="0.25">
      <c r="B52" s="216">
        <v>43205.590277777781</v>
      </c>
      <c r="C52" s="210">
        <v>470</v>
      </c>
      <c r="D52" s="210" t="s">
        <v>438</v>
      </c>
      <c r="E52" s="210" t="s">
        <v>17</v>
      </c>
      <c r="F52" s="210" t="s">
        <v>2</v>
      </c>
      <c r="H52" s="279">
        <v>161</v>
      </c>
      <c r="I52" s="282" t="s">
        <v>240</v>
      </c>
      <c r="J52" s="264">
        <v>2</v>
      </c>
      <c r="K52" s="264">
        <v>3</v>
      </c>
      <c r="L52" s="264">
        <v>5</v>
      </c>
      <c r="N52" s="289" t="s">
        <v>7</v>
      </c>
      <c r="O52" s="289">
        <v>512</v>
      </c>
      <c r="P52" s="214" t="s">
        <v>468</v>
      </c>
      <c r="Q52" s="309">
        <v>3</v>
      </c>
      <c r="R52" s="309"/>
      <c r="S52" s="309"/>
      <c r="T52" s="309">
        <v>1</v>
      </c>
      <c r="U52" s="310">
        <v>2</v>
      </c>
      <c r="V52" s="310">
        <v>1</v>
      </c>
      <c r="W52" s="310">
        <v>0</v>
      </c>
      <c r="X52" s="310">
        <v>0</v>
      </c>
      <c r="Y52" s="310">
        <v>0</v>
      </c>
      <c r="Z52" s="310">
        <v>0</v>
      </c>
      <c r="AA52" s="310">
        <v>1</v>
      </c>
      <c r="AB52" s="310">
        <v>0</v>
      </c>
      <c r="AC52" s="311">
        <f t="shared" si="3"/>
        <v>4</v>
      </c>
      <c r="AD52" s="297">
        <f t="shared" si="1"/>
        <v>3</v>
      </c>
      <c r="AE52" s="297">
        <f t="shared" si="2"/>
        <v>1</v>
      </c>
      <c r="AF52" s="99"/>
    </row>
    <row r="53" spans="2:32" x14ac:dyDescent="0.25">
      <c r="B53" s="216">
        <v>43205.902777777781</v>
      </c>
      <c r="C53" s="210">
        <v>188</v>
      </c>
      <c r="D53" s="210" t="s">
        <v>229</v>
      </c>
      <c r="E53" s="210" t="s">
        <v>39</v>
      </c>
      <c r="F53" s="210" t="s">
        <v>531</v>
      </c>
      <c r="H53" s="279">
        <v>167</v>
      </c>
      <c r="I53" s="282" t="s">
        <v>302</v>
      </c>
      <c r="J53" s="264">
        <v>2</v>
      </c>
      <c r="K53" s="264">
        <v>1</v>
      </c>
      <c r="L53" s="264">
        <v>3</v>
      </c>
      <c r="N53" s="312" t="s">
        <v>7</v>
      </c>
      <c r="O53" s="313">
        <v>98</v>
      </c>
      <c r="P53" s="214" t="s">
        <v>16</v>
      </c>
      <c r="Q53" s="309">
        <v>1</v>
      </c>
      <c r="R53" s="309">
        <v>1</v>
      </c>
      <c r="S53" s="309">
        <v>1</v>
      </c>
      <c r="T53" s="309">
        <v>1</v>
      </c>
      <c r="U53" s="310">
        <v>0</v>
      </c>
      <c r="V53" s="310">
        <v>1</v>
      </c>
      <c r="W53" s="310">
        <v>0</v>
      </c>
      <c r="X53" s="310">
        <v>1</v>
      </c>
      <c r="Y53" s="310">
        <v>0</v>
      </c>
      <c r="Z53" s="310">
        <v>1</v>
      </c>
      <c r="AA53" s="310">
        <v>0</v>
      </c>
      <c r="AB53" s="310">
        <v>1</v>
      </c>
      <c r="AC53" s="311">
        <f t="shared" si="3"/>
        <v>4</v>
      </c>
      <c r="AD53" s="297">
        <f t="shared" si="1"/>
        <v>0</v>
      </c>
      <c r="AE53" s="297">
        <f t="shared" si="2"/>
        <v>4</v>
      </c>
      <c r="AF53" s="99"/>
    </row>
    <row r="54" spans="2:32" ht="24" x14ac:dyDescent="0.25">
      <c r="B54" s="216">
        <v>43206.386805555558</v>
      </c>
      <c r="C54" s="210">
        <v>161</v>
      </c>
      <c r="D54" s="210" t="s">
        <v>240</v>
      </c>
      <c r="E54" s="210" t="s">
        <v>34</v>
      </c>
      <c r="F54" s="210" t="s">
        <v>1</v>
      </c>
      <c r="H54" s="279">
        <v>289</v>
      </c>
      <c r="I54" s="282" t="s">
        <v>315</v>
      </c>
      <c r="J54" s="264"/>
      <c r="K54" s="264">
        <v>1</v>
      </c>
      <c r="L54" s="264">
        <v>1</v>
      </c>
      <c r="N54" s="289" t="s">
        <v>7</v>
      </c>
      <c r="O54" s="289">
        <v>496</v>
      </c>
      <c r="P54" s="214" t="s">
        <v>414</v>
      </c>
      <c r="Q54" s="309">
        <v>1</v>
      </c>
      <c r="R54" s="309">
        <v>1</v>
      </c>
      <c r="S54" s="309">
        <v>1</v>
      </c>
      <c r="T54" s="309">
        <v>1</v>
      </c>
      <c r="U54" s="310">
        <v>0</v>
      </c>
      <c r="V54" s="310">
        <v>1</v>
      </c>
      <c r="W54" s="310">
        <v>1</v>
      </c>
      <c r="X54" s="310">
        <v>0</v>
      </c>
      <c r="Y54" s="310">
        <v>1</v>
      </c>
      <c r="Z54" s="310">
        <v>0</v>
      </c>
      <c r="AA54" s="310">
        <v>1</v>
      </c>
      <c r="AB54" s="310">
        <v>0</v>
      </c>
      <c r="AC54" s="311">
        <f t="shared" si="3"/>
        <v>4</v>
      </c>
      <c r="AD54" s="297">
        <f t="shared" si="1"/>
        <v>3</v>
      </c>
      <c r="AE54" s="297">
        <f t="shared" si="2"/>
        <v>1</v>
      </c>
      <c r="AF54" s="99"/>
    </row>
    <row r="55" spans="2:32" ht="24" x14ac:dyDescent="0.25">
      <c r="B55" s="216">
        <v>43206.693749999999</v>
      </c>
      <c r="C55" s="210">
        <v>383</v>
      </c>
      <c r="D55" s="210" t="s">
        <v>238</v>
      </c>
      <c r="E55" s="210" t="s">
        <v>7</v>
      </c>
      <c r="F55" s="210" t="s">
        <v>2</v>
      </c>
      <c r="H55" s="279">
        <v>225</v>
      </c>
      <c r="I55" s="282" t="s">
        <v>222</v>
      </c>
      <c r="J55" s="264"/>
      <c r="K55" s="264">
        <v>1</v>
      </c>
      <c r="L55" s="264">
        <v>1</v>
      </c>
      <c r="N55" s="289" t="s">
        <v>183</v>
      </c>
      <c r="O55" s="289">
        <v>455</v>
      </c>
      <c r="P55" s="214" t="s">
        <v>428</v>
      </c>
      <c r="Q55" s="309">
        <v>1</v>
      </c>
      <c r="R55" s="309"/>
      <c r="S55" s="309">
        <v>2</v>
      </c>
      <c r="T55" s="309">
        <v>1</v>
      </c>
      <c r="U55" s="310">
        <v>1</v>
      </c>
      <c r="V55" s="310">
        <v>0</v>
      </c>
      <c r="W55" s="310">
        <v>0</v>
      </c>
      <c r="X55" s="310">
        <v>0</v>
      </c>
      <c r="Y55" s="310">
        <v>1</v>
      </c>
      <c r="Z55" s="310">
        <v>1</v>
      </c>
      <c r="AA55" s="310">
        <v>0</v>
      </c>
      <c r="AB55" s="310">
        <v>1</v>
      </c>
      <c r="AC55" s="311">
        <f t="shared" si="3"/>
        <v>4</v>
      </c>
      <c r="AD55" s="297">
        <f t="shared" si="1"/>
        <v>2</v>
      </c>
      <c r="AE55" s="297">
        <f t="shared" si="2"/>
        <v>2</v>
      </c>
      <c r="AF55" s="99"/>
    </row>
    <row r="56" spans="2:32" x14ac:dyDescent="0.25">
      <c r="B56" s="216">
        <v>43207.47152777778</v>
      </c>
      <c r="C56" s="210">
        <v>163</v>
      </c>
      <c r="D56" s="210" t="s">
        <v>247</v>
      </c>
      <c r="E56" s="210" t="s">
        <v>7</v>
      </c>
      <c r="F56" s="210" t="s">
        <v>2</v>
      </c>
      <c r="H56" s="279">
        <v>469</v>
      </c>
      <c r="I56" s="282" t="s">
        <v>420</v>
      </c>
      <c r="J56" s="264">
        <v>1</v>
      </c>
      <c r="K56" s="264">
        <v>1</v>
      </c>
      <c r="L56" s="264">
        <v>2</v>
      </c>
      <c r="N56" s="312" t="s">
        <v>7</v>
      </c>
      <c r="O56" s="313">
        <v>163</v>
      </c>
      <c r="P56" s="214" t="s">
        <v>84</v>
      </c>
      <c r="Q56" s="309">
        <v>0</v>
      </c>
      <c r="R56" s="309">
        <v>2</v>
      </c>
      <c r="S56" s="309"/>
      <c r="T56" s="309">
        <v>2</v>
      </c>
      <c r="U56" s="310">
        <v>0</v>
      </c>
      <c r="V56" s="310">
        <v>0</v>
      </c>
      <c r="W56" s="310">
        <v>2</v>
      </c>
      <c r="X56" s="310">
        <v>0</v>
      </c>
      <c r="Y56" s="310">
        <v>0</v>
      </c>
      <c r="Z56" s="310">
        <v>0</v>
      </c>
      <c r="AA56" s="310">
        <v>2</v>
      </c>
      <c r="AB56" s="310">
        <v>0</v>
      </c>
      <c r="AC56" s="311">
        <f t="shared" si="3"/>
        <v>4</v>
      </c>
      <c r="AD56" s="297">
        <f t="shared" si="1"/>
        <v>4</v>
      </c>
      <c r="AE56" s="297">
        <f t="shared" si="2"/>
        <v>0</v>
      </c>
      <c r="AF56" s="99"/>
    </row>
    <row r="57" spans="2:32" x14ac:dyDescent="0.25">
      <c r="B57" s="216">
        <v>43207.7</v>
      </c>
      <c r="C57" s="210">
        <v>186</v>
      </c>
      <c r="D57" s="210" t="s">
        <v>284</v>
      </c>
      <c r="E57" s="210" t="s">
        <v>7</v>
      </c>
      <c r="F57" s="210" t="s">
        <v>1</v>
      </c>
      <c r="H57" s="279">
        <v>305</v>
      </c>
      <c r="I57" s="282" t="s">
        <v>309</v>
      </c>
      <c r="J57" s="264"/>
      <c r="K57" s="264">
        <v>1</v>
      </c>
      <c r="L57" s="264">
        <v>1</v>
      </c>
      <c r="N57" s="312" t="s">
        <v>39</v>
      </c>
      <c r="O57" s="289">
        <v>385</v>
      </c>
      <c r="P57" s="214" t="s">
        <v>62</v>
      </c>
      <c r="Q57" s="309">
        <v>1</v>
      </c>
      <c r="R57" s="309"/>
      <c r="S57" s="309">
        <v>1</v>
      </c>
      <c r="T57" s="309">
        <v>2</v>
      </c>
      <c r="U57" s="310">
        <v>0</v>
      </c>
      <c r="V57" s="310">
        <v>1</v>
      </c>
      <c r="W57" s="310">
        <v>0</v>
      </c>
      <c r="X57" s="310">
        <v>0</v>
      </c>
      <c r="Y57" s="310">
        <v>1</v>
      </c>
      <c r="Z57" s="310">
        <v>0</v>
      </c>
      <c r="AA57" s="310">
        <v>1</v>
      </c>
      <c r="AB57" s="310">
        <v>1</v>
      </c>
      <c r="AC57" s="311">
        <f t="shared" si="3"/>
        <v>4</v>
      </c>
      <c r="AD57" s="297">
        <f t="shared" si="1"/>
        <v>2</v>
      </c>
      <c r="AE57" s="297">
        <f t="shared" si="2"/>
        <v>2</v>
      </c>
      <c r="AF57" s="99"/>
    </row>
    <row r="58" spans="2:32" x14ac:dyDescent="0.25">
      <c r="B58" s="216">
        <v>43207.729861111111</v>
      </c>
      <c r="C58" s="210">
        <v>252</v>
      </c>
      <c r="D58" s="210" t="s">
        <v>283</v>
      </c>
      <c r="E58" s="210" t="s">
        <v>7</v>
      </c>
      <c r="F58" s="210" t="s">
        <v>2</v>
      </c>
      <c r="H58" s="279">
        <v>229</v>
      </c>
      <c r="I58" s="282" t="s">
        <v>277</v>
      </c>
      <c r="J58" s="264"/>
      <c r="K58" s="264">
        <v>1</v>
      </c>
      <c r="L58" s="264">
        <v>1</v>
      </c>
      <c r="N58" s="289" t="s">
        <v>7</v>
      </c>
      <c r="O58" s="289">
        <v>494</v>
      </c>
      <c r="P58" s="214" t="s">
        <v>415</v>
      </c>
      <c r="Q58" s="309">
        <v>1</v>
      </c>
      <c r="R58" s="309"/>
      <c r="S58" s="309">
        <v>1</v>
      </c>
      <c r="T58" s="309">
        <v>2</v>
      </c>
      <c r="U58" s="310">
        <v>1</v>
      </c>
      <c r="V58" s="310">
        <v>0</v>
      </c>
      <c r="W58" s="310">
        <v>0</v>
      </c>
      <c r="X58" s="310">
        <v>0</v>
      </c>
      <c r="Y58" s="310">
        <v>1</v>
      </c>
      <c r="Z58" s="310">
        <v>0</v>
      </c>
      <c r="AA58" s="310">
        <v>2</v>
      </c>
      <c r="AB58" s="310">
        <v>0</v>
      </c>
      <c r="AC58" s="311">
        <f t="shared" si="3"/>
        <v>4</v>
      </c>
      <c r="AD58" s="297">
        <f t="shared" si="1"/>
        <v>4</v>
      </c>
      <c r="AE58" s="297">
        <f t="shared" si="2"/>
        <v>0</v>
      </c>
      <c r="AF58" s="99"/>
    </row>
    <row r="59" spans="2:32" x14ac:dyDescent="0.25">
      <c r="B59" s="216">
        <v>43208.645138888889</v>
      </c>
      <c r="C59" s="210">
        <v>161</v>
      </c>
      <c r="D59" s="210" t="s">
        <v>240</v>
      </c>
      <c r="E59" s="210" t="s">
        <v>34</v>
      </c>
      <c r="F59" s="210" t="s">
        <v>2</v>
      </c>
      <c r="H59" s="279">
        <v>163</v>
      </c>
      <c r="I59" s="282" t="s">
        <v>247</v>
      </c>
      <c r="J59" s="264">
        <v>2</v>
      </c>
      <c r="K59" s="264"/>
      <c r="L59" s="264">
        <v>2</v>
      </c>
      <c r="N59" s="312" t="s">
        <v>34</v>
      </c>
      <c r="O59" s="313">
        <v>175</v>
      </c>
      <c r="P59" s="214" t="s">
        <v>35</v>
      </c>
      <c r="Q59" s="309">
        <v>0</v>
      </c>
      <c r="R59" s="309">
        <v>1</v>
      </c>
      <c r="S59" s="309"/>
      <c r="T59" s="309">
        <v>3</v>
      </c>
      <c r="U59" s="310">
        <v>0</v>
      </c>
      <c r="V59" s="310">
        <v>0</v>
      </c>
      <c r="W59" s="310">
        <v>1</v>
      </c>
      <c r="X59" s="310">
        <v>0</v>
      </c>
      <c r="Y59" s="310">
        <v>0</v>
      </c>
      <c r="Z59" s="310">
        <v>0</v>
      </c>
      <c r="AA59" s="310">
        <v>2</v>
      </c>
      <c r="AB59" s="310">
        <v>1</v>
      </c>
      <c r="AC59" s="311">
        <f t="shared" si="3"/>
        <v>4</v>
      </c>
      <c r="AD59" s="297">
        <f t="shared" si="1"/>
        <v>3</v>
      </c>
      <c r="AE59" s="297">
        <f t="shared" si="2"/>
        <v>1</v>
      </c>
      <c r="AF59" s="99"/>
    </row>
    <row r="60" spans="2:32" x14ac:dyDescent="0.25">
      <c r="B60" s="216">
        <v>43208.711805555555</v>
      </c>
      <c r="C60" s="210">
        <v>186</v>
      </c>
      <c r="D60" s="210" t="s">
        <v>284</v>
      </c>
      <c r="E60" s="210" t="s">
        <v>7</v>
      </c>
      <c r="F60" s="210" t="s">
        <v>2</v>
      </c>
      <c r="H60" s="279">
        <v>186</v>
      </c>
      <c r="I60" s="282" t="s">
        <v>284</v>
      </c>
      <c r="J60" s="264">
        <v>1</v>
      </c>
      <c r="K60" s="264">
        <v>1</v>
      </c>
      <c r="L60" s="264">
        <v>2</v>
      </c>
      <c r="N60" s="289" t="s">
        <v>17</v>
      </c>
      <c r="O60" s="289">
        <v>456</v>
      </c>
      <c r="P60" s="289" t="s">
        <v>256</v>
      </c>
      <c r="Q60" s="309">
        <v>0</v>
      </c>
      <c r="R60" s="309"/>
      <c r="S60" s="309">
        <v>1</v>
      </c>
      <c r="T60" s="309">
        <v>3</v>
      </c>
      <c r="U60" s="310">
        <v>0</v>
      </c>
      <c r="V60" s="310">
        <v>0</v>
      </c>
      <c r="W60" s="310">
        <v>0</v>
      </c>
      <c r="X60" s="310">
        <v>0</v>
      </c>
      <c r="Y60" s="310">
        <v>1</v>
      </c>
      <c r="Z60" s="310">
        <v>0</v>
      </c>
      <c r="AA60" s="310">
        <v>1</v>
      </c>
      <c r="AB60" s="310">
        <v>2</v>
      </c>
      <c r="AC60" s="311">
        <f t="shared" si="3"/>
        <v>4</v>
      </c>
      <c r="AD60" s="297">
        <f t="shared" si="1"/>
        <v>2</v>
      </c>
      <c r="AE60" s="297">
        <f t="shared" si="2"/>
        <v>2</v>
      </c>
      <c r="AF60" s="99"/>
    </row>
    <row r="61" spans="2:32" ht="24" x14ac:dyDescent="0.25">
      <c r="B61" s="216">
        <v>43209.720138888886</v>
      </c>
      <c r="C61" s="210">
        <v>198</v>
      </c>
      <c r="D61" s="210" t="s">
        <v>218</v>
      </c>
      <c r="E61" s="210" t="s">
        <v>7</v>
      </c>
      <c r="F61" s="210" t="s">
        <v>1</v>
      </c>
      <c r="H61" s="279">
        <v>252</v>
      </c>
      <c r="I61" s="282" t="s">
        <v>283</v>
      </c>
      <c r="J61" s="264">
        <v>1</v>
      </c>
      <c r="K61" s="264"/>
      <c r="L61" s="264">
        <v>1</v>
      </c>
      <c r="N61" s="312" t="s">
        <v>7</v>
      </c>
      <c r="O61" s="313">
        <v>165</v>
      </c>
      <c r="P61" s="214" t="s">
        <v>126</v>
      </c>
      <c r="Q61" s="309">
        <v>3</v>
      </c>
      <c r="R61" s="309"/>
      <c r="S61" s="309"/>
      <c r="T61" s="309">
        <v>0</v>
      </c>
      <c r="U61" s="310">
        <v>0</v>
      </c>
      <c r="V61" s="310">
        <v>3</v>
      </c>
      <c r="W61" s="310">
        <v>0</v>
      </c>
      <c r="X61" s="310">
        <v>0</v>
      </c>
      <c r="Y61" s="310">
        <v>0</v>
      </c>
      <c r="Z61" s="310">
        <v>0</v>
      </c>
      <c r="AA61" s="310">
        <v>0</v>
      </c>
      <c r="AB61" s="310">
        <v>0</v>
      </c>
      <c r="AC61" s="311">
        <f t="shared" si="3"/>
        <v>3</v>
      </c>
      <c r="AD61" s="297">
        <f t="shared" si="1"/>
        <v>0</v>
      </c>
      <c r="AE61" s="297">
        <f t="shared" si="2"/>
        <v>3</v>
      </c>
      <c r="AF61" s="99"/>
    </row>
    <row r="62" spans="2:32" x14ac:dyDescent="0.25">
      <c r="B62" s="216">
        <v>43209.73333333333</v>
      </c>
      <c r="C62" s="210">
        <v>469</v>
      </c>
      <c r="D62" s="210" t="s">
        <v>420</v>
      </c>
      <c r="E62" s="210" t="s">
        <v>7</v>
      </c>
      <c r="F62" s="210" t="s">
        <v>2</v>
      </c>
      <c r="H62" s="279">
        <v>198</v>
      </c>
      <c r="I62" s="282" t="s">
        <v>218</v>
      </c>
      <c r="J62" s="264"/>
      <c r="K62" s="264">
        <v>1</v>
      </c>
      <c r="L62" s="264">
        <v>1</v>
      </c>
      <c r="N62" s="312" t="s">
        <v>7</v>
      </c>
      <c r="O62" s="313">
        <v>164</v>
      </c>
      <c r="P62" s="214" t="s">
        <v>38</v>
      </c>
      <c r="Q62" s="309">
        <v>2</v>
      </c>
      <c r="R62" s="309">
        <v>1</v>
      </c>
      <c r="S62" s="309"/>
      <c r="T62" s="309">
        <v>0</v>
      </c>
      <c r="U62" s="310">
        <v>0</v>
      </c>
      <c r="V62" s="310">
        <v>2</v>
      </c>
      <c r="W62" s="310">
        <v>1</v>
      </c>
      <c r="X62" s="310">
        <v>0</v>
      </c>
      <c r="Y62" s="310">
        <v>0</v>
      </c>
      <c r="Z62" s="310">
        <v>0</v>
      </c>
      <c r="AA62" s="310">
        <v>0</v>
      </c>
      <c r="AB62" s="310">
        <v>0</v>
      </c>
      <c r="AC62" s="311">
        <f t="shared" si="3"/>
        <v>3</v>
      </c>
      <c r="AD62" s="297">
        <f t="shared" si="1"/>
        <v>1</v>
      </c>
      <c r="AE62" s="297">
        <f t="shared" si="2"/>
        <v>2</v>
      </c>
      <c r="AF62" s="99"/>
    </row>
    <row r="63" spans="2:32" ht="24" x14ac:dyDescent="0.25">
      <c r="B63" s="216">
        <v>43210.443749999999</v>
      </c>
      <c r="C63" s="210">
        <v>147</v>
      </c>
      <c r="D63" s="210" t="s">
        <v>245</v>
      </c>
      <c r="E63" s="210" t="s">
        <v>63</v>
      </c>
      <c r="F63" s="210" t="s">
        <v>2</v>
      </c>
      <c r="H63" s="279">
        <v>266</v>
      </c>
      <c r="I63" s="282" t="s">
        <v>285</v>
      </c>
      <c r="J63" s="264"/>
      <c r="K63" s="264">
        <v>1</v>
      </c>
      <c r="L63" s="264">
        <v>1</v>
      </c>
      <c r="N63" s="312" t="s">
        <v>19</v>
      </c>
      <c r="O63" s="313">
        <v>174</v>
      </c>
      <c r="P63" s="214" t="s">
        <v>86</v>
      </c>
      <c r="Q63" s="309">
        <v>1</v>
      </c>
      <c r="R63" s="309">
        <v>2</v>
      </c>
      <c r="S63" s="309"/>
      <c r="T63" s="309">
        <v>0</v>
      </c>
      <c r="U63" s="310">
        <v>1</v>
      </c>
      <c r="V63" s="310">
        <v>0</v>
      </c>
      <c r="W63" s="310">
        <v>2</v>
      </c>
      <c r="X63" s="310">
        <v>0</v>
      </c>
      <c r="Y63" s="310">
        <v>0</v>
      </c>
      <c r="Z63" s="310">
        <v>0</v>
      </c>
      <c r="AA63" s="310">
        <v>0</v>
      </c>
      <c r="AB63" s="310">
        <v>0</v>
      </c>
      <c r="AC63" s="311">
        <f t="shared" si="3"/>
        <v>3</v>
      </c>
      <c r="AD63" s="297">
        <f t="shared" si="1"/>
        <v>3</v>
      </c>
      <c r="AE63" s="297">
        <f t="shared" si="2"/>
        <v>0</v>
      </c>
      <c r="AF63" s="99"/>
    </row>
    <row r="64" spans="2:32" ht="24" x14ac:dyDescent="0.25">
      <c r="B64" s="216">
        <v>43212.57708333333</v>
      </c>
      <c r="C64" s="210">
        <v>133</v>
      </c>
      <c r="D64" s="210" t="s">
        <v>528</v>
      </c>
      <c r="E64" s="210" t="s">
        <v>12</v>
      </c>
      <c r="F64" s="210" t="s">
        <v>1</v>
      </c>
      <c r="H64" s="279">
        <v>201</v>
      </c>
      <c r="I64" s="282" t="s">
        <v>307</v>
      </c>
      <c r="J64" s="264">
        <v>1</v>
      </c>
      <c r="K64" s="264"/>
      <c r="L64" s="264">
        <v>1</v>
      </c>
      <c r="N64" s="289" t="s">
        <v>7</v>
      </c>
      <c r="O64" s="289">
        <v>389</v>
      </c>
      <c r="P64" s="214" t="s">
        <v>101</v>
      </c>
      <c r="Q64" s="309">
        <v>1</v>
      </c>
      <c r="R64" s="309">
        <v>2</v>
      </c>
      <c r="S64" s="309"/>
      <c r="T64" s="309">
        <v>0</v>
      </c>
      <c r="U64" s="310">
        <v>0</v>
      </c>
      <c r="V64" s="310">
        <v>1</v>
      </c>
      <c r="W64" s="310">
        <v>0</v>
      </c>
      <c r="X64" s="310">
        <v>2</v>
      </c>
      <c r="Y64" s="310">
        <v>0</v>
      </c>
      <c r="Z64" s="310">
        <v>0</v>
      </c>
      <c r="AA64" s="310">
        <v>0</v>
      </c>
      <c r="AB64" s="310">
        <v>0</v>
      </c>
      <c r="AC64" s="311">
        <f t="shared" si="3"/>
        <v>3</v>
      </c>
      <c r="AD64" s="297">
        <f t="shared" si="1"/>
        <v>0</v>
      </c>
      <c r="AE64" s="297">
        <f t="shared" si="2"/>
        <v>3</v>
      </c>
      <c r="AF64" s="99"/>
    </row>
    <row r="65" spans="2:32" x14ac:dyDescent="0.25">
      <c r="B65" s="216">
        <v>43212.669444444444</v>
      </c>
      <c r="C65" s="210">
        <v>161</v>
      </c>
      <c r="D65" s="210" t="s">
        <v>240</v>
      </c>
      <c r="E65" s="210" t="s">
        <v>34</v>
      </c>
      <c r="F65" s="210" t="s">
        <v>1</v>
      </c>
      <c r="H65" s="279">
        <v>175</v>
      </c>
      <c r="I65" s="282" t="s">
        <v>281</v>
      </c>
      <c r="J65" s="264">
        <v>2</v>
      </c>
      <c r="K65" s="264">
        <v>1</v>
      </c>
      <c r="L65" s="264">
        <v>3</v>
      </c>
      <c r="N65" s="312" t="s">
        <v>56</v>
      </c>
      <c r="O65" s="313">
        <v>123</v>
      </c>
      <c r="P65" s="214" t="s">
        <v>57</v>
      </c>
      <c r="Q65" s="309">
        <v>0</v>
      </c>
      <c r="R65" s="309">
        <v>3</v>
      </c>
      <c r="S65" s="309"/>
      <c r="T65" s="309">
        <v>0</v>
      </c>
      <c r="U65" s="310">
        <v>0</v>
      </c>
      <c r="V65" s="310">
        <v>0</v>
      </c>
      <c r="W65" s="310">
        <v>0</v>
      </c>
      <c r="X65" s="310">
        <v>3</v>
      </c>
      <c r="Y65" s="310">
        <v>0</v>
      </c>
      <c r="Z65" s="310">
        <v>0</v>
      </c>
      <c r="AA65" s="310">
        <v>0</v>
      </c>
      <c r="AB65" s="310">
        <v>0</v>
      </c>
      <c r="AC65" s="311">
        <f t="shared" si="3"/>
        <v>3</v>
      </c>
      <c r="AD65" s="297">
        <f t="shared" si="1"/>
        <v>0</v>
      </c>
      <c r="AE65" s="297">
        <f t="shared" si="2"/>
        <v>3</v>
      </c>
      <c r="AF65" s="99"/>
    </row>
    <row r="66" spans="2:32" x14ac:dyDescent="0.25">
      <c r="B66" s="216">
        <v>43212.734027777777</v>
      </c>
      <c r="C66" s="210">
        <v>512</v>
      </c>
      <c r="D66" s="210" t="s">
        <v>529</v>
      </c>
      <c r="E66" s="210" t="s">
        <v>7</v>
      </c>
      <c r="F66" s="210" t="s">
        <v>2</v>
      </c>
      <c r="H66" s="283">
        <v>139</v>
      </c>
      <c r="I66" s="282" t="s">
        <v>530</v>
      </c>
      <c r="J66" s="264"/>
      <c r="K66" s="264">
        <v>1</v>
      </c>
      <c r="L66" s="264">
        <v>1</v>
      </c>
      <c r="N66" s="289" t="s">
        <v>29</v>
      </c>
      <c r="O66" s="289">
        <v>224</v>
      </c>
      <c r="P66" s="214" t="s">
        <v>145</v>
      </c>
      <c r="Q66" s="309">
        <v>1</v>
      </c>
      <c r="R66" s="309">
        <v>1</v>
      </c>
      <c r="S66" s="309">
        <v>1</v>
      </c>
      <c r="T66" s="309">
        <v>0</v>
      </c>
      <c r="U66" s="310">
        <v>0</v>
      </c>
      <c r="V66" s="310">
        <v>1</v>
      </c>
      <c r="W66" s="310">
        <v>0</v>
      </c>
      <c r="X66" s="310">
        <v>1</v>
      </c>
      <c r="Y66" s="310">
        <v>1</v>
      </c>
      <c r="Z66" s="310">
        <v>0</v>
      </c>
      <c r="AA66" s="310">
        <v>0</v>
      </c>
      <c r="AB66" s="310">
        <v>0</v>
      </c>
      <c r="AC66" s="311">
        <f t="shared" si="3"/>
        <v>3</v>
      </c>
      <c r="AD66" s="297">
        <f t="shared" si="1"/>
        <v>1</v>
      </c>
      <c r="AE66" s="297">
        <f t="shared" si="2"/>
        <v>2</v>
      </c>
      <c r="AF66" s="99"/>
    </row>
    <row r="67" spans="2:32" x14ac:dyDescent="0.25">
      <c r="B67" s="216">
        <v>43212.73541666667</v>
      </c>
      <c r="C67" s="210">
        <v>257</v>
      </c>
      <c r="D67" s="210" t="s">
        <v>328</v>
      </c>
      <c r="E67" s="210" t="s">
        <v>29</v>
      </c>
      <c r="F67" s="210" t="s">
        <v>1</v>
      </c>
      <c r="H67" s="284">
        <v>454</v>
      </c>
      <c r="I67" s="280" t="s">
        <v>303</v>
      </c>
      <c r="J67" s="264"/>
      <c r="K67" s="264">
        <v>1</v>
      </c>
      <c r="L67" s="264">
        <v>1</v>
      </c>
      <c r="N67" s="312" t="s">
        <v>19</v>
      </c>
      <c r="O67" s="313">
        <v>162</v>
      </c>
      <c r="P67" s="214" t="s">
        <v>20</v>
      </c>
      <c r="Q67" s="309">
        <v>0</v>
      </c>
      <c r="R67" s="309">
        <v>2</v>
      </c>
      <c r="S67" s="309">
        <v>1</v>
      </c>
      <c r="T67" s="309">
        <v>0</v>
      </c>
      <c r="U67" s="310">
        <v>0</v>
      </c>
      <c r="V67" s="310">
        <v>0</v>
      </c>
      <c r="W67" s="310">
        <v>2</v>
      </c>
      <c r="X67" s="310">
        <v>0</v>
      </c>
      <c r="Y67" s="310">
        <v>1</v>
      </c>
      <c r="Z67" s="310">
        <v>0</v>
      </c>
      <c r="AA67" s="310">
        <v>0</v>
      </c>
      <c r="AB67" s="310">
        <v>0</v>
      </c>
      <c r="AC67" s="311">
        <f t="shared" si="3"/>
        <v>3</v>
      </c>
      <c r="AD67" s="297">
        <f t="shared" si="1"/>
        <v>3</v>
      </c>
      <c r="AE67" s="297">
        <f t="shared" si="2"/>
        <v>0</v>
      </c>
      <c r="AF67" s="99"/>
    </row>
    <row r="68" spans="2:32" x14ac:dyDescent="0.25">
      <c r="B68" s="216">
        <v>43213.456250000003</v>
      </c>
      <c r="C68" s="210">
        <v>160</v>
      </c>
      <c r="D68" s="210" t="s">
        <v>227</v>
      </c>
      <c r="E68" s="210" t="s">
        <v>7</v>
      </c>
      <c r="F68" s="210" t="s">
        <v>1</v>
      </c>
      <c r="H68" s="263" t="s">
        <v>3</v>
      </c>
      <c r="I68" s="263"/>
      <c r="J68" s="264">
        <v>47</v>
      </c>
      <c r="K68" s="264">
        <v>54</v>
      </c>
      <c r="L68" s="264">
        <v>101</v>
      </c>
      <c r="N68" s="289" t="s">
        <v>7</v>
      </c>
      <c r="O68" s="289">
        <v>454</v>
      </c>
      <c r="P68" s="289" t="s">
        <v>324</v>
      </c>
      <c r="Q68" s="309">
        <v>1</v>
      </c>
      <c r="R68" s="309">
        <v>1</v>
      </c>
      <c r="S68" s="309"/>
      <c r="T68" s="309">
        <v>1</v>
      </c>
      <c r="U68" s="310">
        <v>0</v>
      </c>
      <c r="V68" s="310">
        <v>1</v>
      </c>
      <c r="W68" s="310">
        <v>0</v>
      </c>
      <c r="X68" s="310">
        <v>1</v>
      </c>
      <c r="Y68" s="310">
        <v>0</v>
      </c>
      <c r="Z68" s="310">
        <v>0</v>
      </c>
      <c r="AA68" s="310">
        <v>0</v>
      </c>
      <c r="AB68" s="310">
        <v>1</v>
      </c>
      <c r="AC68" s="311">
        <f t="shared" si="3"/>
        <v>3</v>
      </c>
      <c r="AD68" s="297">
        <f t="shared" si="1"/>
        <v>0</v>
      </c>
      <c r="AE68" s="297">
        <f t="shared" si="2"/>
        <v>3</v>
      </c>
      <c r="AF68" s="99"/>
    </row>
    <row r="69" spans="2:32" x14ac:dyDescent="0.25">
      <c r="B69" s="216">
        <v>43213.458333333336</v>
      </c>
      <c r="C69" s="210">
        <v>266</v>
      </c>
      <c r="D69" s="210" t="s">
        <v>285</v>
      </c>
      <c r="E69" s="210" t="s">
        <v>182</v>
      </c>
      <c r="F69" s="210" t="s">
        <v>1</v>
      </c>
      <c r="H69" s="271"/>
      <c r="I69" s="271"/>
      <c r="J69" s="271"/>
      <c r="K69" s="271"/>
      <c r="L69" s="271"/>
      <c r="N69" s="289" t="s">
        <v>75</v>
      </c>
      <c r="O69" s="289">
        <v>201</v>
      </c>
      <c r="P69" s="214" t="s">
        <v>177</v>
      </c>
      <c r="Q69" s="309">
        <v>1</v>
      </c>
      <c r="R69" s="309">
        <v>1</v>
      </c>
      <c r="S69" s="309"/>
      <c r="T69" s="309">
        <v>1</v>
      </c>
      <c r="U69" s="310">
        <v>0</v>
      </c>
      <c r="V69" s="310">
        <v>1</v>
      </c>
      <c r="W69" s="310">
        <v>0</v>
      </c>
      <c r="X69" s="310">
        <v>1</v>
      </c>
      <c r="Y69" s="310">
        <v>0</v>
      </c>
      <c r="Z69" s="310">
        <v>0</v>
      </c>
      <c r="AA69" s="310">
        <v>1</v>
      </c>
      <c r="AB69" s="310">
        <v>0</v>
      </c>
      <c r="AC69" s="311">
        <f t="shared" si="3"/>
        <v>3</v>
      </c>
      <c r="AD69" s="297">
        <f t="shared" si="1"/>
        <v>1</v>
      </c>
      <c r="AE69" s="297">
        <f t="shared" si="2"/>
        <v>2</v>
      </c>
      <c r="AF69" s="99"/>
    </row>
    <row r="70" spans="2:32" x14ac:dyDescent="0.25">
      <c r="B70" s="216">
        <v>43213.49722222222</v>
      </c>
      <c r="C70" s="210">
        <v>168</v>
      </c>
      <c r="D70" s="210" t="s">
        <v>279</v>
      </c>
      <c r="E70" s="210" t="s">
        <v>7</v>
      </c>
      <c r="F70" s="210" t="s">
        <v>1</v>
      </c>
      <c r="H70" s="272"/>
      <c r="I70" s="272"/>
      <c r="J70" s="272"/>
      <c r="K70" s="272"/>
      <c r="L70" s="272"/>
      <c r="N70" s="289" t="s">
        <v>29</v>
      </c>
      <c r="O70" s="289">
        <v>257</v>
      </c>
      <c r="P70" s="214" t="s">
        <v>144</v>
      </c>
      <c r="Q70" s="309">
        <v>1</v>
      </c>
      <c r="R70" s="309"/>
      <c r="S70" s="309">
        <v>1</v>
      </c>
      <c r="T70" s="309">
        <v>1</v>
      </c>
      <c r="U70" s="310">
        <v>1</v>
      </c>
      <c r="V70" s="310">
        <v>0</v>
      </c>
      <c r="W70" s="310">
        <v>0</v>
      </c>
      <c r="X70" s="310">
        <v>0</v>
      </c>
      <c r="Y70" s="310">
        <v>0</v>
      </c>
      <c r="Z70" s="310">
        <v>1</v>
      </c>
      <c r="AA70" s="310">
        <v>0</v>
      </c>
      <c r="AB70" s="310">
        <v>1</v>
      </c>
      <c r="AC70" s="311">
        <f t="shared" si="3"/>
        <v>3</v>
      </c>
      <c r="AD70" s="297">
        <f t="shared" si="1"/>
        <v>1</v>
      </c>
      <c r="AE70" s="297">
        <f t="shared" si="2"/>
        <v>2</v>
      </c>
      <c r="AF70" s="99"/>
    </row>
    <row r="71" spans="2:32" x14ac:dyDescent="0.25">
      <c r="B71" s="216">
        <v>43213.685416666667</v>
      </c>
      <c r="C71" s="210">
        <v>201</v>
      </c>
      <c r="D71" s="210" t="s">
        <v>307</v>
      </c>
      <c r="E71" s="210" t="s">
        <v>75</v>
      </c>
      <c r="F71" s="210" t="s">
        <v>2</v>
      </c>
      <c r="H71" s="272"/>
      <c r="I71" s="272"/>
      <c r="J71" s="272"/>
      <c r="K71" s="272"/>
      <c r="L71" s="272"/>
      <c r="N71" s="289" t="s">
        <v>7</v>
      </c>
      <c r="O71" s="289">
        <v>383</v>
      </c>
      <c r="P71" s="214" t="s">
        <v>135</v>
      </c>
      <c r="Q71" s="309">
        <v>1</v>
      </c>
      <c r="R71" s="309"/>
      <c r="S71" s="309">
        <v>1</v>
      </c>
      <c r="T71" s="309">
        <v>1</v>
      </c>
      <c r="U71" s="310">
        <v>1</v>
      </c>
      <c r="V71" s="310">
        <v>0</v>
      </c>
      <c r="W71" s="310">
        <v>0</v>
      </c>
      <c r="X71" s="310">
        <v>0</v>
      </c>
      <c r="Y71" s="310">
        <v>0</v>
      </c>
      <c r="Z71" s="310">
        <v>1</v>
      </c>
      <c r="AA71" s="310">
        <v>1</v>
      </c>
      <c r="AB71" s="310">
        <v>0</v>
      </c>
      <c r="AC71" s="311">
        <f t="shared" si="3"/>
        <v>3</v>
      </c>
      <c r="AD71" s="297">
        <f t="shared" si="1"/>
        <v>2</v>
      </c>
      <c r="AE71" s="297">
        <f t="shared" si="2"/>
        <v>1</v>
      </c>
      <c r="AF71" s="99"/>
    </row>
    <row r="72" spans="2:32" x14ac:dyDescent="0.25">
      <c r="B72" s="216">
        <v>43213.69027777778</v>
      </c>
      <c r="C72" s="210">
        <v>496</v>
      </c>
      <c r="D72" s="210" t="s">
        <v>439</v>
      </c>
      <c r="E72" s="210" t="s">
        <v>7</v>
      </c>
      <c r="F72" s="210" t="s">
        <v>2</v>
      </c>
      <c r="H72" s="272"/>
      <c r="I72" s="272"/>
      <c r="J72" s="272"/>
      <c r="K72" s="272"/>
      <c r="L72" s="272"/>
      <c r="N72" s="312" t="s">
        <v>29</v>
      </c>
      <c r="O72" s="313">
        <v>309</v>
      </c>
      <c r="P72" s="214" t="s">
        <v>79</v>
      </c>
      <c r="Q72" s="309">
        <v>0</v>
      </c>
      <c r="R72" s="309">
        <v>1</v>
      </c>
      <c r="S72" s="309">
        <v>1</v>
      </c>
      <c r="T72" s="309">
        <v>1</v>
      </c>
      <c r="U72" s="310">
        <v>0</v>
      </c>
      <c r="V72" s="310">
        <v>0</v>
      </c>
      <c r="W72" s="310">
        <v>0</v>
      </c>
      <c r="X72" s="310">
        <v>1</v>
      </c>
      <c r="Y72" s="310">
        <v>0</v>
      </c>
      <c r="Z72" s="310">
        <v>1</v>
      </c>
      <c r="AA72" s="310">
        <v>0</v>
      </c>
      <c r="AB72" s="310">
        <v>1</v>
      </c>
      <c r="AC72" s="311">
        <f t="shared" si="3"/>
        <v>3</v>
      </c>
      <c r="AD72" s="297">
        <f t="shared" si="1"/>
        <v>0</v>
      </c>
      <c r="AE72" s="297">
        <f t="shared" si="2"/>
        <v>3</v>
      </c>
      <c r="AF72" s="99"/>
    </row>
    <row r="73" spans="2:32" x14ac:dyDescent="0.25">
      <c r="B73" s="216">
        <v>43213.7</v>
      </c>
      <c r="C73" s="210">
        <v>507</v>
      </c>
      <c r="D73" s="210" t="s">
        <v>507</v>
      </c>
      <c r="E73" s="210" t="s">
        <v>7</v>
      </c>
      <c r="F73" s="210" t="s">
        <v>2</v>
      </c>
      <c r="H73" s="272"/>
      <c r="I73" s="272"/>
      <c r="J73" s="272"/>
      <c r="K73" s="272"/>
      <c r="L73" s="272"/>
      <c r="N73" s="289" t="s">
        <v>17</v>
      </c>
      <c r="O73" s="289">
        <v>470</v>
      </c>
      <c r="P73" s="214" t="s">
        <v>416</v>
      </c>
      <c r="Q73" s="309">
        <v>0</v>
      </c>
      <c r="R73" s="309">
        <v>1</v>
      </c>
      <c r="S73" s="309">
        <v>1</v>
      </c>
      <c r="T73" s="309">
        <v>1</v>
      </c>
      <c r="U73" s="310">
        <v>0</v>
      </c>
      <c r="V73" s="310">
        <v>0</v>
      </c>
      <c r="W73" s="310">
        <v>1</v>
      </c>
      <c r="X73" s="310">
        <v>0</v>
      </c>
      <c r="Y73" s="310">
        <v>0</v>
      </c>
      <c r="Z73" s="310">
        <v>1</v>
      </c>
      <c r="AA73" s="310">
        <v>1</v>
      </c>
      <c r="AB73" s="310">
        <v>0</v>
      </c>
      <c r="AC73" s="311">
        <f t="shared" si="3"/>
        <v>3</v>
      </c>
      <c r="AD73" s="297">
        <f t="shared" si="1"/>
        <v>2</v>
      </c>
      <c r="AE73" s="297">
        <f t="shared" si="2"/>
        <v>1</v>
      </c>
      <c r="AF73" s="99"/>
    </row>
    <row r="74" spans="2:32" x14ac:dyDescent="0.25">
      <c r="B74" s="216">
        <v>43213.76458333333</v>
      </c>
      <c r="C74" s="210">
        <v>367</v>
      </c>
      <c r="D74" s="210" t="s">
        <v>233</v>
      </c>
      <c r="E74" s="210" t="s">
        <v>7</v>
      </c>
      <c r="F74" s="210" t="s">
        <v>1</v>
      </c>
      <c r="H74" s="272"/>
      <c r="I74" s="272"/>
      <c r="J74" s="272"/>
      <c r="K74" s="272"/>
      <c r="L74" s="272"/>
      <c r="N74" s="289" t="s">
        <v>7</v>
      </c>
      <c r="O74" s="289">
        <v>507</v>
      </c>
      <c r="P74" s="214" t="s">
        <v>467</v>
      </c>
      <c r="Q74" s="309">
        <v>0</v>
      </c>
      <c r="R74" s="309">
        <v>1</v>
      </c>
      <c r="S74" s="309">
        <v>1</v>
      </c>
      <c r="T74" s="309">
        <v>1</v>
      </c>
      <c r="U74" s="310">
        <v>0</v>
      </c>
      <c r="V74" s="310">
        <v>0</v>
      </c>
      <c r="W74" s="310">
        <v>1</v>
      </c>
      <c r="X74" s="310">
        <v>0</v>
      </c>
      <c r="Y74" s="310">
        <v>1</v>
      </c>
      <c r="Z74" s="310">
        <v>0</v>
      </c>
      <c r="AA74" s="310">
        <v>1</v>
      </c>
      <c r="AB74" s="310">
        <v>0</v>
      </c>
      <c r="AC74" s="311">
        <f t="shared" si="3"/>
        <v>3</v>
      </c>
      <c r="AD74" s="297">
        <f t="shared" si="1"/>
        <v>3</v>
      </c>
      <c r="AE74" s="297">
        <f t="shared" si="2"/>
        <v>0</v>
      </c>
      <c r="AF74" s="99"/>
    </row>
    <row r="75" spans="2:32" x14ac:dyDescent="0.25">
      <c r="B75" s="216">
        <v>43213.770833333336</v>
      </c>
      <c r="C75" s="210">
        <v>367</v>
      </c>
      <c r="D75" s="210" t="s">
        <v>233</v>
      </c>
      <c r="E75" s="210" t="s">
        <v>7</v>
      </c>
      <c r="F75" s="210" t="s">
        <v>2</v>
      </c>
      <c r="H75" s="272"/>
      <c r="I75" s="272"/>
      <c r="J75" s="272"/>
      <c r="K75" s="272"/>
      <c r="L75" s="272"/>
      <c r="N75" s="312" t="s">
        <v>7</v>
      </c>
      <c r="O75" s="289">
        <v>469</v>
      </c>
      <c r="P75" s="214" t="s">
        <v>364</v>
      </c>
      <c r="Q75" s="309">
        <v>0</v>
      </c>
      <c r="R75" s="309">
        <v>1</v>
      </c>
      <c r="S75" s="309"/>
      <c r="T75" s="309">
        <v>2</v>
      </c>
      <c r="U75" s="310">
        <v>0</v>
      </c>
      <c r="V75" s="310">
        <v>0</v>
      </c>
      <c r="W75" s="310">
        <v>0</v>
      </c>
      <c r="X75" s="310">
        <v>1</v>
      </c>
      <c r="Y75" s="310">
        <v>0</v>
      </c>
      <c r="Z75" s="310">
        <v>0</v>
      </c>
      <c r="AA75" s="310">
        <v>1</v>
      </c>
      <c r="AB75" s="310">
        <v>1</v>
      </c>
      <c r="AC75" s="311">
        <f t="shared" si="3"/>
        <v>3</v>
      </c>
      <c r="AD75" s="297">
        <f t="shared" si="1"/>
        <v>1</v>
      </c>
      <c r="AE75" s="297">
        <f t="shared" si="2"/>
        <v>2</v>
      </c>
      <c r="AF75" s="99"/>
    </row>
    <row r="76" spans="2:32" x14ac:dyDescent="0.25">
      <c r="B76" s="216">
        <v>43213.813194444447</v>
      </c>
      <c r="C76" s="210">
        <v>160</v>
      </c>
      <c r="D76" s="210" t="s">
        <v>227</v>
      </c>
      <c r="E76" s="210" t="s">
        <v>7</v>
      </c>
      <c r="F76" s="210" t="s">
        <v>1</v>
      </c>
      <c r="H76" s="272"/>
      <c r="I76" s="272"/>
      <c r="J76" s="272"/>
      <c r="K76" s="272"/>
      <c r="L76" s="272"/>
      <c r="N76" s="289" t="s">
        <v>7</v>
      </c>
      <c r="O76" s="289">
        <v>197</v>
      </c>
      <c r="P76" s="214" t="s">
        <v>150</v>
      </c>
      <c r="Q76" s="309">
        <v>2</v>
      </c>
      <c r="R76" s="309"/>
      <c r="S76" s="309"/>
      <c r="T76" s="309">
        <v>0</v>
      </c>
      <c r="U76" s="310">
        <v>1</v>
      </c>
      <c r="V76" s="310">
        <v>1</v>
      </c>
      <c r="W76" s="310">
        <v>0</v>
      </c>
      <c r="X76" s="310">
        <v>0</v>
      </c>
      <c r="Y76" s="310">
        <v>0</v>
      </c>
      <c r="Z76" s="310">
        <v>0</v>
      </c>
      <c r="AA76" s="310">
        <v>0</v>
      </c>
      <c r="AB76" s="310">
        <v>0</v>
      </c>
      <c r="AC76" s="311">
        <f t="shared" si="3"/>
        <v>2</v>
      </c>
      <c r="AD76" s="297">
        <f t="shared" si="1"/>
        <v>1</v>
      </c>
      <c r="AE76" s="297">
        <f t="shared" si="2"/>
        <v>1</v>
      </c>
      <c r="AF76" s="99"/>
    </row>
    <row r="77" spans="2:32" x14ac:dyDescent="0.25">
      <c r="B77" s="216">
        <v>43214.411111111112</v>
      </c>
      <c r="C77" s="210">
        <v>163</v>
      </c>
      <c r="D77" s="210" t="s">
        <v>247</v>
      </c>
      <c r="E77" s="210" t="s">
        <v>7</v>
      </c>
      <c r="F77" s="210" t="s">
        <v>2</v>
      </c>
      <c r="H77" s="272"/>
      <c r="I77" s="272"/>
      <c r="J77" s="272"/>
      <c r="K77" s="272"/>
      <c r="L77" s="272"/>
      <c r="N77" s="312" t="s">
        <v>52</v>
      </c>
      <c r="O77" s="313">
        <v>137</v>
      </c>
      <c r="P77" s="214" t="s">
        <v>53</v>
      </c>
      <c r="Q77" s="309">
        <v>1</v>
      </c>
      <c r="R77" s="309">
        <v>1</v>
      </c>
      <c r="S77" s="309"/>
      <c r="T77" s="309">
        <v>0</v>
      </c>
      <c r="U77" s="310">
        <v>1</v>
      </c>
      <c r="V77" s="310">
        <v>0</v>
      </c>
      <c r="W77" s="310">
        <v>1</v>
      </c>
      <c r="X77" s="310">
        <v>0</v>
      </c>
      <c r="Y77" s="310">
        <v>0</v>
      </c>
      <c r="Z77" s="310">
        <v>0</v>
      </c>
      <c r="AA77" s="310">
        <v>0</v>
      </c>
      <c r="AB77" s="310">
        <v>0</v>
      </c>
      <c r="AC77" s="311">
        <f t="shared" si="3"/>
        <v>2</v>
      </c>
      <c r="AD77" s="297">
        <f t="shared" si="1"/>
        <v>2</v>
      </c>
      <c r="AE77" s="297">
        <f t="shared" si="2"/>
        <v>0</v>
      </c>
      <c r="AF77" s="99"/>
    </row>
    <row r="78" spans="2:32" x14ac:dyDescent="0.25">
      <c r="B78" s="216">
        <v>43214.427777777775</v>
      </c>
      <c r="C78" s="210">
        <v>160</v>
      </c>
      <c r="D78" s="210" t="s">
        <v>227</v>
      </c>
      <c r="E78" s="210" t="s">
        <v>7</v>
      </c>
      <c r="F78" s="210" t="s">
        <v>1</v>
      </c>
      <c r="H78" s="272"/>
      <c r="I78" s="272"/>
      <c r="J78" s="272"/>
      <c r="K78" s="272"/>
      <c r="L78" s="272"/>
      <c r="N78" s="312" t="s">
        <v>91</v>
      </c>
      <c r="O78" s="313">
        <v>117</v>
      </c>
      <c r="P78" s="214" t="s">
        <v>92</v>
      </c>
      <c r="Q78" s="309">
        <v>0</v>
      </c>
      <c r="R78" s="309">
        <v>2</v>
      </c>
      <c r="S78" s="309"/>
      <c r="T78" s="309">
        <v>0</v>
      </c>
      <c r="U78" s="310">
        <v>0</v>
      </c>
      <c r="V78" s="310">
        <v>0</v>
      </c>
      <c r="W78" s="310">
        <v>0</v>
      </c>
      <c r="X78" s="310">
        <v>2</v>
      </c>
      <c r="Y78" s="310">
        <v>0</v>
      </c>
      <c r="Z78" s="310">
        <v>0</v>
      </c>
      <c r="AA78" s="310">
        <v>0</v>
      </c>
      <c r="AB78" s="310">
        <v>0</v>
      </c>
      <c r="AC78" s="311">
        <f t="shared" si="3"/>
        <v>2</v>
      </c>
      <c r="AD78" s="297">
        <f t="shared" si="1"/>
        <v>0</v>
      </c>
      <c r="AE78" s="297">
        <f t="shared" si="2"/>
        <v>2</v>
      </c>
      <c r="AF78" s="99"/>
    </row>
    <row r="79" spans="2:32" x14ac:dyDescent="0.25">
      <c r="B79" s="216">
        <v>43214.50277777778</v>
      </c>
      <c r="C79" s="210">
        <v>175</v>
      </c>
      <c r="D79" s="210" t="s">
        <v>281</v>
      </c>
      <c r="E79" s="210" t="s">
        <v>34</v>
      </c>
      <c r="F79" s="210" t="s">
        <v>2</v>
      </c>
      <c r="H79" s="272"/>
      <c r="I79" s="272"/>
      <c r="J79" s="272"/>
      <c r="K79" s="272"/>
      <c r="L79" s="272"/>
      <c r="N79" s="289" t="s">
        <v>56</v>
      </c>
      <c r="O79" s="289">
        <v>501</v>
      </c>
      <c r="P79" s="214" t="s">
        <v>427</v>
      </c>
      <c r="Q79" s="309">
        <v>0</v>
      </c>
      <c r="R79" s="309">
        <v>2</v>
      </c>
      <c r="S79" s="309"/>
      <c r="T79" s="309">
        <v>0</v>
      </c>
      <c r="U79" s="310">
        <v>0</v>
      </c>
      <c r="V79" s="310">
        <v>0</v>
      </c>
      <c r="W79" s="310">
        <v>1</v>
      </c>
      <c r="X79" s="310">
        <v>1</v>
      </c>
      <c r="Y79" s="310">
        <v>0</v>
      </c>
      <c r="Z79" s="310">
        <v>0</v>
      </c>
      <c r="AA79" s="310">
        <v>0</v>
      </c>
      <c r="AB79" s="310">
        <v>0</v>
      </c>
      <c r="AC79" s="311">
        <f t="shared" si="3"/>
        <v>2</v>
      </c>
      <c r="AD79" s="297">
        <f t="shared" si="1"/>
        <v>1</v>
      </c>
      <c r="AE79" s="297">
        <f t="shared" si="2"/>
        <v>1</v>
      </c>
      <c r="AF79" s="99"/>
    </row>
    <row r="80" spans="2:32" x14ac:dyDescent="0.25">
      <c r="B80" s="216">
        <v>43214.513888888891</v>
      </c>
      <c r="C80" s="210">
        <v>451</v>
      </c>
      <c r="D80" s="210" t="s">
        <v>267</v>
      </c>
      <c r="E80" s="210" t="s">
        <v>7</v>
      </c>
      <c r="F80" s="210" t="s">
        <v>2</v>
      </c>
      <c r="H80" s="285"/>
      <c r="I80" s="272"/>
      <c r="J80" s="272"/>
      <c r="K80" s="272"/>
      <c r="L80" s="272"/>
      <c r="N80" s="312" t="s">
        <v>39</v>
      </c>
      <c r="O80" s="313">
        <v>152</v>
      </c>
      <c r="P80" s="214" t="s">
        <v>83</v>
      </c>
      <c r="Q80" s="309">
        <v>1</v>
      </c>
      <c r="R80" s="309"/>
      <c r="S80" s="309">
        <v>1</v>
      </c>
      <c r="T80" s="309">
        <v>0</v>
      </c>
      <c r="U80" s="310">
        <v>0</v>
      </c>
      <c r="V80" s="310">
        <v>1</v>
      </c>
      <c r="W80" s="310">
        <v>0</v>
      </c>
      <c r="X80" s="310">
        <v>0</v>
      </c>
      <c r="Y80" s="310">
        <v>0</v>
      </c>
      <c r="Z80" s="310">
        <v>1</v>
      </c>
      <c r="AA80" s="310">
        <v>0</v>
      </c>
      <c r="AB80" s="310">
        <v>0</v>
      </c>
      <c r="AC80" s="311">
        <f t="shared" si="3"/>
        <v>2</v>
      </c>
      <c r="AD80" s="297">
        <f t="shared" si="1"/>
        <v>0</v>
      </c>
      <c r="AE80" s="297">
        <f t="shared" si="2"/>
        <v>2</v>
      </c>
      <c r="AF80" s="99"/>
    </row>
    <row r="81" spans="2:32" x14ac:dyDescent="0.25">
      <c r="B81" s="216">
        <v>43214.579861111109</v>
      </c>
      <c r="C81" s="210">
        <v>458</v>
      </c>
      <c r="D81" s="210" t="s">
        <v>341</v>
      </c>
      <c r="E81" s="210" t="s">
        <v>343</v>
      </c>
      <c r="F81" s="210" t="s">
        <v>2</v>
      </c>
      <c r="H81" s="285"/>
      <c r="I81" s="272"/>
      <c r="J81" s="272"/>
      <c r="K81" s="272"/>
      <c r="L81" s="272"/>
      <c r="N81" s="312" t="s">
        <v>80</v>
      </c>
      <c r="O81" s="313">
        <v>121</v>
      </c>
      <c r="P81" s="214" t="s">
        <v>81</v>
      </c>
      <c r="Q81" s="309">
        <v>1</v>
      </c>
      <c r="R81" s="309"/>
      <c r="S81" s="309">
        <v>1</v>
      </c>
      <c r="T81" s="309">
        <v>0</v>
      </c>
      <c r="U81" s="310">
        <v>0</v>
      </c>
      <c r="V81" s="310">
        <v>1</v>
      </c>
      <c r="W81" s="310">
        <v>0</v>
      </c>
      <c r="X81" s="310">
        <v>0</v>
      </c>
      <c r="Y81" s="310">
        <v>0</v>
      </c>
      <c r="Z81" s="310">
        <v>1</v>
      </c>
      <c r="AA81" s="310">
        <v>0</v>
      </c>
      <c r="AB81" s="310">
        <v>0</v>
      </c>
      <c r="AC81" s="311">
        <f t="shared" si="3"/>
        <v>2</v>
      </c>
      <c r="AD81" s="297">
        <f t="shared" si="1"/>
        <v>0</v>
      </c>
      <c r="AE81" s="297">
        <f t="shared" si="2"/>
        <v>2</v>
      </c>
      <c r="AF81" s="99"/>
    </row>
    <row r="82" spans="2:32" x14ac:dyDescent="0.25">
      <c r="B82" s="216">
        <v>43214.579861111109</v>
      </c>
      <c r="C82" s="210">
        <v>494</v>
      </c>
      <c r="D82" s="210" t="s">
        <v>422</v>
      </c>
      <c r="E82" s="210" t="s">
        <v>7</v>
      </c>
      <c r="F82" s="210" t="s">
        <v>2</v>
      </c>
      <c r="H82" s="285"/>
      <c r="I82" s="272"/>
      <c r="J82" s="272"/>
      <c r="K82" s="272"/>
      <c r="L82" s="272"/>
      <c r="N82" s="289" t="s">
        <v>113</v>
      </c>
      <c r="O82" s="289">
        <v>457</v>
      </c>
      <c r="P82" s="289" t="s">
        <v>346</v>
      </c>
      <c r="Q82" s="309">
        <v>1</v>
      </c>
      <c r="R82" s="309"/>
      <c r="S82" s="309">
        <v>1</v>
      </c>
      <c r="T82" s="309">
        <v>0</v>
      </c>
      <c r="U82" s="310">
        <v>0</v>
      </c>
      <c r="V82" s="310">
        <v>1</v>
      </c>
      <c r="W82" s="310">
        <v>0</v>
      </c>
      <c r="X82" s="310">
        <v>0</v>
      </c>
      <c r="Y82" s="310">
        <v>0</v>
      </c>
      <c r="Z82" s="310">
        <v>1</v>
      </c>
      <c r="AA82" s="310">
        <v>0</v>
      </c>
      <c r="AB82" s="310">
        <v>0</v>
      </c>
      <c r="AC82" s="311">
        <f t="shared" ref="AC82:AC113" si="4">+SUM(Q82:T82)</f>
        <v>2</v>
      </c>
      <c r="AD82" s="297">
        <f t="shared" si="1"/>
        <v>0</v>
      </c>
      <c r="AE82" s="297">
        <f t="shared" si="2"/>
        <v>2</v>
      </c>
      <c r="AF82" s="99"/>
    </row>
    <row r="83" spans="2:32" x14ac:dyDescent="0.25">
      <c r="B83" s="216">
        <v>43214.648611111108</v>
      </c>
      <c r="C83" s="210">
        <v>167</v>
      </c>
      <c r="D83" s="210" t="s">
        <v>302</v>
      </c>
      <c r="E83" s="210" t="s">
        <v>7</v>
      </c>
      <c r="F83" s="210" t="s">
        <v>2</v>
      </c>
      <c r="H83" s="285"/>
      <c r="I83" s="272"/>
      <c r="J83" s="272"/>
      <c r="K83" s="272"/>
      <c r="L83" s="272"/>
      <c r="N83" s="289" t="s">
        <v>7</v>
      </c>
      <c r="O83" s="289">
        <v>263</v>
      </c>
      <c r="P83" s="214" t="s">
        <v>158</v>
      </c>
      <c r="Q83" s="309">
        <v>0</v>
      </c>
      <c r="R83" s="309">
        <v>1</v>
      </c>
      <c r="S83" s="309">
        <v>1</v>
      </c>
      <c r="T83" s="309">
        <v>0</v>
      </c>
      <c r="U83" s="310">
        <v>0</v>
      </c>
      <c r="V83" s="310">
        <v>0</v>
      </c>
      <c r="W83" s="310">
        <v>0</v>
      </c>
      <c r="X83" s="310">
        <v>1</v>
      </c>
      <c r="Y83" s="310">
        <v>0</v>
      </c>
      <c r="Z83" s="310">
        <v>1</v>
      </c>
      <c r="AA83" s="310">
        <v>0</v>
      </c>
      <c r="AB83" s="310">
        <v>0</v>
      </c>
      <c r="AC83" s="311">
        <f t="shared" si="4"/>
        <v>2</v>
      </c>
      <c r="AD83" s="297">
        <f t="shared" ref="AD83:AD146" si="5">+U83+W83+Y83+AA83</f>
        <v>0</v>
      </c>
      <c r="AE83" s="297">
        <f t="shared" ref="AE83:AE146" si="6">+V83+X83+Z83+AB83</f>
        <v>2</v>
      </c>
      <c r="AF83" s="99"/>
    </row>
    <row r="84" spans="2:32" x14ac:dyDescent="0.25">
      <c r="B84" s="216">
        <v>43214.809027777781</v>
      </c>
      <c r="C84" s="210">
        <v>262</v>
      </c>
      <c r="D84" s="210" t="s">
        <v>289</v>
      </c>
      <c r="E84" s="210" t="s">
        <v>7</v>
      </c>
      <c r="F84" s="210" t="s">
        <v>1</v>
      </c>
      <c r="H84" s="286"/>
      <c r="I84" s="287"/>
      <c r="J84" s="287"/>
      <c r="K84" s="287"/>
      <c r="L84" s="287"/>
      <c r="N84" s="312" t="s">
        <v>39</v>
      </c>
      <c r="O84" s="313">
        <v>120</v>
      </c>
      <c r="P84" s="214" t="s">
        <v>102</v>
      </c>
      <c r="Q84" s="309">
        <v>0</v>
      </c>
      <c r="R84" s="309">
        <v>1</v>
      </c>
      <c r="S84" s="309">
        <v>1</v>
      </c>
      <c r="T84" s="309">
        <v>0</v>
      </c>
      <c r="U84" s="310">
        <v>0</v>
      </c>
      <c r="V84" s="310">
        <v>0</v>
      </c>
      <c r="W84" s="310">
        <v>0</v>
      </c>
      <c r="X84" s="310">
        <v>1</v>
      </c>
      <c r="Y84" s="310">
        <v>0</v>
      </c>
      <c r="Z84" s="310">
        <v>1</v>
      </c>
      <c r="AA84" s="310">
        <v>0</v>
      </c>
      <c r="AB84" s="310">
        <v>0</v>
      </c>
      <c r="AC84" s="311">
        <f t="shared" si="4"/>
        <v>2</v>
      </c>
      <c r="AD84" s="297">
        <f t="shared" si="5"/>
        <v>0</v>
      </c>
      <c r="AE84" s="297">
        <f t="shared" si="6"/>
        <v>2</v>
      </c>
      <c r="AF84" s="99"/>
    </row>
    <row r="85" spans="2:32" x14ac:dyDescent="0.25">
      <c r="B85" s="216">
        <v>43214.85833333333</v>
      </c>
      <c r="C85" s="210">
        <v>511</v>
      </c>
      <c r="D85" s="210" t="s">
        <v>504</v>
      </c>
      <c r="E85" s="210" t="s">
        <v>7</v>
      </c>
      <c r="F85" s="210" t="s">
        <v>1</v>
      </c>
      <c r="H85" s="286"/>
      <c r="I85" s="287"/>
      <c r="J85" s="287"/>
      <c r="K85" s="287"/>
      <c r="L85" s="287"/>
      <c r="N85" s="312" t="s">
        <v>7</v>
      </c>
      <c r="O85" s="313">
        <v>178</v>
      </c>
      <c r="P85" s="214" t="s">
        <v>27</v>
      </c>
      <c r="Q85" s="309">
        <v>0</v>
      </c>
      <c r="R85" s="309"/>
      <c r="S85" s="309">
        <v>2</v>
      </c>
      <c r="T85" s="309">
        <v>0</v>
      </c>
      <c r="U85" s="310">
        <v>0</v>
      </c>
      <c r="V85" s="310">
        <v>0</v>
      </c>
      <c r="W85" s="310">
        <v>0</v>
      </c>
      <c r="X85" s="310">
        <v>0</v>
      </c>
      <c r="Y85" s="310">
        <v>2</v>
      </c>
      <c r="Z85" s="310">
        <v>0</v>
      </c>
      <c r="AA85" s="310">
        <v>0</v>
      </c>
      <c r="AB85" s="310">
        <v>0</v>
      </c>
      <c r="AC85" s="311">
        <f t="shared" si="4"/>
        <v>2</v>
      </c>
      <c r="AD85" s="297">
        <f t="shared" si="5"/>
        <v>2</v>
      </c>
      <c r="AE85" s="297">
        <f t="shared" si="6"/>
        <v>0</v>
      </c>
      <c r="AF85" s="99"/>
    </row>
    <row r="86" spans="2:32" x14ac:dyDescent="0.25">
      <c r="B86" s="216">
        <v>43215.626388888886</v>
      </c>
      <c r="C86" s="210">
        <v>451</v>
      </c>
      <c r="D86" s="210" t="s">
        <v>267</v>
      </c>
      <c r="E86" s="210" t="s">
        <v>7</v>
      </c>
      <c r="F86" s="210" t="s">
        <v>2</v>
      </c>
      <c r="H86" s="286"/>
      <c r="I86" s="287"/>
      <c r="J86" s="287"/>
      <c r="K86" s="287"/>
      <c r="L86" s="287"/>
      <c r="N86" s="289" t="s">
        <v>7</v>
      </c>
      <c r="O86" s="289">
        <v>229</v>
      </c>
      <c r="P86" s="214" t="s">
        <v>156</v>
      </c>
      <c r="Q86" s="309">
        <v>1</v>
      </c>
      <c r="R86" s="309"/>
      <c r="S86" s="309"/>
      <c r="T86" s="309">
        <v>1</v>
      </c>
      <c r="U86" s="310">
        <v>0</v>
      </c>
      <c r="V86" s="310">
        <v>1</v>
      </c>
      <c r="W86" s="310">
        <v>0</v>
      </c>
      <c r="X86" s="310">
        <v>0</v>
      </c>
      <c r="Y86" s="310">
        <v>0</v>
      </c>
      <c r="Z86" s="310">
        <v>0</v>
      </c>
      <c r="AA86" s="310">
        <v>0</v>
      </c>
      <c r="AB86" s="310">
        <v>1</v>
      </c>
      <c r="AC86" s="311">
        <f t="shared" si="4"/>
        <v>2</v>
      </c>
      <c r="AD86" s="297">
        <f t="shared" si="5"/>
        <v>0</v>
      </c>
      <c r="AE86" s="297">
        <f t="shared" si="6"/>
        <v>2</v>
      </c>
      <c r="AF86" s="99"/>
    </row>
    <row r="87" spans="2:32" x14ac:dyDescent="0.25">
      <c r="B87" s="216">
        <v>43215.990277777775</v>
      </c>
      <c r="C87" s="210">
        <v>175</v>
      </c>
      <c r="D87" s="210" t="s">
        <v>281</v>
      </c>
      <c r="E87" s="210" t="s">
        <v>34</v>
      </c>
      <c r="F87" s="210" t="s">
        <v>1</v>
      </c>
      <c r="H87" s="286"/>
      <c r="I87" s="287"/>
      <c r="J87" s="287"/>
      <c r="K87" s="287"/>
      <c r="L87" s="287"/>
      <c r="N87" s="312" t="s">
        <v>39</v>
      </c>
      <c r="O87" s="313">
        <v>188</v>
      </c>
      <c r="P87" s="214" t="s">
        <v>121</v>
      </c>
      <c r="Q87" s="309">
        <v>0</v>
      </c>
      <c r="R87" s="309">
        <v>1</v>
      </c>
      <c r="S87" s="309"/>
      <c r="T87" s="309">
        <v>1</v>
      </c>
      <c r="U87" s="310">
        <v>0</v>
      </c>
      <c r="V87" s="310">
        <v>0</v>
      </c>
      <c r="W87" s="310">
        <v>0</v>
      </c>
      <c r="X87" s="310">
        <v>1</v>
      </c>
      <c r="Y87" s="310">
        <v>0</v>
      </c>
      <c r="Z87" s="310">
        <v>0</v>
      </c>
      <c r="AA87" s="310">
        <v>0</v>
      </c>
      <c r="AB87" s="310">
        <v>1</v>
      </c>
      <c r="AC87" s="311">
        <f t="shared" si="4"/>
        <v>2</v>
      </c>
      <c r="AD87" s="297">
        <f t="shared" si="5"/>
        <v>0</v>
      </c>
      <c r="AE87" s="297">
        <f t="shared" si="6"/>
        <v>2</v>
      </c>
      <c r="AF87" s="99"/>
    </row>
    <row r="88" spans="2:32" x14ac:dyDescent="0.25">
      <c r="B88" s="216">
        <v>43216.457638888889</v>
      </c>
      <c r="C88" s="210">
        <v>172</v>
      </c>
      <c r="D88" s="210" t="s">
        <v>223</v>
      </c>
      <c r="E88" s="210" t="s">
        <v>7</v>
      </c>
      <c r="F88" s="210" t="s">
        <v>2</v>
      </c>
      <c r="L88" s="287"/>
      <c r="N88" s="312" t="s">
        <v>7</v>
      </c>
      <c r="O88" s="313">
        <v>186</v>
      </c>
      <c r="P88" s="214" t="s">
        <v>33</v>
      </c>
      <c r="Q88" s="309">
        <v>0</v>
      </c>
      <c r="R88" s="309"/>
      <c r="S88" s="309"/>
      <c r="T88" s="309">
        <v>2</v>
      </c>
      <c r="U88" s="310">
        <v>0</v>
      </c>
      <c r="V88" s="310">
        <v>0</v>
      </c>
      <c r="W88" s="310">
        <v>0</v>
      </c>
      <c r="X88" s="310">
        <v>0</v>
      </c>
      <c r="Y88" s="310">
        <v>0</v>
      </c>
      <c r="Z88" s="310">
        <v>0</v>
      </c>
      <c r="AA88" s="310">
        <v>1</v>
      </c>
      <c r="AB88" s="310">
        <v>1</v>
      </c>
      <c r="AC88" s="311">
        <f t="shared" si="4"/>
        <v>2</v>
      </c>
      <c r="AD88" s="297">
        <f t="shared" si="5"/>
        <v>1</v>
      </c>
      <c r="AE88" s="297">
        <f t="shared" si="6"/>
        <v>1</v>
      </c>
      <c r="AF88" s="99"/>
    </row>
    <row r="89" spans="2:32" x14ac:dyDescent="0.25">
      <c r="B89" s="216">
        <v>43216.470833333333</v>
      </c>
      <c r="C89" s="210">
        <v>172</v>
      </c>
      <c r="D89" s="210" t="s">
        <v>223</v>
      </c>
      <c r="E89" s="210" t="s">
        <v>7</v>
      </c>
      <c r="F89" s="210" t="s">
        <v>1</v>
      </c>
      <c r="L89" s="287"/>
      <c r="N89" s="312" t="s">
        <v>7</v>
      </c>
      <c r="O89" s="289">
        <v>461</v>
      </c>
      <c r="P89" s="214" t="s">
        <v>356</v>
      </c>
      <c r="Q89" s="309">
        <v>1</v>
      </c>
      <c r="R89" s="309"/>
      <c r="S89" s="309"/>
      <c r="T89" s="309">
        <v>0</v>
      </c>
      <c r="U89" s="310">
        <v>1</v>
      </c>
      <c r="V89" s="310">
        <v>0</v>
      </c>
      <c r="W89" s="310">
        <v>0</v>
      </c>
      <c r="X89" s="310">
        <v>0</v>
      </c>
      <c r="Y89" s="310">
        <v>0</v>
      </c>
      <c r="Z89" s="310">
        <v>0</v>
      </c>
      <c r="AA89" s="310">
        <v>0</v>
      </c>
      <c r="AB89" s="310">
        <v>0</v>
      </c>
      <c r="AC89" s="311">
        <f t="shared" si="4"/>
        <v>1</v>
      </c>
      <c r="AD89" s="297">
        <f t="shared" si="5"/>
        <v>1</v>
      </c>
      <c r="AE89" s="297">
        <f t="shared" si="6"/>
        <v>0</v>
      </c>
      <c r="AF89" s="99"/>
    </row>
    <row r="90" spans="2:32" x14ac:dyDescent="0.25">
      <c r="B90" s="216">
        <v>43216.59375</v>
      </c>
      <c r="C90" s="210">
        <v>253</v>
      </c>
      <c r="D90" s="210" t="s">
        <v>282</v>
      </c>
      <c r="E90" s="210" t="s">
        <v>7</v>
      </c>
      <c r="F90" s="210" t="s">
        <v>2</v>
      </c>
      <c r="N90" s="289" t="s">
        <v>7</v>
      </c>
      <c r="O90" s="289">
        <v>248</v>
      </c>
      <c r="P90" s="214" t="s">
        <v>146</v>
      </c>
      <c r="Q90" s="309">
        <v>1</v>
      </c>
      <c r="R90" s="309"/>
      <c r="S90" s="309"/>
      <c r="T90" s="309">
        <v>0</v>
      </c>
      <c r="U90" s="310">
        <v>0</v>
      </c>
      <c r="V90" s="310">
        <v>1</v>
      </c>
      <c r="W90" s="310">
        <v>0</v>
      </c>
      <c r="X90" s="310">
        <v>0</v>
      </c>
      <c r="Y90" s="310">
        <v>0</v>
      </c>
      <c r="Z90" s="310">
        <v>0</v>
      </c>
      <c r="AA90" s="310">
        <v>0</v>
      </c>
      <c r="AB90" s="310">
        <v>0</v>
      </c>
      <c r="AC90" s="311">
        <f t="shared" si="4"/>
        <v>1</v>
      </c>
      <c r="AD90" s="297">
        <f t="shared" si="5"/>
        <v>0</v>
      </c>
      <c r="AE90" s="297">
        <f t="shared" si="6"/>
        <v>1</v>
      </c>
      <c r="AF90" s="99"/>
    </row>
    <row r="91" spans="2:32" x14ac:dyDescent="0.25">
      <c r="B91" s="216">
        <v>43216.61041666667</v>
      </c>
      <c r="C91" s="210">
        <v>98</v>
      </c>
      <c r="D91" s="210" t="s">
        <v>286</v>
      </c>
      <c r="E91" s="210" t="s">
        <v>7</v>
      </c>
      <c r="F91" s="210" t="s">
        <v>1</v>
      </c>
      <c r="N91" s="312" t="s">
        <v>67</v>
      </c>
      <c r="O91" s="313">
        <v>312</v>
      </c>
      <c r="P91" s="214" t="s">
        <v>68</v>
      </c>
      <c r="Q91" s="309">
        <v>1</v>
      </c>
      <c r="R91" s="309"/>
      <c r="S91" s="309"/>
      <c r="T91" s="309">
        <v>0</v>
      </c>
      <c r="U91" s="310">
        <v>0</v>
      </c>
      <c r="V91" s="310">
        <v>1</v>
      </c>
      <c r="W91" s="310">
        <v>0</v>
      </c>
      <c r="X91" s="310">
        <v>0</v>
      </c>
      <c r="Y91" s="310">
        <v>0</v>
      </c>
      <c r="Z91" s="310">
        <v>0</v>
      </c>
      <c r="AA91" s="310">
        <v>0</v>
      </c>
      <c r="AB91" s="310">
        <v>0</v>
      </c>
      <c r="AC91" s="311">
        <f t="shared" si="4"/>
        <v>1</v>
      </c>
      <c r="AD91" s="297">
        <f t="shared" si="5"/>
        <v>0</v>
      </c>
      <c r="AE91" s="297">
        <f t="shared" si="6"/>
        <v>1</v>
      </c>
      <c r="AF91" s="99"/>
    </row>
    <row r="92" spans="2:32" x14ac:dyDescent="0.25">
      <c r="B92" s="216">
        <v>43216.821527777778</v>
      </c>
      <c r="C92" s="210">
        <v>505</v>
      </c>
      <c r="D92" s="210" t="s">
        <v>495</v>
      </c>
      <c r="E92" s="210" t="s">
        <v>7</v>
      </c>
      <c r="F92" s="210" t="s">
        <v>2</v>
      </c>
      <c r="N92" s="312" t="s">
        <v>87</v>
      </c>
      <c r="O92" s="313">
        <v>127</v>
      </c>
      <c r="P92" s="214" t="s">
        <v>88</v>
      </c>
      <c r="Q92" s="309">
        <v>1</v>
      </c>
      <c r="R92" s="309"/>
      <c r="S92" s="309"/>
      <c r="T92" s="309">
        <v>0</v>
      </c>
      <c r="U92" s="310">
        <v>0</v>
      </c>
      <c r="V92" s="310">
        <v>1</v>
      </c>
      <c r="W92" s="310">
        <v>0</v>
      </c>
      <c r="X92" s="310">
        <v>0</v>
      </c>
      <c r="Y92" s="310">
        <v>0</v>
      </c>
      <c r="Z92" s="310">
        <v>0</v>
      </c>
      <c r="AA92" s="310">
        <v>0</v>
      </c>
      <c r="AB92" s="310">
        <v>0</v>
      </c>
      <c r="AC92" s="311">
        <f t="shared" si="4"/>
        <v>1</v>
      </c>
      <c r="AD92" s="297">
        <f t="shared" si="5"/>
        <v>0</v>
      </c>
      <c r="AE92" s="297">
        <f t="shared" si="6"/>
        <v>1</v>
      </c>
      <c r="AF92" s="99"/>
    </row>
    <row r="93" spans="2:32" x14ac:dyDescent="0.25">
      <c r="B93" s="216">
        <v>43217.681250000001</v>
      </c>
      <c r="C93" s="210">
        <v>167</v>
      </c>
      <c r="D93" s="210" t="s">
        <v>302</v>
      </c>
      <c r="E93" s="210" t="s">
        <v>7</v>
      </c>
      <c r="F93" s="210" t="s">
        <v>1</v>
      </c>
      <c r="H93" s="575" t="s">
        <v>543</v>
      </c>
      <c r="I93" s="575"/>
      <c r="J93" s="575"/>
      <c r="K93" s="575"/>
      <c r="N93" s="312" t="s">
        <v>34</v>
      </c>
      <c r="O93" s="313">
        <v>311</v>
      </c>
      <c r="P93" s="214" t="s">
        <v>78</v>
      </c>
      <c r="Q93" s="309">
        <v>1</v>
      </c>
      <c r="R93" s="309"/>
      <c r="S93" s="309"/>
      <c r="T93" s="309">
        <v>0</v>
      </c>
      <c r="U93" s="310">
        <v>0</v>
      </c>
      <c r="V93" s="310">
        <v>1</v>
      </c>
      <c r="W93" s="310">
        <v>0</v>
      </c>
      <c r="X93" s="310">
        <v>0</v>
      </c>
      <c r="Y93" s="310">
        <v>0</v>
      </c>
      <c r="Z93" s="310">
        <v>0</v>
      </c>
      <c r="AA93" s="310">
        <v>0</v>
      </c>
      <c r="AB93" s="310">
        <v>0</v>
      </c>
      <c r="AC93" s="311">
        <f t="shared" si="4"/>
        <v>1</v>
      </c>
      <c r="AD93" s="297">
        <f t="shared" si="5"/>
        <v>0</v>
      </c>
      <c r="AE93" s="297">
        <f t="shared" si="6"/>
        <v>1</v>
      </c>
      <c r="AF93" s="99"/>
    </row>
    <row r="94" spans="2:32" x14ac:dyDescent="0.25">
      <c r="B94" s="216">
        <v>43217.700694444444</v>
      </c>
      <c r="C94" s="210">
        <v>456</v>
      </c>
      <c r="D94" s="210" t="s">
        <v>339</v>
      </c>
      <c r="E94" s="210" t="s">
        <v>17</v>
      </c>
      <c r="F94" s="210" t="s">
        <v>1</v>
      </c>
      <c r="H94" s="269" t="s">
        <v>500</v>
      </c>
      <c r="I94" s="269"/>
      <c r="J94" s="269"/>
      <c r="K94" s="288"/>
      <c r="L94" s="287"/>
      <c r="N94" s="289" t="s">
        <v>91</v>
      </c>
      <c r="O94" s="289">
        <v>215</v>
      </c>
      <c r="P94" s="214" t="s">
        <v>173</v>
      </c>
      <c r="Q94" s="309">
        <v>1</v>
      </c>
      <c r="R94" s="309"/>
      <c r="S94" s="309"/>
      <c r="T94" s="309">
        <v>0</v>
      </c>
      <c r="U94" s="310">
        <v>1</v>
      </c>
      <c r="V94" s="310">
        <v>0</v>
      </c>
      <c r="W94" s="310">
        <v>0</v>
      </c>
      <c r="X94" s="310">
        <v>0</v>
      </c>
      <c r="Y94" s="310">
        <v>0</v>
      </c>
      <c r="Z94" s="310">
        <v>0</v>
      </c>
      <c r="AA94" s="310">
        <v>0</v>
      </c>
      <c r="AB94" s="310">
        <v>0</v>
      </c>
      <c r="AC94" s="311">
        <f t="shared" si="4"/>
        <v>1</v>
      </c>
      <c r="AD94" s="297">
        <f t="shared" si="5"/>
        <v>1</v>
      </c>
      <c r="AE94" s="297">
        <f t="shared" si="6"/>
        <v>0</v>
      </c>
      <c r="AF94" s="99"/>
    </row>
    <row r="95" spans="2:32" x14ac:dyDescent="0.25">
      <c r="B95" s="216">
        <v>43217.727777777778</v>
      </c>
      <c r="C95" s="210">
        <v>139</v>
      </c>
      <c r="D95" s="210" t="s">
        <v>530</v>
      </c>
      <c r="E95" s="210" t="s">
        <v>50</v>
      </c>
      <c r="F95" s="210" t="s">
        <v>1</v>
      </c>
      <c r="H95" s="278" t="s">
        <v>497</v>
      </c>
      <c r="I95" s="262" t="s">
        <v>498</v>
      </c>
      <c r="J95" s="262" t="s">
        <v>0</v>
      </c>
      <c r="K95" s="270" t="s">
        <v>5</v>
      </c>
      <c r="L95" s="287"/>
      <c r="N95" s="289" t="s">
        <v>109</v>
      </c>
      <c r="O95" s="289">
        <v>498</v>
      </c>
      <c r="P95" s="214" t="s">
        <v>417</v>
      </c>
      <c r="Q95" s="309">
        <v>1</v>
      </c>
      <c r="R95" s="309"/>
      <c r="S95" s="309"/>
      <c r="T95" s="309">
        <v>0</v>
      </c>
      <c r="U95" s="310">
        <v>1</v>
      </c>
      <c r="V95" s="310">
        <v>0</v>
      </c>
      <c r="W95" s="310">
        <v>0</v>
      </c>
      <c r="X95" s="310">
        <v>0</v>
      </c>
      <c r="Y95" s="310">
        <v>0</v>
      </c>
      <c r="Z95" s="310">
        <v>0</v>
      </c>
      <c r="AA95" s="310">
        <v>0</v>
      </c>
      <c r="AB95" s="310">
        <v>0</v>
      </c>
      <c r="AC95" s="311">
        <f t="shared" si="4"/>
        <v>1</v>
      </c>
      <c r="AD95" s="297">
        <f t="shared" si="5"/>
        <v>1</v>
      </c>
      <c r="AE95" s="297">
        <f t="shared" si="6"/>
        <v>0</v>
      </c>
      <c r="AF95" s="99"/>
    </row>
    <row r="96" spans="2:32" ht="24" x14ac:dyDescent="0.25">
      <c r="B96" s="216">
        <v>43217.802777777775</v>
      </c>
      <c r="C96" s="210">
        <v>175</v>
      </c>
      <c r="D96" s="210" t="s">
        <v>281</v>
      </c>
      <c r="E96" s="210" t="s">
        <v>34</v>
      </c>
      <c r="F96" s="210" t="s">
        <v>2</v>
      </c>
      <c r="H96" s="214" t="s">
        <v>226</v>
      </c>
      <c r="I96" s="217">
        <v>43192.800694444442</v>
      </c>
      <c r="J96" s="214" t="s">
        <v>531</v>
      </c>
      <c r="K96" s="289">
        <v>1</v>
      </c>
      <c r="L96" s="287"/>
      <c r="N96" s="312" t="s">
        <v>54</v>
      </c>
      <c r="O96" s="313">
        <v>144</v>
      </c>
      <c r="P96" s="214" t="s">
        <v>55</v>
      </c>
      <c r="Q96" s="309">
        <v>0</v>
      </c>
      <c r="R96" s="309">
        <v>1</v>
      </c>
      <c r="S96" s="309"/>
      <c r="T96" s="309">
        <v>0</v>
      </c>
      <c r="U96" s="310">
        <v>0</v>
      </c>
      <c r="V96" s="310">
        <v>0</v>
      </c>
      <c r="W96" s="310">
        <v>0</v>
      </c>
      <c r="X96" s="310">
        <v>1</v>
      </c>
      <c r="Y96" s="310">
        <v>0</v>
      </c>
      <c r="Z96" s="310">
        <v>0</v>
      </c>
      <c r="AA96" s="310">
        <v>0</v>
      </c>
      <c r="AB96" s="310">
        <v>0</v>
      </c>
      <c r="AC96" s="311">
        <f t="shared" si="4"/>
        <v>1</v>
      </c>
      <c r="AD96" s="297">
        <f t="shared" si="5"/>
        <v>0</v>
      </c>
      <c r="AE96" s="297">
        <f t="shared" si="6"/>
        <v>1</v>
      </c>
      <c r="AF96" s="99"/>
    </row>
    <row r="97" spans="2:32" ht="24" x14ac:dyDescent="0.25">
      <c r="B97" s="216">
        <v>43218.474999999999</v>
      </c>
      <c r="C97" s="210">
        <v>454</v>
      </c>
      <c r="D97" s="210" t="s">
        <v>303</v>
      </c>
      <c r="E97" s="210" t="s">
        <v>7</v>
      </c>
      <c r="F97" s="210" t="s">
        <v>1</v>
      </c>
      <c r="H97" s="290" t="s">
        <v>276</v>
      </c>
      <c r="I97" s="291">
        <v>43194.814583333333</v>
      </c>
      <c r="J97" s="290" t="s">
        <v>1</v>
      </c>
      <c r="K97" s="289">
        <v>1</v>
      </c>
      <c r="L97" s="287"/>
      <c r="N97" s="312" t="s">
        <v>45</v>
      </c>
      <c r="O97" s="313">
        <v>146</v>
      </c>
      <c r="P97" s="214" t="s">
        <v>46</v>
      </c>
      <c r="Q97" s="309">
        <v>0</v>
      </c>
      <c r="R97" s="309">
        <v>1</v>
      </c>
      <c r="S97" s="309"/>
      <c r="T97" s="309">
        <v>0</v>
      </c>
      <c r="U97" s="310">
        <v>0</v>
      </c>
      <c r="V97" s="310">
        <v>0</v>
      </c>
      <c r="W97" s="310">
        <v>1</v>
      </c>
      <c r="X97" s="310">
        <v>0</v>
      </c>
      <c r="Y97" s="310">
        <v>0</v>
      </c>
      <c r="Z97" s="310">
        <v>0</v>
      </c>
      <c r="AA97" s="310">
        <v>0</v>
      </c>
      <c r="AB97" s="310">
        <v>0</v>
      </c>
      <c r="AC97" s="311">
        <f t="shared" si="4"/>
        <v>1</v>
      </c>
      <c r="AD97" s="297">
        <f t="shared" si="5"/>
        <v>1</v>
      </c>
      <c r="AE97" s="297">
        <f t="shared" si="6"/>
        <v>0</v>
      </c>
      <c r="AF97" s="99"/>
    </row>
    <row r="98" spans="2:32" x14ac:dyDescent="0.25">
      <c r="B98" s="216">
        <v>43218.536111111112</v>
      </c>
      <c r="C98" s="210">
        <v>460</v>
      </c>
      <c r="D98" s="210" t="s">
        <v>352</v>
      </c>
      <c r="E98" s="210" t="s">
        <v>103</v>
      </c>
      <c r="F98" s="210" t="s">
        <v>2</v>
      </c>
      <c r="H98" s="290"/>
      <c r="I98" s="291">
        <v>43202.793749999997</v>
      </c>
      <c r="J98" s="290" t="s">
        <v>2</v>
      </c>
      <c r="K98" s="289">
        <v>1</v>
      </c>
      <c r="L98" s="287"/>
      <c r="N98" s="312" t="s">
        <v>7</v>
      </c>
      <c r="O98" s="313">
        <v>158</v>
      </c>
      <c r="P98" s="214" t="s">
        <v>120</v>
      </c>
      <c r="Q98" s="309">
        <v>0</v>
      </c>
      <c r="R98" s="309">
        <v>1</v>
      </c>
      <c r="S98" s="309"/>
      <c r="T98" s="309">
        <v>0</v>
      </c>
      <c r="U98" s="310">
        <v>0</v>
      </c>
      <c r="V98" s="310">
        <v>0</v>
      </c>
      <c r="W98" s="310">
        <v>0</v>
      </c>
      <c r="X98" s="310">
        <v>1</v>
      </c>
      <c r="Y98" s="310">
        <v>0</v>
      </c>
      <c r="Z98" s="310">
        <v>0</v>
      </c>
      <c r="AA98" s="310">
        <v>0</v>
      </c>
      <c r="AB98" s="310">
        <v>0</v>
      </c>
      <c r="AC98" s="311">
        <f t="shared" si="4"/>
        <v>1</v>
      </c>
      <c r="AD98" s="297">
        <f t="shared" si="5"/>
        <v>0</v>
      </c>
      <c r="AE98" s="297">
        <f t="shared" si="6"/>
        <v>1</v>
      </c>
      <c r="AF98" s="99"/>
    </row>
    <row r="99" spans="2:32" x14ac:dyDescent="0.25">
      <c r="B99" s="216">
        <v>43218.724305555559</v>
      </c>
      <c r="C99" s="210">
        <v>143</v>
      </c>
      <c r="D99" s="210" t="s">
        <v>276</v>
      </c>
      <c r="E99" s="210" t="s">
        <v>48</v>
      </c>
      <c r="F99" s="210" t="s">
        <v>2</v>
      </c>
      <c r="H99" s="290"/>
      <c r="I99" s="291">
        <v>43218.724305555559</v>
      </c>
      <c r="J99" s="290" t="s">
        <v>2</v>
      </c>
      <c r="K99" s="289">
        <v>1</v>
      </c>
      <c r="L99" s="287"/>
      <c r="N99" s="312" t="s">
        <v>9</v>
      </c>
      <c r="O99" s="313">
        <v>135</v>
      </c>
      <c r="P99" s="214" t="s">
        <v>10</v>
      </c>
      <c r="Q99" s="309">
        <v>0</v>
      </c>
      <c r="R99" s="309">
        <v>1</v>
      </c>
      <c r="S99" s="309"/>
      <c r="T99" s="309">
        <v>0</v>
      </c>
      <c r="U99" s="310">
        <v>0</v>
      </c>
      <c r="V99" s="310">
        <v>0</v>
      </c>
      <c r="W99" s="310">
        <v>0</v>
      </c>
      <c r="X99" s="310">
        <v>1</v>
      </c>
      <c r="Y99" s="310">
        <v>0</v>
      </c>
      <c r="Z99" s="310">
        <v>0</v>
      </c>
      <c r="AA99" s="310">
        <v>0</v>
      </c>
      <c r="AB99" s="310">
        <v>0</v>
      </c>
      <c r="AC99" s="311">
        <f t="shared" si="4"/>
        <v>1</v>
      </c>
      <c r="AD99" s="297">
        <f t="shared" si="5"/>
        <v>0</v>
      </c>
      <c r="AE99" s="297">
        <f t="shared" si="6"/>
        <v>1</v>
      </c>
      <c r="AF99" s="99"/>
    </row>
    <row r="100" spans="2:32" x14ac:dyDescent="0.25">
      <c r="B100" s="216">
        <v>43219.474999999999</v>
      </c>
      <c r="C100" s="210">
        <v>468</v>
      </c>
      <c r="D100" s="210" t="s">
        <v>441</v>
      </c>
      <c r="E100" s="210" t="s">
        <v>7</v>
      </c>
      <c r="F100" s="210" t="s">
        <v>1</v>
      </c>
      <c r="H100" s="290"/>
      <c r="I100" s="291">
        <v>43220.772916666669</v>
      </c>
      <c r="J100" s="290" t="s">
        <v>2</v>
      </c>
      <c r="K100" s="289">
        <v>1</v>
      </c>
      <c r="L100" s="287"/>
      <c r="N100" s="312" t="s">
        <v>118</v>
      </c>
      <c r="O100" s="313">
        <v>142</v>
      </c>
      <c r="P100" s="214" t="s">
        <v>119</v>
      </c>
      <c r="Q100" s="309">
        <v>0</v>
      </c>
      <c r="R100" s="309">
        <v>1</v>
      </c>
      <c r="S100" s="309"/>
      <c r="T100" s="309">
        <v>0</v>
      </c>
      <c r="U100" s="310">
        <v>0</v>
      </c>
      <c r="V100" s="310">
        <v>0</v>
      </c>
      <c r="W100" s="310">
        <v>0</v>
      </c>
      <c r="X100" s="310">
        <v>1</v>
      </c>
      <c r="Y100" s="310">
        <v>0</v>
      </c>
      <c r="Z100" s="310">
        <v>0</v>
      </c>
      <c r="AA100" s="310">
        <v>0</v>
      </c>
      <c r="AB100" s="310">
        <v>0</v>
      </c>
      <c r="AC100" s="311">
        <f t="shared" si="4"/>
        <v>1</v>
      </c>
      <c r="AD100" s="297">
        <f t="shared" si="5"/>
        <v>0</v>
      </c>
      <c r="AE100" s="297">
        <f t="shared" si="6"/>
        <v>1</v>
      </c>
      <c r="AF100" s="99"/>
    </row>
    <row r="101" spans="2:32" ht="24" x14ac:dyDescent="0.25">
      <c r="B101" s="216">
        <v>43220.363888888889</v>
      </c>
      <c r="C101" s="210">
        <v>160</v>
      </c>
      <c r="D101" s="210" t="s">
        <v>227</v>
      </c>
      <c r="E101" s="210" t="s">
        <v>7</v>
      </c>
      <c r="F101" s="210" t="s">
        <v>1</v>
      </c>
      <c r="H101" s="214" t="s">
        <v>245</v>
      </c>
      <c r="I101" s="217">
        <v>43210.443749999999</v>
      </c>
      <c r="J101" s="214" t="s">
        <v>2</v>
      </c>
      <c r="K101" s="289">
        <v>1</v>
      </c>
      <c r="L101" s="287"/>
      <c r="N101" s="289" t="s">
        <v>39</v>
      </c>
      <c r="O101" s="289">
        <v>388</v>
      </c>
      <c r="P101" s="214" t="s">
        <v>127</v>
      </c>
      <c r="Q101" s="309">
        <v>0</v>
      </c>
      <c r="R101" s="309"/>
      <c r="S101" s="309">
        <v>1</v>
      </c>
      <c r="T101" s="309">
        <v>0</v>
      </c>
      <c r="U101" s="310">
        <v>0</v>
      </c>
      <c r="V101" s="310">
        <v>0</v>
      </c>
      <c r="W101" s="310">
        <v>0</v>
      </c>
      <c r="X101" s="310">
        <v>0</v>
      </c>
      <c r="Y101" s="310">
        <v>0</v>
      </c>
      <c r="Z101" s="310">
        <v>1</v>
      </c>
      <c r="AA101" s="310">
        <v>0</v>
      </c>
      <c r="AB101" s="310">
        <v>0</v>
      </c>
      <c r="AC101" s="311">
        <f t="shared" si="4"/>
        <v>1</v>
      </c>
      <c r="AD101" s="297">
        <f t="shared" si="5"/>
        <v>0</v>
      </c>
      <c r="AE101" s="297">
        <f t="shared" si="6"/>
        <v>1</v>
      </c>
      <c r="AF101" s="99"/>
    </row>
    <row r="102" spans="2:32" ht="24" x14ac:dyDescent="0.25">
      <c r="B102" s="216">
        <v>43220.424305555556</v>
      </c>
      <c r="C102" s="210">
        <v>506</v>
      </c>
      <c r="D102" s="210" t="s">
        <v>512</v>
      </c>
      <c r="E102" s="210" t="s">
        <v>7</v>
      </c>
      <c r="F102" s="210" t="s">
        <v>1</v>
      </c>
      <c r="H102" s="292" t="s">
        <v>243</v>
      </c>
      <c r="I102" s="217">
        <v>43196.479861111111</v>
      </c>
      <c r="J102" s="214" t="s">
        <v>1</v>
      </c>
      <c r="K102" s="289">
        <v>1</v>
      </c>
      <c r="L102" s="287"/>
      <c r="N102" s="312" t="s">
        <v>7</v>
      </c>
      <c r="O102" s="313">
        <v>155</v>
      </c>
      <c r="P102" s="214" t="s">
        <v>105</v>
      </c>
      <c r="Q102" s="309">
        <v>0</v>
      </c>
      <c r="R102" s="309"/>
      <c r="S102" s="309">
        <v>1</v>
      </c>
      <c r="T102" s="309">
        <v>0</v>
      </c>
      <c r="U102" s="310">
        <v>0</v>
      </c>
      <c r="V102" s="310">
        <v>0</v>
      </c>
      <c r="W102" s="310">
        <v>0</v>
      </c>
      <c r="X102" s="310">
        <v>0</v>
      </c>
      <c r="Y102" s="310">
        <v>1</v>
      </c>
      <c r="Z102" s="310">
        <v>0</v>
      </c>
      <c r="AA102" s="310">
        <v>0</v>
      </c>
      <c r="AB102" s="310">
        <v>0</v>
      </c>
      <c r="AC102" s="311">
        <f t="shared" si="4"/>
        <v>1</v>
      </c>
      <c r="AD102" s="297">
        <f t="shared" si="5"/>
        <v>1</v>
      </c>
      <c r="AE102" s="297">
        <f t="shared" si="6"/>
        <v>0</v>
      </c>
      <c r="AF102" s="99"/>
    </row>
    <row r="103" spans="2:32" x14ac:dyDescent="0.25">
      <c r="B103" s="216">
        <v>43220.430555555555</v>
      </c>
      <c r="C103" s="210">
        <v>506</v>
      </c>
      <c r="D103" s="210" t="s">
        <v>512</v>
      </c>
      <c r="E103" s="210" t="s">
        <v>7</v>
      </c>
      <c r="F103" s="210" t="s">
        <v>2</v>
      </c>
      <c r="H103" s="292"/>
      <c r="I103" s="217">
        <v>43220.543749999997</v>
      </c>
      <c r="J103" s="214" t="s">
        <v>1</v>
      </c>
      <c r="K103" s="289">
        <v>1</v>
      </c>
      <c r="L103" s="287"/>
      <c r="N103" s="289" t="s">
        <v>29</v>
      </c>
      <c r="O103" s="289">
        <v>390</v>
      </c>
      <c r="P103" s="214" t="s">
        <v>30</v>
      </c>
      <c r="Q103" s="309">
        <v>0</v>
      </c>
      <c r="R103" s="309"/>
      <c r="S103" s="309">
        <v>1</v>
      </c>
      <c r="T103" s="309">
        <v>0</v>
      </c>
      <c r="U103" s="310">
        <v>0</v>
      </c>
      <c r="V103" s="310">
        <v>0</v>
      </c>
      <c r="W103" s="310">
        <v>0</v>
      </c>
      <c r="X103" s="310">
        <v>0</v>
      </c>
      <c r="Y103" s="310">
        <v>0</v>
      </c>
      <c r="Z103" s="310">
        <v>1</v>
      </c>
      <c r="AA103" s="310">
        <v>0</v>
      </c>
      <c r="AB103" s="310">
        <v>0</v>
      </c>
      <c r="AC103" s="311">
        <f t="shared" si="4"/>
        <v>1</v>
      </c>
      <c r="AD103" s="297">
        <f t="shared" si="5"/>
        <v>0</v>
      </c>
      <c r="AE103" s="297">
        <f t="shared" si="6"/>
        <v>1</v>
      </c>
      <c r="AF103" s="99"/>
    </row>
    <row r="104" spans="2:32" ht="24" x14ac:dyDescent="0.25">
      <c r="B104" s="216">
        <v>43220.479166666664</v>
      </c>
      <c r="C104" s="210">
        <v>367</v>
      </c>
      <c r="D104" s="210" t="s">
        <v>233</v>
      </c>
      <c r="E104" s="210" t="s">
        <v>7</v>
      </c>
      <c r="F104" s="210" t="s">
        <v>1</v>
      </c>
      <c r="H104" s="214" t="s">
        <v>279</v>
      </c>
      <c r="I104" s="217">
        <v>43192.779861111114</v>
      </c>
      <c r="J104" s="214" t="s">
        <v>1</v>
      </c>
      <c r="K104" s="289">
        <v>1</v>
      </c>
      <c r="L104" s="287"/>
      <c r="N104" s="312" t="s">
        <v>7</v>
      </c>
      <c r="O104" s="289">
        <v>467</v>
      </c>
      <c r="P104" s="214" t="s">
        <v>362</v>
      </c>
      <c r="Q104" s="309">
        <v>0</v>
      </c>
      <c r="R104" s="309"/>
      <c r="S104" s="309">
        <v>1</v>
      </c>
      <c r="T104" s="309">
        <v>0</v>
      </c>
      <c r="U104" s="310">
        <v>0</v>
      </c>
      <c r="V104" s="310">
        <v>0</v>
      </c>
      <c r="W104" s="310">
        <v>0</v>
      </c>
      <c r="X104" s="310">
        <v>0</v>
      </c>
      <c r="Y104" s="310">
        <v>1</v>
      </c>
      <c r="Z104" s="310">
        <v>0</v>
      </c>
      <c r="AA104" s="310">
        <v>0</v>
      </c>
      <c r="AB104" s="310">
        <v>0</v>
      </c>
      <c r="AC104" s="311">
        <f t="shared" si="4"/>
        <v>1</v>
      </c>
      <c r="AD104" s="297">
        <f t="shared" si="5"/>
        <v>1</v>
      </c>
      <c r="AE104" s="297">
        <f t="shared" si="6"/>
        <v>0</v>
      </c>
      <c r="AF104" s="99"/>
    </row>
    <row r="105" spans="2:32" x14ac:dyDescent="0.25">
      <c r="B105" s="216">
        <v>43220.543749999997</v>
      </c>
      <c r="C105" s="210">
        <v>157</v>
      </c>
      <c r="D105" s="210" t="s">
        <v>243</v>
      </c>
      <c r="E105" s="210" t="s">
        <v>7</v>
      </c>
      <c r="F105" s="210" t="s">
        <v>1</v>
      </c>
      <c r="H105" s="214"/>
      <c r="I105" s="217">
        <v>43213.49722222222</v>
      </c>
      <c r="J105" s="214" t="s">
        <v>1</v>
      </c>
      <c r="K105" s="289">
        <v>1</v>
      </c>
      <c r="L105" s="287"/>
      <c r="N105" s="289" t="s">
        <v>34</v>
      </c>
      <c r="O105" s="289">
        <v>199</v>
      </c>
      <c r="P105" s="214" t="s">
        <v>169</v>
      </c>
      <c r="Q105" s="309">
        <v>0</v>
      </c>
      <c r="R105" s="309"/>
      <c r="S105" s="309">
        <v>1</v>
      </c>
      <c r="T105" s="309">
        <v>0</v>
      </c>
      <c r="U105" s="310">
        <v>0</v>
      </c>
      <c r="V105" s="310">
        <v>0</v>
      </c>
      <c r="W105" s="310">
        <v>0</v>
      </c>
      <c r="X105" s="310">
        <v>0</v>
      </c>
      <c r="Y105" s="310">
        <v>0</v>
      </c>
      <c r="Z105" s="310">
        <v>1</v>
      </c>
      <c r="AA105" s="310">
        <v>0</v>
      </c>
      <c r="AB105" s="310">
        <v>0</v>
      </c>
      <c r="AC105" s="311">
        <f t="shared" si="4"/>
        <v>1</v>
      </c>
      <c r="AD105" s="297">
        <f t="shared" si="5"/>
        <v>0</v>
      </c>
      <c r="AE105" s="297">
        <f t="shared" si="6"/>
        <v>1</v>
      </c>
      <c r="AF105" s="99"/>
    </row>
    <row r="106" spans="2:32" ht="24" x14ac:dyDescent="0.25">
      <c r="B106" s="216">
        <v>43220.597916666666</v>
      </c>
      <c r="C106" s="210">
        <v>367</v>
      </c>
      <c r="D106" s="210" t="s">
        <v>233</v>
      </c>
      <c r="E106" s="210" t="s">
        <v>7</v>
      </c>
      <c r="F106" s="210" t="s">
        <v>2</v>
      </c>
      <c r="H106" s="290" t="s">
        <v>223</v>
      </c>
      <c r="I106" s="291">
        <v>43200.505555555559</v>
      </c>
      <c r="J106" s="290" t="s">
        <v>2</v>
      </c>
      <c r="K106" s="293">
        <v>1</v>
      </c>
      <c r="L106" s="287"/>
      <c r="N106" s="289" t="s">
        <v>39</v>
      </c>
      <c r="O106" s="289">
        <v>258</v>
      </c>
      <c r="P106" s="214" t="s">
        <v>165</v>
      </c>
      <c r="Q106" s="309">
        <v>0</v>
      </c>
      <c r="R106" s="309"/>
      <c r="S106" s="309">
        <v>1</v>
      </c>
      <c r="T106" s="309">
        <v>0</v>
      </c>
      <c r="U106" s="310">
        <v>0</v>
      </c>
      <c r="V106" s="310">
        <v>0</v>
      </c>
      <c r="W106" s="310">
        <v>0</v>
      </c>
      <c r="X106" s="310">
        <v>0</v>
      </c>
      <c r="Y106" s="310">
        <v>0</v>
      </c>
      <c r="Z106" s="310">
        <v>1</v>
      </c>
      <c r="AA106" s="310">
        <v>0</v>
      </c>
      <c r="AB106" s="310">
        <v>0</v>
      </c>
      <c r="AC106" s="311">
        <f t="shared" si="4"/>
        <v>1</v>
      </c>
      <c r="AD106" s="297">
        <f t="shared" si="5"/>
        <v>0</v>
      </c>
      <c r="AE106" s="297">
        <f t="shared" si="6"/>
        <v>1</v>
      </c>
      <c r="AF106" s="99"/>
    </row>
    <row r="107" spans="2:32" x14ac:dyDescent="0.25">
      <c r="B107" s="216">
        <v>43220.772916666669</v>
      </c>
      <c r="C107" s="210">
        <v>143</v>
      </c>
      <c r="D107" s="210" t="s">
        <v>276</v>
      </c>
      <c r="E107" s="210" t="s">
        <v>48</v>
      </c>
      <c r="F107" s="210" t="s">
        <v>2</v>
      </c>
      <c r="H107" s="290"/>
      <c r="I107" s="291">
        <v>43200.540972222225</v>
      </c>
      <c r="J107" s="290" t="s">
        <v>2</v>
      </c>
      <c r="K107" s="293">
        <v>1</v>
      </c>
      <c r="L107" s="287"/>
      <c r="N107" s="312" t="s">
        <v>17</v>
      </c>
      <c r="O107" s="313">
        <v>122</v>
      </c>
      <c r="P107" s="214" t="s">
        <v>77</v>
      </c>
      <c r="Q107" s="309">
        <v>0</v>
      </c>
      <c r="R107" s="309"/>
      <c r="S107" s="309">
        <v>1</v>
      </c>
      <c r="T107" s="309">
        <v>0</v>
      </c>
      <c r="U107" s="310">
        <v>0</v>
      </c>
      <c r="V107" s="310">
        <v>0</v>
      </c>
      <c r="W107" s="310">
        <v>0</v>
      </c>
      <c r="X107" s="310">
        <v>0</v>
      </c>
      <c r="Y107" s="310">
        <v>0</v>
      </c>
      <c r="Z107" s="310">
        <v>1</v>
      </c>
      <c r="AA107" s="310">
        <v>0</v>
      </c>
      <c r="AB107" s="310">
        <v>0</v>
      </c>
      <c r="AC107" s="311">
        <f t="shared" si="4"/>
        <v>1</v>
      </c>
      <c r="AD107" s="297">
        <f t="shared" si="5"/>
        <v>0</v>
      </c>
      <c r="AE107" s="297">
        <f t="shared" si="6"/>
        <v>1</v>
      </c>
      <c r="AF107" s="99"/>
    </row>
    <row r="108" spans="2:32" x14ac:dyDescent="0.25">
      <c r="H108" s="290"/>
      <c r="I108" s="291">
        <v>43216.457638888889</v>
      </c>
      <c r="J108" s="290" t="s">
        <v>2</v>
      </c>
      <c r="K108" s="293">
        <v>1</v>
      </c>
      <c r="L108" s="287"/>
      <c r="N108" s="312" t="s">
        <v>58</v>
      </c>
      <c r="O108" s="313">
        <v>138</v>
      </c>
      <c r="P108" s="214" t="s">
        <v>59</v>
      </c>
      <c r="Q108" s="309">
        <v>0</v>
      </c>
      <c r="R108" s="309"/>
      <c r="S108" s="309">
        <v>1</v>
      </c>
      <c r="T108" s="309">
        <v>0</v>
      </c>
      <c r="U108" s="310">
        <v>0</v>
      </c>
      <c r="V108" s="310">
        <v>0</v>
      </c>
      <c r="W108" s="310">
        <v>0</v>
      </c>
      <c r="X108" s="310">
        <v>0</v>
      </c>
      <c r="Y108" s="310">
        <v>1</v>
      </c>
      <c r="Z108" s="310">
        <v>0</v>
      </c>
      <c r="AA108" s="310">
        <v>0</v>
      </c>
      <c r="AB108" s="310">
        <v>0</v>
      </c>
      <c r="AC108" s="311">
        <f t="shared" si="4"/>
        <v>1</v>
      </c>
      <c r="AD108" s="297">
        <f t="shared" si="5"/>
        <v>1</v>
      </c>
      <c r="AE108" s="297">
        <f t="shared" si="6"/>
        <v>0</v>
      </c>
      <c r="AF108" s="99"/>
    </row>
    <row r="109" spans="2:32" x14ac:dyDescent="0.25">
      <c r="B109" s="243"/>
      <c r="C109" s="244"/>
      <c r="D109" s="244"/>
      <c r="E109" s="244"/>
      <c r="F109" s="244"/>
      <c r="H109" s="290"/>
      <c r="I109" s="291">
        <v>43216.470833333333</v>
      </c>
      <c r="J109" s="290" t="s">
        <v>1</v>
      </c>
      <c r="K109" s="293">
        <v>1</v>
      </c>
      <c r="L109" s="287"/>
      <c r="N109" s="289" t="s">
        <v>7</v>
      </c>
      <c r="O109" s="289">
        <v>499</v>
      </c>
      <c r="P109" s="214" t="s">
        <v>426</v>
      </c>
      <c r="Q109" s="309">
        <v>0</v>
      </c>
      <c r="R109" s="309"/>
      <c r="S109" s="309">
        <v>1</v>
      </c>
      <c r="T109" s="309">
        <v>0</v>
      </c>
      <c r="U109" s="310">
        <v>0</v>
      </c>
      <c r="V109" s="310">
        <v>0</v>
      </c>
      <c r="W109" s="310">
        <v>0</v>
      </c>
      <c r="X109" s="310">
        <v>0</v>
      </c>
      <c r="Y109" s="310">
        <v>0</v>
      </c>
      <c r="Z109" s="310">
        <v>1</v>
      </c>
      <c r="AA109" s="310">
        <v>0</v>
      </c>
      <c r="AB109" s="310">
        <v>0</v>
      </c>
      <c r="AC109" s="311">
        <f t="shared" si="4"/>
        <v>1</v>
      </c>
      <c r="AD109" s="297">
        <f t="shared" si="5"/>
        <v>0</v>
      </c>
      <c r="AE109" s="297">
        <f t="shared" si="6"/>
        <v>1</v>
      </c>
      <c r="AF109" s="99"/>
    </row>
    <row r="110" spans="2:32" ht="24" x14ac:dyDescent="0.25">
      <c r="B110" s="243"/>
      <c r="C110" s="244"/>
      <c r="D110" s="244"/>
      <c r="E110" s="244"/>
      <c r="F110" s="244"/>
      <c r="H110" s="290" t="s">
        <v>337</v>
      </c>
      <c r="I110" s="291">
        <v>43191.803472222222</v>
      </c>
      <c r="J110" s="290" t="s">
        <v>1</v>
      </c>
      <c r="K110" s="293">
        <v>1</v>
      </c>
      <c r="L110" s="287"/>
      <c r="N110" s="289" t="s">
        <v>136</v>
      </c>
      <c r="O110" s="289">
        <v>128</v>
      </c>
      <c r="P110" s="214" t="s">
        <v>179</v>
      </c>
      <c r="Q110" s="309">
        <v>0</v>
      </c>
      <c r="R110" s="309"/>
      <c r="S110" s="309">
        <v>1</v>
      </c>
      <c r="T110" s="309">
        <v>0</v>
      </c>
      <c r="U110" s="310">
        <v>0</v>
      </c>
      <c r="V110" s="310">
        <v>0</v>
      </c>
      <c r="W110" s="310">
        <v>0</v>
      </c>
      <c r="X110" s="310">
        <v>0</v>
      </c>
      <c r="Y110" s="310">
        <v>1</v>
      </c>
      <c r="Z110" s="310">
        <v>0</v>
      </c>
      <c r="AA110" s="310">
        <v>0</v>
      </c>
      <c r="AB110" s="310">
        <v>0</v>
      </c>
      <c r="AC110" s="311">
        <f t="shared" si="4"/>
        <v>1</v>
      </c>
      <c r="AD110" s="297">
        <f t="shared" si="5"/>
        <v>1</v>
      </c>
      <c r="AE110" s="297">
        <f t="shared" si="6"/>
        <v>0</v>
      </c>
      <c r="AF110" s="99"/>
    </row>
    <row r="111" spans="2:32" x14ac:dyDescent="0.25">
      <c r="B111" s="243"/>
      <c r="C111" s="244"/>
      <c r="D111" s="244"/>
      <c r="E111" s="244"/>
      <c r="F111" s="244"/>
      <c r="H111" s="290"/>
      <c r="I111" s="291">
        <v>43196.830555555556</v>
      </c>
      <c r="J111" s="290" t="s">
        <v>1</v>
      </c>
      <c r="K111" s="293">
        <v>1</v>
      </c>
      <c r="L111" s="287"/>
      <c r="N111" s="312" t="s">
        <v>41</v>
      </c>
      <c r="O111" s="313">
        <v>184</v>
      </c>
      <c r="P111" s="214" t="s">
        <v>73</v>
      </c>
      <c r="Q111" s="309">
        <v>0</v>
      </c>
      <c r="R111" s="309"/>
      <c r="S111" s="309">
        <v>1</v>
      </c>
      <c r="T111" s="309">
        <v>0</v>
      </c>
      <c r="U111" s="310">
        <v>0</v>
      </c>
      <c r="V111" s="310">
        <v>0</v>
      </c>
      <c r="W111" s="310">
        <v>0</v>
      </c>
      <c r="X111" s="310">
        <v>0</v>
      </c>
      <c r="Y111" s="310">
        <v>1</v>
      </c>
      <c r="Z111" s="310">
        <v>0</v>
      </c>
      <c r="AA111" s="310">
        <v>0</v>
      </c>
      <c r="AB111" s="310">
        <v>0</v>
      </c>
      <c r="AC111" s="311">
        <f t="shared" si="4"/>
        <v>1</v>
      </c>
      <c r="AD111" s="297">
        <f t="shared" si="5"/>
        <v>1</v>
      </c>
      <c r="AE111" s="297">
        <f t="shared" si="6"/>
        <v>0</v>
      </c>
      <c r="AF111" s="99"/>
    </row>
    <row r="112" spans="2:32" x14ac:dyDescent="0.25">
      <c r="B112" s="243"/>
      <c r="C112" s="244"/>
      <c r="D112" s="244"/>
      <c r="E112" s="244"/>
      <c r="F112" s="244"/>
      <c r="H112" s="290"/>
      <c r="I112" s="291">
        <v>43200.715277777781</v>
      </c>
      <c r="J112" s="290" t="s">
        <v>1</v>
      </c>
      <c r="K112" s="293">
        <v>1</v>
      </c>
      <c r="L112" s="287"/>
      <c r="N112" s="312" t="s">
        <v>7</v>
      </c>
      <c r="O112" s="289">
        <v>465</v>
      </c>
      <c r="P112" s="214" t="s">
        <v>363</v>
      </c>
      <c r="Q112" s="309">
        <v>0</v>
      </c>
      <c r="R112" s="309"/>
      <c r="S112" s="309">
        <v>1</v>
      </c>
      <c r="T112" s="309">
        <v>0</v>
      </c>
      <c r="U112" s="310">
        <v>0</v>
      </c>
      <c r="V112" s="310">
        <v>0</v>
      </c>
      <c r="W112" s="310">
        <v>0</v>
      </c>
      <c r="X112" s="310">
        <v>0</v>
      </c>
      <c r="Y112" s="310">
        <v>1</v>
      </c>
      <c r="Z112" s="310">
        <v>0</v>
      </c>
      <c r="AA112" s="310">
        <v>0</v>
      </c>
      <c r="AB112" s="310">
        <v>0</v>
      </c>
      <c r="AC112" s="311">
        <f t="shared" si="4"/>
        <v>1</v>
      </c>
      <c r="AD112" s="297">
        <f t="shared" si="5"/>
        <v>1</v>
      </c>
      <c r="AE112" s="297">
        <f t="shared" si="6"/>
        <v>0</v>
      </c>
      <c r="AF112" s="99"/>
    </row>
    <row r="113" spans="2:32" x14ac:dyDescent="0.25">
      <c r="B113" s="243"/>
      <c r="C113" s="244"/>
      <c r="D113" s="244"/>
      <c r="E113" s="244"/>
      <c r="F113" s="244"/>
      <c r="H113" s="290"/>
      <c r="I113" s="291">
        <v>43202.847222222219</v>
      </c>
      <c r="J113" s="290" t="s">
        <v>1</v>
      </c>
      <c r="K113" s="293">
        <v>1</v>
      </c>
      <c r="L113" s="287"/>
      <c r="N113" s="289" t="s">
        <v>7</v>
      </c>
      <c r="O113" s="289">
        <v>225</v>
      </c>
      <c r="P113" s="214" t="s">
        <v>153</v>
      </c>
      <c r="Q113" s="309">
        <v>0</v>
      </c>
      <c r="R113" s="309"/>
      <c r="S113" s="309"/>
      <c r="T113" s="309">
        <v>1</v>
      </c>
      <c r="U113" s="310">
        <v>0</v>
      </c>
      <c r="V113" s="310">
        <v>0</v>
      </c>
      <c r="W113" s="310">
        <v>0</v>
      </c>
      <c r="X113" s="310">
        <v>0</v>
      </c>
      <c r="Y113" s="310">
        <v>0</v>
      </c>
      <c r="Z113" s="310">
        <v>0</v>
      </c>
      <c r="AA113" s="310">
        <v>0</v>
      </c>
      <c r="AB113" s="310">
        <v>1</v>
      </c>
      <c r="AC113" s="311">
        <f t="shared" si="4"/>
        <v>1</v>
      </c>
      <c r="AD113" s="297">
        <f t="shared" si="5"/>
        <v>0</v>
      </c>
      <c r="AE113" s="297">
        <f t="shared" si="6"/>
        <v>1</v>
      </c>
      <c r="AF113" s="99"/>
    </row>
    <row r="114" spans="2:32" x14ac:dyDescent="0.25">
      <c r="B114" s="243"/>
      <c r="C114" s="244"/>
      <c r="D114" s="244"/>
      <c r="E114" s="244"/>
      <c r="F114" s="244"/>
      <c r="H114" s="290"/>
      <c r="I114" s="291">
        <v>43204.67083333333</v>
      </c>
      <c r="J114" s="290" t="s">
        <v>1</v>
      </c>
      <c r="K114" s="293">
        <v>1</v>
      </c>
      <c r="L114" s="287"/>
      <c r="N114" s="289" t="s">
        <v>7</v>
      </c>
      <c r="O114" s="289">
        <v>252</v>
      </c>
      <c r="P114" s="214" t="s">
        <v>147</v>
      </c>
      <c r="Q114" s="309">
        <v>0</v>
      </c>
      <c r="R114" s="309"/>
      <c r="S114" s="309"/>
      <c r="T114" s="309">
        <v>1</v>
      </c>
      <c r="U114" s="310">
        <v>0</v>
      </c>
      <c r="V114" s="310">
        <v>0</v>
      </c>
      <c r="W114" s="310">
        <v>0</v>
      </c>
      <c r="X114" s="310">
        <v>0</v>
      </c>
      <c r="Y114" s="310">
        <v>0</v>
      </c>
      <c r="Z114" s="310">
        <v>0</v>
      </c>
      <c r="AA114" s="310">
        <v>1</v>
      </c>
      <c r="AB114" s="310">
        <v>0</v>
      </c>
      <c r="AC114" s="311">
        <f t="shared" ref="AC114:AC145" si="7">+SUM(Q114:T114)</f>
        <v>1</v>
      </c>
      <c r="AD114" s="297">
        <f t="shared" si="5"/>
        <v>1</v>
      </c>
      <c r="AE114" s="297">
        <f t="shared" si="6"/>
        <v>0</v>
      </c>
      <c r="AF114" s="99"/>
    </row>
    <row r="115" spans="2:32" ht="36" x14ac:dyDescent="0.25">
      <c r="B115" s="243"/>
      <c r="C115" s="244"/>
      <c r="D115" s="244"/>
      <c r="E115" s="244"/>
      <c r="F115" s="244"/>
      <c r="H115" s="292" t="s">
        <v>268</v>
      </c>
      <c r="I115" s="217">
        <v>43193.504861111112</v>
      </c>
      <c r="J115" s="214" t="s">
        <v>1</v>
      </c>
      <c r="K115" s="289">
        <v>1</v>
      </c>
      <c r="L115" s="287"/>
      <c r="N115" s="289" t="s">
        <v>7</v>
      </c>
      <c r="O115" s="313">
        <v>198</v>
      </c>
      <c r="P115" s="214" t="s">
        <v>151</v>
      </c>
      <c r="Q115" s="309">
        <v>0</v>
      </c>
      <c r="R115" s="309"/>
      <c r="S115" s="309"/>
      <c r="T115" s="309">
        <v>1</v>
      </c>
      <c r="U115" s="310">
        <v>0</v>
      </c>
      <c r="V115" s="310">
        <v>0</v>
      </c>
      <c r="W115" s="310">
        <v>0</v>
      </c>
      <c r="X115" s="310">
        <v>0</v>
      </c>
      <c r="Y115" s="310">
        <v>0</v>
      </c>
      <c r="Z115" s="310">
        <v>0</v>
      </c>
      <c r="AA115" s="310">
        <v>0</v>
      </c>
      <c r="AB115" s="310">
        <v>1</v>
      </c>
      <c r="AC115" s="311">
        <f t="shared" si="7"/>
        <v>1</v>
      </c>
      <c r="AD115" s="297">
        <f t="shared" si="5"/>
        <v>0</v>
      </c>
      <c r="AE115" s="297">
        <f t="shared" si="6"/>
        <v>1</v>
      </c>
      <c r="AF115" s="99"/>
    </row>
    <row r="116" spans="2:32" ht="36" x14ac:dyDescent="0.25">
      <c r="B116" s="243"/>
      <c r="C116" s="244"/>
      <c r="D116" s="244"/>
      <c r="E116" s="244"/>
      <c r="F116" s="244"/>
      <c r="H116" s="214" t="s">
        <v>282</v>
      </c>
      <c r="I116" s="217">
        <v>43216.59375</v>
      </c>
      <c r="J116" s="214" t="s">
        <v>2</v>
      </c>
      <c r="K116" s="289">
        <v>1</v>
      </c>
      <c r="L116" s="287"/>
      <c r="N116" s="289" t="s">
        <v>19</v>
      </c>
      <c r="O116" s="313">
        <v>270</v>
      </c>
      <c r="P116" s="214" t="s">
        <v>159</v>
      </c>
      <c r="Q116" s="309">
        <v>0</v>
      </c>
      <c r="R116" s="309"/>
      <c r="S116" s="309"/>
      <c r="T116" s="309">
        <v>1</v>
      </c>
      <c r="U116" s="310">
        <v>0</v>
      </c>
      <c r="V116" s="310">
        <v>0</v>
      </c>
      <c r="W116" s="310">
        <v>0</v>
      </c>
      <c r="X116" s="310">
        <v>0</v>
      </c>
      <c r="Y116" s="310">
        <v>0</v>
      </c>
      <c r="Z116" s="310">
        <v>0</v>
      </c>
      <c r="AA116" s="310">
        <v>0</v>
      </c>
      <c r="AB116" s="310">
        <v>1</v>
      </c>
      <c r="AC116" s="311">
        <f t="shared" si="7"/>
        <v>1</v>
      </c>
      <c r="AD116" s="297">
        <f t="shared" si="5"/>
        <v>0</v>
      </c>
      <c r="AE116" s="297">
        <f t="shared" si="6"/>
        <v>1</v>
      </c>
      <c r="AF116" s="99"/>
    </row>
    <row r="117" spans="2:32" ht="36" x14ac:dyDescent="0.25">
      <c r="B117" s="243"/>
      <c r="C117" s="244"/>
      <c r="D117" s="244"/>
      <c r="E117" s="244"/>
      <c r="F117" s="244"/>
      <c r="H117" s="214" t="s">
        <v>289</v>
      </c>
      <c r="I117" s="217">
        <v>43196.615972222222</v>
      </c>
      <c r="J117" s="214" t="s">
        <v>1</v>
      </c>
      <c r="K117" s="289">
        <v>1</v>
      </c>
      <c r="L117" s="287"/>
      <c r="N117" s="289" t="s">
        <v>19</v>
      </c>
      <c r="O117" s="313">
        <v>289</v>
      </c>
      <c r="P117" s="315" t="s">
        <v>162</v>
      </c>
      <c r="Q117" s="309">
        <v>0</v>
      </c>
      <c r="R117" s="309"/>
      <c r="S117" s="309"/>
      <c r="T117" s="309">
        <v>1</v>
      </c>
      <c r="U117" s="310">
        <v>0</v>
      </c>
      <c r="V117" s="310">
        <v>0</v>
      </c>
      <c r="W117" s="310">
        <v>0</v>
      </c>
      <c r="X117" s="310">
        <v>0</v>
      </c>
      <c r="Y117" s="310">
        <v>0</v>
      </c>
      <c r="Z117" s="310">
        <v>0</v>
      </c>
      <c r="AA117" s="310">
        <v>0</v>
      </c>
      <c r="AB117" s="310">
        <v>1</v>
      </c>
      <c r="AC117" s="311">
        <f t="shared" si="7"/>
        <v>1</v>
      </c>
      <c r="AD117" s="297">
        <f t="shared" si="5"/>
        <v>0</v>
      </c>
      <c r="AE117" s="297">
        <f t="shared" si="6"/>
        <v>1</v>
      </c>
      <c r="AF117" s="99"/>
    </row>
    <row r="118" spans="2:32" x14ac:dyDescent="0.25">
      <c r="B118" s="243"/>
      <c r="C118" s="244"/>
      <c r="D118" s="244"/>
      <c r="E118" s="244"/>
      <c r="F118" s="244"/>
      <c r="H118" s="214"/>
      <c r="I118" s="217">
        <v>43214.809027777781</v>
      </c>
      <c r="J118" s="214" t="s">
        <v>1</v>
      </c>
      <c r="K118" s="289">
        <v>1</v>
      </c>
      <c r="L118" s="287"/>
      <c r="N118" s="312" t="s">
        <v>39</v>
      </c>
      <c r="O118" s="289">
        <v>305</v>
      </c>
      <c r="P118" s="214" t="s">
        <v>74</v>
      </c>
      <c r="Q118" s="309">
        <v>0</v>
      </c>
      <c r="R118" s="309"/>
      <c r="S118" s="309"/>
      <c r="T118" s="309">
        <v>1</v>
      </c>
      <c r="U118" s="310">
        <v>0</v>
      </c>
      <c r="V118" s="310">
        <v>0</v>
      </c>
      <c r="W118" s="310">
        <v>0</v>
      </c>
      <c r="X118" s="310">
        <v>0</v>
      </c>
      <c r="Y118" s="310">
        <v>0</v>
      </c>
      <c r="Z118" s="310">
        <v>0</v>
      </c>
      <c r="AA118" s="310">
        <v>0</v>
      </c>
      <c r="AB118" s="310">
        <v>1</v>
      </c>
      <c r="AC118" s="311">
        <f t="shared" si="7"/>
        <v>1</v>
      </c>
      <c r="AD118" s="297">
        <f t="shared" si="5"/>
        <v>0</v>
      </c>
      <c r="AE118" s="297">
        <f t="shared" si="6"/>
        <v>1</v>
      </c>
      <c r="AF118" s="99"/>
    </row>
    <row r="119" spans="2:32" ht="24" x14ac:dyDescent="0.25">
      <c r="B119" s="243"/>
      <c r="C119" s="244"/>
      <c r="D119" s="244"/>
      <c r="E119" s="244"/>
      <c r="F119" s="244"/>
      <c r="H119" s="214" t="s">
        <v>212</v>
      </c>
      <c r="I119" s="217">
        <v>43200.714583333334</v>
      </c>
      <c r="J119" s="214" t="s">
        <v>1</v>
      </c>
      <c r="K119" s="289">
        <v>1</v>
      </c>
      <c r="L119" s="287"/>
      <c r="N119" s="289" t="s">
        <v>182</v>
      </c>
      <c r="O119" s="289">
        <v>266</v>
      </c>
      <c r="P119" s="214" t="s">
        <v>175</v>
      </c>
      <c r="Q119" s="309">
        <v>0</v>
      </c>
      <c r="R119" s="309"/>
      <c r="S119" s="309"/>
      <c r="T119" s="309">
        <v>1</v>
      </c>
      <c r="U119" s="310">
        <v>0</v>
      </c>
      <c r="V119" s="310">
        <v>0</v>
      </c>
      <c r="W119" s="310">
        <v>0</v>
      </c>
      <c r="X119" s="310">
        <v>0</v>
      </c>
      <c r="Y119" s="310">
        <v>0</v>
      </c>
      <c r="Z119" s="310">
        <v>0</v>
      </c>
      <c r="AA119" s="310">
        <v>0</v>
      </c>
      <c r="AB119" s="310">
        <v>1</v>
      </c>
      <c r="AC119" s="311">
        <f t="shared" si="7"/>
        <v>1</v>
      </c>
      <c r="AD119" s="297">
        <f t="shared" si="5"/>
        <v>0</v>
      </c>
      <c r="AE119" s="297">
        <f t="shared" si="6"/>
        <v>1</v>
      </c>
      <c r="AF119" s="99"/>
    </row>
    <row r="120" spans="2:32" ht="24" x14ac:dyDescent="0.25">
      <c r="B120" s="243"/>
      <c r="C120" s="244"/>
      <c r="D120" s="244"/>
      <c r="E120" s="244"/>
      <c r="F120" s="244"/>
      <c r="H120" s="214" t="s">
        <v>221</v>
      </c>
      <c r="I120" s="217">
        <v>43192.663888888892</v>
      </c>
      <c r="J120" s="214" t="s">
        <v>2</v>
      </c>
      <c r="K120" s="289">
        <v>1</v>
      </c>
      <c r="L120" s="287"/>
      <c r="N120" s="312" t="s">
        <v>50</v>
      </c>
      <c r="O120" s="289">
        <v>139</v>
      </c>
      <c r="P120" s="214" t="s">
        <v>51</v>
      </c>
      <c r="Q120" s="309">
        <v>0</v>
      </c>
      <c r="R120" s="309"/>
      <c r="S120" s="309"/>
      <c r="T120" s="309">
        <v>1</v>
      </c>
      <c r="U120" s="310">
        <v>0</v>
      </c>
      <c r="V120" s="310">
        <v>0</v>
      </c>
      <c r="W120" s="310">
        <v>0</v>
      </c>
      <c r="X120" s="310">
        <v>0</v>
      </c>
      <c r="Y120" s="310">
        <v>0</v>
      </c>
      <c r="Z120" s="310">
        <v>0</v>
      </c>
      <c r="AA120" s="310">
        <v>0</v>
      </c>
      <c r="AB120" s="310">
        <v>1</v>
      </c>
      <c r="AC120" s="311">
        <f t="shared" si="7"/>
        <v>1</v>
      </c>
      <c r="AD120" s="297">
        <f t="shared" si="5"/>
        <v>0</v>
      </c>
      <c r="AE120" s="297">
        <f t="shared" si="6"/>
        <v>1</v>
      </c>
      <c r="AF120" s="99"/>
    </row>
    <row r="121" spans="2:32" x14ac:dyDescent="0.25">
      <c r="B121" s="243"/>
      <c r="C121" s="244"/>
      <c r="D121" s="244"/>
      <c r="E121" s="244"/>
      <c r="F121" s="244"/>
      <c r="H121" s="214"/>
      <c r="I121" s="217">
        <v>43194.658333333333</v>
      </c>
      <c r="J121" s="214" t="s">
        <v>2</v>
      </c>
      <c r="K121" s="289">
        <v>1</v>
      </c>
      <c r="L121" s="287"/>
      <c r="N121" s="289" t="s">
        <v>7</v>
      </c>
      <c r="O121" s="289">
        <v>268</v>
      </c>
      <c r="P121" s="214" t="s">
        <v>43</v>
      </c>
      <c r="Q121" s="309">
        <v>0</v>
      </c>
      <c r="R121" s="309"/>
      <c r="S121" s="309"/>
      <c r="T121" s="309">
        <v>0</v>
      </c>
      <c r="U121" s="310">
        <v>0</v>
      </c>
      <c r="V121" s="310">
        <v>0</v>
      </c>
      <c r="W121" s="310">
        <v>0</v>
      </c>
      <c r="X121" s="310">
        <v>0</v>
      </c>
      <c r="Y121" s="310">
        <v>0</v>
      </c>
      <c r="Z121" s="310">
        <v>0</v>
      </c>
      <c r="AA121" s="310">
        <v>0</v>
      </c>
      <c r="AB121" s="310">
        <v>0</v>
      </c>
      <c r="AC121" s="311">
        <f t="shared" si="7"/>
        <v>0</v>
      </c>
      <c r="AD121" s="297">
        <f t="shared" si="5"/>
        <v>0</v>
      </c>
      <c r="AE121" s="297">
        <f t="shared" si="6"/>
        <v>0</v>
      </c>
      <c r="AF121" s="99"/>
    </row>
    <row r="122" spans="2:32" ht="24" x14ac:dyDescent="0.25">
      <c r="B122" s="243"/>
      <c r="C122" s="244"/>
      <c r="D122" s="244"/>
      <c r="E122" s="244"/>
      <c r="F122" s="244"/>
      <c r="H122" s="214" t="s">
        <v>238</v>
      </c>
      <c r="I122" s="217">
        <v>43206.693749999999</v>
      </c>
      <c r="J122" s="214" t="s">
        <v>2</v>
      </c>
      <c r="K122" s="289">
        <v>1</v>
      </c>
      <c r="L122" s="287"/>
      <c r="N122" s="312" t="s">
        <v>7</v>
      </c>
      <c r="O122" s="313">
        <v>166</v>
      </c>
      <c r="P122" s="214" t="s">
        <v>23</v>
      </c>
      <c r="Q122" s="309">
        <v>0</v>
      </c>
      <c r="R122" s="309"/>
      <c r="S122" s="309"/>
      <c r="T122" s="309">
        <v>0</v>
      </c>
      <c r="U122" s="310">
        <v>0</v>
      </c>
      <c r="V122" s="310">
        <v>0</v>
      </c>
      <c r="W122" s="310">
        <v>0</v>
      </c>
      <c r="X122" s="310">
        <v>0</v>
      </c>
      <c r="Y122" s="310">
        <v>0</v>
      </c>
      <c r="Z122" s="310">
        <v>0</v>
      </c>
      <c r="AA122" s="310">
        <v>0</v>
      </c>
      <c r="AB122" s="310">
        <v>0</v>
      </c>
      <c r="AC122" s="311">
        <f t="shared" si="7"/>
        <v>0</v>
      </c>
      <c r="AD122" s="297">
        <f t="shared" si="5"/>
        <v>0</v>
      </c>
      <c r="AE122" s="297">
        <f t="shared" si="6"/>
        <v>0</v>
      </c>
      <c r="AF122" s="99"/>
    </row>
    <row r="123" spans="2:32" ht="24" x14ac:dyDescent="0.25">
      <c r="B123" s="243"/>
      <c r="C123" s="244"/>
      <c r="D123" s="244"/>
      <c r="E123" s="244"/>
      <c r="F123" s="244"/>
      <c r="H123" s="292" t="s">
        <v>441</v>
      </c>
      <c r="I123" s="217">
        <v>43199.747916666667</v>
      </c>
      <c r="J123" s="214" t="s">
        <v>2</v>
      </c>
      <c r="K123" s="289">
        <v>1</v>
      </c>
      <c r="L123" s="287"/>
      <c r="N123" s="312" t="s">
        <v>103</v>
      </c>
      <c r="O123" s="313">
        <v>131</v>
      </c>
      <c r="P123" s="214" t="s">
        <v>104</v>
      </c>
      <c r="Q123" s="309">
        <v>0</v>
      </c>
      <c r="R123" s="309"/>
      <c r="S123" s="309"/>
      <c r="T123" s="309">
        <v>0</v>
      </c>
      <c r="U123" s="310">
        <v>0</v>
      </c>
      <c r="V123" s="310">
        <v>0</v>
      </c>
      <c r="W123" s="310">
        <v>0</v>
      </c>
      <c r="X123" s="310">
        <v>0</v>
      </c>
      <c r="Y123" s="310">
        <v>0</v>
      </c>
      <c r="Z123" s="310">
        <v>0</v>
      </c>
      <c r="AA123" s="310">
        <v>0</v>
      </c>
      <c r="AB123" s="310">
        <v>0</v>
      </c>
      <c r="AC123" s="311">
        <f t="shared" si="7"/>
        <v>0</v>
      </c>
      <c r="AD123" s="297">
        <f t="shared" si="5"/>
        <v>0</v>
      </c>
      <c r="AE123" s="297">
        <f t="shared" si="6"/>
        <v>0</v>
      </c>
      <c r="AF123" s="99"/>
    </row>
    <row r="124" spans="2:32" x14ac:dyDescent="0.25">
      <c r="B124" s="243"/>
      <c r="C124" s="244"/>
      <c r="D124" s="244"/>
      <c r="E124" s="244"/>
      <c r="F124" s="244"/>
      <c r="H124" s="292"/>
      <c r="I124" s="217">
        <v>43219.474999999999</v>
      </c>
      <c r="J124" s="214" t="s">
        <v>1</v>
      </c>
      <c r="K124" s="289">
        <v>1</v>
      </c>
      <c r="L124" s="287"/>
      <c r="N124" s="312" t="s">
        <v>131</v>
      </c>
      <c r="O124" s="313">
        <v>134</v>
      </c>
      <c r="P124" s="214" t="s">
        <v>132</v>
      </c>
      <c r="Q124" s="309">
        <v>0</v>
      </c>
      <c r="R124" s="309"/>
      <c r="S124" s="309"/>
      <c r="T124" s="309">
        <v>0</v>
      </c>
      <c r="U124" s="310">
        <v>0</v>
      </c>
      <c r="V124" s="310">
        <v>0</v>
      </c>
      <c r="W124" s="310">
        <v>0</v>
      </c>
      <c r="X124" s="310">
        <v>0</v>
      </c>
      <c r="Y124" s="310">
        <v>0</v>
      </c>
      <c r="Z124" s="310">
        <v>0</v>
      </c>
      <c r="AA124" s="310">
        <v>0</v>
      </c>
      <c r="AB124" s="310">
        <v>0</v>
      </c>
      <c r="AC124" s="311">
        <f t="shared" si="7"/>
        <v>0</v>
      </c>
      <c r="AD124" s="297">
        <f t="shared" si="5"/>
        <v>0</v>
      </c>
      <c r="AE124" s="297">
        <f t="shared" si="6"/>
        <v>0</v>
      </c>
      <c r="AF124" s="99"/>
    </row>
    <row r="125" spans="2:32" ht="24" x14ac:dyDescent="0.25">
      <c r="B125" s="243"/>
      <c r="C125" s="244"/>
      <c r="D125" s="244"/>
      <c r="E125" s="244"/>
      <c r="F125" s="244"/>
      <c r="H125" s="214" t="s">
        <v>495</v>
      </c>
      <c r="I125" s="217">
        <v>43200.617361111108</v>
      </c>
      <c r="J125" s="214" t="s">
        <v>2</v>
      </c>
      <c r="K125" s="289">
        <v>1</v>
      </c>
      <c r="L125" s="287"/>
      <c r="N125" s="312" t="s">
        <v>41</v>
      </c>
      <c r="O125" s="313">
        <v>126</v>
      </c>
      <c r="P125" s="214" t="s">
        <v>42</v>
      </c>
      <c r="Q125" s="309">
        <v>0</v>
      </c>
      <c r="R125" s="309"/>
      <c r="S125" s="309"/>
      <c r="T125" s="309">
        <v>0</v>
      </c>
      <c r="U125" s="310">
        <v>0</v>
      </c>
      <c r="V125" s="310">
        <v>0</v>
      </c>
      <c r="W125" s="310">
        <v>0</v>
      </c>
      <c r="X125" s="310">
        <v>0</v>
      </c>
      <c r="Y125" s="310">
        <v>0</v>
      </c>
      <c r="Z125" s="310">
        <v>0</v>
      </c>
      <c r="AA125" s="310">
        <v>0</v>
      </c>
      <c r="AB125" s="310">
        <v>0</v>
      </c>
      <c r="AC125" s="311">
        <f t="shared" si="7"/>
        <v>0</v>
      </c>
      <c r="AD125" s="297">
        <f t="shared" si="5"/>
        <v>0</v>
      </c>
      <c r="AE125" s="297">
        <f t="shared" si="6"/>
        <v>0</v>
      </c>
      <c r="AF125" s="99"/>
    </row>
    <row r="126" spans="2:32" x14ac:dyDescent="0.25">
      <c r="B126" s="243"/>
      <c r="C126" s="244"/>
      <c r="D126" s="244"/>
      <c r="E126" s="244"/>
      <c r="F126" s="244"/>
      <c r="H126" s="214"/>
      <c r="I126" s="217">
        <v>43216.821527777778</v>
      </c>
      <c r="J126" s="214" t="s">
        <v>2</v>
      </c>
      <c r="K126" s="289">
        <v>1</v>
      </c>
      <c r="L126" s="287"/>
      <c r="N126" s="289" t="s">
        <v>7</v>
      </c>
      <c r="O126" s="289">
        <v>502</v>
      </c>
      <c r="P126" s="214" t="s">
        <v>425</v>
      </c>
      <c r="Q126" s="309">
        <v>0</v>
      </c>
      <c r="R126" s="309"/>
      <c r="S126" s="309"/>
      <c r="T126" s="309">
        <v>0</v>
      </c>
      <c r="U126" s="310">
        <v>0</v>
      </c>
      <c r="V126" s="310">
        <v>0</v>
      </c>
      <c r="W126" s="310">
        <v>0</v>
      </c>
      <c r="X126" s="310">
        <v>0</v>
      </c>
      <c r="Y126" s="310">
        <v>0</v>
      </c>
      <c r="Z126" s="310">
        <v>0</v>
      </c>
      <c r="AA126" s="310">
        <v>0</v>
      </c>
      <c r="AB126" s="310">
        <v>0</v>
      </c>
      <c r="AC126" s="311">
        <f t="shared" si="7"/>
        <v>0</v>
      </c>
      <c r="AD126" s="297">
        <f t="shared" si="5"/>
        <v>0</v>
      </c>
      <c r="AE126" s="297">
        <f t="shared" si="6"/>
        <v>0</v>
      </c>
      <c r="AF126" s="99"/>
    </row>
    <row r="127" spans="2:32" ht="24" x14ac:dyDescent="0.25">
      <c r="B127" s="245"/>
      <c r="C127" s="245"/>
      <c r="D127" s="245"/>
      <c r="E127" s="245"/>
      <c r="F127" s="245"/>
      <c r="H127" s="214" t="s">
        <v>512</v>
      </c>
      <c r="I127" s="217">
        <v>43220.424305555556</v>
      </c>
      <c r="J127" s="214" t="s">
        <v>1</v>
      </c>
      <c r="K127" s="289">
        <v>1</v>
      </c>
      <c r="L127" s="287"/>
      <c r="N127" s="289" t="s">
        <v>71</v>
      </c>
      <c r="O127" s="289">
        <v>264</v>
      </c>
      <c r="P127" s="214" t="s">
        <v>168</v>
      </c>
      <c r="Q127" s="309">
        <v>0</v>
      </c>
      <c r="R127" s="309"/>
      <c r="S127" s="309"/>
      <c r="T127" s="309">
        <v>0</v>
      </c>
      <c r="U127" s="310">
        <v>0</v>
      </c>
      <c r="V127" s="310">
        <v>0</v>
      </c>
      <c r="W127" s="310">
        <v>0</v>
      </c>
      <c r="X127" s="310">
        <v>0</v>
      </c>
      <c r="Y127" s="310">
        <v>0</v>
      </c>
      <c r="Z127" s="310">
        <v>0</v>
      </c>
      <c r="AA127" s="310">
        <v>0</v>
      </c>
      <c r="AB127" s="310">
        <v>0</v>
      </c>
      <c r="AC127" s="311">
        <f t="shared" si="7"/>
        <v>0</v>
      </c>
      <c r="AD127" s="297">
        <f t="shared" si="5"/>
        <v>0</v>
      </c>
      <c r="AE127" s="297">
        <f t="shared" si="6"/>
        <v>0</v>
      </c>
      <c r="AF127" s="99"/>
    </row>
    <row r="128" spans="2:32" x14ac:dyDescent="0.25">
      <c r="B128" s="51"/>
      <c r="C128" s="51"/>
      <c r="D128" s="51"/>
      <c r="E128" s="51"/>
      <c r="F128" s="51"/>
      <c r="H128" s="214"/>
      <c r="I128" s="217">
        <v>43220.430555555555</v>
      </c>
      <c r="J128" s="214" t="s">
        <v>2</v>
      </c>
      <c r="K128" s="289">
        <v>1</v>
      </c>
      <c r="L128" s="287"/>
      <c r="N128" s="312" t="s">
        <v>29</v>
      </c>
      <c r="O128" s="312">
        <v>115</v>
      </c>
      <c r="P128" s="214" t="s">
        <v>93</v>
      </c>
      <c r="Q128" s="309">
        <v>0</v>
      </c>
      <c r="R128" s="309"/>
      <c r="S128" s="309"/>
      <c r="T128" s="309">
        <v>0</v>
      </c>
      <c r="U128" s="310">
        <v>0</v>
      </c>
      <c r="V128" s="310">
        <v>0</v>
      </c>
      <c r="W128" s="310">
        <v>0</v>
      </c>
      <c r="X128" s="310">
        <v>0</v>
      </c>
      <c r="Y128" s="310">
        <v>0</v>
      </c>
      <c r="Z128" s="310">
        <v>0</v>
      </c>
      <c r="AA128" s="310">
        <v>0</v>
      </c>
      <c r="AB128" s="310">
        <v>0</v>
      </c>
      <c r="AC128" s="311">
        <f t="shared" si="7"/>
        <v>0</v>
      </c>
      <c r="AD128" s="297">
        <f t="shared" si="5"/>
        <v>0</v>
      </c>
      <c r="AE128" s="297">
        <f t="shared" si="6"/>
        <v>0</v>
      </c>
      <c r="AF128" s="99"/>
    </row>
    <row r="129" spans="2:32" ht="24" x14ac:dyDescent="0.25">
      <c r="B129" s="51"/>
      <c r="C129" s="51"/>
      <c r="D129" s="51"/>
      <c r="E129" s="51"/>
      <c r="F129" s="51"/>
      <c r="H129" s="294" t="s">
        <v>504</v>
      </c>
      <c r="I129" s="291">
        <v>43200.720833333333</v>
      </c>
      <c r="J129" s="290" t="s">
        <v>1</v>
      </c>
      <c r="K129" s="293">
        <v>1</v>
      </c>
      <c r="L129" s="287"/>
      <c r="N129" s="312" t="s">
        <v>29</v>
      </c>
      <c r="O129" s="313">
        <v>176</v>
      </c>
      <c r="P129" s="214" t="s">
        <v>262</v>
      </c>
      <c r="Q129" s="309">
        <v>0</v>
      </c>
      <c r="R129" s="309"/>
      <c r="S129" s="309"/>
      <c r="T129" s="309">
        <v>0</v>
      </c>
      <c r="U129" s="310">
        <v>0</v>
      </c>
      <c r="V129" s="310">
        <v>0</v>
      </c>
      <c r="W129" s="310">
        <v>0</v>
      </c>
      <c r="X129" s="310">
        <v>0</v>
      </c>
      <c r="Y129" s="310">
        <v>0</v>
      </c>
      <c r="Z129" s="310">
        <v>0</v>
      </c>
      <c r="AA129" s="310">
        <v>0</v>
      </c>
      <c r="AB129" s="310">
        <v>0</v>
      </c>
      <c r="AC129" s="311">
        <f t="shared" si="7"/>
        <v>0</v>
      </c>
      <c r="AD129" s="297">
        <f t="shared" si="5"/>
        <v>0</v>
      </c>
      <c r="AE129" s="297">
        <f t="shared" si="6"/>
        <v>0</v>
      </c>
      <c r="AF129" s="99"/>
    </row>
    <row r="130" spans="2:32" x14ac:dyDescent="0.25">
      <c r="B130" s="51"/>
      <c r="C130" s="51"/>
      <c r="D130" s="51"/>
      <c r="E130" s="51"/>
      <c r="F130" s="51"/>
      <c r="H130" s="294"/>
      <c r="I130" s="291">
        <v>43202.643750000003</v>
      </c>
      <c r="J130" s="290" t="s">
        <v>1</v>
      </c>
      <c r="K130" s="293">
        <v>1</v>
      </c>
      <c r="L130" s="287"/>
      <c r="N130" s="312" t="s">
        <v>29</v>
      </c>
      <c r="O130" s="313">
        <v>183</v>
      </c>
      <c r="P130" s="214" t="s">
        <v>31</v>
      </c>
      <c r="Q130" s="309">
        <v>0</v>
      </c>
      <c r="R130" s="309"/>
      <c r="S130" s="309"/>
      <c r="T130" s="309">
        <v>0</v>
      </c>
      <c r="U130" s="310">
        <v>0</v>
      </c>
      <c r="V130" s="310">
        <v>0</v>
      </c>
      <c r="W130" s="310">
        <v>0</v>
      </c>
      <c r="X130" s="310">
        <v>0</v>
      </c>
      <c r="Y130" s="310">
        <v>0</v>
      </c>
      <c r="Z130" s="310">
        <v>0</v>
      </c>
      <c r="AA130" s="310">
        <v>0</v>
      </c>
      <c r="AB130" s="310">
        <v>0</v>
      </c>
      <c r="AC130" s="311">
        <f t="shared" si="7"/>
        <v>0</v>
      </c>
      <c r="AD130" s="297">
        <f t="shared" si="5"/>
        <v>0</v>
      </c>
      <c r="AE130" s="297">
        <f t="shared" si="6"/>
        <v>0</v>
      </c>
      <c r="AF130" s="99"/>
    </row>
    <row r="131" spans="2:32" x14ac:dyDescent="0.25">
      <c r="B131" s="51"/>
      <c r="C131" s="51"/>
      <c r="D131" s="51"/>
      <c r="E131" s="51"/>
      <c r="F131" s="51"/>
      <c r="H131" s="294"/>
      <c r="I131" s="291">
        <v>43214.85833333333</v>
      </c>
      <c r="J131" s="290" t="s">
        <v>1</v>
      </c>
      <c r="K131" s="293">
        <v>1</v>
      </c>
      <c r="L131" s="287"/>
      <c r="N131" s="312" t="s">
        <v>87</v>
      </c>
      <c r="O131" s="313">
        <v>447</v>
      </c>
      <c r="P131" s="214" t="s">
        <v>323</v>
      </c>
      <c r="Q131" s="309">
        <v>0</v>
      </c>
      <c r="R131" s="309"/>
      <c r="S131" s="309"/>
      <c r="T131" s="309">
        <v>0</v>
      </c>
      <c r="U131" s="310">
        <v>0</v>
      </c>
      <c r="V131" s="310">
        <v>0</v>
      </c>
      <c r="W131" s="310">
        <v>0</v>
      </c>
      <c r="X131" s="310">
        <v>0</v>
      </c>
      <c r="Y131" s="310">
        <v>0</v>
      </c>
      <c r="Z131" s="310">
        <v>0</v>
      </c>
      <c r="AA131" s="310">
        <v>0</v>
      </c>
      <c r="AB131" s="310">
        <v>0</v>
      </c>
      <c r="AC131" s="311">
        <f t="shared" si="7"/>
        <v>0</v>
      </c>
      <c r="AD131" s="297">
        <f t="shared" si="5"/>
        <v>0</v>
      </c>
      <c r="AE131" s="297">
        <f t="shared" si="6"/>
        <v>0</v>
      </c>
      <c r="AF131" s="99"/>
    </row>
    <row r="132" spans="2:32" ht="24" x14ac:dyDescent="0.25">
      <c r="B132" s="51"/>
      <c r="C132" s="51"/>
      <c r="D132" s="51"/>
      <c r="E132" s="51"/>
      <c r="F132" s="51"/>
      <c r="H132" s="214" t="s">
        <v>286</v>
      </c>
      <c r="I132" s="217">
        <v>43216.61041666667</v>
      </c>
      <c r="J132" s="214" t="s">
        <v>1</v>
      </c>
      <c r="K132" s="289">
        <v>1</v>
      </c>
      <c r="L132" s="287"/>
      <c r="N132" s="312" t="s">
        <v>39</v>
      </c>
      <c r="O132" s="313">
        <v>177</v>
      </c>
      <c r="P132" s="214" t="s">
        <v>130</v>
      </c>
      <c r="Q132" s="309">
        <v>0</v>
      </c>
      <c r="R132" s="309"/>
      <c r="S132" s="309"/>
      <c r="T132" s="309">
        <v>0</v>
      </c>
      <c r="U132" s="310">
        <v>0</v>
      </c>
      <c r="V132" s="310">
        <v>0</v>
      </c>
      <c r="W132" s="310">
        <v>0</v>
      </c>
      <c r="X132" s="310">
        <v>0</v>
      </c>
      <c r="Y132" s="310">
        <v>0</v>
      </c>
      <c r="Z132" s="310">
        <v>0</v>
      </c>
      <c r="AA132" s="310">
        <v>0</v>
      </c>
      <c r="AB132" s="310">
        <v>0</v>
      </c>
      <c r="AC132" s="311">
        <f t="shared" si="7"/>
        <v>0</v>
      </c>
      <c r="AD132" s="297">
        <f t="shared" si="5"/>
        <v>0</v>
      </c>
      <c r="AE132" s="297">
        <f t="shared" si="6"/>
        <v>0</v>
      </c>
      <c r="AF132" s="99"/>
    </row>
    <row r="133" spans="2:32" x14ac:dyDescent="0.25">
      <c r="B133" s="51"/>
      <c r="C133" s="51"/>
      <c r="D133" s="51"/>
      <c r="E133" s="51"/>
      <c r="F133" s="51"/>
      <c r="H133" s="294" t="s">
        <v>341</v>
      </c>
      <c r="I133" s="291">
        <v>43194.682638888888</v>
      </c>
      <c r="J133" s="290" t="s">
        <v>1</v>
      </c>
      <c r="K133" s="293">
        <v>1</v>
      </c>
      <c r="L133" s="287"/>
      <c r="N133" s="312" t="s">
        <v>7</v>
      </c>
      <c r="O133" s="313">
        <v>308</v>
      </c>
      <c r="P133" s="214" t="s">
        <v>122</v>
      </c>
      <c r="Q133" s="309">
        <v>0</v>
      </c>
      <c r="R133" s="309"/>
      <c r="S133" s="309"/>
      <c r="T133" s="309">
        <v>0</v>
      </c>
      <c r="U133" s="310">
        <v>0</v>
      </c>
      <c r="V133" s="310">
        <v>0</v>
      </c>
      <c r="W133" s="310">
        <v>0</v>
      </c>
      <c r="X133" s="310">
        <v>0</v>
      </c>
      <c r="Y133" s="310">
        <v>0</v>
      </c>
      <c r="Z133" s="310">
        <v>0</v>
      </c>
      <c r="AA133" s="310">
        <v>0</v>
      </c>
      <c r="AB133" s="310">
        <v>0</v>
      </c>
      <c r="AC133" s="311">
        <f t="shared" si="7"/>
        <v>0</v>
      </c>
      <c r="AD133" s="297">
        <f t="shared" si="5"/>
        <v>0</v>
      </c>
      <c r="AE133" s="297">
        <f t="shared" si="6"/>
        <v>0</v>
      </c>
      <c r="AF133" s="99"/>
    </row>
    <row r="134" spans="2:32" x14ac:dyDescent="0.25">
      <c r="B134" s="51"/>
      <c r="C134" s="51"/>
      <c r="D134" s="51"/>
      <c r="E134" s="51"/>
      <c r="F134" s="51"/>
      <c r="H134" s="294"/>
      <c r="I134" s="291">
        <v>43195.654166666667</v>
      </c>
      <c r="J134" s="290" t="s">
        <v>2</v>
      </c>
      <c r="K134" s="293">
        <v>1</v>
      </c>
      <c r="L134" s="287"/>
      <c r="N134" s="289" t="s">
        <v>54</v>
      </c>
      <c r="O134" s="289">
        <v>452</v>
      </c>
      <c r="P134" s="289" t="s">
        <v>263</v>
      </c>
      <c r="Q134" s="309">
        <v>0</v>
      </c>
      <c r="R134" s="309"/>
      <c r="S134" s="309"/>
      <c r="T134" s="309">
        <v>0</v>
      </c>
      <c r="U134" s="310">
        <v>0</v>
      </c>
      <c r="V134" s="310">
        <v>0</v>
      </c>
      <c r="W134" s="310">
        <v>0</v>
      </c>
      <c r="X134" s="310">
        <v>0</v>
      </c>
      <c r="Y134" s="310">
        <v>0</v>
      </c>
      <c r="Z134" s="310">
        <v>0</v>
      </c>
      <c r="AA134" s="310">
        <v>0</v>
      </c>
      <c r="AB134" s="310">
        <v>0</v>
      </c>
      <c r="AC134" s="311">
        <f t="shared" si="7"/>
        <v>0</v>
      </c>
      <c r="AD134" s="297">
        <f t="shared" si="5"/>
        <v>0</v>
      </c>
      <c r="AE134" s="297">
        <f t="shared" si="6"/>
        <v>0</v>
      </c>
      <c r="AF134" s="99"/>
    </row>
    <row r="135" spans="2:32" x14ac:dyDescent="0.25">
      <c r="B135" s="51"/>
      <c r="C135" s="51"/>
      <c r="D135" s="51"/>
      <c r="E135" s="51"/>
      <c r="F135" s="51"/>
      <c r="H135" s="294"/>
      <c r="I135" s="291">
        <v>43195.674305555556</v>
      </c>
      <c r="J135" s="290" t="s">
        <v>2</v>
      </c>
      <c r="K135" s="293">
        <v>1</v>
      </c>
      <c r="L135" s="287"/>
      <c r="N135" s="312" t="s">
        <v>65</v>
      </c>
      <c r="O135" s="313">
        <v>148</v>
      </c>
      <c r="P135" s="214" t="s">
        <v>66</v>
      </c>
      <c r="Q135" s="309">
        <v>0</v>
      </c>
      <c r="R135" s="309"/>
      <c r="S135" s="309"/>
      <c r="T135" s="309">
        <v>0</v>
      </c>
      <c r="U135" s="310">
        <v>0</v>
      </c>
      <c r="V135" s="310">
        <v>0</v>
      </c>
      <c r="W135" s="310">
        <v>0</v>
      </c>
      <c r="X135" s="310">
        <v>0</v>
      </c>
      <c r="Y135" s="310">
        <v>0</v>
      </c>
      <c r="Z135" s="310">
        <v>0</v>
      </c>
      <c r="AA135" s="310">
        <v>0</v>
      </c>
      <c r="AB135" s="310">
        <v>0</v>
      </c>
      <c r="AC135" s="311">
        <f t="shared" si="7"/>
        <v>0</v>
      </c>
      <c r="AD135" s="297">
        <f t="shared" si="5"/>
        <v>0</v>
      </c>
      <c r="AE135" s="297">
        <f t="shared" si="6"/>
        <v>0</v>
      </c>
      <c r="AF135" s="99"/>
    </row>
    <row r="136" spans="2:32" x14ac:dyDescent="0.25">
      <c r="B136" s="51"/>
      <c r="C136" s="51"/>
      <c r="D136" s="51"/>
      <c r="E136" s="51"/>
      <c r="F136" s="51"/>
      <c r="H136" s="294"/>
      <c r="I136" s="291">
        <v>43203.609027777777</v>
      </c>
      <c r="J136" s="290" t="s">
        <v>1</v>
      </c>
      <c r="K136" s="293">
        <v>1</v>
      </c>
      <c r="L136" s="287"/>
      <c r="N136" s="312" t="s">
        <v>7</v>
      </c>
      <c r="O136" s="313">
        <v>171</v>
      </c>
      <c r="P136" s="214" t="s">
        <v>89</v>
      </c>
      <c r="Q136" s="309">
        <v>0</v>
      </c>
      <c r="R136" s="309"/>
      <c r="S136" s="309"/>
      <c r="T136" s="309">
        <v>0</v>
      </c>
      <c r="U136" s="310">
        <v>0</v>
      </c>
      <c r="V136" s="310">
        <v>0</v>
      </c>
      <c r="W136" s="310">
        <v>0</v>
      </c>
      <c r="X136" s="310">
        <v>0</v>
      </c>
      <c r="Y136" s="310">
        <v>0</v>
      </c>
      <c r="Z136" s="310">
        <v>0</v>
      </c>
      <c r="AA136" s="310">
        <v>0</v>
      </c>
      <c r="AB136" s="310">
        <v>0</v>
      </c>
      <c r="AC136" s="311">
        <f t="shared" si="7"/>
        <v>0</v>
      </c>
      <c r="AD136" s="297">
        <f t="shared" si="5"/>
        <v>0</v>
      </c>
      <c r="AE136" s="297">
        <f t="shared" si="6"/>
        <v>0</v>
      </c>
      <c r="AF136" s="99"/>
    </row>
    <row r="137" spans="2:32" x14ac:dyDescent="0.25">
      <c r="B137" s="51"/>
      <c r="C137" s="51"/>
      <c r="D137" s="51"/>
      <c r="E137" s="51"/>
      <c r="F137" s="51"/>
      <c r="H137" s="294"/>
      <c r="I137" s="291">
        <v>43214.579861111109</v>
      </c>
      <c r="J137" s="290" t="s">
        <v>2</v>
      </c>
      <c r="K137" s="293">
        <v>1</v>
      </c>
      <c r="L137" s="287"/>
      <c r="N137" s="289" t="s">
        <v>7</v>
      </c>
      <c r="O137" s="289">
        <v>384</v>
      </c>
      <c r="P137" s="214" t="s">
        <v>94</v>
      </c>
      <c r="Q137" s="309">
        <v>0</v>
      </c>
      <c r="R137" s="309"/>
      <c r="S137" s="309"/>
      <c r="T137" s="309">
        <v>0</v>
      </c>
      <c r="U137" s="310">
        <v>0</v>
      </c>
      <c r="V137" s="310">
        <v>0</v>
      </c>
      <c r="W137" s="310">
        <v>0</v>
      </c>
      <c r="X137" s="310">
        <v>0</v>
      </c>
      <c r="Y137" s="310">
        <v>0</v>
      </c>
      <c r="Z137" s="310">
        <v>0</v>
      </c>
      <c r="AA137" s="310">
        <v>0</v>
      </c>
      <c r="AB137" s="310">
        <v>0</v>
      </c>
      <c r="AC137" s="311">
        <f t="shared" si="7"/>
        <v>0</v>
      </c>
      <c r="AD137" s="297">
        <f t="shared" si="5"/>
        <v>0</v>
      </c>
      <c r="AE137" s="297">
        <f t="shared" si="6"/>
        <v>0</v>
      </c>
      <c r="AF137" s="99"/>
    </row>
    <row r="138" spans="2:32" ht="24" x14ac:dyDescent="0.25">
      <c r="B138" s="51"/>
      <c r="C138" s="51"/>
      <c r="D138" s="51"/>
      <c r="E138" s="51"/>
      <c r="F138" s="51"/>
      <c r="H138" s="214" t="s">
        <v>267</v>
      </c>
      <c r="I138" s="217">
        <v>43214.513888888891</v>
      </c>
      <c r="J138" s="214" t="s">
        <v>2</v>
      </c>
      <c r="K138" s="289">
        <v>1</v>
      </c>
      <c r="L138" s="287"/>
      <c r="N138" s="312" t="s">
        <v>19</v>
      </c>
      <c r="O138" s="313">
        <v>109</v>
      </c>
      <c r="P138" s="214" t="s">
        <v>26</v>
      </c>
      <c r="Q138" s="309">
        <v>0</v>
      </c>
      <c r="R138" s="309"/>
      <c r="S138" s="309"/>
      <c r="T138" s="309">
        <v>0</v>
      </c>
      <c r="U138" s="310">
        <v>0</v>
      </c>
      <c r="V138" s="310">
        <v>0</v>
      </c>
      <c r="W138" s="310">
        <v>0</v>
      </c>
      <c r="X138" s="310">
        <v>0</v>
      </c>
      <c r="Y138" s="310">
        <v>0</v>
      </c>
      <c r="Z138" s="310">
        <v>0</v>
      </c>
      <c r="AA138" s="310">
        <v>0</v>
      </c>
      <c r="AB138" s="310">
        <v>0</v>
      </c>
      <c r="AC138" s="311">
        <f t="shared" si="7"/>
        <v>0</v>
      </c>
      <c r="AD138" s="297">
        <f t="shared" si="5"/>
        <v>0</v>
      </c>
      <c r="AE138" s="297">
        <f t="shared" si="6"/>
        <v>0</v>
      </c>
      <c r="AF138" s="99"/>
    </row>
    <row r="139" spans="2:32" x14ac:dyDescent="0.25">
      <c r="B139" s="51"/>
      <c r="C139" s="51"/>
      <c r="D139" s="51"/>
      <c r="E139" s="51"/>
      <c r="F139" s="51"/>
      <c r="H139" s="214"/>
      <c r="I139" s="217">
        <v>43215.626388888886</v>
      </c>
      <c r="J139" s="214" t="s">
        <v>2</v>
      </c>
      <c r="K139" s="289">
        <v>1</v>
      </c>
      <c r="L139" s="287"/>
      <c r="N139" s="312" t="s">
        <v>7</v>
      </c>
      <c r="O139" s="313">
        <v>156</v>
      </c>
      <c r="P139" s="214" t="s">
        <v>297</v>
      </c>
      <c r="Q139" s="309">
        <v>0</v>
      </c>
      <c r="R139" s="309"/>
      <c r="S139" s="309"/>
      <c r="T139" s="309">
        <v>0</v>
      </c>
      <c r="U139" s="310">
        <v>0</v>
      </c>
      <c r="V139" s="310">
        <v>0</v>
      </c>
      <c r="W139" s="310">
        <v>0</v>
      </c>
      <c r="X139" s="310">
        <v>0</v>
      </c>
      <c r="Y139" s="310">
        <v>0</v>
      </c>
      <c r="Z139" s="310">
        <v>0</v>
      </c>
      <c r="AA139" s="310">
        <v>0</v>
      </c>
      <c r="AB139" s="310">
        <v>0</v>
      </c>
      <c r="AC139" s="311">
        <f t="shared" si="7"/>
        <v>0</v>
      </c>
      <c r="AD139" s="297">
        <f t="shared" si="5"/>
        <v>0</v>
      </c>
      <c r="AE139" s="297">
        <f t="shared" si="6"/>
        <v>0</v>
      </c>
      <c r="AF139" s="99"/>
    </row>
    <row r="140" spans="2:32" ht="24" x14ac:dyDescent="0.25">
      <c r="B140" s="51"/>
      <c r="C140" s="51"/>
      <c r="D140" s="51"/>
      <c r="E140" s="51"/>
      <c r="F140" s="51"/>
      <c r="H140" s="214" t="s">
        <v>507</v>
      </c>
      <c r="I140" s="217">
        <v>43213.7</v>
      </c>
      <c r="J140" s="214" t="s">
        <v>2</v>
      </c>
      <c r="K140" s="289">
        <v>1</v>
      </c>
      <c r="L140" s="287"/>
      <c r="N140" s="312" t="s">
        <v>39</v>
      </c>
      <c r="O140" s="313">
        <v>179</v>
      </c>
      <c r="P140" s="214" t="s">
        <v>47</v>
      </c>
      <c r="Q140" s="309">
        <v>0</v>
      </c>
      <c r="R140" s="309"/>
      <c r="S140" s="309"/>
      <c r="T140" s="309">
        <v>0</v>
      </c>
      <c r="U140" s="310">
        <v>0</v>
      </c>
      <c r="V140" s="310">
        <v>0</v>
      </c>
      <c r="W140" s="310">
        <v>0</v>
      </c>
      <c r="X140" s="310">
        <v>0</v>
      </c>
      <c r="Y140" s="310">
        <v>0</v>
      </c>
      <c r="Z140" s="310">
        <v>0</v>
      </c>
      <c r="AA140" s="310">
        <v>0</v>
      </c>
      <c r="AB140" s="310">
        <v>0</v>
      </c>
      <c r="AC140" s="311">
        <f t="shared" si="7"/>
        <v>0</v>
      </c>
      <c r="AD140" s="297">
        <f t="shared" si="5"/>
        <v>0</v>
      </c>
      <c r="AE140" s="297">
        <f t="shared" si="6"/>
        <v>0</v>
      </c>
      <c r="AF140" s="99"/>
    </row>
    <row r="141" spans="2:32" ht="24" x14ac:dyDescent="0.25">
      <c r="B141" s="51"/>
      <c r="C141" s="51"/>
      <c r="D141" s="51"/>
      <c r="E141" s="51"/>
      <c r="F141" s="51"/>
      <c r="H141" s="214" t="s">
        <v>438</v>
      </c>
      <c r="I141" s="217">
        <v>43205.590277777781</v>
      </c>
      <c r="J141" s="214" t="s">
        <v>2</v>
      </c>
      <c r="K141" s="289">
        <v>1</v>
      </c>
      <c r="L141" s="287"/>
      <c r="N141" s="312" t="s">
        <v>34</v>
      </c>
      <c r="O141" s="289">
        <v>187</v>
      </c>
      <c r="P141" s="214" t="s">
        <v>123</v>
      </c>
      <c r="Q141" s="309">
        <v>0</v>
      </c>
      <c r="R141" s="309"/>
      <c r="S141" s="309"/>
      <c r="T141" s="309">
        <v>0</v>
      </c>
      <c r="U141" s="310">
        <v>0</v>
      </c>
      <c r="V141" s="310">
        <v>0</v>
      </c>
      <c r="W141" s="310">
        <v>0</v>
      </c>
      <c r="X141" s="310">
        <v>0</v>
      </c>
      <c r="Y141" s="310">
        <v>0</v>
      </c>
      <c r="Z141" s="310">
        <v>0</v>
      </c>
      <c r="AA141" s="310">
        <v>0</v>
      </c>
      <c r="AB141" s="310">
        <v>0</v>
      </c>
      <c r="AC141" s="311">
        <f t="shared" si="7"/>
        <v>0</v>
      </c>
      <c r="AD141" s="297">
        <f t="shared" si="5"/>
        <v>0</v>
      </c>
      <c r="AE141" s="297">
        <f t="shared" si="6"/>
        <v>0</v>
      </c>
      <c r="AF141" s="99"/>
    </row>
    <row r="142" spans="2:32" ht="24" x14ac:dyDescent="0.25">
      <c r="B142" s="51"/>
      <c r="C142" s="51"/>
      <c r="D142" s="51"/>
      <c r="E142" s="51"/>
      <c r="F142" s="51"/>
      <c r="H142" s="214" t="s">
        <v>439</v>
      </c>
      <c r="I142" s="217">
        <v>43213.69027777778</v>
      </c>
      <c r="J142" s="214" t="s">
        <v>2</v>
      </c>
      <c r="K142" s="289">
        <v>1</v>
      </c>
      <c r="L142" s="287"/>
      <c r="N142" s="289" t="s">
        <v>7</v>
      </c>
      <c r="O142" s="289">
        <v>245</v>
      </c>
      <c r="P142" s="214" t="s">
        <v>148</v>
      </c>
      <c r="Q142" s="309">
        <v>0</v>
      </c>
      <c r="R142" s="309"/>
      <c r="S142" s="309"/>
      <c r="T142" s="309">
        <v>0</v>
      </c>
      <c r="U142" s="310">
        <v>0</v>
      </c>
      <c r="V142" s="310">
        <v>0</v>
      </c>
      <c r="W142" s="310">
        <v>0</v>
      </c>
      <c r="X142" s="310">
        <v>0</v>
      </c>
      <c r="Y142" s="310">
        <v>0</v>
      </c>
      <c r="Z142" s="310">
        <v>0</v>
      </c>
      <c r="AA142" s="310">
        <v>0</v>
      </c>
      <c r="AB142" s="310">
        <v>0</v>
      </c>
      <c r="AC142" s="311">
        <f t="shared" si="7"/>
        <v>0</v>
      </c>
      <c r="AD142" s="297">
        <f t="shared" si="5"/>
        <v>0</v>
      </c>
      <c r="AE142" s="297">
        <f t="shared" si="6"/>
        <v>0</v>
      </c>
      <c r="AF142" s="99"/>
    </row>
    <row r="143" spans="2:32" ht="24" x14ac:dyDescent="0.25">
      <c r="B143" s="51"/>
      <c r="C143" s="51"/>
      <c r="D143" s="51"/>
      <c r="E143" s="51"/>
      <c r="F143" s="51"/>
      <c r="H143" s="214" t="s">
        <v>422</v>
      </c>
      <c r="I143" s="217">
        <v>43199.668055555558</v>
      </c>
      <c r="J143" s="214" t="s">
        <v>2</v>
      </c>
      <c r="K143" s="289">
        <v>1</v>
      </c>
      <c r="L143" s="287"/>
      <c r="N143" s="289" t="s">
        <v>54</v>
      </c>
      <c r="O143" s="289">
        <v>249</v>
      </c>
      <c r="P143" s="214" t="s">
        <v>167</v>
      </c>
      <c r="Q143" s="309">
        <v>0</v>
      </c>
      <c r="R143" s="309"/>
      <c r="S143" s="309"/>
      <c r="T143" s="309">
        <v>0</v>
      </c>
      <c r="U143" s="310">
        <v>0</v>
      </c>
      <c r="V143" s="310">
        <v>0</v>
      </c>
      <c r="W143" s="310">
        <v>0</v>
      </c>
      <c r="X143" s="310">
        <v>0</v>
      </c>
      <c r="Y143" s="310">
        <v>0</v>
      </c>
      <c r="Z143" s="310">
        <v>0</v>
      </c>
      <c r="AA143" s="310">
        <v>0</v>
      </c>
      <c r="AB143" s="310">
        <v>0</v>
      </c>
      <c r="AC143" s="311">
        <f t="shared" si="7"/>
        <v>0</v>
      </c>
      <c r="AD143" s="297">
        <f t="shared" si="5"/>
        <v>0</v>
      </c>
      <c r="AE143" s="297">
        <f t="shared" si="6"/>
        <v>0</v>
      </c>
      <c r="AF143" s="99"/>
    </row>
    <row r="144" spans="2:32" x14ac:dyDescent="0.25">
      <c r="B144" s="51"/>
      <c r="C144" s="51"/>
      <c r="D144" s="51"/>
      <c r="E144" s="51"/>
      <c r="F144" s="51"/>
      <c r="H144" s="214"/>
      <c r="I144" s="217">
        <v>43214.579861111109</v>
      </c>
      <c r="J144" s="214" t="s">
        <v>2</v>
      </c>
      <c r="K144" s="289">
        <v>1</v>
      </c>
      <c r="L144" s="287"/>
      <c r="N144" s="312" t="s">
        <v>7</v>
      </c>
      <c r="O144" s="289">
        <v>97</v>
      </c>
      <c r="P144" s="214" t="s">
        <v>44</v>
      </c>
      <c r="Q144" s="309">
        <v>0</v>
      </c>
      <c r="R144" s="309"/>
      <c r="S144" s="309"/>
      <c r="T144" s="309">
        <v>0</v>
      </c>
      <c r="U144" s="310">
        <v>0</v>
      </c>
      <c r="V144" s="310">
        <v>0</v>
      </c>
      <c r="W144" s="310">
        <v>0</v>
      </c>
      <c r="X144" s="310">
        <v>0</v>
      </c>
      <c r="Y144" s="310">
        <v>0</v>
      </c>
      <c r="Z144" s="310">
        <v>0</v>
      </c>
      <c r="AA144" s="310">
        <v>0</v>
      </c>
      <c r="AB144" s="310">
        <v>0</v>
      </c>
      <c r="AC144" s="311">
        <f t="shared" si="7"/>
        <v>0</v>
      </c>
      <c r="AD144" s="297">
        <f t="shared" si="5"/>
        <v>0</v>
      </c>
      <c r="AE144" s="297">
        <f t="shared" si="6"/>
        <v>0</v>
      </c>
      <c r="AF144" s="99"/>
    </row>
    <row r="145" spans="2:32" ht="24" x14ac:dyDescent="0.25">
      <c r="B145" s="51"/>
      <c r="C145" s="51"/>
      <c r="D145" s="51"/>
      <c r="E145" s="51"/>
      <c r="F145" s="51"/>
      <c r="H145" s="214" t="s">
        <v>492</v>
      </c>
      <c r="I145" s="217">
        <v>43202.793055555558</v>
      </c>
      <c r="J145" s="214" t="s">
        <v>1</v>
      </c>
      <c r="K145" s="289">
        <v>1</v>
      </c>
      <c r="L145" s="287"/>
      <c r="N145" s="289" t="s">
        <v>109</v>
      </c>
      <c r="O145" s="289">
        <v>116</v>
      </c>
      <c r="P145" s="214" t="s">
        <v>178</v>
      </c>
      <c r="Q145" s="309">
        <v>0</v>
      </c>
      <c r="R145" s="309"/>
      <c r="S145" s="309"/>
      <c r="T145" s="309">
        <v>0</v>
      </c>
      <c r="U145" s="310">
        <v>0</v>
      </c>
      <c r="V145" s="310">
        <v>0</v>
      </c>
      <c r="W145" s="310">
        <v>0</v>
      </c>
      <c r="X145" s="310">
        <v>0</v>
      </c>
      <c r="Y145" s="310">
        <v>0</v>
      </c>
      <c r="Z145" s="310">
        <v>0</v>
      </c>
      <c r="AA145" s="310">
        <v>0</v>
      </c>
      <c r="AB145" s="310">
        <v>0</v>
      </c>
      <c r="AC145" s="311">
        <f t="shared" si="7"/>
        <v>0</v>
      </c>
      <c r="AD145" s="297">
        <f t="shared" si="5"/>
        <v>0</v>
      </c>
      <c r="AE145" s="297">
        <f t="shared" si="6"/>
        <v>0</v>
      </c>
      <c r="AF145" s="99"/>
    </row>
    <row r="146" spans="2:32" ht="24" x14ac:dyDescent="0.25">
      <c r="B146" s="51"/>
      <c r="C146" s="51"/>
      <c r="D146" s="51"/>
      <c r="E146" s="51"/>
      <c r="F146" s="51"/>
      <c r="H146" s="214" t="s">
        <v>306</v>
      </c>
      <c r="I146" s="217">
        <v>43192.749305555553</v>
      </c>
      <c r="J146" s="214" t="s">
        <v>2</v>
      </c>
      <c r="K146" s="289">
        <v>1</v>
      </c>
      <c r="L146" s="287"/>
      <c r="N146" s="312" t="s">
        <v>113</v>
      </c>
      <c r="O146" s="313">
        <v>119</v>
      </c>
      <c r="P146" s="214" t="s">
        <v>114</v>
      </c>
      <c r="Q146" s="309">
        <v>0</v>
      </c>
      <c r="R146" s="309"/>
      <c r="S146" s="309"/>
      <c r="T146" s="309">
        <v>0</v>
      </c>
      <c r="U146" s="310">
        <v>0</v>
      </c>
      <c r="V146" s="310">
        <v>0</v>
      </c>
      <c r="W146" s="310">
        <v>0</v>
      </c>
      <c r="X146" s="310">
        <v>0</v>
      </c>
      <c r="Y146" s="310">
        <v>0</v>
      </c>
      <c r="Z146" s="310">
        <v>0</v>
      </c>
      <c r="AA146" s="310">
        <v>0</v>
      </c>
      <c r="AB146" s="310">
        <v>0</v>
      </c>
      <c r="AC146" s="311">
        <f t="shared" ref="AC146:AC177" si="8">+SUM(Q146:T146)</f>
        <v>0</v>
      </c>
      <c r="AD146" s="297">
        <f t="shared" si="5"/>
        <v>0</v>
      </c>
      <c r="AE146" s="297">
        <f t="shared" si="6"/>
        <v>0</v>
      </c>
      <c r="AF146" s="99"/>
    </row>
    <row r="147" spans="2:32" x14ac:dyDescent="0.25">
      <c r="B147" s="51"/>
      <c r="C147" s="51"/>
      <c r="D147" s="51"/>
      <c r="E147" s="51"/>
      <c r="F147" s="51"/>
      <c r="H147" s="214"/>
      <c r="I147" s="217">
        <v>43202.804861111108</v>
      </c>
      <c r="J147" s="214" t="s">
        <v>1</v>
      </c>
      <c r="K147" s="289">
        <v>1</v>
      </c>
      <c r="L147" s="287"/>
      <c r="N147" s="312" t="s">
        <v>71</v>
      </c>
      <c r="O147" s="313">
        <v>125</v>
      </c>
      <c r="P147" s="214" t="s">
        <v>111</v>
      </c>
      <c r="Q147" s="309">
        <v>0</v>
      </c>
      <c r="R147" s="309"/>
      <c r="S147" s="309"/>
      <c r="T147" s="309">
        <v>0</v>
      </c>
      <c r="U147" s="310">
        <v>0</v>
      </c>
      <c r="V147" s="310">
        <v>0</v>
      </c>
      <c r="W147" s="310">
        <v>0</v>
      </c>
      <c r="X147" s="310">
        <v>0</v>
      </c>
      <c r="Y147" s="310">
        <v>0</v>
      </c>
      <c r="Z147" s="310">
        <v>0</v>
      </c>
      <c r="AA147" s="310">
        <v>0</v>
      </c>
      <c r="AB147" s="310">
        <v>0</v>
      </c>
      <c r="AC147" s="311">
        <f t="shared" si="8"/>
        <v>0</v>
      </c>
      <c r="AD147" s="297">
        <f t="shared" ref="AD147:AD186" si="9">+U147+W147+Y147+AA147</f>
        <v>0</v>
      </c>
      <c r="AE147" s="297">
        <f t="shared" ref="AE147:AE186" si="10">+V147+X147+Z147+AB147</f>
        <v>0</v>
      </c>
      <c r="AF147" s="99"/>
    </row>
    <row r="148" spans="2:32" ht="36" x14ac:dyDescent="0.25">
      <c r="B148" s="51"/>
      <c r="C148" s="51"/>
      <c r="D148" s="51"/>
      <c r="E148" s="51"/>
      <c r="F148" s="51"/>
      <c r="H148" s="214" t="s">
        <v>328</v>
      </c>
      <c r="I148" s="217">
        <v>43212.73541666667</v>
      </c>
      <c r="J148" s="214" t="s">
        <v>1</v>
      </c>
      <c r="K148" s="289">
        <v>1</v>
      </c>
      <c r="L148" s="287"/>
      <c r="N148" s="312" t="s">
        <v>75</v>
      </c>
      <c r="O148" s="313">
        <v>129</v>
      </c>
      <c r="P148" s="214" t="s">
        <v>76</v>
      </c>
      <c r="Q148" s="309">
        <v>0</v>
      </c>
      <c r="R148" s="309"/>
      <c r="S148" s="309"/>
      <c r="T148" s="309">
        <v>0</v>
      </c>
      <c r="U148" s="310">
        <v>0</v>
      </c>
      <c r="V148" s="310">
        <v>0</v>
      </c>
      <c r="W148" s="310">
        <v>0</v>
      </c>
      <c r="X148" s="310">
        <v>0</v>
      </c>
      <c r="Y148" s="310">
        <v>0</v>
      </c>
      <c r="Z148" s="310">
        <v>0</v>
      </c>
      <c r="AA148" s="310">
        <v>0</v>
      </c>
      <c r="AB148" s="310">
        <v>0</v>
      </c>
      <c r="AC148" s="311">
        <f t="shared" si="8"/>
        <v>0</v>
      </c>
      <c r="AD148" s="297">
        <f t="shared" si="9"/>
        <v>0</v>
      </c>
      <c r="AE148" s="297">
        <f t="shared" si="10"/>
        <v>0</v>
      </c>
      <c r="AF148" s="99"/>
    </row>
    <row r="149" spans="2:32" ht="24" x14ac:dyDescent="0.25">
      <c r="B149" s="51"/>
      <c r="C149" s="51"/>
      <c r="D149" s="51"/>
      <c r="E149" s="51"/>
      <c r="F149" s="51"/>
      <c r="H149" s="214" t="s">
        <v>339</v>
      </c>
      <c r="I149" s="217">
        <v>43200.711111111108</v>
      </c>
      <c r="J149" s="214" t="s">
        <v>1</v>
      </c>
      <c r="K149" s="289">
        <v>1</v>
      </c>
      <c r="L149" s="287"/>
      <c r="N149" s="312" t="s">
        <v>17</v>
      </c>
      <c r="O149" s="313">
        <v>185</v>
      </c>
      <c r="P149" s="214" t="s">
        <v>18</v>
      </c>
      <c r="Q149" s="309">
        <v>0</v>
      </c>
      <c r="R149" s="309"/>
      <c r="S149" s="309"/>
      <c r="T149" s="309">
        <v>0</v>
      </c>
      <c r="U149" s="310">
        <v>0</v>
      </c>
      <c r="V149" s="310">
        <v>0</v>
      </c>
      <c r="W149" s="310">
        <v>0</v>
      </c>
      <c r="X149" s="310">
        <v>0</v>
      </c>
      <c r="Y149" s="310">
        <v>0</v>
      </c>
      <c r="Z149" s="310">
        <v>0</v>
      </c>
      <c r="AA149" s="310">
        <v>0</v>
      </c>
      <c r="AB149" s="310">
        <v>0</v>
      </c>
      <c r="AC149" s="311">
        <f t="shared" si="8"/>
        <v>0</v>
      </c>
      <c r="AD149" s="297">
        <f t="shared" si="9"/>
        <v>0</v>
      </c>
      <c r="AE149" s="297">
        <f t="shared" si="10"/>
        <v>0</v>
      </c>
      <c r="AF149" s="99"/>
    </row>
    <row r="150" spans="2:32" x14ac:dyDescent="0.25">
      <c r="B150" s="51"/>
      <c r="C150" s="51"/>
      <c r="D150" s="51"/>
      <c r="E150" s="51"/>
      <c r="F150" s="51"/>
      <c r="H150" s="214"/>
      <c r="I150" s="217">
        <v>43201.602083333331</v>
      </c>
      <c r="J150" s="214" t="s">
        <v>2</v>
      </c>
      <c r="K150" s="289">
        <v>1</v>
      </c>
      <c r="L150" s="287"/>
      <c r="N150" s="289" t="s">
        <v>183</v>
      </c>
      <c r="O150" s="289">
        <v>196</v>
      </c>
      <c r="P150" s="214" t="s">
        <v>176</v>
      </c>
      <c r="Q150" s="309">
        <v>0</v>
      </c>
      <c r="R150" s="309"/>
      <c r="S150" s="309"/>
      <c r="T150" s="309">
        <v>0</v>
      </c>
      <c r="U150" s="310">
        <v>0</v>
      </c>
      <c r="V150" s="310">
        <v>0</v>
      </c>
      <c r="W150" s="310">
        <v>0</v>
      </c>
      <c r="X150" s="310">
        <v>0</v>
      </c>
      <c r="Y150" s="310">
        <v>0</v>
      </c>
      <c r="Z150" s="310">
        <v>0</v>
      </c>
      <c r="AA150" s="310">
        <v>0</v>
      </c>
      <c r="AB150" s="310">
        <v>0</v>
      </c>
      <c r="AC150" s="311">
        <f t="shared" si="8"/>
        <v>0</v>
      </c>
      <c r="AD150" s="297">
        <f t="shared" si="9"/>
        <v>0</v>
      </c>
      <c r="AE150" s="297">
        <f t="shared" si="10"/>
        <v>0</v>
      </c>
      <c r="AF150" s="99"/>
    </row>
    <row r="151" spans="2:32" x14ac:dyDescent="0.25">
      <c r="B151" s="51"/>
      <c r="C151" s="51"/>
      <c r="D151" s="51"/>
      <c r="E151" s="51"/>
      <c r="F151" s="51"/>
      <c r="H151" s="214"/>
      <c r="I151" s="217">
        <v>43217.700694444444</v>
      </c>
      <c r="J151" s="214" t="s">
        <v>1</v>
      </c>
      <c r="K151" s="289">
        <v>1</v>
      </c>
      <c r="L151" s="287"/>
      <c r="N151" s="312" t="s">
        <v>7</v>
      </c>
      <c r="O151" s="313">
        <v>307</v>
      </c>
      <c r="P151" s="214" t="s">
        <v>8</v>
      </c>
      <c r="Q151" s="309">
        <v>0</v>
      </c>
      <c r="R151" s="309"/>
      <c r="S151" s="309"/>
      <c r="T151" s="309">
        <v>0</v>
      </c>
      <c r="U151" s="310">
        <v>0</v>
      </c>
      <c r="V151" s="310">
        <v>0</v>
      </c>
      <c r="W151" s="310">
        <v>0</v>
      </c>
      <c r="X151" s="310">
        <v>0</v>
      </c>
      <c r="Y151" s="310">
        <v>0</v>
      </c>
      <c r="Z151" s="310">
        <v>0</v>
      </c>
      <c r="AA151" s="310">
        <v>0</v>
      </c>
      <c r="AB151" s="310">
        <v>0</v>
      </c>
      <c r="AC151" s="311">
        <f t="shared" si="8"/>
        <v>0</v>
      </c>
      <c r="AD151" s="297">
        <f t="shared" si="9"/>
        <v>0</v>
      </c>
      <c r="AE151" s="297">
        <f t="shared" si="10"/>
        <v>0</v>
      </c>
      <c r="AF151" s="99"/>
    </row>
    <row r="152" spans="2:32" x14ac:dyDescent="0.25">
      <c r="H152" s="290" t="s">
        <v>233</v>
      </c>
      <c r="I152" s="291">
        <v>43213.76458333333</v>
      </c>
      <c r="J152" s="290" t="s">
        <v>1</v>
      </c>
      <c r="K152" s="293">
        <v>1</v>
      </c>
      <c r="L152" s="287"/>
      <c r="N152" s="289" t="s">
        <v>260</v>
      </c>
      <c r="O152" s="289">
        <v>450</v>
      </c>
      <c r="P152" s="289" t="s">
        <v>261</v>
      </c>
      <c r="Q152" s="309">
        <v>0</v>
      </c>
      <c r="R152" s="309"/>
      <c r="S152" s="309"/>
      <c r="T152" s="309">
        <v>0</v>
      </c>
      <c r="U152" s="310">
        <v>0</v>
      </c>
      <c r="V152" s="310">
        <v>0</v>
      </c>
      <c r="W152" s="310">
        <v>0</v>
      </c>
      <c r="X152" s="310">
        <v>0</v>
      </c>
      <c r="Y152" s="310">
        <v>0</v>
      </c>
      <c r="Z152" s="310">
        <v>0</v>
      </c>
      <c r="AA152" s="310">
        <v>0</v>
      </c>
      <c r="AB152" s="310">
        <v>0</v>
      </c>
      <c r="AC152" s="311">
        <f t="shared" si="8"/>
        <v>0</v>
      </c>
      <c r="AD152" s="297">
        <f t="shared" si="9"/>
        <v>0</v>
      </c>
      <c r="AE152" s="297">
        <f t="shared" si="10"/>
        <v>0</v>
      </c>
      <c r="AF152" s="99"/>
    </row>
    <row r="153" spans="2:32" x14ac:dyDescent="0.25">
      <c r="H153" s="290"/>
      <c r="I153" s="291">
        <v>43213.770833333336</v>
      </c>
      <c r="J153" s="290" t="s">
        <v>2</v>
      </c>
      <c r="K153" s="293">
        <v>1</v>
      </c>
      <c r="L153" s="287"/>
      <c r="N153" s="312" t="s">
        <v>116</v>
      </c>
      <c r="O153" s="313">
        <v>118</v>
      </c>
      <c r="P153" s="214" t="s">
        <v>117</v>
      </c>
      <c r="Q153" s="309">
        <v>0</v>
      </c>
      <c r="R153" s="309"/>
      <c r="S153" s="309"/>
      <c r="T153" s="309">
        <v>0</v>
      </c>
      <c r="U153" s="310">
        <v>0</v>
      </c>
      <c r="V153" s="310">
        <v>0</v>
      </c>
      <c r="W153" s="310">
        <v>0</v>
      </c>
      <c r="X153" s="310">
        <v>0</v>
      </c>
      <c r="Y153" s="310">
        <v>0</v>
      </c>
      <c r="Z153" s="310">
        <v>0</v>
      </c>
      <c r="AA153" s="310">
        <v>0</v>
      </c>
      <c r="AB153" s="310">
        <v>0</v>
      </c>
      <c r="AC153" s="311">
        <f t="shared" si="8"/>
        <v>0</v>
      </c>
      <c r="AD153" s="297">
        <f t="shared" si="9"/>
        <v>0</v>
      </c>
      <c r="AE153" s="297">
        <f t="shared" si="10"/>
        <v>0</v>
      </c>
      <c r="AF153" s="99"/>
    </row>
    <row r="154" spans="2:32" x14ac:dyDescent="0.25">
      <c r="H154" s="290"/>
      <c r="I154" s="291">
        <v>43220.479166666664</v>
      </c>
      <c r="J154" s="290" t="s">
        <v>1</v>
      </c>
      <c r="K154" s="293">
        <v>1</v>
      </c>
      <c r="L154" s="287"/>
      <c r="N154" s="289" t="s">
        <v>124</v>
      </c>
      <c r="O154" s="289">
        <v>124</v>
      </c>
      <c r="P154" s="214" t="s">
        <v>125</v>
      </c>
      <c r="Q154" s="309">
        <v>0</v>
      </c>
      <c r="R154" s="309"/>
      <c r="S154" s="309"/>
      <c r="T154" s="309">
        <v>0</v>
      </c>
      <c r="U154" s="310">
        <v>0</v>
      </c>
      <c r="V154" s="310">
        <v>0</v>
      </c>
      <c r="W154" s="310">
        <v>0</v>
      </c>
      <c r="X154" s="310">
        <v>0</v>
      </c>
      <c r="Y154" s="310">
        <v>0</v>
      </c>
      <c r="Z154" s="310">
        <v>0</v>
      </c>
      <c r="AA154" s="310">
        <v>0</v>
      </c>
      <c r="AB154" s="310">
        <v>0</v>
      </c>
      <c r="AC154" s="311">
        <f t="shared" si="8"/>
        <v>0</v>
      </c>
      <c r="AD154" s="297">
        <f t="shared" si="9"/>
        <v>0</v>
      </c>
      <c r="AE154" s="297">
        <f t="shared" si="10"/>
        <v>0</v>
      </c>
      <c r="AF154" s="99"/>
    </row>
    <row r="155" spans="2:32" x14ac:dyDescent="0.25">
      <c r="H155" s="290"/>
      <c r="I155" s="291">
        <v>43220.597916666666</v>
      </c>
      <c r="J155" s="290" t="s">
        <v>2</v>
      </c>
      <c r="K155" s="293">
        <v>1</v>
      </c>
      <c r="L155" s="287"/>
      <c r="N155" s="312" t="s">
        <v>99</v>
      </c>
      <c r="O155" s="313">
        <v>130</v>
      </c>
      <c r="P155" s="289" t="s">
        <v>100</v>
      </c>
      <c r="Q155" s="309">
        <v>0</v>
      </c>
      <c r="R155" s="309"/>
      <c r="S155" s="309"/>
      <c r="T155" s="309">
        <v>0</v>
      </c>
      <c r="U155" s="310">
        <v>0</v>
      </c>
      <c r="V155" s="310">
        <v>0</v>
      </c>
      <c r="W155" s="310">
        <v>0</v>
      </c>
      <c r="X155" s="310">
        <v>0</v>
      </c>
      <c r="Y155" s="310">
        <v>0</v>
      </c>
      <c r="Z155" s="310">
        <v>0</v>
      </c>
      <c r="AA155" s="310">
        <v>0</v>
      </c>
      <c r="AB155" s="310">
        <v>0</v>
      </c>
      <c r="AC155" s="311">
        <f t="shared" si="8"/>
        <v>0</v>
      </c>
      <c r="AD155" s="297">
        <f t="shared" si="9"/>
        <v>0</v>
      </c>
      <c r="AE155" s="297">
        <f t="shared" si="10"/>
        <v>0</v>
      </c>
      <c r="AF155" s="99"/>
    </row>
    <row r="156" spans="2:32" ht="24" x14ac:dyDescent="0.25">
      <c r="H156" s="290" t="s">
        <v>352</v>
      </c>
      <c r="I156" s="291">
        <v>43192.365277777775</v>
      </c>
      <c r="J156" s="290" t="s">
        <v>2</v>
      </c>
      <c r="K156" s="293">
        <v>1</v>
      </c>
      <c r="L156" s="287"/>
      <c r="N156" s="289" t="s">
        <v>181</v>
      </c>
      <c r="O156" s="289">
        <v>132</v>
      </c>
      <c r="P156" s="214" t="s">
        <v>174</v>
      </c>
      <c r="Q156" s="309">
        <v>0</v>
      </c>
      <c r="R156" s="309"/>
      <c r="S156" s="309"/>
      <c r="T156" s="309">
        <v>0</v>
      </c>
      <c r="U156" s="310">
        <v>0</v>
      </c>
      <c r="V156" s="310">
        <v>0</v>
      </c>
      <c r="W156" s="310">
        <v>0</v>
      </c>
      <c r="X156" s="310">
        <v>0</v>
      </c>
      <c r="Y156" s="310">
        <v>0</v>
      </c>
      <c r="Z156" s="310">
        <v>0</v>
      </c>
      <c r="AA156" s="310">
        <v>0</v>
      </c>
      <c r="AB156" s="310">
        <v>0</v>
      </c>
      <c r="AC156" s="311">
        <f t="shared" si="8"/>
        <v>0</v>
      </c>
      <c r="AD156" s="297">
        <f t="shared" si="9"/>
        <v>0</v>
      </c>
      <c r="AE156" s="297">
        <f t="shared" si="10"/>
        <v>0</v>
      </c>
      <c r="AF156" s="99"/>
    </row>
    <row r="157" spans="2:32" x14ac:dyDescent="0.25">
      <c r="H157" s="290"/>
      <c r="I157" s="291">
        <v>43202.803472222222</v>
      </c>
      <c r="J157" s="290" t="s">
        <v>2</v>
      </c>
      <c r="K157" s="293">
        <v>1</v>
      </c>
      <c r="L157" s="287"/>
      <c r="N157" s="312" t="s">
        <v>128</v>
      </c>
      <c r="O157" s="313">
        <v>136</v>
      </c>
      <c r="P157" s="214" t="s">
        <v>129</v>
      </c>
      <c r="Q157" s="309">
        <v>0</v>
      </c>
      <c r="R157" s="309"/>
      <c r="S157" s="309"/>
      <c r="T157" s="309">
        <v>0</v>
      </c>
      <c r="U157" s="310">
        <v>0</v>
      </c>
      <c r="V157" s="310">
        <v>0</v>
      </c>
      <c r="W157" s="310">
        <v>0</v>
      </c>
      <c r="X157" s="310">
        <v>0</v>
      </c>
      <c r="Y157" s="310">
        <v>0</v>
      </c>
      <c r="Z157" s="310">
        <v>0</v>
      </c>
      <c r="AA157" s="310">
        <v>0</v>
      </c>
      <c r="AB157" s="310">
        <v>0</v>
      </c>
      <c r="AC157" s="311">
        <f t="shared" si="8"/>
        <v>0</v>
      </c>
      <c r="AD157" s="297">
        <f t="shared" si="9"/>
        <v>0</v>
      </c>
      <c r="AE157" s="297">
        <f t="shared" si="10"/>
        <v>0</v>
      </c>
      <c r="AF157" s="99"/>
    </row>
    <row r="158" spans="2:32" x14ac:dyDescent="0.25">
      <c r="H158" s="290"/>
      <c r="I158" s="291">
        <v>43218.536111111112</v>
      </c>
      <c r="J158" s="290" t="s">
        <v>2</v>
      </c>
      <c r="K158" s="293">
        <v>1</v>
      </c>
      <c r="L158" s="287"/>
      <c r="N158" s="312" t="s">
        <v>96</v>
      </c>
      <c r="O158" s="313">
        <v>141</v>
      </c>
      <c r="P158" s="214" t="s">
        <v>97</v>
      </c>
      <c r="Q158" s="309">
        <v>0</v>
      </c>
      <c r="R158" s="309"/>
      <c r="S158" s="309"/>
      <c r="T158" s="309">
        <v>0</v>
      </c>
      <c r="U158" s="310">
        <v>0</v>
      </c>
      <c r="V158" s="310">
        <v>0</v>
      </c>
      <c r="W158" s="310">
        <v>0</v>
      </c>
      <c r="X158" s="310">
        <v>0</v>
      </c>
      <c r="Y158" s="310">
        <v>0</v>
      </c>
      <c r="Z158" s="310">
        <v>0</v>
      </c>
      <c r="AA158" s="310">
        <v>0</v>
      </c>
      <c r="AB158" s="310">
        <v>0</v>
      </c>
      <c r="AC158" s="311">
        <f t="shared" si="8"/>
        <v>0</v>
      </c>
      <c r="AD158" s="297">
        <f t="shared" si="9"/>
        <v>0</v>
      </c>
      <c r="AE158" s="297">
        <f t="shared" si="10"/>
        <v>0</v>
      </c>
      <c r="AF158" s="99"/>
    </row>
    <row r="159" spans="2:32" ht="24" x14ac:dyDescent="0.25">
      <c r="H159" s="290" t="s">
        <v>227</v>
      </c>
      <c r="I159" s="291">
        <v>43192.715277777781</v>
      </c>
      <c r="J159" s="290" t="s">
        <v>1</v>
      </c>
      <c r="K159" s="293">
        <v>1</v>
      </c>
      <c r="L159" s="287"/>
      <c r="N159" s="312" t="s">
        <v>133</v>
      </c>
      <c r="O159" s="313">
        <v>145</v>
      </c>
      <c r="P159" s="214" t="s">
        <v>134</v>
      </c>
      <c r="Q159" s="309">
        <v>0</v>
      </c>
      <c r="R159" s="309"/>
      <c r="S159" s="309"/>
      <c r="T159" s="309">
        <v>0</v>
      </c>
      <c r="U159" s="310">
        <v>0</v>
      </c>
      <c r="V159" s="310">
        <v>0</v>
      </c>
      <c r="W159" s="310">
        <v>0</v>
      </c>
      <c r="X159" s="310">
        <v>0</v>
      </c>
      <c r="Y159" s="310">
        <v>0</v>
      </c>
      <c r="Z159" s="310">
        <v>0</v>
      </c>
      <c r="AA159" s="310">
        <v>0</v>
      </c>
      <c r="AB159" s="310">
        <v>0</v>
      </c>
      <c r="AC159" s="311">
        <f t="shared" si="8"/>
        <v>0</v>
      </c>
      <c r="AD159" s="297">
        <f t="shared" si="9"/>
        <v>0</v>
      </c>
      <c r="AE159" s="297">
        <f t="shared" si="10"/>
        <v>0</v>
      </c>
      <c r="AF159" s="99"/>
    </row>
    <row r="160" spans="2:32" x14ac:dyDescent="0.25">
      <c r="H160" s="290"/>
      <c r="I160" s="291">
        <v>43200.827777777777</v>
      </c>
      <c r="J160" s="290" t="s">
        <v>2</v>
      </c>
      <c r="K160" s="293">
        <v>1</v>
      </c>
      <c r="L160" s="287"/>
      <c r="N160" s="312" t="s">
        <v>106</v>
      </c>
      <c r="O160" s="313">
        <v>149</v>
      </c>
      <c r="P160" s="214" t="s">
        <v>107</v>
      </c>
      <c r="Q160" s="309">
        <v>0</v>
      </c>
      <c r="R160" s="309"/>
      <c r="S160" s="309"/>
      <c r="T160" s="309">
        <v>0</v>
      </c>
      <c r="U160" s="310">
        <v>0</v>
      </c>
      <c r="V160" s="310">
        <v>0</v>
      </c>
      <c r="W160" s="310">
        <v>0</v>
      </c>
      <c r="X160" s="310">
        <v>0</v>
      </c>
      <c r="Y160" s="310">
        <v>0</v>
      </c>
      <c r="Z160" s="310">
        <v>0</v>
      </c>
      <c r="AA160" s="310">
        <v>0</v>
      </c>
      <c r="AB160" s="310">
        <v>0</v>
      </c>
      <c r="AC160" s="311">
        <f t="shared" si="8"/>
        <v>0</v>
      </c>
      <c r="AD160" s="297">
        <f t="shared" si="9"/>
        <v>0</v>
      </c>
      <c r="AE160" s="297">
        <f t="shared" si="10"/>
        <v>0</v>
      </c>
      <c r="AF160" s="99"/>
    </row>
    <row r="161" spans="8:32" x14ac:dyDescent="0.25">
      <c r="H161" s="290"/>
      <c r="I161" s="291">
        <v>43204.488194444442</v>
      </c>
      <c r="J161" s="290" t="s">
        <v>1</v>
      </c>
      <c r="K161" s="293">
        <v>1</v>
      </c>
      <c r="L161" s="287"/>
      <c r="N161" s="312" t="s">
        <v>7</v>
      </c>
      <c r="O161" s="313">
        <v>151</v>
      </c>
      <c r="P161" s="214" t="s">
        <v>11</v>
      </c>
      <c r="Q161" s="309">
        <v>0</v>
      </c>
      <c r="R161" s="309"/>
      <c r="S161" s="309"/>
      <c r="T161" s="309">
        <v>0</v>
      </c>
      <c r="U161" s="310">
        <v>0</v>
      </c>
      <c r="V161" s="310">
        <v>0</v>
      </c>
      <c r="W161" s="310">
        <v>0</v>
      </c>
      <c r="X161" s="310">
        <v>0</v>
      </c>
      <c r="Y161" s="310">
        <v>0</v>
      </c>
      <c r="Z161" s="310">
        <v>0</v>
      </c>
      <c r="AA161" s="310">
        <v>0</v>
      </c>
      <c r="AB161" s="310">
        <v>0</v>
      </c>
      <c r="AC161" s="311">
        <f t="shared" si="8"/>
        <v>0</v>
      </c>
      <c r="AD161" s="297">
        <f t="shared" si="9"/>
        <v>0</v>
      </c>
      <c r="AE161" s="297">
        <f t="shared" si="10"/>
        <v>0</v>
      </c>
      <c r="AF161" s="99"/>
    </row>
    <row r="162" spans="8:32" x14ac:dyDescent="0.25">
      <c r="H162" s="290"/>
      <c r="I162" s="291">
        <v>43213.456250000003</v>
      </c>
      <c r="J162" s="290" t="s">
        <v>1</v>
      </c>
      <c r="K162" s="293">
        <v>1</v>
      </c>
      <c r="L162" s="287"/>
      <c r="N162" s="312" t="s">
        <v>7</v>
      </c>
      <c r="O162" s="313">
        <v>154</v>
      </c>
      <c r="P162" s="214" t="s">
        <v>21</v>
      </c>
      <c r="Q162" s="309">
        <v>0</v>
      </c>
      <c r="R162" s="309"/>
      <c r="S162" s="309"/>
      <c r="T162" s="309">
        <v>0</v>
      </c>
      <c r="U162" s="310">
        <v>0</v>
      </c>
      <c r="V162" s="310">
        <v>0</v>
      </c>
      <c r="W162" s="310">
        <v>0</v>
      </c>
      <c r="X162" s="310">
        <v>0</v>
      </c>
      <c r="Y162" s="310">
        <v>0</v>
      </c>
      <c r="Z162" s="310">
        <v>0</v>
      </c>
      <c r="AA162" s="310">
        <v>0</v>
      </c>
      <c r="AB162" s="310">
        <v>0</v>
      </c>
      <c r="AC162" s="311">
        <f t="shared" si="8"/>
        <v>0</v>
      </c>
      <c r="AD162" s="297">
        <f t="shared" si="9"/>
        <v>0</v>
      </c>
      <c r="AE162" s="297">
        <f t="shared" si="10"/>
        <v>0</v>
      </c>
      <c r="AF162" s="99"/>
    </row>
    <row r="163" spans="8:32" x14ac:dyDescent="0.25">
      <c r="H163" s="290"/>
      <c r="I163" s="291">
        <v>43213.813194444447</v>
      </c>
      <c r="J163" s="290" t="s">
        <v>1</v>
      </c>
      <c r="K163" s="293">
        <v>1</v>
      </c>
      <c r="L163" s="287"/>
      <c r="N163" s="312" t="s">
        <v>7</v>
      </c>
      <c r="O163" s="313">
        <v>193</v>
      </c>
      <c r="P163" s="214" t="s">
        <v>15</v>
      </c>
      <c r="Q163" s="309">
        <v>0</v>
      </c>
      <c r="R163" s="309"/>
      <c r="S163" s="309"/>
      <c r="T163" s="309">
        <v>0</v>
      </c>
      <c r="U163" s="310">
        <v>0</v>
      </c>
      <c r="V163" s="310">
        <v>0</v>
      </c>
      <c r="W163" s="310">
        <v>0</v>
      </c>
      <c r="X163" s="310">
        <v>0</v>
      </c>
      <c r="Y163" s="310">
        <v>0</v>
      </c>
      <c r="Z163" s="310">
        <v>0</v>
      </c>
      <c r="AA163" s="310">
        <v>0</v>
      </c>
      <c r="AB163" s="310">
        <v>0</v>
      </c>
      <c r="AC163" s="311">
        <f t="shared" si="8"/>
        <v>0</v>
      </c>
      <c r="AD163" s="297">
        <f t="shared" si="9"/>
        <v>0</v>
      </c>
      <c r="AE163" s="297">
        <f t="shared" si="10"/>
        <v>0</v>
      </c>
      <c r="AF163" s="99"/>
    </row>
    <row r="164" spans="8:32" x14ac:dyDescent="0.25">
      <c r="H164" s="290"/>
      <c r="I164" s="291">
        <v>43214.427777777775</v>
      </c>
      <c r="J164" s="290" t="s">
        <v>1</v>
      </c>
      <c r="K164" s="293">
        <v>1</v>
      </c>
      <c r="L164" s="287"/>
      <c r="N164" s="289" t="s">
        <v>39</v>
      </c>
      <c r="O164" s="289">
        <v>202</v>
      </c>
      <c r="P164" s="214" t="s">
        <v>164</v>
      </c>
      <c r="Q164" s="309">
        <v>0</v>
      </c>
      <c r="R164" s="309"/>
      <c r="S164" s="309"/>
      <c r="T164" s="309">
        <v>0</v>
      </c>
      <c r="U164" s="310">
        <v>0</v>
      </c>
      <c r="V164" s="310">
        <v>0</v>
      </c>
      <c r="W164" s="310">
        <v>0</v>
      </c>
      <c r="X164" s="310">
        <v>0</v>
      </c>
      <c r="Y164" s="310">
        <v>0</v>
      </c>
      <c r="Z164" s="310">
        <v>0</v>
      </c>
      <c r="AA164" s="310">
        <v>0</v>
      </c>
      <c r="AB164" s="310">
        <v>0</v>
      </c>
      <c r="AC164" s="311">
        <f t="shared" si="8"/>
        <v>0</v>
      </c>
      <c r="AD164" s="297">
        <f t="shared" si="9"/>
        <v>0</v>
      </c>
      <c r="AE164" s="297">
        <f t="shared" si="10"/>
        <v>0</v>
      </c>
      <c r="AF164" s="99"/>
    </row>
    <row r="165" spans="8:32" x14ac:dyDescent="0.25">
      <c r="H165" s="290"/>
      <c r="I165" s="291">
        <v>43220.363888888889</v>
      </c>
      <c r="J165" s="290" t="s">
        <v>1</v>
      </c>
      <c r="K165" s="293">
        <v>1</v>
      </c>
      <c r="L165" s="287"/>
      <c r="N165" s="289" t="s">
        <v>99</v>
      </c>
      <c r="O165" s="289">
        <v>250</v>
      </c>
      <c r="P165" s="214" t="s">
        <v>171</v>
      </c>
      <c r="Q165" s="309">
        <v>0</v>
      </c>
      <c r="R165" s="309"/>
      <c r="S165" s="309"/>
      <c r="T165" s="309">
        <v>0</v>
      </c>
      <c r="U165" s="310">
        <v>0</v>
      </c>
      <c r="V165" s="310">
        <v>0</v>
      </c>
      <c r="W165" s="310">
        <v>0</v>
      </c>
      <c r="X165" s="310">
        <v>0</v>
      </c>
      <c r="Y165" s="310">
        <v>0</v>
      </c>
      <c r="Z165" s="310">
        <v>0</v>
      </c>
      <c r="AA165" s="310">
        <v>0</v>
      </c>
      <c r="AB165" s="310">
        <v>0</v>
      </c>
      <c r="AC165" s="311">
        <f t="shared" si="8"/>
        <v>0</v>
      </c>
      <c r="AD165" s="297">
        <f t="shared" si="9"/>
        <v>0</v>
      </c>
      <c r="AE165" s="297">
        <f t="shared" si="10"/>
        <v>0</v>
      </c>
      <c r="AF165" s="99"/>
    </row>
    <row r="166" spans="8:32" ht="36" x14ac:dyDescent="0.25">
      <c r="H166" s="214" t="s">
        <v>220</v>
      </c>
      <c r="I166" s="217">
        <v>43192.859722222223</v>
      </c>
      <c r="J166" s="214" t="s">
        <v>1</v>
      </c>
      <c r="K166" s="289">
        <v>1</v>
      </c>
      <c r="L166" s="287"/>
      <c r="N166" s="289" t="s">
        <v>128</v>
      </c>
      <c r="O166" s="289">
        <v>260</v>
      </c>
      <c r="P166" s="214" t="s">
        <v>172</v>
      </c>
      <c r="Q166" s="309">
        <v>0</v>
      </c>
      <c r="R166" s="309"/>
      <c r="S166" s="309"/>
      <c r="T166" s="309">
        <v>0</v>
      </c>
      <c r="U166" s="310">
        <v>0</v>
      </c>
      <c r="V166" s="310">
        <v>0</v>
      </c>
      <c r="W166" s="310">
        <v>0</v>
      </c>
      <c r="X166" s="310">
        <v>0</v>
      </c>
      <c r="Y166" s="310">
        <v>0</v>
      </c>
      <c r="Z166" s="310">
        <v>0</v>
      </c>
      <c r="AA166" s="310">
        <v>0</v>
      </c>
      <c r="AB166" s="310">
        <v>0</v>
      </c>
      <c r="AC166" s="311">
        <f t="shared" si="8"/>
        <v>0</v>
      </c>
      <c r="AD166" s="297">
        <f t="shared" si="9"/>
        <v>0</v>
      </c>
      <c r="AE166" s="297">
        <f t="shared" si="10"/>
        <v>0</v>
      </c>
      <c r="AF166" s="99"/>
    </row>
    <row r="167" spans="8:32" ht="24" x14ac:dyDescent="0.25">
      <c r="H167" s="214" t="s">
        <v>229</v>
      </c>
      <c r="I167" s="217">
        <v>43193.540277777778</v>
      </c>
      <c r="J167" s="214" t="s">
        <v>1</v>
      </c>
      <c r="K167" s="289">
        <v>1</v>
      </c>
      <c r="L167" s="287"/>
      <c r="N167" s="289" t="s">
        <v>7</v>
      </c>
      <c r="O167" s="289">
        <v>261</v>
      </c>
      <c r="P167" s="214" t="s">
        <v>149</v>
      </c>
      <c r="Q167" s="309">
        <v>0</v>
      </c>
      <c r="R167" s="309"/>
      <c r="S167" s="309"/>
      <c r="T167" s="309">
        <v>0</v>
      </c>
      <c r="U167" s="310">
        <v>0</v>
      </c>
      <c r="V167" s="310">
        <v>0</v>
      </c>
      <c r="W167" s="310">
        <v>0</v>
      </c>
      <c r="X167" s="310">
        <v>0</v>
      </c>
      <c r="Y167" s="310">
        <v>0</v>
      </c>
      <c r="Z167" s="310">
        <v>0</v>
      </c>
      <c r="AA167" s="310">
        <v>0</v>
      </c>
      <c r="AB167" s="310">
        <v>0</v>
      </c>
      <c r="AC167" s="311">
        <f t="shared" si="8"/>
        <v>0</v>
      </c>
      <c r="AD167" s="297">
        <f t="shared" si="9"/>
        <v>0</v>
      </c>
      <c r="AE167" s="297">
        <f t="shared" si="10"/>
        <v>0</v>
      </c>
      <c r="AF167" s="99"/>
    </row>
    <row r="168" spans="8:32" x14ac:dyDescent="0.25">
      <c r="H168" s="214"/>
      <c r="I168" s="217">
        <v>43205.902777777781</v>
      </c>
      <c r="J168" s="214" t="s">
        <v>531</v>
      </c>
      <c r="K168" s="289">
        <v>1</v>
      </c>
      <c r="L168" s="287"/>
      <c r="N168" s="289" t="s">
        <v>180</v>
      </c>
      <c r="O168" s="313">
        <v>293</v>
      </c>
      <c r="P168" s="214" t="s">
        <v>166</v>
      </c>
      <c r="Q168" s="309">
        <v>0</v>
      </c>
      <c r="R168" s="309"/>
      <c r="S168" s="309"/>
      <c r="T168" s="309">
        <v>0</v>
      </c>
      <c r="U168" s="310">
        <v>0</v>
      </c>
      <c r="V168" s="310">
        <v>0</v>
      </c>
      <c r="W168" s="310">
        <v>0</v>
      </c>
      <c r="X168" s="310">
        <v>0</v>
      </c>
      <c r="Y168" s="310">
        <v>0</v>
      </c>
      <c r="Z168" s="310">
        <v>0</v>
      </c>
      <c r="AA168" s="310">
        <v>0</v>
      </c>
      <c r="AB168" s="310">
        <v>0</v>
      </c>
      <c r="AC168" s="311">
        <f t="shared" si="8"/>
        <v>0</v>
      </c>
      <c r="AD168" s="297">
        <f t="shared" si="9"/>
        <v>0</v>
      </c>
      <c r="AE168" s="297">
        <f t="shared" si="10"/>
        <v>0</v>
      </c>
      <c r="AF168" s="99"/>
    </row>
    <row r="169" spans="8:32" ht="24" x14ac:dyDescent="0.25">
      <c r="H169" s="290" t="s">
        <v>240</v>
      </c>
      <c r="I169" s="291">
        <v>43193.579861111109</v>
      </c>
      <c r="J169" s="290" t="s">
        <v>1</v>
      </c>
      <c r="K169" s="293">
        <v>1</v>
      </c>
      <c r="L169" s="287"/>
      <c r="N169" s="289" t="s">
        <v>19</v>
      </c>
      <c r="O169" s="313">
        <v>294</v>
      </c>
      <c r="P169" s="214" t="s">
        <v>163</v>
      </c>
      <c r="Q169" s="309">
        <v>0</v>
      </c>
      <c r="R169" s="309"/>
      <c r="S169" s="309"/>
      <c r="T169" s="309">
        <v>0</v>
      </c>
      <c r="U169" s="310">
        <v>0</v>
      </c>
      <c r="V169" s="310">
        <v>0</v>
      </c>
      <c r="W169" s="310">
        <v>0</v>
      </c>
      <c r="X169" s="310">
        <v>0</v>
      </c>
      <c r="Y169" s="310">
        <v>0</v>
      </c>
      <c r="Z169" s="310">
        <v>0</v>
      </c>
      <c r="AA169" s="310">
        <v>0</v>
      </c>
      <c r="AB169" s="310">
        <v>0</v>
      </c>
      <c r="AC169" s="311">
        <f t="shared" si="8"/>
        <v>0</v>
      </c>
      <c r="AD169" s="297">
        <f t="shared" si="9"/>
        <v>0</v>
      </c>
      <c r="AE169" s="297">
        <f t="shared" si="10"/>
        <v>0</v>
      </c>
      <c r="AF169" s="99"/>
    </row>
    <row r="170" spans="8:32" x14ac:dyDescent="0.25">
      <c r="H170" s="290"/>
      <c r="I170" s="291">
        <v>43199.57916666667</v>
      </c>
      <c r="J170" s="290" t="s">
        <v>2</v>
      </c>
      <c r="K170" s="293">
        <v>1</v>
      </c>
      <c r="L170" s="287"/>
      <c r="N170" s="312" t="s">
        <v>7</v>
      </c>
      <c r="O170" s="313">
        <v>369</v>
      </c>
      <c r="P170" s="214" t="s">
        <v>82</v>
      </c>
      <c r="Q170" s="309">
        <v>0</v>
      </c>
      <c r="R170" s="309"/>
      <c r="S170" s="309"/>
      <c r="T170" s="309">
        <v>0</v>
      </c>
      <c r="U170" s="310">
        <v>0</v>
      </c>
      <c r="V170" s="310">
        <v>0</v>
      </c>
      <c r="W170" s="310">
        <v>0</v>
      </c>
      <c r="X170" s="310">
        <v>0</v>
      </c>
      <c r="Y170" s="310">
        <v>0</v>
      </c>
      <c r="Z170" s="310">
        <v>0</v>
      </c>
      <c r="AA170" s="310">
        <v>0</v>
      </c>
      <c r="AB170" s="310">
        <v>0</v>
      </c>
      <c r="AC170" s="311">
        <f t="shared" si="8"/>
        <v>0</v>
      </c>
      <c r="AD170" s="297">
        <f t="shared" si="9"/>
        <v>0</v>
      </c>
      <c r="AE170" s="297">
        <f t="shared" si="10"/>
        <v>0</v>
      </c>
      <c r="AF170" s="99"/>
    </row>
    <row r="171" spans="8:32" x14ac:dyDescent="0.25">
      <c r="H171" s="290"/>
      <c r="I171" s="291">
        <v>43206.386805555558</v>
      </c>
      <c r="J171" s="290" t="s">
        <v>1</v>
      </c>
      <c r="K171" s="293">
        <v>1</v>
      </c>
      <c r="L171" s="287"/>
      <c r="N171" s="312" t="s">
        <v>109</v>
      </c>
      <c r="O171" s="313">
        <v>370</v>
      </c>
      <c r="P171" s="214" t="s">
        <v>110</v>
      </c>
      <c r="Q171" s="309">
        <v>0</v>
      </c>
      <c r="R171" s="309"/>
      <c r="S171" s="309"/>
      <c r="T171" s="309">
        <v>0</v>
      </c>
      <c r="U171" s="310">
        <v>0</v>
      </c>
      <c r="V171" s="310">
        <v>0</v>
      </c>
      <c r="W171" s="310">
        <v>0</v>
      </c>
      <c r="X171" s="310">
        <v>0</v>
      </c>
      <c r="Y171" s="310">
        <v>0</v>
      </c>
      <c r="Z171" s="310">
        <v>0</v>
      </c>
      <c r="AA171" s="310">
        <v>0</v>
      </c>
      <c r="AB171" s="310">
        <v>0</v>
      </c>
      <c r="AC171" s="311">
        <f t="shared" si="8"/>
        <v>0</v>
      </c>
      <c r="AD171" s="297">
        <f t="shared" si="9"/>
        <v>0</v>
      </c>
      <c r="AE171" s="297">
        <f t="shared" si="10"/>
        <v>0</v>
      </c>
      <c r="AF171" s="99"/>
    </row>
    <row r="172" spans="8:32" x14ac:dyDescent="0.25">
      <c r="H172" s="290"/>
      <c r="I172" s="291">
        <v>43208.645138888889</v>
      </c>
      <c r="J172" s="290" t="s">
        <v>2</v>
      </c>
      <c r="K172" s="293">
        <v>1</v>
      </c>
      <c r="L172" s="287"/>
      <c r="N172" s="289" t="s">
        <v>7</v>
      </c>
      <c r="O172" s="289">
        <v>374</v>
      </c>
      <c r="P172" s="214" t="s">
        <v>32</v>
      </c>
      <c r="Q172" s="309">
        <v>0</v>
      </c>
      <c r="R172" s="309"/>
      <c r="S172" s="309"/>
      <c r="T172" s="309">
        <v>0</v>
      </c>
      <c r="U172" s="310">
        <v>0</v>
      </c>
      <c r="V172" s="310">
        <v>0</v>
      </c>
      <c r="W172" s="310">
        <v>0</v>
      </c>
      <c r="X172" s="310">
        <v>0</v>
      </c>
      <c r="Y172" s="310">
        <v>0</v>
      </c>
      <c r="Z172" s="310">
        <v>0</v>
      </c>
      <c r="AA172" s="310">
        <v>0</v>
      </c>
      <c r="AB172" s="310">
        <v>0</v>
      </c>
      <c r="AC172" s="311">
        <f t="shared" si="8"/>
        <v>0</v>
      </c>
      <c r="AD172" s="297">
        <f t="shared" si="9"/>
        <v>0</v>
      </c>
      <c r="AE172" s="297">
        <f t="shared" si="10"/>
        <v>0</v>
      </c>
      <c r="AF172" s="99"/>
    </row>
    <row r="173" spans="8:32" x14ac:dyDescent="0.25">
      <c r="H173" s="290"/>
      <c r="I173" s="291">
        <v>43212.669444444444</v>
      </c>
      <c r="J173" s="290" t="s">
        <v>1</v>
      </c>
      <c r="K173" s="293">
        <v>1</v>
      </c>
      <c r="L173" s="287"/>
      <c r="N173" s="289" t="s">
        <v>139</v>
      </c>
      <c r="O173" s="289">
        <v>379</v>
      </c>
      <c r="P173" s="214" t="s">
        <v>259</v>
      </c>
      <c r="Q173" s="309">
        <v>0</v>
      </c>
      <c r="R173" s="309"/>
      <c r="S173" s="309"/>
      <c r="T173" s="309">
        <v>0</v>
      </c>
      <c r="U173" s="310">
        <v>0</v>
      </c>
      <c r="V173" s="310">
        <v>0</v>
      </c>
      <c r="W173" s="310">
        <v>0</v>
      </c>
      <c r="X173" s="310">
        <v>0</v>
      </c>
      <c r="Y173" s="310">
        <v>0</v>
      </c>
      <c r="Z173" s="310">
        <v>0</v>
      </c>
      <c r="AA173" s="310">
        <v>0</v>
      </c>
      <c r="AB173" s="310">
        <v>0</v>
      </c>
      <c r="AC173" s="311">
        <f t="shared" si="8"/>
        <v>0</v>
      </c>
      <c r="AD173" s="297">
        <f t="shared" si="9"/>
        <v>0</v>
      </c>
      <c r="AE173" s="297">
        <f t="shared" si="10"/>
        <v>0</v>
      </c>
      <c r="AF173" s="99"/>
    </row>
    <row r="174" spans="8:32" ht="24" x14ac:dyDescent="0.25">
      <c r="H174" s="214" t="s">
        <v>527</v>
      </c>
      <c r="I174" s="217">
        <v>43194.712500000001</v>
      </c>
      <c r="J174" s="214" t="s">
        <v>531</v>
      </c>
      <c r="K174" s="289">
        <v>1</v>
      </c>
      <c r="L174" s="287"/>
      <c r="N174" s="289" t="s">
        <v>39</v>
      </c>
      <c r="O174" s="289">
        <v>386</v>
      </c>
      <c r="P174" s="214" t="s">
        <v>70</v>
      </c>
      <c r="Q174" s="309">
        <v>0</v>
      </c>
      <c r="R174" s="309"/>
      <c r="S174" s="309"/>
      <c r="T174" s="309">
        <v>0</v>
      </c>
      <c r="U174" s="310">
        <v>0</v>
      </c>
      <c r="V174" s="310">
        <v>0</v>
      </c>
      <c r="W174" s="310">
        <v>0</v>
      </c>
      <c r="X174" s="310">
        <v>0</v>
      </c>
      <c r="Y174" s="310">
        <v>0</v>
      </c>
      <c r="Z174" s="310">
        <v>0</v>
      </c>
      <c r="AA174" s="310">
        <v>0</v>
      </c>
      <c r="AB174" s="310">
        <v>0</v>
      </c>
      <c r="AC174" s="311">
        <f t="shared" si="8"/>
        <v>0</v>
      </c>
      <c r="AD174" s="297">
        <f t="shared" si="9"/>
        <v>0</v>
      </c>
      <c r="AE174" s="297">
        <f t="shared" si="10"/>
        <v>0</v>
      </c>
      <c r="AF174" s="99"/>
    </row>
    <row r="175" spans="8:32" ht="24" x14ac:dyDescent="0.25">
      <c r="H175" s="214" t="s">
        <v>302</v>
      </c>
      <c r="I175" s="217">
        <v>43196.670138888891</v>
      </c>
      <c r="J175" s="214" t="s">
        <v>2</v>
      </c>
      <c r="K175" s="289">
        <v>1</v>
      </c>
      <c r="L175" s="287"/>
      <c r="N175" s="289" t="s">
        <v>39</v>
      </c>
      <c r="O175" s="289">
        <v>387</v>
      </c>
      <c r="P175" s="214" t="s">
        <v>264</v>
      </c>
      <c r="Q175" s="309">
        <v>0</v>
      </c>
      <c r="R175" s="309"/>
      <c r="S175" s="309"/>
      <c r="T175" s="309">
        <v>0</v>
      </c>
      <c r="U175" s="310">
        <v>0</v>
      </c>
      <c r="V175" s="310">
        <v>0</v>
      </c>
      <c r="W175" s="310">
        <v>0</v>
      </c>
      <c r="X175" s="310">
        <v>0</v>
      </c>
      <c r="Y175" s="310">
        <v>0</v>
      </c>
      <c r="Z175" s="310">
        <v>0</v>
      </c>
      <c r="AA175" s="310">
        <v>0</v>
      </c>
      <c r="AB175" s="310">
        <v>0</v>
      </c>
      <c r="AC175" s="311">
        <f t="shared" si="8"/>
        <v>0</v>
      </c>
      <c r="AD175" s="297">
        <f t="shared" si="9"/>
        <v>0</v>
      </c>
      <c r="AE175" s="297">
        <f t="shared" si="10"/>
        <v>0</v>
      </c>
      <c r="AF175" s="99"/>
    </row>
    <row r="176" spans="8:32" x14ac:dyDescent="0.25">
      <c r="H176" s="214"/>
      <c r="I176" s="217">
        <v>43214.648611111108</v>
      </c>
      <c r="J176" s="214" t="s">
        <v>2</v>
      </c>
      <c r="K176" s="289">
        <v>1</v>
      </c>
      <c r="L176" s="287"/>
      <c r="N176" s="289" t="s">
        <v>12</v>
      </c>
      <c r="O176" s="289">
        <v>445</v>
      </c>
      <c r="P176" s="214" t="s">
        <v>258</v>
      </c>
      <c r="Q176" s="309">
        <v>0</v>
      </c>
      <c r="R176" s="309"/>
      <c r="S176" s="309"/>
      <c r="T176" s="309">
        <v>0</v>
      </c>
      <c r="U176" s="310">
        <v>0</v>
      </c>
      <c r="V176" s="310">
        <v>0</v>
      </c>
      <c r="W176" s="310">
        <v>0</v>
      </c>
      <c r="X176" s="310">
        <v>0</v>
      </c>
      <c r="Y176" s="310">
        <v>0</v>
      </c>
      <c r="Z176" s="310">
        <v>0</v>
      </c>
      <c r="AA176" s="310">
        <v>0</v>
      </c>
      <c r="AB176" s="310">
        <v>0</v>
      </c>
      <c r="AC176" s="311">
        <f t="shared" si="8"/>
        <v>0</v>
      </c>
      <c r="AD176" s="297">
        <f t="shared" si="9"/>
        <v>0</v>
      </c>
      <c r="AE176" s="297">
        <f t="shared" si="10"/>
        <v>0</v>
      </c>
      <c r="AF176" s="99"/>
    </row>
    <row r="177" spans="8:32" x14ac:dyDescent="0.25">
      <c r="H177" s="214"/>
      <c r="I177" s="217">
        <v>43217.681250000001</v>
      </c>
      <c r="J177" s="214" t="s">
        <v>1</v>
      </c>
      <c r="K177" s="289">
        <v>1</v>
      </c>
      <c r="L177" s="287"/>
      <c r="N177" s="314" t="s">
        <v>91</v>
      </c>
      <c r="O177" s="289">
        <v>453</v>
      </c>
      <c r="P177" s="214" t="s">
        <v>333</v>
      </c>
      <c r="Q177" s="309">
        <v>0</v>
      </c>
      <c r="R177" s="309"/>
      <c r="S177" s="309"/>
      <c r="T177" s="309">
        <v>0</v>
      </c>
      <c r="U177" s="310">
        <v>0</v>
      </c>
      <c r="V177" s="310">
        <v>0</v>
      </c>
      <c r="W177" s="310">
        <v>0</v>
      </c>
      <c r="X177" s="310">
        <v>0</v>
      </c>
      <c r="Y177" s="310">
        <v>0</v>
      </c>
      <c r="Z177" s="310">
        <v>0</v>
      </c>
      <c r="AA177" s="310">
        <v>0</v>
      </c>
      <c r="AB177" s="310">
        <v>0</v>
      </c>
      <c r="AC177" s="311">
        <f t="shared" si="8"/>
        <v>0</v>
      </c>
      <c r="AD177" s="297">
        <f t="shared" si="9"/>
        <v>0</v>
      </c>
      <c r="AE177" s="297">
        <f t="shared" si="10"/>
        <v>0</v>
      </c>
      <c r="AF177" s="99"/>
    </row>
    <row r="178" spans="8:32" ht="36" x14ac:dyDescent="0.25">
      <c r="H178" s="214" t="s">
        <v>315</v>
      </c>
      <c r="I178" s="217">
        <v>43196.715277777781</v>
      </c>
      <c r="J178" s="214" t="s">
        <v>1</v>
      </c>
      <c r="K178" s="289">
        <v>1</v>
      </c>
      <c r="L178" s="287"/>
      <c r="N178" s="314" t="s">
        <v>17</v>
      </c>
      <c r="O178" s="289">
        <v>462</v>
      </c>
      <c r="P178" s="214" t="s">
        <v>357</v>
      </c>
      <c r="Q178" s="309">
        <v>0</v>
      </c>
      <c r="R178" s="309"/>
      <c r="S178" s="309"/>
      <c r="T178" s="309">
        <v>0</v>
      </c>
      <c r="U178" s="310">
        <v>0</v>
      </c>
      <c r="V178" s="310">
        <v>0</v>
      </c>
      <c r="W178" s="310">
        <v>0</v>
      </c>
      <c r="X178" s="310">
        <v>0</v>
      </c>
      <c r="Y178" s="310">
        <v>0</v>
      </c>
      <c r="Z178" s="310">
        <v>0</v>
      </c>
      <c r="AA178" s="310">
        <v>0</v>
      </c>
      <c r="AB178" s="310">
        <v>0</v>
      </c>
      <c r="AC178" s="311">
        <f t="shared" ref="AC178:AC186" si="11">+SUM(Q178:T178)</f>
        <v>0</v>
      </c>
      <c r="AD178" s="297">
        <f t="shared" si="9"/>
        <v>0</v>
      </c>
      <c r="AE178" s="297">
        <f t="shared" si="10"/>
        <v>0</v>
      </c>
      <c r="AF178" s="99"/>
    </row>
    <row r="179" spans="8:32" ht="36" x14ac:dyDescent="0.25">
      <c r="H179" s="214" t="s">
        <v>222</v>
      </c>
      <c r="I179" s="217">
        <v>43197.527083333334</v>
      </c>
      <c r="J179" s="214" t="s">
        <v>1</v>
      </c>
      <c r="K179" s="289">
        <v>1</v>
      </c>
      <c r="L179" s="287"/>
      <c r="N179" s="289" t="s">
        <v>29</v>
      </c>
      <c r="O179" s="289">
        <v>471</v>
      </c>
      <c r="P179" s="214" t="s">
        <v>60</v>
      </c>
      <c r="Q179" s="309">
        <v>0</v>
      </c>
      <c r="R179" s="309"/>
      <c r="S179" s="309"/>
      <c r="T179" s="309">
        <v>0</v>
      </c>
      <c r="U179" s="310">
        <v>0</v>
      </c>
      <c r="V179" s="310">
        <v>0</v>
      </c>
      <c r="W179" s="310">
        <v>0</v>
      </c>
      <c r="X179" s="310">
        <v>0</v>
      </c>
      <c r="Y179" s="310">
        <v>0</v>
      </c>
      <c r="Z179" s="310">
        <v>0</v>
      </c>
      <c r="AA179" s="310">
        <v>0</v>
      </c>
      <c r="AB179" s="310">
        <v>0</v>
      </c>
      <c r="AC179" s="311">
        <f t="shared" si="11"/>
        <v>0</v>
      </c>
      <c r="AD179" s="297">
        <f t="shared" si="9"/>
        <v>0</v>
      </c>
      <c r="AE179" s="297">
        <f t="shared" si="10"/>
        <v>0</v>
      </c>
      <c r="AF179" s="99"/>
    </row>
    <row r="180" spans="8:32" ht="24" x14ac:dyDescent="0.25">
      <c r="H180" s="214" t="s">
        <v>420</v>
      </c>
      <c r="I180" s="217">
        <v>43198.497916666667</v>
      </c>
      <c r="J180" s="214" t="s">
        <v>1</v>
      </c>
      <c r="K180" s="289">
        <v>1</v>
      </c>
      <c r="L180" s="287"/>
      <c r="N180" s="289" t="s">
        <v>128</v>
      </c>
      <c r="O180" s="289">
        <v>508</v>
      </c>
      <c r="P180" s="214" t="s">
        <v>447</v>
      </c>
      <c r="Q180" s="309">
        <v>0</v>
      </c>
      <c r="R180" s="309"/>
      <c r="S180" s="309"/>
      <c r="T180" s="309">
        <v>0</v>
      </c>
      <c r="U180" s="310">
        <v>0</v>
      </c>
      <c r="V180" s="310">
        <v>0</v>
      </c>
      <c r="W180" s="310">
        <v>0</v>
      </c>
      <c r="X180" s="310">
        <v>0</v>
      </c>
      <c r="Y180" s="310">
        <v>0</v>
      </c>
      <c r="Z180" s="310">
        <v>0</v>
      </c>
      <c r="AA180" s="310">
        <v>0</v>
      </c>
      <c r="AB180" s="310">
        <v>0</v>
      </c>
      <c r="AC180" s="311">
        <f t="shared" si="11"/>
        <v>0</v>
      </c>
      <c r="AD180" s="297">
        <f t="shared" si="9"/>
        <v>0</v>
      </c>
      <c r="AE180" s="297">
        <f t="shared" si="10"/>
        <v>0</v>
      </c>
      <c r="AF180" s="99"/>
    </row>
    <row r="181" spans="8:32" x14ac:dyDescent="0.25">
      <c r="H181" s="214"/>
      <c r="I181" s="217">
        <v>43209.73333333333</v>
      </c>
      <c r="J181" s="214" t="s">
        <v>2</v>
      </c>
      <c r="K181" s="289">
        <v>1</v>
      </c>
      <c r="L181" s="287"/>
      <c r="N181" s="289" t="s">
        <v>65</v>
      </c>
      <c r="O181" s="289">
        <v>509</v>
      </c>
      <c r="P181" s="214" t="s">
        <v>446</v>
      </c>
      <c r="Q181" s="309">
        <v>0</v>
      </c>
      <c r="R181" s="309"/>
      <c r="S181" s="309"/>
      <c r="T181" s="309">
        <v>0</v>
      </c>
      <c r="U181" s="310">
        <v>0</v>
      </c>
      <c r="V181" s="310">
        <v>0</v>
      </c>
      <c r="W181" s="310">
        <v>0</v>
      </c>
      <c r="X181" s="310">
        <v>0</v>
      </c>
      <c r="Y181" s="310">
        <v>0</v>
      </c>
      <c r="Z181" s="310">
        <v>0</v>
      </c>
      <c r="AA181" s="310">
        <v>0</v>
      </c>
      <c r="AB181" s="310">
        <v>0</v>
      </c>
      <c r="AC181" s="311">
        <f t="shared" si="11"/>
        <v>0</v>
      </c>
      <c r="AD181" s="297">
        <f t="shared" si="9"/>
        <v>0</v>
      </c>
      <c r="AE181" s="297">
        <f t="shared" si="10"/>
        <v>0</v>
      </c>
      <c r="AF181" s="99"/>
    </row>
    <row r="182" spans="8:32" ht="24" x14ac:dyDescent="0.25">
      <c r="H182" s="214" t="s">
        <v>309</v>
      </c>
      <c r="I182" s="217">
        <v>43199.756944444445</v>
      </c>
      <c r="J182" s="214" t="s">
        <v>1</v>
      </c>
      <c r="K182" s="289">
        <v>1</v>
      </c>
      <c r="L182" s="287"/>
      <c r="N182" s="289" t="s">
        <v>34</v>
      </c>
      <c r="O182" s="289">
        <v>513</v>
      </c>
      <c r="P182" s="214" t="s">
        <v>485</v>
      </c>
      <c r="Q182" s="309">
        <v>0</v>
      </c>
      <c r="R182" s="309"/>
      <c r="S182" s="309"/>
      <c r="T182" s="309">
        <v>0</v>
      </c>
      <c r="U182" s="310">
        <v>0</v>
      </c>
      <c r="V182" s="310">
        <v>0</v>
      </c>
      <c r="W182" s="310">
        <v>0</v>
      </c>
      <c r="X182" s="310">
        <v>0</v>
      </c>
      <c r="Y182" s="310">
        <v>0</v>
      </c>
      <c r="Z182" s="310">
        <v>0</v>
      </c>
      <c r="AA182" s="310">
        <v>0</v>
      </c>
      <c r="AB182" s="310">
        <v>0</v>
      </c>
      <c r="AC182" s="311">
        <f t="shared" si="11"/>
        <v>0</v>
      </c>
      <c r="AD182" s="297">
        <f t="shared" si="9"/>
        <v>0</v>
      </c>
      <c r="AE182" s="297">
        <f t="shared" si="10"/>
        <v>0</v>
      </c>
      <c r="AF182" s="99"/>
    </row>
    <row r="183" spans="8:32" ht="24" x14ac:dyDescent="0.25">
      <c r="H183" s="214" t="s">
        <v>528</v>
      </c>
      <c r="I183" s="217">
        <v>43201.796527777777</v>
      </c>
      <c r="J183" s="214" t="s">
        <v>2</v>
      </c>
      <c r="K183" s="289">
        <v>1</v>
      </c>
      <c r="L183" s="287"/>
      <c r="N183" s="289" t="s">
        <v>39</v>
      </c>
      <c r="O183" s="289">
        <v>515</v>
      </c>
      <c r="P183" s="214" t="s">
        <v>516</v>
      </c>
      <c r="Q183" s="309">
        <v>0</v>
      </c>
      <c r="R183" s="311"/>
      <c r="S183" s="309"/>
      <c r="T183" s="309">
        <v>0</v>
      </c>
      <c r="U183" s="310">
        <v>0</v>
      </c>
      <c r="V183" s="310">
        <v>0</v>
      </c>
      <c r="W183" s="310">
        <v>0</v>
      </c>
      <c r="X183" s="310">
        <v>0</v>
      </c>
      <c r="Y183" s="310">
        <v>0</v>
      </c>
      <c r="Z183" s="310">
        <v>0</v>
      </c>
      <c r="AA183" s="310">
        <v>0</v>
      </c>
      <c r="AB183" s="310">
        <v>0</v>
      </c>
      <c r="AC183" s="311">
        <f t="shared" si="11"/>
        <v>0</v>
      </c>
      <c r="AD183" s="297">
        <f t="shared" si="9"/>
        <v>0</v>
      </c>
      <c r="AE183" s="297">
        <f t="shared" si="10"/>
        <v>0</v>
      </c>
      <c r="AF183" s="99"/>
    </row>
    <row r="184" spans="8:32" x14ac:dyDescent="0.25">
      <c r="H184" s="214"/>
      <c r="I184" s="217">
        <v>43212.57708333333</v>
      </c>
      <c r="J184" s="214" t="s">
        <v>1</v>
      </c>
      <c r="K184" s="289">
        <v>1</v>
      </c>
      <c r="L184" s="287"/>
      <c r="N184" s="289" t="s">
        <v>343</v>
      </c>
      <c r="O184" s="289">
        <v>495</v>
      </c>
      <c r="P184" s="214" t="s">
        <v>517</v>
      </c>
      <c r="Q184" s="309">
        <v>0</v>
      </c>
      <c r="R184" s="314"/>
      <c r="S184" s="309"/>
      <c r="T184" s="309">
        <v>0</v>
      </c>
      <c r="U184" s="310">
        <v>0</v>
      </c>
      <c r="V184" s="310">
        <v>0</v>
      </c>
      <c r="W184" s="310">
        <v>0</v>
      </c>
      <c r="X184" s="310">
        <v>0</v>
      </c>
      <c r="Y184" s="310">
        <v>0</v>
      </c>
      <c r="Z184" s="310">
        <v>0</v>
      </c>
      <c r="AA184" s="310">
        <v>0</v>
      </c>
      <c r="AB184" s="310">
        <v>0</v>
      </c>
      <c r="AC184" s="311">
        <f t="shared" si="11"/>
        <v>0</v>
      </c>
      <c r="AD184" s="297">
        <f t="shared" si="9"/>
        <v>0</v>
      </c>
      <c r="AE184" s="297">
        <f t="shared" si="10"/>
        <v>0</v>
      </c>
      <c r="AF184" s="99"/>
    </row>
    <row r="185" spans="8:32" ht="36" x14ac:dyDescent="0.25">
      <c r="H185" s="214" t="s">
        <v>277</v>
      </c>
      <c r="I185" s="217">
        <v>43204.663888888892</v>
      </c>
      <c r="J185" s="214" t="s">
        <v>1</v>
      </c>
      <c r="K185" s="289">
        <v>1</v>
      </c>
      <c r="L185" s="287"/>
      <c r="N185" s="289" t="s">
        <v>34</v>
      </c>
      <c r="O185" s="314">
        <v>517</v>
      </c>
      <c r="P185" s="214" t="s">
        <v>524</v>
      </c>
      <c r="Q185" s="311">
        <v>0</v>
      </c>
      <c r="R185" s="311">
        <v>0</v>
      </c>
      <c r="S185" s="309">
        <v>0</v>
      </c>
      <c r="T185" s="309">
        <v>0</v>
      </c>
      <c r="U185" s="310">
        <v>0</v>
      </c>
      <c r="V185" s="310">
        <v>0</v>
      </c>
      <c r="W185" s="310">
        <v>0</v>
      </c>
      <c r="X185" s="310">
        <v>0</v>
      </c>
      <c r="Y185" s="310">
        <v>0</v>
      </c>
      <c r="Z185" s="310">
        <v>0</v>
      </c>
      <c r="AA185" s="310">
        <v>0</v>
      </c>
      <c r="AB185" s="310">
        <v>0</v>
      </c>
      <c r="AC185" s="311">
        <f t="shared" si="11"/>
        <v>0</v>
      </c>
      <c r="AD185" s="297">
        <f t="shared" si="9"/>
        <v>0</v>
      </c>
      <c r="AE185" s="297">
        <f t="shared" si="10"/>
        <v>0</v>
      </c>
      <c r="AF185" s="99"/>
    </row>
    <row r="186" spans="8:32" ht="24" x14ac:dyDescent="0.25">
      <c r="H186" s="214" t="s">
        <v>247</v>
      </c>
      <c r="I186" s="217">
        <v>43207.47152777778</v>
      </c>
      <c r="J186" s="214" t="s">
        <v>2</v>
      </c>
      <c r="K186" s="289">
        <v>1</v>
      </c>
      <c r="L186" s="287"/>
      <c r="N186" s="314" t="s">
        <v>71</v>
      </c>
      <c r="O186" s="314">
        <v>516</v>
      </c>
      <c r="P186" s="314" t="s">
        <v>532</v>
      </c>
      <c r="Q186" s="311"/>
      <c r="R186" s="311">
        <v>0</v>
      </c>
      <c r="S186" s="311">
        <v>0</v>
      </c>
      <c r="T186" s="309">
        <v>0</v>
      </c>
      <c r="U186" s="310">
        <v>0</v>
      </c>
      <c r="V186" s="310">
        <v>0</v>
      </c>
      <c r="W186" s="310">
        <v>0</v>
      </c>
      <c r="X186" s="310">
        <v>0</v>
      </c>
      <c r="Y186" s="310">
        <v>0</v>
      </c>
      <c r="Z186" s="310">
        <v>0</v>
      </c>
      <c r="AA186" s="310">
        <v>0</v>
      </c>
      <c r="AB186" s="310">
        <v>0</v>
      </c>
      <c r="AC186" s="311">
        <f t="shared" si="11"/>
        <v>0</v>
      </c>
      <c r="AD186" s="297">
        <f t="shared" si="9"/>
        <v>0</v>
      </c>
      <c r="AE186" s="297">
        <f t="shared" si="10"/>
        <v>0</v>
      </c>
      <c r="AF186" s="99"/>
    </row>
    <row r="187" spans="8:32" x14ac:dyDescent="0.25">
      <c r="H187" s="214"/>
      <c r="I187" s="217">
        <v>43214.411111111112</v>
      </c>
      <c r="J187" s="214" t="s">
        <v>2</v>
      </c>
      <c r="K187" s="289">
        <v>1</v>
      </c>
      <c r="L187" s="287"/>
      <c r="Q187" s="316">
        <f>+SUM(Q18:Q186)</f>
        <v>96</v>
      </c>
      <c r="R187" s="316">
        <f t="shared" ref="R187:T187" si="12">+SUM(R18:R186)</f>
        <v>103</v>
      </c>
      <c r="S187" s="316">
        <f t="shared" si="12"/>
        <v>116</v>
      </c>
      <c r="T187" s="316">
        <f t="shared" si="12"/>
        <v>101</v>
      </c>
      <c r="U187" s="316">
        <f t="shared" ref="U187" si="13">+SUM(U18:U186)</f>
        <v>41</v>
      </c>
      <c r="V187" s="316">
        <f t="shared" ref="V187" si="14">+SUM(V18:V186)</f>
        <v>55</v>
      </c>
      <c r="W187" s="316">
        <f t="shared" ref="W187" si="15">+SUM(W18:W186)</f>
        <v>45</v>
      </c>
      <c r="X187" s="316">
        <f t="shared" ref="X187" si="16">+SUM(X18:X186)</f>
        <v>58</v>
      </c>
      <c r="Y187" s="316">
        <f t="shared" ref="Y187" si="17">+SUM(Y18:Y186)</f>
        <v>59</v>
      </c>
      <c r="Z187" s="316">
        <f t="shared" ref="Z187" si="18">+SUM(Z18:Z186)</f>
        <v>57</v>
      </c>
      <c r="AA187" s="316">
        <f t="shared" ref="AA187" si="19">+SUM(AA18:AA186)</f>
        <v>47</v>
      </c>
      <c r="AB187" s="316">
        <f t="shared" ref="AB187" si="20">+SUM(AB18:AB186)</f>
        <v>54</v>
      </c>
      <c r="AC187" s="316">
        <f t="shared" ref="AC187" si="21">+SUM(AC18:AC186)</f>
        <v>416</v>
      </c>
      <c r="AD187" s="316">
        <f t="shared" ref="AD187" si="22">+SUM(AD18:AD186)</f>
        <v>192</v>
      </c>
      <c r="AE187" s="316">
        <f t="shared" ref="AE187" si="23">+SUM(AE18:AE186)</f>
        <v>224</v>
      </c>
    </row>
    <row r="188" spans="8:32" ht="24" x14ac:dyDescent="0.25">
      <c r="H188" s="214" t="s">
        <v>284</v>
      </c>
      <c r="I188" s="217">
        <v>43207.7</v>
      </c>
      <c r="J188" s="214" t="s">
        <v>1</v>
      </c>
      <c r="K188" s="289">
        <v>1</v>
      </c>
      <c r="L188" s="287"/>
    </row>
    <row r="189" spans="8:32" x14ac:dyDescent="0.25">
      <c r="H189" s="214"/>
      <c r="I189" s="217">
        <v>43208.711805555555</v>
      </c>
      <c r="J189" s="214" t="s">
        <v>2</v>
      </c>
      <c r="K189" s="289">
        <v>1</v>
      </c>
      <c r="L189" s="287"/>
    </row>
    <row r="190" spans="8:32" ht="36" x14ac:dyDescent="0.25">
      <c r="H190" s="214" t="s">
        <v>283</v>
      </c>
      <c r="I190" s="217">
        <v>43207.729861111111</v>
      </c>
      <c r="J190" s="214" t="s">
        <v>2</v>
      </c>
      <c r="K190" s="289">
        <v>1</v>
      </c>
      <c r="L190" s="287"/>
    </row>
    <row r="191" spans="8:32" ht="36" x14ac:dyDescent="0.25">
      <c r="H191" s="214" t="s">
        <v>218</v>
      </c>
      <c r="I191" s="217">
        <v>43209.720138888886</v>
      </c>
      <c r="J191" s="214" t="s">
        <v>1</v>
      </c>
      <c r="K191" s="289">
        <v>1</v>
      </c>
      <c r="L191" s="287"/>
    </row>
    <row r="192" spans="8:32" ht="24" x14ac:dyDescent="0.25">
      <c r="H192" s="214" t="s">
        <v>529</v>
      </c>
      <c r="I192" s="217">
        <v>43212.734027777777</v>
      </c>
      <c r="J192" s="214" t="s">
        <v>2</v>
      </c>
      <c r="K192" s="289">
        <v>1</v>
      </c>
      <c r="L192" s="287"/>
    </row>
    <row r="193" spans="8:31" ht="36" x14ac:dyDescent="0.25">
      <c r="H193" s="214" t="s">
        <v>285</v>
      </c>
      <c r="I193" s="217">
        <v>43213.458333333336</v>
      </c>
      <c r="J193" s="214" t="s">
        <v>1</v>
      </c>
      <c r="K193" s="289">
        <v>1</v>
      </c>
      <c r="L193" s="287"/>
    </row>
    <row r="194" spans="8:31" ht="36" x14ac:dyDescent="0.25">
      <c r="H194" s="214" t="s">
        <v>307</v>
      </c>
      <c r="I194" s="217">
        <v>43213.685416666667</v>
      </c>
      <c r="J194" s="214" t="s">
        <v>2</v>
      </c>
      <c r="K194" s="289">
        <v>1</v>
      </c>
      <c r="L194" s="287"/>
    </row>
    <row r="195" spans="8:31" ht="24" x14ac:dyDescent="0.25">
      <c r="H195" s="214" t="s">
        <v>281</v>
      </c>
      <c r="I195" s="217">
        <v>43214.50277777778</v>
      </c>
      <c r="J195" s="214" t="s">
        <v>2</v>
      </c>
      <c r="K195" s="289">
        <v>1</v>
      </c>
      <c r="L195" s="287"/>
    </row>
    <row r="196" spans="8:31" x14ac:dyDescent="0.25">
      <c r="H196" s="214"/>
      <c r="I196" s="217">
        <v>43215.990277777775</v>
      </c>
      <c r="J196" s="214" t="s">
        <v>1</v>
      </c>
      <c r="K196" s="289">
        <v>1</v>
      </c>
      <c r="L196" s="287"/>
    </row>
    <row r="197" spans="8:31" x14ac:dyDescent="0.25">
      <c r="H197" s="214"/>
      <c r="I197" s="217">
        <v>43217.802777777775</v>
      </c>
      <c r="J197" s="214" t="s">
        <v>2</v>
      </c>
      <c r="K197" s="289">
        <v>1</v>
      </c>
      <c r="L197" s="287"/>
    </row>
    <row r="198" spans="8:31" ht="24" x14ac:dyDescent="0.25">
      <c r="H198" s="214" t="s">
        <v>530</v>
      </c>
      <c r="I198" s="217">
        <v>43217.727777777778</v>
      </c>
      <c r="J198" s="214" t="s">
        <v>1</v>
      </c>
      <c r="K198" s="289">
        <v>1</v>
      </c>
      <c r="L198" s="287"/>
    </row>
    <row r="199" spans="8:31" ht="24" x14ac:dyDescent="0.25">
      <c r="H199" s="214" t="s">
        <v>303</v>
      </c>
      <c r="I199" s="217">
        <v>43218.474999999999</v>
      </c>
      <c r="J199" s="214" t="s">
        <v>1</v>
      </c>
      <c r="K199" s="289">
        <v>1</v>
      </c>
      <c r="L199" s="287"/>
    </row>
    <row r="200" spans="8:31" x14ac:dyDescent="0.25">
      <c r="H200" s="214" t="s">
        <v>3</v>
      </c>
      <c r="I200" s="214"/>
      <c r="J200" s="214"/>
      <c r="K200" s="289">
        <v>104</v>
      </c>
      <c r="L200" s="287"/>
      <c r="Q200" s="316"/>
      <c r="R200" s="316"/>
      <c r="S200" s="316"/>
      <c r="T200" s="316"/>
      <c r="U200" s="316"/>
      <c r="V200" s="316"/>
      <c r="W200" s="316"/>
      <c r="X200" s="316"/>
      <c r="Y200" s="316"/>
      <c r="Z200" s="316"/>
      <c r="AA200" s="316"/>
      <c r="AB200" s="316"/>
      <c r="AC200" s="316"/>
      <c r="AD200" s="316"/>
      <c r="AE200" s="316"/>
    </row>
    <row r="201" spans="8:31" x14ac:dyDescent="0.25">
      <c r="H201" s="272"/>
      <c r="I201" s="272"/>
      <c r="J201" s="272"/>
      <c r="K201" s="272"/>
      <c r="L201" s="287"/>
    </row>
    <row r="202" spans="8:31" x14ac:dyDescent="0.25">
      <c r="H202" s="272"/>
      <c r="I202" s="272"/>
      <c r="J202" s="272"/>
      <c r="K202" s="272"/>
      <c r="L202" s="287"/>
    </row>
    <row r="203" spans="8:31" x14ac:dyDescent="0.25">
      <c r="H203" s="272"/>
      <c r="I203" s="272"/>
      <c r="J203" s="272"/>
      <c r="K203" s="272"/>
      <c r="L203" s="287"/>
    </row>
    <row r="204" spans="8:31" x14ac:dyDescent="0.25">
      <c r="H204" s="272"/>
      <c r="I204" s="272"/>
      <c r="J204" s="272"/>
      <c r="K204" s="272"/>
      <c r="L204" s="287"/>
    </row>
    <row r="205" spans="8:31" x14ac:dyDescent="0.25">
      <c r="H205" s="272"/>
      <c r="I205" s="272"/>
      <c r="J205" s="272"/>
      <c r="K205" s="272"/>
      <c r="L205" s="287"/>
    </row>
    <row r="206" spans="8:31" x14ac:dyDescent="0.25">
      <c r="H206" s="272"/>
      <c r="I206" s="272"/>
      <c r="J206" s="272"/>
      <c r="K206" s="272"/>
      <c r="L206" s="287"/>
    </row>
    <row r="207" spans="8:31" x14ac:dyDescent="0.25">
      <c r="H207" s="272"/>
      <c r="I207" s="272"/>
      <c r="J207" s="272"/>
      <c r="K207" s="272"/>
      <c r="L207" s="287"/>
    </row>
    <row r="208" spans="8:31" x14ac:dyDescent="0.25">
      <c r="H208" s="272"/>
      <c r="I208" s="272"/>
      <c r="J208" s="272"/>
      <c r="K208" s="272"/>
      <c r="L208" s="287"/>
    </row>
    <row r="209" spans="2:34" x14ac:dyDescent="0.25">
      <c r="H209" s="272"/>
      <c r="I209" s="272"/>
      <c r="J209" s="272"/>
      <c r="K209" s="272"/>
      <c r="L209" s="287"/>
    </row>
    <row r="210" spans="2:34" x14ac:dyDescent="0.25">
      <c r="H210" s="272"/>
      <c r="I210" s="272"/>
      <c r="J210" s="272"/>
      <c r="K210" s="272"/>
      <c r="L210" s="287"/>
    </row>
    <row r="211" spans="2:34" x14ac:dyDescent="0.25">
      <c r="H211" s="272"/>
      <c r="I211" s="272"/>
      <c r="J211" s="272"/>
      <c r="K211" s="272"/>
      <c r="L211" s="287"/>
    </row>
    <row r="212" spans="2:34" x14ac:dyDescent="0.25">
      <c r="H212" s="272"/>
      <c r="I212" s="272"/>
      <c r="J212" s="272"/>
      <c r="K212" s="272"/>
      <c r="L212" s="287"/>
    </row>
    <row r="213" spans="2:34" x14ac:dyDescent="0.25">
      <c r="H213" s="272"/>
      <c r="I213" s="272"/>
      <c r="J213" s="272"/>
      <c r="K213" s="272"/>
      <c r="L213" s="287"/>
    </row>
    <row r="214" spans="2:34" x14ac:dyDescent="0.25">
      <c r="H214" s="272"/>
      <c r="I214" s="272"/>
      <c r="J214" s="272"/>
      <c r="K214" s="272"/>
      <c r="L214" s="287"/>
    </row>
    <row r="215" spans="2:34" x14ac:dyDescent="0.25">
      <c r="H215" s="272"/>
      <c r="I215" s="272"/>
      <c r="J215" s="272"/>
      <c r="K215" s="272"/>
      <c r="L215" s="287"/>
    </row>
    <row r="216" spans="2:34" x14ac:dyDescent="0.25">
      <c r="H216" s="285"/>
      <c r="I216" s="272"/>
      <c r="J216" s="272"/>
      <c r="K216" s="272"/>
      <c r="L216" s="287"/>
    </row>
    <row r="217" spans="2:34" x14ac:dyDescent="0.25">
      <c r="H217" s="285"/>
      <c r="I217" s="272"/>
      <c r="J217" s="272"/>
      <c r="K217" s="272"/>
      <c r="L217" s="287"/>
    </row>
    <row r="218" spans="2:34" x14ac:dyDescent="0.25">
      <c r="H218" s="285"/>
      <c r="I218" s="272"/>
      <c r="J218" s="272"/>
      <c r="K218" s="272"/>
      <c r="L218" s="287"/>
    </row>
    <row r="219" spans="2:34" x14ac:dyDescent="0.25">
      <c r="H219" s="285"/>
      <c r="I219" s="272"/>
      <c r="J219" s="272"/>
      <c r="K219" s="272"/>
      <c r="L219" s="287"/>
    </row>
    <row r="220" spans="2:34" x14ac:dyDescent="0.25">
      <c r="L220" s="287"/>
    </row>
    <row r="221" spans="2:34" x14ac:dyDescent="0.25">
      <c r="L221" s="287"/>
    </row>
    <row r="222" spans="2:34" s="63" customFormat="1" x14ac:dyDescent="0.25">
      <c r="B222" s="154"/>
      <c r="C222" s="154"/>
      <c r="D222" s="154"/>
      <c r="E222" s="154"/>
      <c r="F222" s="154"/>
      <c r="G222" s="37"/>
      <c r="H222" s="265"/>
      <c r="I222" s="266"/>
      <c r="J222" s="266"/>
      <c r="K222" s="266"/>
      <c r="L222" s="287"/>
      <c r="M222" s="51"/>
      <c r="N222" s="266"/>
      <c r="O222" s="266"/>
      <c r="P222" s="266"/>
      <c r="Q222" s="266"/>
      <c r="R222" s="266"/>
      <c r="S222" s="266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G222" s="266"/>
      <c r="AH222" s="266"/>
    </row>
    <row r="223" spans="2:34" s="63" customFormat="1" x14ac:dyDescent="0.25">
      <c r="B223" s="154"/>
      <c r="C223" s="154"/>
      <c r="D223" s="154"/>
      <c r="E223" s="154"/>
      <c r="F223" s="154"/>
      <c r="G223" s="37"/>
      <c r="H223" s="265"/>
      <c r="I223" s="266"/>
      <c r="J223" s="266"/>
      <c r="K223" s="266"/>
      <c r="L223" s="287"/>
      <c r="M223" s="51"/>
      <c r="N223" s="266"/>
      <c r="O223" s="266"/>
      <c r="P223" s="266"/>
      <c r="Q223" s="266"/>
      <c r="R223" s="266"/>
      <c r="S223" s="266"/>
      <c r="T223" s="266"/>
      <c r="U223" s="266"/>
      <c r="V223" s="266"/>
      <c r="W223" s="266"/>
      <c r="X223" s="266"/>
      <c r="Y223" s="266"/>
      <c r="Z223" s="266"/>
      <c r="AA223" s="266"/>
      <c r="AB223" s="266"/>
      <c r="AC223" s="266"/>
      <c r="AD223" s="266"/>
      <c r="AE223" s="266"/>
      <c r="AG223" s="266"/>
      <c r="AH223" s="266"/>
    </row>
    <row r="224" spans="2:34" s="63" customFormat="1" x14ac:dyDescent="0.25">
      <c r="B224" s="154"/>
      <c r="C224" s="154"/>
      <c r="D224" s="154"/>
      <c r="E224" s="154"/>
      <c r="F224" s="154"/>
      <c r="G224" s="37"/>
      <c r="H224" s="265"/>
      <c r="I224" s="266"/>
      <c r="J224" s="266"/>
      <c r="K224" s="266"/>
      <c r="L224" s="287"/>
      <c r="M224" s="51"/>
      <c r="N224" s="266"/>
      <c r="O224" s="266"/>
      <c r="P224" s="266"/>
      <c r="Q224" s="266"/>
      <c r="R224" s="266"/>
      <c r="S224" s="266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G224" s="266"/>
      <c r="AH224" s="266"/>
    </row>
    <row r="225" spans="2:34" s="63" customFormat="1" x14ac:dyDescent="0.25">
      <c r="B225" s="154"/>
      <c r="C225" s="154"/>
      <c r="D225" s="154"/>
      <c r="E225" s="154"/>
      <c r="F225" s="154"/>
      <c r="G225" s="37"/>
      <c r="H225" s="265"/>
      <c r="I225" s="266"/>
      <c r="J225" s="266"/>
      <c r="K225" s="266"/>
      <c r="L225" s="287"/>
      <c r="M225" s="51"/>
      <c r="N225" s="266"/>
      <c r="O225" s="266"/>
      <c r="P225" s="266"/>
      <c r="Q225" s="266"/>
      <c r="R225" s="266"/>
      <c r="S225" s="266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G225" s="266"/>
      <c r="AH225" s="266"/>
    </row>
    <row r="226" spans="2:34" s="63" customFormat="1" x14ac:dyDescent="0.25">
      <c r="B226" s="154"/>
      <c r="C226" s="154"/>
      <c r="D226" s="154"/>
      <c r="E226" s="154"/>
      <c r="F226" s="154"/>
      <c r="G226" s="37"/>
      <c r="H226" s="265"/>
      <c r="I226" s="266"/>
      <c r="J226" s="266"/>
      <c r="K226" s="266"/>
      <c r="L226" s="287"/>
      <c r="M226" s="51"/>
      <c r="N226" s="266"/>
      <c r="O226" s="266"/>
      <c r="P226" s="266"/>
      <c r="Q226" s="266"/>
      <c r="R226" s="266"/>
      <c r="S226" s="266"/>
      <c r="T226" s="266"/>
      <c r="U226" s="266"/>
      <c r="V226" s="266"/>
      <c r="W226" s="266"/>
      <c r="X226" s="266"/>
      <c r="Y226" s="266"/>
      <c r="Z226" s="266"/>
      <c r="AA226" s="266"/>
      <c r="AB226" s="266"/>
      <c r="AC226" s="266"/>
      <c r="AD226" s="266"/>
      <c r="AE226" s="266"/>
      <c r="AG226" s="266"/>
      <c r="AH226" s="266"/>
    </row>
    <row r="227" spans="2:34" s="63" customFormat="1" x14ac:dyDescent="0.25">
      <c r="B227" s="154"/>
      <c r="C227" s="154"/>
      <c r="D227" s="154"/>
      <c r="E227" s="154"/>
      <c r="F227" s="154"/>
      <c r="G227" s="37"/>
      <c r="H227" s="265"/>
      <c r="I227" s="266"/>
      <c r="J227" s="266"/>
      <c r="K227" s="266"/>
      <c r="L227" s="287"/>
      <c r="M227" s="51"/>
      <c r="N227" s="266"/>
      <c r="O227" s="266"/>
      <c r="P227" s="266"/>
      <c r="Q227" s="266"/>
      <c r="R227" s="266"/>
      <c r="S227" s="266"/>
      <c r="T227" s="266"/>
      <c r="U227" s="266"/>
      <c r="V227" s="266"/>
      <c r="W227" s="266"/>
      <c r="X227" s="266"/>
      <c r="Y227" s="266"/>
      <c r="Z227" s="266"/>
      <c r="AA227" s="266"/>
      <c r="AB227" s="266"/>
      <c r="AC227" s="266"/>
      <c r="AD227" s="266"/>
      <c r="AE227" s="266"/>
      <c r="AG227" s="266"/>
      <c r="AH227" s="266"/>
    </row>
    <row r="228" spans="2:34" s="63" customFormat="1" x14ac:dyDescent="0.25">
      <c r="B228" s="154"/>
      <c r="C228" s="154"/>
      <c r="D228" s="154"/>
      <c r="E228" s="154"/>
      <c r="F228" s="154"/>
      <c r="G228" s="37"/>
      <c r="H228" s="265"/>
      <c r="I228" s="266"/>
      <c r="J228" s="266"/>
      <c r="K228" s="266"/>
      <c r="L228" s="287"/>
      <c r="M228" s="51"/>
      <c r="N228" s="266"/>
      <c r="O228" s="266"/>
      <c r="P228" s="266"/>
      <c r="Q228" s="266"/>
      <c r="R228" s="266"/>
      <c r="S228" s="266"/>
      <c r="T228" s="266"/>
      <c r="U228" s="266"/>
      <c r="V228" s="266"/>
      <c r="W228" s="266"/>
      <c r="X228" s="266"/>
      <c r="Y228" s="266"/>
      <c r="Z228" s="266"/>
      <c r="AA228" s="266"/>
      <c r="AB228" s="266"/>
      <c r="AC228" s="266"/>
      <c r="AD228" s="266"/>
      <c r="AE228" s="266"/>
      <c r="AG228" s="266"/>
      <c r="AH228" s="266"/>
    </row>
    <row r="229" spans="2:34" s="63" customFormat="1" x14ac:dyDescent="0.25">
      <c r="B229" s="154"/>
      <c r="C229" s="154"/>
      <c r="D229" s="154"/>
      <c r="E229" s="154"/>
      <c r="F229" s="154"/>
      <c r="G229" s="37"/>
      <c r="H229" s="265"/>
      <c r="I229" s="266"/>
      <c r="J229" s="266"/>
      <c r="K229" s="266"/>
      <c r="L229" s="287"/>
      <c r="M229" s="51"/>
      <c r="N229" s="266"/>
      <c r="O229" s="266"/>
      <c r="P229" s="266"/>
      <c r="Q229" s="266"/>
      <c r="R229" s="266"/>
      <c r="S229" s="266"/>
      <c r="T229" s="266"/>
      <c r="U229" s="266"/>
      <c r="V229" s="266"/>
      <c r="W229" s="266"/>
      <c r="X229" s="266"/>
      <c r="Y229" s="266"/>
      <c r="Z229" s="266"/>
      <c r="AA229" s="266"/>
      <c r="AB229" s="266"/>
      <c r="AC229" s="266"/>
      <c r="AD229" s="266"/>
      <c r="AE229" s="266"/>
      <c r="AG229" s="266"/>
      <c r="AH229" s="266"/>
    </row>
    <row r="230" spans="2:34" s="63" customFormat="1" x14ac:dyDescent="0.25">
      <c r="B230" s="154"/>
      <c r="C230" s="154"/>
      <c r="D230" s="154"/>
      <c r="E230" s="154"/>
      <c r="F230" s="154"/>
      <c r="G230" s="37"/>
      <c r="H230" s="265"/>
      <c r="I230" s="266"/>
      <c r="J230" s="266"/>
      <c r="K230" s="266"/>
      <c r="L230" s="287"/>
      <c r="M230" s="51"/>
      <c r="N230" s="266"/>
      <c r="O230" s="266"/>
      <c r="P230" s="266"/>
      <c r="Q230" s="266"/>
      <c r="R230" s="266"/>
      <c r="S230" s="266"/>
      <c r="T230" s="266"/>
      <c r="U230" s="266"/>
      <c r="V230" s="266"/>
      <c r="W230" s="266"/>
      <c r="X230" s="266"/>
      <c r="Y230" s="266"/>
      <c r="Z230" s="266"/>
      <c r="AA230" s="266"/>
      <c r="AB230" s="266"/>
      <c r="AC230" s="266"/>
      <c r="AD230" s="266"/>
      <c r="AE230" s="266"/>
      <c r="AG230" s="266"/>
      <c r="AH230" s="266"/>
    </row>
    <row r="231" spans="2:34" s="63" customFormat="1" x14ac:dyDescent="0.25">
      <c r="B231" s="154"/>
      <c r="C231" s="154"/>
      <c r="D231" s="154"/>
      <c r="E231" s="154"/>
      <c r="F231" s="154"/>
      <c r="G231" s="37"/>
      <c r="H231" s="265"/>
      <c r="I231" s="266"/>
      <c r="J231" s="266"/>
      <c r="K231" s="266"/>
      <c r="L231" s="287"/>
      <c r="M231" s="51"/>
      <c r="N231" s="266"/>
      <c r="O231" s="266"/>
      <c r="P231" s="266"/>
      <c r="Q231" s="266"/>
      <c r="R231" s="266"/>
      <c r="S231" s="266"/>
      <c r="T231" s="266"/>
      <c r="U231" s="266"/>
      <c r="V231" s="266"/>
      <c r="W231" s="266"/>
      <c r="X231" s="266"/>
      <c r="Y231" s="266"/>
      <c r="Z231" s="266"/>
      <c r="AA231" s="266"/>
      <c r="AB231" s="266"/>
      <c r="AC231" s="266"/>
      <c r="AD231" s="266"/>
      <c r="AE231" s="266"/>
      <c r="AG231" s="266"/>
      <c r="AH231" s="266"/>
    </row>
    <row r="232" spans="2:34" s="63" customFormat="1" x14ac:dyDescent="0.25">
      <c r="B232" s="154"/>
      <c r="C232" s="154"/>
      <c r="D232" s="154"/>
      <c r="E232" s="154"/>
      <c r="F232" s="154"/>
      <c r="G232" s="37"/>
      <c r="H232" s="265"/>
      <c r="I232" s="266"/>
      <c r="J232" s="266"/>
      <c r="K232" s="266"/>
      <c r="L232" s="287"/>
      <c r="M232" s="51"/>
      <c r="N232" s="266"/>
      <c r="O232" s="266"/>
      <c r="P232" s="266"/>
      <c r="Q232" s="266"/>
      <c r="R232" s="266"/>
      <c r="S232" s="266"/>
      <c r="T232" s="266"/>
      <c r="U232" s="266"/>
      <c r="V232" s="266"/>
      <c r="W232" s="266"/>
      <c r="X232" s="266"/>
      <c r="Y232" s="266"/>
      <c r="Z232" s="266"/>
      <c r="AA232" s="266"/>
      <c r="AB232" s="266"/>
      <c r="AC232" s="266"/>
      <c r="AD232" s="266"/>
      <c r="AE232" s="266"/>
      <c r="AG232" s="266"/>
      <c r="AH232" s="266"/>
    </row>
    <row r="233" spans="2:34" s="63" customFormat="1" x14ac:dyDescent="0.25">
      <c r="B233" s="154"/>
      <c r="C233" s="154"/>
      <c r="D233" s="154"/>
      <c r="E233" s="154"/>
      <c r="F233" s="154"/>
      <c r="G233" s="37"/>
      <c r="H233" s="265"/>
      <c r="I233" s="266"/>
      <c r="J233" s="266"/>
      <c r="K233" s="266"/>
      <c r="L233" s="287"/>
      <c r="M233" s="51"/>
      <c r="N233" s="266"/>
      <c r="O233" s="266"/>
      <c r="P233" s="266"/>
      <c r="Q233" s="266"/>
      <c r="R233" s="266"/>
      <c r="S233" s="266"/>
      <c r="T233" s="266"/>
      <c r="U233" s="266"/>
      <c r="V233" s="266"/>
      <c r="W233" s="266"/>
      <c r="X233" s="266"/>
      <c r="Y233" s="266"/>
      <c r="Z233" s="266"/>
      <c r="AA233" s="266"/>
      <c r="AB233" s="266"/>
      <c r="AC233" s="266"/>
      <c r="AD233" s="266"/>
      <c r="AE233" s="266"/>
      <c r="AG233" s="266"/>
      <c r="AH233" s="266"/>
    </row>
    <row r="234" spans="2:34" s="63" customFormat="1" x14ac:dyDescent="0.25">
      <c r="B234" s="154"/>
      <c r="C234" s="154"/>
      <c r="D234" s="154"/>
      <c r="E234" s="154"/>
      <c r="F234" s="154"/>
      <c r="G234" s="37"/>
      <c r="H234" s="265"/>
      <c r="I234" s="266"/>
      <c r="J234" s="266"/>
      <c r="K234" s="266"/>
      <c r="L234" s="287"/>
      <c r="M234" s="51"/>
      <c r="N234" s="266"/>
      <c r="O234" s="266"/>
      <c r="P234" s="266"/>
      <c r="Q234" s="266"/>
      <c r="R234" s="266"/>
      <c r="S234" s="266"/>
      <c r="T234" s="266"/>
      <c r="U234" s="266"/>
      <c r="V234" s="266"/>
      <c r="W234" s="266"/>
      <c r="X234" s="266"/>
      <c r="Y234" s="266"/>
      <c r="Z234" s="266"/>
      <c r="AA234" s="266"/>
      <c r="AB234" s="266"/>
      <c r="AC234" s="266"/>
      <c r="AD234" s="266"/>
      <c r="AE234" s="266"/>
      <c r="AG234" s="266"/>
      <c r="AH234" s="266"/>
    </row>
    <row r="235" spans="2:34" s="63" customFormat="1" x14ac:dyDescent="0.25">
      <c r="B235" s="154"/>
      <c r="C235" s="154"/>
      <c r="D235" s="154"/>
      <c r="E235" s="154"/>
      <c r="F235" s="154"/>
      <c r="G235" s="37"/>
      <c r="H235" s="265"/>
      <c r="I235" s="266"/>
      <c r="J235" s="266"/>
      <c r="K235" s="266"/>
      <c r="L235" s="287"/>
      <c r="M235" s="51"/>
      <c r="N235" s="266"/>
      <c r="O235" s="266"/>
      <c r="P235" s="266"/>
      <c r="Q235" s="266"/>
      <c r="R235" s="266"/>
      <c r="S235" s="266"/>
      <c r="T235" s="266"/>
      <c r="U235" s="266"/>
      <c r="V235" s="266"/>
      <c r="W235" s="266"/>
      <c r="X235" s="266"/>
      <c r="Y235" s="266"/>
      <c r="Z235" s="266"/>
      <c r="AA235" s="266"/>
      <c r="AB235" s="266"/>
      <c r="AC235" s="266"/>
      <c r="AD235" s="266"/>
      <c r="AE235" s="266"/>
      <c r="AG235" s="266"/>
      <c r="AH235" s="266"/>
    </row>
    <row r="236" spans="2:34" s="63" customFormat="1" x14ac:dyDescent="0.25">
      <c r="B236" s="154"/>
      <c r="C236" s="154"/>
      <c r="D236" s="154"/>
      <c r="E236" s="154"/>
      <c r="F236" s="154"/>
      <c r="G236" s="37"/>
      <c r="H236" s="265"/>
      <c r="I236" s="266"/>
      <c r="J236" s="266"/>
      <c r="K236" s="266"/>
      <c r="L236" s="287"/>
      <c r="M236" s="51"/>
      <c r="N236" s="266"/>
      <c r="O236" s="266"/>
      <c r="P236" s="266"/>
      <c r="Q236" s="266"/>
      <c r="R236" s="266"/>
      <c r="S236" s="266"/>
      <c r="T236" s="266"/>
      <c r="U236" s="266"/>
      <c r="V236" s="266"/>
      <c r="W236" s="266"/>
      <c r="X236" s="266"/>
      <c r="Y236" s="266"/>
      <c r="Z236" s="266"/>
      <c r="AA236" s="266"/>
      <c r="AB236" s="266"/>
      <c r="AC236" s="266"/>
      <c r="AD236" s="266"/>
      <c r="AE236" s="266"/>
      <c r="AG236" s="266"/>
      <c r="AH236" s="266"/>
    </row>
    <row r="237" spans="2:34" s="63" customFormat="1" x14ac:dyDescent="0.25">
      <c r="B237" s="154"/>
      <c r="C237" s="154"/>
      <c r="D237" s="154"/>
      <c r="E237" s="154"/>
      <c r="F237" s="154"/>
      <c r="G237" s="37"/>
      <c r="H237" s="265"/>
      <c r="I237" s="266"/>
      <c r="J237" s="266"/>
      <c r="K237" s="266"/>
      <c r="L237" s="287"/>
      <c r="M237" s="51"/>
      <c r="N237" s="266"/>
      <c r="O237" s="266"/>
      <c r="P237" s="266"/>
      <c r="Q237" s="266"/>
      <c r="R237" s="266"/>
      <c r="S237" s="266"/>
      <c r="T237" s="266"/>
      <c r="U237" s="266"/>
      <c r="V237" s="266"/>
      <c r="W237" s="266"/>
      <c r="X237" s="266"/>
      <c r="Y237" s="266"/>
      <c r="Z237" s="266"/>
      <c r="AA237" s="266"/>
      <c r="AB237" s="266"/>
      <c r="AC237" s="266"/>
      <c r="AD237" s="266"/>
      <c r="AE237" s="266"/>
      <c r="AG237" s="266"/>
      <c r="AH237" s="266"/>
    </row>
    <row r="238" spans="2:34" s="63" customFormat="1" x14ac:dyDescent="0.25">
      <c r="B238" s="154"/>
      <c r="C238" s="154"/>
      <c r="D238" s="154"/>
      <c r="E238" s="154"/>
      <c r="F238" s="154"/>
      <c r="G238" s="37"/>
      <c r="H238" s="265"/>
      <c r="I238" s="266"/>
      <c r="J238" s="266"/>
      <c r="K238" s="266"/>
      <c r="L238" s="287"/>
      <c r="M238" s="51"/>
      <c r="N238" s="266"/>
      <c r="O238" s="266"/>
      <c r="P238" s="266"/>
      <c r="Q238" s="266"/>
      <c r="R238" s="266"/>
      <c r="S238" s="266"/>
      <c r="T238" s="266"/>
      <c r="U238" s="266"/>
      <c r="V238" s="266"/>
      <c r="W238" s="266"/>
      <c r="X238" s="266"/>
      <c r="Y238" s="266"/>
      <c r="Z238" s="266"/>
      <c r="AA238" s="266"/>
      <c r="AB238" s="266"/>
      <c r="AC238" s="266"/>
      <c r="AD238" s="266"/>
      <c r="AE238" s="266"/>
      <c r="AG238" s="266"/>
      <c r="AH238" s="266"/>
    </row>
    <row r="239" spans="2:34" s="63" customFormat="1" x14ac:dyDescent="0.25">
      <c r="B239" s="154"/>
      <c r="C239" s="154"/>
      <c r="D239" s="154"/>
      <c r="E239" s="154"/>
      <c r="F239" s="154"/>
      <c r="G239" s="37"/>
      <c r="H239" s="265"/>
      <c r="I239" s="266"/>
      <c r="J239" s="266"/>
      <c r="K239" s="266"/>
      <c r="L239" s="287"/>
      <c r="M239" s="51"/>
      <c r="N239" s="266"/>
      <c r="O239" s="266"/>
      <c r="P239" s="266"/>
      <c r="Q239" s="266"/>
      <c r="R239" s="266"/>
      <c r="S239" s="266"/>
      <c r="T239" s="266"/>
      <c r="U239" s="266"/>
      <c r="V239" s="266"/>
      <c r="W239" s="266"/>
      <c r="X239" s="266"/>
      <c r="Y239" s="266"/>
      <c r="Z239" s="266"/>
      <c r="AA239" s="266"/>
      <c r="AB239" s="266"/>
      <c r="AC239" s="266"/>
      <c r="AD239" s="266"/>
      <c r="AE239" s="266"/>
      <c r="AG239" s="266"/>
      <c r="AH239" s="266"/>
    </row>
    <row r="240" spans="2:34" s="63" customFormat="1" x14ac:dyDescent="0.25">
      <c r="B240" s="154"/>
      <c r="C240" s="154"/>
      <c r="D240" s="154"/>
      <c r="E240" s="154"/>
      <c r="F240" s="154"/>
      <c r="G240" s="37"/>
      <c r="H240" s="265"/>
      <c r="I240" s="266"/>
      <c r="J240" s="266"/>
      <c r="K240" s="266"/>
      <c r="L240" s="287"/>
      <c r="M240" s="51"/>
      <c r="N240" s="266"/>
      <c r="O240" s="266"/>
      <c r="P240" s="266"/>
      <c r="Q240" s="266"/>
      <c r="R240" s="266"/>
      <c r="S240" s="266"/>
      <c r="T240" s="266"/>
      <c r="U240" s="266"/>
      <c r="V240" s="266"/>
      <c r="W240" s="266"/>
      <c r="X240" s="266"/>
      <c r="Y240" s="266"/>
      <c r="Z240" s="266"/>
      <c r="AA240" s="266"/>
      <c r="AB240" s="266"/>
      <c r="AC240" s="266"/>
      <c r="AD240" s="266"/>
      <c r="AE240" s="266"/>
      <c r="AG240" s="266"/>
      <c r="AH240" s="266"/>
    </row>
    <row r="241" spans="2:34" s="63" customFormat="1" x14ac:dyDescent="0.25">
      <c r="B241" s="154"/>
      <c r="C241" s="154"/>
      <c r="D241" s="154"/>
      <c r="E241" s="154"/>
      <c r="F241" s="154"/>
      <c r="G241" s="37"/>
      <c r="H241" s="265"/>
      <c r="I241" s="266"/>
      <c r="J241" s="266"/>
      <c r="K241" s="266"/>
      <c r="L241" s="287"/>
      <c r="M241" s="51"/>
      <c r="N241" s="266"/>
      <c r="O241" s="266"/>
      <c r="P241" s="266"/>
      <c r="Q241" s="266"/>
      <c r="R241" s="266"/>
      <c r="S241" s="266"/>
      <c r="T241" s="266"/>
      <c r="U241" s="266"/>
      <c r="V241" s="266"/>
      <c r="W241" s="266"/>
      <c r="X241" s="266"/>
      <c r="Y241" s="266"/>
      <c r="Z241" s="266"/>
      <c r="AA241" s="266"/>
      <c r="AB241" s="266"/>
      <c r="AC241" s="266"/>
      <c r="AD241" s="266"/>
      <c r="AE241" s="266"/>
      <c r="AG241" s="266"/>
      <c r="AH241" s="266"/>
    </row>
    <row r="242" spans="2:34" s="63" customFormat="1" x14ac:dyDescent="0.25">
      <c r="B242" s="154"/>
      <c r="C242" s="154"/>
      <c r="D242" s="154"/>
      <c r="E242" s="154"/>
      <c r="F242" s="154"/>
      <c r="G242" s="37"/>
      <c r="H242" s="265"/>
      <c r="I242" s="266"/>
      <c r="J242" s="266"/>
      <c r="K242" s="266"/>
      <c r="L242" s="287"/>
      <c r="M242" s="51"/>
      <c r="N242" s="266"/>
      <c r="O242" s="266"/>
      <c r="P242" s="266"/>
      <c r="Q242" s="266"/>
      <c r="R242" s="266"/>
      <c r="S242" s="266"/>
      <c r="T242" s="266"/>
      <c r="U242" s="266"/>
      <c r="V242" s="266"/>
      <c r="W242" s="266"/>
      <c r="X242" s="266"/>
      <c r="Y242" s="266"/>
      <c r="Z242" s="266"/>
      <c r="AA242" s="266"/>
      <c r="AB242" s="266"/>
      <c r="AC242" s="266"/>
      <c r="AD242" s="266"/>
      <c r="AE242" s="266"/>
      <c r="AG242" s="266"/>
      <c r="AH242" s="266"/>
    </row>
    <row r="243" spans="2:34" s="63" customFormat="1" x14ac:dyDescent="0.25">
      <c r="B243" s="154"/>
      <c r="C243" s="154"/>
      <c r="D243" s="154"/>
      <c r="E243" s="154"/>
      <c r="F243" s="154"/>
      <c r="G243" s="37"/>
      <c r="H243" s="265"/>
      <c r="I243" s="266"/>
      <c r="J243" s="266"/>
      <c r="K243" s="266"/>
      <c r="L243" s="287"/>
      <c r="M243" s="51"/>
      <c r="N243" s="266"/>
      <c r="O243" s="266"/>
      <c r="P243" s="266"/>
      <c r="Q243" s="266"/>
      <c r="R243" s="266"/>
      <c r="S243" s="266"/>
      <c r="T243" s="266"/>
      <c r="U243" s="266"/>
      <c r="V243" s="266"/>
      <c r="W243" s="266"/>
      <c r="X243" s="266"/>
      <c r="Y243" s="266"/>
      <c r="Z243" s="266"/>
      <c r="AA243" s="266"/>
      <c r="AB243" s="266"/>
      <c r="AC243" s="266"/>
      <c r="AD243" s="266"/>
      <c r="AE243" s="266"/>
      <c r="AG243" s="266"/>
      <c r="AH243" s="266"/>
    </row>
    <row r="244" spans="2:34" s="63" customFormat="1" x14ac:dyDescent="0.25">
      <c r="B244" s="154"/>
      <c r="C244" s="154"/>
      <c r="D244" s="154"/>
      <c r="E244" s="154"/>
      <c r="F244" s="154"/>
      <c r="G244" s="37"/>
      <c r="H244" s="265"/>
      <c r="I244" s="266"/>
      <c r="J244" s="266"/>
      <c r="K244" s="266"/>
      <c r="L244" s="287"/>
      <c r="M244" s="51"/>
      <c r="N244" s="266"/>
      <c r="O244" s="266"/>
      <c r="P244" s="266"/>
      <c r="Q244" s="266"/>
      <c r="R244" s="266"/>
      <c r="S244" s="266"/>
      <c r="T244" s="266"/>
      <c r="U244" s="266"/>
      <c r="V244" s="266"/>
      <c r="W244" s="266"/>
      <c r="X244" s="266"/>
      <c r="Y244" s="266"/>
      <c r="Z244" s="266"/>
      <c r="AA244" s="266"/>
      <c r="AB244" s="266"/>
      <c r="AC244" s="266"/>
      <c r="AD244" s="266"/>
      <c r="AE244" s="266"/>
      <c r="AG244" s="266"/>
      <c r="AH244" s="266"/>
    </row>
    <row r="245" spans="2:34" s="63" customFormat="1" x14ac:dyDescent="0.25">
      <c r="B245" s="154"/>
      <c r="C245" s="154"/>
      <c r="D245" s="154"/>
      <c r="E245" s="154"/>
      <c r="F245" s="154"/>
      <c r="G245" s="37"/>
      <c r="H245" s="265"/>
      <c r="I245" s="266"/>
      <c r="J245" s="266"/>
      <c r="K245" s="266"/>
      <c r="L245" s="287"/>
      <c r="M245" s="51"/>
      <c r="N245" s="266"/>
      <c r="O245" s="266"/>
      <c r="P245" s="266"/>
      <c r="Q245" s="266"/>
      <c r="R245" s="266"/>
      <c r="S245" s="266"/>
      <c r="T245" s="266"/>
      <c r="U245" s="266"/>
      <c r="V245" s="266"/>
      <c r="W245" s="266"/>
      <c r="X245" s="266"/>
      <c r="Y245" s="266"/>
      <c r="Z245" s="266"/>
      <c r="AA245" s="266"/>
      <c r="AB245" s="266"/>
      <c r="AC245" s="266"/>
      <c r="AD245" s="266"/>
      <c r="AE245" s="266"/>
      <c r="AG245" s="266"/>
      <c r="AH245" s="266"/>
    </row>
    <row r="246" spans="2:34" s="63" customFormat="1" x14ac:dyDescent="0.25">
      <c r="B246" s="154"/>
      <c r="C246" s="154"/>
      <c r="D246" s="154"/>
      <c r="E246" s="154"/>
      <c r="F246" s="154"/>
      <c r="G246" s="37"/>
      <c r="H246" s="265"/>
      <c r="I246" s="266"/>
      <c r="J246" s="266"/>
      <c r="K246" s="266"/>
      <c r="L246" s="287"/>
      <c r="M246" s="51"/>
      <c r="N246" s="266"/>
      <c r="O246" s="266"/>
      <c r="P246" s="266"/>
      <c r="Q246" s="266"/>
      <c r="R246" s="266"/>
      <c r="S246" s="266"/>
      <c r="T246" s="266"/>
      <c r="U246" s="266"/>
      <c r="V246" s="266"/>
      <c r="W246" s="266"/>
      <c r="X246" s="266"/>
      <c r="Y246" s="266"/>
      <c r="Z246" s="266"/>
      <c r="AA246" s="266"/>
      <c r="AB246" s="266"/>
      <c r="AC246" s="266"/>
      <c r="AD246" s="266"/>
      <c r="AE246" s="266"/>
      <c r="AG246" s="266"/>
      <c r="AH246" s="266"/>
    </row>
    <row r="247" spans="2:34" s="63" customFormat="1" x14ac:dyDescent="0.25">
      <c r="B247" s="154"/>
      <c r="C247" s="154"/>
      <c r="D247" s="154"/>
      <c r="E247" s="154"/>
      <c r="F247" s="154"/>
      <c r="G247" s="37"/>
      <c r="H247" s="265"/>
      <c r="I247" s="266"/>
      <c r="J247" s="266"/>
      <c r="K247" s="266"/>
      <c r="L247" s="287"/>
      <c r="M247" s="51"/>
      <c r="N247" s="266"/>
      <c r="O247" s="266"/>
      <c r="P247" s="266"/>
      <c r="Q247" s="266"/>
      <c r="R247" s="266"/>
      <c r="S247" s="266"/>
      <c r="T247" s="266"/>
      <c r="U247" s="266"/>
      <c r="V247" s="266"/>
      <c r="W247" s="266"/>
      <c r="X247" s="266"/>
      <c r="Y247" s="266"/>
      <c r="Z247" s="266"/>
      <c r="AA247" s="266"/>
      <c r="AB247" s="266"/>
      <c r="AC247" s="266"/>
      <c r="AD247" s="266"/>
      <c r="AE247" s="266"/>
      <c r="AG247" s="266"/>
      <c r="AH247" s="266"/>
    </row>
    <row r="248" spans="2:34" s="63" customFormat="1" x14ac:dyDescent="0.25">
      <c r="B248" s="154"/>
      <c r="C248" s="154"/>
      <c r="D248" s="154"/>
      <c r="E248" s="154"/>
      <c r="F248" s="154"/>
      <c r="G248" s="37"/>
      <c r="H248" s="265"/>
      <c r="I248" s="266"/>
      <c r="J248" s="266"/>
      <c r="K248" s="266"/>
      <c r="L248" s="287"/>
      <c r="M248" s="51"/>
      <c r="N248" s="266"/>
      <c r="O248" s="266"/>
      <c r="P248" s="266"/>
      <c r="Q248" s="266"/>
      <c r="R248" s="266"/>
      <c r="S248" s="266"/>
      <c r="T248" s="266"/>
      <c r="U248" s="266"/>
      <c r="V248" s="266"/>
      <c r="W248" s="266"/>
      <c r="X248" s="266"/>
      <c r="Y248" s="266"/>
      <c r="Z248" s="266"/>
      <c r="AA248" s="266"/>
      <c r="AB248" s="266"/>
      <c r="AC248" s="266"/>
      <c r="AD248" s="266"/>
      <c r="AE248" s="266"/>
      <c r="AG248" s="266"/>
      <c r="AH248" s="266"/>
    </row>
    <row r="249" spans="2:34" s="63" customFormat="1" x14ac:dyDescent="0.25">
      <c r="B249" s="154"/>
      <c r="C249" s="154"/>
      <c r="D249" s="154"/>
      <c r="E249" s="154"/>
      <c r="F249" s="154"/>
      <c r="G249" s="37"/>
      <c r="H249" s="265"/>
      <c r="I249" s="266"/>
      <c r="J249" s="266"/>
      <c r="K249" s="266"/>
      <c r="L249" s="287"/>
      <c r="M249" s="51"/>
      <c r="N249" s="266"/>
      <c r="O249" s="266"/>
      <c r="P249" s="266"/>
      <c r="Q249" s="266"/>
      <c r="R249" s="266"/>
      <c r="S249" s="266"/>
      <c r="T249" s="266"/>
      <c r="U249" s="266"/>
      <c r="V249" s="266"/>
      <c r="W249" s="266"/>
      <c r="X249" s="266"/>
      <c r="Y249" s="266"/>
      <c r="Z249" s="266"/>
      <c r="AA249" s="266"/>
      <c r="AB249" s="266"/>
      <c r="AC249" s="266"/>
      <c r="AD249" s="266"/>
      <c r="AE249" s="266"/>
      <c r="AG249" s="266"/>
      <c r="AH249" s="266"/>
    </row>
    <row r="250" spans="2:34" s="63" customFormat="1" x14ac:dyDescent="0.25">
      <c r="B250" s="154"/>
      <c r="C250" s="154"/>
      <c r="D250" s="154"/>
      <c r="E250" s="154"/>
      <c r="F250" s="154"/>
      <c r="G250" s="37"/>
      <c r="H250" s="265"/>
      <c r="I250" s="266"/>
      <c r="J250" s="266"/>
      <c r="K250" s="266"/>
      <c r="L250" s="287"/>
      <c r="M250" s="51"/>
      <c r="N250" s="266"/>
      <c r="O250" s="266"/>
      <c r="P250" s="266"/>
      <c r="Q250" s="266"/>
      <c r="R250" s="266"/>
      <c r="S250" s="266"/>
      <c r="T250" s="266"/>
      <c r="U250" s="266"/>
      <c r="V250" s="266"/>
      <c r="W250" s="266"/>
      <c r="X250" s="266"/>
      <c r="Y250" s="266"/>
      <c r="Z250" s="266"/>
      <c r="AA250" s="266"/>
      <c r="AB250" s="266"/>
      <c r="AC250" s="266"/>
      <c r="AD250" s="266"/>
      <c r="AE250" s="266"/>
      <c r="AG250" s="266"/>
      <c r="AH250" s="266"/>
    </row>
    <row r="251" spans="2:34" s="63" customFormat="1" x14ac:dyDescent="0.25">
      <c r="B251" s="154"/>
      <c r="C251" s="154"/>
      <c r="D251" s="154"/>
      <c r="E251" s="154"/>
      <c r="F251" s="154"/>
      <c r="G251" s="37"/>
      <c r="H251" s="265"/>
      <c r="I251" s="266"/>
      <c r="J251" s="266"/>
      <c r="K251" s="266"/>
      <c r="L251" s="287"/>
      <c r="M251" s="51"/>
      <c r="N251" s="266"/>
      <c r="O251" s="266"/>
      <c r="P251" s="266"/>
      <c r="Q251" s="266"/>
      <c r="R251" s="266"/>
      <c r="S251" s="266"/>
      <c r="T251" s="266"/>
      <c r="U251" s="266"/>
      <c r="V251" s="266"/>
      <c r="W251" s="266"/>
      <c r="X251" s="266"/>
      <c r="Y251" s="266"/>
      <c r="Z251" s="266"/>
      <c r="AA251" s="266"/>
      <c r="AB251" s="266"/>
      <c r="AC251" s="266"/>
      <c r="AD251" s="266"/>
      <c r="AE251" s="266"/>
      <c r="AG251" s="266"/>
      <c r="AH251" s="266"/>
    </row>
    <row r="252" spans="2:34" s="63" customFormat="1" x14ac:dyDescent="0.25">
      <c r="B252" s="154"/>
      <c r="C252" s="154"/>
      <c r="D252" s="154"/>
      <c r="E252" s="154"/>
      <c r="F252" s="154"/>
      <c r="G252" s="37"/>
      <c r="H252" s="265"/>
      <c r="I252" s="266"/>
      <c r="J252" s="266"/>
      <c r="K252" s="266"/>
      <c r="L252" s="287"/>
      <c r="M252" s="51"/>
      <c r="N252" s="266"/>
      <c r="O252" s="266"/>
      <c r="P252" s="266"/>
      <c r="Q252" s="266"/>
      <c r="R252" s="266"/>
      <c r="S252" s="266"/>
      <c r="T252" s="266"/>
      <c r="U252" s="266"/>
      <c r="V252" s="266"/>
      <c r="W252" s="266"/>
      <c r="X252" s="266"/>
      <c r="Y252" s="266"/>
      <c r="Z252" s="266"/>
      <c r="AA252" s="266"/>
      <c r="AB252" s="266"/>
      <c r="AC252" s="266"/>
      <c r="AD252" s="266"/>
      <c r="AE252" s="266"/>
      <c r="AG252" s="266"/>
      <c r="AH252" s="266"/>
    </row>
    <row r="253" spans="2:34" s="63" customFormat="1" x14ac:dyDescent="0.25">
      <c r="B253" s="154"/>
      <c r="C253" s="154"/>
      <c r="D253" s="154"/>
      <c r="E253" s="154"/>
      <c r="F253" s="154"/>
      <c r="G253" s="37"/>
      <c r="H253" s="265"/>
      <c r="I253" s="266"/>
      <c r="J253" s="266"/>
      <c r="K253" s="266"/>
      <c r="L253" s="287"/>
      <c r="M253" s="51"/>
      <c r="N253" s="266"/>
      <c r="O253" s="266"/>
      <c r="P253" s="266"/>
      <c r="Q253" s="266"/>
      <c r="R253" s="266"/>
      <c r="S253" s="266"/>
      <c r="T253" s="266"/>
      <c r="U253" s="266"/>
      <c r="V253" s="266"/>
      <c r="W253" s="266"/>
      <c r="X253" s="266"/>
      <c r="Y253" s="266"/>
      <c r="Z253" s="266"/>
      <c r="AA253" s="266"/>
      <c r="AB253" s="266"/>
      <c r="AC253" s="266"/>
      <c r="AD253" s="266"/>
      <c r="AE253" s="266"/>
      <c r="AG253" s="266"/>
      <c r="AH253" s="266"/>
    </row>
    <row r="254" spans="2:34" s="63" customFormat="1" x14ac:dyDescent="0.25">
      <c r="B254" s="154"/>
      <c r="C254" s="154"/>
      <c r="D254" s="154"/>
      <c r="E254" s="154"/>
      <c r="F254" s="154"/>
      <c r="G254" s="37"/>
      <c r="H254" s="265"/>
      <c r="I254" s="266"/>
      <c r="J254" s="266"/>
      <c r="K254" s="266"/>
      <c r="L254" s="287"/>
      <c r="M254" s="51"/>
      <c r="N254" s="266"/>
      <c r="O254" s="266"/>
      <c r="P254" s="266"/>
      <c r="Q254" s="266"/>
      <c r="R254" s="266"/>
      <c r="S254" s="266"/>
      <c r="T254" s="266"/>
      <c r="U254" s="266"/>
      <c r="V254" s="266"/>
      <c r="W254" s="266"/>
      <c r="X254" s="266"/>
      <c r="Y254" s="266"/>
      <c r="Z254" s="266"/>
      <c r="AA254" s="266"/>
      <c r="AB254" s="266"/>
      <c r="AC254" s="266"/>
      <c r="AD254" s="266"/>
      <c r="AE254" s="266"/>
      <c r="AG254" s="266"/>
      <c r="AH254" s="266"/>
    </row>
    <row r="255" spans="2:34" s="63" customFormat="1" x14ac:dyDescent="0.25">
      <c r="B255" s="154"/>
      <c r="C255" s="154"/>
      <c r="D255" s="154"/>
      <c r="E255" s="154"/>
      <c r="F255" s="154"/>
      <c r="G255" s="37"/>
      <c r="H255" s="265"/>
      <c r="I255" s="266"/>
      <c r="J255" s="266"/>
      <c r="K255" s="266"/>
      <c r="L255" s="287"/>
      <c r="M255" s="51"/>
      <c r="N255" s="266"/>
      <c r="O255" s="266"/>
      <c r="P255" s="266"/>
      <c r="Q255" s="266"/>
      <c r="R255" s="266"/>
      <c r="S255" s="266"/>
      <c r="T255" s="266"/>
      <c r="U255" s="266"/>
      <c r="V255" s="266"/>
      <c r="W255" s="266"/>
      <c r="X255" s="266"/>
      <c r="Y255" s="266"/>
      <c r="Z255" s="266"/>
      <c r="AA255" s="266"/>
      <c r="AB255" s="266"/>
      <c r="AC255" s="266"/>
      <c r="AD255" s="266"/>
      <c r="AE255" s="266"/>
      <c r="AG255" s="266"/>
      <c r="AH255" s="266"/>
    </row>
    <row r="256" spans="2:34" s="63" customFormat="1" x14ac:dyDescent="0.25">
      <c r="B256" s="154"/>
      <c r="C256" s="154"/>
      <c r="D256" s="154"/>
      <c r="E256" s="154"/>
      <c r="F256" s="154"/>
      <c r="G256" s="37"/>
      <c r="H256" s="265"/>
      <c r="I256" s="266"/>
      <c r="J256" s="266"/>
      <c r="K256" s="266"/>
      <c r="L256" s="287"/>
      <c r="M256" s="51"/>
      <c r="N256" s="266"/>
      <c r="O256" s="266"/>
      <c r="P256" s="266"/>
      <c r="Q256" s="266"/>
      <c r="R256" s="266"/>
      <c r="S256" s="266"/>
      <c r="T256" s="266"/>
      <c r="U256" s="266"/>
      <c r="V256" s="266"/>
      <c r="W256" s="266"/>
      <c r="X256" s="266"/>
      <c r="Y256" s="266"/>
      <c r="Z256" s="266"/>
      <c r="AA256" s="266"/>
      <c r="AB256" s="266"/>
      <c r="AC256" s="266"/>
      <c r="AD256" s="266"/>
      <c r="AE256" s="266"/>
      <c r="AG256" s="266"/>
      <c r="AH256" s="266"/>
    </row>
    <row r="257" spans="2:34" s="63" customFormat="1" x14ac:dyDescent="0.25">
      <c r="B257" s="154"/>
      <c r="C257" s="154"/>
      <c r="D257" s="154"/>
      <c r="E257" s="154"/>
      <c r="F257" s="154"/>
      <c r="G257" s="37"/>
      <c r="H257" s="265"/>
      <c r="I257" s="266"/>
      <c r="J257" s="266"/>
      <c r="K257" s="266"/>
      <c r="L257" s="287"/>
      <c r="M257" s="51"/>
      <c r="N257" s="266"/>
      <c r="O257" s="266"/>
      <c r="P257" s="266"/>
      <c r="Q257" s="266"/>
      <c r="R257" s="266"/>
      <c r="S257" s="266"/>
      <c r="T257" s="266"/>
      <c r="U257" s="266"/>
      <c r="V257" s="266"/>
      <c r="W257" s="266"/>
      <c r="X257" s="266"/>
      <c r="Y257" s="266"/>
      <c r="Z257" s="266"/>
      <c r="AA257" s="266"/>
      <c r="AB257" s="266"/>
      <c r="AC257" s="266"/>
      <c r="AD257" s="266"/>
      <c r="AE257" s="266"/>
      <c r="AG257" s="266"/>
      <c r="AH257" s="266"/>
    </row>
    <row r="258" spans="2:34" s="63" customFormat="1" x14ac:dyDescent="0.25">
      <c r="B258" s="154"/>
      <c r="C258" s="154"/>
      <c r="D258" s="154"/>
      <c r="E258" s="154"/>
      <c r="F258" s="154"/>
      <c r="G258" s="37"/>
      <c r="H258" s="265"/>
      <c r="I258" s="266"/>
      <c r="J258" s="266"/>
      <c r="K258" s="266"/>
      <c r="L258" s="287"/>
      <c r="M258" s="51"/>
      <c r="N258" s="266"/>
      <c r="O258" s="266"/>
      <c r="P258" s="266"/>
      <c r="Q258" s="266"/>
      <c r="R258" s="266"/>
      <c r="S258" s="266"/>
      <c r="T258" s="266"/>
      <c r="U258" s="266"/>
      <c r="V258" s="266"/>
      <c r="W258" s="266"/>
      <c r="X258" s="266"/>
      <c r="Y258" s="266"/>
      <c r="Z258" s="266"/>
      <c r="AA258" s="266"/>
      <c r="AB258" s="266"/>
      <c r="AC258" s="266"/>
      <c r="AD258" s="266"/>
      <c r="AE258" s="266"/>
      <c r="AG258" s="266"/>
      <c r="AH258" s="266"/>
    </row>
    <row r="259" spans="2:34" s="63" customFormat="1" x14ac:dyDescent="0.25">
      <c r="B259" s="154"/>
      <c r="C259" s="154"/>
      <c r="D259" s="154"/>
      <c r="E259" s="154"/>
      <c r="F259" s="154"/>
      <c r="G259" s="37"/>
      <c r="H259" s="265"/>
      <c r="I259" s="266"/>
      <c r="J259" s="266"/>
      <c r="K259" s="266"/>
      <c r="L259" s="287"/>
      <c r="M259" s="51"/>
      <c r="N259" s="266"/>
      <c r="O259" s="266"/>
      <c r="P259" s="266"/>
      <c r="Q259" s="266"/>
      <c r="R259" s="266"/>
      <c r="S259" s="266"/>
      <c r="T259" s="266"/>
      <c r="U259" s="266"/>
      <c r="V259" s="266"/>
      <c r="W259" s="266"/>
      <c r="X259" s="266"/>
      <c r="Y259" s="266"/>
      <c r="Z259" s="266"/>
      <c r="AA259" s="266"/>
      <c r="AB259" s="266"/>
      <c r="AC259" s="266"/>
      <c r="AD259" s="266"/>
      <c r="AE259" s="266"/>
      <c r="AG259" s="266"/>
      <c r="AH259" s="266"/>
    </row>
    <row r="260" spans="2:34" s="63" customFormat="1" x14ac:dyDescent="0.25">
      <c r="B260" s="154"/>
      <c r="C260" s="154"/>
      <c r="D260" s="154"/>
      <c r="E260" s="154"/>
      <c r="F260" s="154"/>
      <c r="G260" s="37"/>
      <c r="H260" s="265"/>
      <c r="I260" s="266"/>
      <c r="J260" s="266"/>
      <c r="K260" s="266"/>
      <c r="L260" s="287"/>
      <c r="M260" s="51"/>
      <c r="N260" s="266"/>
      <c r="O260" s="266"/>
      <c r="P260" s="266"/>
      <c r="Q260" s="266"/>
      <c r="R260" s="266"/>
      <c r="S260" s="266"/>
      <c r="T260" s="266"/>
      <c r="U260" s="266"/>
      <c r="V260" s="266"/>
      <c r="W260" s="266"/>
      <c r="X260" s="266"/>
      <c r="Y260" s="266"/>
      <c r="Z260" s="266"/>
      <c r="AA260" s="266"/>
      <c r="AB260" s="266"/>
      <c r="AC260" s="266"/>
      <c r="AD260" s="266"/>
      <c r="AE260" s="266"/>
      <c r="AG260" s="266"/>
      <c r="AH260" s="266"/>
    </row>
    <row r="261" spans="2:34" s="63" customFormat="1" x14ac:dyDescent="0.25">
      <c r="B261" s="154"/>
      <c r="C261" s="154"/>
      <c r="D261" s="154"/>
      <c r="E261" s="154"/>
      <c r="F261" s="154"/>
      <c r="G261" s="37"/>
      <c r="H261" s="265"/>
      <c r="I261" s="266"/>
      <c r="J261" s="266"/>
      <c r="K261" s="266"/>
      <c r="L261" s="287"/>
      <c r="M261" s="51"/>
      <c r="N261" s="266"/>
      <c r="O261" s="266"/>
      <c r="P261" s="266"/>
      <c r="Q261" s="266"/>
      <c r="R261" s="266"/>
      <c r="S261" s="266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G261" s="266"/>
      <c r="AH261" s="266"/>
    </row>
    <row r="262" spans="2:34" s="63" customFormat="1" x14ac:dyDescent="0.25">
      <c r="B262" s="154"/>
      <c r="C262" s="154"/>
      <c r="D262" s="154"/>
      <c r="E262" s="154"/>
      <c r="F262" s="154"/>
      <c r="G262" s="37"/>
      <c r="H262" s="265"/>
      <c r="I262" s="266"/>
      <c r="J262" s="266"/>
      <c r="K262" s="266"/>
      <c r="L262" s="287"/>
      <c r="M262" s="51"/>
      <c r="N262" s="266"/>
      <c r="O262" s="266"/>
      <c r="P262" s="266"/>
      <c r="Q262" s="266"/>
      <c r="R262" s="266"/>
      <c r="S262" s="266"/>
      <c r="T262" s="266"/>
      <c r="U262" s="266"/>
      <c r="V262" s="266"/>
      <c r="W262" s="266"/>
      <c r="X262" s="266"/>
      <c r="Y262" s="266"/>
      <c r="Z262" s="266"/>
      <c r="AA262" s="266"/>
      <c r="AB262" s="266"/>
      <c r="AC262" s="266"/>
      <c r="AD262" s="266"/>
      <c r="AE262" s="266"/>
      <c r="AG262" s="266"/>
      <c r="AH262" s="266"/>
    </row>
    <row r="263" spans="2:34" s="63" customFormat="1" x14ac:dyDescent="0.25">
      <c r="B263" s="154"/>
      <c r="C263" s="154"/>
      <c r="D263" s="154"/>
      <c r="E263" s="154"/>
      <c r="F263" s="154"/>
      <c r="G263" s="37"/>
      <c r="H263" s="265"/>
      <c r="I263" s="266"/>
      <c r="J263" s="266"/>
      <c r="K263" s="266"/>
      <c r="L263" s="287"/>
      <c r="M263" s="51"/>
      <c r="N263" s="266"/>
      <c r="O263" s="266"/>
      <c r="P263" s="266"/>
      <c r="Q263" s="266"/>
      <c r="R263" s="266"/>
      <c r="S263" s="266"/>
      <c r="T263" s="266"/>
      <c r="U263" s="266"/>
      <c r="V263" s="266"/>
      <c r="W263" s="266"/>
      <c r="X263" s="266"/>
      <c r="Y263" s="266"/>
      <c r="Z263" s="266"/>
      <c r="AA263" s="266"/>
      <c r="AB263" s="266"/>
      <c r="AC263" s="266"/>
      <c r="AD263" s="266"/>
      <c r="AE263" s="266"/>
      <c r="AG263" s="266"/>
      <c r="AH263" s="266"/>
    </row>
    <row r="264" spans="2:34" s="63" customFormat="1" x14ac:dyDescent="0.25">
      <c r="B264" s="154"/>
      <c r="C264" s="154"/>
      <c r="D264" s="154"/>
      <c r="E264" s="154"/>
      <c r="F264" s="154"/>
      <c r="G264" s="37"/>
      <c r="H264" s="265"/>
      <c r="I264" s="266"/>
      <c r="J264" s="266"/>
      <c r="K264" s="266"/>
      <c r="L264" s="287"/>
      <c r="M264" s="51"/>
      <c r="N264" s="266"/>
      <c r="O264" s="266"/>
      <c r="P264" s="266"/>
      <c r="Q264" s="266"/>
      <c r="R264" s="266"/>
      <c r="S264" s="266"/>
      <c r="T264" s="266"/>
      <c r="U264" s="266"/>
      <c r="V264" s="266"/>
      <c r="W264" s="266"/>
      <c r="X264" s="266"/>
      <c r="Y264" s="266"/>
      <c r="Z264" s="266"/>
      <c r="AA264" s="266"/>
      <c r="AB264" s="266"/>
      <c r="AC264" s="266"/>
      <c r="AD264" s="266"/>
      <c r="AE264" s="266"/>
      <c r="AG264" s="266"/>
      <c r="AH264" s="266"/>
    </row>
    <row r="265" spans="2:34" s="63" customFormat="1" x14ac:dyDescent="0.25">
      <c r="B265" s="154"/>
      <c r="C265" s="154"/>
      <c r="D265" s="154"/>
      <c r="E265" s="154"/>
      <c r="F265" s="154"/>
      <c r="G265" s="37"/>
      <c r="H265" s="265"/>
      <c r="I265" s="266"/>
      <c r="J265" s="266"/>
      <c r="K265" s="266"/>
      <c r="L265" s="287"/>
      <c r="M265" s="51"/>
      <c r="N265" s="266"/>
      <c r="O265" s="266"/>
      <c r="P265" s="266"/>
      <c r="Q265" s="266"/>
      <c r="R265" s="266"/>
      <c r="S265" s="266"/>
      <c r="T265" s="266"/>
      <c r="U265" s="266"/>
      <c r="V265" s="266"/>
      <c r="W265" s="266"/>
      <c r="X265" s="266"/>
      <c r="Y265" s="266"/>
      <c r="Z265" s="266"/>
      <c r="AA265" s="266"/>
      <c r="AB265" s="266"/>
      <c r="AC265" s="266"/>
      <c r="AD265" s="266"/>
      <c r="AE265" s="266"/>
      <c r="AG265" s="266"/>
      <c r="AH265" s="266"/>
    </row>
    <row r="266" spans="2:34" s="63" customFormat="1" x14ac:dyDescent="0.25">
      <c r="B266" s="154"/>
      <c r="C266" s="154"/>
      <c r="D266" s="154"/>
      <c r="E266" s="154"/>
      <c r="F266" s="154"/>
      <c r="G266" s="37"/>
      <c r="H266" s="265"/>
      <c r="I266" s="266"/>
      <c r="J266" s="266"/>
      <c r="K266" s="266"/>
      <c r="L266" s="287"/>
      <c r="M266" s="51"/>
      <c r="N266" s="266"/>
      <c r="O266" s="266"/>
      <c r="P266" s="266"/>
      <c r="Q266" s="266"/>
      <c r="R266" s="266"/>
      <c r="S266" s="266"/>
      <c r="T266" s="266"/>
      <c r="U266" s="266"/>
      <c r="V266" s="266"/>
      <c r="W266" s="266"/>
      <c r="X266" s="266"/>
      <c r="Y266" s="266"/>
      <c r="Z266" s="266"/>
      <c r="AA266" s="266"/>
      <c r="AB266" s="266"/>
      <c r="AC266" s="266"/>
      <c r="AD266" s="266"/>
      <c r="AE266" s="266"/>
      <c r="AG266" s="266"/>
      <c r="AH266" s="266"/>
    </row>
    <row r="267" spans="2:34" s="63" customFormat="1" x14ac:dyDescent="0.25">
      <c r="B267" s="154"/>
      <c r="C267" s="154"/>
      <c r="D267" s="154"/>
      <c r="E267" s="154"/>
      <c r="F267" s="154"/>
      <c r="G267" s="37"/>
      <c r="H267" s="265"/>
      <c r="I267" s="266"/>
      <c r="J267" s="266"/>
      <c r="K267" s="266"/>
      <c r="L267" s="287"/>
      <c r="M267" s="51"/>
      <c r="N267" s="266"/>
      <c r="O267" s="266"/>
      <c r="P267" s="266"/>
      <c r="Q267" s="266"/>
      <c r="R267" s="266"/>
      <c r="S267" s="266"/>
      <c r="T267" s="266"/>
      <c r="U267" s="266"/>
      <c r="V267" s="266"/>
      <c r="W267" s="266"/>
      <c r="X267" s="266"/>
      <c r="Y267" s="266"/>
      <c r="Z267" s="266"/>
      <c r="AA267" s="266"/>
      <c r="AB267" s="266"/>
      <c r="AC267" s="266"/>
      <c r="AD267" s="266"/>
      <c r="AE267" s="266"/>
      <c r="AG267" s="266"/>
      <c r="AH267" s="266"/>
    </row>
    <row r="268" spans="2:34" s="63" customFormat="1" x14ac:dyDescent="0.25">
      <c r="B268" s="154"/>
      <c r="C268" s="154"/>
      <c r="D268" s="154"/>
      <c r="E268" s="154"/>
      <c r="F268" s="154"/>
      <c r="G268" s="37"/>
      <c r="H268" s="265"/>
      <c r="I268" s="266"/>
      <c r="J268" s="266"/>
      <c r="K268" s="266"/>
      <c r="L268" s="287"/>
      <c r="M268" s="51"/>
      <c r="N268" s="266"/>
      <c r="O268" s="266"/>
      <c r="P268" s="266"/>
      <c r="Q268" s="266"/>
      <c r="R268" s="266"/>
      <c r="S268" s="266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G268" s="266"/>
      <c r="AH268" s="266"/>
    </row>
    <row r="269" spans="2:34" s="63" customFormat="1" x14ac:dyDescent="0.25">
      <c r="B269" s="154"/>
      <c r="C269" s="154"/>
      <c r="D269" s="154"/>
      <c r="E269" s="154"/>
      <c r="F269" s="154"/>
      <c r="G269" s="37"/>
      <c r="H269" s="265"/>
      <c r="I269" s="266"/>
      <c r="J269" s="266"/>
      <c r="K269" s="266"/>
      <c r="L269" s="287"/>
      <c r="M269" s="51"/>
      <c r="N269" s="266"/>
      <c r="O269" s="266"/>
      <c r="P269" s="266"/>
      <c r="Q269" s="266"/>
      <c r="R269" s="266"/>
      <c r="S269" s="266"/>
      <c r="T269" s="266"/>
      <c r="U269" s="266"/>
      <c r="V269" s="266"/>
      <c r="W269" s="266"/>
      <c r="X269" s="266"/>
      <c r="Y269" s="266"/>
      <c r="Z269" s="266"/>
      <c r="AA269" s="266"/>
      <c r="AB269" s="266"/>
      <c r="AC269" s="266"/>
      <c r="AD269" s="266"/>
      <c r="AE269" s="266"/>
      <c r="AG269" s="266"/>
      <c r="AH269" s="266"/>
    </row>
    <row r="270" spans="2:34" s="63" customFormat="1" x14ac:dyDescent="0.25">
      <c r="B270" s="154"/>
      <c r="C270" s="154"/>
      <c r="D270" s="154"/>
      <c r="E270" s="154"/>
      <c r="F270" s="154"/>
      <c r="G270" s="37"/>
      <c r="H270" s="265"/>
      <c r="I270" s="266"/>
      <c r="J270" s="266"/>
      <c r="K270" s="266"/>
      <c r="L270" s="287"/>
      <c r="M270" s="51"/>
      <c r="N270" s="266"/>
      <c r="O270" s="266"/>
      <c r="P270" s="266"/>
      <c r="Q270" s="266"/>
      <c r="R270" s="266"/>
      <c r="S270" s="266"/>
      <c r="T270" s="266"/>
      <c r="U270" s="266"/>
      <c r="V270" s="266"/>
      <c r="W270" s="266"/>
      <c r="X270" s="266"/>
      <c r="Y270" s="266"/>
      <c r="Z270" s="266"/>
      <c r="AA270" s="266"/>
      <c r="AB270" s="266"/>
      <c r="AC270" s="266"/>
      <c r="AD270" s="266"/>
      <c r="AE270" s="266"/>
      <c r="AG270" s="266"/>
      <c r="AH270" s="266"/>
    </row>
    <row r="271" spans="2:34" s="63" customFormat="1" x14ac:dyDescent="0.25">
      <c r="B271" s="154"/>
      <c r="C271" s="154"/>
      <c r="D271" s="154"/>
      <c r="E271" s="154"/>
      <c r="F271" s="154"/>
      <c r="G271" s="37"/>
      <c r="H271" s="265"/>
      <c r="I271" s="266"/>
      <c r="J271" s="266"/>
      <c r="K271" s="266"/>
      <c r="L271" s="287"/>
      <c r="M271" s="51"/>
      <c r="N271" s="266"/>
      <c r="O271" s="266"/>
      <c r="P271" s="266"/>
      <c r="Q271" s="266"/>
      <c r="R271" s="266"/>
      <c r="S271" s="266"/>
      <c r="T271" s="266"/>
      <c r="U271" s="266"/>
      <c r="V271" s="266"/>
      <c r="W271" s="266"/>
      <c r="X271" s="266"/>
      <c r="Y271" s="266"/>
      <c r="Z271" s="266"/>
      <c r="AA271" s="266"/>
      <c r="AB271" s="266"/>
      <c r="AC271" s="266"/>
      <c r="AD271" s="266"/>
      <c r="AE271" s="266"/>
      <c r="AG271" s="266"/>
      <c r="AH271" s="266"/>
    </row>
    <row r="272" spans="2:34" s="63" customFormat="1" x14ac:dyDescent="0.25">
      <c r="B272" s="154"/>
      <c r="C272" s="154"/>
      <c r="D272" s="154"/>
      <c r="E272" s="154"/>
      <c r="F272" s="154"/>
      <c r="G272" s="37"/>
      <c r="H272" s="265"/>
      <c r="I272" s="266"/>
      <c r="J272" s="266"/>
      <c r="K272" s="266"/>
      <c r="L272" s="287"/>
      <c r="M272" s="51"/>
      <c r="N272" s="266"/>
      <c r="O272" s="266"/>
      <c r="P272" s="266"/>
      <c r="Q272" s="266"/>
      <c r="R272" s="266"/>
      <c r="S272" s="266"/>
      <c r="T272" s="266"/>
      <c r="U272" s="266"/>
      <c r="V272" s="266"/>
      <c r="W272" s="266"/>
      <c r="X272" s="266"/>
      <c r="Y272" s="266"/>
      <c r="Z272" s="266"/>
      <c r="AA272" s="266"/>
      <c r="AB272" s="266"/>
      <c r="AC272" s="266"/>
      <c r="AD272" s="266"/>
      <c r="AE272" s="266"/>
      <c r="AG272" s="266"/>
      <c r="AH272" s="266"/>
    </row>
    <row r="273" spans="2:34" s="63" customFormat="1" x14ac:dyDescent="0.25">
      <c r="B273" s="154"/>
      <c r="C273" s="154"/>
      <c r="D273" s="154"/>
      <c r="E273" s="154"/>
      <c r="F273" s="154"/>
      <c r="G273" s="37"/>
      <c r="H273" s="265"/>
      <c r="I273" s="266"/>
      <c r="J273" s="266"/>
      <c r="K273" s="266"/>
      <c r="L273" s="287"/>
      <c r="M273" s="51"/>
      <c r="N273" s="266"/>
      <c r="O273" s="266"/>
      <c r="P273" s="266"/>
      <c r="Q273" s="266"/>
      <c r="R273" s="266"/>
      <c r="S273" s="266"/>
      <c r="T273" s="266"/>
      <c r="U273" s="266"/>
      <c r="V273" s="266"/>
      <c r="W273" s="266"/>
      <c r="X273" s="266"/>
      <c r="Y273" s="266"/>
      <c r="Z273" s="266"/>
      <c r="AA273" s="266"/>
      <c r="AB273" s="266"/>
      <c r="AC273" s="266"/>
      <c r="AD273" s="266"/>
      <c r="AE273" s="266"/>
      <c r="AG273" s="266"/>
      <c r="AH273" s="266"/>
    </row>
    <row r="274" spans="2:34" s="63" customFormat="1" x14ac:dyDescent="0.25">
      <c r="B274" s="154"/>
      <c r="C274" s="154"/>
      <c r="D274" s="154"/>
      <c r="E274" s="154"/>
      <c r="F274" s="154"/>
      <c r="G274" s="37"/>
      <c r="H274" s="265"/>
      <c r="I274" s="266"/>
      <c r="J274" s="266"/>
      <c r="K274" s="266"/>
      <c r="L274" s="287"/>
      <c r="M274" s="51"/>
      <c r="N274" s="266"/>
      <c r="O274" s="266"/>
      <c r="P274" s="266"/>
      <c r="Q274" s="266"/>
      <c r="R274" s="266"/>
      <c r="S274" s="266"/>
      <c r="T274" s="266"/>
      <c r="U274" s="266"/>
      <c r="V274" s="266"/>
      <c r="W274" s="266"/>
      <c r="X274" s="266"/>
      <c r="Y274" s="266"/>
      <c r="Z274" s="266"/>
      <c r="AA274" s="266"/>
      <c r="AB274" s="266"/>
      <c r="AC274" s="266"/>
      <c r="AD274" s="266"/>
      <c r="AE274" s="266"/>
      <c r="AG274" s="266"/>
      <c r="AH274" s="266"/>
    </row>
    <row r="275" spans="2:34" s="63" customFormat="1" x14ac:dyDescent="0.25">
      <c r="B275" s="154"/>
      <c r="C275" s="154"/>
      <c r="D275" s="154"/>
      <c r="E275" s="154"/>
      <c r="F275" s="154"/>
      <c r="G275" s="37"/>
      <c r="H275" s="265"/>
      <c r="I275" s="266"/>
      <c r="J275" s="266"/>
      <c r="K275" s="266"/>
      <c r="L275" s="287"/>
      <c r="M275" s="51"/>
      <c r="N275" s="266"/>
      <c r="O275" s="266"/>
      <c r="P275" s="266"/>
      <c r="Q275" s="266"/>
      <c r="R275" s="266"/>
      <c r="S275" s="266"/>
      <c r="T275" s="266"/>
      <c r="U275" s="266"/>
      <c r="V275" s="266"/>
      <c r="W275" s="266"/>
      <c r="X275" s="266"/>
      <c r="Y275" s="266"/>
      <c r="Z275" s="266"/>
      <c r="AA275" s="266"/>
      <c r="AB275" s="266"/>
      <c r="AC275" s="266"/>
      <c r="AD275" s="266"/>
      <c r="AE275" s="266"/>
      <c r="AG275" s="266"/>
      <c r="AH275" s="266"/>
    </row>
    <row r="276" spans="2:34" s="63" customFormat="1" x14ac:dyDescent="0.25">
      <c r="B276" s="154"/>
      <c r="C276" s="154"/>
      <c r="D276" s="154"/>
      <c r="E276" s="154"/>
      <c r="F276" s="154"/>
      <c r="G276" s="37"/>
      <c r="H276" s="265"/>
      <c r="I276" s="266"/>
      <c r="J276" s="266"/>
      <c r="K276" s="266"/>
      <c r="L276" s="287"/>
      <c r="M276" s="51"/>
      <c r="N276" s="266"/>
      <c r="O276" s="266"/>
      <c r="P276" s="266"/>
      <c r="Q276" s="266"/>
      <c r="R276" s="266"/>
      <c r="S276" s="266"/>
      <c r="T276" s="266"/>
      <c r="U276" s="266"/>
      <c r="V276" s="266"/>
      <c r="W276" s="266"/>
      <c r="X276" s="266"/>
      <c r="Y276" s="266"/>
      <c r="Z276" s="266"/>
      <c r="AA276" s="266"/>
      <c r="AB276" s="266"/>
      <c r="AC276" s="266"/>
      <c r="AD276" s="266"/>
      <c r="AE276" s="266"/>
      <c r="AG276" s="266"/>
      <c r="AH276" s="266"/>
    </row>
    <row r="277" spans="2:34" s="63" customFormat="1" x14ac:dyDescent="0.25">
      <c r="B277" s="154"/>
      <c r="C277" s="154"/>
      <c r="D277" s="154"/>
      <c r="E277" s="154"/>
      <c r="F277" s="154"/>
      <c r="G277" s="37"/>
      <c r="H277" s="265"/>
      <c r="I277" s="266"/>
      <c r="J277" s="266"/>
      <c r="K277" s="266"/>
      <c r="L277" s="287"/>
      <c r="M277" s="51"/>
      <c r="N277" s="266"/>
      <c r="O277" s="266"/>
      <c r="P277" s="266"/>
      <c r="Q277" s="266"/>
      <c r="R277" s="266"/>
      <c r="S277" s="266"/>
      <c r="T277" s="266"/>
      <c r="U277" s="266"/>
      <c r="V277" s="266"/>
      <c r="W277" s="266"/>
      <c r="X277" s="266"/>
      <c r="Y277" s="266"/>
      <c r="Z277" s="266"/>
      <c r="AA277" s="266"/>
      <c r="AB277" s="266"/>
      <c r="AC277" s="266"/>
      <c r="AD277" s="266"/>
      <c r="AE277" s="266"/>
      <c r="AG277" s="266"/>
      <c r="AH277" s="266"/>
    </row>
    <row r="278" spans="2:34" s="63" customFormat="1" x14ac:dyDescent="0.25">
      <c r="B278" s="154"/>
      <c r="C278" s="154"/>
      <c r="D278" s="154"/>
      <c r="E278" s="154"/>
      <c r="F278" s="154"/>
      <c r="G278" s="37"/>
      <c r="H278" s="265"/>
      <c r="I278" s="266"/>
      <c r="J278" s="266"/>
      <c r="K278" s="266"/>
      <c r="L278" s="287"/>
      <c r="M278" s="51"/>
      <c r="N278" s="266"/>
      <c r="O278" s="266"/>
      <c r="P278" s="266"/>
      <c r="Q278" s="266"/>
      <c r="R278" s="266"/>
      <c r="S278" s="266"/>
      <c r="T278" s="266"/>
      <c r="U278" s="266"/>
      <c r="V278" s="266"/>
      <c r="W278" s="266"/>
      <c r="X278" s="266"/>
      <c r="Y278" s="266"/>
      <c r="Z278" s="266"/>
      <c r="AA278" s="266"/>
      <c r="AB278" s="266"/>
      <c r="AC278" s="266"/>
      <c r="AD278" s="266"/>
      <c r="AE278" s="266"/>
      <c r="AG278" s="266"/>
      <c r="AH278" s="266"/>
    </row>
    <row r="279" spans="2:34" s="63" customFormat="1" x14ac:dyDescent="0.25">
      <c r="B279" s="154"/>
      <c r="C279" s="154"/>
      <c r="D279" s="154"/>
      <c r="E279" s="154"/>
      <c r="F279" s="154"/>
      <c r="G279" s="37"/>
      <c r="H279" s="265"/>
      <c r="I279" s="266"/>
      <c r="J279" s="266"/>
      <c r="K279" s="266"/>
      <c r="L279" s="287"/>
      <c r="M279" s="51"/>
      <c r="N279" s="266"/>
      <c r="O279" s="266"/>
      <c r="P279" s="266"/>
      <c r="Q279" s="266"/>
      <c r="R279" s="266"/>
      <c r="S279" s="266"/>
      <c r="T279" s="266"/>
      <c r="U279" s="266"/>
      <c r="V279" s="266"/>
      <c r="W279" s="266"/>
      <c r="X279" s="266"/>
      <c r="Y279" s="266"/>
      <c r="Z279" s="266"/>
      <c r="AA279" s="266"/>
      <c r="AB279" s="266"/>
      <c r="AC279" s="266"/>
      <c r="AD279" s="266"/>
      <c r="AE279" s="266"/>
      <c r="AG279" s="266"/>
      <c r="AH279" s="266"/>
    </row>
    <row r="280" spans="2:34" s="63" customFormat="1" x14ac:dyDescent="0.25">
      <c r="B280" s="154"/>
      <c r="C280" s="154"/>
      <c r="D280" s="154"/>
      <c r="E280" s="154"/>
      <c r="F280" s="154"/>
      <c r="G280" s="37"/>
      <c r="H280" s="265"/>
      <c r="I280" s="266"/>
      <c r="J280" s="266"/>
      <c r="K280" s="266"/>
      <c r="L280" s="287"/>
      <c r="M280" s="51"/>
      <c r="N280" s="266"/>
      <c r="O280" s="266"/>
      <c r="P280" s="266"/>
      <c r="Q280" s="266"/>
      <c r="R280" s="266"/>
      <c r="S280" s="266"/>
      <c r="T280" s="266"/>
      <c r="U280" s="266"/>
      <c r="V280" s="266"/>
      <c r="W280" s="266"/>
      <c r="X280" s="266"/>
      <c r="Y280" s="266"/>
      <c r="Z280" s="266"/>
      <c r="AA280" s="266"/>
      <c r="AB280" s="266"/>
      <c r="AC280" s="266"/>
      <c r="AD280" s="266"/>
      <c r="AE280" s="266"/>
      <c r="AG280" s="266"/>
      <c r="AH280" s="266"/>
    </row>
    <row r="281" spans="2:34" s="63" customFormat="1" x14ac:dyDescent="0.25">
      <c r="B281" s="154"/>
      <c r="C281" s="154"/>
      <c r="D281" s="154"/>
      <c r="E281" s="154"/>
      <c r="F281" s="154"/>
      <c r="G281" s="37"/>
      <c r="H281" s="265"/>
      <c r="I281" s="266"/>
      <c r="J281" s="266"/>
      <c r="K281" s="266"/>
      <c r="L281" s="287"/>
      <c r="M281" s="51"/>
      <c r="N281" s="266"/>
      <c r="O281" s="266"/>
      <c r="P281" s="266"/>
      <c r="Q281" s="266"/>
      <c r="R281" s="266"/>
      <c r="S281" s="266"/>
      <c r="T281" s="266"/>
      <c r="U281" s="266"/>
      <c r="V281" s="266"/>
      <c r="W281" s="266"/>
      <c r="X281" s="266"/>
      <c r="Y281" s="266"/>
      <c r="Z281" s="266"/>
      <c r="AA281" s="266"/>
      <c r="AB281" s="266"/>
      <c r="AC281" s="266"/>
      <c r="AD281" s="266"/>
      <c r="AE281" s="266"/>
      <c r="AG281" s="266"/>
      <c r="AH281" s="266"/>
    </row>
    <row r="282" spans="2:34" s="63" customFormat="1" x14ac:dyDescent="0.25">
      <c r="B282" s="154"/>
      <c r="C282" s="154"/>
      <c r="D282" s="154"/>
      <c r="E282" s="154"/>
      <c r="F282" s="154"/>
      <c r="G282" s="37"/>
      <c r="H282" s="265"/>
      <c r="I282" s="266"/>
      <c r="J282" s="266"/>
      <c r="K282" s="266"/>
      <c r="L282" s="287"/>
      <c r="M282" s="51"/>
      <c r="N282" s="266"/>
      <c r="O282" s="266"/>
      <c r="P282" s="266"/>
      <c r="Q282" s="266"/>
      <c r="R282" s="266"/>
      <c r="S282" s="266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G282" s="266"/>
      <c r="AH282" s="266"/>
    </row>
    <row r="283" spans="2:34" s="63" customFormat="1" x14ac:dyDescent="0.25">
      <c r="B283" s="154"/>
      <c r="C283" s="154"/>
      <c r="D283" s="154"/>
      <c r="E283" s="154"/>
      <c r="F283" s="154"/>
      <c r="G283" s="37"/>
      <c r="H283" s="265"/>
      <c r="I283" s="266"/>
      <c r="J283" s="266"/>
      <c r="K283" s="266"/>
      <c r="L283" s="287"/>
      <c r="M283" s="51"/>
      <c r="N283" s="266"/>
      <c r="O283" s="266"/>
      <c r="P283" s="266"/>
      <c r="Q283" s="266"/>
      <c r="R283" s="266"/>
      <c r="S283" s="266"/>
      <c r="T283" s="266"/>
      <c r="U283" s="266"/>
      <c r="V283" s="266"/>
      <c r="W283" s="266"/>
      <c r="X283" s="266"/>
      <c r="Y283" s="266"/>
      <c r="Z283" s="266"/>
      <c r="AA283" s="266"/>
      <c r="AB283" s="266"/>
      <c r="AC283" s="266"/>
      <c r="AD283" s="266"/>
      <c r="AE283" s="266"/>
      <c r="AG283" s="266"/>
      <c r="AH283" s="266"/>
    </row>
    <row r="284" spans="2:34" s="63" customFormat="1" x14ac:dyDescent="0.25">
      <c r="B284" s="154"/>
      <c r="C284" s="154"/>
      <c r="D284" s="154"/>
      <c r="E284" s="154"/>
      <c r="F284" s="154"/>
      <c r="G284" s="37"/>
      <c r="H284" s="265"/>
      <c r="I284" s="266"/>
      <c r="J284" s="266"/>
      <c r="K284" s="266"/>
      <c r="L284" s="287"/>
      <c r="M284" s="51"/>
      <c r="N284" s="266"/>
      <c r="O284" s="266"/>
      <c r="P284" s="266"/>
      <c r="Q284" s="266"/>
      <c r="R284" s="266"/>
      <c r="S284" s="266"/>
      <c r="T284" s="266"/>
      <c r="U284" s="266"/>
      <c r="V284" s="266"/>
      <c r="W284" s="266"/>
      <c r="X284" s="266"/>
      <c r="Y284" s="266"/>
      <c r="Z284" s="266"/>
      <c r="AA284" s="266"/>
      <c r="AB284" s="266"/>
      <c r="AC284" s="266"/>
      <c r="AD284" s="266"/>
      <c r="AE284" s="266"/>
      <c r="AG284" s="266"/>
      <c r="AH284" s="266"/>
    </row>
    <row r="285" spans="2:34" s="63" customFormat="1" x14ac:dyDescent="0.25">
      <c r="B285" s="154"/>
      <c r="C285" s="154"/>
      <c r="D285" s="154"/>
      <c r="E285" s="154"/>
      <c r="F285" s="154"/>
      <c r="G285" s="37"/>
      <c r="H285" s="265"/>
      <c r="I285" s="266"/>
      <c r="J285" s="266"/>
      <c r="K285" s="266"/>
      <c r="L285" s="287"/>
      <c r="M285" s="51"/>
      <c r="N285" s="266"/>
      <c r="O285" s="266"/>
      <c r="P285" s="266"/>
      <c r="Q285" s="266"/>
      <c r="R285" s="266"/>
      <c r="S285" s="266"/>
      <c r="T285" s="266"/>
      <c r="U285" s="266"/>
      <c r="V285" s="266"/>
      <c r="W285" s="266"/>
      <c r="X285" s="266"/>
      <c r="Y285" s="266"/>
      <c r="Z285" s="266"/>
      <c r="AA285" s="266"/>
      <c r="AB285" s="266"/>
      <c r="AC285" s="266"/>
      <c r="AD285" s="266"/>
      <c r="AE285" s="266"/>
      <c r="AG285" s="266"/>
      <c r="AH285" s="266"/>
    </row>
    <row r="286" spans="2:34" s="63" customFormat="1" x14ac:dyDescent="0.25">
      <c r="B286" s="154"/>
      <c r="C286" s="154"/>
      <c r="D286" s="154"/>
      <c r="E286" s="154"/>
      <c r="F286" s="154"/>
      <c r="G286" s="37"/>
      <c r="H286" s="265"/>
      <c r="I286" s="266"/>
      <c r="J286" s="266"/>
      <c r="K286" s="266"/>
      <c r="L286" s="287"/>
      <c r="M286" s="51"/>
      <c r="N286" s="266"/>
      <c r="O286" s="266"/>
      <c r="P286" s="266"/>
      <c r="Q286" s="266"/>
      <c r="R286" s="266"/>
      <c r="S286" s="266"/>
      <c r="T286" s="266"/>
      <c r="U286" s="266"/>
      <c r="V286" s="266"/>
      <c r="W286" s="266"/>
      <c r="X286" s="266"/>
      <c r="Y286" s="266"/>
      <c r="Z286" s="266"/>
      <c r="AA286" s="266"/>
      <c r="AB286" s="266"/>
      <c r="AC286" s="266"/>
      <c r="AD286" s="266"/>
      <c r="AE286" s="266"/>
      <c r="AG286" s="266"/>
      <c r="AH286" s="266"/>
    </row>
    <row r="287" spans="2:34" s="63" customFormat="1" x14ac:dyDescent="0.25">
      <c r="B287" s="154"/>
      <c r="C287" s="154"/>
      <c r="D287" s="154"/>
      <c r="E287" s="154"/>
      <c r="F287" s="154"/>
      <c r="G287" s="37"/>
      <c r="H287" s="265"/>
      <c r="I287" s="266"/>
      <c r="J287" s="266"/>
      <c r="K287" s="266"/>
      <c r="L287" s="287"/>
      <c r="M287" s="51"/>
      <c r="N287" s="266"/>
      <c r="O287" s="266"/>
      <c r="P287" s="266"/>
      <c r="Q287" s="266"/>
      <c r="R287" s="266"/>
      <c r="S287" s="266"/>
      <c r="T287" s="266"/>
      <c r="U287" s="266"/>
      <c r="V287" s="266"/>
      <c r="W287" s="266"/>
      <c r="X287" s="266"/>
      <c r="Y287" s="266"/>
      <c r="Z287" s="266"/>
      <c r="AA287" s="266"/>
      <c r="AB287" s="266"/>
      <c r="AC287" s="266"/>
      <c r="AD287" s="266"/>
      <c r="AE287" s="266"/>
      <c r="AG287" s="266"/>
      <c r="AH287" s="266"/>
    </row>
    <row r="288" spans="2:34" s="63" customFormat="1" x14ac:dyDescent="0.25">
      <c r="B288" s="154"/>
      <c r="C288" s="154"/>
      <c r="D288" s="154"/>
      <c r="E288" s="154"/>
      <c r="F288" s="154"/>
      <c r="G288" s="37"/>
      <c r="H288" s="265"/>
      <c r="I288" s="266"/>
      <c r="J288" s="266"/>
      <c r="K288" s="266"/>
      <c r="L288" s="287"/>
      <c r="M288" s="51"/>
      <c r="N288" s="266"/>
      <c r="O288" s="266"/>
      <c r="P288" s="266"/>
      <c r="Q288" s="266"/>
      <c r="R288" s="266"/>
      <c r="S288" s="266"/>
      <c r="T288" s="266"/>
      <c r="U288" s="266"/>
      <c r="V288" s="266"/>
      <c r="W288" s="266"/>
      <c r="X288" s="266"/>
      <c r="Y288" s="266"/>
      <c r="Z288" s="266"/>
      <c r="AA288" s="266"/>
      <c r="AB288" s="266"/>
      <c r="AC288" s="266"/>
      <c r="AD288" s="266"/>
      <c r="AE288" s="266"/>
      <c r="AG288" s="266"/>
      <c r="AH288" s="266"/>
    </row>
    <row r="289" spans="2:34" s="63" customFormat="1" x14ac:dyDescent="0.25">
      <c r="B289" s="154"/>
      <c r="C289" s="154"/>
      <c r="D289" s="154"/>
      <c r="E289" s="154"/>
      <c r="F289" s="154"/>
      <c r="G289" s="37"/>
      <c r="H289" s="265"/>
      <c r="I289" s="266"/>
      <c r="J289" s="266"/>
      <c r="K289" s="266"/>
      <c r="L289" s="287"/>
      <c r="M289" s="51"/>
      <c r="N289" s="266"/>
      <c r="O289" s="266"/>
      <c r="P289" s="266"/>
      <c r="Q289" s="266"/>
      <c r="R289" s="266"/>
      <c r="S289" s="266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G289" s="266"/>
      <c r="AH289" s="266"/>
    </row>
    <row r="290" spans="2:34" s="63" customFormat="1" x14ac:dyDescent="0.25">
      <c r="B290" s="154"/>
      <c r="C290" s="154"/>
      <c r="D290" s="154"/>
      <c r="E290" s="154"/>
      <c r="F290" s="154"/>
      <c r="G290" s="37"/>
      <c r="H290" s="265"/>
      <c r="I290" s="266"/>
      <c r="J290" s="266"/>
      <c r="K290" s="266"/>
      <c r="L290" s="287"/>
      <c r="M290" s="51"/>
      <c r="N290" s="266"/>
      <c r="O290" s="266"/>
      <c r="P290" s="266"/>
      <c r="Q290" s="266"/>
      <c r="R290" s="266"/>
      <c r="S290" s="266"/>
      <c r="T290" s="266"/>
      <c r="U290" s="266"/>
      <c r="V290" s="266"/>
      <c r="W290" s="266"/>
      <c r="X290" s="266"/>
      <c r="Y290" s="266"/>
      <c r="Z290" s="266"/>
      <c r="AA290" s="266"/>
      <c r="AB290" s="266"/>
      <c r="AC290" s="266"/>
      <c r="AD290" s="266"/>
      <c r="AE290" s="266"/>
      <c r="AG290" s="266"/>
      <c r="AH290" s="266"/>
    </row>
    <row r="291" spans="2:34" s="63" customFormat="1" x14ac:dyDescent="0.25">
      <c r="B291" s="154"/>
      <c r="C291" s="154"/>
      <c r="D291" s="154"/>
      <c r="E291" s="154"/>
      <c r="F291" s="154"/>
      <c r="G291" s="37"/>
      <c r="H291" s="265"/>
      <c r="I291" s="266"/>
      <c r="J291" s="266"/>
      <c r="K291" s="266"/>
      <c r="L291" s="287"/>
      <c r="M291" s="51"/>
      <c r="N291" s="266"/>
      <c r="O291" s="266"/>
      <c r="P291" s="266"/>
      <c r="Q291" s="266"/>
      <c r="R291" s="266"/>
      <c r="S291" s="266"/>
      <c r="T291" s="266"/>
      <c r="U291" s="266"/>
      <c r="V291" s="266"/>
      <c r="W291" s="266"/>
      <c r="X291" s="266"/>
      <c r="Y291" s="266"/>
      <c r="Z291" s="266"/>
      <c r="AA291" s="266"/>
      <c r="AB291" s="266"/>
      <c r="AC291" s="266"/>
      <c r="AD291" s="266"/>
      <c r="AE291" s="266"/>
      <c r="AG291" s="266"/>
      <c r="AH291" s="266"/>
    </row>
    <row r="292" spans="2:34" s="63" customFormat="1" x14ac:dyDescent="0.25">
      <c r="B292" s="154"/>
      <c r="C292" s="154"/>
      <c r="D292" s="154"/>
      <c r="E292" s="154"/>
      <c r="F292" s="154"/>
      <c r="G292" s="37"/>
      <c r="H292" s="265"/>
      <c r="I292" s="266"/>
      <c r="J292" s="266"/>
      <c r="K292" s="266"/>
      <c r="L292" s="287"/>
      <c r="M292" s="51"/>
      <c r="N292" s="266"/>
      <c r="O292" s="266"/>
      <c r="P292" s="266"/>
      <c r="Q292" s="266"/>
      <c r="R292" s="266"/>
      <c r="S292" s="266"/>
      <c r="T292" s="266"/>
      <c r="U292" s="266"/>
      <c r="V292" s="266"/>
      <c r="W292" s="266"/>
      <c r="X292" s="266"/>
      <c r="Y292" s="266"/>
      <c r="Z292" s="266"/>
      <c r="AA292" s="266"/>
      <c r="AB292" s="266"/>
      <c r="AC292" s="266"/>
      <c r="AD292" s="266"/>
      <c r="AE292" s="266"/>
      <c r="AG292" s="266"/>
      <c r="AH292" s="266"/>
    </row>
    <row r="293" spans="2:34" s="63" customFormat="1" x14ac:dyDescent="0.25">
      <c r="B293" s="154"/>
      <c r="C293" s="154"/>
      <c r="D293" s="154"/>
      <c r="E293" s="154"/>
      <c r="F293" s="154"/>
      <c r="G293" s="37"/>
      <c r="H293" s="265"/>
      <c r="I293" s="266"/>
      <c r="J293" s="266"/>
      <c r="K293" s="266"/>
      <c r="L293" s="287"/>
      <c r="M293" s="51"/>
      <c r="N293" s="266"/>
      <c r="O293" s="266"/>
      <c r="P293" s="266"/>
      <c r="Q293" s="266"/>
      <c r="R293" s="266"/>
      <c r="S293" s="266"/>
      <c r="T293" s="266"/>
      <c r="U293" s="266"/>
      <c r="V293" s="266"/>
      <c r="W293" s="266"/>
      <c r="X293" s="266"/>
      <c r="Y293" s="266"/>
      <c r="Z293" s="266"/>
      <c r="AA293" s="266"/>
      <c r="AB293" s="266"/>
      <c r="AC293" s="266"/>
      <c r="AD293" s="266"/>
      <c r="AE293" s="266"/>
      <c r="AG293" s="266"/>
      <c r="AH293" s="266"/>
    </row>
    <row r="294" spans="2:34" s="63" customFormat="1" x14ac:dyDescent="0.25">
      <c r="B294" s="154"/>
      <c r="C294" s="154"/>
      <c r="D294" s="154"/>
      <c r="E294" s="154"/>
      <c r="F294" s="154"/>
      <c r="G294" s="37"/>
      <c r="H294" s="265"/>
      <c r="I294" s="266"/>
      <c r="J294" s="266"/>
      <c r="K294" s="266"/>
      <c r="L294" s="287"/>
      <c r="M294" s="51"/>
      <c r="N294" s="266"/>
      <c r="O294" s="266"/>
      <c r="P294" s="266"/>
      <c r="Q294" s="266"/>
      <c r="R294" s="266"/>
      <c r="S294" s="266"/>
      <c r="T294" s="266"/>
      <c r="U294" s="266"/>
      <c r="V294" s="266"/>
      <c r="W294" s="266"/>
      <c r="X294" s="266"/>
      <c r="Y294" s="266"/>
      <c r="Z294" s="266"/>
      <c r="AA294" s="266"/>
      <c r="AB294" s="266"/>
      <c r="AC294" s="266"/>
      <c r="AD294" s="266"/>
      <c r="AE294" s="266"/>
      <c r="AG294" s="266"/>
      <c r="AH294" s="266"/>
    </row>
    <row r="295" spans="2:34" s="63" customFormat="1" x14ac:dyDescent="0.25">
      <c r="B295" s="154"/>
      <c r="C295" s="154"/>
      <c r="D295" s="154"/>
      <c r="E295" s="154"/>
      <c r="F295" s="154"/>
      <c r="G295" s="37"/>
      <c r="H295" s="265"/>
      <c r="I295" s="266"/>
      <c r="J295" s="266"/>
      <c r="K295" s="266"/>
      <c r="L295" s="287"/>
      <c r="M295" s="51"/>
      <c r="N295" s="266"/>
      <c r="O295" s="266"/>
      <c r="P295" s="266"/>
      <c r="Q295" s="266"/>
      <c r="R295" s="266"/>
      <c r="S295" s="266"/>
      <c r="T295" s="266"/>
      <c r="U295" s="266"/>
      <c r="V295" s="266"/>
      <c r="W295" s="266"/>
      <c r="X295" s="266"/>
      <c r="Y295" s="266"/>
      <c r="Z295" s="266"/>
      <c r="AA295" s="266"/>
      <c r="AB295" s="266"/>
      <c r="AC295" s="266"/>
      <c r="AD295" s="266"/>
      <c r="AE295" s="266"/>
      <c r="AG295" s="266"/>
      <c r="AH295" s="266"/>
    </row>
    <row r="296" spans="2:34" s="63" customFormat="1" x14ac:dyDescent="0.25">
      <c r="B296" s="154"/>
      <c r="C296" s="154"/>
      <c r="D296" s="154"/>
      <c r="E296" s="154"/>
      <c r="F296" s="154"/>
      <c r="G296" s="37"/>
      <c r="H296" s="265"/>
      <c r="I296" s="266"/>
      <c r="J296" s="266"/>
      <c r="K296" s="266"/>
      <c r="L296" s="287"/>
      <c r="M296" s="51"/>
      <c r="N296" s="266"/>
      <c r="O296" s="266"/>
      <c r="P296" s="266"/>
      <c r="Q296" s="266"/>
      <c r="R296" s="266"/>
      <c r="S296" s="266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G296" s="266"/>
      <c r="AH296" s="266"/>
    </row>
    <row r="297" spans="2:34" s="63" customFormat="1" x14ac:dyDescent="0.25">
      <c r="B297" s="154"/>
      <c r="C297" s="154"/>
      <c r="D297" s="154"/>
      <c r="E297" s="154"/>
      <c r="F297" s="154"/>
      <c r="G297" s="37"/>
      <c r="H297" s="265"/>
      <c r="I297" s="266"/>
      <c r="J297" s="266"/>
      <c r="K297" s="266"/>
      <c r="L297" s="287"/>
      <c r="M297" s="51"/>
      <c r="N297" s="266"/>
      <c r="O297" s="266"/>
      <c r="P297" s="266"/>
      <c r="Q297" s="266"/>
      <c r="R297" s="266"/>
      <c r="S297" s="266"/>
      <c r="T297" s="266"/>
      <c r="U297" s="266"/>
      <c r="V297" s="266"/>
      <c r="W297" s="266"/>
      <c r="X297" s="266"/>
      <c r="Y297" s="266"/>
      <c r="Z297" s="266"/>
      <c r="AA297" s="266"/>
      <c r="AB297" s="266"/>
      <c r="AC297" s="266"/>
      <c r="AD297" s="266"/>
      <c r="AE297" s="266"/>
      <c r="AG297" s="266"/>
      <c r="AH297" s="266"/>
    </row>
    <row r="298" spans="2:34" s="63" customFormat="1" x14ac:dyDescent="0.25">
      <c r="B298" s="154"/>
      <c r="C298" s="154"/>
      <c r="D298" s="154"/>
      <c r="E298" s="154"/>
      <c r="F298" s="154"/>
      <c r="G298" s="37"/>
      <c r="H298" s="265"/>
      <c r="I298" s="266"/>
      <c r="J298" s="266"/>
      <c r="K298" s="266"/>
      <c r="L298" s="287"/>
      <c r="M298" s="51"/>
      <c r="N298" s="266"/>
      <c r="O298" s="266"/>
      <c r="P298" s="266"/>
      <c r="Q298" s="266"/>
      <c r="R298" s="266"/>
      <c r="S298" s="266"/>
      <c r="T298" s="266"/>
      <c r="U298" s="266"/>
      <c r="V298" s="266"/>
      <c r="W298" s="266"/>
      <c r="X298" s="266"/>
      <c r="Y298" s="266"/>
      <c r="Z298" s="266"/>
      <c r="AA298" s="266"/>
      <c r="AB298" s="266"/>
      <c r="AC298" s="266"/>
      <c r="AD298" s="266"/>
      <c r="AE298" s="266"/>
      <c r="AG298" s="266"/>
      <c r="AH298" s="266"/>
    </row>
    <row r="299" spans="2:34" s="63" customFormat="1" x14ac:dyDescent="0.25">
      <c r="B299" s="154"/>
      <c r="C299" s="154"/>
      <c r="D299" s="154"/>
      <c r="E299" s="154"/>
      <c r="F299" s="154"/>
      <c r="G299" s="37"/>
      <c r="H299" s="265"/>
      <c r="I299" s="266"/>
      <c r="J299" s="266"/>
      <c r="K299" s="266"/>
      <c r="L299" s="287"/>
      <c r="M299" s="51"/>
      <c r="N299" s="266"/>
      <c r="O299" s="266"/>
      <c r="P299" s="266"/>
      <c r="Q299" s="266"/>
      <c r="R299" s="266"/>
      <c r="S299" s="266"/>
      <c r="T299" s="266"/>
      <c r="U299" s="266"/>
      <c r="V299" s="266"/>
      <c r="W299" s="266"/>
      <c r="X299" s="266"/>
      <c r="Y299" s="266"/>
      <c r="Z299" s="266"/>
      <c r="AA299" s="266"/>
      <c r="AB299" s="266"/>
      <c r="AC299" s="266"/>
      <c r="AD299" s="266"/>
      <c r="AE299" s="266"/>
      <c r="AG299" s="266"/>
      <c r="AH299" s="266"/>
    </row>
    <row r="300" spans="2:34" s="63" customFormat="1" x14ac:dyDescent="0.25">
      <c r="B300" s="154"/>
      <c r="C300" s="154"/>
      <c r="D300" s="154"/>
      <c r="E300" s="154"/>
      <c r="F300" s="154"/>
      <c r="G300" s="37"/>
      <c r="H300" s="265"/>
      <c r="I300" s="266"/>
      <c r="J300" s="266"/>
      <c r="K300" s="266"/>
      <c r="L300" s="287"/>
      <c r="M300" s="51"/>
      <c r="N300" s="266"/>
      <c r="O300" s="266"/>
      <c r="P300" s="266"/>
      <c r="Q300" s="266"/>
      <c r="R300" s="266"/>
      <c r="S300" s="266"/>
      <c r="T300" s="266"/>
      <c r="U300" s="266"/>
      <c r="V300" s="266"/>
      <c r="W300" s="266"/>
      <c r="X300" s="266"/>
      <c r="Y300" s="266"/>
      <c r="Z300" s="266"/>
      <c r="AA300" s="266"/>
      <c r="AB300" s="266"/>
      <c r="AC300" s="266"/>
      <c r="AD300" s="266"/>
      <c r="AE300" s="266"/>
      <c r="AG300" s="266"/>
      <c r="AH300" s="266"/>
    </row>
    <row r="301" spans="2:34" s="63" customFormat="1" x14ac:dyDescent="0.25">
      <c r="B301" s="154"/>
      <c r="C301" s="154"/>
      <c r="D301" s="154"/>
      <c r="E301" s="154"/>
      <c r="F301" s="154"/>
      <c r="G301" s="37"/>
      <c r="H301" s="265"/>
      <c r="I301" s="266"/>
      <c r="J301" s="266"/>
      <c r="K301" s="266"/>
      <c r="L301" s="287"/>
      <c r="M301" s="51"/>
      <c r="N301" s="266"/>
      <c r="O301" s="266"/>
      <c r="P301" s="266"/>
      <c r="Q301" s="266"/>
      <c r="R301" s="266"/>
      <c r="S301" s="266"/>
      <c r="T301" s="266"/>
      <c r="U301" s="266"/>
      <c r="V301" s="266"/>
      <c r="W301" s="266"/>
      <c r="X301" s="266"/>
      <c r="Y301" s="266"/>
      <c r="Z301" s="266"/>
      <c r="AA301" s="266"/>
      <c r="AB301" s="266"/>
      <c r="AC301" s="266"/>
      <c r="AD301" s="266"/>
      <c r="AE301" s="266"/>
      <c r="AG301" s="266"/>
      <c r="AH301" s="266"/>
    </row>
    <row r="302" spans="2:34" x14ac:dyDescent="0.25">
      <c r="L302" s="287"/>
    </row>
    <row r="303" spans="2:34" x14ac:dyDescent="0.25">
      <c r="L303" s="287"/>
    </row>
    <row r="304" spans="2:34" x14ac:dyDescent="0.25">
      <c r="L304" s="287"/>
    </row>
    <row r="305" spans="12:12" x14ac:dyDescent="0.25">
      <c r="L305" s="287"/>
    </row>
    <row r="306" spans="12:12" x14ac:dyDescent="0.25">
      <c r="L306" s="287"/>
    </row>
    <row r="307" spans="12:12" x14ac:dyDescent="0.25">
      <c r="L307" s="287"/>
    </row>
    <row r="308" spans="12:12" x14ac:dyDescent="0.25">
      <c r="L308" s="287"/>
    </row>
    <row r="309" spans="12:12" x14ac:dyDescent="0.25">
      <c r="L309" s="287"/>
    </row>
    <row r="310" spans="12:12" x14ac:dyDescent="0.25">
      <c r="L310" s="287"/>
    </row>
    <row r="311" spans="12:12" x14ac:dyDescent="0.25">
      <c r="L311" s="287"/>
    </row>
    <row r="312" spans="12:12" x14ac:dyDescent="0.25">
      <c r="L312" s="287"/>
    </row>
    <row r="313" spans="12:12" x14ac:dyDescent="0.25">
      <c r="L313" s="287"/>
    </row>
    <row r="314" spans="12:12" x14ac:dyDescent="0.25">
      <c r="L314" s="287"/>
    </row>
    <row r="315" spans="12:12" x14ac:dyDescent="0.25">
      <c r="L315" s="287"/>
    </row>
    <row r="316" spans="12:12" x14ac:dyDescent="0.25">
      <c r="L316" s="287"/>
    </row>
    <row r="317" spans="12:12" x14ac:dyDescent="0.25">
      <c r="L317" s="287"/>
    </row>
    <row r="318" spans="12:12" x14ac:dyDescent="0.25">
      <c r="L318" s="287"/>
    </row>
    <row r="319" spans="12:12" x14ac:dyDescent="0.25">
      <c r="L319" s="287"/>
    </row>
    <row r="320" spans="12:12" x14ac:dyDescent="0.25">
      <c r="L320" s="287"/>
    </row>
    <row r="321" spans="12:12" x14ac:dyDescent="0.25">
      <c r="L321" s="287"/>
    </row>
    <row r="322" spans="12:12" x14ac:dyDescent="0.25">
      <c r="L322" s="287"/>
    </row>
    <row r="323" spans="12:12" x14ac:dyDescent="0.25">
      <c r="L323" s="287"/>
    </row>
    <row r="324" spans="12:12" x14ac:dyDescent="0.25">
      <c r="L324" s="287"/>
    </row>
    <row r="325" spans="12:12" x14ac:dyDescent="0.25">
      <c r="L325" s="287"/>
    </row>
    <row r="326" spans="12:12" x14ac:dyDescent="0.25">
      <c r="L326" s="287"/>
    </row>
    <row r="327" spans="12:12" x14ac:dyDescent="0.25">
      <c r="L327" s="287"/>
    </row>
    <row r="328" spans="12:12" x14ac:dyDescent="0.25">
      <c r="L328" s="287"/>
    </row>
    <row r="329" spans="12:12" x14ac:dyDescent="0.25">
      <c r="L329" s="287"/>
    </row>
    <row r="330" spans="12:12" x14ac:dyDescent="0.25">
      <c r="L330" s="287"/>
    </row>
    <row r="331" spans="12:12" x14ac:dyDescent="0.25">
      <c r="L331" s="287"/>
    </row>
    <row r="332" spans="12:12" x14ac:dyDescent="0.25">
      <c r="L332" s="287"/>
    </row>
    <row r="333" spans="12:12" x14ac:dyDescent="0.25">
      <c r="L333" s="287"/>
    </row>
    <row r="334" spans="12:12" x14ac:dyDescent="0.25">
      <c r="L334" s="287"/>
    </row>
    <row r="335" spans="12:12" x14ac:dyDescent="0.25">
      <c r="L335" s="287"/>
    </row>
    <row r="336" spans="12:12" x14ac:dyDescent="0.25">
      <c r="L336" s="287"/>
    </row>
    <row r="337" spans="12:12" x14ac:dyDescent="0.25">
      <c r="L337" s="287"/>
    </row>
    <row r="338" spans="12:12" x14ac:dyDescent="0.25">
      <c r="L338" s="287"/>
    </row>
    <row r="339" spans="12:12" x14ac:dyDescent="0.25">
      <c r="L339" s="287"/>
    </row>
    <row r="340" spans="12:12" x14ac:dyDescent="0.25">
      <c r="L340" s="287"/>
    </row>
    <row r="341" spans="12:12" x14ac:dyDescent="0.25">
      <c r="L341" s="287"/>
    </row>
    <row r="342" spans="12:12" x14ac:dyDescent="0.25">
      <c r="L342" s="287"/>
    </row>
    <row r="343" spans="12:12" x14ac:dyDescent="0.25">
      <c r="L343" s="287"/>
    </row>
    <row r="344" spans="12:12" x14ac:dyDescent="0.25">
      <c r="L344" s="287"/>
    </row>
    <row r="345" spans="12:12" x14ac:dyDescent="0.25">
      <c r="L345" s="287"/>
    </row>
    <row r="346" spans="12:12" x14ac:dyDescent="0.25">
      <c r="L346" s="287"/>
    </row>
    <row r="347" spans="12:12" x14ac:dyDescent="0.25">
      <c r="L347" s="287"/>
    </row>
    <row r="348" spans="12:12" x14ac:dyDescent="0.25">
      <c r="L348" s="287"/>
    </row>
    <row r="349" spans="12:12" x14ac:dyDescent="0.25">
      <c r="L349" s="287"/>
    </row>
    <row r="350" spans="12:12" x14ac:dyDescent="0.25">
      <c r="L350" s="287"/>
    </row>
    <row r="351" spans="12:12" x14ac:dyDescent="0.25">
      <c r="L351" s="287"/>
    </row>
    <row r="352" spans="12:12" x14ac:dyDescent="0.25">
      <c r="L352" s="287"/>
    </row>
    <row r="353" spans="12:12" x14ac:dyDescent="0.25">
      <c r="L353" s="287"/>
    </row>
    <row r="354" spans="12:12" x14ac:dyDescent="0.25">
      <c r="L354" s="287"/>
    </row>
    <row r="355" spans="12:12" x14ac:dyDescent="0.25">
      <c r="L355" s="287"/>
    </row>
    <row r="356" spans="12:12" x14ac:dyDescent="0.25">
      <c r="L356" s="287"/>
    </row>
    <row r="357" spans="12:12" x14ac:dyDescent="0.25">
      <c r="L357" s="287"/>
    </row>
    <row r="358" spans="12:12" x14ac:dyDescent="0.25">
      <c r="L358" s="287"/>
    </row>
    <row r="359" spans="12:12" x14ac:dyDescent="0.25">
      <c r="L359" s="287"/>
    </row>
    <row r="360" spans="12:12" x14ac:dyDescent="0.25">
      <c r="L360" s="287"/>
    </row>
    <row r="361" spans="12:12" x14ac:dyDescent="0.25">
      <c r="L361" s="287"/>
    </row>
    <row r="362" spans="12:12" x14ac:dyDescent="0.25">
      <c r="L362" s="287"/>
    </row>
    <row r="363" spans="12:12" x14ac:dyDescent="0.25">
      <c r="L363" s="287"/>
    </row>
    <row r="364" spans="12:12" x14ac:dyDescent="0.25">
      <c r="L364" s="287"/>
    </row>
    <row r="365" spans="12:12" x14ac:dyDescent="0.25">
      <c r="L365" s="287"/>
    </row>
    <row r="366" spans="12:12" x14ac:dyDescent="0.25">
      <c r="L366" s="287"/>
    </row>
    <row r="367" spans="12:12" x14ac:dyDescent="0.25">
      <c r="L367" s="287"/>
    </row>
    <row r="368" spans="12:12" x14ac:dyDescent="0.25">
      <c r="L368" s="287"/>
    </row>
    <row r="369" spans="12:12" x14ac:dyDescent="0.25">
      <c r="L369" s="287"/>
    </row>
    <row r="370" spans="12:12" x14ac:dyDescent="0.25">
      <c r="L370" s="287"/>
    </row>
    <row r="371" spans="12:12" x14ac:dyDescent="0.25">
      <c r="L371" s="287"/>
    </row>
    <row r="372" spans="12:12" x14ac:dyDescent="0.25">
      <c r="L372" s="287"/>
    </row>
    <row r="373" spans="12:12" x14ac:dyDescent="0.25">
      <c r="L373" s="287"/>
    </row>
    <row r="374" spans="12:12" x14ac:dyDescent="0.25">
      <c r="L374" s="287"/>
    </row>
    <row r="375" spans="12:12" x14ac:dyDescent="0.25">
      <c r="L375" s="287"/>
    </row>
    <row r="376" spans="12:12" x14ac:dyDescent="0.25">
      <c r="L376" s="287"/>
    </row>
    <row r="377" spans="12:12" x14ac:dyDescent="0.25">
      <c r="L377" s="287"/>
    </row>
    <row r="378" spans="12:12" x14ac:dyDescent="0.25">
      <c r="L378" s="287"/>
    </row>
    <row r="379" spans="12:12" x14ac:dyDescent="0.25">
      <c r="L379" s="287"/>
    </row>
    <row r="380" spans="12:12" x14ac:dyDescent="0.25">
      <c r="L380" s="287"/>
    </row>
    <row r="381" spans="12:12" x14ac:dyDescent="0.25">
      <c r="L381" s="287"/>
    </row>
    <row r="382" spans="12:12" x14ac:dyDescent="0.25">
      <c r="L382" s="287"/>
    </row>
    <row r="383" spans="12:12" x14ac:dyDescent="0.25">
      <c r="L383" s="287"/>
    </row>
    <row r="384" spans="12:12" x14ac:dyDescent="0.25">
      <c r="L384" s="287"/>
    </row>
    <row r="385" spans="12:12" x14ac:dyDescent="0.25">
      <c r="L385" s="287"/>
    </row>
    <row r="386" spans="12:12" x14ac:dyDescent="0.25">
      <c r="L386" s="287"/>
    </row>
    <row r="387" spans="12:12" x14ac:dyDescent="0.25">
      <c r="L387" s="287"/>
    </row>
    <row r="388" spans="12:12" x14ac:dyDescent="0.25">
      <c r="L388" s="287"/>
    </row>
    <row r="389" spans="12:12" x14ac:dyDescent="0.25">
      <c r="L389" s="287"/>
    </row>
    <row r="390" spans="12:12" x14ac:dyDescent="0.25">
      <c r="L390" s="287"/>
    </row>
    <row r="391" spans="12:12" x14ac:dyDescent="0.25">
      <c r="L391" s="287"/>
    </row>
    <row r="392" spans="12:12" x14ac:dyDescent="0.25">
      <c r="L392" s="287"/>
    </row>
    <row r="393" spans="12:12" x14ac:dyDescent="0.25">
      <c r="L393" s="287"/>
    </row>
    <row r="394" spans="12:12" x14ac:dyDescent="0.25">
      <c r="L394" s="287"/>
    </row>
    <row r="395" spans="12:12" x14ac:dyDescent="0.25">
      <c r="L395" s="287"/>
    </row>
    <row r="396" spans="12:12" x14ac:dyDescent="0.25">
      <c r="L396" s="287"/>
    </row>
    <row r="397" spans="12:12" x14ac:dyDescent="0.25">
      <c r="L397" s="287"/>
    </row>
  </sheetData>
  <autoFilter ref="B3:F107"/>
  <mergeCells count="3">
    <mergeCell ref="N16:AE16"/>
    <mergeCell ref="H15:L15"/>
    <mergeCell ref="H93:K93"/>
  </mergeCell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396"/>
  <sheetViews>
    <sheetView zoomScale="70" zoomScaleNormal="70" workbookViewId="0">
      <selection activeCell="H13" sqref="H13"/>
    </sheetView>
  </sheetViews>
  <sheetFormatPr baseColWidth="10" defaultRowHeight="15" x14ac:dyDescent="0.25"/>
  <cols>
    <col min="1" max="1" width="2.85546875" style="51" customWidth="1"/>
    <col min="2" max="2" width="14.85546875" style="154" customWidth="1"/>
    <col min="3" max="3" width="7.7109375" style="154" customWidth="1"/>
    <col min="4" max="4" width="38.42578125" style="154" customWidth="1"/>
    <col min="5" max="5" width="17" style="154" customWidth="1"/>
    <col min="6" max="6" width="16.42578125" style="154" customWidth="1"/>
    <col min="7" max="7" width="6.28515625" style="37" customWidth="1"/>
    <col min="8" max="8" width="17.5703125" style="265" customWidth="1"/>
    <col min="9" max="9" width="35.28515625" style="266" customWidth="1"/>
    <col min="10" max="11" width="21.7109375" style="266" customWidth="1"/>
    <col min="12" max="12" width="15.42578125" style="266" customWidth="1"/>
    <col min="13" max="13" width="12.5703125" style="51" customWidth="1"/>
    <col min="14" max="14" width="3.42578125" style="245" customWidth="1"/>
    <col min="15" max="15" width="19.85546875" style="266" customWidth="1"/>
    <col min="16" max="16" width="9.140625" style="266" customWidth="1"/>
    <col min="17" max="17" width="33.42578125" style="266" customWidth="1"/>
    <col min="18" max="19" width="7.7109375" style="266" bestFit="1" customWidth="1"/>
    <col min="20" max="20" width="7.85546875" style="266" bestFit="1" customWidth="1"/>
    <col min="21" max="21" width="7.7109375" style="266" bestFit="1" customWidth="1"/>
    <col min="22" max="22" width="8.28515625" style="266" customWidth="1"/>
    <col min="23" max="32" width="8.28515625" style="266" hidden="1" customWidth="1"/>
    <col min="33" max="33" width="11.7109375" style="266" bestFit="1" customWidth="1"/>
    <col min="34" max="35" width="12.5703125" style="266" bestFit="1" customWidth="1"/>
    <col min="36" max="36" width="13" style="51" customWidth="1"/>
    <col min="37" max="37" width="20.140625" style="266" customWidth="1"/>
    <col min="38" max="38" width="6.7109375" style="266" bestFit="1" customWidth="1"/>
    <col min="39" max="16384" width="11.42578125" style="51"/>
  </cols>
  <sheetData>
    <row r="1" spans="2:38" s="47" customFormat="1" ht="15.75" x14ac:dyDescent="0.25">
      <c r="G1" s="219"/>
      <c r="H1" s="330"/>
      <c r="I1" s="245"/>
      <c r="J1" s="268"/>
      <c r="K1" s="268"/>
      <c r="L1" s="268"/>
      <c r="N1" s="320"/>
      <c r="O1" s="268"/>
      <c r="P1" s="268"/>
      <c r="Q1" s="268"/>
      <c r="R1" s="268"/>
      <c r="S1" s="268"/>
      <c r="T1" s="268"/>
      <c r="U1" s="268"/>
      <c r="V1" s="268"/>
      <c r="W1" s="268"/>
      <c r="X1" s="268"/>
      <c r="Y1" s="268"/>
      <c r="Z1" s="268"/>
      <c r="AA1" s="268"/>
      <c r="AB1" s="268"/>
      <c r="AC1" s="268"/>
      <c r="AD1" s="268"/>
      <c r="AE1" s="268"/>
      <c r="AF1" s="268"/>
      <c r="AG1" s="268"/>
      <c r="AH1" s="268"/>
      <c r="AI1" s="268"/>
      <c r="AK1" s="268"/>
      <c r="AL1" s="268"/>
    </row>
    <row r="2" spans="2:38" x14ac:dyDescent="0.25">
      <c r="B2" s="261" t="s">
        <v>498</v>
      </c>
      <c r="C2" s="261" t="s">
        <v>525</v>
      </c>
      <c r="D2" s="261" t="s">
        <v>497</v>
      </c>
      <c r="E2" s="261" t="s">
        <v>184</v>
      </c>
      <c r="F2" s="261" t="s">
        <v>0</v>
      </c>
      <c r="H2" s="330"/>
      <c r="I2" s="245"/>
      <c r="J2" s="271"/>
      <c r="K2" s="271"/>
      <c r="L2" s="271"/>
    </row>
    <row r="3" spans="2:38" x14ac:dyDescent="0.25">
      <c r="B3" s="216">
        <v>43221.455555555556</v>
      </c>
      <c r="C3" s="210">
        <v>201</v>
      </c>
      <c r="D3" s="210" t="s">
        <v>307</v>
      </c>
      <c r="E3" s="210" t="s">
        <v>75</v>
      </c>
      <c r="F3" s="210" t="s">
        <v>1</v>
      </c>
      <c r="H3" s="317" t="s">
        <v>526</v>
      </c>
      <c r="I3" s="318"/>
      <c r="J3" s="272"/>
      <c r="K3" s="272"/>
      <c r="L3" s="272"/>
      <c r="O3" s="295"/>
    </row>
    <row r="4" spans="2:38" x14ac:dyDescent="0.25">
      <c r="B4" s="216">
        <v>43222.515972222223</v>
      </c>
      <c r="C4" s="210">
        <v>458</v>
      </c>
      <c r="D4" s="210" t="s">
        <v>341</v>
      </c>
      <c r="E4" s="210" t="s">
        <v>343</v>
      </c>
      <c r="F4" s="210" t="s">
        <v>2</v>
      </c>
      <c r="H4" s="267"/>
      <c r="I4" s="267" t="s">
        <v>5</v>
      </c>
      <c r="J4" s="272"/>
      <c r="K4" s="272"/>
      <c r="L4" s="272"/>
      <c r="O4" s="265"/>
      <c r="P4" s="298"/>
    </row>
    <row r="5" spans="2:38" x14ac:dyDescent="0.25">
      <c r="B5" s="216">
        <v>43222.652777777781</v>
      </c>
      <c r="C5" s="210">
        <v>458</v>
      </c>
      <c r="D5" s="210" t="s">
        <v>341</v>
      </c>
      <c r="E5" s="210" t="s">
        <v>343</v>
      </c>
      <c r="F5" s="210" t="s">
        <v>1</v>
      </c>
      <c r="H5" s="263" t="s">
        <v>2</v>
      </c>
      <c r="I5" s="264">
        <v>50</v>
      </c>
      <c r="J5" s="272"/>
      <c r="K5" s="272"/>
      <c r="L5" s="272"/>
      <c r="O5" s="265"/>
      <c r="P5" s="298"/>
    </row>
    <row r="6" spans="2:38" x14ac:dyDescent="0.25">
      <c r="B6" s="216">
        <v>43222.779166666667</v>
      </c>
      <c r="C6" s="210">
        <v>309</v>
      </c>
      <c r="D6" s="210" t="s">
        <v>212</v>
      </c>
      <c r="E6" s="210" t="s">
        <v>29</v>
      </c>
      <c r="F6" s="210" t="s">
        <v>1</v>
      </c>
      <c r="H6" s="263" t="s">
        <v>1</v>
      </c>
      <c r="I6" s="264">
        <v>82</v>
      </c>
      <c r="J6" s="272"/>
      <c r="K6" s="272"/>
      <c r="L6" s="272"/>
      <c r="O6" s="265"/>
      <c r="P6" s="298"/>
    </row>
    <row r="7" spans="2:38" x14ac:dyDescent="0.25">
      <c r="B7" s="216">
        <v>43222.791666666664</v>
      </c>
      <c r="C7" s="210">
        <v>423</v>
      </c>
      <c r="D7" s="210" t="s">
        <v>544</v>
      </c>
      <c r="E7" s="210" t="s">
        <v>343</v>
      </c>
      <c r="F7" s="210" t="s">
        <v>2</v>
      </c>
      <c r="H7" s="263" t="s">
        <v>3</v>
      </c>
      <c r="I7" s="264">
        <v>132</v>
      </c>
      <c r="J7" s="272"/>
      <c r="K7" s="272"/>
      <c r="L7" s="272"/>
      <c r="P7" s="298"/>
      <c r="T7" s="299"/>
      <c r="U7" s="299"/>
      <c r="V7" s="299"/>
      <c r="W7" s="299"/>
      <c r="X7" s="299"/>
      <c r="Y7" s="299"/>
      <c r="Z7" s="299"/>
      <c r="AA7" s="299"/>
      <c r="AB7" s="299"/>
      <c r="AC7" s="299"/>
      <c r="AD7" s="299"/>
      <c r="AE7" s="299"/>
      <c r="AF7" s="299"/>
    </row>
    <row r="8" spans="2:38" x14ac:dyDescent="0.25">
      <c r="B8" s="216">
        <v>43222.802777777775</v>
      </c>
      <c r="C8" s="210">
        <v>507</v>
      </c>
      <c r="D8" s="210" t="s">
        <v>507</v>
      </c>
      <c r="E8" s="210" t="s">
        <v>7</v>
      </c>
      <c r="F8" s="210" t="s">
        <v>2</v>
      </c>
      <c r="H8" s="22"/>
      <c r="I8" s="245"/>
    </row>
    <row r="9" spans="2:38" x14ac:dyDescent="0.25">
      <c r="B9" s="216">
        <v>43223.50277777778</v>
      </c>
      <c r="C9" s="210">
        <v>188</v>
      </c>
      <c r="D9" s="210" t="s">
        <v>229</v>
      </c>
      <c r="E9" s="210" t="s">
        <v>39</v>
      </c>
      <c r="F9" s="210" t="s">
        <v>2</v>
      </c>
    </row>
    <row r="10" spans="2:38" x14ac:dyDescent="0.25">
      <c r="B10" s="216">
        <v>43223.670138888891</v>
      </c>
      <c r="C10" s="210">
        <v>502</v>
      </c>
      <c r="D10" s="210" t="s">
        <v>435</v>
      </c>
      <c r="E10" s="210" t="s">
        <v>7</v>
      </c>
      <c r="F10" s="210" t="s">
        <v>560</v>
      </c>
    </row>
    <row r="11" spans="2:38" x14ac:dyDescent="0.25">
      <c r="B11" s="216">
        <v>43223.74722222222</v>
      </c>
      <c r="C11" s="210">
        <v>157</v>
      </c>
      <c r="D11" s="210" t="s">
        <v>243</v>
      </c>
      <c r="E11" s="210" t="s">
        <v>7</v>
      </c>
      <c r="F11" s="210" t="s">
        <v>1</v>
      </c>
    </row>
    <row r="12" spans="2:38" x14ac:dyDescent="0.25">
      <c r="B12" s="216">
        <v>43223.8</v>
      </c>
      <c r="C12" s="210">
        <v>394</v>
      </c>
      <c r="D12" s="210" t="s">
        <v>545</v>
      </c>
      <c r="E12" s="210" t="s">
        <v>343</v>
      </c>
      <c r="F12" s="210" t="s">
        <v>1</v>
      </c>
    </row>
    <row r="13" spans="2:38" x14ac:dyDescent="0.25">
      <c r="B13" s="216">
        <v>43224.564583333333</v>
      </c>
      <c r="C13" s="210">
        <v>265</v>
      </c>
      <c r="D13" s="210" t="s">
        <v>275</v>
      </c>
      <c r="E13" s="210" t="s">
        <v>7</v>
      </c>
      <c r="F13" s="210" t="s">
        <v>1</v>
      </c>
    </row>
    <row r="14" spans="2:38" x14ac:dyDescent="0.25">
      <c r="B14" s="216">
        <v>43224.717361111114</v>
      </c>
      <c r="C14" s="210">
        <v>461</v>
      </c>
      <c r="D14" s="210" t="s">
        <v>359</v>
      </c>
      <c r="E14" s="210" t="s">
        <v>7</v>
      </c>
      <c r="F14" s="210" t="s">
        <v>2</v>
      </c>
      <c r="H14" s="576" t="s">
        <v>561</v>
      </c>
      <c r="I14" s="576"/>
      <c r="J14" s="576"/>
      <c r="K14" s="576"/>
      <c r="L14" s="576"/>
    </row>
    <row r="15" spans="2:38" x14ac:dyDescent="0.25">
      <c r="B15" s="216">
        <v>43225.460416666669</v>
      </c>
      <c r="C15" s="210">
        <v>460</v>
      </c>
      <c r="D15" s="210" t="s">
        <v>352</v>
      </c>
      <c r="E15" s="210" t="s">
        <v>103</v>
      </c>
      <c r="F15" s="210" t="s">
        <v>2</v>
      </c>
      <c r="H15" s="332" t="s">
        <v>500</v>
      </c>
      <c r="I15" s="332"/>
      <c r="J15" s="333" t="s">
        <v>0</v>
      </c>
      <c r="K15" s="333"/>
      <c r="L15" s="333"/>
      <c r="N15" s="319"/>
      <c r="O15" s="571" t="s">
        <v>616</v>
      </c>
      <c r="P15" s="571"/>
      <c r="Q15" s="571"/>
      <c r="R15" s="571"/>
      <c r="S15" s="571"/>
      <c r="T15" s="571"/>
      <c r="U15" s="571"/>
      <c r="V15" s="571"/>
      <c r="W15" s="571"/>
      <c r="X15" s="571"/>
      <c r="Y15" s="571"/>
      <c r="Z15" s="571"/>
      <c r="AA15" s="571"/>
      <c r="AB15" s="571"/>
      <c r="AC15" s="571"/>
      <c r="AD15" s="571"/>
      <c r="AE15" s="571"/>
      <c r="AF15" s="571"/>
      <c r="AG15" s="571"/>
      <c r="AH15" s="571"/>
      <c r="AI15" s="571"/>
      <c r="AK15" s="295" t="s">
        <v>254</v>
      </c>
    </row>
    <row r="16" spans="2:38" ht="48" x14ac:dyDescent="0.25">
      <c r="B16" s="216">
        <v>43225.731944444444</v>
      </c>
      <c r="C16" s="210">
        <v>385</v>
      </c>
      <c r="D16" s="210" t="s">
        <v>306</v>
      </c>
      <c r="E16" s="210" t="s">
        <v>39</v>
      </c>
      <c r="F16" s="210" t="s">
        <v>2</v>
      </c>
      <c r="H16" s="334" t="s">
        <v>525</v>
      </c>
      <c r="I16" s="322" t="s">
        <v>497</v>
      </c>
      <c r="J16" s="323" t="s">
        <v>2</v>
      </c>
      <c r="K16" s="323" t="s">
        <v>1</v>
      </c>
      <c r="L16" s="323" t="s">
        <v>3</v>
      </c>
      <c r="N16" s="317"/>
      <c r="O16" s="267" t="s">
        <v>184</v>
      </c>
      <c r="P16" s="267" t="s">
        <v>525</v>
      </c>
      <c r="Q16" s="267" t="s">
        <v>186</v>
      </c>
      <c r="R16" s="336">
        <v>43101</v>
      </c>
      <c r="S16" s="336">
        <v>43132</v>
      </c>
      <c r="T16" s="336">
        <v>43160</v>
      </c>
      <c r="U16" s="336">
        <v>43191</v>
      </c>
      <c r="V16" s="336">
        <v>43221</v>
      </c>
      <c r="W16" s="301" t="s">
        <v>533</v>
      </c>
      <c r="X16" s="301" t="s">
        <v>534</v>
      </c>
      <c r="Y16" s="301" t="s">
        <v>535</v>
      </c>
      <c r="Z16" s="301" t="s">
        <v>536</v>
      </c>
      <c r="AA16" s="301" t="s">
        <v>537</v>
      </c>
      <c r="AB16" s="301" t="s">
        <v>538</v>
      </c>
      <c r="AC16" s="301" t="s">
        <v>539</v>
      </c>
      <c r="AD16" s="301" t="s">
        <v>540</v>
      </c>
      <c r="AE16" s="301" t="s">
        <v>612</v>
      </c>
      <c r="AF16" s="301" t="s">
        <v>613</v>
      </c>
      <c r="AG16" s="335" t="s">
        <v>615</v>
      </c>
      <c r="AH16" s="303" t="s">
        <v>542</v>
      </c>
      <c r="AI16" s="303" t="s">
        <v>541</v>
      </c>
      <c r="AK16" s="322" t="s">
        <v>615</v>
      </c>
      <c r="AL16" s="322" t="s">
        <v>5</v>
      </c>
    </row>
    <row r="17" spans="2:38" x14ac:dyDescent="0.25">
      <c r="B17" s="216">
        <v>43226.602777777778</v>
      </c>
      <c r="C17" s="210">
        <v>451</v>
      </c>
      <c r="D17" s="210" t="s">
        <v>267</v>
      </c>
      <c r="E17" s="210" t="s">
        <v>7</v>
      </c>
      <c r="F17" s="210" t="s">
        <v>2</v>
      </c>
      <c r="H17" s="324">
        <v>98</v>
      </c>
      <c r="I17" s="324" t="s">
        <v>286</v>
      </c>
      <c r="J17" s="325"/>
      <c r="K17" s="325">
        <v>1</v>
      </c>
      <c r="L17" s="325">
        <v>1</v>
      </c>
      <c r="N17" s="321"/>
      <c r="O17" s="304" t="s">
        <v>7</v>
      </c>
      <c r="P17" s="305">
        <v>458</v>
      </c>
      <c r="Q17" s="294" t="s">
        <v>344</v>
      </c>
      <c r="R17" s="306">
        <v>4</v>
      </c>
      <c r="S17" s="306">
        <v>10</v>
      </c>
      <c r="T17" s="306">
        <v>6</v>
      </c>
      <c r="U17" s="306">
        <v>5</v>
      </c>
      <c r="V17" s="306">
        <v>8</v>
      </c>
      <c r="W17" s="306">
        <v>2</v>
      </c>
      <c r="X17" s="306">
        <v>2</v>
      </c>
      <c r="Y17" s="306">
        <v>4</v>
      </c>
      <c r="Z17" s="306">
        <v>6</v>
      </c>
      <c r="AA17" s="306">
        <v>4</v>
      </c>
      <c r="AB17" s="306">
        <v>2</v>
      </c>
      <c r="AC17" s="306">
        <v>3</v>
      </c>
      <c r="AD17" s="306">
        <v>2</v>
      </c>
      <c r="AE17" s="306">
        <v>6</v>
      </c>
      <c r="AF17" s="306">
        <v>2</v>
      </c>
      <c r="AG17" s="307">
        <f t="shared" ref="AG17:AG80" si="0">+SUM(R17:V17)</f>
        <v>33</v>
      </c>
      <c r="AH17" s="307">
        <f t="shared" ref="AH17:AH80" si="1">+W17+Y17+AA17+AC17+AE17</f>
        <v>19</v>
      </c>
      <c r="AI17" s="307">
        <f t="shared" ref="AI17:AI80" si="2">+X17+Z17+AB17+AD17+AF17</f>
        <v>14</v>
      </c>
      <c r="AJ17" s="99"/>
      <c r="AK17" s="297">
        <v>0</v>
      </c>
      <c r="AL17" s="264">
        <v>96</v>
      </c>
    </row>
    <row r="18" spans="2:38" x14ac:dyDescent="0.25">
      <c r="B18" s="216">
        <v>43226.606944444444</v>
      </c>
      <c r="C18" s="210">
        <v>451</v>
      </c>
      <c r="D18" s="210" t="s">
        <v>267</v>
      </c>
      <c r="E18" s="210" t="s">
        <v>7</v>
      </c>
      <c r="F18" s="210" t="s">
        <v>2</v>
      </c>
      <c r="H18" s="324">
        <v>120</v>
      </c>
      <c r="I18" s="324" t="s">
        <v>226</v>
      </c>
      <c r="J18" s="325"/>
      <c r="K18" s="325">
        <v>4</v>
      </c>
      <c r="L18" s="325">
        <v>4</v>
      </c>
      <c r="N18" s="321"/>
      <c r="O18" s="308" t="s">
        <v>7</v>
      </c>
      <c r="P18" s="308">
        <v>378</v>
      </c>
      <c r="Q18" s="294" t="s">
        <v>14</v>
      </c>
      <c r="R18" s="306">
        <v>6</v>
      </c>
      <c r="S18" s="306">
        <v>3</v>
      </c>
      <c r="T18" s="306">
        <v>4</v>
      </c>
      <c r="U18" s="306">
        <v>2</v>
      </c>
      <c r="V18" s="306">
        <v>3</v>
      </c>
      <c r="W18" s="306">
        <v>1</v>
      </c>
      <c r="X18" s="306">
        <v>5</v>
      </c>
      <c r="Y18" s="306">
        <v>0</v>
      </c>
      <c r="Z18" s="306">
        <v>3</v>
      </c>
      <c r="AA18" s="306">
        <v>3</v>
      </c>
      <c r="AB18" s="306">
        <v>1</v>
      </c>
      <c r="AC18" s="306">
        <v>2</v>
      </c>
      <c r="AD18" s="306">
        <v>0</v>
      </c>
      <c r="AE18" s="306">
        <v>1</v>
      </c>
      <c r="AF18" s="306">
        <v>2</v>
      </c>
      <c r="AG18" s="307">
        <f t="shared" si="0"/>
        <v>18</v>
      </c>
      <c r="AH18" s="307">
        <f t="shared" si="1"/>
        <v>7</v>
      </c>
      <c r="AI18" s="307">
        <f t="shared" si="2"/>
        <v>11</v>
      </c>
      <c r="AJ18" s="99"/>
      <c r="AK18" s="297">
        <v>1</v>
      </c>
      <c r="AL18" s="264">
        <v>41</v>
      </c>
    </row>
    <row r="19" spans="2:38" x14ac:dyDescent="0.25">
      <c r="B19" s="216">
        <v>43227.381944444445</v>
      </c>
      <c r="C19" s="210">
        <v>161</v>
      </c>
      <c r="D19" s="210" t="s">
        <v>240</v>
      </c>
      <c r="E19" s="210" t="s">
        <v>34</v>
      </c>
      <c r="F19" s="210" t="s">
        <v>1</v>
      </c>
      <c r="H19" s="324">
        <v>133</v>
      </c>
      <c r="I19" s="324" t="s">
        <v>549</v>
      </c>
      <c r="J19" s="325"/>
      <c r="K19" s="325">
        <v>1</v>
      </c>
      <c r="L19" s="325">
        <v>1</v>
      </c>
      <c r="N19" s="321"/>
      <c r="O19" s="304" t="s">
        <v>34</v>
      </c>
      <c r="P19" s="305">
        <v>161</v>
      </c>
      <c r="Q19" s="294" t="s">
        <v>95</v>
      </c>
      <c r="R19" s="306">
        <v>3</v>
      </c>
      <c r="S19" s="306">
        <v>3</v>
      </c>
      <c r="T19" s="306"/>
      <c r="U19" s="306">
        <v>5</v>
      </c>
      <c r="V19" s="306">
        <v>6</v>
      </c>
      <c r="W19" s="306">
        <v>2</v>
      </c>
      <c r="X19" s="306">
        <v>1</v>
      </c>
      <c r="Y19" s="306">
        <v>2</v>
      </c>
      <c r="Z19" s="306">
        <v>1</v>
      </c>
      <c r="AA19" s="306">
        <v>0</v>
      </c>
      <c r="AB19" s="306">
        <v>0</v>
      </c>
      <c r="AC19" s="306">
        <v>2</v>
      </c>
      <c r="AD19" s="306">
        <v>3</v>
      </c>
      <c r="AE19" s="306">
        <v>3</v>
      </c>
      <c r="AF19" s="306">
        <v>3</v>
      </c>
      <c r="AG19" s="307">
        <f t="shared" si="0"/>
        <v>17</v>
      </c>
      <c r="AH19" s="307">
        <f t="shared" si="1"/>
        <v>9</v>
      </c>
      <c r="AI19" s="307">
        <f t="shared" si="2"/>
        <v>8</v>
      </c>
      <c r="AJ19" s="99"/>
      <c r="AK19" s="297">
        <v>2</v>
      </c>
      <c r="AL19" s="264">
        <v>13</v>
      </c>
    </row>
    <row r="20" spans="2:38" x14ac:dyDescent="0.25">
      <c r="B20" s="216">
        <v>43227.408333333333</v>
      </c>
      <c r="C20" s="210">
        <v>184</v>
      </c>
      <c r="D20" s="210" t="s">
        <v>520</v>
      </c>
      <c r="E20" s="210" t="s">
        <v>41</v>
      </c>
      <c r="F20" s="210" t="s">
        <v>1</v>
      </c>
      <c r="H20" s="324">
        <v>143</v>
      </c>
      <c r="I20" s="324" t="s">
        <v>276</v>
      </c>
      <c r="J20" s="325"/>
      <c r="K20" s="325">
        <v>1</v>
      </c>
      <c r="L20" s="325">
        <v>1</v>
      </c>
      <c r="N20" s="321"/>
      <c r="O20" s="308" t="s">
        <v>7</v>
      </c>
      <c r="P20" s="308">
        <v>226</v>
      </c>
      <c r="Q20" s="294" t="s">
        <v>155</v>
      </c>
      <c r="R20" s="306">
        <v>3</v>
      </c>
      <c r="S20" s="306">
        <v>2</v>
      </c>
      <c r="T20" s="306">
        <v>5</v>
      </c>
      <c r="U20" s="306">
        <v>1</v>
      </c>
      <c r="V20" s="306">
        <v>4</v>
      </c>
      <c r="W20" s="306">
        <v>2</v>
      </c>
      <c r="X20" s="306">
        <v>1</v>
      </c>
      <c r="Y20" s="306">
        <v>1</v>
      </c>
      <c r="Z20" s="306">
        <v>1</v>
      </c>
      <c r="AA20" s="306">
        <v>0</v>
      </c>
      <c r="AB20" s="306">
        <v>5</v>
      </c>
      <c r="AC20" s="306">
        <v>0</v>
      </c>
      <c r="AD20" s="306">
        <v>1</v>
      </c>
      <c r="AE20" s="306">
        <v>1</v>
      </c>
      <c r="AF20" s="306">
        <v>3</v>
      </c>
      <c r="AG20" s="307">
        <f t="shared" si="0"/>
        <v>15</v>
      </c>
      <c r="AH20" s="307">
        <f t="shared" si="1"/>
        <v>4</v>
      </c>
      <c r="AI20" s="307">
        <f t="shared" si="2"/>
        <v>11</v>
      </c>
      <c r="AJ20" s="99"/>
      <c r="AK20" s="297">
        <v>3</v>
      </c>
      <c r="AL20" s="264">
        <v>7</v>
      </c>
    </row>
    <row r="21" spans="2:38" x14ac:dyDescent="0.25">
      <c r="B21" s="216">
        <v>43227.684027777781</v>
      </c>
      <c r="C21" s="210">
        <v>511</v>
      </c>
      <c r="D21" s="210" t="s">
        <v>504</v>
      </c>
      <c r="E21" s="210" t="s">
        <v>7</v>
      </c>
      <c r="F21" s="210" t="s">
        <v>1</v>
      </c>
      <c r="H21" s="324">
        <v>155</v>
      </c>
      <c r="I21" s="324" t="s">
        <v>527</v>
      </c>
      <c r="J21" s="325"/>
      <c r="K21" s="325">
        <v>1</v>
      </c>
      <c r="L21" s="325">
        <v>1</v>
      </c>
      <c r="N21" s="321"/>
      <c r="O21" s="308" t="s">
        <v>7</v>
      </c>
      <c r="P21" s="308">
        <v>451</v>
      </c>
      <c r="Q21" s="308" t="s">
        <v>257</v>
      </c>
      <c r="R21" s="306">
        <v>3</v>
      </c>
      <c r="S21" s="306">
        <v>2</v>
      </c>
      <c r="T21" s="306">
        <v>5</v>
      </c>
      <c r="U21" s="306">
        <v>2</v>
      </c>
      <c r="V21" s="306">
        <v>2</v>
      </c>
      <c r="W21" s="306">
        <v>3</v>
      </c>
      <c r="X21" s="306">
        <v>0</v>
      </c>
      <c r="Y21" s="306">
        <v>2</v>
      </c>
      <c r="Z21" s="306">
        <v>0</v>
      </c>
      <c r="AA21" s="306">
        <v>5</v>
      </c>
      <c r="AB21" s="306">
        <v>0</v>
      </c>
      <c r="AC21" s="306">
        <v>2</v>
      </c>
      <c r="AD21" s="306">
        <v>0</v>
      </c>
      <c r="AE21" s="306">
        <v>2</v>
      </c>
      <c r="AF21" s="306">
        <v>0</v>
      </c>
      <c r="AG21" s="307">
        <f t="shared" si="0"/>
        <v>14</v>
      </c>
      <c r="AH21" s="307">
        <f t="shared" si="1"/>
        <v>14</v>
      </c>
      <c r="AI21" s="307">
        <f t="shared" si="2"/>
        <v>0</v>
      </c>
      <c r="AJ21" s="99"/>
      <c r="AK21" s="297">
        <v>4</v>
      </c>
      <c r="AL21" s="264">
        <v>17</v>
      </c>
    </row>
    <row r="22" spans="2:38" x14ac:dyDescent="0.25">
      <c r="B22" s="216">
        <v>43227.728472222225</v>
      </c>
      <c r="C22" s="210">
        <v>516</v>
      </c>
      <c r="D22" s="210" t="s">
        <v>546</v>
      </c>
      <c r="E22" s="210" t="s">
        <v>71</v>
      </c>
      <c r="F22" s="210" t="s">
        <v>1</v>
      </c>
      <c r="H22" s="324">
        <v>157</v>
      </c>
      <c r="I22" s="324" t="s">
        <v>243</v>
      </c>
      <c r="J22" s="325"/>
      <c r="K22" s="325">
        <v>3</v>
      </c>
      <c r="L22" s="325">
        <v>3</v>
      </c>
      <c r="N22" s="321"/>
      <c r="O22" s="308" t="s">
        <v>7</v>
      </c>
      <c r="P22" s="308">
        <v>468</v>
      </c>
      <c r="Q22" s="294" t="s">
        <v>413</v>
      </c>
      <c r="R22" s="306">
        <v>2</v>
      </c>
      <c r="S22" s="306">
        <v>2</v>
      </c>
      <c r="T22" s="306">
        <v>5</v>
      </c>
      <c r="U22" s="306">
        <v>2</v>
      </c>
      <c r="V22" s="306">
        <v>3</v>
      </c>
      <c r="W22" s="306">
        <v>0</v>
      </c>
      <c r="X22" s="306">
        <v>2</v>
      </c>
      <c r="Y22" s="306">
        <v>1</v>
      </c>
      <c r="Z22" s="306">
        <v>1</v>
      </c>
      <c r="AA22" s="306">
        <v>1</v>
      </c>
      <c r="AB22" s="306">
        <v>4</v>
      </c>
      <c r="AC22" s="306">
        <v>1</v>
      </c>
      <c r="AD22" s="306">
        <v>1</v>
      </c>
      <c r="AE22" s="306">
        <v>2</v>
      </c>
      <c r="AF22" s="306">
        <v>1</v>
      </c>
      <c r="AG22" s="307">
        <f t="shared" si="0"/>
        <v>14</v>
      </c>
      <c r="AH22" s="307">
        <f t="shared" si="1"/>
        <v>5</v>
      </c>
      <c r="AI22" s="307">
        <f t="shared" si="2"/>
        <v>9</v>
      </c>
      <c r="AJ22" s="99"/>
      <c r="AK22" s="297">
        <v>5</v>
      </c>
      <c r="AL22" s="264">
        <v>10</v>
      </c>
    </row>
    <row r="23" spans="2:38" x14ac:dyDescent="0.25">
      <c r="B23" s="216">
        <v>43227.73541666667</v>
      </c>
      <c r="C23" s="210">
        <v>187</v>
      </c>
      <c r="D23" s="210" t="s">
        <v>547</v>
      </c>
      <c r="E23" s="210" t="s">
        <v>34</v>
      </c>
      <c r="F23" s="210" t="s">
        <v>1</v>
      </c>
      <c r="H23" s="324">
        <v>168</v>
      </c>
      <c r="I23" s="324" t="s">
        <v>279</v>
      </c>
      <c r="J23" s="325"/>
      <c r="K23" s="325">
        <v>1</v>
      </c>
      <c r="L23" s="325">
        <v>1</v>
      </c>
      <c r="N23" s="321"/>
      <c r="O23" s="304" t="s">
        <v>7</v>
      </c>
      <c r="P23" s="305">
        <v>157</v>
      </c>
      <c r="Q23" s="294" t="s">
        <v>138</v>
      </c>
      <c r="R23" s="306">
        <v>1</v>
      </c>
      <c r="S23" s="306">
        <v>2</v>
      </c>
      <c r="T23" s="306">
        <v>6</v>
      </c>
      <c r="U23" s="306">
        <v>2</v>
      </c>
      <c r="V23" s="306">
        <v>3</v>
      </c>
      <c r="W23" s="306">
        <v>0</v>
      </c>
      <c r="X23" s="306">
        <v>1</v>
      </c>
      <c r="Y23" s="306">
        <v>0</v>
      </c>
      <c r="Z23" s="306">
        <v>2</v>
      </c>
      <c r="AA23" s="306">
        <v>0</v>
      </c>
      <c r="AB23" s="306">
        <v>6</v>
      </c>
      <c r="AC23" s="306">
        <v>0</v>
      </c>
      <c r="AD23" s="306">
        <v>2</v>
      </c>
      <c r="AE23" s="306">
        <v>0</v>
      </c>
      <c r="AF23" s="306">
        <v>3</v>
      </c>
      <c r="AG23" s="307">
        <f t="shared" si="0"/>
        <v>14</v>
      </c>
      <c r="AH23" s="307">
        <f t="shared" si="1"/>
        <v>0</v>
      </c>
      <c r="AI23" s="307">
        <f t="shared" si="2"/>
        <v>14</v>
      </c>
      <c r="AJ23" s="99"/>
      <c r="AK23" s="297">
        <v>6</v>
      </c>
      <c r="AL23" s="264">
        <v>5</v>
      </c>
    </row>
    <row r="24" spans="2:38" x14ac:dyDescent="0.25">
      <c r="B24" s="216">
        <v>43227.75277777778</v>
      </c>
      <c r="C24" s="210">
        <v>378</v>
      </c>
      <c r="D24" s="210" t="s">
        <v>221</v>
      </c>
      <c r="E24" s="210" t="s">
        <v>7</v>
      </c>
      <c r="F24" s="210" t="s">
        <v>1</v>
      </c>
      <c r="H24" s="324">
        <v>189</v>
      </c>
      <c r="I24" s="324" t="s">
        <v>337</v>
      </c>
      <c r="J24" s="325"/>
      <c r="K24" s="325">
        <v>2</v>
      </c>
      <c r="L24" s="325">
        <v>2</v>
      </c>
      <c r="N24" s="321"/>
      <c r="O24" s="312" t="s">
        <v>7</v>
      </c>
      <c r="P24" s="313">
        <v>160</v>
      </c>
      <c r="Q24" s="214" t="s">
        <v>112</v>
      </c>
      <c r="R24" s="309">
        <v>1</v>
      </c>
      <c r="S24" s="309">
        <v>3</v>
      </c>
      <c r="T24" s="309"/>
      <c r="U24" s="309">
        <v>7</v>
      </c>
      <c r="V24" s="309">
        <v>1</v>
      </c>
      <c r="W24" s="309">
        <v>0</v>
      </c>
      <c r="X24" s="309">
        <v>1</v>
      </c>
      <c r="Y24" s="309">
        <v>1</v>
      </c>
      <c r="Z24" s="309">
        <v>2</v>
      </c>
      <c r="AA24" s="309">
        <v>0</v>
      </c>
      <c r="AB24" s="309">
        <v>0</v>
      </c>
      <c r="AC24" s="309">
        <v>1</v>
      </c>
      <c r="AD24" s="309">
        <v>6</v>
      </c>
      <c r="AE24" s="309">
        <v>0</v>
      </c>
      <c r="AF24" s="309">
        <v>1</v>
      </c>
      <c r="AG24" s="311">
        <f t="shared" si="0"/>
        <v>12</v>
      </c>
      <c r="AH24" s="311">
        <f t="shared" si="1"/>
        <v>2</v>
      </c>
      <c r="AI24" s="311">
        <f t="shared" si="2"/>
        <v>10</v>
      </c>
      <c r="AJ24" s="99"/>
      <c r="AK24" s="297">
        <v>9</v>
      </c>
      <c r="AL24" s="264">
        <v>1</v>
      </c>
    </row>
    <row r="25" spans="2:38" ht="25.5" x14ac:dyDescent="0.25">
      <c r="B25" s="216">
        <v>43227.811805555553</v>
      </c>
      <c r="C25" s="210">
        <v>455</v>
      </c>
      <c r="D25" s="210" t="s">
        <v>492</v>
      </c>
      <c r="E25" s="210" t="s">
        <v>183</v>
      </c>
      <c r="F25" s="210" t="s">
        <v>2</v>
      </c>
      <c r="H25" s="324">
        <v>226</v>
      </c>
      <c r="I25" s="324" t="s">
        <v>268</v>
      </c>
      <c r="J25" s="325">
        <v>1</v>
      </c>
      <c r="K25" s="325">
        <v>3</v>
      </c>
      <c r="L25" s="325">
        <v>4</v>
      </c>
      <c r="N25" s="321"/>
      <c r="O25" s="289" t="s">
        <v>34</v>
      </c>
      <c r="P25" s="289">
        <v>200</v>
      </c>
      <c r="Q25" s="214" t="s">
        <v>170</v>
      </c>
      <c r="R25" s="309">
        <v>6</v>
      </c>
      <c r="S25" s="309">
        <v>4</v>
      </c>
      <c r="T25" s="309">
        <v>1</v>
      </c>
      <c r="U25" s="309">
        <v>0</v>
      </c>
      <c r="V25" s="309"/>
      <c r="W25" s="309">
        <v>1</v>
      </c>
      <c r="X25" s="309">
        <v>5</v>
      </c>
      <c r="Y25" s="309">
        <v>0</v>
      </c>
      <c r="Z25" s="309">
        <v>4</v>
      </c>
      <c r="AA25" s="309">
        <v>0</v>
      </c>
      <c r="AB25" s="309">
        <v>1</v>
      </c>
      <c r="AC25" s="309">
        <v>0</v>
      </c>
      <c r="AD25" s="309">
        <v>0</v>
      </c>
      <c r="AE25" s="309"/>
      <c r="AF25" s="309"/>
      <c r="AG25" s="311">
        <f t="shared" si="0"/>
        <v>11</v>
      </c>
      <c r="AH25" s="311">
        <f t="shared" si="1"/>
        <v>1</v>
      </c>
      <c r="AI25" s="311">
        <f t="shared" si="2"/>
        <v>10</v>
      </c>
      <c r="AJ25" s="99"/>
      <c r="AK25" s="297">
        <v>10</v>
      </c>
      <c r="AL25" s="264">
        <v>6</v>
      </c>
    </row>
    <row r="26" spans="2:38" ht="25.5" x14ac:dyDescent="0.25">
      <c r="B26" s="216">
        <v>43228.602083333331</v>
      </c>
      <c r="C26" s="210">
        <v>458</v>
      </c>
      <c r="D26" s="210" t="s">
        <v>341</v>
      </c>
      <c r="E26" s="210" t="s">
        <v>343</v>
      </c>
      <c r="F26" s="210" t="s">
        <v>2</v>
      </c>
      <c r="H26" s="324">
        <v>253</v>
      </c>
      <c r="I26" s="324" t="s">
        <v>282</v>
      </c>
      <c r="J26" s="325"/>
      <c r="K26" s="325">
        <v>1</v>
      </c>
      <c r="L26" s="325">
        <v>1</v>
      </c>
      <c r="N26" s="321"/>
      <c r="O26" s="312" t="s">
        <v>7</v>
      </c>
      <c r="P26" s="289">
        <v>464</v>
      </c>
      <c r="Q26" s="214" t="s">
        <v>365</v>
      </c>
      <c r="R26" s="309">
        <v>2</v>
      </c>
      <c r="S26" s="309">
        <v>4</v>
      </c>
      <c r="T26" s="309">
        <v>5</v>
      </c>
      <c r="U26" s="309">
        <v>0</v>
      </c>
      <c r="V26" s="309"/>
      <c r="W26" s="309">
        <v>2</v>
      </c>
      <c r="X26" s="309">
        <v>0</v>
      </c>
      <c r="Y26" s="309">
        <v>3</v>
      </c>
      <c r="Z26" s="309">
        <v>1</v>
      </c>
      <c r="AA26" s="309">
        <v>4</v>
      </c>
      <c r="AB26" s="309">
        <v>1</v>
      </c>
      <c r="AC26" s="309">
        <v>0</v>
      </c>
      <c r="AD26" s="309">
        <v>0</v>
      </c>
      <c r="AE26" s="309"/>
      <c r="AF26" s="309"/>
      <c r="AG26" s="311">
        <f t="shared" si="0"/>
        <v>11</v>
      </c>
      <c r="AH26" s="311">
        <f t="shared" si="1"/>
        <v>9</v>
      </c>
      <c r="AI26" s="311">
        <f t="shared" si="2"/>
        <v>2</v>
      </c>
      <c r="AJ26" s="99"/>
      <c r="AK26" s="297">
        <v>11</v>
      </c>
      <c r="AL26" s="264">
        <v>5</v>
      </c>
    </row>
    <row r="27" spans="2:38" ht="25.5" x14ac:dyDescent="0.25">
      <c r="B27" s="216">
        <v>43228.643750000003</v>
      </c>
      <c r="C27" s="210">
        <v>131</v>
      </c>
      <c r="D27" s="210" t="s">
        <v>330</v>
      </c>
      <c r="E27" s="210" t="s">
        <v>103</v>
      </c>
      <c r="F27" s="210" t="s">
        <v>1</v>
      </c>
      <c r="H27" s="324">
        <v>257</v>
      </c>
      <c r="I27" s="324" t="s">
        <v>328</v>
      </c>
      <c r="J27" s="325">
        <v>1</v>
      </c>
      <c r="K27" s="325"/>
      <c r="L27" s="325">
        <v>1</v>
      </c>
      <c r="N27" s="321"/>
      <c r="O27" s="289" t="s">
        <v>136</v>
      </c>
      <c r="P27" s="289">
        <v>382</v>
      </c>
      <c r="Q27" s="214" t="s">
        <v>137</v>
      </c>
      <c r="R27" s="309">
        <v>4</v>
      </c>
      <c r="S27" s="309">
        <v>2</v>
      </c>
      <c r="T27" s="309">
        <v>4</v>
      </c>
      <c r="U27" s="309">
        <v>0</v>
      </c>
      <c r="V27" s="309">
        <v>1</v>
      </c>
      <c r="W27" s="310">
        <v>4</v>
      </c>
      <c r="X27" s="310">
        <v>0</v>
      </c>
      <c r="Y27" s="310">
        <v>2</v>
      </c>
      <c r="Z27" s="310">
        <v>0</v>
      </c>
      <c r="AA27" s="310">
        <v>4</v>
      </c>
      <c r="AB27" s="310">
        <v>0</v>
      </c>
      <c r="AC27" s="310">
        <v>0</v>
      </c>
      <c r="AD27" s="310">
        <v>0</v>
      </c>
      <c r="AE27" s="309">
        <v>0</v>
      </c>
      <c r="AF27" s="309">
        <v>1</v>
      </c>
      <c r="AG27" s="311">
        <f t="shared" si="0"/>
        <v>11</v>
      </c>
      <c r="AH27" s="311">
        <f t="shared" si="1"/>
        <v>10</v>
      </c>
      <c r="AI27" s="311">
        <f t="shared" si="2"/>
        <v>1</v>
      </c>
      <c r="AJ27" s="99"/>
      <c r="AK27" s="297">
        <v>7</v>
      </c>
      <c r="AL27" s="264">
        <v>5</v>
      </c>
    </row>
    <row r="28" spans="2:38" ht="25.5" x14ac:dyDescent="0.25">
      <c r="B28" s="216">
        <v>43228.657638888886</v>
      </c>
      <c r="C28" s="210">
        <v>508</v>
      </c>
      <c r="D28" s="210" t="s">
        <v>548</v>
      </c>
      <c r="E28" s="210" t="s">
        <v>128</v>
      </c>
      <c r="F28" s="210" t="s">
        <v>1</v>
      </c>
      <c r="H28" s="324">
        <v>262</v>
      </c>
      <c r="I28" s="324" t="s">
        <v>289</v>
      </c>
      <c r="J28" s="325"/>
      <c r="K28" s="325">
        <v>2</v>
      </c>
      <c r="L28" s="325">
        <v>2</v>
      </c>
      <c r="N28" s="321"/>
      <c r="O28" s="312" t="s">
        <v>39</v>
      </c>
      <c r="P28" s="313">
        <v>189</v>
      </c>
      <c r="Q28" s="214" t="s">
        <v>40</v>
      </c>
      <c r="R28" s="309">
        <v>1</v>
      </c>
      <c r="S28" s="309">
        <v>1</v>
      </c>
      <c r="T28" s="309">
        <v>2</v>
      </c>
      <c r="U28" s="309">
        <v>5</v>
      </c>
      <c r="V28" s="309">
        <v>2</v>
      </c>
      <c r="W28" s="310">
        <v>0</v>
      </c>
      <c r="X28" s="310">
        <v>1</v>
      </c>
      <c r="Y28" s="310">
        <v>0</v>
      </c>
      <c r="Z28" s="310">
        <v>1</v>
      </c>
      <c r="AA28" s="310">
        <v>0</v>
      </c>
      <c r="AB28" s="310">
        <v>2</v>
      </c>
      <c r="AC28" s="310">
        <v>0</v>
      </c>
      <c r="AD28" s="310">
        <v>5</v>
      </c>
      <c r="AE28" s="309">
        <v>0</v>
      </c>
      <c r="AF28" s="309">
        <v>2</v>
      </c>
      <c r="AG28" s="311">
        <f t="shared" si="0"/>
        <v>11</v>
      </c>
      <c r="AH28" s="311">
        <f t="shared" si="1"/>
        <v>0</v>
      </c>
      <c r="AI28" s="311">
        <f t="shared" si="2"/>
        <v>11</v>
      </c>
      <c r="AJ28" s="99"/>
      <c r="AK28" s="297">
        <v>15</v>
      </c>
      <c r="AL28" s="264">
        <v>1</v>
      </c>
    </row>
    <row r="29" spans="2:38" x14ac:dyDescent="0.25">
      <c r="B29" s="216">
        <v>43228.719444444447</v>
      </c>
      <c r="C29" s="210">
        <v>157</v>
      </c>
      <c r="D29" s="210" t="s">
        <v>243</v>
      </c>
      <c r="E29" s="210" t="s">
        <v>7</v>
      </c>
      <c r="F29" s="210" t="s">
        <v>1</v>
      </c>
      <c r="H29" s="324">
        <v>309</v>
      </c>
      <c r="I29" s="324" t="s">
        <v>212</v>
      </c>
      <c r="J29" s="325"/>
      <c r="K29" s="325">
        <v>1</v>
      </c>
      <c r="L29" s="325">
        <v>1</v>
      </c>
      <c r="N29" s="321"/>
      <c r="O29" s="289" t="s">
        <v>7</v>
      </c>
      <c r="P29" s="289">
        <v>511</v>
      </c>
      <c r="Q29" s="214" t="s">
        <v>444</v>
      </c>
      <c r="R29" s="309">
        <v>0</v>
      </c>
      <c r="S29" s="309">
        <v>1</v>
      </c>
      <c r="T29" s="309">
        <v>4</v>
      </c>
      <c r="U29" s="309">
        <v>3</v>
      </c>
      <c r="V29" s="309">
        <v>3</v>
      </c>
      <c r="W29" s="310">
        <v>0</v>
      </c>
      <c r="X29" s="310">
        <v>0</v>
      </c>
      <c r="Y29" s="310">
        <v>0</v>
      </c>
      <c r="Z29" s="310">
        <v>1</v>
      </c>
      <c r="AA29" s="310">
        <v>0</v>
      </c>
      <c r="AB29" s="310">
        <v>4</v>
      </c>
      <c r="AC29" s="310">
        <v>0</v>
      </c>
      <c r="AD29" s="310">
        <v>3</v>
      </c>
      <c r="AE29" s="309">
        <v>0</v>
      </c>
      <c r="AF29" s="309">
        <v>3</v>
      </c>
      <c r="AG29" s="311">
        <f t="shared" si="0"/>
        <v>11</v>
      </c>
      <c r="AH29" s="311">
        <f t="shared" si="1"/>
        <v>0</v>
      </c>
      <c r="AI29" s="311">
        <f t="shared" si="2"/>
        <v>11</v>
      </c>
      <c r="AJ29" s="99"/>
      <c r="AK29" s="297">
        <v>12</v>
      </c>
      <c r="AL29" s="264">
        <v>1</v>
      </c>
    </row>
    <row r="30" spans="2:38" x14ac:dyDescent="0.25">
      <c r="B30" s="216">
        <v>43228.743750000001</v>
      </c>
      <c r="C30" s="210">
        <v>133</v>
      </c>
      <c r="D30" s="210" t="s">
        <v>549</v>
      </c>
      <c r="E30" s="210" t="s">
        <v>12</v>
      </c>
      <c r="F30" s="210" t="s">
        <v>1</v>
      </c>
      <c r="H30" s="324">
        <v>367</v>
      </c>
      <c r="I30" s="324" t="s">
        <v>233</v>
      </c>
      <c r="J30" s="325">
        <v>1</v>
      </c>
      <c r="K30" s="325"/>
      <c r="L30" s="325">
        <v>1</v>
      </c>
      <c r="N30" s="321"/>
      <c r="O30" s="312" t="s">
        <v>7</v>
      </c>
      <c r="P30" s="313">
        <v>172</v>
      </c>
      <c r="Q30" s="214" t="s">
        <v>22</v>
      </c>
      <c r="R30" s="309">
        <v>2</v>
      </c>
      <c r="S30" s="309">
        <v>3</v>
      </c>
      <c r="T30" s="309">
        <v>1</v>
      </c>
      <c r="U30" s="309">
        <v>4</v>
      </c>
      <c r="V30" s="309"/>
      <c r="W30" s="310">
        <v>2</v>
      </c>
      <c r="X30" s="310">
        <v>0</v>
      </c>
      <c r="Y30" s="310">
        <v>3</v>
      </c>
      <c r="Z30" s="310">
        <v>0</v>
      </c>
      <c r="AA30" s="310">
        <v>1</v>
      </c>
      <c r="AB30" s="310">
        <v>0</v>
      </c>
      <c r="AC30" s="310">
        <v>3</v>
      </c>
      <c r="AD30" s="310">
        <v>1</v>
      </c>
      <c r="AE30" s="309"/>
      <c r="AF30" s="309"/>
      <c r="AG30" s="311">
        <f t="shared" si="0"/>
        <v>10</v>
      </c>
      <c r="AH30" s="311">
        <f t="shared" si="1"/>
        <v>9</v>
      </c>
      <c r="AI30" s="311">
        <f t="shared" si="2"/>
        <v>1</v>
      </c>
      <c r="AJ30" s="99"/>
      <c r="AK30" s="297">
        <v>8</v>
      </c>
      <c r="AL30" s="264">
        <v>2</v>
      </c>
    </row>
    <row r="31" spans="2:38" x14ac:dyDescent="0.25">
      <c r="B31" s="216">
        <v>43229.366666666669</v>
      </c>
      <c r="C31" s="210">
        <v>383</v>
      </c>
      <c r="D31" s="210" t="s">
        <v>238</v>
      </c>
      <c r="E31" s="210" t="s">
        <v>7</v>
      </c>
      <c r="F31" s="210" t="s">
        <v>2</v>
      </c>
      <c r="H31" s="324">
        <v>378</v>
      </c>
      <c r="I31" s="324" t="s">
        <v>221</v>
      </c>
      <c r="J31" s="325">
        <v>1</v>
      </c>
      <c r="K31" s="325">
        <v>2</v>
      </c>
      <c r="L31" s="325">
        <v>3</v>
      </c>
      <c r="N31" s="321"/>
      <c r="O31" s="289" t="s">
        <v>7</v>
      </c>
      <c r="P31" s="289">
        <v>505</v>
      </c>
      <c r="Q31" s="214" t="s">
        <v>443</v>
      </c>
      <c r="R31" s="309">
        <v>1</v>
      </c>
      <c r="S31" s="309">
        <v>3</v>
      </c>
      <c r="T31" s="309">
        <v>3</v>
      </c>
      <c r="U31" s="309">
        <v>2</v>
      </c>
      <c r="V31" s="309">
        <v>1</v>
      </c>
      <c r="W31" s="310">
        <v>0</v>
      </c>
      <c r="X31" s="310">
        <v>1</v>
      </c>
      <c r="Y31" s="310">
        <v>3</v>
      </c>
      <c r="Z31" s="310">
        <v>0</v>
      </c>
      <c r="AA31" s="310">
        <v>3</v>
      </c>
      <c r="AB31" s="310">
        <v>0</v>
      </c>
      <c r="AC31" s="310">
        <v>2</v>
      </c>
      <c r="AD31" s="310">
        <v>0</v>
      </c>
      <c r="AE31" s="309">
        <v>1</v>
      </c>
      <c r="AF31" s="309">
        <v>0</v>
      </c>
      <c r="AG31" s="311">
        <f t="shared" si="0"/>
        <v>10</v>
      </c>
      <c r="AH31" s="311">
        <f t="shared" si="1"/>
        <v>9</v>
      </c>
      <c r="AI31" s="311">
        <f t="shared" si="2"/>
        <v>1</v>
      </c>
      <c r="AJ31" s="99"/>
      <c r="AK31" s="297">
        <v>33</v>
      </c>
      <c r="AL31" s="264">
        <v>1</v>
      </c>
    </row>
    <row r="32" spans="2:38" x14ac:dyDescent="0.25">
      <c r="B32" s="216">
        <v>43229.502083333333</v>
      </c>
      <c r="C32" s="210">
        <v>495</v>
      </c>
      <c r="D32" s="210" t="s">
        <v>550</v>
      </c>
      <c r="E32" s="210" t="s">
        <v>343</v>
      </c>
      <c r="F32" s="210" t="s">
        <v>2</v>
      </c>
      <c r="H32" s="324">
        <v>383</v>
      </c>
      <c r="I32" s="324" t="s">
        <v>238</v>
      </c>
      <c r="J32" s="325">
        <v>2</v>
      </c>
      <c r="K32" s="325">
        <v>1</v>
      </c>
      <c r="L32" s="325">
        <v>3</v>
      </c>
      <c r="N32" s="321"/>
      <c r="O32" s="312" t="s">
        <v>48</v>
      </c>
      <c r="P32" s="313">
        <v>143</v>
      </c>
      <c r="Q32" s="214" t="s">
        <v>49</v>
      </c>
      <c r="R32" s="309">
        <v>1</v>
      </c>
      <c r="S32" s="309">
        <v>1</v>
      </c>
      <c r="T32" s="309">
        <v>3</v>
      </c>
      <c r="U32" s="309">
        <v>4</v>
      </c>
      <c r="V32" s="309">
        <v>1</v>
      </c>
      <c r="W32" s="310">
        <v>0</v>
      </c>
      <c r="X32" s="310">
        <v>1</v>
      </c>
      <c r="Y32" s="310">
        <v>0</v>
      </c>
      <c r="Z32" s="310">
        <v>1</v>
      </c>
      <c r="AA32" s="310">
        <v>1</v>
      </c>
      <c r="AB32" s="310">
        <v>2</v>
      </c>
      <c r="AC32" s="310">
        <v>3</v>
      </c>
      <c r="AD32" s="310">
        <v>1</v>
      </c>
      <c r="AE32" s="309">
        <v>0</v>
      </c>
      <c r="AF32" s="309">
        <v>1</v>
      </c>
      <c r="AG32" s="311">
        <f t="shared" si="0"/>
        <v>10</v>
      </c>
      <c r="AH32" s="311">
        <f t="shared" si="1"/>
        <v>4</v>
      </c>
      <c r="AI32" s="311">
        <f t="shared" si="2"/>
        <v>6</v>
      </c>
      <c r="AJ32" s="99"/>
      <c r="AK32" s="297">
        <v>18</v>
      </c>
      <c r="AL32" s="264">
        <v>1</v>
      </c>
    </row>
    <row r="33" spans="2:39" x14ac:dyDescent="0.25">
      <c r="B33" s="216">
        <v>43229.506249999999</v>
      </c>
      <c r="C33" s="210">
        <v>120</v>
      </c>
      <c r="D33" s="210" t="s">
        <v>226</v>
      </c>
      <c r="E33" s="210" t="s">
        <v>39</v>
      </c>
      <c r="F33" s="210" t="s">
        <v>1</v>
      </c>
      <c r="H33" s="324">
        <v>385</v>
      </c>
      <c r="I33" s="324" t="s">
        <v>306</v>
      </c>
      <c r="J33" s="325">
        <v>1</v>
      </c>
      <c r="K33" s="325"/>
      <c r="L33" s="325">
        <v>1</v>
      </c>
      <c r="N33" s="321"/>
      <c r="O33" s="289" t="s">
        <v>7</v>
      </c>
      <c r="P33" s="289">
        <v>262</v>
      </c>
      <c r="Q33" s="214" t="s">
        <v>157</v>
      </c>
      <c r="R33" s="309">
        <v>4</v>
      </c>
      <c r="S33" s="309">
        <v>1</v>
      </c>
      <c r="T33" s="309">
        <v>1</v>
      </c>
      <c r="U33" s="309">
        <v>2</v>
      </c>
      <c r="V33" s="309">
        <v>2</v>
      </c>
      <c r="W33" s="310">
        <v>0</v>
      </c>
      <c r="X33" s="310">
        <v>4</v>
      </c>
      <c r="Y33" s="310">
        <v>0</v>
      </c>
      <c r="Z33" s="310">
        <v>1</v>
      </c>
      <c r="AA33" s="310">
        <v>0</v>
      </c>
      <c r="AB33" s="310">
        <v>1</v>
      </c>
      <c r="AC33" s="310">
        <v>0</v>
      </c>
      <c r="AD33" s="310">
        <v>2</v>
      </c>
      <c r="AE33" s="309">
        <v>0</v>
      </c>
      <c r="AF33" s="309">
        <v>2</v>
      </c>
      <c r="AG33" s="311">
        <f t="shared" si="0"/>
        <v>10</v>
      </c>
      <c r="AH33" s="311">
        <f t="shared" si="1"/>
        <v>0</v>
      </c>
      <c r="AI33" s="311">
        <f t="shared" si="2"/>
        <v>10</v>
      </c>
      <c r="AJ33" s="99"/>
      <c r="AK33" s="297">
        <v>14</v>
      </c>
      <c r="AL33" s="264">
        <v>3</v>
      </c>
    </row>
    <row r="34" spans="2:39" x14ac:dyDescent="0.25">
      <c r="B34" s="216">
        <v>43229.635416666664</v>
      </c>
      <c r="C34" s="210">
        <v>131</v>
      </c>
      <c r="D34" s="210" t="s">
        <v>330</v>
      </c>
      <c r="E34" s="210" t="s">
        <v>103</v>
      </c>
      <c r="F34" s="210" t="s">
        <v>1</v>
      </c>
      <c r="H34" s="324">
        <v>451</v>
      </c>
      <c r="I34" s="324" t="s">
        <v>267</v>
      </c>
      <c r="J34" s="325">
        <v>2</v>
      </c>
      <c r="K34" s="325"/>
      <c r="L34" s="325">
        <v>2</v>
      </c>
      <c r="N34" s="321"/>
      <c r="O34" s="312" t="s">
        <v>7</v>
      </c>
      <c r="P34" s="313">
        <v>459</v>
      </c>
      <c r="Q34" s="214" t="s">
        <v>412</v>
      </c>
      <c r="R34" s="309">
        <v>3</v>
      </c>
      <c r="S34" s="309"/>
      <c r="T34" s="309">
        <v>4</v>
      </c>
      <c r="U34" s="309">
        <v>0</v>
      </c>
      <c r="V34" s="309">
        <v>3</v>
      </c>
      <c r="W34" s="310">
        <v>1</v>
      </c>
      <c r="X34" s="310">
        <v>2</v>
      </c>
      <c r="Y34" s="310">
        <v>0</v>
      </c>
      <c r="Z34" s="310">
        <v>0</v>
      </c>
      <c r="AA34" s="310">
        <v>4</v>
      </c>
      <c r="AB34" s="310">
        <v>0</v>
      </c>
      <c r="AC34" s="310">
        <v>0</v>
      </c>
      <c r="AD34" s="310">
        <v>0</v>
      </c>
      <c r="AE34" s="309">
        <v>3</v>
      </c>
      <c r="AF34" s="309">
        <v>0</v>
      </c>
      <c r="AG34" s="311">
        <f t="shared" si="0"/>
        <v>10</v>
      </c>
      <c r="AH34" s="311">
        <f t="shared" si="1"/>
        <v>8</v>
      </c>
      <c r="AI34" s="311">
        <f t="shared" si="2"/>
        <v>2</v>
      </c>
      <c r="AJ34" s="99"/>
      <c r="AK34" s="297">
        <v>17</v>
      </c>
      <c r="AL34" s="264">
        <v>1</v>
      </c>
    </row>
    <row r="35" spans="2:39" x14ac:dyDescent="0.25">
      <c r="B35" s="216">
        <v>43230.442361111112</v>
      </c>
      <c r="C35" s="210">
        <v>183</v>
      </c>
      <c r="D35" s="210" t="s">
        <v>224</v>
      </c>
      <c r="E35" s="210" t="s">
        <v>29</v>
      </c>
      <c r="F35" s="210" t="s">
        <v>1</v>
      </c>
      <c r="H35" s="324">
        <v>455</v>
      </c>
      <c r="I35" s="324" t="s">
        <v>492</v>
      </c>
      <c r="J35" s="325">
        <v>2</v>
      </c>
      <c r="K35" s="325">
        <v>4</v>
      </c>
      <c r="L35" s="325">
        <v>6</v>
      </c>
      <c r="N35" s="321"/>
      <c r="O35" s="289" t="s">
        <v>183</v>
      </c>
      <c r="P35" s="289">
        <v>455</v>
      </c>
      <c r="Q35" s="214" t="s">
        <v>428</v>
      </c>
      <c r="R35" s="309">
        <v>1</v>
      </c>
      <c r="S35" s="309"/>
      <c r="T35" s="309">
        <v>2</v>
      </c>
      <c r="U35" s="309">
        <v>1</v>
      </c>
      <c r="V35" s="309">
        <v>6</v>
      </c>
      <c r="W35" s="310">
        <v>1</v>
      </c>
      <c r="X35" s="310">
        <v>0</v>
      </c>
      <c r="Y35" s="310">
        <v>0</v>
      </c>
      <c r="Z35" s="310">
        <v>0</v>
      </c>
      <c r="AA35" s="310">
        <v>1</v>
      </c>
      <c r="AB35" s="310">
        <v>1</v>
      </c>
      <c r="AC35" s="310">
        <v>0</v>
      </c>
      <c r="AD35" s="310">
        <v>1</v>
      </c>
      <c r="AE35" s="309">
        <v>2</v>
      </c>
      <c r="AF35" s="309">
        <v>4</v>
      </c>
      <c r="AG35" s="311">
        <f t="shared" si="0"/>
        <v>10</v>
      </c>
      <c r="AH35" s="311">
        <f t="shared" si="1"/>
        <v>4</v>
      </c>
      <c r="AI35" s="311">
        <f t="shared" si="2"/>
        <v>6</v>
      </c>
      <c r="AJ35" s="99"/>
      <c r="AK35" s="297" t="s">
        <v>3</v>
      </c>
      <c r="AL35" s="264">
        <v>216</v>
      </c>
    </row>
    <row r="36" spans="2:39" x14ac:dyDescent="0.25">
      <c r="B36" s="216">
        <v>43230.586805555555</v>
      </c>
      <c r="C36" s="210">
        <v>120</v>
      </c>
      <c r="D36" s="210" t="s">
        <v>226</v>
      </c>
      <c r="E36" s="210" t="s">
        <v>39</v>
      </c>
      <c r="F36" s="210" t="s">
        <v>1</v>
      </c>
      <c r="H36" s="324">
        <v>458</v>
      </c>
      <c r="I36" s="324" t="s">
        <v>341</v>
      </c>
      <c r="J36" s="325">
        <v>6</v>
      </c>
      <c r="K36" s="325">
        <v>2</v>
      </c>
      <c r="L36" s="325">
        <v>8</v>
      </c>
      <c r="N36" s="321"/>
      <c r="O36" s="312" t="s">
        <v>103</v>
      </c>
      <c r="P36" s="313">
        <v>131</v>
      </c>
      <c r="Q36" s="214" t="s">
        <v>104</v>
      </c>
      <c r="R36" s="309">
        <v>0</v>
      </c>
      <c r="S36" s="309"/>
      <c r="T36" s="309"/>
      <c r="U36" s="309">
        <v>0</v>
      </c>
      <c r="V36" s="309">
        <v>9</v>
      </c>
      <c r="W36" s="310">
        <v>0</v>
      </c>
      <c r="X36" s="310">
        <v>0</v>
      </c>
      <c r="Y36" s="310">
        <v>0</v>
      </c>
      <c r="Z36" s="310">
        <v>0</v>
      </c>
      <c r="AA36" s="310">
        <v>0</v>
      </c>
      <c r="AB36" s="310">
        <v>0</v>
      </c>
      <c r="AC36" s="310">
        <v>0</v>
      </c>
      <c r="AD36" s="310">
        <v>0</v>
      </c>
      <c r="AE36" s="309">
        <v>0</v>
      </c>
      <c r="AF36" s="309">
        <v>9</v>
      </c>
      <c r="AG36" s="311">
        <f t="shared" si="0"/>
        <v>9</v>
      </c>
      <c r="AH36" s="311">
        <f t="shared" si="1"/>
        <v>0</v>
      </c>
      <c r="AI36" s="311">
        <f t="shared" si="2"/>
        <v>9</v>
      </c>
      <c r="AJ36" s="99"/>
    </row>
    <row r="37" spans="2:39" x14ac:dyDescent="0.25">
      <c r="B37" s="216">
        <v>43230.665277777778</v>
      </c>
      <c r="C37" s="210">
        <v>167</v>
      </c>
      <c r="D37" s="210" t="s">
        <v>302</v>
      </c>
      <c r="E37" s="210" t="s">
        <v>7</v>
      </c>
      <c r="F37" s="210" t="s">
        <v>2</v>
      </c>
      <c r="H37" s="324">
        <v>468</v>
      </c>
      <c r="I37" s="324" t="s">
        <v>441</v>
      </c>
      <c r="J37" s="325">
        <v>2</v>
      </c>
      <c r="K37" s="325">
        <v>1</v>
      </c>
      <c r="L37" s="325">
        <v>3</v>
      </c>
      <c r="N37" s="321"/>
      <c r="O37" s="314" t="s">
        <v>103</v>
      </c>
      <c r="P37" s="289">
        <v>460</v>
      </c>
      <c r="Q37" s="214" t="s">
        <v>354</v>
      </c>
      <c r="R37" s="309">
        <v>2</v>
      </c>
      <c r="S37" s="309">
        <v>1</v>
      </c>
      <c r="T37" s="309"/>
      <c r="U37" s="309">
        <v>3</v>
      </c>
      <c r="V37" s="309">
        <v>2</v>
      </c>
      <c r="W37" s="310">
        <v>2</v>
      </c>
      <c r="X37" s="310">
        <v>0</v>
      </c>
      <c r="Y37" s="310">
        <v>1</v>
      </c>
      <c r="Z37" s="310">
        <v>0</v>
      </c>
      <c r="AA37" s="310">
        <v>0</v>
      </c>
      <c r="AB37" s="310">
        <v>0</v>
      </c>
      <c r="AC37" s="310">
        <v>3</v>
      </c>
      <c r="AD37" s="310">
        <v>0</v>
      </c>
      <c r="AE37" s="309">
        <v>2</v>
      </c>
      <c r="AF37" s="309">
        <v>0</v>
      </c>
      <c r="AG37" s="311">
        <f t="shared" si="0"/>
        <v>8</v>
      </c>
      <c r="AH37" s="311">
        <f t="shared" si="1"/>
        <v>8</v>
      </c>
      <c r="AI37" s="311">
        <f t="shared" si="2"/>
        <v>0</v>
      </c>
      <c r="AJ37" s="99"/>
    </row>
    <row r="38" spans="2:39" x14ac:dyDescent="0.25">
      <c r="B38" s="216">
        <v>43230.67291666667</v>
      </c>
      <c r="C38" s="210">
        <v>502</v>
      </c>
      <c r="D38" s="210" t="s">
        <v>435</v>
      </c>
      <c r="E38" s="210" t="s">
        <v>7</v>
      </c>
      <c r="F38" s="210" t="s">
        <v>2</v>
      </c>
      <c r="H38" s="324">
        <v>470</v>
      </c>
      <c r="I38" s="324" t="s">
        <v>438</v>
      </c>
      <c r="J38" s="325"/>
      <c r="K38" s="325">
        <v>2</v>
      </c>
      <c r="L38" s="325">
        <v>2</v>
      </c>
      <c r="N38" s="321"/>
      <c r="O38" s="312" t="s">
        <v>7</v>
      </c>
      <c r="P38" s="313">
        <v>167</v>
      </c>
      <c r="Q38" s="214" t="s">
        <v>98</v>
      </c>
      <c r="R38" s="309">
        <v>0</v>
      </c>
      <c r="S38" s="309">
        <v>2</v>
      </c>
      <c r="T38" s="309"/>
      <c r="U38" s="309">
        <v>3</v>
      </c>
      <c r="V38" s="309">
        <v>3</v>
      </c>
      <c r="W38" s="310">
        <v>0</v>
      </c>
      <c r="X38" s="310">
        <v>0</v>
      </c>
      <c r="Y38" s="310">
        <v>0</v>
      </c>
      <c r="Z38" s="310">
        <v>2</v>
      </c>
      <c r="AA38" s="310">
        <v>0</v>
      </c>
      <c r="AB38" s="310">
        <v>0</v>
      </c>
      <c r="AC38" s="310">
        <v>2</v>
      </c>
      <c r="AD38" s="310">
        <v>1</v>
      </c>
      <c r="AE38" s="309">
        <v>3</v>
      </c>
      <c r="AF38" s="309">
        <v>0</v>
      </c>
      <c r="AG38" s="311">
        <f t="shared" si="0"/>
        <v>8</v>
      </c>
      <c r="AH38" s="311">
        <f t="shared" si="1"/>
        <v>5</v>
      </c>
      <c r="AI38" s="311">
        <f t="shared" si="2"/>
        <v>3</v>
      </c>
      <c r="AJ38" s="99"/>
    </row>
    <row r="39" spans="2:39" x14ac:dyDescent="0.25">
      <c r="B39" s="216">
        <v>43230.71597222222</v>
      </c>
      <c r="C39" s="210">
        <v>160</v>
      </c>
      <c r="D39" s="210" t="s">
        <v>227</v>
      </c>
      <c r="E39" s="210" t="s">
        <v>7</v>
      </c>
      <c r="F39" s="210" t="s">
        <v>1</v>
      </c>
      <c r="H39" s="324">
        <v>505</v>
      </c>
      <c r="I39" s="324" t="s">
        <v>495</v>
      </c>
      <c r="J39" s="325">
        <v>1</v>
      </c>
      <c r="K39" s="325"/>
      <c r="L39" s="325">
        <v>1</v>
      </c>
      <c r="N39" s="321"/>
      <c r="O39" s="312" t="s">
        <v>12</v>
      </c>
      <c r="P39" s="313">
        <v>133</v>
      </c>
      <c r="Q39" s="214" t="s">
        <v>13</v>
      </c>
      <c r="R39" s="309">
        <v>0</v>
      </c>
      <c r="S39" s="309">
        <v>2</v>
      </c>
      <c r="T39" s="309">
        <v>2</v>
      </c>
      <c r="U39" s="309">
        <v>2</v>
      </c>
      <c r="V39" s="309">
        <v>1</v>
      </c>
      <c r="W39" s="310">
        <v>0</v>
      </c>
      <c r="X39" s="310">
        <v>0</v>
      </c>
      <c r="Y39" s="310">
        <v>0</v>
      </c>
      <c r="Z39" s="310">
        <v>2</v>
      </c>
      <c r="AA39" s="310">
        <v>0</v>
      </c>
      <c r="AB39" s="310">
        <v>2</v>
      </c>
      <c r="AC39" s="310">
        <v>1</v>
      </c>
      <c r="AD39" s="310">
        <v>1</v>
      </c>
      <c r="AE39" s="309">
        <v>0</v>
      </c>
      <c r="AF39" s="309">
        <v>1</v>
      </c>
      <c r="AG39" s="311">
        <f t="shared" si="0"/>
        <v>7</v>
      </c>
      <c r="AH39" s="311">
        <f t="shared" si="1"/>
        <v>1</v>
      </c>
      <c r="AI39" s="311">
        <f t="shared" si="2"/>
        <v>6</v>
      </c>
      <c r="AJ39" s="99"/>
    </row>
    <row r="40" spans="2:39" x14ac:dyDescent="0.25">
      <c r="B40" s="216">
        <v>43230.724999999999</v>
      </c>
      <c r="C40" s="210">
        <v>248</v>
      </c>
      <c r="D40" s="210" t="s">
        <v>274</v>
      </c>
      <c r="E40" s="210" t="s">
        <v>7</v>
      </c>
      <c r="F40" s="210" t="s">
        <v>2</v>
      </c>
      <c r="H40" s="324">
        <v>507</v>
      </c>
      <c r="I40" s="324" t="s">
        <v>507</v>
      </c>
      <c r="J40" s="325">
        <v>2</v>
      </c>
      <c r="K40" s="325"/>
      <c r="L40" s="325">
        <v>2</v>
      </c>
      <c r="N40" s="321"/>
      <c r="O40" s="312" t="s">
        <v>7</v>
      </c>
      <c r="P40" s="313">
        <v>367</v>
      </c>
      <c r="Q40" s="214" t="s">
        <v>61</v>
      </c>
      <c r="R40" s="309">
        <v>1</v>
      </c>
      <c r="S40" s="309"/>
      <c r="T40" s="309">
        <v>1</v>
      </c>
      <c r="U40" s="309">
        <v>4</v>
      </c>
      <c r="V40" s="309">
        <v>1</v>
      </c>
      <c r="W40" s="310">
        <v>1</v>
      </c>
      <c r="X40" s="310">
        <v>0</v>
      </c>
      <c r="Y40" s="310">
        <v>0</v>
      </c>
      <c r="Z40" s="310">
        <v>0</v>
      </c>
      <c r="AA40" s="310">
        <v>1</v>
      </c>
      <c r="AB40" s="310">
        <v>0</v>
      </c>
      <c r="AC40" s="310">
        <v>2</v>
      </c>
      <c r="AD40" s="310">
        <v>2</v>
      </c>
      <c r="AE40" s="309">
        <v>1</v>
      </c>
      <c r="AF40" s="309">
        <v>0</v>
      </c>
      <c r="AG40" s="311">
        <f t="shared" si="0"/>
        <v>7</v>
      </c>
      <c r="AH40" s="311">
        <f t="shared" si="1"/>
        <v>5</v>
      </c>
      <c r="AI40" s="311">
        <f t="shared" si="2"/>
        <v>2</v>
      </c>
      <c r="AJ40" s="99"/>
    </row>
    <row r="41" spans="2:39" x14ac:dyDescent="0.25">
      <c r="B41" s="216">
        <v>43230.737500000003</v>
      </c>
      <c r="C41" s="210">
        <v>115</v>
      </c>
      <c r="D41" s="210" t="s">
        <v>251</v>
      </c>
      <c r="E41" s="210" t="s">
        <v>29</v>
      </c>
      <c r="F41" s="210" t="s">
        <v>1</v>
      </c>
      <c r="H41" s="324">
        <v>511</v>
      </c>
      <c r="I41" s="324" t="s">
        <v>504</v>
      </c>
      <c r="J41" s="325"/>
      <c r="K41" s="325">
        <v>3</v>
      </c>
      <c r="L41" s="325">
        <v>3</v>
      </c>
      <c r="N41" s="321"/>
      <c r="O41" s="289" t="s">
        <v>7</v>
      </c>
      <c r="P41" s="289">
        <v>265</v>
      </c>
      <c r="Q41" s="214" t="s">
        <v>154</v>
      </c>
      <c r="R41" s="309">
        <v>2</v>
      </c>
      <c r="S41" s="309">
        <v>2</v>
      </c>
      <c r="T41" s="309">
        <v>1</v>
      </c>
      <c r="U41" s="309">
        <v>0</v>
      </c>
      <c r="V41" s="309">
        <v>2</v>
      </c>
      <c r="W41" s="310">
        <v>2</v>
      </c>
      <c r="X41" s="310">
        <v>0</v>
      </c>
      <c r="Y41" s="310">
        <v>2</v>
      </c>
      <c r="Z41" s="310">
        <v>0</v>
      </c>
      <c r="AA41" s="310">
        <v>1</v>
      </c>
      <c r="AB41" s="310">
        <v>0</v>
      </c>
      <c r="AC41" s="310">
        <v>0</v>
      </c>
      <c r="AD41" s="310">
        <v>0</v>
      </c>
      <c r="AE41" s="309">
        <v>1</v>
      </c>
      <c r="AF41" s="309">
        <v>1</v>
      </c>
      <c r="AG41" s="311">
        <f t="shared" si="0"/>
        <v>7</v>
      </c>
      <c r="AH41" s="311">
        <f t="shared" si="1"/>
        <v>6</v>
      </c>
      <c r="AI41" s="311">
        <f t="shared" si="2"/>
        <v>1</v>
      </c>
      <c r="AJ41" s="99"/>
    </row>
    <row r="42" spans="2:39" x14ac:dyDescent="0.25">
      <c r="B42" s="216">
        <v>43230.833333333336</v>
      </c>
      <c r="C42" s="210">
        <v>511</v>
      </c>
      <c r="D42" s="210" t="s">
        <v>504</v>
      </c>
      <c r="E42" s="210" t="s">
        <v>7</v>
      </c>
      <c r="F42" s="210" t="s">
        <v>1</v>
      </c>
      <c r="H42" s="324">
        <v>512</v>
      </c>
      <c r="I42" s="324" t="s">
        <v>529</v>
      </c>
      <c r="J42" s="325">
        <v>1</v>
      </c>
      <c r="K42" s="325">
        <v>2</v>
      </c>
      <c r="L42" s="325">
        <v>3</v>
      </c>
      <c r="N42" s="321"/>
      <c r="O42" s="289" t="s">
        <v>7</v>
      </c>
      <c r="P42" s="289">
        <v>110</v>
      </c>
      <c r="Q42" s="214" t="s">
        <v>90</v>
      </c>
      <c r="R42" s="309">
        <v>0</v>
      </c>
      <c r="S42" s="309">
        <v>2</v>
      </c>
      <c r="T42" s="309">
        <v>3</v>
      </c>
      <c r="U42" s="309">
        <v>0</v>
      </c>
      <c r="V42" s="309">
        <v>2</v>
      </c>
      <c r="W42" s="310">
        <v>0</v>
      </c>
      <c r="X42" s="310">
        <v>0</v>
      </c>
      <c r="Y42" s="310">
        <v>0</v>
      </c>
      <c r="Z42" s="310">
        <v>2</v>
      </c>
      <c r="AA42" s="310">
        <v>0</v>
      </c>
      <c r="AB42" s="310">
        <v>3</v>
      </c>
      <c r="AC42" s="310">
        <v>0</v>
      </c>
      <c r="AD42" s="310">
        <v>0</v>
      </c>
      <c r="AE42" s="309">
        <v>1</v>
      </c>
      <c r="AF42" s="309">
        <v>1</v>
      </c>
      <c r="AG42" s="311">
        <f t="shared" si="0"/>
        <v>7</v>
      </c>
      <c r="AH42" s="311">
        <f t="shared" si="1"/>
        <v>1</v>
      </c>
      <c r="AI42" s="311">
        <f t="shared" si="2"/>
        <v>6</v>
      </c>
      <c r="AJ42" s="99"/>
    </row>
    <row r="43" spans="2:39" x14ac:dyDescent="0.25">
      <c r="B43" s="216">
        <v>43231.449305555558</v>
      </c>
      <c r="C43" s="210">
        <v>178</v>
      </c>
      <c r="D43" s="210" t="s">
        <v>273</v>
      </c>
      <c r="E43" s="210" t="s">
        <v>7</v>
      </c>
      <c r="F43" s="210" t="s">
        <v>2</v>
      </c>
      <c r="H43" s="324">
        <v>460</v>
      </c>
      <c r="I43" s="324" t="s">
        <v>352</v>
      </c>
      <c r="J43" s="325">
        <v>2</v>
      </c>
      <c r="K43" s="325"/>
      <c r="L43" s="325">
        <v>2</v>
      </c>
      <c r="N43" s="321"/>
      <c r="O43" s="289" t="s">
        <v>7</v>
      </c>
      <c r="P43" s="289">
        <v>512</v>
      </c>
      <c r="Q43" s="214" t="s">
        <v>468</v>
      </c>
      <c r="R43" s="309">
        <v>3</v>
      </c>
      <c r="S43" s="309"/>
      <c r="T43" s="309"/>
      <c r="U43" s="309">
        <v>1</v>
      </c>
      <c r="V43" s="309">
        <v>3</v>
      </c>
      <c r="W43" s="310">
        <v>2</v>
      </c>
      <c r="X43" s="310">
        <v>1</v>
      </c>
      <c r="Y43" s="310">
        <v>0</v>
      </c>
      <c r="Z43" s="310">
        <v>0</v>
      </c>
      <c r="AA43" s="310">
        <v>0</v>
      </c>
      <c r="AB43" s="310">
        <v>0</v>
      </c>
      <c r="AC43" s="310">
        <v>1</v>
      </c>
      <c r="AD43" s="310">
        <v>0</v>
      </c>
      <c r="AE43" s="309">
        <v>1</v>
      </c>
      <c r="AF43" s="309">
        <v>2</v>
      </c>
      <c r="AG43" s="311">
        <f t="shared" si="0"/>
        <v>7</v>
      </c>
      <c r="AH43" s="311">
        <f t="shared" si="1"/>
        <v>4</v>
      </c>
      <c r="AI43" s="311">
        <f t="shared" si="2"/>
        <v>3</v>
      </c>
      <c r="AJ43" s="99"/>
    </row>
    <row r="44" spans="2:39" x14ac:dyDescent="0.25">
      <c r="B44" s="216">
        <v>43231.498611111114</v>
      </c>
      <c r="C44" s="210">
        <v>131</v>
      </c>
      <c r="D44" s="210" t="s">
        <v>330</v>
      </c>
      <c r="E44" s="210" t="s">
        <v>103</v>
      </c>
      <c r="F44" s="210" t="s">
        <v>1</v>
      </c>
      <c r="H44" s="324">
        <v>160</v>
      </c>
      <c r="I44" s="324" t="s">
        <v>227</v>
      </c>
      <c r="J44" s="325"/>
      <c r="K44" s="325">
        <v>1</v>
      </c>
      <c r="L44" s="325">
        <v>1</v>
      </c>
      <c r="N44" s="321"/>
      <c r="O44" s="289" t="s">
        <v>7</v>
      </c>
      <c r="P44" s="289">
        <v>253</v>
      </c>
      <c r="Q44" s="214" t="s">
        <v>152</v>
      </c>
      <c r="R44" s="309">
        <v>2</v>
      </c>
      <c r="S44" s="309">
        <v>1</v>
      </c>
      <c r="T44" s="309">
        <v>1</v>
      </c>
      <c r="U44" s="309">
        <v>1</v>
      </c>
      <c r="V44" s="309">
        <v>1</v>
      </c>
      <c r="W44" s="310">
        <v>0</v>
      </c>
      <c r="X44" s="310">
        <v>2</v>
      </c>
      <c r="Y44" s="310">
        <v>0</v>
      </c>
      <c r="Z44" s="310">
        <v>1</v>
      </c>
      <c r="AA44" s="310">
        <v>0</v>
      </c>
      <c r="AB44" s="310">
        <v>1</v>
      </c>
      <c r="AC44" s="310">
        <v>1</v>
      </c>
      <c r="AD44" s="310">
        <v>0</v>
      </c>
      <c r="AE44" s="309">
        <v>0</v>
      </c>
      <c r="AF44" s="309">
        <v>1</v>
      </c>
      <c r="AG44" s="311">
        <f t="shared" si="0"/>
        <v>6</v>
      </c>
      <c r="AH44" s="311">
        <f t="shared" si="1"/>
        <v>1</v>
      </c>
      <c r="AI44" s="311">
        <f t="shared" si="2"/>
        <v>5</v>
      </c>
      <c r="AJ44" s="99"/>
    </row>
    <row r="45" spans="2:39" x14ac:dyDescent="0.25">
      <c r="B45" s="216">
        <v>43231.545138888891</v>
      </c>
      <c r="C45" s="210">
        <v>378</v>
      </c>
      <c r="D45" s="210" t="s">
        <v>221</v>
      </c>
      <c r="E45" s="210" t="s">
        <v>7</v>
      </c>
      <c r="F45" s="210" t="s">
        <v>1</v>
      </c>
      <c r="H45" s="324">
        <v>188</v>
      </c>
      <c r="I45" s="324" t="s">
        <v>229</v>
      </c>
      <c r="J45" s="325">
        <v>1</v>
      </c>
      <c r="K45" s="325">
        <v>2</v>
      </c>
      <c r="L45" s="325">
        <v>3</v>
      </c>
      <c r="N45" s="321"/>
      <c r="O45" s="312" t="s">
        <v>7</v>
      </c>
      <c r="P45" s="313">
        <v>168</v>
      </c>
      <c r="Q45" s="214" t="s">
        <v>24</v>
      </c>
      <c r="R45" s="309">
        <v>1</v>
      </c>
      <c r="S45" s="309">
        <v>1</v>
      </c>
      <c r="T45" s="309">
        <v>1</v>
      </c>
      <c r="U45" s="309">
        <v>2</v>
      </c>
      <c r="V45" s="309">
        <v>1</v>
      </c>
      <c r="W45" s="310">
        <v>0</v>
      </c>
      <c r="X45" s="310">
        <v>1</v>
      </c>
      <c r="Y45" s="310">
        <v>0</v>
      </c>
      <c r="Z45" s="310">
        <v>1</v>
      </c>
      <c r="AA45" s="310">
        <v>0</v>
      </c>
      <c r="AB45" s="310">
        <v>1</v>
      </c>
      <c r="AC45" s="310">
        <v>0</v>
      </c>
      <c r="AD45" s="310">
        <v>2</v>
      </c>
      <c r="AE45" s="309">
        <v>0</v>
      </c>
      <c r="AF45" s="309">
        <v>1</v>
      </c>
      <c r="AG45" s="311">
        <f t="shared" si="0"/>
        <v>6</v>
      </c>
      <c r="AH45" s="311">
        <f t="shared" si="1"/>
        <v>0</v>
      </c>
      <c r="AI45" s="311">
        <f t="shared" si="2"/>
        <v>6</v>
      </c>
      <c r="AJ45" s="99"/>
    </row>
    <row r="46" spans="2:39" x14ac:dyDescent="0.25">
      <c r="B46" s="216">
        <v>43231.629861111112</v>
      </c>
      <c r="C46" s="210">
        <v>262</v>
      </c>
      <c r="D46" s="210" t="s">
        <v>289</v>
      </c>
      <c r="E46" s="210" t="s">
        <v>7</v>
      </c>
      <c r="F46" s="210" t="s">
        <v>1</v>
      </c>
      <c r="H46" s="324">
        <v>161</v>
      </c>
      <c r="I46" s="324" t="s">
        <v>240</v>
      </c>
      <c r="J46" s="325">
        <v>3</v>
      </c>
      <c r="K46" s="325">
        <v>3</v>
      </c>
      <c r="L46" s="325">
        <v>6</v>
      </c>
      <c r="N46" s="321"/>
      <c r="O46" s="289" t="s">
        <v>7</v>
      </c>
      <c r="P46" s="289">
        <v>383</v>
      </c>
      <c r="Q46" s="214" t="s">
        <v>135</v>
      </c>
      <c r="R46" s="309">
        <v>1</v>
      </c>
      <c r="S46" s="309"/>
      <c r="T46" s="309">
        <v>1</v>
      </c>
      <c r="U46" s="309">
        <v>1</v>
      </c>
      <c r="V46" s="309">
        <v>3</v>
      </c>
      <c r="W46" s="310">
        <v>1</v>
      </c>
      <c r="X46" s="310">
        <v>0</v>
      </c>
      <c r="Y46" s="310">
        <v>0</v>
      </c>
      <c r="Z46" s="310">
        <v>0</v>
      </c>
      <c r="AA46" s="310">
        <v>0</v>
      </c>
      <c r="AB46" s="310">
        <v>1</v>
      </c>
      <c r="AC46" s="310">
        <v>1</v>
      </c>
      <c r="AD46" s="310">
        <v>0</v>
      </c>
      <c r="AE46" s="309">
        <v>2</v>
      </c>
      <c r="AF46" s="309">
        <v>1</v>
      </c>
      <c r="AG46" s="311">
        <f t="shared" si="0"/>
        <v>6</v>
      </c>
      <c r="AH46" s="311">
        <f t="shared" si="1"/>
        <v>4</v>
      </c>
      <c r="AI46" s="311">
        <f t="shared" si="2"/>
        <v>2</v>
      </c>
      <c r="AJ46" s="99"/>
    </row>
    <row r="47" spans="2:39" x14ac:dyDescent="0.25">
      <c r="B47" s="216">
        <v>43231.652083333334</v>
      </c>
      <c r="C47" s="210">
        <v>131</v>
      </c>
      <c r="D47" s="210" t="s">
        <v>330</v>
      </c>
      <c r="E47" s="210" t="s">
        <v>103</v>
      </c>
      <c r="F47" s="210" t="s">
        <v>1</v>
      </c>
      <c r="H47" s="324">
        <v>167</v>
      </c>
      <c r="I47" s="324" t="s">
        <v>302</v>
      </c>
      <c r="J47" s="325">
        <v>3</v>
      </c>
      <c r="K47" s="325"/>
      <c r="L47" s="325">
        <v>3</v>
      </c>
      <c r="N47" s="321"/>
      <c r="O47" s="312" t="s">
        <v>39</v>
      </c>
      <c r="P47" s="313">
        <v>120</v>
      </c>
      <c r="Q47" s="214" t="s">
        <v>102</v>
      </c>
      <c r="R47" s="309">
        <v>0</v>
      </c>
      <c r="S47" s="309">
        <v>1</v>
      </c>
      <c r="T47" s="309">
        <v>1</v>
      </c>
      <c r="U47" s="309">
        <v>0</v>
      </c>
      <c r="V47" s="309">
        <v>4</v>
      </c>
      <c r="W47" s="310">
        <v>0</v>
      </c>
      <c r="X47" s="310">
        <v>0</v>
      </c>
      <c r="Y47" s="310">
        <v>0</v>
      </c>
      <c r="Z47" s="310">
        <v>1</v>
      </c>
      <c r="AA47" s="310">
        <v>0</v>
      </c>
      <c r="AB47" s="310">
        <v>1</v>
      </c>
      <c r="AC47" s="310">
        <v>0</v>
      </c>
      <c r="AD47" s="310">
        <v>0</v>
      </c>
      <c r="AE47" s="309">
        <v>0</v>
      </c>
      <c r="AF47" s="309">
        <v>4</v>
      </c>
      <c r="AG47" s="311">
        <f t="shared" si="0"/>
        <v>6</v>
      </c>
      <c r="AH47" s="311">
        <f t="shared" si="1"/>
        <v>0</v>
      </c>
      <c r="AI47" s="311">
        <f t="shared" si="2"/>
        <v>6</v>
      </c>
      <c r="AJ47" s="99"/>
    </row>
    <row r="48" spans="2:39" s="266" customFormat="1" x14ac:dyDescent="0.25">
      <c r="B48" s="216">
        <v>43231.659722222219</v>
      </c>
      <c r="C48" s="210">
        <v>155</v>
      </c>
      <c r="D48" s="210" t="s">
        <v>527</v>
      </c>
      <c r="E48" s="210" t="s">
        <v>7</v>
      </c>
      <c r="F48" s="210" t="s">
        <v>1</v>
      </c>
      <c r="G48" s="37"/>
      <c r="H48" s="324">
        <v>469</v>
      </c>
      <c r="I48" s="324" t="s">
        <v>420</v>
      </c>
      <c r="J48" s="325">
        <v>1</v>
      </c>
      <c r="K48" s="325"/>
      <c r="L48" s="325">
        <v>1</v>
      </c>
      <c r="M48" s="51"/>
      <c r="N48" s="321"/>
      <c r="O48" s="289" t="s">
        <v>343</v>
      </c>
      <c r="P48" s="289">
        <v>495</v>
      </c>
      <c r="Q48" s="214" t="s">
        <v>517</v>
      </c>
      <c r="R48" s="309">
        <v>0</v>
      </c>
      <c r="S48" s="314"/>
      <c r="T48" s="309"/>
      <c r="U48" s="309">
        <v>0</v>
      </c>
      <c r="V48" s="309">
        <v>6</v>
      </c>
      <c r="W48" s="310">
        <v>0</v>
      </c>
      <c r="X48" s="310">
        <v>0</v>
      </c>
      <c r="Y48" s="310">
        <v>0</v>
      </c>
      <c r="Z48" s="310">
        <v>0</v>
      </c>
      <c r="AA48" s="310">
        <v>0</v>
      </c>
      <c r="AB48" s="310">
        <v>0</v>
      </c>
      <c r="AC48" s="310">
        <v>0</v>
      </c>
      <c r="AD48" s="310">
        <v>0</v>
      </c>
      <c r="AE48" s="309">
        <v>4</v>
      </c>
      <c r="AF48" s="309">
        <v>2</v>
      </c>
      <c r="AG48" s="311">
        <f t="shared" si="0"/>
        <v>6</v>
      </c>
      <c r="AH48" s="311">
        <f t="shared" si="1"/>
        <v>4</v>
      </c>
      <c r="AI48" s="311">
        <f t="shared" si="2"/>
        <v>2</v>
      </c>
      <c r="AJ48" s="99"/>
      <c r="AM48" s="51"/>
    </row>
    <row r="49" spans="2:39" s="266" customFormat="1" ht="25.5" x14ac:dyDescent="0.25">
      <c r="B49" s="216">
        <v>43231.689583333333</v>
      </c>
      <c r="C49" s="210">
        <v>157</v>
      </c>
      <c r="D49" s="210" t="s">
        <v>243</v>
      </c>
      <c r="E49" s="210" t="s">
        <v>7</v>
      </c>
      <c r="F49" s="210" t="s">
        <v>1</v>
      </c>
      <c r="G49" s="37"/>
      <c r="H49" s="324">
        <v>229</v>
      </c>
      <c r="I49" s="324" t="s">
        <v>277</v>
      </c>
      <c r="J49" s="325"/>
      <c r="K49" s="325">
        <v>1</v>
      </c>
      <c r="L49" s="325">
        <v>1</v>
      </c>
      <c r="M49" s="51"/>
      <c r="N49" s="321"/>
      <c r="O49" s="312" t="s">
        <v>19</v>
      </c>
      <c r="P49" s="313">
        <v>297</v>
      </c>
      <c r="Q49" s="214" t="s">
        <v>85</v>
      </c>
      <c r="R49" s="309">
        <v>2</v>
      </c>
      <c r="S49" s="309"/>
      <c r="T49" s="309">
        <v>3</v>
      </c>
      <c r="U49" s="309">
        <v>0</v>
      </c>
      <c r="V49" s="309"/>
      <c r="W49" s="310">
        <v>2</v>
      </c>
      <c r="X49" s="310">
        <v>0</v>
      </c>
      <c r="Y49" s="310">
        <v>0</v>
      </c>
      <c r="Z49" s="310">
        <v>0</v>
      </c>
      <c r="AA49" s="310">
        <v>3</v>
      </c>
      <c r="AB49" s="310">
        <v>0</v>
      </c>
      <c r="AC49" s="310">
        <v>0</v>
      </c>
      <c r="AD49" s="310">
        <v>0</v>
      </c>
      <c r="AE49" s="309"/>
      <c r="AF49" s="309"/>
      <c r="AG49" s="311">
        <f t="shared" si="0"/>
        <v>5</v>
      </c>
      <c r="AH49" s="311">
        <f t="shared" si="1"/>
        <v>5</v>
      </c>
      <c r="AI49" s="311">
        <f t="shared" si="2"/>
        <v>0</v>
      </c>
      <c r="AJ49" s="99"/>
      <c r="AM49" s="51"/>
    </row>
    <row r="50" spans="2:39" s="266" customFormat="1" x14ac:dyDescent="0.25">
      <c r="B50" s="216">
        <v>43231.70416666667</v>
      </c>
      <c r="C50" s="210">
        <v>189</v>
      </c>
      <c r="D50" s="210" t="s">
        <v>337</v>
      </c>
      <c r="E50" s="210" t="s">
        <v>39</v>
      </c>
      <c r="F50" s="210" t="s">
        <v>1</v>
      </c>
      <c r="G50" s="37"/>
      <c r="H50" s="324">
        <v>186</v>
      </c>
      <c r="I50" s="324" t="s">
        <v>284</v>
      </c>
      <c r="J50" s="325"/>
      <c r="K50" s="325">
        <v>3</v>
      </c>
      <c r="L50" s="325">
        <v>3</v>
      </c>
      <c r="M50" s="51"/>
      <c r="N50" s="321"/>
      <c r="O50" s="312" t="s">
        <v>63</v>
      </c>
      <c r="P50" s="313">
        <v>147</v>
      </c>
      <c r="Q50" s="214" t="s">
        <v>64</v>
      </c>
      <c r="R50" s="309">
        <v>2</v>
      </c>
      <c r="S50" s="309">
        <v>1</v>
      </c>
      <c r="T50" s="309">
        <v>1</v>
      </c>
      <c r="U50" s="309">
        <v>1</v>
      </c>
      <c r="V50" s="309"/>
      <c r="W50" s="310">
        <v>0</v>
      </c>
      <c r="X50" s="310">
        <v>2</v>
      </c>
      <c r="Y50" s="310">
        <v>0</v>
      </c>
      <c r="Z50" s="310">
        <v>1</v>
      </c>
      <c r="AA50" s="310">
        <v>0</v>
      </c>
      <c r="AB50" s="310">
        <v>1</v>
      </c>
      <c r="AC50" s="310">
        <v>1</v>
      </c>
      <c r="AD50" s="310">
        <v>0</v>
      </c>
      <c r="AE50" s="309"/>
      <c r="AF50" s="309"/>
      <c r="AG50" s="311">
        <f t="shared" si="0"/>
        <v>5</v>
      </c>
      <c r="AH50" s="311">
        <f t="shared" si="1"/>
        <v>1</v>
      </c>
      <c r="AI50" s="311">
        <f t="shared" si="2"/>
        <v>4</v>
      </c>
      <c r="AJ50" s="99"/>
      <c r="AM50" s="51"/>
    </row>
    <row r="51" spans="2:39" s="266" customFormat="1" ht="25.5" x14ac:dyDescent="0.25">
      <c r="B51" s="216">
        <v>43231.706944444442</v>
      </c>
      <c r="C51" s="210">
        <v>470</v>
      </c>
      <c r="D51" s="210" t="s">
        <v>438</v>
      </c>
      <c r="E51" s="210" t="s">
        <v>17</v>
      </c>
      <c r="F51" s="210" t="s">
        <v>1</v>
      </c>
      <c r="G51" s="37"/>
      <c r="H51" s="324">
        <v>201</v>
      </c>
      <c r="I51" s="324" t="s">
        <v>307</v>
      </c>
      <c r="J51" s="325"/>
      <c r="K51" s="325">
        <v>1</v>
      </c>
      <c r="L51" s="325">
        <v>1</v>
      </c>
      <c r="M51" s="51"/>
      <c r="N51" s="321"/>
      <c r="O51" s="289" t="s">
        <v>7</v>
      </c>
      <c r="P51" s="289">
        <v>506</v>
      </c>
      <c r="Q51" s="214" t="s">
        <v>445</v>
      </c>
      <c r="R51" s="309">
        <v>0</v>
      </c>
      <c r="S51" s="309">
        <v>1</v>
      </c>
      <c r="T51" s="309">
        <v>2</v>
      </c>
      <c r="U51" s="309">
        <v>2</v>
      </c>
      <c r="V51" s="309"/>
      <c r="W51" s="310">
        <v>0</v>
      </c>
      <c r="X51" s="310">
        <v>0</v>
      </c>
      <c r="Y51" s="310">
        <v>1</v>
      </c>
      <c r="Z51" s="310">
        <v>0</v>
      </c>
      <c r="AA51" s="310">
        <v>2</v>
      </c>
      <c r="AB51" s="310">
        <v>0</v>
      </c>
      <c r="AC51" s="310">
        <v>1</v>
      </c>
      <c r="AD51" s="310">
        <v>1</v>
      </c>
      <c r="AE51" s="309"/>
      <c r="AF51" s="309"/>
      <c r="AG51" s="311">
        <f t="shared" si="0"/>
        <v>5</v>
      </c>
      <c r="AH51" s="311">
        <f t="shared" si="1"/>
        <v>4</v>
      </c>
      <c r="AI51" s="311">
        <f t="shared" si="2"/>
        <v>1</v>
      </c>
      <c r="AJ51" s="99"/>
      <c r="AM51" s="51"/>
    </row>
    <row r="52" spans="2:39" s="266" customFormat="1" x14ac:dyDescent="0.25">
      <c r="B52" s="216">
        <v>43231.750694444447</v>
      </c>
      <c r="C52" s="210">
        <v>455</v>
      </c>
      <c r="D52" s="210" t="s">
        <v>492</v>
      </c>
      <c r="E52" s="210" t="s">
        <v>183</v>
      </c>
      <c r="F52" s="210" t="s">
        <v>1</v>
      </c>
      <c r="G52" s="37"/>
      <c r="H52" s="324">
        <v>454</v>
      </c>
      <c r="I52" s="324" t="s">
        <v>303</v>
      </c>
      <c r="J52" s="325"/>
      <c r="K52" s="325">
        <v>1</v>
      </c>
      <c r="L52" s="325">
        <v>1</v>
      </c>
      <c r="M52" s="51"/>
      <c r="N52" s="321"/>
      <c r="O52" s="312" t="s">
        <v>34</v>
      </c>
      <c r="P52" s="313">
        <v>113</v>
      </c>
      <c r="Q52" s="214" t="s">
        <v>108</v>
      </c>
      <c r="R52" s="309">
        <v>2</v>
      </c>
      <c r="S52" s="309">
        <v>1</v>
      </c>
      <c r="T52" s="309">
        <v>1</v>
      </c>
      <c r="U52" s="309">
        <v>0</v>
      </c>
      <c r="V52" s="309">
        <v>1</v>
      </c>
      <c r="W52" s="310">
        <v>1</v>
      </c>
      <c r="X52" s="310">
        <v>1</v>
      </c>
      <c r="Y52" s="310">
        <v>0</v>
      </c>
      <c r="Z52" s="310">
        <v>1</v>
      </c>
      <c r="AA52" s="310">
        <v>0</v>
      </c>
      <c r="AB52" s="310">
        <v>1</v>
      </c>
      <c r="AC52" s="310">
        <v>0</v>
      </c>
      <c r="AD52" s="310">
        <v>0</v>
      </c>
      <c r="AE52" s="309">
        <v>0</v>
      </c>
      <c r="AF52" s="309">
        <v>1</v>
      </c>
      <c r="AG52" s="311">
        <f t="shared" si="0"/>
        <v>5</v>
      </c>
      <c r="AH52" s="311">
        <f t="shared" si="1"/>
        <v>1</v>
      </c>
      <c r="AI52" s="311">
        <f t="shared" si="2"/>
        <v>4</v>
      </c>
      <c r="AJ52" s="99"/>
      <c r="AM52" s="51"/>
    </row>
    <row r="53" spans="2:39" s="266" customFormat="1" x14ac:dyDescent="0.25">
      <c r="B53" s="216">
        <v>43232.486805555556</v>
      </c>
      <c r="C53" s="210">
        <v>495</v>
      </c>
      <c r="D53" s="210" t="s">
        <v>550</v>
      </c>
      <c r="E53" s="210" t="s">
        <v>343</v>
      </c>
      <c r="F53" s="210" t="s">
        <v>2</v>
      </c>
      <c r="G53" s="37"/>
      <c r="H53" s="324">
        <v>423</v>
      </c>
      <c r="I53" s="324" t="s">
        <v>544</v>
      </c>
      <c r="J53" s="325">
        <v>1</v>
      </c>
      <c r="K53" s="325"/>
      <c r="L53" s="325">
        <v>1</v>
      </c>
      <c r="M53" s="51"/>
      <c r="N53" s="321"/>
      <c r="O53" s="312" t="s">
        <v>7</v>
      </c>
      <c r="P53" s="313">
        <v>98</v>
      </c>
      <c r="Q53" s="214" t="s">
        <v>16</v>
      </c>
      <c r="R53" s="309">
        <v>1</v>
      </c>
      <c r="S53" s="309">
        <v>1</v>
      </c>
      <c r="T53" s="309">
        <v>1</v>
      </c>
      <c r="U53" s="309">
        <v>1</v>
      </c>
      <c r="V53" s="309">
        <v>1</v>
      </c>
      <c r="W53" s="310">
        <v>0</v>
      </c>
      <c r="X53" s="310">
        <v>1</v>
      </c>
      <c r="Y53" s="310">
        <v>0</v>
      </c>
      <c r="Z53" s="310">
        <v>1</v>
      </c>
      <c r="AA53" s="310">
        <v>0</v>
      </c>
      <c r="AB53" s="310">
        <v>1</v>
      </c>
      <c r="AC53" s="310">
        <v>0</v>
      </c>
      <c r="AD53" s="310">
        <v>1</v>
      </c>
      <c r="AE53" s="309">
        <v>0</v>
      </c>
      <c r="AF53" s="309">
        <v>1</v>
      </c>
      <c r="AG53" s="311">
        <f t="shared" si="0"/>
        <v>5</v>
      </c>
      <c r="AH53" s="311">
        <f t="shared" si="1"/>
        <v>0</v>
      </c>
      <c r="AI53" s="311">
        <f t="shared" si="2"/>
        <v>5</v>
      </c>
      <c r="AJ53" s="99"/>
      <c r="AM53" s="51"/>
    </row>
    <row r="54" spans="2:39" s="266" customFormat="1" x14ac:dyDescent="0.25">
      <c r="B54" s="216">
        <v>43232.506249999999</v>
      </c>
      <c r="C54" s="210">
        <v>131</v>
      </c>
      <c r="D54" s="210" t="s">
        <v>330</v>
      </c>
      <c r="E54" s="210" t="s">
        <v>103</v>
      </c>
      <c r="F54" s="210" t="s">
        <v>1</v>
      </c>
      <c r="G54" s="37"/>
      <c r="H54" s="324">
        <v>502</v>
      </c>
      <c r="I54" s="324" t="s">
        <v>435</v>
      </c>
      <c r="J54" s="325">
        <v>1</v>
      </c>
      <c r="K54" s="325"/>
      <c r="L54" s="325">
        <v>1</v>
      </c>
      <c r="M54" s="51"/>
      <c r="N54" s="321"/>
      <c r="O54" s="312" t="s">
        <v>39</v>
      </c>
      <c r="P54" s="289">
        <v>385</v>
      </c>
      <c r="Q54" s="214" t="s">
        <v>62</v>
      </c>
      <c r="R54" s="309">
        <v>1</v>
      </c>
      <c r="S54" s="309"/>
      <c r="T54" s="309">
        <v>1</v>
      </c>
      <c r="U54" s="309">
        <v>2</v>
      </c>
      <c r="V54" s="309">
        <v>1</v>
      </c>
      <c r="W54" s="310">
        <v>0</v>
      </c>
      <c r="X54" s="310">
        <v>1</v>
      </c>
      <c r="Y54" s="310">
        <v>0</v>
      </c>
      <c r="Z54" s="310">
        <v>0</v>
      </c>
      <c r="AA54" s="310">
        <v>1</v>
      </c>
      <c r="AB54" s="310">
        <v>0</v>
      </c>
      <c r="AC54" s="310">
        <v>1</v>
      </c>
      <c r="AD54" s="310">
        <v>1</v>
      </c>
      <c r="AE54" s="309">
        <v>1</v>
      </c>
      <c r="AF54" s="309">
        <v>0</v>
      </c>
      <c r="AG54" s="311">
        <f t="shared" si="0"/>
        <v>5</v>
      </c>
      <c r="AH54" s="311">
        <f t="shared" si="1"/>
        <v>3</v>
      </c>
      <c r="AI54" s="311">
        <f t="shared" si="2"/>
        <v>2</v>
      </c>
      <c r="AJ54" s="99"/>
      <c r="AM54" s="51"/>
    </row>
    <row r="55" spans="2:39" s="266" customFormat="1" x14ac:dyDescent="0.25">
      <c r="B55" s="216">
        <v>43232.693055555559</v>
      </c>
      <c r="C55" s="210">
        <v>143</v>
      </c>
      <c r="D55" s="210" t="s">
        <v>276</v>
      </c>
      <c r="E55" s="210" t="s">
        <v>48</v>
      </c>
      <c r="F55" s="210" t="s">
        <v>1</v>
      </c>
      <c r="G55" s="37"/>
      <c r="H55" s="324">
        <v>394</v>
      </c>
      <c r="I55" s="324" t="s">
        <v>545</v>
      </c>
      <c r="J55" s="325"/>
      <c r="K55" s="325">
        <v>1</v>
      </c>
      <c r="L55" s="325">
        <v>1</v>
      </c>
      <c r="M55" s="51"/>
      <c r="N55" s="321"/>
      <c r="O55" s="289" t="s">
        <v>17</v>
      </c>
      <c r="P55" s="289">
        <v>470</v>
      </c>
      <c r="Q55" s="214" t="s">
        <v>416</v>
      </c>
      <c r="R55" s="309">
        <v>0</v>
      </c>
      <c r="S55" s="309">
        <v>1</v>
      </c>
      <c r="T55" s="309">
        <v>1</v>
      </c>
      <c r="U55" s="309">
        <v>1</v>
      </c>
      <c r="V55" s="309">
        <v>2</v>
      </c>
      <c r="W55" s="310">
        <v>0</v>
      </c>
      <c r="X55" s="310">
        <v>0</v>
      </c>
      <c r="Y55" s="310">
        <v>1</v>
      </c>
      <c r="Z55" s="310">
        <v>0</v>
      </c>
      <c r="AA55" s="310">
        <v>0</v>
      </c>
      <c r="AB55" s="310">
        <v>1</v>
      </c>
      <c r="AC55" s="310">
        <v>1</v>
      </c>
      <c r="AD55" s="310">
        <v>0</v>
      </c>
      <c r="AE55" s="309">
        <v>0</v>
      </c>
      <c r="AF55" s="309">
        <v>2</v>
      </c>
      <c r="AG55" s="311">
        <f t="shared" si="0"/>
        <v>5</v>
      </c>
      <c r="AH55" s="311">
        <f t="shared" si="1"/>
        <v>2</v>
      </c>
      <c r="AI55" s="311">
        <f t="shared" si="2"/>
        <v>3</v>
      </c>
      <c r="AJ55" s="99"/>
      <c r="AM55" s="51"/>
    </row>
    <row r="56" spans="2:39" s="266" customFormat="1" ht="25.5" x14ac:dyDescent="0.25">
      <c r="B56" s="216">
        <v>43233.486805555556</v>
      </c>
      <c r="C56" s="210">
        <v>229</v>
      </c>
      <c r="D56" s="210" t="s">
        <v>277</v>
      </c>
      <c r="E56" s="210" t="s">
        <v>7</v>
      </c>
      <c r="F56" s="210" t="s">
        <v>1</v>
      </c>
      <c r="G56" s="37"/>
      <c r="H56" s="324">
        <v>265</v>
      </c>
      <c r="I56" s="324" t="s">
        <v>275</v>
      </c>
      <c r="J56" s="325">
        <v>1</v>
      </c>
      <c r="K56" s="325">
        <v>1</v>
      </c>
      <c r="L56" s="325">
        <v>2</v>
      </c>
      <c r="M56" s="51"/>
      <c r="N56" s="321"/>
      <c r="O56" s="289" t="s">
        <v>7</v>
      </c>
      <c r="P56" s="289">
        <v>507</v>
      </c>
      <c r="Q56" s="214" t="s">
        <v>467</v>
      </c>
      <c r="R56" s="309">
        <v>0</v>
      </c>
      <c r="S56" s="309">
        <v>1</v>
      </c>
      <c r="T56" s="309">
        <v>1</v>
      </c>
      <c r="U56" s="309">
        <v>1</v>
      </c>
      <c r="V56" s="309">
        <v>2</v>
      </c>
      <c r="W56" s="310">
        <v>0</v>
      </c>
      <c r="X56" s="310">
        <v>0</v>
      </c>
      <c r="Y56" s="310">
        <v>1</v>
      </c>
      <c r="Z56" s="310">
        <v>0</v>
      </c>
      <c r="AA56" s="310">
        <v>1</v>
      </c>
      <c r="AB56" s="310">
        <v>0</v>
      </c>
      <c r="AC56" s="310">
        <v>1</v>
      </c>
      <c r="AD56" s="310">
        <v>0</v>
      </c>
      <c r="AE56" s="309">
        <v>2</v>
      </c>
      <c r="AF56" s="309">
        <v>0</v>
      </c>
      <c r="AG56" s="311">
        <f t="shared" si="0"/>
        <v>5</v>
      </c>
      <c r="AH56" s="311">
        <f t="shared" si="1"/>
        <v>5</v>
      </c>
      <c r="AI56" s="311">
        <f t="shared" si="2"/>
        <v>0</v>
      </c>
      <c r="AJ56" s="99"/>
      <c r="AM56" s="51"/>
    </row>
    <row r="57" spans="2:39" s="266" customFormat="1" x14ac:dyDescent="0.25">
      <c r="B57" s="216">
        <v>43233.693055555559</v>
      </c>
      <c r="C57" s="210">
        <v>113</v>
      </c>
      <c r="D57" s="210" t="s">
        <v>290</v>
      </c>
      <c r="E57" s="210" t="s">
        <v>34</v>
      </c>
      <c r="F57" s="210" t="s">
        <v>1</v>
      </c>
      <c r="G57" s="37"/>
      <c r="H57" s="324">
        <v>461</v>
      </c>
      <c r="I57" s="324" t="s">
        <v>359</v>
      </c>
      <c r="J57" s="325">
        <v>1</v>
      </c>
      <c r="K57" s="325"/>
      <c r="L57" s="325">
        <v>1</v>
      </c>
      <c r="M57" s="51"/>
      <c r="N57" s="321"/>
      <c r="O57" s="312" t="s">
        <v>39</v>
      </c>
      <c r="P57" s="313">
        <v>188</v>
      </c>
      <c r="Q57" s="214" t="s">
        <v>121</v>
      </c>
      <c r="R57" s="309">
        <v>0</v>
      </c>
      <c r="S57" s="309">
        <v>1</v>
      </c>
      <c r="T57" s="309"/>
      <c r="U57" s="309">
        <v>1</v>
      </c>
      <c r="V57" s="309">
        <v>3</v>
      </c>
      <c r="W57" s="310">
        <v>0</v>
      </c>
      <c r="X57" s="310">
        <v>0</v>
      </c>
      <c r="Y57" s="310">
        <v>0</v>
      </c>
      <c r="Z57" s="310">
        <v>1</v>
      </c>
      <c r="AA57" s="310">
        <v>0</v>
      </c>
      <c r="AB57" s="310">
        <v>0</v>
      </c>
      <c r="AC57" s="310">
        <v>0</v>
      </c>
      <c r="AD57" s="310">
        <v>1</v>
      </c>
      <c r="AE57" s="309">
        <v>1</v>
      </c>
      <c r="AF57" s="309">
        <v>2</v>
      </c>
      <c r="AG57" s="311">
        <f t="shared" si="0"/>
        <v>5</v>
      </c>
      <c r="AH57" s="311">
        <f t="shared" si="1"/>
        <v>1</v>
      </c>
      <c r="AI57" s="311">
        <f t="shared" si="2"/>
        <v>4</v>
      </c>
      <c r="AJ57" s="99"/>
      <c r="AM57" s="51"/>
    </row>
    <row r="58" spans="2:39" s="266" customFormat="1" x14ac:dyDescent="0.25">
      <c r="B58" s="216">
        <v>43234.475694444445</v>
      </c>
      <c r="C58" s="210">
        <v>161</v>
      </c>
      <c r="D58" s="210" t="s">
        <v>240</v>
      </c>
      <c r="E58" s="210" t="s">
        <v>34</v>
      </c>
      <c r="F58" s="210" t="s">
        <v>1</v>
      </c>
      <c r="G58" s="37"/>
      <c r="H58" s="324">
        <v>184</v>
      </c>
      <c r="I58" s="324" t="s">
        <v>520</v>
      </c>
      <c r="J58" s="325">
        <v>1</v>
      </c>
      <c r="K58" s="325">
        <v>1</v>
      </c>
      <c r="L58" s="325">
        <v>2</v>
      </c>
      <c r="M58" s="51"/>
      <c r="N58" s="321"/>
      <c r="O58" s="312" t="s">
        <v>7</v>
      </c>
      <c r="P58" s="313">
        <v>186</v>
      </c>
      <c r="Q58" s="214" t="s">
        <v>33</v>
      </c>
      <c r="R58" s="309">
        <v>0</v>
      </c>
      <c r="S58" s="309"/>
      <c r="T58" s="309"/>
      <c r="U58" s="309">
        <v>2</v>
      </c>
      <c r="V58" s="309">
        <v>3</v>
      </c>
      <c r="W58" s="310">
        <v>0</v>
      </c>
      <c r="X58" s="310">
        <v>0</v>
      </c>
      <c r="Y58" s="310">
        <v>0</v>
      </c>
      <c r="Z58" s="310">
        <v>0</v>
      </c>
      <c r="AA58" s="310">
        <v>0</v>
      </c>
      <c r="AB58" s="310">
        <v>0</v>
      </c>
      <c r="AC58" s="310">
        <v>1</v>
      </c>
      <c r="AD58" s="310">
        <v>1</v>
      </c>
      <c r="AE58" s="309">
        <v>0</v>
      </c>
      <c r="AF58" s="309">
        <v>3</v>
      </c>
      <c r="AG58" s="311">
        <f t="shared" si="0"/>
        <v>5</v>
      </c>
      <c r="AH58" s="311">
        <f t="shared" si="1"/>
        <v>1</v>
      </c>
      <c r="AI58" s="311">
        <f t="shared" si="2"/>
        <v>4</v>
      </c>
      <c r="AJ58" s="99"/>
      <c r="AM58" s="51"/>
    </row>
    <row r="59" spans="2:39" s="266" customFormat="1" x14ac:dyDescent="0.25">
      <c r="B59" s="216">
        <v>43234.498611111114</v>
      </c>
      <c r="C59" s="210">
        <v>396</v>
      </c>
      <c r="D59" s="210" t="s">
        <v>551</v>
      </c>
      <c r="E59" s="210" t="s">
        <v>343</v>
      </c>
      <c r="F59" s="210" t="s">
        <v>1</v>
      </c>
      <c r="G59" s="37"/>
      <c r="H59" s="324">
        <v>516</v>
      </c>
      <c r="I59" s="324" t="s">
        <v>546</v>
      </c>
      <c r="J59" s="325"/>
      <c r="K59" s="325">
        <v>1</v>
      </c>
      <c r="L59" s="325">
        <v>1</v>
      </c>
      <c r="M59" s="51"/>
      <c r="N59" s="321"/>
      <c r="O59" s="289" t="s">
        <v>19</v>
      </c>
      <c r="P59" s="289">
        <v>444</v>
      </c>
      <c r="Q59" s="214" t="s">
        <v>37</v>
      </c>
      <c r="R59" s="309">
        <v>1</v>
      </c>
      <c r="S59" s="309">
        <v>2</v>
      </c>
      <c r="T59" s="309">
        <v>1</v>
      </c>
      <c r="U59" s="309">
        <v>0</v>
      </c>
      <c r="V59" s="309"/>
      <c r="W59" s="310">
        <v>1</v>
      </c>
      <c r="X59" s="310">
        <v>0</v>
      </c>
      <c r="Y59" s="310">
        <v>2</v>
      </c>
      <c r="Z59" s="310">
        <v>0</v>
      </c>
      <c r="AA59" s="310">
        <v>1</v>
      </c>
      <c r="AB59" s="310">
        <v>0</v>
      </c>
      <c r="AC59" s="310">
        <v>0</v>
      </c>
      <c r="AD59" s="310">
        <v>0</v>
      </c>
      <c r="AE59" s="309"/>
      <c r="AF59" s="309"/>
      <c r="AG59" s="311">
        <f t="shared" si="0"/>
        <v>4</v>
      </c>
      <c r="AH59" s="311">
        <f t="shared" si="1"/>
        <v>4</v>
      </c>
      <c r="AI59" s="311">
        <f t="shared" si="2"/>
        <v>0</v>
      </c>
      <c r="AJ59" s="99"/>
      <c r="AM59" s="51"/>
    </row>
    <row r="60" spans="2:39" s="266" customFormat="1" x14ac:dyDescent="0.25">
      <c r="B60" s="216">
        <v>43234.588194444441</v>
      </c>
      <c r="C60" s="210">
        <v>495</v>
      </c>
      <c r="D60" s="210" t="s">
        <v>550</v>
      </c>
      <c r="E60" s="210" t="s">
        <v>343</v>
      </c>
      <c r="F60" s="210" t="s">
        <v>2</v>
      </c>
      <c r="G60" s="37"/>
      <c r="H60" s="324">
        <v>187</v>
      </c>
      <c r="I60" s="324" t="s">
        <v>547</v>
      </c>
      <c r="J60" s="325"/>
      <c r="K60" s="325">
        <v>1</v>
      </c>
      <c r="L60" s="325">
        <v>1</v>
      </c>
      <c r="M60" s="51"/>
      <c r="N60" s="321"/>
      <c r="O60" s="289" t="s">
        <v>7</v>
      </c>
      <c r="P60" s="289">
        <v>504</v>
      </c>
      <c r="Q60" s="214" t="s">
        <v>469</v>
      </c>
      <c r="R60" s="309">
        <v>0</v>
      </c>
      <c r="S60" s="309">
        <v>3</v>
      </c>
      <c r="T60" s="309">
        <v>1</v>
      </c>
      <c r="U60" s="309">
        <v>0</v>
      </c>
      <c r="V60" s="309"/>
      <c r="W60" s="310">
        <v>0</v>
      </c>
      <c r="X60" s="310">
        <v>0</v>
      </c>
      <c r="Y60" s="310">
        <v>2</v>
      </c>
      <c r="Z60" s="310">
        <v>1</v>
      </c>
      <c r="AA60" s="310">
        <v>1</v>
      </c>
      <c r="AB60" s="310">
        <v>0</v>
      </c>
      <c r="AC60" s="310">
        <v>0</v>
      </c>
      <c r="AD60" s="310">
        <v>0</v>
      </c>
      <c r="AE60" s="309"/>
      <c r="AF60" s="309"/>
      <c r="AG60" s="311">
        <f t="shared" si="0"/>
        <v>4</v>
      </c>
      <c r="AH60" s="311">
        <f t="shared" si="1"/>
        <v>3</v>
      </c>
      <c r="AI60" s="311">
        <f t="shared" si="2"/>
        <v>1</v>
      </c>
      <c r="AJ60" s="99"/>
      <c r="AM60" s="51"/>
    </row>
    <row r="61" spans="2:39" s="266" customFormat="1" x14ac:dyDescent="0.25">
      <c r="B61" s="216">
        <v>43234.696527777778</v>
      </c>
      <c r="C61" s="210">
        <v>226</v>
      </c>
      <c r="D61" s="210" t="s">
        <v>268</v>
      </c>
      <c r="E61" s="210" t="s">
        <v>7</v>
      </c>
      <c r="F61" s="210" t="s">
        <v>1</v>
      </c>
      <c r="G61" s="37"/>
      <c r="H61" s="324">
        <v>131</v>
      </c>
      <c r="I61" s="324" t="s">
        <v>330</v>
      </c>
      <c r="J61" s="325"/>
      <c r="K61" s="325">
        <v>9</v>
      </c>
      <c r="L61" s="325">
        <v>9</v>
      </c>
      <c r="M61" s="51"/>
      <c r="N61" s="321"/>
      <c r="O61" s="289" t="s">
        <v>7</v>
      </c>
      <c r="P61" s="289">
        <v>251</v>
      </c>
      <c r="Q61" s="214" t="s">
        <v>25</v>
      </c>
      <c r="R61" s="309">
        <v>0</v>
      </c>
      <c r="S61" s="309">
        <v>1</v>
      </c>
      <c r="T61" s="309">
        <v>3</v>
      </c>
      <c r="U61" s="309">
        <v>0</v>
      </c>
      <c r="V61" s="309"/>
      <c r="W61" s="310">
        <v>0</v>
      </c>
      <c r="X61" s="310">
        <v>0</v>
      </c>
      <c r="Y61" s="310">
        <v>0</v>
      </c>
      <c r="Z61" s="310">
        <v>1</v>
      </c>
      <c r="AA61" s="310">
        <v>1</v>
      </c>
      <c r="AB61" s="310">
        <v>2</v>
      </c>
      <c r="AC61" s="310">
        <v>0</v>
      </c>
      <c r="AD61" s="310">
        <v>0</v>
      </c>
      <c r="AE61" s="309"/>
      <c r="AF61" s="309"/>
      <c r="AG61" s="311">
        <f t="shared" si="0"/>
        <v>4</v>
      </c>
      <c r="AH61" s="311">
        <f t="shared" si="1"/>
        <v>1</v>
      </c>
      <c r="AI61" s="311">
        <f t="shared" si="2"/>
        <v>3</v>
      </c>
      <c r="AJ61" s="99"/>
      <c r="AM61" s="51"/>
    </row>
    <row r="62" spans="2:39" s="266" customFormat="1" x14ac:dyDescent="0.25">
      <c r="B62" s="216">
        <v>43234.784722222219</v>
      </c>
      <c r="C62" s="210">
        <v>507</v>
      </c>
      <c r="D62" s="210" t="s">
        <v>507</v>
      </c>
      <c r="E62" s="210" t="s">
        <v>7</v>
      </c>
      <c r="F62" s="210" t="s">
        <v>2</v>
      </c>
      <c r="G62" s="37"/>
      <c r="H62" s="324">
        <v>508</v>
      </c>
      <c r="I62" s="324" t="s">
        <v>548</v>
      </c>
      <c r="J62" s="325"/>
      <c r="K62" s="325">
        <v>1</v>
      </c>
      <c r="L62" s="325">
        <v>1</v>
      </c>
      <c r="M62" s="51"/>
      <c r="N62" s="321"/>
      <c r="O62" s="312" t="s">
        <v>7</v>
      </c>
      <c r="P62" s="289">
        <v>466</v>
      </c>
      <c r="Q62" s="214" t="s">
        <v>361</v>
      </c>
      <c r="R62" s="309">
        <v>0</v>
      </c>
      <c r="S62" s="309">
        <v>1</v>
      </c>
      <c r="T62" s="309">
        <v>3</v>
      </c>
      <c r="U62" s="309">
        <v>0</v>
      </c>
      <c r="V62" s="309"/>
      <c r="W62" s="310">
        <v>0</v>
      </c>
      <c r="X62" s="310">
        <v>0</v>
      </c>
      <c r="Y62" s="310">
        <v>1</v>
      </c>
      <c r="Z62" s="310">
        <v>0</v>
      </c>
      <c r="AA62" s="310">
        <v>3</v>
      </c>
      <c r="AB62" s="310">
        <v>0</v>
      </c>
      <c r="AC62" s="310">
        <v>0</v>
      </c>
      <c r="AD62" s="310">
        <v>0</v>
      </c>
      <c r="AE62" s="309"/>
      <c r="AF62" s="309"/>
      <c r="AG62" s="311">
        <f t="shared" si="0"/>
        <v>4</v>
      </c>
      <c r="AH62" s="311">
        <f t="shared" si="1"/>
        <v>4</v>
      </c>
      <c r="AI62" s="311">
        <f t="shared" si="2"/>
        <v>0</v>
      </c>
      <c r="AJ62" s="99"/>
      <c r="AM62" s="51"/>
    </row>
    <row r="63" spans="2:39" s="266" customFormat="1" x14ac:dyDescent="0.25">
      <c r="B63" s="216">
        <v>43235.547222222223</v>
      </c>
      <c r="C63" s="210">
        <v>495</v>
      </c>
      <c r="D63" s="210" t="s">
        <v>550</v>
      </c>
      <c r="E63" s="210" t="s">
        <v>343</v>
      </c>
      <c r="F63" s="210" t="s">
        <v>1</v>
      </c>
      <c r="G63" s="37"/>
      <c r="H63" s="324">
        <v>495</v>
      </c>
      <c r="I63" s="324" t="s">
        <v>550</v>
      </c>
      <c r="J63" s="325">
        <v>4</v>
      </c>
      <c r="K63" s="325">
        <v>2</v>
      </c>
      <c r="L63" s="325">
        <v>6</v>
      </c>
      <c r="M63" s="51"/>
      <c r="N63" s="321"/>
      <c r="O63" s="289" t="s">
        <v>7</v>
      </c>
      <c r="P63" s="289">
        <v>496</v>
      </c>
      <c r="Q63" s="214" t="s">
        <v>414</v>
      </c>
      <c r="R63" s="309">
        <v>1</v>
      </c>
      <c r="S63" s="309">
        <v>1</v>
      </c>
      <c r="T63" s="309">
        <v>1</v>
      </c>
      <c r="U63" s="309">
        <v>1</v>
      </c>
      <c r="V63" s="309"/>
      <c r="W63" s="310">
        <v>0</v>
      </c>
      <c r="X63" s="310">
        <v>1</v>
      </c>
      <c r="Y63" s="310">
        <v>1</v>
      </c>
      <c r="Z63" s="310">
        <v>0</v>
      </c>
      <c r="AA63" s="310">
        <v>1</v>
      </c>
      <c r="AB63" s="310">
        <v>0</v>
      </c>
      <c r="AC63" s="310">
        <v>1</v>
      </c>
      <c r="AD63" s="310">
        <v>0</v>
      </c>
      <c r="AE63" s="309"/>
      <c r="AF63" s="309"/>
      <c r="AG63" s="311">
        <f t="shared" si="0"/>
        <v>4</v>
      </c>
      <c r="AH63" s="311">
        <f t="shared" si="1"/>
        <v>3</v>
      </c>
      <c r="AI63" s="311">
        <f t="shared" si="2"/>
        <v>1</v>
      </c>
      <c r="AJ63" s="99"/>
      <c r="AM63" s="51"/>
    </row>
    <row r="64" spans="2:39" s="266" customFormat="1" x14ac:dyDescent="0.25">
      <c r="B64" s="216">
        <v>43235.668055555558</v>
      </c>
      <c r="C64" s="210">
        <v>131</v>
      </c>
      <c r="D64" s="210" t="s">
        <v>330</v>
      </c>
      <c r="E64" s="210" t="s">
        <v>103</v>
      </c>
      <c r="F64" s="210" t="s">
        <v>1</v>
      </c>
      <c r="G64" s="37"/>
      <c r="H64" s="324">
        <v>183</v>
      </c>
      <c r="I64" s="324" t="s">
        <v>224</v>
      </c>
      <c r="J64" s="325"/>
      <c r="K64" s="325">
        <v>2</v>
      </c>
      <c r="L64" s="325">
        <v>2</v>
      </c>
      <c r="M64" s="51"/>
      <c r="N64" s="321"/>
      <c r="O64" s="312" t="s">
        <v>7</v>
      </c>
      <c r="P64" s="313">
        <v>163</v>
      </c>
      <c r="Q64" s="214" t="s">
        <v>84</v>
      </c>
      <c r="R64" s="309">
        <v>0</v>
      </c>
      <c r="S64" s="309">
        <v>2</v>
      </c>
      <c r="T64" s="309"/>
      <c r="U64" s="309">
        <v>2</v>
      </c>
      <c r="V64" s="309"/>
      <c r="W64" s="310">
        <v>0</v>
      </c>
      <c r="X64" s="310">
        <v>0</v>
      </c>
      <c r="Y64" s="310">
        <v>2</v>
      </c>
      <c r="Z64" s="310">
        <v>0</v>
      </c>
      <c r="AA64" s="310">
        <v>0</v>
      </c>
      <c r="AB64" s="310">
        <v>0</v>
      </c>
      <c r="AC64" s="310">
        <v>2</v>
      </c>
      <c r="AD64" s="310">
        <v>0</v>
      </c>
      <c r="AE64" s="309"/>
      <c r="AF64" s="309"/>
      <c r="AG64" s="311">
        <f t="shared" si="0"/>
        <v>4</v>
      </c>
      <c r="AH64" s="311">
        <f t="shared" si="1"/>
        <v>4</v>
      </c>
      <c r="AI64" s="311">
        <f t="shared" si="2"/>
        <v>0</v>
      </c>
      <c r="AJ64" s="99"/>
      <c r="AM64" s="51"/>
    </row>
    <row r="65" spans="2:39" s="266" customFormat="1" ht="25.5" x14ac:dyDescent="0.25">
      <c r="B65" s="216">
        <v>43235.696527777778</v>
      </c>
      <c r="C65" s="210">
        <v>512</v>
      </c>
      <c r="D65" s="210" t="s">
        <v>529</v>
      </c>
      <c r="E65" s="210" t="s">
        <v>7</v>
      </c>
      <c r="F65" s="210" t="s">
        <v>1</v>
      </c>
      <c r="G65" s="37"/>
      <c r="H65" s="324">
        <v>248</v>
      </c>
      <c r="I65" s="324" t="s">
        <v>274</v>
      </c>
      <c r="J65" s="325">
        <v>1</v>
      </c>
      <c r="K65" s="325"/>
      <c r="L65" s="325">
        <v>1</v>
      </c>
      <c r="M65" s="51"/>
      <c r="N65" s="321"/>
      <c r="O65" s="289" t="s">
        <v>7</v>
      </c>
      <c r="P65" s="289">
        <v>494</v>
      </c>
      <c r="Q65" s="214" t="s">
        <v>415</v>
      </c>
      <c r="R65" s="309">
        <v>1</v>
      </c>
      <c r="S65" s="309"/>
      <c r="T65" s="309">
        <v>1</v>
      </c>
      <c r="U65" s="309">
        <v>2</v>
      </c>
      <c r="V65" s="309"/>
      <c r="W65" s="310">
        <v>1</v>
      </c>
      <c r="X65" s="310">
        <v>0</v>
      </c>
      <c r="Y65" s="310">
        <v>0</v>
      </c>
      <c r="Z65" s="310">
        <v>0</v>
      </c>
      <c r="AA65" s="310">
        <v>1</v>
      </c>
      <c r="AB65" s="310">
        <v>0</v>
      </c>
      <c r="AC65" s="310">
        <v>2</v>
      </c>
      <c r="AD65" s="310">
        <v>0</v>
      </c>
      <c r="AE65" s="309"/>
      <c r="AF65" s="309"/>
      <c r="AG65" s="311">
        <f t="shared" si="0"/>
        <v>4</v>
      </c>
      <c r="AH65" s="311">
        <f t="shared" si="1"/>
        <v>4</v>
      </c>
      <c r="AI65" s="311">
        <f t="shared" si="2"/>
        <v>0</v>
      </c>
      <c r="AJ65" s="99"/>
      <c r="AM65" s="51"/>
    </row>
    <row r="66" spans="2:39" s="266" customFormat="1" x14ac:dyDescent="0.25">
      <c r="B66" s="216">
        <v>43236.476388888892</v>
      </c>
      <c r="C66" s="210">
        <v>120</v>
      </c>
      <c r="D66" s="210" t="s">
        <v>226</v>
      </c>
      <c r="E66" s="210" t="s">
        <v>39</v>
      </c>
      <c r="F66" s="210" t="s">
        <v>1</v>
      </c>
      <c r="G66" s="37"/>
      <c r="H66" s="324">
        <v>115</v>
      </c>
      <c r="I66" s="324" t="s">
        <v>251</v>
      </c>
      <c r="J66" s="325"/>
      <c r="K66" s="325">
        <v>1</v>
      </c>
      <c r="L66" s="325">
        <v>1</v>
      </c>
      <c r="M66" s="51"/>
      <c r="N66" s="321"/>
      <c r="O66" s="312" t="s">
        <v>34</v>
      </c>
      <c r="P66" s="313">
        <v>175</v>
      </c>
      <c r="Q66" s="214" t="s">
        <v>35</v>
      </c>
      <c r="R66" s="309">
        <v>0</v>
      </c>
      <c r="S66" s="309">
        <v>1</v>
      </c>
      <c r="T66" s="309"/>
      <c r="U66" s="309">
        <v>3</v>
      </c>
      <c r="V66" s="309"/>
      <c r="W66" s="310">
        <v>0</v>
      </c>
      <c r="X66" s="310">
        <v>0</v>
      </c>
      <c r="Y66" s="310">
        <v>1</v>
      </c>
      <c r="Z66" s="310">
        <v>0</v>
      </c>
      <c r="AA66" s="310">
        <v>0</v>
      </c>
      <c r="AB66" s="310">
        <v>0</v>
      </c>
      <c r="AC66" s="310">
        <v>2</v>
      </c>
      <c r="AD66" s="310">
        <v>1</v>
      </c>
      <c r="AE66" s="309"/>
      <c r="AF66" s="309"/>
      <c r="AG66" s="311">
        <f t="shared" si="0"/>
        <v>4</v>
      </c>
      <c r="AH66" s="311">
        <f t="shared" si="1"/>
        <v>3</v>
      </c>
      <c r="AI66" s="311">
        <f t="shared" si="2"/>
        <v>1</v>
      </c>
      <c r="AJ66" s="99"/>
      <c r="AM66" s="51"/>
    </row>
    <row r="67" spans="2:39" s="266" customFormat="1" x14ac:dyDescent="0.25">
      <c r="B67" s="216">
        <v>43236.506944444445</v>
      </c>
      <c r="C67" s="210">
        <v>186</v>
      </c>
      <c r="D67" s="210" t="s">
        <v>284</v>
      </c>
      <c r="E67" s="210" t="s">
        <v>7</v>
      </c>
      <c r="F67" s="210" t="s">
        <v>1</v>
      </c>
      <c r="G67" s="37"/>
      <c r="H67" s="324">
        <v>178</v>
      </c>
      <c r="I67" s="324" t="s">
        <v>273</v>
      </c>
      <c r="J67" s="325">
        <v>1</v>
      </c>
      <c r="K67" s="325"/>
      <c r="L67" s="325">
        <v>1</v>
      </c>
      <c r="M67" s="51"/>
      <c r="N67" s="321"/>
      <c r="O67" s="289" t="s">
        <v>17</v>
      </c>
      <c r="P67" s="289">
        <v>456</v>
      </c>
      <c r="Q67" s="289" t="s">
        <v>256</v>
      </c>
      <c r="R67" s="309">
        <v>0</v>
      </c>
      <c r="S67" s="309"/>
      <c r="T67" s="309">
        <v>1</v>
      </c>
      <c r="U67" s="309">
        <v>3</v>
      </c>
      <c r="V67" s="309"/>
      <c r="W67" s="310">
        <v>0</v>
      </c>
      <c r="X67" s="310">
        <v>0</v>
      </c>
      <c r="Y67" s="310">
        <v>0</v>
      </c>
      <c r="Z67" s="310">
        <v>0</v>
      </c>
      <c r="AA67" s="310">
        <v>1</v>
      </c>
      <c r="AB67" s="310">
        <v>0</v>
      </c>
      <c r="AC67" s="310">
        <v>1</v>
      </c>
      <c r="AD67" s="310">
        <v>2</v>
      </c>
      <c r="AE67" s="309"/>
      <c r="AF67" s="309"/>
      <c r="AG67" s="311">
        <f t="shared" si="0"/>
        <v>4</v>
      </c>
      <c r="AH67" s="311">
        <f t="shared" si="1"/>
        <v>2</v>
      </c>
      <c r="AI67" s="311">
        <f t="shared" si="2"/>
        <v>2</v>
      </c>
      <c r="AJ67" s="99"/>
      <c r="AM67" s="51"/>
    </row>
    <row r="68" spans="2:39" s="266" customFormat="1" x14ac:dyDescent="0.25">
      <c r="B68" s="216">
        <v>43236.638194444444</v>
      </c>
      <c r="C68" s="210">
        <v>455</v>
      </c>
      <c r="D68" s="210" t="s">
        <v>492</v>
      </c>
      <c r="E68" s="210" t="s">
        <v>183</v>
      </c>
      <c r="F68" s="210" t="s">
        <v>1</v>
      </c>
      <c r="G68" s="37"/>
      <c r="H68" s="324">
        <v>113</v>
      </c>
      <c r="I68" s="324" t="s">
        <v>290</v>
      </c>
      <c r="J68" s="325"/>
      <c r="K68" s="325">
        <v>1</v>
      </c>
      <c r="L68" s="325">
        <v>1</v>
      </c>
      <c r="M68" s="51"/>
      <c r="N68" s="321"/>
      <c r="O68" s="312" t="s">
        <v>19</v>
      </c>
      <c r="P68" s="313">
        <v>174</v>
      </c>
      <c r="Q68" s="214" t="s">
        <v>86</v>
      </c>
      <c r="R68" s="309">
        <v>1</v>
      </c>
      <c r="S68" s="309">
        <v>2</v>
      </c>
      <c r="T68" s="309"/>
      <c r="U68" s="309">
        <v>0</v>
      </c>
      <c r="V68" s="309">
        <v>1</v>
      </c>
      <c r="W68" s="310">
        <v>1</v>
      </c>
      <c r="X68" s="310">
        <v>0</v>
      </c>
      <c r="Y68" s="310">
        <v>2</v>
      </c>
      <c r="Z68" s="310">
        <v>0</v>
      </c>
      <c r="AA68" s="310">
        <v>0</v>
      </c>
      <c r="AB68" s="310">
        <v>0</v>
      </c>
      <c r="AC68" s="310">
        <v>0</v>
      </c>
      <c r="AD68" s="310">
        <v>0</v>
      </c>
      <c r="AE68" s="309">
        <v>1</v>
      </c>
      <c r="AF68" s="309">
        <v>0</v>
      </c>
      <c r="AG68" s="311">
        <f t="shared" si="0"/>
        <v>4</v>
      </c>
      <c r="AH68" s="311">
        <f t="shared" si="1"/>
        <v>4</v>
      </c>
      <c r="AI68" s="311">
        <f t="shared" si="2"/>
        <v>0</v>
      </c>
      <c r="AJ68" s="99"/>
      <c r="AM68" s="51"/>
    </row>
    <row r="69" spans="2:39" s="266" customFormat="1" x14ac:dyDescent="0.25">
      <c r="B69" s="216">
        <v>43236.644444444442</v>
      </c>
      <c r="C69" s="210">
        <v>458</v>
      </c>
      <c r="D69" s="210" t="s">
        <v>341</v>
      </c>
      <c r="E69" s="210" t="s">
        <v>343</v>
      </c>
      <c r="F69" s="210" t="s">
        <v>2</v>
      </c>
      <c r="G69" s="37"/>
      <c r="H69" s="324">
        <v>396</v>
      </c>
      <c r="I69" s="324" t="s">
        <v>551</v>
      </c>
      <c r="J69" s="325"/>
      <c r="K69" s="325">
        <v>1</v>
      </c>
      <c r="L69" s="325">
        <v>1</v>
      </c>
      <c r="M69" s="51"/>
      <c r="N69" s="321"/>
      <c r="O69" s="312" t="s">
        <v>56</v>
      </c>
      <c r="P69" s="313">
        <v>123</v>
      </c>
      <c r="Q69" s="214" t="s">
        <v>57</v>
      </c>
      <c r="R69" s="309">
        <v>0</v>
      </c>
      <c r="S69" s="309">
        <v>3</v>
      </c>
      <c r="T69" s="309"/>
      <c r="U69" s="309">
        <v>0</v>
      </c>
      <c r="V69" s="309">
        <v>1</v>
      </c>
      <c r="W69" s="310">
        <v>0</v>
      </c>
      <c r="X69" s="310">
        <v>0</v>
      </c>
      <c r="Y69" s="310">
        <v>0</v>
      </c>
      <c r="Z69" s="310">
        <v>3</v>
      </c>
      <c r="AA69" s="310">
        <v>0</v>
      </c>
      <c r="AB69" s="310">
        <v>0</v>
      </c>
      <c r="AC69" s="310">
        <v>0</v>
      </c>
      <c r="AD69" s="310">
        <v>0</v>
      </c>
      <c r="AE69" s="309">
        <v>0</v>
      </c>
      <c r="AF69" s="309">
        <v>1</v>
      </c>
      <c r="AG69" s="311">
        <f t="shared" si="0"/>
        <v>4</v>
      </c>
      <c r="AH69" s="311">
        <f t="shared" si="1"/>
        <v>0</v>
      </c>
      <c r="AI69" s="311">
        <f t="shared" si="2"/>
        <v>4</v>
      </c>
      <c r="AJ69" s="99"/>
      <c r="AM69" s="51"/>
    </row>
    <row r="70" spans="2:39" s="266" customFormat="1" x14ac:dyDescent="0.25">
      <c r="B70" s="216">
        <v>43236.663194444445</v>
      </c>
      <c r="C70" s="210">
        <v>458</v>
      </c>
      <c r="D70" s="210" t="s">
        <v>341</v>
      </c>
      <c r="E70" s="210" t="s">
        <v>343</v>
      </c>
      <c r="F70" s="210" t="s">
        <v>1</v>
      </c>
      <c r="G70" s="37"/>
      <c r="H70" s="324">
        <v>415</v>
      </c>
      <c r="I70" s="324" t="s">
        <v>552</v>
      </c>
      <c r="J70" s="325"/>
      <c r="K70" s="325">
        <v>1</v>
      </c>
      <c r="L70" s="325">
        <v>1</v>
      </c>
      <c r="M70" s="51"/>
      <c r="N70" s="321"/>
      <c r="O70" s="312" t="s">
        <v>19</v>
      </c>
      <c r="P70" s="313">
        <v>162</v>
      </c>
      <c r="Q70" s="214" t="s">
        <v>20</v>
      </c>
      <c r="R70" s="309">
        <v>0</v>
      </c>
      <c r="S70" s="309">
        <v>2</v>
      </c>
      <c r="T70" s="309">
        <v>1</v>
      </c>
      <c r="U70" s="309">
        <v>0</v>
      </c>
      <c r="V70" s="309">
        <v>1</v>
      </c>
      <c r="W70" s="310">
        <v>0</v>
      </c>
      <c r="X70" s="310">
        <v>0</v>
      </c>
      <c r="Y70" s="310">
        <v>2</v>
      </c>
      <c r="Z70" s="310">
        <v>0</v>
      </c>
      <c r="AA70" s="310">
        <v>1</v>
      </c>
      <c r="AB70" s="310">
        <v>0</v>
      </c>
      <c r="AC70" s="310">
        <v>0</v>
      </c>
      <c r="AD70" s="310">
        <v>0</v>
      </c>
      <c r="AE70" s="309">
        <v>0</v>
      </c>
      <c r="AF70" s="309">
        <v>1</v>
      </c>
      <c r="AG70" s="311">
        <f t="shared" si="0"/>
        <v>4</v>
      </c>
      <c r="AH70" s="311">
        <f t="shared" si="1"/>
        <v>3</v>
      </c>
      <c r="AI70" s="311">
        <f t="shared" si="2"/>
        <v>1</v>
      </c>
      <c r="AJ70" s="99"/>
      <c r="AM70" s="51"/>
    </row>
    <row r="71" spans="2:39" s="266" customFormat="1" ht="25.5" x14ac:dyDescent="0.25">
      <c r="B71" s="216">
        <v>43236.680555555555</v>
      </c>
      <c r="C71" s="210">
        <v>186</v>
      </c>
      <c r="D71" s="210" t="s">
        <v>284</v>
      </c>
      <c r="E71" s="210" t="s">
        <v>7</v>
      </c>
      <c r="F71" s="210" t="s">
        <v>1</v>
      </c>
      <c r="G71" s="37"/>
      <c r="H71" s="324">
        <v>110</v>
      </c>
      <c r="I71" s="324" t="s">
        <v>235</v>
      </c>
      <c r="J71" s="325">
        <v>1</v>
      </c>
      <c r="K71" s="325">
        <v>1</v>
      </c>
      <c r="L71" s="325">
        <v>2</v>
      </c>
      <c r="M71" s="51"/>
      <c r="N71" s="321"/>
      <c r="O71" s="289" t="s">
        <v>7</v>
      </c>
      <c r="P71" s="289">
        <v>454</v>
      </c>
      <c r="Q71" s="289" t="s">
        <v>324</v>
      </c>
      <c r="R71" s="309">
        <v>1</v>
      </c>
      <c r="S71" s="309">
        <v>1</v>
      </c>
      <c r="T71" s="309"/>
      <c r="U71" s="309">
        <v>1</v>
      </c>
      <c r="V71" s="309">
        <v>1</v>
      </c>
      <c r="W71" s="310">
        <v>0</v>
      </c>
      <c r="X71" s="310">
        <v>1</v>
      </c>
      <c r="Y71" s="310">
        <v>0</v>
      </c>
      <c r="Z71" s="310">
        <v>1</v>
      </c>
      <c r="AA71" s="310">
        <v>0</v>
      </c>
      <c r="AB71" s="310">
        <v>0</v>
      </c>
      <c r="AC71" s="310">
        <v>0</v>
      </c>
      <c r="AD71" s="310">
        <v>1</v>
      </c>
      <c r="AE71" s="309">
        <v>0</v>
      </c>
      <c r="AF71" s="309">
        <v>1</v>
      </c>
      <c r="AG71" s="311">
        <f t="shared" si="0"/>
        <v>4</v>
      </c>
      <c r="AH71" s="311">
        <f t="shared" si="1"/>
        <v>0</v>
      </c>
      <c r="AI71" s="311">
        <f t="shared" si="2"/>
        <v>4</v>
      </c>
      <c r="AJ71" s="99"/>
      <c r="AM71" s="51"/>
    </row>
    <row r="72" spans="2:39" s="266" customFormat="1" x14ac:dyDescent="0.25">
      <c r="B72" s="216">
        <v>43236.698611111111</v>
      </c>
      <c r="C72" s="210">
        <v>458</v>
      </c>
      <c r="D72" s="210" t="s">
        <v>341</v>
      </c>
      <c r="E72" s="210" t="s">
        <v>343</v>
      </c>
      <c r="F72" s="210" t="s">
        <v>2</v>
      </c>
      <c r="G72" s="37"/>
      <c r="H72" s="324">
        <v>382</v>
      </c>
      <c r="I72" s="324" t="s">
        <v>232</v>
      </c>
      <c r="J72" s="325"/>
      <c r="K72" s="325">
        <v>1</v>
      </c>
      <c r="L72" s="325">
        <v>1</v>
      </c>
      <c r="M72" s="51"/>
      <c r="N72" s="321"/>
      <c r="O72" s="289" t="s">
        <v>75</v>
      </c>
      <c r="P72" s="289">
        <v>201</v>
      </c>
      <c r="Q72" s="214" t="s">
        <v>177</v>
      </c>
      <c r="R72" s="309">
        <v>1</v>
      </c>
      <c r="S72" s="309">
        <v>1</v>
      </c>
      <c r="T72" s="309"/>
      <c r="U72" s="309">
        <v>1</v>
      </c>
      <c r="V72" s="309">
        <v>1</v>
      </c>
      <c r="W72" s="310">
        <v>0</v>
      </c>
      <c r="X72" s="310">
        <v>1</v>
      </c>
      <c r="Y72" s="310">
        <v>0</v>
      </c>
      <c r="Z72" s="310">
        <v>1</v>
      </c>
      <c r="AA72" s="310">
        <v>0</v>
      </c>
      <c r="AB72" s="310">
        <v>0</v>
      </c>
      <c r="AC72" s="310">
        <v>1</v>
      </c>
      <c r="AD72" s="310">
        <v>0</v>
      </c>
      <c r="AE72" s="309">
        <v>0</v>
      </c>
      <c r="AF72" s="309">
        <v>1</v>
      </c>
      <c r="AG72" s="311">
        <f t="shared" si="0"/>
        <v>4</v>
      </c>
      <c r="AH72" s="311">
        <f t="shared" si="1"/>
        <v>1</v>
      </c>
      <c r="AI72" s="311">
        <f t="shared" si="2"/>
        <v>3</v>
      </c>
      <c r="AJ72" s="99"/>
      <c r="AM72" s="51"/>
    </row>
    <row r="73" spans="2:39" s="266" customFormat="1" x14ac:dyDescent="0.25">
      <c r="B73" s="216">
        <v>43236.704861111109</v>
      </c>
      <c r="C73" s="210">
        <v>383</v>
      </c>
      <c r="D73" s="210" t="s">
        <v>238</v>
      </c>
      <c r="E73" s="210" t="s">
        <v>7</v>
      </c>
      <c r="F73" s="210" t="s">
        <v>2</v>
      </c>
      <c r="G73" s="37"/>
      <c r="H73" s="324">
        <v>409</v>
      </c>
      <c r="I73" s="324" t="s">
        <v>553</v>
      </c>
      <c r="J73" s="325">
        <v>1</v>
      </c>
      <c r="K73" s="325"/>
      <c r="L73" s="325">
        <v>1</v>
      </c>
      <c r="M73" s="51"/>
      <c r="N73" s="321"/>
      <c r="O73" s="289" t="s">
        <v>29</v>
      </c>
      <c r="P73" s="289">
        <v>257</v>
      </c>
      <c r="Q73" s="214" t="s">
        <v>144</v>
      </c>
      <c r="R73" s="309">
        <v>1</v>
      </c>
      <c r="S73" s="309"/>
      <c r="T73" s="309">
        <v>1</v>
      </c>
      <c r="U73" s="309">
        <v>1</v>
      </c>
      <c r="V73" s="309">
        <v>1</v>
      </c>
      <c r="W73" s="310">
        <v>1</v>
      </c>
      <c r="X73" s="310">
        <v>0</v>
      </c>
      <c r="Y73" s="310">
        <v>0</v>
      </c>
      <c r="Z73" s="310">
        <v>0</v>
      </c>
      <c r="AA73" s="310">
        <v>0</v>
      </c>
      <c r="AB73" s="310">
        <v>1</v>
      </c>
      <c r="AC73" s="310">
        <v>0</v>
      </c>
      <c r="AD73" s="310">
        <v>1</v>
      </c>
      <c r="AE73" s="309">
        <v>1</v>
      </c>
      <c r="AF73" s="309">
        <v>0</v>
      </c>
      <c r="AG73" s="311">
        <f t="shared" si="0"/>
        <v>4</v>
      </c>
      <c r="AH73" s="311">
        <f t="shared" si="1"/>
        <v>2</v>
      </c>
      <c r="AI73" s="311">
        <f t="shared" si="2"/>
        <v>2</v>
      </c>
      <c r="AJ73" s="99"/>
      <c r="AM73" s="51"/>
    </row>
    <row r="74" spans="2:39" s="266" customFormat="1" ht="25.5" x14ac:dyDescent="0.25">
      <c r="B74" s="216">
        <v>43237.615277777775</v>
      </c>
      <c r="C74" s="210">
        <v>131</v>
      </c>
      <c r="D74" s="210" t="s">
        <v>330</v>
      </c>
      <c r="E74" s="210" t="s">
        <v>103</v>
      </c>
      <c r="F74" s="210" t="s">
        <v>1</v>
      </c>
      <c r="G74" s="37"/>
      <c r="H74" s="324">
        <v>261</v>
      </c>
      <c r="I74" s="324" t="s">
        <v>554</v>
      </c>
      <c r="J74" s="325"/>
      <c r="K74" s="325">
        <v>1</v>
      </c>
      <c r="L74" s="325">
        <v>1</v>
      </c>
      <c r="M74" s="51"/>
      <c r="N74" s="321"/>
      <c r="O74" s="312" t="s">
        <v>29</v>
      </c>
      <c r="P74" s="313">
        <v>309</v>
      </c>
      <c r="Q74" s="214" t="s">
        <v>79</v>
      </c>
      <c r="R74" s="309">
        <v>0</v>
      </c>
      <c r="S74" s="309">
        <v>1</v>
      </c>
      <c r="T74" s="309">
        <v>1</v>
      </c>
      <c r="U74" s="309">
        <v>1</v>
      </c>
      <c r="V74" s="309">
        <v>1</v>
      </c>
      <c r="W74" s="310">
        <v>0</v>
      </c>
      <c r="X74" s="310">
        <v>0</v>
      </c>
      <c r="Y74" s="310">
        <v>0</v>
      </c>
      <c r="Z74" s="310">
        <v>1</v>
      </c>
      <c r="AA74" s="310">
        <v>0</v>
      </c>
      <c r="AB74" s="310">
        <v>1</v>
      </c>
      <c r="AC74" s="310">
        <v>0</v>
      </c>
      <c r="AD74" s="310">
        <v>1</v>
      </c>
      <c r="AE74" s="309">
        <v>0</v>
      </c>
      <c r="AF74" s="309">
        <v>1</v>
      </c>
      <c r="AG74" s="311">
        <f t="shared" si="0"/>
        <v>4</v>
      </c>
      <c r="AH74" s="311">
        <f t="shared" si="1"/>
        <v>0</v>
      </c>
      <c r="AI74" s="311">
        <f t="shared" si="2"/>
        <v>4</v>
      </c>
      <c r="AJ74" s="99"/>
      <c r="AM74" s="51"/>
    </row>
    <row r="75" spans="2:39" s="266" customFormat="1" x14ac:dyDescent="0.25">
      <c r="B75" s="216">
        <v>43237.63958333333</v>
      </c>
      <c r="C75" s="210">
        <v>415</v>
      </c>
      <c r="D75" s="210" t="s">
        <v>552</v>
      </c>
      <c r="E75" s="210" t="s">
        <v>343</v>
      </c>
      <c r="F75" s="210" t="s">
        <v>1</v>
      </c>
      <c r="G75" s="37"/>
      <c r="H75" s="324">
        <v>134</v>
      </c>
      <c r="I75" s="324" t="s">
        <v>217</v>
      </c>
      <c r="J75" s="325"/>
      <c r="K75" s="325">
        <v>1</v>
      </c>
      <c r="L75" s="325">
        <v>1</v>
      </c>
      <c r="M75" s="51"/>
      <c r="N75" s="321"/>
      <c r="O75" s="312" t="s">
        <v>7</v>
      </c>
      <c r="P75" s="289">
        <v>469</v>
      </c>
      <c r="Q75" s="214" t="s">
        <v>364</v>
      </c>
      <c r="R75" s="309">
        <v>0</v>
      </c>
      <c r="S75" s="309">
        <v>1</v>
      </c>
      <c r="T75" s="309"/>
      <c r="U75" s="309">
        <v>2</v>
      </c>
      <c r="V75" s="309">
        <v>1</v>
      </c>
      <c r="W75" s="310">
        <v>0</v>
      </c>
      <c r="X75" s="310">
        <v>0</v>
      </c>
      <c r="Y75" s="310">
        <v>0</v>
      </c>
      <c r="Z75" s="310">
        <v>1</v>
      </c>
      <c r="AA75" s="310">
        <v>0</v>
      </c>
      <c r="AB75" s="310">
        <v>0</v>
      </c>
      <c r="AC75" s="310">
        <v>1</v>
      </c>
      <c r="AD75" s="310">
        <v>1</v>
      </c>
      <c r="AE75" s="309">
        <v>1</v>
      </c>
      <c r="AF75" s="309">
        <v>0</v>
      </c>
      <c r="AG75" s="311">
        <f t="shared" si="0"/>
        <v>4</v>
      </c>
      <c r="AH75" s="311">
        <f t="shared" si="1"/>
        <v>2</v>
      </c>
      <c r="AI75" s="311">
        <f t="shared" si="2"/>
        <v>2</v>
      </c>
      <c r="AJ75" s="99"/>
      <c r="AM75" s="51"/>
    </row>
    <row r="76" spans="2:39" s="266" customFormat="1" x14ac:dyDescent="0.25">
      <c r="B76" s="216">
        <v>43237.652777777781</v>
      </c>
      <c r="C76" s="210">
        <v>161</v>
      </c>
      <c r="D76" s="210" t="s">
        <v>240</v>
      </c>
      <c r="E76" s="210" t="s">
        <v>34</v>
      </c>
      <c r="F76" s="210" t="s">
        <v>2</v>
      </c>
      <c r="G76" s="37"/>
      <c r="H76" s="324">
        <v>390</v>
      </c>
      <c r="I76" s="324" t="s">
        <v>319</v>
      </c>
      <c r="J76" s="325"/>
      <c r="K76" s="325">
        <v>1</v>
      </c>
      <c r="L76" s="325">
        <v>1</v>
      </c>
      <c r="M76" s="51"/>
      <c r="N76" s="321"/>
      <c r="O76" s="312" t="s">
        <v>7</v>
      </c>
      <c r="P76" s="313">
        <v>165</v>
      </c>
      <c r="Q76" s="214" t="s">
        <v>126</v>
      </c>
      <c r="R76" s="309">
        <v>3</v>
      </c>
      <c r="S76" s="309"/>
      <c r="T76" s="309"/>
      <c r="U76" s="309">
        <v>0</v>
      </c>
      <c r="V76" s="309"/>
      <c r="W76" s="310">
        <v>0</v>
      </c>
      <c r="X76" s="310">
        <v>3</v>
      </c>
      <c r="Y76" s="310">
        <v>0</v>
      </c>
      <c r="Z76" s="310">
        <v>0</v>
      </c>
      <c r="AA76" s="310">
        <v>0</v>
      </c>
      <c r="AB76" s="310">
        <v>0</v>
      </c>
      <c r="AC76" s="310">
        <v>0</v>
      </c>
      <c r="AD76" s="310">
        <v>0</v>
      </c>
      <c r="AE76" s="309"/>
      <c r="AF76" s="309"/>
      <c r="AG76" s="311">
        <f t="shared" si="0"/>
        <v>3</v>
      </c>
      <c r="AH76" s="311">
        <f t="shared" si="1"/>
        <v>0</v>
      </c>
      <c r="AI76" s="311">
        <f t="shared" si="2"/>
        <v>3</v>
      </c>
      <c r="AJ76" s="99"/>
      <c r="AM76" s="51"/>
    </row>
    <row r="77" spans="2:39" s="266" customFormat="1" x14ac:dyDescent="0.25">
      <c r="B77" s="216">
        <v>43237.664583333331</v>
      </c>
      <c r="C77" s="210">
        <v>110</v>
      </c>
      <c r="D77" s="210" t="s">
        <v>235</v>
      </c>
      <c r="E77" s="210" t="s">
        <v>7</v>
      </c>
      <c r="F77" s="210" t="s">
        <v>1</v>
      </c>
      <c r="G77" s="37"/>
      <c r="H77" s="324">
        <v>97</v>
      </c>
      <c r="I77" s="324" t="s">
        <v>555</v>
      </c>
      <c r="J77" s="325"/>
      <c r="K77" s="325">
        <v>1</v>
      </c>
      <c r="L77" s="325">
        <v>1</v>
      </c>
      <c r="M77" s="51"/>
      <c r="N77" s="321"/>
      <c r="O77" s="312" t="s">
        <v>7</v>
      </c>
      <c r="P77" s="313">
        <v>164</v>
      </c>
      <c r="Q77" s="214" t="s">
        <v>38</v>
      </c>
      <c r="R77" s="309">
        <v>2</v>
      </c>
      <c r="S77" s="309">
        <v>1</v>
      </c>
      <c r="T77" s="309"/>
      <c r="U77" s="309">
        <v>0</v>
      </c>
      <c r="V77" s="309"/>
      <c r="W77" s="310">
        <v>0</v>
      </c>
      <c r="X77" s="310">
        <v>2</v>
      </c>
      <c r="Y77" s="310">
        <v>1</v>
      </c>
      <c r="Z77" s="310">
        <v>0</v>
      </c>
      <c r="AA77" s="310">
        <v>0</v>
      </c>
      <c r="AB77" s="310">
        <v>0</v>
      </c>
      <c r="AC77" s="310">
        <v>0</v>
      </c>
      <c r="AD77" s="310">
        <v>0</v>
      </c>
      <c r="AE77" s="309"/>
      <c r="AF77" s="309"/>
      <c r="AG77" s="311">
        <f t="shared" si="0"/>
        <v>3</v>
      </c>
      <c r="AH77" s="311">
        <f t="shared" si="1"/>
        <v>1</v>
      </c>
      <c r="AI77" s="311">
        <f t="shared" si="2"/>
        <v>2</v>
      </c>
      <c r="AJ77" s="99"/>
      <c r="AM77" s="51"/>
    </row>
    <row r="78" spans="2:39" s="266" customFormat="1" x14ac:dyDescent="0.25">
      <c r="B78" s="216">
        <v>43237.690972222219</v>
      </c>
      <c r="C78" s="210">
        <v>110</v>
      </c>
      <c r="D78" s="210" t="s">
        <v>235</v>
      </c>
      <c r="E78" s="210" t="s">
        <v>7</v>
      </c>
      <c r="F78" s="210" t="s">
        <v>2</v>
      </c>
      <c r="G78" s="37"/>
      <c r="H78" s="324">
        <v>174</v>
      </c>
      <c r="I78" s="324" t="s">
        <v>489</v>
      </c>
      <c r="J78" s="325">
        <v>1</v>
      </c>
      <c r="K78" s="325"/>
      <c r="L78" s="325">
        <v>1</v>
      </c>
      <c r="M78" s="51"/>
      <c r="N78" s="321"/>
      <c r="O78" s="289" t="s">
        <v>7</v>
      </c>
      <c r="P78" s="289">
        <v>389</v>
      </c>
      <c r="Q78" s="214" t="s">
        <v>101</v>
      </c>
      <c r="R78" s="309">
        <v>1</v>
      </c>
      <c r="S78" s="309">
        <v>2</v>
      </c>
      <c r="T78" s="309"/>
      <c r="U78" s="309">
        <v>0</v>
      </c>
      <c r="V78" s="309"/>
      <c r="W78" s="310">
        <v>0</v>
      </c>
      <c r="X78" s="310">
        <v>1</v>
      </c>
      <c r="Y78" s="310">
        <v>0</v>
      </c>
      <c r="Z78" s="310">
        <v>2</v>
      </c>
      <c r="AA78" s="310">
        <v>0</v>
      </c>
      <c r="AB78" s="310">
        <v>0</v>
      </c>
      <c r="AC78" s="310">
        <v>0</v>
      </c>
      <c r="AD78" s="310">
        <v>0</v>
      </c>
      <c r="AE78" s="309"/>
      <c r="AF78" s="309"/>
      <c r="AG78" s="311">
        <f t="shared" si="0"/>
        <v>3</v>
      </c>
      <c r="AH78" s="311">
        <f t="shared" si="1"/>
        <v>0</v>
      </c>
      <c r="AI78" s="311">
        <f t="shared" si="2"/>
        <v>3</v>
      </c>
      <c r="AJ78" s="99"/>
      <c r="AM78" s="51"/>
    </row>
    <row r="79" spans="2:39" s="266" customFormat="1" x14ac:dyDescent="0.25">
      <c r="B79" s="216">
        <v>43238.393750000003</v>
      </c>
      <c r="C79" s="210">
        <v>161</v>
      </c>
      <c r="D79" s="210" t="s">
        <v>240</v>
      </c>
      <c r="E79" s="210" t="s">
        <v>34</v>
      </c>
      <c r="F79" s="210" t="s">
        <v>2</v>
      </c>
      <c r="G79" s="37"/>
      <c r="H79" s="324">
        <v>459</v>
      </c>
      <c r="I79" s="324" t="s">
        <v>556</v>
      </c>
      <c r="J79" s="325">
        <v>3</v>
      </c>
      <c r="K79" s="325"/>
      <c r="L79" s="325">
        <v>3</v>
      </c>
      <c r="M79" s="51"/>
      <c r="N79" s="321"/>
      <c r="O79" s="289" t="s">
        <v>29</v>
      </c>
      <c r="P79" s="289">
        <v>224</v>
      </c>
      <c r="Q79" s="214" t="s">
        <v>145</v>
      </c>
      <c r="R79" s="309">
        <v>1</v>
      </c>
      <c r="S79" s="309">
        <v>1</v>
      </c>
      <c r="T79" s="309">
        <v>1</v>
      </c>
      <c r="U79" s="309">
        <v>0</v>
      </c>
      <c r="V79" s="309"/>
      <c r="W79" s="310">
        <v>0</v>
      </c>
      <c r="X79" s="310">
        <v>1</v>
      </c>
      <c r="Y79" s="310">
        <v>0</v>
      </c>
      <c r="Z79" s="310">
        <v>1</v>
      </c>
      <c r="AA79" s="310">
        <v>1</v>
      </c>
      <c r="AB79" s="310">
        <v>0</v>
      </c>
      <c r="AC79" s="310">
        <v>0</v>
      </c>
      <c r="AD79" s="310">
        <v>0</v>
      </c>
      <c r="AE79" s="309"/>
      <c r="AF79" s="309"/>
      <c r="AG79" s="311">
        <f t="shared" si="0"/>
        <v>3</v>
      </c>
      <c r="AH79" s="311">
        <f t="shared" si="1"/>
        <v>1</v>
      </c>
      <c r="AI79" s="311">
        <f t="shared" si="2"/>
        <v>2</v>
      </c>
      <c r="AJ79" s="99"/>
      <c r="AM79" s="51"/>
    </row>
    <row r="80" spans="2:39" s="266" customFormat="1" x14ac:dyDescent="0.25">
      <c r="B80" s="216">
        <v>43238.62222222222</v>
      </c>
      <c r="C80" s="210">
        <v>131</v>
      </c>
      <c r="D80" s="210" t="s">
        <v>330</v>
      </c>
      <c r="E80" s="210" t="s">
        <v>103</v>
      </c>
      <c r="F80" s="210" t="s">
        <v>1</v>
      </c>
      <c r="G80" s="37"/>
      <c r="H80" s="324">
        <v>123</v>
      </c>
      <c r="I80" s="324" t="s">
        <v>214</v>
      </c>
      <c r="J80" s="325"/>
      <c r="K80" s="325">
        <v>1</v>
      </c>
      <c r="L80" s="325">
        <v>1</v>
      </c>
      <c r="M80" s="51"/>
      <c r="N80" s="321"/>
      <c r="O80" s="312" t="s">
        <v>7</v>
      </c>
      <c r="P80" s="313">
        <v>178</v>
      </c>
      <c r="Q80" s="214" t="s">
        <v>27</v>
      </c>
      <c r="R80" s="309">
        <v>0</v>
      </c>
      <c r="S80" s="309"/>
      <c r="T80" s="309">
        <v>2</v>
      </c>
      <c r="U80" s="309">
        <v>0</v>
      </c>
      <c r="V80" s="309">
        <v>1</v>
      </c>
      <c r="W80" s="310">
        <v>0</v>
      </c>
      <c r="X80" s="310">
        <v>0</v>
      </c>
      <c r="Y80" s="310">
        <v>0</v>
      </c>
      <c r="Z80" s="310">
        <v>0</v>
      </c>
      <c r="AA80" s="310">
        <v>2</v>
      </c>
      <c r="AB80" s="310">
        <v>0</v>
      </c>
      <c r="AC80" s="310">
        <v>0</v>
      </c>
      <c r="AD80" s="310">
        <v>0</v>
      </c>
      <c r="AE80" s="309">
        <v>1</v>
      </c>
      <c r="AF80" s="309">
        <v>0</v>
      </c>
      <c r="AG80" s="311">
        <f t="shared" si="0"/>
        <v>3</v>
      </c>
      <c r="AH80" s="311">
        <f t="shared" si="1"/>
        <v>3</v>
      </c>
      <c r="AI80" s="311">
        <f t="shared" si="2"/>
        <v>0</v>
      </c>
      <c r="AJ80" s="99"/>
      <c r="AM80" s="51"/>
    </row>
    <row r="81" spans="2:39" s="266" customFormat="1" x14ac:dyDescent="0.25">
      <c r="B81" s="216">
        <v>43238.73333333333</v>
      </c>
      <c r="C81" s="210">
        <v>505</v>
      </c>
      <c r="D81" s="210" t="s">
        <v>495</v>
      </c>
      <c r="E81" s="210" t="s">
        <v>7</v>
      </c>
      <c r="F81" s="210" t="s">
        <v>2</v>
      </c>
      <c r="G81" s="37"/>
      <c r="H81" s="324">
        <v>162</v>
      </c>
      <c r="I81" s="324" t="s">
        <v>557</v>
      </c>
      <c r="J81" s="325"/>
      <c r="K81" s="325">
        <v>1</v>
      </c>
      <c r="L81" s="325">
        <v>1</v>
      </c>
      <c r="M81" s="51"/>
      <c r="N81" s="321"/>
      <c r="O81" s="289" t="s">
        <v>7</v>
      </c>
      <c r="P81" s="289">
        <v>229</v>
      </c>
      <c r="Q81" s="214" t="s">
        <v>156</v>
      </c>
      <c r="R81" s="309">
        <v>1</v>
      </c>
      <c r="S81" s="309"/>
      <c r="T81" s="309"/>
      <c r="U81" s="309">
        <v>1</v>
      </c>
      <c r="V81" s="309">
        <v>1</v>
      </c>
      <c r="W81" s="310">
        <v>0</v>
      </c>
      <c r="X81" s="310">
        <v>1</v>
      </c>
      <c r="Y81" s="310">
        <v>0</v>
      </c>
      <c r="Z81" s="310">
        <v>0</v>
      </c>
      <c r="AA81" s="310">
        <v>0</v>
      </c>
      <c r="AB81" s="310">
        <v>0</v>
      </c>
      <c r="AC81" s="310">
        <v>0</v>
      </c>
      <c r="AD81" s="310">
        <v>1</v>
      </c>
      <c r="AE81" s="309">
        <v>0</v>
      </c>
      <c r="AF81" s="309">
        <v>1</v>
      </c>
      <c r="AG81" s="311">
        <f t="shared" ref="AG81:AG144" si="3">+SUM(R81:V81)</f>
        <v>3</v>
      </c>
      <c r="AH81" s="311">
        <f t="shared" ref="AH81:AH144" si="4">+W81+Y81+AA81+AC81+AE81</f>
        <v>0</v>
      </c>
      <c r="AI81" s="311">
        <f t="shared" ref="AI81:AI144" si="5">+X81+Z81+AB81+AD81+AF81</f>
        <v>3</v>
      </c>
      <c r="AJ81" s="99"/>
      <c r="AM81" s="51"/>
    </row>
    <row r="82" spans="2:39" s="266" customFormat="1" x14ac:dyDescent="0.25">
      <c r="B82" s="216">
        <v>43238.754861111112</v>
      </c>
      <c r="C82" s="210">
        <v>186</v>
      </c>
      <c r="D82" s="210" t="s">
        <v>284</v>
      </c>
      <c r="E82" s="210" t="s">
        <v>7</v>
      </c>
      <c r="F82" s="210" t="s">
        <v>1</v>
      </c>
      <c r="G82" s="37"/>
      <c r="H82" s="324">
        <v>509</v>
      </c>
      <c r="I82" s="324" t="s">
        <v>558</v>
      </c>
      <c r="J82" s="325"/>
      <c r="K82" s="325">
        <v>1</v>
      </c>
      <c r="L82" s="325">
        <v>1</v>
      </c>
      <c r="M82" s="51"/>
      <c r="N82" s="321"/>
      <c r="O82" s="312" t="s">
        <v>41</v>
      </c>
      <c r="P82" s="313">
        <v>184</v>
      </c>
      <c r="Q82" s="214" t="s">
        <v>73</v>
      </c>
      <c r="R82" s="309">
        <v>0</v>
      </c>
      <c r="S82" s="309"/>
      <c r="T82" s="309">
        <v>1</v>
      </c>
      <c r="U82" s="309">
        <v>0</v>
      </c>
      <c r="V82" s="309">
        <v>2</v>
      </c>
      <c r="W82" s="310">
        <v>0</v>
      </c>
      <c r="X82" s="310">
        <v>0</v>
      </c>
      <c r="Y82" s="310">
        <v>0</v>
      </c>
      <c r="Z82" s="310">
        <v>0</v>
      </c>
      <c r="AA82" s="310">
        <v>1</v>
      </c>
      <c r="AB82" s="310">
        <v>0</v>
      </c>
      <c r="AC82" s="310">
        <v>0</v>
      </c>
      <c r="AD82" s="310">
        <v>0</v>
      </c>
      <c r="AE82" s="309">
        <v>1</v>
      </c>
      <c r="AF82" s="309">
        <v>1</v>
      </c>
      <c r="AG82" s="311">
        <f t="shared" si="3"/>
        <v>3</v>
      </c>
      <c r="AH82" s="311">
        <f t="shared" si="4"/>
        <v>2</v>
      </c>
      <c r="AI82" s="311">
        <f t="shared" si="5"/>
        <v>1</v>
      </c>
      <c r="AJ82" s="99"/>
      <c r="AM82" s="51"/>
    </row>
    <row r="83" spans="2:39" s="266" customFormat="1" x14ac:dyDescent="0.25">
      <c r="B83" s="216">
        <v>43238.762499999997</v>
      </c>
      <c r="C83" s="210">
        <v>367</v>
      </c>
      <c r="D83" s="210" t="s">
        <v>233</v>
      </c>
      <c r="E83" s="210" t="s">
        <v>7</v>
      </c>
      <c r="F83" s="210" t="s">
        <v>2</v>
      </c>
      <c r="G83" s="37"/>
      <c r="H83" s="324" t="s">
        <v>3</v>
      </c>
      <c r="I83" s="324"/>
      <c r="J83" s="325">
        <v>50</v>
      </c>
      <c r="K83" s="325">
        <v>82</v>
      </c>
      <c r="L83" s="325">
        <v>132</v>
      </c>
      <c r="M83" s="51"/>
      <c r="N83" s="321"/>
      <c r="O83" s="289" t="s">
        <v>7</v>
      </c>
      <c r="P83" s="289">
        <v>197</v>
      </c>
      <c r="Q83" s="214" t="s">
        <v>150</v>
      </c>
      <c r="R83" s="309">
        <v>2</v>
      </c>
      <c r="S83" s="309"/>
      <c r="T83" s="309"/>
      <c r="U83" s="309">
        <v>0</v>
      </c>
      <c r="V83" s="309"/>
      <c r="W83" s="310">
        <v>1</v>
      </c>
      <c r="X83" s="310">
        <v>1</v>
      </c>
      <c r="Y83" s="310">
        <v>0</v>
      </c>
      <c r="Z83" s="310">
        <v>0</v>
      </c>
      <c r="AA83" s="310">
        <v>0</v>
      </c>
      <c r="AB83" s="310">
        <v>0</v>
      </c>
      <c r="AC83" s="310">
        <v>0</v>
      </c>
      <c r="AD83" s="310">
        <v>0</v>
      </c>
      <c r="AE83" s="309"/>
      <c r="AF83" s="309"/>
      <c r="AG83" s="311">
        <f t="shared" si="3"/>
        <v>2</v>
      </c>
      <c r="AH83" s="311">
        <f t="shared" si="4"/>
        <v>1</v>
      </c>
      <c r="AI83" s="311">
        <f t="shared" si="5"/>
        <v>1</v>
      </c>
      <c r="AJ83" s="99"/>
      <c r="AM83" s="51"/>
    </row>
    <row r="84" spans="2:39" s="266" customFormat="1" x14ac:dyDescent="0.25">
      <c r="B84" s="216">
        <v>43239.371527777781</v>
      </c>
      <c r="C84" s="210">
        <v>382</v>
      </c>
      <c r="D84" s="210" t="s">
        <v>232</v>
      </c>
      <c r="E84" s="210" t="s">
        <v>136</v>
      </c>
      <c r="F84" s="210" t="s">
        <v>1</v>
      </c>
      <c r="G84" s="37"/>
      <c r="H84" s="331"/>
      <c r="I84"/>
      <c r="J84"/>
      <c r="K84"/>
      <c r="L84"/>
      <c r="M84" s="51"/>
      <c r="N84" s="321"/>
      <c r="O84" s="312" t="s">
        <v>52</v>
      </c>
      <c r="P84" s="313">
        <v>137</v>
      </c>
      <c r="Q84" s="214" t="s">
        <v>53</v>
      </c>
      <c r="R84" s="309">
        <v>1</v>
      </c>
      <c r="S84" s="309">
        <v>1</v>
      </c>
      <c r="T84" s="309"/>
      <c r="U84" s="309">
        <v>0</v>
      </c>
      <c r="V84" s="309"/>
      <c r="W84" s="310">
        <v>1</v>
      </c>
      <c r="X84" s="310">
        <v>0</v>
      </c>
      <c r="Y84" s="310">
        <v>1</v>
      </c>
      <c r="Z84" s="310">
        <v>0</v>
      </c>
      <c r="AA84" s="310">
        <v>0</v>
      </c>
      <c r="AB84" s="310">
        <v>0</v>
      </c>
      <c r="AC84" s="310">
        <v>0</v>
      </c>
      <c r="AD84" s="310">
        <v>0</v>
      </c>
      <c r="AE84" s="309"/>
      <c r="AF84" s="309"/>
      <c r="AG84" s="311">
        <f t="shared" si="3"/>
        <v>2</v>
      </c>
      <c r="AH84" s="311">
        <f t="shared" si="4"/>
        <v>2</v>
      </c>
      <c r="AI84" s="311">
        <f t="shared" si="5"/>
        <v>0</v>
      </c>
      <c r="AJ84" s="99"/>
      <c r="AM84" s="51"/>
    </row>
    <row r="85" spans="2:39" s="266" customFormat="1" x14ac:dyDescent="0.25">
      <c r="B85" s="216">
        <v>43239.502083333333</v>
      </c>
      <c r="C85" s="210">
        <v>167</v>
      </c>
      <c r="D85" s="210" t="s">
        <v>302</v>
      </c>
      <c r="E85" s="210" t="s">
        <v>7</v>
      </c>
      <c r="F85" s="210" t="s">
        <v>2</v>
      </c>
      <c r="G85" s="37"/>
      <c r="H85" s="286"/>
      <c r="I85" s="287"/>
      <c r="J85" s="287"/>
      <c r="K85" s="287"/>
      <c r="L85" s="287"/>
      <c r="M85" s="51"/>
      <c r="N85" s="245"/>
      <c r="O85" s="312" t="s">
        <v>91</v>
      </c>
      <c r="P85" s="313">
        <v>117</v>
      </c>
      <c r="Q85" s="214" t="s">
        <v>92</v>
      </c>
      <c r="R85" s="309">
        <v>0</v>
      </c>
      <c r="S85" s="309">
        <v>2</v>
      </c>
      <c r="T85" s="309"/>
      <c r="U85" s="309">
        <v>0</v>
      </c>
      <c r="V85" s="309"/>
      <c r="W85" s="310">
        <v>0</v>
      </c>
      <c r="X85" s="310">
        <v>0</v>
      </c>
      <c r="Y85" s="310">
        <v>0</v>
      </c>
      <c r="Z85" s="310">
        <v>2</v>
      </c>
      <c r="AA85" s="310">
        <v>0</v>
      </c>
      <c r="AB85" s="310">
        <v>0</v>
      </c>
      <c r="AC85" s="310">
        <v>0</v>
      </c>
      <c r="AD85" s="310">
        <v>0</v>
      </c>
      <c r="AE85" s="309"/>
      <c r="AF85" s="309"/>
      <c r="AG85" s="311">
        <f t="shared" si="3"/>
        <v>2</v>
      </c>
      <c r="AH85" s="311">
        <f t="shared" si="4"/>
        <v>0</v>
      </c>
      <c r="AI85" s="311">
        <f t="shared" si="5"/>
        <v>2</v>
      </c>
      <c r="AJ85" s="99"/>
      <c r="AM85" s="51"/>
    </row>
    <row r="86" spans="2:39" s="266" customFormat="1" x14ac:dyDescent="0.25">
      <c r="B86" s="216">
        <v>43239.513194444444</v>
      </c>
      <c r="C86" s="210">
        <v>167</v>
      </c>
      <c r="D86" s="210" t="s">
        <v>302</v>
      </c>
      <c r="E86" s="210" t="s">
        <v>7</v>
      </c>
      <c r="F86" s="210" t="s">
        <v>2</v>
      </c>
      <c r="G86" s="37"/>
      <c r="H86" s="286"/>
      <c r="I86" s="287"/>
      <c r="J86" s="287"/>
      <c r="K86" s="287"/>
      <c r="L86" s="287"/>
      <c r="M86" s="51"/>
      <c r="N86" s="245"/>
      <c r="O86" s="289" t="s">
        <v>56</v>
      </c>
      <c r="P86" s="289">
        <v>501</v>
      </c>
      <c r="Q86" s="214" t="s">
        <v>427</v>
      </c>
      <c r="R86" s="309">
        <v>0</v>
      </c>
      <c r="S86" s="309">
        <v>2</v>
      </c>
      <c r="T86" s="309"/>
      <c r="U86" s="309">
        <v>0</v>
      </c>
      <c r="V86" s="309"/>
      <c r="W86" s="310">
        <v>0</v>
      </c>
      <c r="X86" s="310">
        <v>0</v>
      </c>
      <c r="Y86" s="310">
        <v>1</v>
      </c>
      <c r="Z86" s="310">
        <v>1</v>
      </c>
      <c r="AA86" s="310">
        <v>0</v>
      </c>
      <c r="AB86" s="310">
        <v>0</v>
      </c>
      <c r="AC86" s="310">
        <v>0</v>
      </c>
      <c r="AD86" s="310">
        <v>0</v>
      </c>
      <c r="AE86" s="309"/>
      <c r="AF86" s="309"/>
      <c r="AG86" s="311">
        <f t="shared" si="3"/>
        <v>2</v>
      </c>
      <c r="AH86" s="311">
        <f t="shared" si="4"/>
        <v>1</v>
      </c>
      <c r="AI86" s="311">
        <f t="shared" si="5"/>
        <v>1</v>
      </c>
      <c r="AJ86" s="99"/>
      <c r="AM86" s="51"/>
    </row>
    <row r="87" spans="2:39" s="266" customFormat="1" x14ac:dyDescent="0.25">
      <c r="B87" s="216">
        <v>43239.598611111112</v>
      </c>
      <c r="C87" s="210">
        <v>378</v>
      </c>
      <c r="D87" s="210" t="s">
        <v>221</v>
      </c>
      <c r="E87" s="210" t="s">
        <v>7</v>
      </c>
      <c r="F87" s="210" t="s">
        <v>2</v>
      </c>
      <c r="G87" s="37"/>
      <c r="H87" s="265"/>
      <c r="L87" s="287"/>
      <c r="M87" s="51"/>
      <c r="N87" s="245"/>
      <c r="O87" s="312" t="s">
        <v>39</v>
      </c>
      <c r="P87" s="313">
        <v>152</v>
      </c>
      <c r="Q87" s="214" t="s">
        <v>83</v>
      </c>
      <c r="R87" s="309">
        <v>1</v>
      </c>
      <c r="S87" s="309"/>
      <c r="T87" s="309">
        <v>1</v>
      </c>
      <c r="U87" s="309">
        <v>0</v>
      </c>
      <c r="V87" s="309"/>
      <c r="W87" s="310">
        <v>0</v>
      </c>
      <c r="X87" s="310">
        <v>1</v>
      </c>
      <c r="Y87" s="310">
        <v>0</v>
      </c>
      <c r="Z87" s="310">
        <v>0</v>
      </c>
      <c r="AA87" s="310">
        <v>0</v>
      </c>
      <c r="AB87" s="310">
        <v>1</v>
      </c>
      <c r="AC87" s="310">
        <v>0</v>
      </c>
      <c r="AD87" s="310">
        <v>0</v>
      </c>
      <c r="AE87" s="309"/>
      <c r="AF87" s="309"/>
      <c r="AG87" s="311">
        <f t="shared" si="3"/>
        <v>2</v>
      </c>
      <c r="AH87" s="311">
        <f t="shared" si="4"/>
        <v>0</v>
      </c>
      <c r="AI87" s="311">
        <f t="shared" si="5"/>
        <v>2</v>
      </c>
      <c r="AJ87" s="99"/>
      <c r="AM87" s="51"/>
    </row>
    <row r="88" spans="2:39" s="266" customFormat="1" x14ac:dyDescent="0.25">
      <c r="B88" s="216">
        <v>43239.785416666666</v>
      </c>
      <c r="C88" s="210">
        <v>511</v>
      </c>
      <c r="D88" s="210" t="s">
        <v>504</v>
      </c>
      <c r="E88" s="210" t="s">
        <v>7</v>
      </c>
      <c r="F88" s="210" t="s">
        <v>1</v>
      </c>
      <c r="G88" s="37"/>
      <c r="H88" s="265"/>
      <c r="L88" s="287"/>
      <c r="M88" s="51"/>
      <c r="N88" s="245"/>
      <c r="O88" s="312" t="s">
        <v>80</v>
      </c>
      <c r="P88" s="313">
        <v>121</v>
      </c>
      <c r="Q88" s="214" t="s">
        <v>81</v>
      </c>
      <c r="R88" s="309">
        <v>1</v>
      </c>
      <c r="S88" s="309"/>
      <c r="T88" s="309">
        <v>1</v>
      </c>
      <c r="U88" s="309">
        <v>0</v>
      </c>
      <c r="V88" s="309"/>
      <c r="W88" s="310">
        <v>0</v>
      </c>
      <c r="X88" s="310">
        <v>1</v>
      </c>
      <c r="Y88" s="310">
        <v>0</v>
      </c>
      <c r="Z88" s="310">
        <v>0</v>
      </c>
      <c r="AA88" s="310">
        <v>0</v>
      </c>
      <c r="AB88" s="310">
        <v>1</v>
      </c>
      <c r="AC88" s="310">
        <v>0</v>
      </c>
      <c r="AD88" s="310">
        <v>0</v>
      </c>
      <c r="AE88" s="309"/>
      <c r="AF88" s="309"/>
      <c r="AG88" s="311">
        <f t="shared" si="3"/>
        <v>2</v>
      </c>
      <c r="AH88" s="311">
        <f t="shared" si="4"/>
        <v>0</v>
      </c>
      <c r="AI88" s="311">
        <f t="shared" si="5"/>
        <v>2</v>
      </c>
      <c r="AJ88" s="99"/>
      <c r="AM88" s="51"/>
    </row>
    <row r="89" spans="2:39" s="266" customFormat="1" x14ac:dyDescent="0.25">
      <c r="B89" s="216">
        <v>43240.518055555556</v>
      </c>
      <c r="C89" s="210">
        <v>409</v>
      </c>
      <c r="D89" s="210" t="s">
        <v>553</v>
      </c>
      <c r="E89" s="210" t="s">
        <v>343</v>
      </c>
      <c r="F89" s="210" t="s">
        <v>2</v>
      </c>
      <c r="G89" s="37"/>
      <c r="H89" s="265"/>
      <c r="M89" s="51"/>
      <c r="N89" s="245"/>
      <c r="O89" s="289" t="s">
        <v>113</v>
      </c>
      <c r="P89" s="289">
        <v>457</v>
      </c>
      <c r="Q89" s="289" t="s">
        <v>346</v>
      </c>
      <c r="R89" s="309">
        <v>1</v>
      </c>
      <c r="S89" s="309"/>
      <c r="T89" s="309">
        <v>1</v>
      </c>
      <c r="U89" s="309">
        <v>0</v>
      </c>
      <c r="V89" s="309"/>
      <c r="W89" s="310">
        <v>0</v>
      </c>
      <c r="X89" s="310">
        <v>1</v>
      </c>
      <c r="Y89" s="310">
        <v>0</v>
      </c>
      <c r="Z89" s="310">
        <v>0</v>
      </c>
      <c r="AA89" s="310">
        <v>0</v>
      </c>
      <c r="AB89" s="310">
        <v>1</v>
      </c>
      <c r="AC89" s="310">
        <v>0</v>
      </c>
      <c r="AD89" s="310">
        <v>0</v>
      </c>
      <c r="AE89" s="309"/>
      <c r="AF89" s="309"/>
      <c r="AG89" s="311">
        <f t="shared" si="3"/>
        <v>2</v>
      </c>
      <c r="AH89" s="311">
        <f t="shared" si="4"/>
        <v>0</v>
      </c>
      <c r="AI89" s="311">
        <f t="shared" si="5"/>
        <v>2</v>
      </c>
      <c r="AJ89" s="99"/>
      <c r="AM89" s="51"/>
    </row>
    <row r="90" spans="2:39" s="266" customFormat="1" x14ac:dyDescent="0.25">
      <c r="B90" s="216">
        <v>43240.631944444445</v>
      </c>
      <c r="C90" s="210">
        <v>469</v>
      </c>
      <c r="D90" s="210" t="s">
        <v>420</v>
      </c>
      <c r="E90" s="210" t="s">
        <v>7</v>
      </c>
      <c r="F90" s="210" t="s">
        <v>2</v>
      </c>
      <c r="G90" s="37"/>
      <c r="H90" s="265"/>
      <c r="M90" s="51"/>
      <c r="N90" s="245"/>
      <c r="O90" s="289" t="s">
        <v>7</v>
      </c>
      <c r="P90" s="289">
        <v>263</v>
      </c>
      <c r="Q90" s="214" t="s">
        <v>158</v>
      </c>
      <c r="R90" s="309">
        <v>0</v>
      </c>
      <c r="S90" s="309">
        <v>1</v>
      </c>
      <c r="T90" s="309">
        <v>1</v>
      </c>
      <c r="U90" s="309">
        <v>0</v>
      </c>
      <c r="V90" s="309"/>
      <c r="W90" s="310">
        <v>0</v>
      </c>
      <c r="X90" s="310">
        <v>0</v>
      </c>
      <c r="Y90" s="310">
        <v>0</v>
      </c>
      <c r="Z90" s="310">
        <v>1</v>
      </c>
      <c r="AA90" s="310">
        <v>0</v>
      </c>
      <c r="AB90" s="310">
        <v>1</v>
      </c>
      <c r="AC90" s="310">
        <v>0</v>
      </c>
      <c r="AD90" s="310">
        <v>0</v>
      </c>
      <c r="AE90" s="309"/>
      <c r="AF90" s="309"/>
      <c r="AG90" s="311">
        <f t="shared" si="3"/>
        <v>2</v>
      </c>
      <c r="AH90" s="311">
        <f t="shared" si="4"/>
        <v>0</v>
      </c>
      <c r="AI90" s="311">
        <f t="shared" si="5"/>
        <v>2</v>
      </c>
      <c r="AJ90" s="99"/>
      <c r="AM90" s="51"/>
    </row>
    <row r="91" spans="2:39" s="266" customFormat="1" x14ac:dyDescent="0.25">
      <c r="B91" s="216">
        <v>43240.65</v>
      </c>
      <c r="C91" s="210">
        <v>161</v>
      </c>
      <c r="D91" s="210" t="s">
        <v>240</v>
      </c>
      <c r="E91" s="210" t="s">
        <v>34</v>
      </c>
      <c r="F91" s="210" t="s">
        <v>1</v>
      </c>
      <c r="G91" s="37"/>
      <c r="H91" s="265"/>
      <c r="M91" s="51"/>
      <c r="N91" s="245"/>
      <c r="O91" s="312" t="s">
        <v>7</v>
      </c>
      <c r="P91" s="289">
        <v>461</v>
      </c>
      <c r="Q91" s="214" t="s">
        <v>356</v>
      </c>
      <c r="R91" s="309">
        <v>1</v>
      </c>
      <c r="S91" s="309"/>
      <c r="T91" s="309"/>
      <c r="U91" s="309">
        <v>0</v>
      </c>
      <c r="V91" s="309">
        <v>1</v>
      </c>
      <c r="W91" s="310">
        <v>1</v>
      </c>
      <c r="X91" s="310">
        <v>0</v>
      </c>
      <c r="Y91" s="310">
        <v>0</v>
      </c>
      <c r="Z91" s="310">
        <v>0</v>
      </c>
      <c r="AA91" s="310">
        <v>0</v>
      </c>
      <c r="AB91" s="310">
        <v>0</v>
      </c>
      <c r="AC91" s="310">
        <v>0</v>
      </c>
      <c r="AD91" s="310">
        <v>0</v>
      </c>
      <c r="AE91" s="309">
        <v>1</v>
      </c>
      <c r="AF91" s="309">
        <v>0</v>
      </c>
      <c r="AG91" s="311">
        <f t="shared" si="3"/>
        <v>2</v>
      </c>
      <c r="AH91" s="311">
        <f t="shared" si="4"/>
        <v>2</v>
      </c>
      <c r="AI91" s="311">
        <f t="shared" si="5"/>
        <v>0</v>
      </c>
      <c r="AJ91" s="99"/>
      <c r="AM91" s="51"/>
    </row>
    <row r="92" spans="2:39" s="266" customFormat="1" x14ac:dyDescent="0.25">
      <c r="B92" s="216">
        <v>43241.364583333336</v>
      </c>
      <c r="C92" s="210">
        <v>253</v>
      </c>
      <c r="D92" s="210" t="s">
        <v>282</v>
      </c>
      <c r="E92" s="210" t="s">
        <v>7</v>
      </c>
      <c r="F92" s="210" t="s">
        <v>1</v>
      </c>
      <c r="G92" s="37"/>
      <c r="H92" s="577" t="s">
        <v>561</v>
      </c>
      <c r="I92" s="577"/>
      <c r="J92" s="577"/>
      <c r="K92" s="577"/>
      <c r="M92" s="51"/>
      <c r="N92" s="245"/>
      <c r="O92" s="289" t="s">
        <v>7</v>
      </c>
      <c r="P92" s="289">
        <v>248</v>
      </c>
      <c r="Q92" s="214" t="s">
        <v>146</v>
      </c>
      <c r="R92" s="309">
        <v>1</v>
      </c>
      <c r="S92" s="309"/>
      <c r="T92" s="309"/>
      <c r="U92" s="309">
        <v>0</v>
      </c>
      <c r="V92" s="309">
        <v>1</v>
      </c>
      <c r="W92" s="310">
        <v>0</v>
      </c>
      <c r="X92" s="310">
        <v>1</v>
      </c>
      <c r="Y92" s="310">
        <v>0</v>
      </c>
      <c r="Z92" s="310">
        <v>0</v>
      </c>
      <c r="AA92" s="310">
        <v>0</v>
      </c>
      <c r="AB92" s="310">
        <v>0</v>
      </c>
      <c r="AC92" s="310">
        <v>0</v>
      </c>
      <c r="AD92" s="310">
        <v>0</v>
      </c>
      <c r="AE92" s="309">
        <v>1</v>
      </c>
      <c r="AF92" s="309">
        <v>0</v>
      </c>
      <c r="AG92" s="311">
        <f t="shared" si="3"/>
        <v>2</v>
      </c>
      <c r="AH92" s="311">
        <f t="shared" si="4"/>
        <v>1</v>
      </c>
      <c r="AI92" s="311">
        <f t="shared" si="5"/>
        <v>1</v>
      </c>
      <c r="AJ92" s="99"/>
      <c r="AM92" s="51"/>
    </row>
    <row r="93" spans="2:39" s="266" customFormat="1" ht="24" x14ac:dyDescent="0.25">
      <c r="B93" s="216">
        <v>43241.497916666667</v>
      </c>
      <c r="C93" s="210">
        <v>261</v>
      </c>
      <c r="D93" s="210" t="s">
        <v>554</v>
      </c>
      <c r="E93" s="210" t="s">
        <v>7</v>
      </c>
      <c r="F93" s="210" t="s">
        <v>1</v>
      </c>
      <c r="G93" s="37"/>
      <c r="H93" s="269" t="s">
        <v>500</v>
      </c>
      <c r="I93" s="269"/>
      <c r="J93" s="269"/>
      <c r="K93" s="288"/>
      <c r="L93" s="287"/>
      <c r="M93" s="51"/>
      <c r="N93" s="245"/>
      <c r="O93" s="312" t="s">
        <v>7</v>
      </c>
      <c r="P93" s="313">
        <v>155</v>
      </c>
      <c r="Q93" s="214" t="s">
        <v>105</v>
      </c>
      <c r="R93" s="309">
        <v>0</v>
      </c>
      <c r="S93" s="309"/>
      <c r="T93" s="309">
        <v>1</v>
      </c>
      <c r="U93" s="309">
        <v>0</v>
      </c>
      <c r="V93" s="309">
        <v>1</v>
      </c>
      <c r="W93" s="310">
        <v>0</v>
      </c>
      <c r="X93" s="310">
        <v>0</v>
      </c>
      <c r="Y93" s="310">
        <v>0</v>
      </c>
      <c r="Z93" s="310">
        <v>0</v>
      </c>
      <c r="AA93" s="310">
        <v>1</v>
      </c>
      <c r="AB93" s="310">
        <v>0</v>
      </c>
      <c r="AC93" s="310">
        <v>0</v>
      </c>
      <c r="AD93" s="310">
        <v>0</v>
      </c>
      <c r="AE93" s="309">
        <v>0</v>
      </c>
      <c r="AF93" s="309">
        <v>1</v>
      </c>
      <c r="AG93" s="311">
        <f t="shared" si="3"/>
        <v>2</v>
      </c>
      <c r="AH93" s="311">
        <f t="shared" si="4"/>
        <v>1</v>
      </c>
      <c r="AI93" s="311">
        <f t="shared" si="5"/>
        <v>1</v>
      </c>
      <c r="AJ93" s="99"/>
      <c r="AM93" s="51"/>
    </row>
    <row r="94" spans="2:39" s="266" customFormat="1" x14ac:dyDescent="0.25">
      <c r="B94" s="216">
        <v>43241.554861111108</v>
      </c>
      <c r="C94" s="210">
        <v>134</v>
      </c>
      <c r="D94" s="210" t="s">
        <v>217</v>
      </c>
      <c r="E94" s="210" t="s">
        <v>131</v>
      </c>
      <c r="F94" s="210" t="s">
        <v>1</v>
      </c>
      <c r="G94" s="37"/>
      <c r="H94" s="278" t="s">
        <v>497</v>
      </c>
      <c r="I94" s="262" t="s">
        <v>498</v>
      </c>
      <c r="J94" s="262" t="s">
        <v>0</v>
      </c>
      <c r="K94" s="270" t="s">
        <v>5</v>
      </c>
      <c r="L94" s="287"/>
      <c r="M94" s="51"/>
      <c r="N94" s="245"/>
      <c r="O94" s="289" t="s">
        <v>29</v>
      </c>
      <c r="P94" s="289">
        <v>390</v>
      </c>
      <c r="Q94" s="214" t="s">
        <v>30</v>
      </c>
      <c r="R94" s="309">
        <v>0</v>
      </c>
      <c r="S94" s="309"/>
      <c r="T94" s="309">
        <v>1</v>
      </c>
      <c r="U94" s="309">
        <v>0</v>
      </c>
      <c r="V94" s="309">
        <v>1</v>
      </c>
      <c r="W94" s="310">
        <v>0</v>
      </c>
      <c r="X94" s="310">
        <v>0</v>
      </c>
      <c r="Y94" s="310">
        <v>0</v>
      </c>
      <c r="Z94" s="310">
        <v>0</v>
      </c>
      <c r="AA94" s="310">
        <v>0</v>
      </c>
      <c r="AB94" s="310">
        <v>1</v>
      </c>
      <c r="AC94" s="310">
        <v>0</v>
      </c>
      <c r="AD94" s="310">
        <v>0</v>
      </c>
      <c r="AE94" s="309">
        <v>0</v>
      </c>
      <c r="AF94" s="309">
        <v>1</v>
      </c>
      <c r="AG94" s="311">
        <f t="shared" si="3"/>
        <v>2</v>
      </c>
      <c r="AH94" s="311">
        <f t="shared" si="4"/>
        <v>0</v>
      </c>
      <c r="AI94" s="311">
        <f t="shared" si="5"/>
        <v>2</v>
      </c>
      <c r="AJ94" s="99"/>
      <c r="AM94" s="51"/>
    </row>
    <row r="95" spans="2:39" s="266" customFormat="1" ht="36" x14ac:dyDescent="0.25">
      <c r="B95" s="216">
        <v>43241.564583333333</v>
      </c>
      <c r="C95" s="210">
        <v>120</v>
      </c>
      <c r="D95" s="210" t="s">
        <v>226</v>
      </c>
      <c r="E95" s="210" t="s">
        <v>39</v>
      </c>
      <c r="F95" s="210" t="s">
        <v>1</v>
      </c>
      <c r="G95" s="37"/>
      <c r="H95" s="290" t="s">
        <v>226</v>
      </c>
      <c r="I95" s="328">
        <v>43229.506249999999</v>
      </c>
      <c r="J95" s="329" t="s">
        <v>1</v>
      </c>
      <c r="K95" s="293">
        <v>1</v>
      </c>
      <c r="L95" s="287"/>
      <c r="M95" s="51"/>
      <c r="N95" s="245"/>
      <c r="O95" s="312" t="s">
        <v>29</v>
      </c>
      <c r="P95" s="313">
        <v>183</v>
      </c>
      <c r="Q95" s="214" t="s">
        <v>31</v>
      </c>
      <c r="R95" s="309">
        <v>0</v>
      </c>
      <c r="S95" s="309"/>
      <c r="T95" s="309"/>
      <c r="U95" s="309">
        <v>0</v>
      </c>
      <c r="V95" s="309">
        <v>2</v>
      </c>
      <c r="W95" s="310">
        <v>0</v>
      </c>
      <c r="X95" s="310">
        <v>0</v>
      </c>
      <c r="Y95" s="310">
        <v>0</v>
      </c>
      <c r="Z95" s="310">
        <v>0</v>
      </c>
      <c r="AA95" s="310">
        <v>0</v>
      </c>
      <c r="AB95" s="310">
        <v>0</v>
      </c>
      <c r="AC95" s="310">
        <v>0</v>
      </c>
      <c r="AD95" s="310">
        <v>0</v>
      </c>
      <c r="AE95" s="309">
        <v>0</v>
      </c>
      <c r="AF95" s="309">
        <v>2</v>
      </c>
      <c r="AG95" s="311">
        <f t="shared" si="3"/>
        <v>2</v>
      </c>
      <c r="AH95" s="311">
        <f t="shared" si="4"/>
        <v>0</v>
      </c>
      <c r="AI95" s="311">
        <f t="shared" si="5"/>
        <v>2</v>
      </c>
      <c r="AJ95" s="99"/>
      <c r="AM95" s="51"/>
    </row>
    <row r="96" spans="2:39" s="266" customFormat="1" x14ac:dyDescent="0.25">
      <c r="B96" s="216">
        <v>43241.715277777781</v>
      </c>
      <c r="C96" s="210">
        <v>458</v>
      </c>
      <c r="D96" s="210" t="s">
        <v>341</v>
      </c>
      <c r="E96" s="210" t="s">
        <v>343</v>
      </c>
      <c r="F96" s="210" t="s">
        <v>2</v>
      </c>
      <c r="G96" s="37"/>
      <c r="H96" s="290"/>
      <c r="I96" s="328">
        <v>43230.586805555555</v>
      </c>
      <c r="J96" s="329" t="s">
        <v>1</v>
      </c>
      <c r="K96" s="293">
        <v>1</v>
      </c>
      <c r="L96" s="287"/>
      <c r="M96" s="51"/>
      <c r="N96" s="245"/>
      <c r="O96" s="312" t="s">
        <v>67</v>
      </c>
      <c r="P96" s="313">
        <v>312</v>
      </c>
      <c r="Q96" s="214" t="s">
        <v>68</v>
      </c>
      <c r="R96" s="309">
        <v>1</v>
      </c>
      <c r="S96" s="309"/>
      <c r="T96" s="309"/>
      <c r="U96" s="309">
        <v>0</v>
      </c>
      <c r="V96" s="309"/>
      <c r="W96" s="310">
        <v>0</v>
      </c>
      <c r="X96" s="310">
        <v>1</v>
      </c>
      <c r="Y96" s="310">
        <v>0</v>
      </c>
      <c r="Z96" s="310">
        <v>0</v>
      </c>
      <c r="AA96" s="310">
        <v>0</v>
      </c>
      <c r="AB96" s="310">
        <v>0</v>
      </c>
      <c r="AC96" s="310">
        <v>0</v>
      </c>
      <c r="AD96" s="310">
        <v>0</v>
      </c>
      <c r="AE96" s="309"/>
      <c r="AF96" s="309"/>
      <c r="AG96" s="311">
        <f t="shared" si="3"/>
        <v>1</v>
      </c>
      <c r="AH96" s="311">
        <f t="shared" si="4"/>
        <v>0</v>
      </c>
      <c r="AI96" s="311">
        <f t="shared" si="5"/>
        <v>1</v>
      </c>
      <c r="AJ96" s="99"/>
      <c r="AM96" s="51"/>
    </row>
    <row r="97" spans="2:39" s="266" customFormat="1" x14ac:dyDescent="0.25">
      <c r="B97" s="216">
        <v>43241.759027777778</v>
      </c>
      <c r="C97" s="210">
        <v>189</v>
      </c>
      <c r="D97" s="210" t="s">
        <v>337</v>
      </c>
      <c r="E97" s="210" t="s">
        <v>39</v>
      </c>
      <c r="F97" s="210" t="s">
        <v>1</v>
      </c>
      <c r="G97" s="37"/>
      <c r="H97" s="290"/>
      <c r="I97" s="328">
        <v>43236.476388888892</v>
      </c>
      <c r="J97" s="329" t="s">
        <v>1</v>
      </c>
      <c r="K97" s="293">
        <v>1</v>
      </c>
      <c r="L97" s="287"/>
      <c r="M97" s="51"/>
      <c r="N97" s="245"/>
      <c r="O97" s="312" t="s">
        <v>87</v>
      </c>
      <c r="P97" s="313">
        <v>127</v>
      </c>
      <c r="Q97" s="214" t="s">
        <v>88</v>
      </c>
      <c r="R97" s="309">
        <v>1</v>
      </c>
      <c r="S97" s="309"/>
      <c r="T97" s="309"/>
      <c r="U97" s="309">
        <v>0</v>
      </c>
      <c r="V97" s="309"/>
      <c r="W97" s="310">
        <v>0</v>
      </c>
      <c r="X97" s="310">
        <v>1</v>
      </c>
      <c r="Y97" s="310">
        <v>0</v>
      </c>
      <c r="Z97" s="310">
        <v>0</v>
      </c>
      <c r="AA97" s="310">
        <v>0</v>
      </c>
      <c r="AB97" s="310">
        <v>0</v>
      </c>
      <c r="AC97" s="310">
        <v>0</v>
      </c>
      <c r="AD97" s="310">
        <v>0</v>
      </c>
      <c r="AE97" s="309"/>
      <c r="AF97" s="309"/>
      <c r="AG97" s="311">
        <f t="shared" si="3"/>
        <v>1</v>
      </c>
      <c r="AH97" s="311">
        <f t="shared" si="4"/>
        <v>0</v>
      </c>
      <c r="AI97" s="311">
        <f t="shared" si="5"/>
        <v>1</v>
      </c>
      <c r="AJ97" s="99"/>
      <c r="AM97" s="51"/>
    </row>
    <row r="98" spans="2:39" s="266" customFormat="1" x14ac:dyDescent="0.25">
      <c r="B98" s="216">
        <v>43241.867361111108</v>
      </c>
      <c r="C98" s="210">
        <v>226</v>
      </c>
      <c r="D98" s="210" t="s">
        <v>268</v>
      </c>
      <c r="E98" s="210" t="s">
        <v>7</v>
      </c>
      <c r="F98" s="210" t="s">
        <v>2</v>
      </c>
      <c r="G98" s="37"/>
      <c r="H98" s="290"/>
      <c r="I98" s="328">
        <v>43241.564583333333</v>
      </c>
      <c r="J98" s="329" t="s">
        <v>1</v>
      </c>
      <c r="K98" s="293">
        <v>1</v>
      </c>
      <c r="L98" s="287"/>
      <c r="M98" s="51"/>
      <c r="N98" s="245"/>
      <c r="O98" s="312" t="s">
        <v>34</v>
      </c>
      <c r="P98" s="313">
        <v>311</v>
      </c>
      <c r="Q98" s="214" t="s">
        <v>78</v>
      </c>
      <c r="R98" s="309">
        <v>1</v>
      </c>
      <c r="S98" s="309"/>
      <c r="T98" s="309"/>
      <c r="U98" s="309">
        <v>0</v>
      </c>
      <c r="V98" s="309"/>
      <c r="W98" s="310">
        <v>0</v>
      </c>
      <c r="X98" s="310">
        <v>1</v>
      </c>
      <c r="Y98" s="310">
        <v>0</v>
      </c>
      <c r="Z98" s="310">
        <v>0</v>
      </c>
      <c r="AA98" s="310">
        <v>0</v>
      </c>
      <c r="AB98" s="310">
        <v>0</v>
      </c>
      <c r="AC98" s="310">
        <v>0</v>
      </c>
      <c r="AD98" s="310">
        <v>0</v>
      </c>
      <c r="AE98" s="309"/>
      <c r="AF98" s="309"/>
      <c r="AG98" s="311">
        <f t="shared" si="3"/>
        <v>1</v>
      </c>
      <c r="AH98" s="311">
        <f t="shared" si="4"/>
        <v>0</v>
      </c>
      <c r="AI98" s="311">
        <f t="shared" si="5"/>
        <v>1</v>
      </c>
      <c r="AJ98" s="99"/>
      <c r="AM98" s="51"/>
    </row>
    <row r="99" spans="2:39" s="266" customFormat="1" ht="24" x14ac:dyDescent="0.25">
      <c r="B99" s="216">
        <v>43242.39166666667</v>
      </c>
      <c r="C99" s="210">
        <v>495</v>
      </c>
      <c r="D99" s="210" t="s">
        <v>550</v>
      </c>
      <c r="E99" s="210" t="s">
        <v>343</v>
      </c>
      <c r="F99" s="210" t="s">
        <v>1</v>
      </c>
      <c r="G99" s="37"/>
      <c r="H99" s="263" t="s">
        <v>276</v>
      </c>
      <c r="I99" s="326">
        <v>43232.693055555559</v>
      </c>
      <c r="J99" s="270" t="s">
        <v>1</v>
      </c>
      <c r="K99" s="327">
        <v>1</v>
      </c>
      <c r="L99" s="287"/>
      <c r="M99" s="51"/>
      <c r="N99" s="245"/>
      <c r="O99" s="289" t="s">
        <v>91</v>
      </c>
      <c r="P99" s="289">
        <v>215</v>
      </c>
      <c r="Q99" s="214" t="s">
        <v>173</v>
      </c>
      <c r="R99" s="309">
        <v>1</v>
      </c>
      <c r="S99" s="309"/>
      <c r="T99" s="309"/>
      <c r="U99" s="309">
        <v>0</v>
      </c>
      <c r="V99" s="309"/>
      <c r="W99" s="310">
        <v>1</v>
      </c>
      <c r="X99" s="310">
        <v>0</v>
      </c>
      <c r="Y99" s="310">
        <v>0</v>
      </c>
      <c r="Z99" s="310">
        <v>0</v>
      </c>
      <c r="AA99" s="310">
        <v>0</v>
      </c>
      <c r="AB99" s="310">
        <v>0</v>
      </c>
      <c r="AC99" s="310">
        <v>0</v>
      </c>
      <c r="AD99" s="310">
        <v>0</v>
      </c>
      <c r="AE99" s="309"/>
      <c r="AF99" s="309"/>
      <c r="AG99" s="311">
        <f t="shared" si="3"/>
        <v>1</v>
      </c>
      <c r="AH99" s="311">
        <f t="shared" si="4"/>
        <v>1</v>
      </c>
      <c r="AI99" s="311">
        <f t="shared" si="5"/>
        <v>0</v>
      </c>
      <c r="AJ99" s="99"/>
      <c r="AM99" s="51"/>
    </row>
    <row r="100" spans="2:39" s="266" customFormat="1" ht="24" x14ac:dyDescent="0.25">
      <c r="B100" s="216">
        <v>43242.439583333333</v>
      </c>
      <c r="C100" s="210">
        <v>455</v>
      </c>
      <c r="D100" s="210" t="s">
        <v>492</v>
      </c>
      <c r="E100" s="210" t="s">
        <v>183</v>
      </c>
      <c r="F100" s="210" t="s">
        <v>2</v>
      </c>
      <c r="G100" s="37"/>
      <c r="H100" s="290" t="s">
        <v>243</v>
      </c>
      <c r="I100" s="328">
        <v>43223.74722222222</v>
      </c>
      <c r="J100" s="329" t="s">
        <v>1</v>
      </c>
      <c r="K100" s="293">
        <v>1</v>
      </c>
      <c r="L100" s="287"/>
      <c r="M100" s="51"/>
      <c r="N100" s="245"/>
      <c r="O100" s="289" t="s">
        <v>109</v>
      </c>
      <c r="P100" s="289">
        <v>498</v>
      </c>
      <c r="Q100" s="214" t="s">
        <v>417</v>
      </c>
      <c r="R100" s="309">
        <v>1</v>
      </c>
      <c r="S100" s="309"/>
      <c r="T100" s="309"/>
      <c r="U100" s="309">
        <v>0</v>
      </c>
      <c r="V100" s="309"/>
      <c r="W100" s="310">
        <v>1</v>
      </c>
      <c r="X100" s="310">
        <v>0</v>
      </c>
      <c r="Y100" s="310">
        <v>0</v>
      </c>
      <c r="Z100" s="310">
        <v>0</v>
      </c>
      <c r="AA100" s="310">
        <v>0</v>
      </c>
      <c r="AB100" s="310">
        <v>0</v>
      </c>
      <c r="AC100" s="310">
        <v>0</v>
      </c>
      <c r="AD100" s="310">
        <v>0</v>
      </c>
      <c r="AE100" s="309"/>
      <c r="AF100" s="309"/>
      <c r="AG100" s="311">
        <f t="shared" si="3"/>
        <v>1</v>
      </c>
      <c r="AH100" s="311">
        <f t="shared" si="4"/>
        <v>1</v>
      </c>
      <c r="AI100" s="311">
        <f t="shared" si="5"/>
        <v>0</v>
      </c>
      <c r="AJ100" s="99"/>
      <c r="AM100" s="51"/>
    </row>
    <row r="101" spans="2:39" s="266" customFormat="1" x14ac:dyDescent="0.25">
      <c r="B101" s="216">
        <v>43242.482638888891</v>
      </c>
      <c r="C101" s="210">
        <v>512</v>
      </c>
      <c r="D101" s="210" t="s">
        <v>529</v>
      </c>
      <c r="E101" s="210" t="s">
        <v>7</v>
      </c>
      <c r="F101" s="210" t="s">
        <v>2</v>
      </c>
      <c r="G101" s="37"/>
      <c r="H101" s="290"/>
      <c r="I101" s="328">
        <v>43228.719444444447</v>
      </c>
      <c r="J101" s="329" t="s">
        <v>1</v>
      </c>
      <c r="K101" s="293">
        <v>1</v>
      </c>
      <c r="L101" s="287"/>
      <c r="M101" s="51"/>
      <c r="N101" s="245"/>
      <c r="O101" s="312" t="s">
        <v>54</v>
      </c>
      <c r="P101" s="313">
        <v>144</v>
      </c>
      <c r="Q101" s="214" t="s">
        <v>55</v>
      </c>
      <c r="R101" s="309">
        <v>0</v>
      </c>
      <c r="S101" s="309">
        <v>1</v>
      </c>
      <c r="T101" s="309"/>
      <c r="U101" s="309">
        <v>0</v>
      </c>
      <c r="V101" s="309"/>
      <c r="W101" s="310">
        <v>0</v>
      </c>
      <c r="X101" s="310">
        <v>0</v>
      </c>
      <c r="Y101" s="310">
        <v>0</v>
      </c>
      <c r="Z101" s="310">
        <v>1</v>
      </c>
      <c r="AA101" s="310">
        <v>0</v>
      </c>
      <c r="AB101" s="310">
        <v>0</v>
      </c>
      <c r="AC101" s="310">
        <v>0</v>
      </c>
      <c r="AD101" s="310">
        <v>0</v>
      </c>
      <c r="AE101" s="309"/>
      <c r="AF101" s="309"/>
      <c r="AG101" s="311">
        <f t="shared" si="3"/>
        <v>1</v>
      </c>
      <c r="AH101" s="311">
        <f t="shared" si="4"/>
        <v>0</v>
      </c>
      <c r="AI101" s="311">
        <f t="shared" si="5"/>
        <v>1</v>
      </c>
      <c r="AJ101" s="99"/>
      <c r="AM101" s="51"/>
    </row>
    <row r="102" spans="2:39" s="266" customFormat="1" x14ac:dyDescent="0.25">
      <c r="B102" s="216">
        <v>43242.631944444445</v>
      </c>
      <c r="C102" s="210">
        <v>390</v>
      </c>
      <c r="D102" s="210" t="s">
        <v>319</v>
      </c>
      <c r="E102" s="210" t="s">
        <v>29</v>
      </c>
      <c r="F102" s="210" t="s">
        <v>1</v>
      </c>
      <c r="G102" s="37"/>
      <c r="H102" s="290"/>
      <c r="I102" s="328">
        <v>43231.689583333333</v>
      </c>
      <c r="J102" s="329" t="s">
        <v>1</v>
      </c>
      <c r="K102" s="293">
        <v>1</v>
      </c>
      <c r="L102" s="287"/>
      <c r="M102" s="51"/>
      <c r="N102" s="245"/>
      <c r="O102" s="312" t="s">
        <v>45</v>
      </c>
      <c r="P102" s="313">
        <v>146</v>
      </c>
      <c r="Q102" s="214" t="s">
        <v>46</v>
      </c>
      <c r="R102" s="309">
        <v>0</v>
      </c>
      <c r="S102" s="309">
        <v>1</v>
      </c>
      <c r="T102" s="309"/>
      <c r="U102" s="309">
        <v>0</v>
      </c>
      <c r="V102" s="309"/>
      <c r="W102" s="310">
        <v>0</v>
      </c>
      <c r="X102" s="310">
        <v>0</v>
      </c>
      <c r="Y102" s="310">
        <v>1</v>
      </c>
      <c r="Z102" s="310">
        <v>0</v>
      </c>
      <c r="AA102" s="310">
        <v>0</v>
      </c>
      <c r="AB102" s="310">
        <v>0</v>
      </c>
      <c r="AC102" s="310">
        <v>0</v>
      </c>
      <c r="AD102" s="310">
        <v>0</v>
      </c>
      <c r="AE102" s="309"/>
      <c r="AF102" s="309"/>
      <c r="AG102" s="311">
        <f t="shared" si="3"/>
        <v>1</v>
      </c>
      <c r="AH102" s="311">
        <f t="shared" si="4"/>
        <v>1</v>
      </c>
      <c r="AI102" s="311">
        <f t="shared" si="5"/>
        <v>0</v>
      </c>
      <c r="AJ102" s="99"/>
      <c r="AM102" s="51"/>
    </row>
    <row r="103" spans="2:39" s="266" customFormat="1" x14ac:dyDescent="0.25">
      <c r="B103" s="216">
        <v>43242.693749999999</v>
      </c>
      <c r="C103" s="210">
        <v>470</v>
      </c>
      <c r="D103" s="210" t="s">
        <v>438</v>
      </c>
      <c r="E103" s="210" t="s">
        <v>17</v>
      </c>
      <c r="F103" s="210" t="s">
        <v>1</v>
      </c>
      <c r="G103" s="37"/>
      <c r="H103" s="290"/>
      <c r="I103" s="328">
        <v>43249.495833333334</v>
      </c>
      <c r="J103" s="329" t="s">
        <v>560</v>
      </c>
      <c r="K103" s="293">
        <v>1</v>
      </c>
      <c r="L103" s="287"/>
      <c r="M103" s="51"/>
      <c r="N103" s="245"/>
      <c r="O103" s="312" t="s">
        <v>7</v>
      </c>
      <c r="P103" s="313">
        <v>158</v>
      </c>
      <c r="Q103" s="214" t="s">
        <v>120</v>
      </c>
      <c r="R103" s="309">
        <v>0</v>
      </c>
      <c r="S103" s="309">
        <v>1</v>
      </c>
      <c r="T103" s="309"/>
      <c r="U103" s="309">
        <v>0</v>
      </c>
      <c r="V103" s="309"/>
      <c r="W103" s="310">
        <v>0</v>
      </c>
      <c r="X103" s="310">
        <v>0</v>
      </c>
      <c r="Y103" s="310">
        <v>0</v>
      </c>
      <c r="Z103" s="310">
        <v>1</v>
      </c>
      <c r="AA103" s="310">
        <v>0</v>
      </c>
      <c r="AB103" s="310">
        <v>0</v>
      </c>
      <c r="AC103" s="310">
        <v>0</v>
      </c>
      <c r="AD103" s="310">
        <v>0</v>
      </c>
      <c r="AE103" s="309"/>
      <c r="AF103" s="309"/>
      <c r="AG103" s="311">
        <f t="shared" si="3"/>
        <v>1</v>
      </c>
      <c r="AH103" s="311">
        <f t="shared" si="4"/>
        <v>0</v>
      </c>
      <c r="AI103" s="311">
        <f t="shared" si="5"/>
        <v>1</v>
      </c>
      <c r="AJ103" s="99"/>
      <c r="AM103" s="51"/>
    </row>
    <row r="104" spans="2:39" s="266" customFormat="1" ht="24" x14ac:dyDescent="0.25">
      <c r="B104" s="216">
        <v>43242.70208333333</v>
      </c>
      <c r="C104" s="210">
        <v>468</v>
      </c>
      <c r="D104" s="210" t="s">
        <v>441</v>
      </c>
      <c r="E104" s="210" t="s">
        <v>7</v>
      </c>
      <c r="F104" s="210" t="s">
        <v>1</v>
      </c>
      <c r="G104" s="37"/>
      <c r="H104" s="263" t="s">
        <v>279</v>
      </c>
      <c r="I104" s="326">
        <v>43242.73333333333</v>
      </c>
      <c r="J104" s="270" t="s">
        <v>1</v>
      </c>
      <c r="K104" s="327">
        <v>1</v>
      </c>
      <c r="L104" s="287"/>
      <c r="M104" s="51"/>
      <c r="N104" s="245"/>
      <c r="O104" s="312" t="s">
        <v>9</v>
      </c>
      <c r="P104" s="313">
        <v>135</v>
      </c>
      <c r="Q104" s="214" t="s">
        <v>10</v>
      </c>
      <c r="R104" s="309">
        <v>0</v>
      </c>
      <c r="S104" s="309">
        <v>1</v>
      </c>
      <c r="T104" s="309"/>
      <c r="U104" s="309">
        <v>0</v>
      </c>
      <c r="V104" s="309"/>
      <c r="W104" s="310">
        <v>0</v>
      </c>
      <c r="X104" s="310">
        <v>0</v>
      </c>
      <c r="Y104" s="310">
        <v>0</v>
      </c>
      <c r="Z104" s="310">
        <v>1</v>
      </c>
      <c r="AA104" s="310">
        <v>0</v>
      </c>
      <c r="AB104" s="310">
        <v>0</v>
      </c>
      <c r="AC104" s="310">
        <v>0</v>
      </c>
      <c r="AD104" s="310">
        <v>0</v>
      </c>
      <c r="AE104" s="309"/>
      <c r="AF104" s="309"/>
      <c r="AG104" s="311">
        <f t="shared" si="3"/>
        <v>1</v>
      </c>
      <c r="AH104" s="311">
        <f t="shared" si="4"/>
        <v>0</v>
      </c>
      <c r="AI104" s="311">
        <f t="shared" si="5"/>
        <v>1</v>
      </c>
      <c r="AJ104" s="99"/>
      <c r="AM104" s="51"/>
    </row>
    <row r="105" spans="2:39" s="266" customFormat="1" ht="24" x14ac:dyDescent="0.25">
      <c r="B105" s="216">
        <v>43242.708333333336</v>
      </c>
      <c r="C105" s="210">
        <v>97</v>
      </c>
      <c r="D105" s="210" t="s">
        <v>555</v>
      </c>
      <c r="E105" s="210" t="s">
        <v>7</v>
      </c>
      <c r="F105" s="210" t="s">
        <v>1</v>
      </c>
      <c r="G105" s="37"/>
      <c r="H105" s="263" t="s">
        <v>337</v>
      </c>
      <c r="I105" s="326">
        <v>43231.70416666667</v>
      </c>
      <c r="J105" s="270" t="s">
        <v>1</v>
      </c>
      <c r="K105" s="327">
        <v>1</v>
      </c>
      <c r="L105" s="287"/>
      <c r="M105" s="51"/>
      <c r="N105" s="245"/>
      <c r="O105" s="312" t="s">
        <v>118</v>
      </c>
      <c r="P105" s="313">
        <v>142</v>
      </c>
      <c r="Q105" s="214" t="s">
        <v>119</v>
      </c>
      <c r="R105" s="309">
        <v>0</v>
      </c>
      <c r="S105" s="309">
        <v>1</v>
      </c>
      <c r="T105" s="309"/>
      <c r="U105" s="309">
        <v>0</v>
      </c>
      <c r="V105" s="309"/>
      <c r="W105" s="310">
        <v>0</v>
      </c>
      <c r="X105" s="310">
        <v>0</v>
      </c>
      <c r="Y105" s="310">
        <v>0</v>
      </c>
      <c r="Z105" s="310">
        <v>1</v>
      </c>
      <c r="AA105" s="310">
        <v>0</v>
      </c>
      <c r="AB105" s="310">
        <v>0</v>
      </c>
      <c r="AC105" s="310">
        <v>0</v>
      </c>
      <c r="AD105" s="310">
        <v>0</v>
      </c>
      <c r="AE105" s="309"/>
      <c r="AF105" s="309"/>
      <c r="AG105" s="311">
        <f t="shared" si="3"/>
        <v>1</v>
      </c>
      <c r="AH105" s="311">
        <f t="shared" si="4"/>
        <v>0</v>
      </c>
      <c r="AI105" s="311">
        <f t="shared" si="5"/>
        <v>1</v>
      </c>
      <c r="AJ105" s="99"/>
      <c r="AM105" s="51"/>
    </row>
    <row r="106" spans="2:39" s="266" customFormat="1" x14ac:dyDescent="0.25">
      <c r="B106" s="216">
        <v>43242.710416666669</v>
      </c>
      <c r="C106" s="210">
        <v>98</v>
      </c>
      <c r="D106" s="210" t="s">
        <v>286</v>
      </c>
      <c r="E106" s="210" t="s">
        <v>7</v>
      </c>
      <c r="F106" s="210" t="s">
        <v>1</v>
      </c>
      <c r="G106" s="37"/>
      <c r="H106" s="263"/>
      <c r="I106" s="326">
        <v>43241.759027777778</v>
      </c>
      <c r="J106" s="270" t="s">
        <v>1</v>
      </c>
      <c r="K106" s="327">
        <v>1</v>
      </c>
      <c r="L106" s="287"/>
      <c r="M106" s="51"/>
      <c r="N106" s="245"/>
      <c r="O106" s="289" t="s">
        <v>39</v>
      </c>
      <c r="P106" s="289">
        <v>388</v>
      </c>
      <c r="Q106" s="214" t="s">
        <v>127</v>
      </c>
      <c r="R106" s="309">
        <v>0</v>
      </c>
      <c r="S106" s="309"/>
      <c r="T106" s="309">
        <v>1</v>
      </c>
      <c r="U106" s="309">
        <v>0</v>
      </c>
      <c r="V106" s="309"/>
      <c r="W106" s="310">
        <v>0</v>
      </c>
      <c r="X106" s="310">
        <v>0</v>
      </c>
      <c r="Y106" s="310">
        <v>0</v>
      </c>
      <c r="Z106" s="310">
        <v>0</v>
      </c>
      <c r="AA106" s="310">
        <v>0</v>
      </c>
      <c r="AB106" s="310">
        <v>1</v>
      </c>
      <c r="AC106" s="310">
        <v>0</v>
      </c>
      <c r="AD106" s="310">
        <v>0</v>
      </c>
      <c r="AE106" s="309"/>
      <c r="AF106" s="309"/>
      <c r="AG106" s="311">
        <f t="shared" si="3"/>
        <v>1</v>
      </c>
      <c r="AH106" s="311">
        <f t="shared" si="4"/>
        <v>0</v>
      </c>
      <c r="AI106" s="311">
        <f t="shared" si="5"/>
        <v>1</v>
      </c>
      <c r="AJ106" s="99"/>
      <c r="AM106" s="51"/>
    </row>
    <row r="107" spans="2:39" s="266" customFormat="1" ht="36" x14ac:dyDescent="0.25">
      <c r="B107" s="216">
        <v>43242.73333333333</v>
      </c>
      <c r="C107" s="210">
        <v>168</v>
      </c>
      <c r="D107" s="210" t="s">
        <v>279</v>
      </c>
      <c r="E107" s="210" t="s">
        <v>7</v>
      </c>
      <c r="F107" s="210" t="s">
        <v>1</v>
      </c>
      <c r="G107" s="37"/>
      <c r="H107" s="290" t="s">
        <v>268</v>
      </c>
      <c r="I107" s="328">
        <v>43234.696527777778</v>
      </c>
      <c r="J107" s="329" t="s">
        <v>1</v>
      </c>
      <c r="K107" s="293">
        <v>1</v>
      </c>
      <c r="L107" s="287"/>
      <c r="M107" s="51"/>
      <c r="N107" s="245"/>
      <c r="O107" s="312" t="s">
        <v>7</v>
      </c>
      <c r="P107" s="289">
        <v>467</v>
      </c>
      <c r="Q107" s="214" t="s">
        <v>362</v>
      </c>
      <c r="R107" s="309">
        <v>0</v>
      </c>
      <c r="S107" s="309"/>
      <c r="T107" s="309">
        <v>1</v>
      </c>
      <c r="U107" s="309">
        <v>0</v>
      </c>
      <c r="V107" s="309"/>
      <c r="W107" s="310">
        <v>0</v>
      </c>
      <c r="X107" s="310">
        <v>0</v>
      </c>
      <c r="Y107" s="310">
        <v>0</v>
      </c>
      <c r="Z107" s="310">
        <v>0</v>
      </c>
      <c r="AA107" s="310">
        <v>1</v>
      </c>
      <c r="AB107" s="310">
        <v>0</v>
      </c>
      <c r="AC107" s="310">
        <v>0</v>
      </c>
      <c r="AD107" s="310">
        <v>0</v>
      </c>
      <c r="AE107" s="309"/>
      <c r="AF107" s="309"/>
      <c r="AG107" s="311">
        <f t="shared" si="3"/>
        <v>1</v>
      </c>
      <c r="AH107" s="311">
        <f t="shared" si="4"/>
        <v>1</v>
      </c>
      <c r="AI107" s="311">
        <f t="shared" si="5"/>
        <v>0</v>
      </c>
      <c r="AJ107" s="99"/>
      <c r="AM107" s="51"/>
    </row>
    <row r="108" spans="2:39" s="266" customFormat="1" x14ac:dyDescent="0.25">
      <c r="B108" s="216">
        <v>43242.75277777778</v>
      </c>
      <c r="C108" s="210">
        <v>174</v>
      </c>
      <c r="D108" s="210" t="s">
        <v>489</v>
      </c>
      <c r="E108" s="210" t="s">
        <v>19</v>
      </c>
      <c r="F108" s="210" t="s">
        <v>2</v>
      </c>
      <c r="G108" s="37"/>
      <c r="H108" s="290"/>
      <c r="I108" s="328">
        <v>43241.867361111108</v>
      </c>
      <c r="J108" s="329" t="s">
        <v>2</v>
      </c>
      <c r="K108" s="293">
        <v>1</v>
      </c>
      <c r="L108" s="287"/>
      <c r="M108" s="51"/>
      <c r="N108" s="245"/>
      <c r="O108" s="289" t="s">
        <v>34</v>
      </c>
      <c r="P108" s="289">
        <v>199</v>
      </c>
      <c r="Q108" s="214" t="s">
        <v>169</v>
      </c>
      <c r="R108" s="309">
        <v>0</v>
      </c>
      <c r="S108" s="309"/>
      <c r="T108" s="309">
        <v>1</v>
      </c>
      <c r="U108" s="309">
        <v>0</v>
      </c>
      <c r="V108" s="309"/>
      <c r="W108" s="310">
        <v>0</v>
      </c>
      <c r="X108" s="310">
        <v>0</v>
      </c>
      <c r="Y108" s="310">
        <v>0</v>
      </c>
      <c r="Z108" s="310">
        <v>0</v>
      </c>
      <c r="AA108" s="310">
        <v>0</v>
      </c>
      <c r="AB108" s="310">
        <v>1</v>
      </c>
      <c r="AC108" s="310">
        <v>0</v>
      </c>
      <c r="AD108" s="310">
        <v>0</v>
      </c>
      <c r="AE108" s="309"/>
      <c r="AF108" s="309"/>
      <c r="AG108" s="311">
        <f t="shared" si="3"/>
        <v>1</v>
      </c>
      <c r="AH108" s="311">
        <f t="shared" si="4"/>
        <v>0</v>
      </c>
      <c r="AI108" s="311">
        <f t="shared" si="5"/>
        <v>1</v>
      </c>
      <c r="AJ108" s="99"/>
      <c r="AM108" s="51"/>
    </row>
    <row r="109" spans="2:39" s="266" customFormat="1" x14ac:dyDescent="0.25">
      <c r="B109" s="216">
        <v>43243.533333333333</v>
      </c>
      <c r="C109" s="210">
        <v>131</v>
      </c>
      <c r="D109" s="210" t="s">
        <v>330</v>
      </c>
      <c r="E109" s="210" t="s">
        <v>103</v>
      </c>
      <c r="F109" s="210" t="s">
        <v>1</v>
      </c>
      <c r="G109" s="37"/>
      <c r="H109" s="290"/>
      <c r="I109" s="328">
        <v>43245.443055555559</v>
      </c>
      <c r="J109" s="329" t="s">
        <v>1</v>
      </c>
      <c r="K109" s="293">
        <v>1</v>
      </c>
      <c r="L109" s="287"/>
      <c r="M109" s="51"/>
      <c r="N109" s="245"/>
      <c r="O109" s="289" t="s">
        <v>39</v>
      </c>
      <c r="P109" s="289">
        <v>258</v>
      </c>
      <c r="Q109" s="214" t="s">
        <v>165</v>
      </c>
      <c r="R109" s="309">
        <v>0</v>
      </c>
      <c r="S109" s="309"/>
      <c r="T109" s="309">
        <v>1</v>
      </c>
      <c r="U109" s="309">
        <v>0</v>
      </c>
      <c r="V109" s="309"/>
      <c r="W109" s="310">
        <v>0</v>
      </c>
      <c r="X109" s="310">
        <v>0</v>
      </c>
      <c r="Y109" s="310">
        <v>0</v>
      </c>
      <c r="Z109" s="310">
        <v>0</v>
      </c>
      <c r="AA109" s="310">
        <v>0</v>
      </c>
      <c r="AB109" s="310">
        <v>1</v>
      </c>
      <c r="AC109" s="310">
        <v>0</v>
      </c>
      <c r="AD109" s="310">
        <v>0</v>
      </c>
      <c r="AE109" s="309"/>
      <c r="AF109" s="309"/>
      <c r="AG109" s="311">
        <f t="shared" si="3"/>
        <v>1</v>
      </c>
      <c r="AH109" s="311">
        <f t="shared" si="4"/>
        <v>0</v>
      </c>
      <c r="AI109" s="311">
        <f t="shared" si="5"/>
        <v>1</v>
      </c>
      <c r="AJ109" s="99"/>
      <c r="AM109" s="51"/>
    </row>
    <row r="110" spans="2:39" s="266" customFormat="1" ht="24" x14ac:dyDescent="0.25">
      <c r="B110" s="216">
        <v>43243.707638888889</v>
      </c>
      <c r="C110" s="210">
        <v>257</v>
      </c>
      <c r="D110" s="210" t="s">
        <v>328</v>
      </c>
      <c r="E110" s="210" t="s">
        <v>29</v>
      </c>
      <c r="F110" s="210" t="s">
        <v>2</v>
      </c>
      <c r="G110" s="37"/>
      <c r="H110" s="290"/>
      <c r="I110" s="328">
        <v>43245.459027777775</v>
      </c>
      <c r="J110" s="329" t="s">
        <v>1</v>
      </c>
      <c r="K110" s="293">
        <v>1</v>
      </c>
      <c r="L110" s="287"/>
      <c r="M110" s="51"/>
      <c r="N110" s="245"/>
      <c r="O110" s="312" t="s">
        <v>17</v>
      </c>
      <c r="P110" s="313">
        <v>122</v>
      </c>
      <c r="Q110" s="214" t="s">
        <v>77</v>
      </c>
      <c r="R110" s="309">
        <v>0</v>
      </c>
      <c r="S110" s="309"/>
      <c r="T110" s="309">
        <v>1</v>
      </c>
      <c r="U110" s="309">
        <v>0</v>
      </c>
      <c r="V110" s="309"/>
      <c r="W110" s="310">
        <v>0</v>
      </c>
      <c r="X110" s="310">
        <v>0</v>
      </c>
      <c r="Y110" s="310">
        <v>0</v>
      </c>
      <c r="Z110" s="310">
        <v>0</v>
      </c>
      <c r="AA110" s="310">
        <v>0</v>
      </c>
      <c r="AB110" s="310">
        <v>1</v>
      </c>
      <c r="AC110" s="310">
        <v>0</v>
      </c>
      <c r="AD110" s="310">
        <v>0</v>
      </c>
      <c r="AE110" s="309"/>
      <c r="AF110" s="309"/>
      <c r="AG110" s="311">
        <f t="shared" si="3"/>
        <v>1</v>
      </c>
      <c r="AH110" s="311">
        <f t="shared" si="4"/>
        <v>0</v>
      </c>
      <c r="AI110" s="311">
        <f t="shared" si="5"/>
        <v>1</v>
      </c>
      <c r="AJ110" s="99"/>
      <c r="AM110" s="51"/>
    </row>
    <row r="111" spans="2:39" s="266" customFormat="1" ht="36" x14ac:dyDescent="0.25">
      <c r="B111" s="216">
        <v>43243.763888888891</v>
      </c>
      <c r="C111" s="210">
        <v>459</v>
      </c>
      <c r="D111" s="210" t="s">
        <v>556</v>
      </c>
      <c r="E111" s="210" t="s">
        <v>343</v>
      </c>
      <c r="F111" s="210" t="s">
        <v>2</v>
      </c>
      <c r="G111" s="37"/>
      <c r="H111" s="263" t="s">
        <v>282</v>
      </c>
      <c r="I111" s="326">
        <v>43241.364583333336</v>
      </c>
      <c r="J111" s="270" t="s">
        <v>1</v>
      </c>
      <c r="K111" s="327">
        <v>1</v>
      </c>
      <c r="L111" s="287"/>
      <c r="M111" s="51"/>
      <c r="N111" s="245"/>
      <c r="O111" s="312" t="s">
        <v>58</v>
      </c>
      <c r="P111" s="313">
        <v>138</v>
      </c>
      <c r="Q111" s="214" t="s">
        <v>59</v>
      </c>
      <c r="R111" s="309">
        <v>0</v>
      </c>
      <c r="S111" s="309"/>
      <c r="T111" s="309">
        <v>1</v>
      </c>
      <c r="U111" s="309">
        <v>0</v>
      </c>
      <c r="V111" s="309"/>
      <c r="W111" s="310">
        <v>0</v>
      </c>
      <c r="X111" s="310">
        <v>0</v>
      </c>
      <c r="Y111" s="310">
        <v>0</v>
      </c>
      <c r="Z111" s="310">
        <v>0</v>
      </c>
      <c r="AA111" s="310">
        <v>1</v>
      </c>
      <c r="AB111" s="310">
        <v>0</v>
      </c>
      <c r="AC111" s="310">
        <v>0</v>
      </c>
      <c r="AD111" s="310">
        <v>0</v>
      </c>
      <c r="AE111" s="309"/>
      <c r="AF111" s="309"/>
      <c r="AG111" s="311">
        <f t="shared" si="3"/>
        <v>1</v>
      </c>
      <c r="AH111" s="311">
        <f t="shared" si="4"/>
        <v>1</v>
      </c>
      <c r="AI111" s="311">
        <f t="shared" si="5"/>
        <v>0</v>
      </c>
      <c r="AJ111" s="99"/>
      <c r="AM111" s="51"/>
    </row>
    <row r="112" spans="2:39" s="266" customFormat="1" ht="36" x14ac:dyDescent="0.25">
      <c r="B112" s="216">
        <v>43244.600694444445</v>
      </c>
      <c r="C112" s="210">
        <v>383</v>
      </c>
      <c r="D112" s="210" t="s">
        <v>238</v>
      </c>
      <c r="E112" s="210" t="s">
        <v>7</v>
      </c>
      <c r="F112" s="210" t="s">
        <v>1</v>
      </c>
      <c r="G112" s="37"/>
      <c r="H112" s="263" t="s">
        <v>289</v>
      </c>
      <c r="I112" s="326">
        <v>43231.629861111112</v>
      </c>
      <c r="J112" s="270" t="s">
        <v>1</v>
      </c>
      <c r="K112" s="327">
        <v>1</v>
      </c>
      <c r="L112" s="287"/>
      <c r="M112" s="51"/>
      <c r="N112" s="245"/>
      <c r="O112" s="289" t="s">
        <v>7</v>
      </c>
      <c r="P112" s="289">
        <v>499</v>
      </c>
      <c r="Q112" s="214" t="s">
        <v>426</v>
      </c>
      <c r="R112" s="309">
        <v>0</v>
      </c>
      <c r="S112" s="309"/>
      <c r="T112" s="309">
        <v>1</v>
      </c>
      <c r="U112" s="309">
        <v>0</v>
      </c>
      <c r="V112" s="309"/>
      <c r="W112" s="310">
        <v>0</v>
      </c>
      <c r="X112" s="310">
        <v>0</v>
      </c>
      <c r="Y112" s="310">
        <v>0</v>
      </c>
      <c r="Z112" s="310">
        <v>0</v>
      </c>
      <c r="AA112" s="310">
        <v>0</v>
      </c>
      <c r="AB112" s="310">
        <v>1</v>
      </c>
      <c r="AC112" s="310">
        <v>0</v>
      </c>
      <c r="AD112" s="310">
        <v>0</v>
      </c>
      <c r="AE112" s="309"/>
      <c r="AF112" s="309"/>
      <c r="AG112" s="311">
        <f t="shared" si="3"/>
        <v>1</v>
      </c>
      <c r="AH112" s="311">
        <f t="shared" si="4"/>
        <v>0</v>
      </c>
      <c r="AI112" s="311">
        <f t="shared" si="5"/>
        <v>1</v>
      </c>
      <c r="AJ112" s="99"/>
      <c r="AM112" s="51"/>
    </row>
    <row r="113" spans="2:39" s="266" customFormat="1" x14ac:dyDescent="0.25">
      <c r="B113" s="216">
        <v>43244.697916666664</v>
      </c>
      <c r="C113" s="210">
        <v>161</v>
      </c>
      <c r="D113" s="210" t="s">
        <v>240</v>
      </c>
      <c r="E113" s="210" t="s">
        <v>34</v>
      </c>
      <c r="F113" s="210" t="s">
        <v>2</v>
      </c>
      <c r="G113" s="37"/>
      <c r="H113" s="263"/>
      <c r="I113" s="326">
        <v>43251.868055555555</v>
      </c>
      <c r="J113" s="270" t="s">
        <v>1</v>
      </c>
      <c r="K113" s="327">
        <v>1</v>
      </c>
      <c r="L113" s="287"/>
      <c r="M113" s="51"/>
      <c r="N113" s="245"/>
      <c r="O113" s="289" t="s">
        <v>136</v>
      </c>
      <c r="P113" s="289">
        <v>128</v>
      </c>
      <c r="Q113" s="214" t="s">
        <v>179</v>
      </c>
      <c r="R113" s="309">
        <v>0</v>
      </c>
      <c r="S113" s="309"/>
      <c r="T113" s="309">
        <v>1</v>
      </c>
      <c r="U113" s="309">
        <v>0</v>
      </c>
      <c r="V113" s="309"/>
      <c r="W113" s="310">
        <v>0</v>
      </c>
      <c r="X113" s="310">
        <v>0</v>
      </c>
      <c r="Y113" s="310">
        <v>0</v>
      </c>
      <c r="Z113" s="310">
        <v>0</v>
      </c>
      <c r="AA113" s="310">
        <v>1</v>
      </c>
      <c r="AB113" s="310">
        <v>0</v>
      </c>
      <c r="AC113" s="310">
        <v>0</v>
      </c>
      <c r="AD113" s="310">
        <v>0</v>
      </c>
      <c r="AE113" s="309"/>
      <c r="AF113" s="309"/>
      <c r="AG113" s="311">
        <f t="shared" si="3"/>
        <v>1</v>
      </c>
      <c r="AH113" s="311">
        <f t="shared" si="4"/>
        <v>1</v>
      </c>
      <c r="AI113" s="311">
        <f t="shared" si="5"/>
        <v>0</v>
      </c>
      <c r="AJ113" s="99"/>
      <c r="AM113" s="51"/>
    </row>
    <row r="114" spans="2:39" s="266" customFormat="1" ht="24" x14ac:dyDescent="0.25">
      <c r="B114" s="216">
        <v>43244.82916666667</v>
      </c>
      <c r="C114" s="210">
        <v>123</v>
      </c>
      <c r="D114" s="210" t="s">
        <v>214</v>
      </c>
      <c r="E114" s="210" t="s">
        <v>56</v>
      </c>
      <c r="F114" s="210" t="s">
        <v>1</v>
      </c>
      <c r="G114" s="37"/>
      <c r="H114" s="263" t="s">
        <v>212</v>
      </c>
      <c r="I114" s="326">
        <v>43222.779166666667</v>
      </c>
      <c r="J114" s="270" t="s">
        <v>1</v>
      </c>
      <c r="K114" s="327">
        <v>1</v>
      </c>
      <c r="L114" s="287"/>
      <c r="M114" s="51"/>
      <c r="N114" s="245"/>
      <c r="O114" s="312" t="s">
        <v>7</v>
      </c>
      <c r="P114" s="289">
        <v>465</v>
      </c>
      <c r="Q114" s="214" t="s">
        <v>363</v>
      </c>
      <c r="R114" s="309">
        <v>0</v>
      </c>
      <c r="S114" s="309"/>
      <c r="T114" s="309">
        <v>1</v>
      </c>
      <c r="U114" s="309">
        <v>0</v>
      </c>
      <c r="V114" s="309"/>
      <c r="W114" s="310">
        <v>0</v>
      </c>
      <c r="X114" s="310">
        <v>0</v>
      </c>
      <c r="Y114" s="310">
        <v>0</v>
      </c>
      <c r="Z114" s="310">
        <v>0</v>
      </c>
      <c r="AA114" s="310">
        <v>1</v>
      </c>
      <c r="AB114" s="310">
        <v>0</v>
      </c>
      <c r="AC114" s="310">
        <v>0</v>
      </c>
      <c r="AD114" s="310">
        <v>0</v>
      </c>
      <c r="AE114" s="309"/>
      <c r="AF114" s="309"/>
      <c r="AG114" s="311">
        <f t="shared" si="3"/>
        <v>1</v>
      </c>
      <c r="AH114" s="311">
        <f t="shared" si="4"/>
        <v>1</v>
      </c>
      <c r="AI114" s="311">
        <f t="shared" si="5"/>
        <v>0</v>
      </c>
      <c r="AJ114" s="99"/>
      <c r="AM114" s="51"/>
    </row>
    <row r="115" spans="2:39" s="266" customFormat="1" ht="24" x14ac:dyDescent="0.25">
      <c r="B115" s="216">
        <v>43245.390277777777</v>
      </c>
      <c r="C115" s="210">
        <v>512</v>
      </c>
      <c r="D115" s="210" t="s">
        <v>529</v>
      </c>
      <c r="E115" s="210" t="s">
        <v>7</v>
      </c>
      <c r="F115" s="210" t="s">
        <v>1</v>
      </c>
      <c r="G115" s="37"/>
      <c r="H115" s="263" t="s">
        <v>221</v>
      </c>
      <c r="I115" s="326">
        <v>43227.75277777778</v>
      </c>
      <c r="J115" s="270" t="s">
        <v>1</v>
      </c>
      <c r="K115" s="327">
        <v>1</v>
      </c>
      <c r="L115" s="287"/>
      <c r="M115" s="51"/>
      <c r="N115" s="245"/>
      <c r="O115" s="289" t="s">
        <v>7</v>
      </c>
      <c r="P115" s="289">
        <v>225</v>
      </c>
      <c r="Q115" s="214" t="s">
        <v>153</v>
      </c>
      <c r="R115" s="309">
        <v>0</v>
      </c>
      <c r="S115" s="309"/>
      <c r="T115" s="309"/>
      <c r="U115" s="309">
        <v>1</v>
      </c>
      <c r="V115" s="309"/>
      <c r="W115" s="310">
        <v>0</v>
      </c>
      <c r="X115" s="310">
        <v>0</v>
      </c>
      <c r="Y115" s="310">
        <v>0</v>
      </c>
      <c r="Z115" s="310">
        <v>0</v>
      </c>
      <c r="AA115" s="310">
        <v>0</v>
      </c>
      <c r="AB115" s="310">
        <v>0</v>
      </c>
      <c r="AC115" s="310">
        <v>0</v>
      </c>
      <c r="AD115" s="310">
        <v>1</v>
      </c>
      <c r="AE115" s="309"/>
      <c r="AF115" s="309"/>
      <c r="AG115" s="311">
        <f t="shared" si="3"/>
        <v>1</v>
      </c>
      <c r="AH115" s="311">
        <f t="shared" si="4"/>
        <v>0</v>
      </c>
      <c r="AI115" s="311">
        <f t="shared" si="5"/>
        <v>1</v>
      </c>
      <c r="AJ115" s="99"/>
      <c r="AM115" s="51"/>
    </row>
    <row r="116" spans="2:39" s="266" customFormat="1" x14ac:dyDescent="0.25">
      <c r="B116" s="216">
        <v>43245.443055555559</v>
      </c>
      <c r="C116" s="210">
        <v>226</v>
      </c>
      <c r="D116" s="210" t="s">
        <v>268</v>
      </c>
      <c r="E116" s="210" t="s">
        <v>7</v>
      </c>
      <c r="F116" s="210" t="s">
        <v>1</v>
      </c>
      <c r="G116" s="37"/>
      <c r="H116" s="263"/>
      <c r="I116" s="326">
        <v>43231.545138888891</v>
      </c>
      <c r="J116" s="270" t="s">
        <v>1</v>
      </c>
      <c r="K116" s="327">
        <v>1</v>
      </c>
      <c r="L116" s="287"/>
      <c r="M116" s="51"/>
      <c r="N116" s="245"/>
      <c r="O116" s="289" t="s">
        <v>7</v>
      </c>
      <c r="P116" s="289">
        <v>252</v>
      </c>
      <c r="Q116" s="214" t="s">
        <v>147</v>
      </c>
      <c r="R116" s="309">
        <v>0</v>
      </c>
      <c r="S116" s="309"/>
      <c r="T116" s="309"/>
      <c r="U116" s="309">
        <v>1</v>
      </c>
      <c r="V116" s="309"/>
      <c r="W116" s="310">
        <v>0</v>
      </c>
      <c r="X116" s="310">
        <v>0</v>
      </c>
      <c r="Y116" s="310">
        <v>0</v>
      </c>
      <c r="Z116" s="310">
        <v>0</v>
      </c>
      <c r="AA116" s="310">
        <v>0</v>
      </c>
      <c r="AB116" s="310">
        <v>0</v>
      </c>
      <c r="AC116" s="310">
        <v>1</v>
      </c>
      <c r="AD116" s="310">
        <v>0</v>
      </c>
      <c r="AE116" s="309"/>
      <c r="AF116" s="309"/>
      <c r="AG116" s="311">
        <f t="shared" si="3"/>
        <v>1</v>
      </c>
      <c r="AH116" s="311">
        <f t="shared" si="4"/>
        <v>1</v>
      </c>
      <c r="AI116" s="311">
        <f t="shared" si="5"/>
        <v>0</v>
      </c>
      <c r="AJ116" s="99"/>
      <c r="AM116" s="51"/>
    </row>
    <row r="117" spans="2:39" s="266" customFormat="1" x14ac:dyDescent="0.25">
      <c r="B117" s="216">
        <v>43245.459027777775</v>
      </c>
      <c r="C117" s="210">
        <v>226</v>
      </c>
      <c r="D117" s="210" t="s">
        <v>268</v>
      </c>
      <c r="E117" s="210" t="s">
        <v>7</v>
      </c>
      <c r="F117" s="210" t="s">
        <v>1</v>
      </c>
      <c r="G117" s="37"/>
      <c r="H117" s="263"/>
      <c r="I117" s="326">
        <v>43239.598611111112</v>
      </c>
      <c r="J117" s="270" t="s">
        <v>2</v>
      </c>
      <c r="K117" s="327">
        <v>1</v>
      </c>
      <c r="L117" s="287"/>
      <c r="M117" s="51"/>
      <c r="N117" s="245"/>
      <c r="O117" s="289" t="s">
        <v>7</v>
      </c>
      <c r="P117" s="313">
        <v>198</v>
      </c>
      <c r="Q117" s="214" t="s">
        <v>151</v>
      </c>
      <c r="R117" s="309">
        <v>0</v>
      </c>
      <c r="S117" s="309"/>
      <c r="T117" s="309"/>
      <c r="U117" s="309">
        <v>1</v>
      </c>
      <c r="V117" s="309"/>
      <c r="W117" s="310">
        <v>0</v>
      </c>
      <c r="X117" s="310">
        <v>0</v>
      </c>
      <c r="Y117" s="310">
        <v>0</v>
      </c>
      <c r="Z117" s="310">
        <v>0</v>
      </c>
      <c r="AA117" s="310">
        <v>0</v>
      </c>
      <c r="AB117" s="310">
        <v>0</v>
      </c>
      <c r="AC117" s="310">
        <v>0</v>
      </c>
      <c r="AD117" s="310">
        <v>1</v>
      </c>
      <c r="AE117" s="309"/>
      <c r="AF117" s="309"/>
      <c r="AG117" s="311">
        <f t="shared" si="3"/>
        <v>1</v>
      </c>
      <c r="AH117" s="311">
        <f t="shared" si="4"/>
        <v>0</v>
      </c>
      <c r="AI117" s="311">
        <f t="shared" si="5"/>
        <v>1</v>
      </c>
      <c r="AJ117" s="99"/>
      <c r="AM117" s="51"/>
    </row>
    <row r="118" spans="2:39" s="266" customFormat="1" ht="24" x14ac:dyDescent="0.25">
      <c r="B118" s="216">
        <v>43246.347916666666</v>
      </c>
      <c r="C118" s="210">
        <v>184</v>
      </c>
      <c r="D118" s="210" t="s">
        <v>520</v>
      </c>
      <c r="E118" s="210" t="s">
        <v>41</v>
      </c>
      <c r="F118" s="210" t="s">
        <v>2</v>
      </c>
      <c r="G118" s="37"/>
      <c r="H118" s="263" t="s">
        <v>238</v>
      </c>
      <c r="I118" s="326">
        <v>43229.366666666669</v>
      </c>
      <c r="J118" s="270" t="s">
        <v>2</v>
      </c>
      <c r="K118" s="327">
        <v>1</v>
      </c>
      <c r="L118" s="287"/>
      <c r="M118" s="51"/>
      <c r="N118" s="245"/>
      <c r="O118" s="289" t="s">
        <v>19</v>
      </c>
      <c r="P118" s="313">
        <v>270</v>
      </c>
      <c r="Q118" s="214" t="s">
        <v>159</v>
      </c>
      <c r="R118" s="309">
        <v>0</v>
      </c>
      <c r="S118" s="309"/>
      <c r="T118" s="309"/>
      <c r="U118" s="309">
        <v>1</v>
      </c>
      <c r="V118" s="309"/>
      <c r="W118" s="310">
        <v>0</v>
      </c>
      <c r="X118" s="310">
        <v>0</v>
      </c>
      <c r="Y118" s="310">
        <v>0</v>
      </c>
      <c r="Z118" s="310">
        <v>0</v>
      </c>
      <c r="AA118" s="310">
        <v>0</v>
      </c>
      <c r="AB118" s="310">
        <v>0</v>
      </c>
      <c r="AC118" s="310">
        <v>0</v>
      </c>
      <c r="AD118" s="310">
        <v>1</v>
      </c>
      <c r="AE118" s="309"/>
      <c r="AF118" s="309"/>
      <c r="AG118" s="311">
        <f t="shared" si="3"/>
        <v>1</v>
      </c>
      <c r="AH118" s="311">
        <f t="shared" si="4"/>
        <v>0</v>
      </c>
      <c r="AI118" s="311">
        <f t="shared" si="5"/>
        <v>1</v>
      </c>
      <c r="AJ118" s="99"/>
      <c r="AM118" s="51"/>
    </row>
    <row r="119" spans="2:39" s="266" customFormat="1" x14ac:dyDescent="0.25">
      <c r="B119" s="216">
        <v>43246.631944444445</v>
      </c>
      <c r="C119" s="210">
        <v>455</v>
      </c>
      <c r="D119" s="210" t="s">
        <v>492</v>
      </c>
      <c r="E119" s="210" t="s">
        <v>183</v>
      </c>
      <c r="F119" s="210" t="s">
        <v>1</v>
      </c>
      <c r="G119" s="37"/>
      <c r="H119" s="263"/>
      <c r="I119" s="326">
        <v>43236.704861111109</v>
      </c>
      <c r="J119" s="270" t="s">
        <v>2</v>
      </c>
      <c r="K119" s="327">
        <v>1</v>
      </c>
      <c r="L119" s="287"/>
      <c r="M119" s="51"/>
      <c r="N119" s="245"/>
      <c r="O119" s="289" t="s">
        <v>19</v>
      </c>
      <c r="P119" s="313">
        <v>289</v>
      </c>
      <c r="Q119" s="315" t="s">
        <v>162</v>
      </c>
      <c r="R119" s="309">
        <v>0</v>
      </c>
      <c r="S119" s="309"/>
      <c r="T119" s="309"/>
      <c r="U119" s="309">
        <v>1</v>
      </c>
      <c r="V119" s="309"/>
      <c r="W119" s="310">
        <v>0</v>
      </c>
      <c r="X119" s="310">
        <v>0</v>
      </c>
      <c r="Y119" s="310">
        <v>0</v>
      </c>
      <c r="Z119" s="310">
        <v>0</v>
      </c>
      <c r="AA119" s="310">
        <v>0</v>
      </c>
      <c r="AB119" s="310">
        <v>0</v>
      </c>
      <c r="AC119" s="310">
        <v>0</v>
      </c>
      <c r="AD119" s="310">
        <v>1</v>
      </c>
      <c r="AE119" s="309"/>
      <c r="AF119" s="309"/>
      <c r="AG119" s="311">
        <f t="shared" si="3"/>
        <v>1</v>
      </c>
      <c r="AH119" s="311">
        <f t="shared" si="4"/>
        <v>0</v>
      </c>
      <c r="AI119" s="311">
        <f t="shared" si="5"/>
        <v>1</v>
      </c>
      <c r="AJ119" s="99"/>
      <c r="AM119" s="51"/>
    </row>
    <row r="120" spans="2:39" s="266" customFormat="1" x14ac:dyDescent="0.25">
      <c r="B120" s="216">
        <v>43246.646527777775</v>
      </c>
      <c r="C120" s="210">
        <v>455</v>
      </c>
      <c r="D120" s="210" t="s">
        <v>492</v>
      </c>
      <c r="E120" s="210" t="s">
        <v>183</v>
      </c>
      <c r="F120" s="210" t="s">
        <v>1</v>
      </c>
      <c r="G120" s="37"/>
      <c r="H120" s="263"/>
      <c r="I120" s="326">
        <v>43244.600694444445</v>
      </c>
      <c r="J120" s="270" t="s">
        <v>1</v>
      </c>
      <c r="K120" s="327">
        <v>1</v>
      </c>
      <c r="L120" s="287"/>
      <c r="M120" s="51"/>
      <c r="N120" s="245"/>
      <c r="O120" s="312" t="s">
        <v>39</v>
      </c>
      <c r="P120" s="289">
        <v>305</v>
      </c>
      <c r="Q120" s="214" t="s">
        <v>74</v>
      </c>
      <c r="R120" s="309">
        <v>0</v>
      </c>
      <c r="S120" s="309"/>
      <c r="T120" s="309"/>
      <c r="U120" s="309">
        <v>1</v>
      </c>
      <c r="V120" s="309"/>
      <c r="W120" s="310">
        <v>0</v>
      </c>
      <c r="X120" s="310">
        <v>0</v>
      </c>
      <c r="Y120" s="310">
        <v>0</v>
      </c>
      <c r="Z120" s="310">
        <v>0</v>
      </c>
      <c r="AA120" s="310">
        <v>0</v>
      </c>
      <c r="AB120" s="310">
        <v>0</v>
      </c>
      <c r="AC120" s="310">
        <v>0</v>
      </c>
      <c r="AD120" s="310">
        <v>1</v>
      </c>
      <c r="AE120" s="309"/>
      <c r="AF120" s="309"/>
      <c r="AG120" s="311">
        <f t="shared" si="3"/>
        <v>1</v>
      </c>
      <c r="AH120" s="311">
        <f t="shared" si="4"/>
        <v>0</v>
      </c>
      <c r="AI120" s="311">
        <f t="shared" si="5"/>
        <v>1</v>
      </c>
      <c r="AJ120" s="99"/>
      <c r="AM120" s="51"/>
    </row>
    <row r="121" spans="2:39" s="266" customFormat="1" ht="24" x14ac:dyDescent="0.25">
      <c r="B121" s="216">
        <v>43247.537499999999</v>
      </c>
      <c r="C121" s="210">
        <v>188</v>
      </c>
      <c r="D121" s="210" t="s">
        <v>229</v>
      </c>
      <c r="E121" s="210" t="s">
        <v>39</v>
      </c>
      <c r="F121" s="210" t="s">
        <v>1</v>
      </c>
      <c r="G121" s="37"/>
      <c r="H121" s="263" t="s">
        <v>441</v>
      </c>
      <c r="I121" s="326">
        <v>43242.70208333333</v>
      </c>
      <c r="J121" s="270" t="s">
        <v>1</v>
      </c>
      <c r="K121" s="327">
        <v>1</v>
      </c>
      <c r="L121" s="287"/>
      <c r="M121" s="51"/>
      <c r="N121" s="245"/>
      <c r="O121" s="289" t="s">
        <v>182</v>
      </c>
      <c r="P121" s="289">
        <v>266</v>
      </c>
      <c r="Q121" s="214" t="s">
        <v>175</v>
      </c>
      <c r="R121" s="309">
        <v>0</v>
      </c>
      <c r="S121" s="309"/>
      <c r="T121" s="309"/>
      <c r="U121" s="309">
        <v>1</v>
      </c>
      <c r="V121" s="309"/>
      <c r="W121" s="310">
        <v>0</v>
      </c>
      <c r="X121" s="310">
        <v>0</v>
      </c>
      <c r="Y121" s="310">
        <v>0</v>
      </c>
      <c r="Z121" s="310">
        <v>0</v>
      </c>
      <c r="AA121" s="310">
        <v>0</v>
      </c>
      <c r="AB121" s="310">
        <v>0</v>
      </c>
      <c r="AC121" s="310">
        <v>0</v>
      </c>
      <c r="AD121" s="310">
        <v>1</v>
      </c>
      <c r="AE121" s="309"/>
      <c r="AF121" s="309"/>
      <c r="AG121" s="311">
        <f t="shared" si="3"/>
        <v>1</v>
      </c>
      <c r="AH121" s="311">
        <f t="shared" si="4"/>
        <v>0</v>
      </c>
      <c r="AI121" s="311">
        <f t="shared" si="5"/>
        <v>1</v>
      </c>
      <c r="AJ121" s="99"/>
      <c r="AM121" s="51"/>
    </row>
    <row r="122" spans="2:39" s="266" customFormat="1" x14ac:dyDescent="0.25">
      <c r="B122" s="216">
        <v>43247.563194444447</v>
      </c>
      <c r="C122" s="210">
        <v>188</v>
      </c>
      <c r="D122" s="210" t="s">
        <v>229</v>
      </c>
      <c r="E122" s="210" t="s">
        <v>39</v>
      </c>
      <c r="F122" s="210" t="s">
        <v>1</v>
      </c>
      <c r="G122" s="37"/>
      <c r="H122" s="263"/>
      <c r="I122" s="326">
        <v>43247.834722222222</v>
      </c>
      <c r="J122" s="270" t="s">
        <v>2</v>
      </c>
      <c r="K122" s="327">
        <v>1</v>
      </c>
      <c r="L122" s="287"/>
      <c r="M122" s="51"/>
      <c r="N122" s="245"/>
      <c r="O122" s="312" t="s">
        <v>50</v>
      </c>
      <c r="P122" s="289">
        <v>139</v>
      </c>
      <c r="Q122" s="214" t="s">
        <v>51</v>
      </c>
      <c r="R122" s="309">
        <v>0</v>
      </c>
      <c r="S122" s="309"/>
      <c r="T122" s="309"/>
      <c r="U122" s="309">
        <v>1</v>
      </c>
      <c r="V122" s="309"/>
      <c r="W122" s="310">
        <v>0</v>
      </c>
      <c r="X122" s="310">
        <v>0</v>
      </c>
      <c r="Y122" s="310">
        <v>0</v>
      </c>
      <c r="Z122" s="310">
        <v>0</v>
      </c>
      <c r="AA122" s="310">
        <v>0</v>
      </c>
      <c r="AB122" s="310">
        <v>0</v>
      </c>
      <c r="AC122" s="310">
        <v>0</v>
      </c>
      <c r="AD122" s="310">
        <v>1</v>
      </c>
      <c r="AE122" s="309"/>
      <c r="AF122" s="309"/>
      <c r="AG122" s="311">
        <f t="shared" si="3"/>
        <v>1</v>
      </c>
      <c r="AH122" s="311">
        <f t="shared" si="4"/>
        <v>0</v>
      </c>
      <c r="AI122" s="311">
        <f t="shared" si="5"/>
        <v>1</v>
      </c>
      <c r="AJ122" s="99"/>
      <c r="AM122" s="51"/>
    </row>
    <row r="123" spans="2:39" s="266" customFormat="1" x14ac:dyDescent="0.25">
      <c r="B123" s="216">
        <v>43247.834722222222</v>
      </c>
      <c r="C123" s="210">
        <v>468</v>
      </c>
      <c r="D123" s="210" t="s">
        <v>441</v>
      </c>
      <c r="E123" s="210" t="s">
        <v>7</v>
      </c>
      <c r="F123" s="210" t="s">
        <v>2</v>
      </c>
      <c r="G123" s="37"/>
      <c r="H123" s="263"/>
      <c r="I123" s="326">
        <v>43249.82916666667</v>
      </c>
      <c r="J123" s="270" t="s">
        <v>2</v>
      </c>
      <c r="K123" s="327">
        <v>1</v>
      </c>
      <c r="L123" s="287"/>
      <c r="M123" s="51"/>
      <c r="N123" s="245"/>
      <c r="O123" s="312" t="s">
        <v>131</v>
      </c>
      <c r="P123" s="313">
        <v>134</v>
      </c>
      <c r="Q123" s="214" t="s">
        <v>132</v>
      </c>
      <c r="R123" s="309">
        <v>0</v>
      </c>
      <c r="S123" s="309"/>
      <c r="T123" s="309"/>
      <c r="U123" s="309">
        <v>0</v>
      </c>
      <c r="V123" s="309">
        <v>1</v>
      </c>
      <c r="W123" s="310">
        <v>0</v>
      </c>
      <c r="X123" s="310">
        <v>0</v>
      </c>
      <c r="Y123" s="310">
        <v>0</v>
      </c>
      <c r="Z123" s="310">
        <v>0</v>
      </c>
      <c r="AA123" s="310">
        <v>0</v>
      </c>
      <c r="AB123" s="310">
        <v>0</v>
      </c>
      <c r="AC123" s="310">
        <v>0</v>
      </c>
      <c r="AD123" s="310">
        <v>0</v>
      </c>
      <c r="AE123" s="309">
        <v>0</v>
      </c>
      <c r="AF123" s="309">
        <v>1</v>
      </c>
      <c r="AG123" s="311">
        <f t="shared" si="3"/>
        <v>1</v>
      </c>
      <c r="AH123" s="311">
        <f t="shared" si="4"/>
        <v>0</v>
      </c>
      <c r="AI123" s="311">
        <f t="shared" si="5"/>
        <v>1</v>
      </c>
      <c r="AJ123" s="99"/>
      <c r="AM123" s="51"/>
    </row>
    <row r="124" spans="2:39" s="266" customFormat="1" ht="24" x14ac:dyDescent="0.25">
      <c r="B124" s="216">
        <v>43248.427777777775</v>
      </c>
      <c r="C124" s="210">
        <v>162</v>
      </c>
      <c r="D124" s="210" t="s">
        <v>557</v>
      </c>
      <c r="E124" s="210" t="s">
        <v>19</v>
      </c>
      <c r="F124" s="210" t="s">
        <v>1</v>
      </c>
      <c r="G124" s="37"/>
      <c r="H124" s="263" t="s">
        <v>495</v>
      </c>
      <c r="I124" s="326">
        <v>43238.73333333333</v>
      </c>
      <c r="J124" s="270" t="s">
        <v>2</v>
      </c>
      <c r="K124" s="327">
        <v>1</v>
      </c>
      <c r="L124" s="287"/>
      <c r="M124" s="51"/>
      <c r="N124" s="245"/>
      <c r="O124" s="289" t="s">
        <v>7</v>
      </c>
      <c r="P124" s="289">
        <v>502</v>
      </c>
      <c r="Q124" s="214" t="s">
        <v>425</v>
      </c>
      <c r="R124" s="309">
        <v>0</v>
      </c>
      <c r="S124" s="309"/>
      <c r="T124" s="309"/>
      <c r="U124" s="309">
        <v>0</v>
      </c>
      <c r="V124" s="309">
        <v>1</v>
      </c>
      <c r="W124" s="310">
        <v>0</v>
      </c>
      <c r="X124" s="310">
        <v>0</v>
      </c>
      <c r="Y124" s="310">
        <v>0</v>
      </c>
      <c r="Z124" s="310">
        <v>0</v>
      </c>
      <c r="AA124" s="310">
        <v>0</v>
      </c>
      <c r="AB124" s="310">
        <v>0</v>
      </c>
      <c r="AC124" s="310">
        <v>0</v>
      </c>
      <c r="AD124" s="310">
        <v>0</v>
      </c>
      <c r="AE124" s="309">
        <v>1</v>
      </c>
      <c r="AF124" s="309">
        <v>0</v>
      </c>
      <c r="AG124" s="311">
        <f t="shared" si="3"/>
        <v>1</v>
      </c>
      <c r="AH124" s="311">
        <f t="shared" si="4"/>
        <v>1</v>
      </c>
      <c r="AI124" s="311">
        <f t="shared" si="5"/>
        <v>0</v>
      </c>
      <c r="AJ124" s="99"/>
      <c r="AM124" s="51"/>
    </row>
    <row r="125" spans="2:39" s="266" customFormat="1" ht="24" x14ac:dyDescent="0.25">
      <c r="B125" s="216">
        <v>43249.382638888892</v>
      </c>
      <c r="C125" s="210">
        <v>509</v>
      </c>
      <c r="D125" s="210" t="s">
        <v>558</v>
      </c>
      <c r="E125" s="210" t="s">
        <v>65</v>
      </c>
      <c r="F125" s="210" t="s">
        <v>1</v>
      </c>
      <c r="G125" s="37"/>
      <c r="H125" s="263" t="s">
        <v>504</v>
      </c>
      <c r="I125" s="326">
        <v>43227.684027777781</v>
      </c>
      <c r="J125" s="270" t="s">
        <v>1</v>
      </c>
      <c r="K125" s="327">
        <v>1</v>
      </c>
      <c r="L125" s="287"/>
      <c r="M125" s="51"/>
      <c r="N125" s="245"/>
      <c r="O125" s="312" t="s">
        <v>29</v>
      </c>
      <c r="P125" s="312">
        <v>115</v>
      </c>
      <c r="Q125" s="214" t="s">
        <v>93</v>
      </c>
      <c r="R125" s="309">
        <v>0</v>
      </c>
      <c r="S125" s="309"/>
      <c r="T125" s="309"/>
      <c r="U125" s="309">
        <v>0</v>
      </c>
      <c r="V125" s="309">
        <v>1</v>
      </c>
      <c r="W125" s="310">
        <v>0</v>
      </c>
      <c r="X125" s="310">
        <v>0</v>
      </c>
      <c r="Y125" s="310">
        <v>0</v>
      </c>
      <c r="Z125" s="310">
        <v>0</v>
      </c>
      <c r="AA125" s="310">
        <v>0</v>
      </c>
      <c r="AB125" s="310">
        <v>0</v>
      </c>
      <c r="AC125" s="310">
        <v>0</v>
      </c>
      <c r="AD125" s="310">
        <v>0</v>
      </c>
      <c r="AE125" s="309">
        <v>0</v>
      </c>
      <c r="AF125" s="309">
        <v>1</v>
      </c>
      <c r="AG125" s="311">
        <f t="shared" si="3"/>
        <v>1</v>
      </c>
      <c r="AH125" s="311">
        <f t="shared" si="4"/>
        <v>0</v>
      </c>
      <c r="AI125" s="311">
        <f t="shared" si="5"/>
        <v>1</v>
      </c>
      <c r="AJ125" s="99"/>
      <c r="AM125" s="51"/>
    </row>
    <row r="126" spans="2:39" s="266" customFormat="1" x14ac:dyDescent="0.25">
      <c r="B126" s="216">
        <v>43249.481249999997</v>
      </c>
      <c r="C126" s="210">
        <v>183</v>
      </c>
      <c r="D126" s="210" t="s">
        <v>224</v>
      </c>
      <c r="E126" s="210" t="s">
        <v>29</v>
      </c>
      <c r="F126" s="210" t="s">
        <v>1</v>
      </c>
      <c r="G126" s="37"/>
      <c r="H126" s="263"/>
      <c r="I126" s="326">
        <v>43230.833333333336</v>
      </c>
      <c r="J126" s="270" t="s">
        <v>1</v>
      </c>
      <c r="K126" s="327">
        <v>1</v>
      </c>
      <c r="L126" s="287"/>
      <c r="M126" s="51"/>
      <c r="N126" s="245"/>
      <c r="O126" s="312" t="s">
        <v>34</v>
      </c>
      <c r="P126" s="289">
        <v>187</v>
      </c>
      <c r="Q126" s="214" t="s">
        <v>123</v>
      </c>
      <c r="R126" s="309">
        <v>0</v>
      </c>
      <c r="S126" s="309"/>
      <c r="T126" s="309"/>
      <c r="U126" s="309">
        <v>0</v>
      </c>
      <c r="V126" s="309">
        <v>1</v>
      </c>
      <c r="W126" s="310">
        <v>0</v>
      </c>
      <c r="X126" s="310">
        <v>0</v>
      </c>
      <c r="Y126" s="310">
        <v>0</v>
      </c>
      <c r="Z126" s="310">
        <v>0</v>
      </c>
      <c r="AA126" s="310">
        <v>0</v>
      </c>
      <c r="AB126" s="310">
        <v>0</v>
      </c>
      <c r="AC126" s="310">
        <v>0</v>
      </c>
      <c r="AD126" s="310">
        <v>0</v>
      </c>
      <c r="AE126" s="309">
        <v>0</v>
      </c>
      <c r="AF126" s="309">
        <v>1</v>
      </c>
      <c r="AG126" s="311">
        <f t="shared" si="3"/>
        <v>1</v>
      </c>
      <c r="AH126" s="311">
        <f t="shared" si="4"/>
        <v>0</v>
      </c>
      <c r="AI126" s="311">
        <f t="shared" si="5"/>
        <v>1</v>
      </c>
      <c r="AJ126" s="99"/>
      <c r="AM126" s="51"/>
    </row>
    <row r="127" spans="2:39" s="266" customFormat="1" x14ac:dyDescent="0.25">
      <c r="B127" s="216">
        <v>43249.495833333334</v>
      </c>
      <c r="C127" s="210">
        <v>157</v>
      </c>
      <c r="D127" s="210" t="s">
        <v>243</v>
      </c>
      <c r="E127" s="210" t="s">
        <v>7</v>
      </c>
      <c r="F127" s="210" t="s">
        <v>560</v>
      </c>
      <c r="G127" s="37"/>
      <c r="H127" s="263"/>
      <c r="I127" s="326">
        <v>43239.785416666666</v>
      </c>
      <c r="J127" s="270" t="s">
        <v>1</v>
      </c>
      <c r="K127" s="327">
        <v>1</v>
      </c>
      <c r="L127" s="287"/>
      <c r="M127" s="51"/>
      <c r="N127" s="245"/>
      <c r="O127" s="312" t="s">
        <v>7</v>
      </c>
      <c r="P127" s="289">
        <v>97</v>
      </c>
      <c r="Q127" s="214" t="s">
        <v>44</v>
      </c>
      <c r="R127" s="309">
        <v>0</v>
      </c>
      <c r="S127" s="309"/>
      <c r="T127" s="309"/>
      <c r="U127" s="309">
        <v>0</v>
      </c>
      <c r="V127" s="309">
        <v>1</v>
      </c>
      <c r="W127" s="310">
        <v>0</v>
      </c>
      <c r="X127" s="310">
        <v>0</v>
      </c>
      <c r="Y127" s="310">
        <v>0</v>
      </c>
      <c r="Z127" s="310">
        <v>0</v>
      </c>
      <c r="AA127" s="310">
        <v>0</v>
      </c>
      <c r="AB127" s="310">
        <v>0</v>
      </c>
      <c r="AC127" s="310">
        <v>0</v>
      </c>
      <c r="AD127" s="310">
        <v>0</v>
      </c>
      <c r="AE127" s="309">
        <v>0</v>
      </c>
      <c r="AF127" s="309">
        <v>1</v>
      </c>
      <c r="AG127" s="311">
        <f t="shared" si="3"/>
        <v>1</v>
      </c>
      <c r="AH127" s="311">
        <f t="shared" si="4"/>
        <v>0</v>
      </c>
      <c r="AI127" s="311">
        <f t="shared" si="5"/>
        <v>1</v>
      </c>
      <c r="AJ127" s="99"/>
      <c r="AM127" s="51"/>
    </row>
    <row r="128" spans="2:39" s="266" customFormat="1" ht="24" x14ac:dyDescent="0.25">
      <c r="B128" s="216">
        <v>43249.572916666664</v>
      </c>
      <c r="C128" s="210">
        <v>459</v>
      </c>
      <c r="D128" s="210" t="s">
        <v>556</v>
      </c>
      <c r="E128" s="210" t="s">
        <v>343</v>
      </c>
      <c r="F128" s="210" t="s">
        <v>2</v>
      </c>
      <c r="G128" s="37"/>
      <c r="H128" s="263" t="s">
        <v>286</v>
      </c>
      <c r="I128" s="326">
        <v>43242.710416666669</v>
      </c>
      <c r="J128" s="270" t="s">
        <v>1</v>
      </c>
      <c r="K128" s="327">
        <v>1</v>
      </c>
      <c r="L128" s="287"/>
      <c r="M128" s="51"/>
      <c r="N128" s="245"/>
      <c r="O128" s="289" t="s">
        <v>7</v>
      </c>
      <c r="P128" s="289">
        <v>261</v>
      </c>
      <c r="Q128" s="214" t="s">
        <v>149</v>
      </c>
      <c r="R128" s="309">
        <v>0</v>
      </c>
      <c r="S128" s="309"/>
      <c r="T128" s="309"/>
      <c r="U128" s="309">
        <v>0</v>
      </c>
      <c r="V128" s="309">
        <v>1</v>
      </c>
      <c r="W128" s="310">
        <v>0</v>
      </c>
      <c r="X128" s="310">
        <v>0</v>
      </c>
      <c r="Y128" s="310">
        <v>0</v>
      </c>
      <c r="Z128" s="310">
        <v>0</v>
      </c>
      <c r="AA128" s="310">
        <v>0</v>
      </c>
      <c r="AB128" s="310">
        <v>0</v>
      </c>
      <c r="AC128" s="310">
        <v>0</v>
      </c>
      <c r="AD128" s="310">
        <v>0</v>
      </c>
      <c r="AE128" s="309">
        <v>0</v>
      </c>
      <c r="AF128" s="309">
        <v>1</v>
      </c>
      <c r="AG128" s="311">
        <f t="shared" si="3"/>
        <v>1</v>
      </c>
      <c r="AH128" s="311">
        <f t="shared" si="4"/>
        <v>0</v>
      </c>
      <c r="AI128" s="311">
        <f t="shared" si="5"/>
        <v>1</v>
      </c>
      <c r="AJ128" s="99"/>
      <c r="AM128" s="51"/>
    </row>
    <row r="129" spans="2:39" s="266" customFormat="1" ht="24" x14ac:dyDescent="0.25">
      <c r="B129" s="216">
        <v>43249.583333333336</v>
      </c>
      <c r="C129" s="210">
        <v>459</v>
      </c>
      <c r="D129" s="210" t="s">
        <v>556</v>
      </c>
      <c r="E129" s="210" t="s">
        <v>343</v>
      </c>
      <c r="F129" s="210" t="s">
        <v>2</v>
      </c>
      <c r="G129" s="37"/>
      <c r="H129" s="290" t="s">
        <v>341</v>
      </c>
      <c r="I129" s="328">
        <v>43222.515972222223</v>
      </c>
      <c r="J129" s="329" t="s">
        <v>2</v>
      </c>
      <c r="K129" s="293">
        <v>1</v>
      </c>
      <c r="L129" s="287"/>
      <c r="M129" s="51"/>
      <c r="N129" s="245"/>
      <c r="O129" s="289" t="s">
        <v>128</v>
      </c>
      <c r="P129" s="289">
        <v>508</v>
      </c>
      <c r="Q129" s="214" t="s">
        <v>447</v>
      </c>
      <c r="R129" s="309">
        <v>0</v>
      </c>
      <c r="S129" s="309"/>
      <c r="T129" s="309"/>
      <c r="U129" s="309">
        <v>0</v>
      </c>
      <c r="V129" s="309">
        <v>1</v>
      </c>
      <c r="W129" s="310">
        <v>0</v>
      </c>
      <c r="X129" s="310">
        <v>0</v>
      </c>
      <c r="Y129" s="310">
        <v>0</v>
      </c>
      <c r="Z129" s="310">
        <v>0</v>
      </c>
      <c r="AA129" s="310">
        <v>0</v>
      </c>
      <c r="AB129" s="310">
        <v>0</v>
      </c>
      <c r="AC129" s="310">
        <v>0</v>
      </c>
      <c r="AD129" s="310">
        <v>0</v>
      </c>
      <c r="AE129" s="309">
        <v>0</v>
      </c>
      <c r="AF129" s="309">
        <v>1</v>
      </c>
      <c r="AG129" s="311">
        <f t="shared" si="3"/>
        <v>1</v>
      </c>
      <c r="AH129" s="311">
        <f t="shared" si="4"/>
        <v>0</v>
      </c>
      <c r="AI129" s="311">
        <f t="shared" si="5"/>
        <v>1</v>
      </c>
      <c r="AJ129" s="99"/>
      <c r="AM129" s="51"/>
    </row>
    <row r="130" spans="2:39" s="266" customFormat="1" x14ac:dyDescent="0.25">
      <c r="B130" s="216">
        <v>43249.665972222225</v>
      </c>
      <c r="C130" s="210">
        <v>458</v>
      </c>
      <c r="D130" s="210" t="s">
        <v>341</v>
      </c>
      <c r="E130" s="210" t="s">
        <v>343</v>
      </c>
      <c r="F130" s="210" t="s">
        <v>2</v>
      </c>
      <c r="G130" s="37"/>
      <c r="H130" s="290"/>
      <c r="I130" s="328">
        <v>43222.652777777781</v>
      </c>
      <c r="J130" s="329" t="s">
        <v>1</v>
      </c>
      <c r="K130" s="293">
        <v>1</v>
      </c>
      <c r="L130" s="287"/>
      <c r="M130" s="51"/>
      <c r="N130" s="245"/>
      <c r="O130" s="289" t="s">
        <v>65</v>
      </c>
      <c r="P130" s="289">
        <v>509</v>
      </c>
      <c r="Q130" s="214" t="s">
        <v>446</v>
      </c>
      <c r="R130" s="309">
        <v>0</v>
      </c>
      <c r="S130" s="309"/>
      <c r="T130" s="309"/>
      <c r="U130" s="309">
        <v>0</v>
      </c>
      <c r="V130" s="309">
        <v>1</v>
      </c>
      <c r="W130" s="310">
        <v>0</v>
      </c>
      <c r="X130" s="310">
        <v>0</v>
      </c>
      <c r="Y130" s="310">
        <v>0</v>
      </c>
      <c r="Z130" s="310">
        <v>0</v>
      </c>
      <c r="AA130" s="310">
        <v>0</v>
      </c>
      <c r="AB130" s="310">
        <v>0</v>
      </c>
      <c r="AC130" s="310">
        <v>0</v>
      </c>
      <c r="AD130" s="310">
        <v>0</v>
      </c>
      <c r="AE130" s="309">
        <v>0</v>
      </c>
      <c r="AF130" s="309">
        <v>1</v>
      </c>
      <c r="AG130" s="311">
        <f t="shared" si="3"/>
        <v>1</v>
      </c>
      <c r="AH130" s="311">
        <f t="shared" si="4"/>
        <v>0</v>
      </c>
      <c r="AI130" s="311">
        <f t="shared" si="5"/>
        <v>1</v>
      </c>
      <c r="AJ130" s="99"/>
      <c r="AM130" s="51"/>
    </row>
    <row r="131" spans="2:39" s="266" customFormat="1" x14ac:dyDescent="0.25">
      <c r="B131" s="216">
        <v>43249.82916666667</v>
      </c>
      <c r="C131" s="210">
        <v>468</v>
      </c>
      <c r="D131" s="210" t="s">
        <v>441</v>
      </c>
      <c r="E131" s="210" t="s">
        <v>7</v>
      </c>
      <c r="F131" s="210" t="s">
        <v>2</v>
      </c>
      <c r="G131" s="37"/>
      <c r="H131" s="290"/>
      <c r="I131" s="328">
        <v>43228.602083333331</v>
      </c>
      <c r="J131" s="329" t="s">
        <v>2</v>
      </c>
      <c r="K131" s="293">
        <v>1</v>
      </c>
      <c r="L131" s="287"/>
      <c r="M131" s="51"/>
      <c r="N131" s="245"/>
      <c r="O131" s="314" t="s">
        <v>71</v>
      </c>
      <c r="P131" s="314">
        <v>516</v>
      </c>
      <c r="Q131" s="314" t="s">
        <v>532</v>
      </c>
      <c r="R131" s="311">
        <v>0</v>
      </c>
      <c r="S131" s="311">
        <v>0</v>
      </c>
      <c r="T131" s="311">
        <v>0</v>
      </c>
      <c r="U131" s="311">
        <v>0</v>
      </c>
      <c r="V131" s="309">
        <v>1</v>
      </c>
      <c r="W131" s="310">
        <v>0</v>
      </c>
      <c r="X131" s="310">
        <v>0</v>
      </c>
      <c r="Y131" s="310">
        <v>0</v>
      </c>
      <c r="Z131" s="310">
        <v>0</v>
      </c>
      <c r="AA131" s="310">
        <v>0</v>
      </c>
      <c r="AB131" s="310">
        <v>0</v>
      </c>
      <c r="AC131" s="310">
        <v>0</v>
      </c>
      <c r="AD131" s="310">
        <v>0</v>
      </c>
      <c r="AE131" s="309">
        <v>0</v>
      </c>
      <c r="AF131" s="309">
        <v>1</v>
      </c>
      <c r="AG131" s="311">
        <f t="shared" si="3"/>
        <v>1</v>
      </c>
      <c r="AH131" s="311">
        <f t="shared" si="4"/>
        <v>0</v>
      </c>
      <c r="AI131" s="311">
        <f t="shared" si="5"/>
        <v>1</v>
      </c>
      <c r="AJ131" s="99"/>
      <c r="AM131" s="51"/>
    </row>
    <row r="132" spans="2:39" s="266" customFormat="1" x14ac:dyDescent="0.25">
      <c r="B132" s="216">
        <v>43250.595138888886</v>
      </c>
      <c r="C132" s="210">
        <v>265</v>
      </c>
      <c r="D132" s="210" t="s">
        <v>275</v>
      </c>
      <c r="E132" s="210" t="s">
        <v>7</v>
      </c>
      <c r="F132" s="210" t="s">
        <v>2</v>
      </c>
      <c r="G132" s="37"/>
      <c r="H132" s="290"/>
      <c r="I132" s="328">
        <v>43236.644444444442</v>
      </c>
      <c r="J132" s="329" t="s">
        <v>2</v>
      </c>
      <c r="K132" s="293">
        <v>1</v>
      </c>
      <c r="L132" s="287"/>
      <c r="M132" s="51"/>
      <c r="N132" s="245"/>
      <c r="O132" s="270" t="s">
        <v>343</v>
      </c>
      <c r="P132" s="314">
        <v>415</v>
      </c>
      <c r="Q132" s="314" t="s">
        <v>565</v>
      </c>
      <c r="R132" s="311">
        <v>0</v>
      </c>
      <c r="S132" s="311">
        <v>0</v>
      </c>
      <c r="T132" s="311">
        <v>0</v>
      </c>
      <c r="U132" s="311">
        <v>0</v>
      </c>
      <c r="V132" s="309">
        <v>1</v>
      </c>
      <c r="W132" s="310">
        <v>0</v>
      </c>
      <c r="X132" s="310">
        <v>0</v>
      </c>
      <c r="Y132" s="310">
        <v>0</v>
      </c>
      <c r="Z132" s="310">
        <v>0</v>
      </c>
      <c r="AA132" s="310">
        <v>0</v>
      </c>
      <c r="AB132" s="310">
        <v>0</v>
      </c>
      <c r="AC132" s="310">
        <v>0</v>
      </c>
      <c r="AD132" s="310">
        <v>0</v>
      </c>
      <c r="AE132" s="309">
        <v>0</v>
      </c>
      <c r="AF132" s="309">
        <v>1</v>
      </c>
      <c r="AG132" s="311">
        <f t="shared" si="3"/>
        <v>1</v>
      </c>
      <c r="AH132" s="311">
        <f t="shared" si="4"/>
        <v>0</v>
      </c>
      <c r="AI132" s="311">
        <f t="shared" si="5"/>
        <v>1</v>
      </c>
      <c r="AJ132" s="99"/>
      <c r="AM132" s="51"/>
    </row>
    <row r="133" spans="2:39" s="266" customFormat="1" x14ac:dyDescent="0.25">
      <c r="B133" s="216">
        <v>43251.335416666669</v>
      </c>
      <c r="C133" s="210">
        <v>149</v>
      </c>
      <c r="D133" s="210" t="s">
        <v>559</v>
      </c>
      <c r="E133" s="210" t="s">
        <v>106</v>
      </c>
      <c r="F133" s="210" t="s">
        <v>560</v>
      </c>
      <c r="G133" s="37"/>
      <c r="H133" s="290"/>
      <c r="I133" s="328">
        <v>43236.663194444445</v>
      </c>
      <c r="J133" s="329" t="s">
        <v>1</v>
      </c>
      <c r="K133" s="293">
        <v>1</v>
      </c>
      <c r="L133" s="287"/>
      <c r="M133" s="51"/>
      <c r="N133" s="245"/>
      <c r="O133" s="270" t="s">
        <v>343</v>
      </c>
      <c r="P133" s="314">
        <v>396</v>
      </c>
      <c r="Q133" s="314" t="s">
        <v>566</v>
      </c>
      <c r="R133" s="311">
        <v>0</v>
      </c>
      <c r="S133" s="311">
        <v>0</v>
      </c>
      <c r="T133" s="311">
        <v>0</v>
      </c>
      <c r="U133" s="311">
        <v>0</v>
      </c>
      <c r="V133" s="309">
        <v>1</v>
      </c>
      <c r="W133" s="310">
        <v>0</v>
      </c>
      <c r="X133" s="310">
        <v>0</v>
      </c>
      <c r="Y133" s="310">
        <v>0</v>
      </c>
      <c r="Z133" s="310">
        <v>0</v>
      </c>
      <c r="AA133" s="310">
        <v>0</v>
      </c>
      <c r="AB133" s="310">
        <v>0</v>
      </c>
      <c r="AC133" s="310">
        <v>0</v>
      </c>
      <c r="AD133" s="310">
        <v>0</v>
      </c>
      <c r="AE133" s="309">
        <v>0</v>
      </c>
      <c r="AF133" s="309">
        <v>1</v>
      </c>
      <c r="AG133" s="311">
        <f t="shared" si="3"/>
        <v>1</v>
      </c>
      <c r="AH133" s="311">
        <f t="shared" si="4"/>
        <v>0</v>
      </c>
      <c r="AI133" s="311">
        <f t="shared" si="5"/>
        <v>1</v>
      </c>
      <c r="AJ133" s="99"/>
      <c r="AM133" s="51"/>
    </row>
    <row r="134" spans="2:39" s="266" customFormat="1" x14ac:dyDescent="0.25">
      <c r="B134" s="216">
        <v>43251.586111111108</v>
      </c>
      <c r="C134" s="210">
        <v>495</v>
      </c>
      <c r="D134" s="210" t="s">
        <v>550</v>
      </c>
      <c r="E134" s="210" t="s">
        <v>343</v>
      </c>
      <c r="F134" s="210" t="s">
        <v>2</v>
      </c>
      <c r="G134" s="37"/>
      <c r="H134" s="290"/>
      <c r="I134" s="328">
        <v>43236.698611111111</v>
      </c>
      <c r="J134" s="329" t="s">
        <v>2</v>
      </c>
      <c r="K134" s="293">
        <v>1</v>
      </c>
      <c r="L134" s="287"/>
      <c r="M134" s="51"/>
      <c r="N134" s="245"/>
      <c r="O134" s="270" t="s">
        <v>343</v>
      </c>
      <c r="P134" s="314">
        <v>394</v>
      </c>
      <c r="Q134" s="314" t="s">
        <v>567</v>
      </c>
      <c r="R134" s="311">
        <v>0</v>
      </c>
      <c r="S134" s="311">
        <v>0</v>
      </c>
      <c r="T134" s="311">
        <v>0</v>
      </c>
      <c r="U134" s="311">
        <v>0</v>
      </c>
      <c r="V134" s="309">
        <v>1</v>
      </c>
      <c r="W134" s="310">
        <v>0</v>
      </c>
      <c r="X134" s="310">
        <v>0</v>
      </c>
      <c r="Y134" s="310">
        <v>0</v>
      </c>
      <c r="Z134" s="310">
        <v>0</v>
      </c>
      <c r="AA134" s="310">
        <v>0</v>
      </c>
      <c r="AB134" s="310">
        <v>0</v>
      </c>
      <c r="AC134" s="310">
        <v>0</v>
      </c>
      <c r="AD134" s="310">
        <v>0</v>
      </c>
      <c r="AE134" s="309">
        <v>0</v>
      </c>
      <c r="AF134" s="309">
        <v>1</v>
      </c>
      <c r="AG134" s="311">
        <f t="shared" si="3"/>
        <v>1</v>
      </c>
      <c r="AH134" s="311">
        <f t="shared" si="4"/>
        <v>0</v>
      </c>
      <c r="AI134" s="311">
        <f t="shared" si="5"/>
        <v>1</v>
      </c>
      <c r="AJ134" s="99"/>
      <c r="AM134" s="51"/>
    </row>
    <row r="135" spans="2:39" s="266" customFormat="1" x14ac:dyDescent="0.25">
      <c r="B135" s="216">
        <v>43251.643055555556</v>
      </c>
      <c r="C135" s="210">
        <v>454</v>
      </c>
      <c r="D135" s="210" t="s">
        <v>303</v>
      </c>
      <c r="E135" s="210" t="s">
        <v>7</v>
      </c>
      <c r="F135" s="210" t="s">
        <v>1</v>
      </c>
      <c r="G135" s="37"/>
      <c r="H135" s="290"/>
      <c r="I135" s="328">
        <v>43241.715277777781</v>
      </c>
      <c r="J135" s="329" t="s">
        <v>2</v>
      </c>
      <c r="K135" s="293">
        <v>1</v>
      </c>
      <c r="L135" s="287"/>
      <c r="M135" s="51"/>
      <c r="N135" s="245"/>
      <c r="O135" s="270" t="s">
        <v>343</v>
      </c>
      <c r="P135" s="314">
        <v>409</v>
      </c>
      <c r="Q135" s="314" t="s">
        <v>579</v>
      </c>
      <c r="R135" s="311">
        <v>0</v>
      </c>
      <c r="S135" s="311">
        <v>0</v>
      </c>
      <c r="T135" s="311">
        <v>0</v>
      </c>
      <c r="U135" s="311">
        <v>0</v>
      </c>
      <c r="V135" s="309">
        <v>1</v>
      </c>
      <c r="W135" s="310">
        <v>0</v>
      </c>
      <c r="X135" s="310">
        <v>0</v>
      </c>
      <c r="Y135" s="310">
        <v>0</v>
      </c>
      <c r="Z135" s="310">
        <v>0</v>
      </c>
      <c r="AA135" s="310">
        <v>0</v>
      </c>
      <c r="AB135" s="310">
        <v>0</v>
      </c>
      <c r="AC135" s="310">
        <v>0</v>
      </c>
      <c r="AD135" s="310">
        <v>0</v>
      </c>
      <c r="AE135" s="309">
        <v>1</v>
      </c>
      <c r="AF135" s="309">
        <v>0</v>
      </c>
      <c r="AG135" s="311">
        <f t="shared" si="3"/>
        <v>1</v>
      </c>
      <c r="AH135" s="311">
        <f t="shared" si="4"/>
        <v>1</v>
      </c>
      <c r="AI135" s="311">
        <f t="shared" si="5"/>
        <v>0</v>
      </c>
      <c r="AJ135" s="99"/>
      <c r="AM135" s="51"/>
    </row>
    <row r="136" spans="2:39" s="266" customFormat="1" x14ac:dyDescent="0.25">
      <c r="B136" s="216">
        <v>43251.665972222225</v>
      </c>
      <c r="C136" s="210">
        <v>460</v>
      </c>
      <c r="D136" s="210" t="s">
        <v>352</v>
      </c>
      <c r="E136" s="210" t="s">
        <v>103</v>
      </c>
      <c r="F136" s="210" t="s">
        <v>2</v>
      </c>
      <c r="G136" s="37"/>
      <c r="H136" s="290"/>
      <c r="I136" s="328">
        <v>43249.665972222225</v>
      </c>
      <c r="J136" s="329" t="s">
        <v>2</v>
      </c>
      <c r="K136" s="293">
        <v>1</v>
      </c>
      <c r="L136" s="287"/>
      <c r="M136" s="51"/>
      <c r="N136" s="245"/>
      <c r="O136" s="270" t="s">
        <v>343</v>
      </c>
      <c r="P136" s="314">
        <v>423</v>
      </c>
      <c r="Q136" s="314" t="s">
        <v>593</v>
      </c>
      <c r="R136" s="311">
        <v>0</v>
      </c>
      <c r="S136" s="311">
        <v>0</v>
      </c>
      <c r="T136" s="311">
        <v>0</v>
      </c>
      <c r="U136" s="311">
        <v>0</v>
      </c>
      <c r="V136" s="309">
        <v>1</v>
      </c>
      <c r="W136" s="310">
        <v>0</v>
      </c>
      <c r="X136" s="310">
        <v>0</v>
      </c>
      <c r="Y136" s="310">
        <v>0</v>
      </c>
      <c r="Z136" s="310">
        <v>0</v>
      </c>
      <c r="AA136" s="310">
        <v>0</v>
      </c>
      <c r="AB136" s="310">
        <v>0</v>
      </c>
      <c r="AC136" s="310">
        <v>0</v>
      </c>
      <c r="AD136" s="310">
        <v>0</v>
      </c>
      <c r="AE136" s="309">
        <v>1</v>
      </c>
      <c r="AF136" s="309">
        <v>0</v>
      </c>
      <c r="AG136" s="311">
        <f t="shared" si="3"/>
        <v>1</v>
      </c>
      <c r="AH136" s="311">
        <f t="shared" si="4"/>
        <v>1</v>
      </c>
      <c r="AI136" s="311">
        <f t="shared" si="5"/>
        <v>0</v>
      </c>
      <c r="AJ136" s="99"/>
      <c r="AM136" s="51"/>
    </row>
    <row r="137" spans="2:39" s="266" customFormat="1" ht="24" x14ac:dyDescent="0.25">
      <c r="B137" s="216">
        <v>43251.868055555555</v>
      </c>
      <c r="C137" s="210">
        <v>262</v>
      </c>
      <c r="D137" s="210" t="s">
        <v>289</v>
      </c>
      <c r="E137" s="210" t="s">
        <v>7</v>
      </c>
      <c r="F137" s="210" t="s">
        <v>1</v>
      </c>
      <c r="G137" s="37"/>
      <c r="H137" s="263" t="s">
        <v>267</v>
      </c>
      <c r="I137" s="326">
        <v>43226.602777777778</v>
      </c>
      <c r="J137" s="270" t="s">
        <v>2</v>
      </c>
      <c r="K137" s="327">
        <v>1</v>
      </c>
      <c r="L137" s="287"/>
      <c r="M137" s="51"/>
      <c r="N137" s="245"/>
      <c r="O137" s="289" t="s">
        <v>7</v>
      </c>
      <c r="P137" s="289">
        <v>268</v>
      </c>
      <c r="Q137" s="214" t="s">
        <v>43</v>
      </c>
      <c r="R137" s="309">
        <v>0</v>
      </c>
      <c r="S137" s="309"/>
      <c r="T137" s="309"/>
      <c r="U137" s="309">
        <v>0</v>
      </c>
      <c r="V137" s="309"/>
      <c r="W137" s="310">
        <v>0</v>
      </c>
      <c r="X137" s="310">
        <v>0</v>
      </c>
      <c r="Y137" s="310">
        <v>0</v>
      </c>
      <c r="Z137" s="310">
        <v>0</v>
      </c>
      <c r="AA137" s="310">
        <v>0</v>
      </c>
      <c r="AB137" s="310">
        <v>0</v>
      </c>
      <c r="AC137" s="310">
        <v>0</v>
      </c>
      <c r="AD137" s="310">
        <v>0</v>
      </c>
      <c r="AE137" s="309"/>
      <c r="AF137" s="309"/>
      <c r="AG137" s="311">
        <f t="shared" si="3"/>
        <v>0</v>
      </c>
      <c r="AH137" s="311">
        <f t="shared" si="4"/>
        <v>0</v>
      </c>
      <c r="AI137" s="311">
        <f t="shared" si="5"/>
        <v>0</v>
      </c>
      <c r="AJ137" s="99"/>
      <c r="AM137" s="51"/>
    </row>
    <row r="138" spans="2:39" s="266" customFormat="1" x14ac:dyDescent="0.25">
      <c r="B138" s="243"/>
      <c r="C138" s="51"/>
      <c r="D138" s="51"/>
      <c r="E138" s="51"/>
      <c r="F138" s="51"/>
      <c r="G138" s="37"/>
      <c r="H138" s="263"/>
      <c r="I138" s="326">
        <v>43226.606944444444</v>
      </c>
      <c r="J138" s="270" t="s">
        <v>2</v>
      </c>
      <c r="K138" s="327">
        <v>1</v>
      </c>
      <c r="L138" s="287"/>
      <c r="M138" s="51"/>
      <c r="N138" s="245"/>
      <c r="O138" s="312" t="s">
        <v>7</v>
      </c>
      <c r="P138" s="313">
        <v>166</v>
      </c>
      <c r="Q138" s="214" t="s">
        <v>23</v>
      </c>
      <c r="R138" s="309">
        <v>0</v>
      </c>
      <c r="S138" s="309"/>
      <c r="T138" s="309"/>
      <c r="U138" s="309">
        <v>0</v>
      </c>
      <c r="V138" s="309"/>
      <c r="W138" s="310">
        <v>0</v>
      </c>
      <c r="X138" s="310">
        <v>0</v>
      </c>
      <c r="Y138" s="310">
        <v>0</v>
      </c>
      <c r="Z138" s="310">
        <v>0</v>
      </c>
      <c r="AA138" s="310">
        <v>0</v>
      </c>
      <c r="AB138" s="310">
        <v>0</v>
      </c>
      <c r="AC138" s="310">
        <v>0</v>
      </c>
      <c r="AD138" s="310">
        <v>0</v>
      </c>
      <c r="AE138" s="309"/>
      <c r="AF138" s="309"/>
      <c r="AG138" s="311">
        <f t="shared" si="3"/>
        <v>0</v>
      </c>
      <c r="AH138" s="311">
        <f t="shared" si="4"/>
        <v>0</v>
      </c>
      <c r="AI138" s="311">
        <f t="shared" si="5"/>
        <v>0</v>
      </c>
      <c r="AJ138" s="99"/>
      <c r="AM138" s="51"/>
    </row>
    <row r="139" spans="2:39" s="266" customFormat="1" ht="24" x14ac:dyDescent="0.25">
      <c r="B139" s="51"/>
      <c r="C139" s="51"/>
      <c r="D139" s="51"/>
      <c r="E139" s="51"/>
      <c r="F139" s="51"/>
      <c r="G139" s="37"/>
      <c r="H139" s="263" t="s">
        <v>507</v>
      </c>
      <c r="I139" s="326">
        <v>43222.802777777775</v>
      </c>
      <c r="J139" s="270" t="s">
        <v>2</v>
      </c>
      <c r="K139" s="327">
        <v>1</v>
      </c>
      <c r="L139" s="287"/>
      <c r="M139" s="51"/>
      <c r="N139" s="245"/>
      <c r="O139" s="312" t="s">
        <v>41</v>
      </c>
      <c r="P139" s="313">
        <v>126</v>
      </c>
      <c r="Q139" s="214" t="s">
        <v>42</v>
      </c>
      <c r="R139" s="309">
        <v>0</v>
      </c>
      <c r="S139" s="309"/>
      <c r="T139" s="309"/>
      <c r="U139" s="309">
        <v>0</v>
      </c>
      <c r="V139" s="309"/>
      <c r="W139" s="310">
        <v>0</v>
      </c>
      <c r="X139" s="310">
        <v>0</v>
      </c>
      <c r="Y139" s="310">
        <v>0</v>
      </c>
      <c r="Z139" s="310">
        <v>0</v>
      </c>
      <c r="AA139" s="310">
        <v>0</v>
      </c>
      <c r="AB139" s="310">
        <v>0</v>
      </c>
      <c r="AC139" s="310">
        <v>0</v>
      </c>
      <c r="AD139" s="310">
        <v>0</v>
      </c>
      <c r="AE139" s="309"/>
      <c r="AF139" s="309"/>
      <c r="AG139" s="311">
        <f t="shared" si="3"/>
        <v>0</v>
      </c>
      <c r="AH139" s="311">
        <f t="shared" si="4"/>
        <v>0</v>
      </c>
      <c r="AI139" s="311">
        <f t="shared" si="5"/>
        <v>0</v>
      </c>
      <c r="AJ139" s="99"/>
      <c r="AM139" s="51"/>
    </row>
    <row r="140" spans="2:39" s="266" customFormat="1" x14ac:dyDescent="0.25">
      <c r="B140" s="51"/>
      <c r="C140" s="51"/>
      <c r="D140" s="51"/>
      <c r="E140" s="51"/>
      <c r="F140" s="51"/>
      <c r="G140" s="37"/>
      <c r="H140" s="263"/>
      <c r="I140" s="326">
        <v>43234.784722222219</v>
      </c>
      <c r="J140" s="270" t="s">
        <v>2</v>
      </c>
      <c r="K140" s="327">
        <v>1</v>
      </c>
      <c r="L140" s="287"/>
      <c r="M140" s="51"/>
      <c r="N140" s="245"/>
      <c r="O140" s="289" t="s">
        <v>71</v>
      </c>
      <c r="P140" s="289">
        <v>264</v>
      </c>
      <c r="Q140" s="214" t="s">
        <v>168</v>
      </c>
      <c r="R140" s="309">
        <v>0</v>
      </c>
      <c r="S140" s="309"/>
      <c r="T140" s="309"/>
      <c r="U140" s="309">
        <v>0</v>
      </c>
      <c r="V140" s="309"/>
      <c r="W140" s="310">
        <v>0</v>
      </c>
      <c r="X140" s="310">
        <v>0</v>
      </c>
      <c r="Y140" s="310">
        <v>0</v>
      </c>
      <c r="Z140" s="310">
        <v>0</v>
      </c>
      <c r="AA140" s="310">
        <v>0</v>
      </c>
      <c r="AB140" s="310">
        <v>0</v>
      </c>
      <c r="AC140" s="310">
        <v>0</v>
      </c>
      <c r="AD140" s="310">
        <v>0</v>
      </c>
      <c r="AE140" s="309"/>
      <c r="AF140" s="309"/>
      <c r="AG140" s="311">
        <f t="shared" si="3"/>
        <v>0</v>
      </c>
      <c r="AH140" s="311">
        <f t="shared" si="4"/>
        <v>0</v>
      </c>
      <c r="AI140" s="311">
        <f t="shared" si="5"/>
        <v>0</v>
      </c>
      <c r="AJ140" s="99"/>
      <c r="AM140" s="51"/>
    </row>
    <row r="141" spans="2:39" s="266" customFormat="1" ht="24" x14ac:dyDescent="0.25">
      <c r="B141" s="51"/>
      <c r="C141" s="51"/>
      <c r="D141" s="51"/>
      <c r="E141" s="51"/>
      <c r="F141" s="51"/>
      <c r="G141" s="37"/>
      <c r="H141" s="263" t="s">
        <v>438</v>
      </c>
      <c r="I141" s="326">
        <v>43231.706944444442</v>
      </c>
      <c r="J141" s="270" t="s">
        <v>1</v>
      </c>
      <c r="K141" s="327">
        <v>1</v>
      </c>
      <c r="L141" s="287"/>
      <c r="M141" s="51"/>
      <c r="N141" s="245"/>
      <c r="O141" s="312" t="s">
        <v>29</v>
      </c>
      <c r="P141" s="313">
        <v>176</v>
      </c>
      <c r="Q141" s="214" t="s">
        <v>262</v>
      </c>
      <c r="R141" s="309">
        <v>0</v>
      </c>
      <c r="S141" s="309"/>
      <c r="T141" s="309"/>
      <c r="U141" s="309">
        <v>0</v>
      </c>
      <c r="V141" s="309"/>
      <c r="W141" s="310">
        <v>0</v>
      </c>
      <c r="X141" s="310">
        <v>0</v>
      </c>
      <c r="Y141" s="310">
        <v>0</v>
      </c>
      <c r="Z141" s="310">
        <v>0</v>
      </c>
      <c r="AA141" s="310">
        <v>0</v>
      </c>
      <c r="AB141" s="310">
        <v>0</v>
      </c>
      <c r="AC141" s="310">
        <v>0</v>
      </c>
      <c r="AD141" s="310">
        <v>0</v>
      </c>
      <c r="AE141" s="309"/>
      <c r="AF141" s="309"/>
      <c r="AG141" s="311">
        <f t="shared" si="3"/>
        <v>0</v>
      </c>
      <c r="AH141" s="311">
        <f t="shared" si="4"/>
        <v>0</v>
      </c>
      <c r="AI141" s="311">
        <f t="shared" si="5"/>
        <v>0</v>
      </c>
      <c r="AJ141" s="99"/>
      <c r="AM141" s="51"/>
    </row>
    <row r="142" spans="2:39" s="266" customFormat="1" x14ac:dyDescent="0.25">
      <c r="B142" s="51"/>
      <c r="C142" s="51"/>
      <c r="D142" s="51"/>
      <c r="E142" s="51"/>
      <c r="F142" s="51"/>
      <c r="G142" s="37"/>
      <c r="H142" s="263"/>
      <c r="I142" s="326">
        <v>43242.693749999999</v>
      </c>
      <c r="J142" s="270" t="s">
        <v>1</v>
      </c>
      <c r="K142" s="327">
        <v>1</v>
      </c>
      <c r="L142" s="287"/>
      <c r="M142" s="51"/>
      <c r="N142" s="245"/>
      <c r="O142" s="312" t="s">
        <v>87</v>
      </c>
      <c r="P142" s="313">
        <v>447</v>
      </c>
      <c r="Q142" s="214" t="s">
        <v>323</v>
      </c>
      <c r="R142" s="309">
        <v>0</v>
      </c>
      <c r="S142" s="309"/>
      <c r="T142" s="309"/>
      <c r="U142" s="309">
        <v>0</v>
      </c>
      <c r="V142" s="309"/>
      <c r="W142" s="310">
        <v>0</v>
      </c>
      <c r="X142" s="310">
        <v>0</v>
      </c>
      <c r="Y142" s="310">
        <v>0</v>
      </c>
      <c r="Z142" s="310">
        <v>0</v>
      </c>
      <c r="AA142" s="310">
        <v>0</v>
      </c>
      <c r="AB142" s="310">
        <v>0</v>
      </c>
      <c r="AC142" s="310">
        <v>0</v>
      </c>
      <c r="AD142" s="310">
        <v>0</v>
      </c>
      <c r="AE142" s="309"/>
      <c r="AF142" s="309"/>
      <c r="AG142" s="311">
        <f t="shared" si="3"/>
        <v>0</v>
      </c>
      <c r="AH142" s="311">
        <f t="shared" si="4"/>
        <v>0</v>
      </c>
      <c r="AI142" s="311">
        <f t="shared" si="5"/>
        <v>0</v>
      </c>
      <c r="AJ142" s="99"/>
      <c r="AM142" s="51"/>
    </row>
    <row r="143" spans="2:39" s="266" customFormat="1" ht="24" x14ac:dyDescent="0.25">
      <c r="B143" s="51"/>
      <c r="C143" s="51"/>
      <c r="D143" s="51"/>
      <c r="E143" s="51"/>
      <c r="F143" s="51"/>
      <c r="G143" s="37"/>
      <c r="H143" s="290" t="s">
        <v>492</v>
      </c>
      <c r="I143" s="328">
        <v>43227.811805555553</v>
      </c>
      <c r="J143" s="329" t="s">
        <v>2</v>
      </c>
      <c r="K143" s="293">
        <v>1</v>
      </c>
      <c r="L143" s="287"/>
      <c r="M143" s="51"/>
      <c r="N143" s="245"/>
      <c r="O143" s="312" t="s">
        <v>39</v>
      </c>
      <c r="P143" s="313">
        <v>177</v>
      </c>
      <c r="Q143" s="214" t="s">
        <v>130</v>
      </c>
      <c r="R143" s="309">
        <v>0</v>
      </c>
      <c r="S143" s="309"/>
      <c r="T143" s="309"/>
      <c r="U143" s="309">
        <v>0</v>
      </c>
      <c r="V143" s="309"/>
      <c r="W143" s="310">
        <v>0</v>
      </c>
      <c r="X143" s="310">
        <v>0</v>
      </c>
      <c r="Y143" s="310">
        <v>0</v>
      </c>
      <c r="Z143" s="310">
        <v>0</v>
      </c>
      <c r="AA143" s="310">
        <v>0</v>
      </c>
      <c r="AB143" s="310">
        <v>0</v>
      </c>
      <c r="AC143" s="310">
        <v>0</v>
      </c>
      <c r="AD143" s="310">
        <v>0</v>
      </c>
      <c r="AE143" s="309"/>
      <c r="AF143" s="309"/>
      <c r="AG143" s="311">
        <f t="shared" si="3"/>
        <v>0</v>
      </c>
      <c r="AH143" s="311">
        <f t="shared" si="4"/>
        <v>0</v>
      </c>
      <c r="AI143" s="311">
        <f t="shared" si="5"/>
        <v>0</v>
      </c>
      <c r="AJ143" s="99"/>
      <c r="AM143" s="51"/>
    </row>
    <row r="144" spans="2:39" s="266" customFormat="1" x14ac:dyDescent="0.25">
      <c r="B144" s="51"/>
      <c r="C144" s="51"/>
      <c r="D144" s="51"/>
      <c r="E144" s="51"/>
      <c r="F144" s="51"/>
      <c r="G144" s="37"/>
      <c r="H144" s="290"/>
      <c r="I144" s="328">
        <v>43231.750694444447</v>
      </c>
      <c r="J144" s="329" t="s">
        <v>1</v>
      </c>
      <c r="K144" s="293">
        <v>1</v>
      </c>
      <c r="L144" s="287"/>
      <c r="M144" s="51"/>
      <c r="N144" s="245"/>
      <c r="O144" s="312" t="s">
        <v>7</v>
      </c>
      <c r="P144" s="313">
        <v>308</v>
      </c>
      <c r="Q144" s="214" t="s">
        <v>122</v>
      </c>
      <c r="R144" s="309">
        <v>0</v>
      </c>
      <c r="S144" s="309"/>
      <c r="T144" s="309"/>
      <c r="U144" s="309">
        <v>0</v>
      </c>
      <c r="V144" s="309"/>
      <c r="W144" s="310">
        <v>0</v>
      </c>
      <c r="X144" s="310">
        <v>0</v>
      </c>
      <c r="Y144" s="310">
        <v>0</v>
      </c>
      <c r="Z144" s="310">
        <v>0</v>
      </c>
      <c r="AA144" s="310">
        <v>0</v>
      </c>
      <c r="AB144" s="310">
        <v>0</v>
      </c>
      <c r="AC144" s="310">
        <v>0</v>
      </c>
      <c r="AD144" s="310">
        <v>0</v>
      </c>
      <c r="AE144" s="309"/>
      <c r="AF144" s="309"/>
      <c r="AG144" s="311">
        <f t="shared" si="3"/>
        <v>0</v>
      </c>
      <c r="AH144" s="311">
        <f t="shared" si="4"/>
        <v>0</v>
      </c>
      <c r="AI144" s="311">
        <f t="shared" si="5"/>
        <v>0</v>
      </c>
      <c r="AJ144" s="99"/>
      <c r="AM144" s="51"/>
    </row>
    <row r="145" spans="2:39" s="266" customFormat="1" x14ac:dyDescent="0.25">
      <c r="B145" s="51"/>
      <c r="C145" s="51"/>
      <c r="D145" s="51"/>
      <c r="E145" s="51"/>
      <c r="F145" s="51"/>
      <c r="G145" s="37"/>
      <c r="H145" s="290"/>
      <c r="I145" s="328">
        <v>43236.638194444444</v>
      </c>
      <c r="J145" s="329" t="s">
        <v>1</v>
      </c>
      <c r="K145" s="293">
        <v>1</v>
      </c>
      <c r="L145" s="287"/>
      <c r="M145" s="51"/>
      <c r="N145" s="245"/>
      <c r="O145" s="289" t="s">
        <v>54</v>
      </c>
      <c r="P145" s="289">
        <v>452</v>
      </c>
      <c r="Q145" s="289" t="s">
        <v>263</v>
      </c>
      <c r="R145" s="309">
        <v>0</v>
      </c>
      <c r="S145" s="309"/>
      <c r="T145" s="309"/>
      <c r="U145" s="309">
        <v>0</v>
      </c>
      <c r="V145" s="309"/>
      <c r="W145" s="310">
        <v>0</v>
      </c>
      <c r="X145" s="310">
        <v>0</v>
      </c>
      <c r="Y145" s="310">
        <v>0</v>
      </c>
      <c r="Z145" s="310">
        <v>0</v>
      </c>
      <c r="AA145" s="310">
        <v>0</v>
      </c>
      <c r="AB145" s="310">
        <v>0</v>
      </c>
      <c r="AC145" s="310">
        <v>0</v>
      </c>
      <c r="AD145" s="310">
        <v>0</v>
      </c>
      <c r="AE145" s="309"/>
      <c r="AF145" s="309"/>
      <c r="AG145" s="311">
        <f t="shared" ref="AG145:AG208" si="6">+SUM(R145:V145)</f>
        <v>0</v>
      </c>
      <c r="AH145" s="311">
        <f t="shared" ref="AH145:AH208" si="7">+W145+Y145+AA145+AC145+AE145</f>
        <v>0</v>
      </c>
      <c r="AI145" s="311">
        <f t="shared" ref="AI145:AI208" si="8">+X145+Z145+AB145+AD145+AF145</f>
        <v>0</v>
      </c>
      <c r="AJ145" s="99"/>
      <c r="AM145" s="51"/>
    </row>
    <row r="146" spans="2:39" s="266" customFormat="1" x14ac:dyDescent="0.25">
      <c r="B146" s="51"/>
      <c r="C146" s="51"/>
      <c r="D146" s="51"/>
      <c r="E146" s="51"/>
      <c r="F146" s="51"/>
      <c r="G146" s="37"/>
      <c r="H146" s="290"/>
      <c r="I146" s="328">
        <v>43242.439583333333</v>
      </c>
      <c r="J146" s="329" t="s">
        <v>2</v>
      </c>
      <c r="K146" s="293">
        <v>1</v>
      </c>
      <c r="L146" s="287"/>
      <c r="M146" s="51"/>
      <c r="N146" s="245"/>
      <c r="O146" s="312" t="s">
        <v>65</v>
      </c>
      <c r="P146" s="313">
        <v>148</v>
      </c>
      <c r="Q146" s="214" t="s">
        <v>66</v>
      </c>
      <c r="R146" s="309">
        <v>0</v>
      </c>
      <c r="S146" s="309"/>
      <c r="T146" s="309"/>
      <c r="U146" s="309">
        <v>0</v>
      </c>
      <c r="V146" s="309"/>
      <c r="W146" s="310">
        <v>0</v>
      </c>
      <c r="X146" s="310">
        <v>0</v>
      </c>
      <c r="Y146" s="310">
        <v>0</v>
      </c>
      <c r="Z146" s="310">
        <v>0</v>
      </c>
      <c r="AA146" s="310">
        <v>0</v>
      </c>
      <c r="AB146" s="310">
        <v>0</v>
      </c>
      <c r="AC146" s="310">
        <v>0</v>
      </c>
      <c r="AD146" s="310">
        <v>0</v>
      </c>
      <c r="AE146" s="309"/>
      <c r="AF146" s="309"/>
      <c r="AG146" s="311">
        <f t="shared" si="6"/>
        <v>0</v>
      </c>
      <c r="AH146" s="311">
        <f t="shared" si="7"/>
        <v>0</v>
      </c>
      <c r="AI146" s="311">
        <f t="shared" si="8"/>
        <v>0</v>
      </c>
      <c r="AJ146" s="99"/>
      <c r="AM146" s="51"/>
    </row>
    <row r="147" spans="2:39" s="266" customFormat="1" x14ac:dyDescent="0.25">
      <c r="B147" s="51"/>
      <c r="C147" s="51"/>
      <c r="D147" s="51"/>
      <c r="E147" s="51"/>
      <c r="F147" s="51"/>
      <c r="G147" s="37"/>
      <c r="H147" s="290"/>
      <c r="I147" s="328">
        <v>43246.631944444445</v>
      </c>
      <c r="J147" s="329" t="s">
        <v>1</v>
      </c>
      <c r="K147" s="293">
        <v>1</v>
      </c>
      <c r="L147" s="287"/>
      <c r="M147" s="51"/>
      <c r="N147" s="245"/>
      <c r="O147" s="312" t="s">
        <v>7</v>
      </c>
      <c r="P147" s="313">
        <v>171</v>
      </c>
      <c r="Q147" s="214" t="s">
        <v>89</v>
      </c>
      <c r="R147" s="309">
        <v>0</v>
      </c>
      <c r="S147" s="309"/>
      <c r="T147" s="309"/>
      <c r="U147" s="309">
        <v>0</v>
      </c>
      <c r="V147" s="309"/>
      <c r="W147" s="310">
        <v>0</v>
      </c>
      <c r="X147" s="310">
        <v>0</v>
      </c>
      <c r="Y147" s="310">
        <v>0</v>
      </c>
      <c r="Z147" s="310">
        <v>0</v>
      </c>
      <c r="AA147" s="310">
        <v>0</v>
      </c>
      <c r="AB147" s="310">
        <v>0</v>
      </c>
      <c r="AC147" s="310">
        <v>0</v>
      </c>
      <c r="AD147" s="310">
        <v>0</v>
      </c>
      <c r="AE147" s="309"/>
      <c r="AF147" s="309"/>
      <c r="AG147" s="311">
        <f t="shared" si="6"/>
        <v>0</v>
      </c>
      <c r="AH147" s="311">
        <f t="shared" si="7"/>
        <v>0</v>
      </c>
      <c r="AI147" s="311">
        <f t="shared" si="8"/>
        <v>0</v>
      </c>
      <c r="AJ147" s="99"/>
      <c r="AM147" s="51"/>
    </row>
    <row r="148" spans="2:39" s="266" customFormat="1" x14ac:dyDescent="0.25">
      <c r="B148" s="51"/>
      <c r="C148" s="51"/>
      <c r="D148" s="51"/>
      <c r="E148" s="51"/>
      <c r="F148" s="51"/>
      <c r="G148" s="37"/>
      <c r="H148" s="290"/>
      <c r="I148" s="328">
        <v>43246.646527777775</v>
      </c>
      <c r="J148" s="329" t="s">
        <v>1</v>
      </c>
      <c r="K148" s="293">
        <v>1</v>
      </c>
      <c r="L148" s="287"/>
      <c r="M148" s="51"/>
      <c r="N148" s="245"/>
      <c r="O148" s="289" t="s">
        <v>7</v>
      </c>
      <c r="P148" s="289">
        <v>384</v>
      </c>
      <c r="Q148" s="214" t="s">
        <v>94</v>
      </c>
      <c r="R148" s="309">
        <v>0</v>
      </c>
      <c r="S148" s="309"/>
      <c r="T148" s="309"/>
      <c r="U148" s="309">
        <v>0</v>
      </c>
      <c r="V148" s="309"/>
      <c r="W148" s="310">
        <v>0</v>
      </c>
      <c r="X148" s="310">
        <v>0</v>
      </c>
      <c r="Y148" s="310">
        <v>0</v>
      </c>
      <c r="Z148" s="310">
        <v>0</v>
      </c>
      <c r="AA148" s="310">
        <v>0</v>
      </c>
      <c r="AB148" s="310">
        <v>0</v>
      </c>
      <c r="AC148" s="310">
        <v>0</v>
      </c>
      <c r="AD148" s="310">
        <v>0</v>
      </c>
      <c r="AE148" s="309"/>
      <c r="AF148" s="309"/>
      <c r="AG148" s="311">
        <f t="shared" si="6"/>
        <v>0</v>
      </c>
      <c r="AH148" s="311">
        <f t="shared" si="7"/>
        <v>0</v>
      </c>
      <c r="AI148" s="311">
        <f t="shared" si="8"/>
        <v>0</v>
      </c>
      <c r="AJ148" s="99"/>
      <c r="AM148" s="51"/>
    </row>
    <row r="149" spans="2:39" s="266" customFormat="1" ht="24" x14ac:dyDescent="0.25">
      <c r="B149" s="51"/>
      <c r="C149" s="51"/>
      <c r="D149" s="51"/>
      <c r="E149" s="51"/>
      <c r="F149" s="51"/>
      <c r="G149" s="37"/>
      <c r="H149" s="263" t="s">
        <v>306</v>
      </c>
      <c r="I149" s="326">
        <v>43225.731944444444</v>
      </c>
      <c r="J149" s="270" t="s">
        <v>2</v>
      </c>
      <c r="K149" s="327">
        <v>1</v>
      </c>
      <c r="L149" s="287"/>
      <c r="M149" s="51"/>
      <c r="N149" s="245"/>
      <c r="O149" s="312" t="s">
        <v>19</v>
      </c>
      <c r="P149" s="313">
        <v>109</v>
      </c>
      <c r="Q149" s="214" t="s">
        <v>26</v>
      </c>
      <c r="R149" s="309">
        <v>0</v>
      </c>
      <c r="S149" s="309"/>
      <c r="T149" s="309"/>
      <c r="U149" s="309">
        <v>0</v>
      </c>
      <c r="V149" s="309"/>
      <c r="W149" s="310">
        <v>0</v>
      </c>
      <c r="X149" s="310">
        <v>0</v>
      </c>
      <c r="Y149" s="310">
        <v>0</v>
      </c>
      <c r="Z149" s="310">
        <v>0</v>
      </c>
      <c r="AA149" s="310">
        <v>0</v>
      </c>
      <c r="AB149" s="310">
        <v>0</v>
      </c>
      <c r="AC149" s="310">
        <v>0</v>
      </c>
      <c r="AD149" s="310">
        <v>0</v>
      </c>
      <c r="AE149" s="309"/>
      <c r="AF149" s="309"/>
      <c r="AG149" s="311">
        <f t="shared" si="6"/>
        <v>0</v>
      </c>
      <c r="AH149" s="311">
        <f t="shared" si="7"/>
        <v>0</v>
      </c>
      <c r="AI149" s="311">
        <f t="shared" si="8"/>
        <v>0</v>
      </c>
      <c r="AJ149" s="99"/>
      <c r="AM149" s="51"/>
    </row>
    <row r="150" spans="2:39" s="266" customFormat="1" ht="36" x14ac:dyDescent="0.25">
      <c r="B150" s="51"/>
      <c r="C150" s="51"/>
      <c r="D150" s="51"/>
      <c r="E150" s="51"/>
      <c r="F150" s="51"/>
      <c r="G150" s="37"/>
      <c r="H150" s="263" t="s">
        <v>328</v>
      </c>
      <c r="I150" s="326">
        <v>43243.707638888889</v>
      </c>
      <c r="J150" s="270" t="s">
        <v>2</v>
      </c>
      <c r="K150" s="327">
        <v>1</v>
      </c>
      <c r="L150" s="287"/>
      <c r="M150" s="51"/>
      <c r="N150" s="245"/>
      <c r="O150" s="312" t="s">
        <v>7</v>
      </c>
      <c r="P150" s="313">
        <v>156</v>
      </c>
      <c r="Q150" s="214" t="s">
        <v>297</v>
      </c>
      <c r="R150" s="309">
        <v>0</v>
      </c>
      <c r="S150" s="309"/>
      <c r="T150" s="309"/>
      <c r="U150" s="309">
        <v>0</v>
      </c>
      <c r="V150" s="309"/>
      <c r="W150" s="310">
        <v>0</v>
      </c>
      <c r="X150" s="310">
        <v>0</v>
      </c>
      <c r="Y150" s="310">
        <v>0</v>
      </c>
      <c r="Z150" s="310">
        <v>0</v>
      </c>
      <c r="AA150" s="310">
        <v>0</v>
      </c>
      <c r="AB150" s="310">
        <v>0</v>
      </c>
      <c r="AC150" s="310">
        <v>0</v>
      </c>
      <c r="AD150" s="310">
        <v>0</v>
      </c>
      <c r="AE150" s="309"/>
      <c r="AF150" s="309"/>
      <c r="AG150" s="311">
        <f t="shared" si="6"/>
        <v>0</v>
      </c>
      <c r="AH150" s="311">
        <f t="shared" si="7"/>
        <v>0</v>
      </c>
      <c r="AI150" s="311">
        <f t="shared" si="8"/>
        <v>0</v>
      </c>
      <c r="AJ150" s="99"/>
      <c r="AM150" s="51"/>
    </row>
    <row r="151" spans="2:39" s="266" customFormat="1" ht="24" x14ac:dyDescent="0.25">
      <c r="B151" s="154"/>
      <c r="C151" s="154"/>
      <c r="D151" s="154"/>
      <c r="E151" s="154"/>
      <c r="F151" s="154"/>
      <c r="G151" s="37"/>
      <c r="H151" s="263" t="s">
        <v>233</v>
      </c>
      <c r="I151" s="326">
        <v>43238.762499999997</v>
      </c>
      <c r="J151" s="270" t="s">
        <v>2</v>
      </c>
      <c r="K151" s="327">
        <v>1</v>
      </c>
      <c r="L151" s="287"/>
      <c r="M151" s="51"/>
      <c r="N151" s="245"/>
      <c r="O151" s="312" t="s">
        <v>39</v>
      </c>
      <c r="P151" s="313">
        <v>179</v>
      </c>
      <c r="Q151" s="214" t="s">
        <v>47</v>
      </c>
      <c r="R151" s="309">
        <v>0</v>
      </c>
      <c r="S151" s="309"/>
      <c r="T151" s="309"/>
      <c r="U151" s="309">
        <v>0</v>
      </c>
      <c r="V151" s="309"/>
      <c r="W151" s="310">
        <v>0</v>
      </c>
      <c r="X151" s="310">
        <v>0</v>
      </c>
      <c r="Y151" s="310">
        <v>0</v>
      </c>
      <c r="Z151" s="310">
        <v>0</v>
      </c>
      <c r="AA151" s="310">
        <v>0</v>
      </c>
      <c r="AB151" s="310">
        <v>0</v>
      </c>
      <c r="AC151" s="310">
        <v>0</v>
      </c>
      <c r="AD151" s="310">
        <v>0</v>
      </c>
      <c r="AE151" s="309"/>
      <c r="AF151" s="309"/>
      <c r="AG151" s="311">
        <f t="shared" si="6"/>
        <v>0</v>
      </c>
      <c r="AH151" s="311">
        <f t="shared" si="7"/>
        <v>0</v>
      </c>
      <c r="AI151" s="311">
        <f t="shared" si="8"/>
        <v>0</v>
      </c>
      <c r="AJ151" s="99"/>
      <c r="AM151" s="51"/>
    </row>
    <row r="152" spans="2:39" s="266" customFormat="1" ht="24" x14ac:dyDescent="0.25">
      <c r="B152" s="154"/>
      <c r="C152" s="154"/>
      <c r="D152" s="154"/>
      <c r="E152" s="154"/>
      <c r="F152" s="154"/>
      <c r="G152" s="37"/>
      <c r="H152" s="263" t="s">
        <v>352</v>
      </c>
      <c r="I152" s="326">
        <v>43225.460416666669</v>
      </c>
      <c r="J152" s="270" t="s">
        <v>2</v>
      </c>
      <c r="K152" s="327">
        <v>1</v>
      </c>
      <c r="L152" s="287"/>
      <c r="M152" s="51"/>
      <c r="N152" s="245"/>
      <c r="O152" s="289" t="s">
        <v>7</v>
      </c>
      <c r="P152" s="289">
        <v>245</v>
      </c>
      <c r="Q152" s="214" t="s">
        <v>148</v>
      </c>
      <c r="R152" s="309">
        <v>0</v>
      </c>
      <c r="S152" s="309"/>
      <c r="T152" s="309"/>
      <c r="U152" s="309">
        <v>0</v>
      </c>
      <c r="V152" s="309"/>
      <c r="W152" s="310">
        <v>0</v>
      </c>
      <c r="X152" s="310">
        <v>0</v>
      </c>
      <c r="Y152" s="310">
        <v>0</v>
      </c>
      <c r="Z152" s="310">
        <v>0</v>
      </c>
      <c r="AA152" s="310">
        <v>0</v>
      </c>
      <c r="AB152" s="310">
        <v>0</v>
      </c>
      <c r="AC152" s="310">
        <v>0</v>
      </c>
      <c r="AD152" s="310">
        <v>0</v>
      </c>
      <c r="AE152" s="309"/>
      <c r="AF152" s="309"/>
      <c r="AG152" s="311">
        <f t="shared" si="6"/>
        <v>0</v>
      </c>
      <c r="AH152" s="311">
        <f t="shared" si="7"/>
        <v>0</v>
      </c>
      <c r="AI152" s="311">
        <f t="shared" si="8"/>
        <v>0</v>
      </c>
      <c r="AJ152" s="99"/>
      <c r="AM152" s="51"/>
    </row>
    <row r="153" spans="2:39" s="266" customFormat="1" x14ac:dyDescent="0.25">
      <c r="B153" s="154"/>
      <c r="C153" s="154"/>
      <c r="D153" s="154"/>
      <c r="E153" s="154"/>
      <c r="F153" s="154"/>
      <c r="G153" s="37"/>
      <c r="H153" s="263"/>
      <c r="I153" s="326">
        <v>43251.665972222225</v>
      </c>
      <c r="J153" s="270" t="s">
        <v>2</v>
      </c>
      <c r="K153" s="327">
        <v>1</v>
      </c>
      <c r="L153" s="287"/>
      <c r="M153" s="51"/>
      <c r="N153" s="245"/>
      <c r="O153" s="289" t="s">
        <v>54</v>
      </c>
      <c r="P153" s="289">
        <v>249</v>
      </c>
      <c r="Q153" s="214" t="s">
        <v>167</v>
      </c>
      <c r="R153" s="309">
        <v>0</v>
      </c>
      <c r="S153" s="309"/>
      <c r="T153" s="309"/>
      <c r="U153" s="309">
        <v>0</v>
      </c>
      <c r="V153" s="309"/>
      <c r="W153" s="310">
        <v>0</v>
      </c>
      <c r="X153" s="310">
        <v>0</v>
      </c>
      <c r="Y153" s="310">
        <v>0</v>
      </c>
      <c r="Z153" s="310">
        <v>0</v>
      </c>
      <c r="AA153" s="310">
        <v>0</v>
      </c>
      <c r="AB153" s="310">
        <v>0</v>
      </c>
      <c r="AC153" s="310">
        <v>0</v>
      </c>
      <c r="AD153" s="310">
        <v>0</v>
      </c>
      <c r="AE153" s="309"/>
      <c r="AF153" s="309"/>
      <c r="AG153" s="311">
        <f t="shared" si="6"/>
        <v>0</v>
      </c>
      <c r="AH153" s="311">
        <f t="shared" si="7"/>
        <v>0</v>
      </c>
      <c r="AI153" s="311">
        <f t="shared" si="8"/>
        <v>0</v>
      </c>
      <c r="AJ153" s="99"/>
      <c r="AM153" s="51"/>
    </row>
    <row r="154" spans="2:39" s="266" customFormat="1" ht="24" x14ac:dyDescent="0.25">
      <c r="B154" s="154"/>
      <c r="C154" s="154"/>
      <c r="D154" s="154"/>
      <c r="E154" s="154"/>
      <c r="F154" s="154"/>
      <c r="G154" s="37"/>
      <c r="H154" s="263" t="s">
        <v>227</v>
      </c>
      <c r="I154" s="326">
        <v>43230.71597222222</v>
      </c>
      <c r="J154" s="270" t="s">
        <v>1</v>
      </c>
      <c r="K154" s="327">
        <v>1</v>
      </c>
      <c r="L154" s="287"/>
      <c r="M154" s="51"/>
      <c r="N154" s="245"/>
      <c r="O154" s="289" t="s">
        <v>109</v>
      </c>
      <c r="P154" s="289">
        <v>116</v>
      </c>
      <c r="Q154" s="214" t="s">
        <v>178</v>
      </c>
      <c r="R154" s="309">
        <v>0</v>
      </c>
      <c r="S154" s="309"/>
      <c r="T154" s="309"/>
      <c r="U154" s="309">
        <v>0</v>
      </c>
      <c r="V154" s="309"/>
      <c r="W154" s="310">
        <v>0</v>
      </c>
      <c r="X154" s="310">
        <v>0</v>
      </c>
      <c r="Y154" s="310">
        <v>0</v>
      </c>
      <c r="Z154" s="310">
        <v>0</v>
      </c>
      <c r="AA154" s="310">
        <v>0</v>
      </c>
      <c r="AB154" s="310">
        <v>0</v>
      </c>
      <c r="AC154" s="310">
        <v>0</v>
      </c>
      <c r="AD154" s="310">
        <v>0</v>
      </c>
      <c r="AE154" s="309"/>
      <c r="AF154" s="309"/>
      <c r="AG154" s="311">
        <f t="shared" si="6"/>
        <v>0</v>
      </c>
      <c r="AH154" s="311">
        <f t="shared" si="7"/>
        <v>0</v>
      </c>
      <c r="AI154" s="311">
        <f t="shared" si="8"/>
        <v>0</v>
      </c>
      <c r="AJ154" s="99"/>
      <c r="AM154" s="51"/>
    </row>
    <row r="155" spans="2:39" s="266" customFormat="1" ht="24" x14ac:dyDescent="0.25">
      <c r="B155" s="154"/>
      <c r="C155" s="154"/>
      <c r="D155" s="154"/>
      <c r="E155" s="154"/>
      <c r="F155" s="154"/>
      <c r="G155" s="37"/>
      <c r="H155" s="263" t="s">
        <v>229</v>
      </c>
      <c r="I155" s="326">
        <v>43223.50277777778</v>
      </c>
      <c r="J155" s="270" t="s">
        <v>2</v>
      </c>
      <c r="K155" s="327">
        <v>1</v>
      </c>
      <c r="L155" s="287"/>
      <c r="M155" s="51"/>
      <c r="N155" s="245"/>
      <c r="O155" s="312" t="s">
        <v>113</v>
      </c>
      <c r="P155" s="313">
        <v>119</v>
      </c>
      <c r="Q155" s="214" t="s">
        <v>114</v>
      </c>
      <c r="R155" s="309">
        <v>0</v>
      </c>
      <c r="S155" s="309"/>
      <c r="T155" s="309"/>
      <c r="U155" s="309">
        <v>0</v>
      </c>
      <c r="V155" s="309"/>
      <c r="W155" s="310">
        <v>0</v>
      </c>
      <c r="X155" s="310">
        <v>0</v>
      </c>
      <c r="Y155" s="310">
        <v>0</v>
      </c>
      <c r="Z155" s="310">
        <v>0</v>
      </c>
      <c r="AA155" s="310">
        <v>0</v>
      </c>
      <c r="AB155" s="310">
        <v>0</v>
      </c>
      <c r="AC155" s="310">
        <v>0</v>
      </c>
      <c r="AD155" s="310">
        <v>0</v>
      </c>
      <c r="AE155" s="309"/>
      <c r="AF155" s="309"/>
      <c r="AG155" s="311">
        <f t="shared" si="6"/>
        <v>0</v>
      </c>
      <c r="AH155" s="311">
        <f t="shared" si="7"/>
        <v>0</v>
      </c>
      <c r="AI155" s="311">
        <f t="shared" si="8"/>
        <v>0</v>
      </c>
      <c r="AJ155" s="99"/>
      <c r="AM155" s="51"/>
    </row>
    <row r="156" spans="2:39" s="266" customFormat="1" x14ac:dyDescent="0.25">
      <c r="B156" s="154"/>
      <c r="C156" s="154"/>
      <c r="D156" s="154"/>
      <c r="E156" s="154"/>
      <c r="F156" s="154"/>
      <c r="G156" s="37"/>
      <c r="H156" s="263"/>
      <c r="I156" s="326">
        <v>43247.537499999999</v>
      </c>
      <c r="J156" s="270" t="s">
        <v>1</v>
      </c>
      <c r="K156" s="327">
        <v>1</v>
      </c>
      <c r="L156" s="287"/>
      <c r="M156" s="51"/>
      <c r="N156" s="245"/>
      <c r="O156" s="312" t="s">
        <v>71</v>
      </c>
      <c r="P156" s="313">
        <v>125</v>
      </c>
      <c r="Q156" s="214" t="s">
        <v>111</v>
      </c>
      <c r="R156" s="309">
        <v>0</v>
      </c>
      <c r="S156" s="309"/>
      <c r="T156" s="309"/>
      <c r="U156" s="309">
        <v>0</v>
      </c>
      <c r="V156" s="309"/>
      <c r="W156" s="310">
        <v>0</v>
      </c>
      <c r="X156" s="310">
        <v>0</v>
      </c>
      <c r="Y156" s="310">
        <v>0</v>
      </c>
      <c r="Z156" s="310">
        <v>0</v>
      </c>
      <c r="AA156" s="310">
        <v>0</v>
      </c>
      <c r="AB156" s="310">
        <v>0</v>
      </c>
      <c r="AC156" s="310">
        <v>0</v>
      </c>
      <c r="AD156" s="310">
        <v>0</v>
      </c>
      <c r="AE156" s="309"/>
      <c r="AF156" s="309"/>
      <c r="AG156" s="311">
        <f t="shared" si="6"/>
        <v>0</v>
      </c>
      <c r="AH156" s="311">
        <f t="shared" si="7"/>
        <v>0</v>
      </c>
      <c r="AI156" s="311">
        <f t="shared" si="8"/>
        <v>0</v>
      </c>
      <c r="AJ156" s="99"/>
      <c r="AM156" s="51"/>
    </row>
    <row r="157" spans="2:39" s="266" customFormat="1" x14ac:dyDescent="0.25">
      <c r="B157" s="154"/>
      <c r="C157" s="154"/>
      <c r="D157" s="154"/>
      <c r="E157" s="154"/>
      <c r="F157" s="154"/>
      <c r="G157" s="37"/>
      <c r="H157" s="263"/>
      <c r="I157" s="326">
        <v>43247.563194444447</v>
      </c>
      <c r="J157" s="270" t="s">
        <v>1</v>
      </c>
      <c r="K157" s="327">
        <v>1</v>
      </c>
      <c r="L157" s="287"/>
      <c r="M157" s="51"/>
      <c r="N157" s="245"/>
      <c r="O157" s="312" t="s">
        <v>75</v>
      </c>
      <c r="P157" s="313">
        <v>129</v>
      </c>
      <c r="Q157" s="214" t="s">
        <v>76</v>
      </c>
      <c r="R157" s="309">
        <v>0</v>
      </c>
      <c r="S157" s="309"/>
      <c r="T157" s="309"/>
      <c r="U157" s="309">
        <v>0</v>
      </c>
      <c r="V157" s="309"/>
      <c r="W157" s="310">
        <v>0</v>
      </c>
      <c r="X157" s="310">
        <v>0</v>
      </c>
      <c r="Y157" s="310">
        <v>0</v>
      </c>
      <c r="Z157" s="310">
        <v>0</v>
      </c>
      <c r="AA157" s="310">
        <v>0</v>
      </c>
      <c r="AB157" s="310">
        <v>0</v>
      </c>
      <c r="AC157" s="310">
        <v>0</v>
      </c>
      <c r="AD157" s="310">
        <v>0</v>
      </c>
      <c r="AE157" s="309"/>
      <c r="AF157" s="309"/>
      <c r="AG157" s="311">
        <f t="shared" si="6"/>
        <v>0</v>
      </c>
      <c r="AH157" s="311">
        <f t="shared" si="7"/>
        <v>0</v>
      </c>
      <c r="AI157" s="311">
        <f t="shared" si="8"/>
        <v>0</v>
      </c>
      <c r="AJ157" s="99"/>
      <c r="AM157" s="51"/>
    </row>
    <row r="158" spans="2:39" s="266" customFormat="1" ht="24" x14ac:dyDescent="0.25">
      <c r="B158" s="154"/>
      <c r="C158" s="154"/>
      <c r="D158" s="154"/>
      <c r="E158" s="154"/>
      <c r="F158" s="154"/>
      <c r="G158" s="37"/>
      <c r="H158" s="290" t="s">
        <v>240</v>
      </c>
      <c r="I158" s="328">
        <v>43227.381944444445</v>
      </c>
      <c r="J158" s="329" t="s">
        <v>1</v>
      </c>
      <c r="K158" s="293">
        <v>1</v>
      </c>
      <c r="L158" s="287"/>
      <c r="M158" s="51"/>
      <c r="N158" s="245"/>
      <c r="O158" s="312" t="s">
        <v>17</v>
      </c>
      <c r="P158" s="313">
        <v>185</v>
      </c>
      <c r="Q158" s="214" t="s">
        <v>18</v>
      </c>
      <c r="R158" s="309">
        <v>0</v>
      </c>
      <c r="S158" s="309"/>
      <c r="T158" s="309"/>
      <c r="U158" s="309">
        <v>0</v>
      </c>
      <c r="V158" s="309"/>
      <c r="W158" s="310">
        <v>0</v>
      </c>
      <c r="X158" s="310">
        <v>0</v>
      </c>
      <c r="Y158" s="310">
        <v>0</v>
      </c>
      <c r="Z158" s="310">
        <v>0</v>
      </c>
      <c r="AA158" s="310">
        <v>0</v>
      </c>
      <c r="AB158" s="310">
        <v>0</v>
      </c>
      <c r="AC158" s="310">
        <v>0</v>
      </c>
      <c r="AD158" s="310">
        <v>0</v>
      </c>
      <c r="AE158" s="309"/>
      <c r="AF158" s="309"/>
      <c r="AG158" s="311">
        <f t="shared" si="6"/>
        <v>0</v>
      </c>
      <c r="AH158" s="311">
        <f t="shared" si="7"/>
        <v>0</v>
      </c>
      <c r="AI158" s="311">
        <f t="shared" si="8"/>
        <v>0</v>
      </c>
      <c r="AJ158" s="99"/>
      <c r="AM158" s="51"/>
    </row>
    <row r="159" spans="2:39" s="266" customFormat="1" x14ac:dyDescent="0.25">
      <c r="B159" s="154"/>
      <c r="C159" s="154"/>
      <c r="D159" s="154"/>
      <c r="E159" s="154"/>
      <c r="F159" s="154"/>
      <c r="G159" s="37"/>
      <c r="H159" s="290"/>
      <c r="I159" s="328">
        <v>43234.475694444445</v>
      </c>
      <c r="J159" s="329" t="s">
        <v>1</v>
      </c>
      <c r="K159" s="293">
        <v>1</v>
      </c>
      <c r="L159" s="287"/>
      <c r="M159" s="51"/>
      <c r="N159" s="245"/>
      <c r="O159" s="289" t="s">
        <v>183</v>
      </c>
      <c r="P159" s="289">
        <v>196</v>
      </c>
      <c r="Q159" s="214" t="s">
        <v>176</v>
      </c>
      <c r="R159" s="309">
        <v>0</v>
      </c>
      <c r="S159" s="309"/>
      <c r="T159" s="309"/>
      <c r="U159" s="309">
        <v>0</v>
      </c>
      <c r="V159" s="309"/>
      <c r="W159" s="310">
        <v>0</v>
      </c>
      <c r="X159" s="310">
        <v>0</v>
      </c>
      <c r="Y159" s="310">
        <v>0</v>
      </c>
      <c r="Z159" s="310">
        <v>0</v>
      </c>
      <c r="AA159" s="310">
        <v>0</v>
      </c>
      <c r="AB159" s="310">
        <v>0</v>
      </c>
      <c r="AC159" s="310">
        <v>0</v>
      </c>
      <c r="AD159" s="310">
        <v>0</v>
      </c>
      <c r="AE159" s="309"/>
      <c r="AF159" s="309"/>
      <c r="AG159" s="311">
        <f t="shared" si="6"/>
        <v>0</v>
      </c>
      <c r="AH159" s="311">
        <f t="shared" si="7"/>
        <v>0</v>
      </c>
      <c r="AI159" s="311">
        <f t="shared" si="8"/>
        <v>0</v>
      </c>
      <c r="AJ159" s="99"/>
      <c r="AM159" s="51"/>
    </row>
    <row r="160" spans="2:39" s="266" customFormat="1" x14ac:dyDescent="0.25">
      <c r="B160" s="154"/>
      <c r="C160" s="154"/>
      <c r="D160" s="154"/>
      <c r="E160" s="154"/>
      <c r="F160" s="154"/>
      <c r="G160" s="37"/>
      <c r="H160" s="290"/>
      <c r="I160" s="328">
        <v>43237.652777777781</v>
      </c>
      <c r="J160" s="329" t="s">
        <v>2</v>
      </c>
      <c r="K160" s="293">
        <v>1</v>
      </c>
      <c r="L160" s="287"/>
      <c r="M160" s="51"/>
      <c r="N160" s="245"/>
      <c r="O160" s="312" t="s">
        <v>7</v>
      </c>
      <c r="P160" s="313">
        <v>307</v>
      </c>
      <c r="Q160" s="214" t="s">
        <v>8</v>
      </c>
      <c r="R160" s="309">
        <v>0</v>
      </c>
      <c r="S160" s="309"/>
      <c r="T160" s="309"/>
      <c r="U160" s="309">
        <v>0</v>
      </c>
      <c r="V160" s="309"/>
      <c r="W160" s="310">
        <v>0</v>
      </c>
      <c r="X160" s="310">
        <v>0</v>
      </c>
      <c r="Y160" s="310">
        <v>0</v>
      </c>
      <c r="Z160" s="310">
        <v>0</v>
      </c>
      <c r="AA160" s="310">
        <v>0</v>
      </c>
      <c r="AB160" s="310">
        <v>0</v>
      </c>
      <c r="AC160" s="310">
        <v>0</v>
      </c>
      <c r="AD160" s="310">
        <v>0</v>
      </c>
      <c r="AE160" s="309"/>
      <c r="AF160" s="309"/>
      <c r="AG160" s="311">
        <f t="shared" si="6"/>
        <v>0</v>
      </c>
      <c r="AH160" s="311">
        <f t="shared" si="7"/>
        <v>0</v>
      </c>
      <c r="AI160" s="311">
        <f t="shared" si="8"/>
        <v>0</v>
      </c>
      <c r="AJ160" s="99"/>
      <c r="AM160" s="51"/>
    </row>
    <row r="161" spans="2:39" s="266" customFormat="1" x14ac:dyDescent="0.25">
      <c r="B161" s="154"/>
      <c r="C161" s="154"/>
      <c r="D161" s="154"/>
      <c r="E161" s="154"/>
      <c r="F161" s="154"/>
      <c r="G161" s="37"/>
      <c r="H161" s="290"/>
      <c r="I161" s="328">
        <v>43238.393750000003</v>
      </c>
      <c r="J161" s="329" t="s">
        <v>2</v>
      </c>
      <c r="K161" s="293">
        <v>1</v>
      </c>
      <c r="L161" s="287"/>
      <c r="M161" s="51"/>
      <c r="N161" s="245"/>
      <c r="O161" s="289" t="s">
        <v>260</v>
      </c>
      <c r="P161" s="289">
        <v>450</v>
      </c>
      <c r="Q161" s="289" t="s">
        <v>261</v>
      </c>
      <c r="R161" s="309">
        <v>0</v>
      </c>
      <c r="S161" s="309"/>
      <c r="T161" s="309"/>
      <c r="U161" s="309">
        <v>0</v>
      </c>
      <c r="V161" s="309"/>
      <c r="W161" s="310">
        <v>0</v>
      </c>
      <c r="X161" s="310">
        <v>0</v>
      </c>
      <c r="Y161" s="310">
        <v>0</v>
      </c>
      <c r="Z161" s="310">
        <v>0</v>
      </c>
      <c r="AA161" s="310">
        <v>0</v>
      </c>
      <c r="AB161" s="310">
        <v>0</v>
      </c>
      <c r="AC161" s="310">
        <v>0</v>
      </c>
      <c r="AD161" s="310">
        <v>0</v>
      </c>
      <c r="AE161" s="309"/>
      <c r="AF161" s="309"/>
      <c r="AG161" s="311">
        <f t="shared" si="6"/>
        <v>0</v>
      </c>
      <c r="AH161" s="311">
        <f t="shared" si="7"/>
        <v>0</v>
      </c>
      <c r="AI161" s="311">
        <f t="shared" si="8"/>
        <v>0</v>
      </c>
      <c r="AJ161" s="99"/>
      <c r="AM161" s="51"/>
    </row>
    <row r="162" spans="2:39" s="266" customFormat="1" x14ac:dyDescent="0.25">
      <c r="B162" s="154"/>
      <c r="C162" s="154"/>
      <c r="D162" s="154"/>
      <c r="E162" s="154"/>
      <c r="F162" s="154"/>
      <c r="G162" s="37"/>
      <c r="H162" s="290"/>
      <c r="I162" s="328">
        <v>43240.65</v>
      </c>
      <c r="J162" s="329" t="s">
        <v>1</v>
      </c>
      <c r="K162" s="293">
        <v>1</v>
      </c>
      <c r="L162" s="287"/>
      <c r="M162" s="51"/>
      <c r="N162" s="245"/>
      <c r="O162" s="312" t="s">
        <v>116</v>
      </c>
      <c r="P162" s="313">
        <v>118</v>
      </c>
      <c r="Q162" s="214" t="s">
        <v>117</v>
      </c>
      <c r="R162" s="309">
        <v>0</v>
      </c>
      <c r="S162" s="309"/>
      <c r="T162" s="309"/>
      <c r="U162" s="309">
        <v>0</v>
      </c>
      <c r="V162" s="309"/>
      <c r="W162" s="310">
        <v>0</v>
      </c>
      <c r="X162" s="310">
        <v>0</v>
      </c>
      <c r="Y162" s="310">
        <v>0</v>
      </c>
      <c r="Z162" s="310">
        <v>0</v>
      </c>
      <c r="AA162" s="310">
        <v>0</v>
      </c>
      <c r="AB162" s="310">
        <v>0</v>
      </c>
      <c r="AC162" s="310">
        <v>0</v>
      </c>
      <c r="AD162" s="310">
        <v>0</v>
      </c>
      <c r="AE162" s="309"/>
      <c r="AF162" s="309"/>
      <c r="AG162" s="311">
        <f t="shared" si="6"/>
        <v>0</v>
      </c>
      <c r="AH162" s="311">
        <f t="shared" si="7"/>
        <v>0</v>
      </c>
      <c r="AI162" s="311">
        <f t="shared" si="8"/>
        <v>0</v>
      </c>
      <c r="AJ162" s="99"/>
      <c r="AM162" s="51"/>
    </row>
    <row r="163" spans="2:39" s="266" customFormat="1" x14ac:dyDescent="0.25">
      <c r="B163" s="154"/>
      <c r="C163" s="154"/>
      <c r="D163" s="154"/>
      <c r="E163" s="154"/>
      <c r="F163" s="154"/>
      <c r="G163" s="37"/>
      <c r="H163" s="290"/>
      <c r="I163" s="328">
        <v>43244.697916666664</v>
      </c>
      <c r="J163" s="329" t="s">
        <v>2</v>
      </c>
      <c r="K163" s="293">
        <v>1</v>
      </c>
      <c r="L163" s="287"/>
      <c r="M163" s="51"/>
      <c r="N163" s="245"/>
      <c r="O163" s="289" t="s">
        <v>124</v>
      </c>
      <c r="P163" s="289">
        <v>124</v>
      </c>
      <c r="Q163" s="214" t="s">
        <v>125</v>
      </c>
      <c r="R163" s="309">
        <v>0</v>
      </c>
      <c r="S163" s="309"/>
      <c r="T163" s="309"/>
      <c r="U163" s="309">
        <v>0</v>
      </c>
      <c r="V163" s="309"/>
      <c r="W163" s="310">
        <v>0</v>
      </c>
      <c r="X163" s="310">
        <v>0</v>
      </c>
      <c r="Y163" s="310">
        <v>0</v>
      </c>
      <c r="Z163" s="310">
        <v>0</v>
      </c>
      <c r="AA163" s="310">
        <v>0</v>
      </c>
      <c r="AB163" s="310">
        <v>0</v>
      </c>
      <c r="AC163" s="310">
        <v>0</v>
      </c>
      <c r="AD163" s="310">
        <v>0</v>
      </c>
      <c r="AE163" s="309"/>
      <c r="AF163" s="309"/>
      <c r="AG163" s="311">
        <f t="shared" si="6"/>
        <v>0</v>
      </c>
      <c r="AH163" s="311">
        <f t="shared" si="7"/>
        <v>0</v>
      </c>
      <c r="AI163" s="311">
        <f t="shared" si="8"/>
        <v>0</v>
      </c>
      <c r="AJ163" s="99"/>
      <c r="AM163" s="51"/>
    </row>
    <row r="164" spans="2:39" s="266" customFormat="1" ht="24" x14ac:dyDescent="0.25">
      <c r="B164" s="154"/>
      <c r="C164" s="154"/>
      <c r="D164" s="154"/>
      <c r="E164" s="154"/>
      <c r="F164" s="154"/>
      <c r="G164" s="37"/>
      <c r="H164" s="263" t="s">
        <v>527</v>
      </c>
      <c r="I164" s="326">
        <v>43231.659722222219</v>
      </c>
      <c r="J164" s="270" t="s">
        <v>1</v>
      </c>
      <c r="K164" s="327">
        <v>1</v>
      </c>
      <c r="L164" s="287"/>
      <c r="M164" s="51"/>
      <c r="N164" s="245"/>
      <c r="O164" s="312" t="s">
        <v>99</v>
      </c>
      <c r="P164" s="313">
        <v>130</v>
      </c>
      <c r="Q164" s="289" t="s">
        <v>100</v>
      </c>
      <c r="R164" s="309">
        <v>0</v>
      </c>
      <c r="S164" s="309"/>
      <c r="T164" s="309"/>
      <c r="U164" s="309">
        <v>0</v>
      </c>
      <c r="V164" s="309"/>
      <c r="W164" s="310">
        <v>0</v>
      </c>
      <c r="X164" s="310">
        <v>0</v>
      </c>
      <c r="Y164" s="310">
        <v>0</v>
      </c>
      <c r="Z164" s="310">
        <v>0</v>
      </c>
      <c r="AA164" s="310">
        <v>0</v>
      </c>
      <c r="AB164" s="310">
        <v>0</v>
      </c>
      <c r="AC164" s="310">
        <v>0</v>
      </c>
      <c r="AD164" s="310">
        <v>0</v>
      </c>
      <c r="AE164" s="309"/>
      <c r="AF164" s="309"/>
      <c r="AG164" s="311">
        <f t="shared" si="6"/>
        <v>0</v>
      </c>
      <c r="AH164" s="311">
        <f t="shared" si="7"/>
        <v>0</v>
      </c>
      <c r="AI164" s="311">
        <f t="shared" si="8"/>
        <v>0</v>
      </c>
      <c r="AJ164" s="99"/>
      <c r="AM164" s="51"/>
    </row>
    <row r="165" spans="2:39" s="266" customFormat="1" ht="24" x14ac:dyDescent="0.25">
      <c r="B165" s="154"/>
      <c r="C165" s="154"/>
      <c r="D165" s="154"/>
      <c r="E165" s="154"/>
      <c r="F165" s="154"/>
      <c r="G165" s="37"/>
      <c r="H165" s="263" t="s">
        <v>302</v>
      </c>
      <c r="I165" s="326">
        <v>43230.665277777778</v>
      </c>
      <c r="J165" s="270" t="s">
        <v>2</v>
      </c>
      <c r="K165" s="327">
        <v>1</v>
      </c>
      <c r="L165" s="287"/>
      <c r="M165" s="51"/>
      <c r="N165" s="245"/>
      <c r="O165" s="289" t="s">
        <v>181</v>
      </c>
      <c r="P165" s="289">
        <v>132</v>
      </c>
      <c r="Q165" s="214" t="s">
        <v>174</v>
      </c>
      <c r="R165" s="309">
        <v>0</v>
      </c>
      <c r="S165" s="309"/>
      <c r="T165" s="309"/>
      <c r="U165" s="309">
        <v>0</v>
      </c>
      <c r="V165" s="309"/>
      <c r="W165" s="310">
        <v>0</v>
      </c>
      <c r="X165" s="310">
        <v>0</v>
      </c>
      <c r="Y165" s="310">
        <v>0</v>
      </c>
      <c r="Z165" s="310">
        <v>0</v>
      </c>
      <c r="AA165" s="310">
        <v>0</v>
      </c>
      <c r="AB165" s="310">
        <v>0</v>
      </c>
      <c r="AC165" s="310">
        <v>0</v>
      </c>
      <c r="AD165" s="310">
        <v>0</v>
      </c>
      <c r="AE165" s="309"/>
      <c r="AF165" s="309"/>
      <c r="AG165" s="311">
        <f t="shared" si="6"/>
        <v>0</v>
      </c>
      <c r="AH165" s="311">
        <f t="shared" si="7"/>
        <v>0</v>
      </c>
      <c r="AI165" s="311">
        <f t="shared" si="8"/>
        <v>0</v>
      </c>
      <c r="AJ165" s="99"/>
      <c r="AM165" s="51"/>
    </row>
    <row r="166" spans="2:39" s="266" customFormat="1" x14ac:dyDescent="0.25">
      <c r="B166" s="154"/>
      <c r="C166" s="154"/>
      <c r="D166" s="154"/>
      <c r="E166" s="154"/>
      <c r="F166" s="154"/>
      <c r="G166" s="37"/>
      <c r="H166" s="263"/>
      <c r="I166" s="326">
        <v>43239.502083333333</v>
      </c>
      <c r="J166" s="270" t="s">
        <v>2</v>
      </c>
      <c r="K166" s="327">
        <v>1</v>
      </c>
      <c r="L166" s="287"/>
      <c r="M166" s="51"/>
      <c r="N166" s="245"/>
      <c r="O166" s="312" t="s">
        <v>128</v>
      </c>
      <c r="P166" s="313">
        <v>136</v>
      </c>
      <c r="Q166" s="214" t="s">
        <v>129</v>
      </c>
      <c r="R166" s="309">
        <v>0</v>
      </c>
      <c r="S166" s="309"/>
      <c r="T166" s="309"/>
      <c r="U166" s="309">
        <v>0</v>
      </c>
      <c r="V166" s="309"/>
      <c r="W166" s="310">
        <v>0</v>
      </c>
      <c r="X166" s="310">
        <v>0</v>
      </c>
      <c r="Y166" s="310">
        <v>0</v>
      </c>
      <c r="Z166" s="310">
        <v>0</v>
      </c>
      <c r="AA166" s="310">
        <v>0</v>
      </c>
      <c r="AB166" s="310">
        <v>0</v>
      </c>
      <c r="AC166" s="310">
        <v>0</v>
      </c>
      <c r="AD166" s="310">
        <v>0</v>
      </c>
      <c r="AE166" s="309"/>
      <c r="AF166" s="309"/>
      <c r="AG166" s="311">
        <f t="shared" si="6"/>
        <v>0</v>
      </c>
      <c r="AH166" s="311">
        <f t="shared" si="7"/>
        <v>0</v>
      </c>
      <c r="AI166" s="311">
        <f t="shared" si="8"/>
        <v>0</v>
      </c>
      <c r="AJ166" s="99"/>
      <c r="AM166" s="51"/>
    </row>
    <row r="167" spans="2:39" s="266" customFormat="1" x14ac:dyDescent="0.25">
      <c r="B167" s="154"/>
      <c r="C167" s="154"/>
      <c r="D167" s="154"/>
      <c r="E167" s="154"/>
      <c r="F167" s="154"/>
      <c r="G167" s="37"/>
      <c r="H167" s="263"/>
      <c r="I167" s="326">
        <v>43239.513194444444</v>
      </c>
      <c r="J167" s="270" t="s">
        <v>2</v>
      </c>
      <c r="K167" s="327">
        <v>1</v>
      </c>
      <c r="L167" s="287"/>
      <c r="M167" s="51"/>
      <c r="N167" s="245"/>
      <c r="O167" s="312" t="s">
        <v>96</v>
      </c>
      <c r="P167" s="313">
        <v>141</v>
      </c>
      <c r="Q167" s="214" t="s">
        <v>97</v>
      </c>
      <c r="R167" s="309">
        <v>0</v>
      </c>
      <c r="S167" s="309"/>
      <c r="T167" s="309"/>
      <c r="U167" s="309">
        <v>0</v>
      </c>
      <c r="V167" s="309"/>
      <c r="W167" s="310">
        <v>0</v>
      </c>
      <c r="X167" s="310">
        <v>0</v>
      </c>
      <c r="Y167" s="310">
        <v>0</v>
      </c>
      <c r="Z167" s="310">
        <v>0</v>
      </c>
      <c r="AA167" s="310">
        <v>0</v>
      </c>
      <c r="AB167" s="310">
        <v>0</v>
      </c>
      <c r="AC167" s="310">
        <v>0</v>
      </c>
      <c r="AD167" s="310">
        <v>0</v>
      </c>
      <c r="AE167" s="309"/>
      <c r="AF167" s="309"/>
      <c r="AG167" s="311">
        <f t="shared" si="6"/>
        <v>0</v>
      </c>
      <c r="AH167" s="311">
        <f t="shared" si="7"/>
        <v>0</v>
      </c>
      <c r="AI167" s="311">
        <f t="shared" si="8"/>
        <v>0</v>
      </c>
      <c r="AJ167" s="99"/>
      <c r="AM167" s="51"/>
    </row>
    <row r="168" spans="2:39" s="266" customFormat="1" ht="24" x14ac:dyDescent="0.25">
      <c r="B168" s="154"/>
      <c r="C168" s="154"/>
      <c r="D168" s="154"/>
      <c r="E168" s="154"/>
      <c r="F168" s="154"/>
      <c r="G168" s="37"/>
      <c r="H168" s="263" t="s">
        <v>420</v>
      </c>
      <c r="I168" s="326">
        <v>43240.631944444445</v>
      </c>
      <c r="J168" s="270" t="s">
        <v>2</v>
      </c>
      <c r="K168" s="327">
        <v>1</v>
      </c>
      <c r="L168" s="287"/>
      <c r="M168" s="51"/>
      <c r="N168" s="245"/>
      <c r="O168" s="312" t="s">
        <v>133</v>
      </c>
      <c r="P168" s="313">
        <v>145</v>
      </c>
      <c r="Q168" s="214" t="s">
        <v>134</v>
      </c>
      <c r="R168" s="309">
        <v>0</v>
      </c>
      <c r="S168" s="309"/>
      <c r="T168" s="309"/>
      <c r="U168" s="309">
        <v>0</v>
      </c>
      <c r="V168" s="309"/>
      <c r="W168" s="310">
        <v>0</v>
      </c>
      <c r="X168" s="310">
        <v>0</v>
      </c>
      <c r="Y168" s="310">
        <v>0</v>
      </c>
      <c r="Z168" s="310">
        <v>0</v>
      </c>
      <c r="AA168" s="310">
        <v>0</v>
      </c>
      <c r="AB168" s="310">
        <v>0</v>
      </c>
      <c r="AC168" s="310">
        <v>0</v>
      </c>
      <c r="AD168" s="310">
        <v>0</v>
      </c>
      <c r="AE168" s="309"/>
      <c r="AF168" s="309"/>
      <c r="AG168" s="311">
        <f t="shared" si="6"/>
        <v>0</v>
      </c>
      <c r="AH168" s="311">
        <f t="shared" si="7"/>
        <v>0</v>
      </c>
      <c r="AI168" s="311">
        <f t="shared" si="8"/>
        <v>0</v>
      </c>
      <c r="AJ168" s="99"/>
      <c r="AM168" s="51"/>
    </row>
    <row r="169" spans="2:39" s="266" customFormat="1" ht="36" x14ac:dyDescent="0.25">
      <c r="B169" s="154"/>
      <c r="C169" s="154"/>
      <c r="D169" s="154"/>
      <c r="E169" s="154"/>
      <c r="F169" s="154"/>
      <c r="G169" s="37"/>
      <c r="H169" s="263" t="s">
        <v>277</v>
      </c>
      <c r="I169" s="326">
        <v>43233.486805555556</v>
      </c>
      <c r="J169" s="270" t="s">
        <v>1</v>
      </c>
      <c r="K169" s="327">
        <v>1</v>
      </c>
      <c r="L169" s="287"/>
      <c r="M169" s="51"/>
      <c r="N169" s="245"/>
      <c r="O169" s="312" t="s">
        <v>106</v>
      </c>
      <c r="P169" s="313">
        <v>149</v>
      </c>
      <c r="Q169" s="214" t="s">
        <v>107</v>
      </c>
      <c r="R169" s="309">
        <v>0</v>
      </c>
      <c r="S169" s="309"/>
      <c r="T169" s="309"/>
      <c r="U169" s="309">
        <v>0</v>
      </c>
      <c r="V169" s="309"/>
      <c r="W169" s="310">
        <v>0</v>
      </c>
      <c r="X169" s="310">
        <v>0</v>
      </c>
      <c r="Y169" s="310">
        <v>0</v>
      </c>
      <c r="Z169" s="310">
        <v>0</v>
      </c>
      <c r="AA169" s="310">
        <v>0</v>
      </c>
      <c r="AB169" s="310">
        <v>0</v>
      </c>
      <c r="AC169" s="310">
        <v>0</v>
      </c>
      <c r="AD169" s="310">
        <v>0</v>
      </c>
      <c r="AE169" s="309"/>
      <c r="AF169" s="309"/>
      <c r="AG169" s="311">
        <f t="shared" si="6"/>
        <v>0</v>
      </c>
      <c r="AH169" s="311">
        <f t="shared" si="7"/>
        <v>0</v>
      </c>
      <c r="AI169" s="311">
        <f t="shared" si="8"/>
        <v>0</v>
      </c>
      <c r="AJ169" s="99"/>
      <c r="AM169" s="51"/>
    </row>
    <row r="170" spans="2:39" s="266" customFormat="1" ht="24" x14ac:dyDescent="0.25">
      <c r="B170" s="154"/>
      <c r="C170" s="154"/>
      <c r="D170" s="154"/>
      <c r="E170" s="154"/>
      <c r="F170" s="154"/>
      <c r="G170" s="37"/>
      <c r="H170" s="263" t="s">
        <v>284</v>
      </c>
      <c r="I170" s="326">
        <v>43236.506944444445</v>
      </c>
      <c r="J170" s="270" t="s">
        <v>1</v>
      </c>
      <c r="K170" s="327">
        <v>1</v>
      </c>
      <c r="L170" s="287"/>
      <c r="M170" s="51"/>
      <c r="N170" s="245"/>
      <c r="O170" s="312" t="s">
        <v>7</v>
      </c>
      <c r="P170" s="313">
        <v>151</v>
      </c>
      <c r="Q170" s="214" t="s">
        <v>11</v>
      </c>
      <c r="R170" s="309">
        <v>0</v>
      </c>
      <c r="S170" s="309"/>
      <c r="T170" s="309"/>
      <c r="U170" s="309">
        <v>0</v>
      </c>
      <c r="V170" s="309"/>
      <c r="W170" s="310">
        <v>0</v>
      </c>
      <c r="X170" s="310">
        <v>0</v>
      </c>
      <c r="Y170" s="310">
        <v>0</v>
      </c>
      <c r="Z170" s="310">
        <v>0</v>
      </c>
      <c r="AA170" s="310">
        <v>0</v>
      </c>
      <c r="AB170" s="310">
        <v>0</v>
      </c>
      <c r="AC170" s="310">
        <v>0</v>
      </c>
      <c r="AD170" s="310">
        <v>0</v>
      </c>
      <c r="AE170" s="309"/>
      <c r="AF170" s="309"/>
      <c r="AG170" s="311">
        <f t="shared" si="6"/>
        <v>0</v>
      </c>
      <c r="AH170" s="311">
        <f t="shared" si="7"/>
        <v>0</v>
      </c>
      <c r="AI170" s="311">
        <f t="shared" si="8"/>
        <v>0</v>
      </c>
      <c r="AJ170" s="99"/>
      <c r="AM170" s="51"/>
    </row>
    <row r="171" spans="2:39" s="266" customFormat="1" x14ac:dyDescent="0.25">
      <c r="B171" s="154"/>
      <c r="C171" s="154"/>
      <c r="D171" s="154"/>
      <c r="E171" s="154"/>
      <c r="F171" s="154"/>
      <c r="G171" s="37"/>
      <c r="H171" s="263"/>
      <c r="I171" s="326">
        <v>43236.680555555555</v>
      </c>
      <c r="J171" s="270" t="s">
        <v>1</v>
      </c>
      <c r="K171" s="327">
        <v>1</v>
      </c>
      <c r="L171" s="287"/>
      <c r="M171" s="51"/>
      <c r="N171" s="245"/>
      <c r="O171" s="312" t="s">
        <v>7</v>
      </c>
      <c r="P171" s="313">
        <v>154</v>
      </c>
      <c r="Q171" s="214" t="s">
        <v>21</v>
      </c>
      <c r="R171" s="309">
        <v>0</v>
      </c>
      <c r="S171" s="309"/>
      <c r="T171" s="309"/>
      <c r="U171" s="309">
        <v>0</v>
      </c>
      <c r="V171" s="309"/>
      <c r="W171" s="310">
        <v>0</v>
      </c>
      <c r="X171" s="310">
        <v>0</v>
      </c>
      <c r="Y171" s="310">
        <v>0</v>
      </c>
      <c r="Z171" s="310">
        <v>0</v>
      </c>
      <c r="AA171" s="310">
        <v>0</v>
      </c>
      <c r="AB171" s="310">
        <v>0</v>
      </c>
      <c r="AC171" s="310">
        <v>0</v>
      </c>
      <c r="AD171" s="310">
        <v>0</v>
      </c>
      <c r="AE171" s="309"/>
      <c r="AF171" s="309"/>
      <c r="AG171" s="311">
        <f t="shared" si="6"/>
        <v>0</v>
      </c>
      <c r="AH171" s="311">
        <f t="shared" si="7"/>
        <v>0</v>
      </c>
      <c r="AI171" s="311">
        <f t="shared" si="8"/>
        <v>0</v>
      </c>
      <c r="AJ171" s="99"/>
      <c r="AM171" s="51"/>
    </row>
    <row r="172" spans="2:39" s="266" customFormat="1" x14ac:dyDescent="0.25">
      <c r="B172" s="154"/>
      <c r="C172" s="154"/>
      <c r="D172" s="154"/>
      <c r="E172" s="154"/>
      <c r="F172" s="154"/>
      <c r="G172" s="37"/>
      <c r="H172" s="263"/>
      <c r="I172" s="326">
        <v>43238.754861111112</v>
      </c>
      <c r="J172" s="270" t="s">
        <v>1</v>
      </c>
      <c r="K172" s="327">
        <v>1</v>
      </c>
      <c r="L172" s="287"/>
      <c r="M172" s="51"/>
      <c r="N172" s="245"/>
      <c r="O172" s="312" t="s">
        <v>7</v>
      </c>
      <c r="P172" s="313">
        <v>193</v>
      </c>
      <c r="Q172" s="214" t="s">
        <v>15</v>
      </c>
      <c r="R172" s="309">
        <v>0</v>
      </c>
      <c r="S172" s="309"/>
      <c r="T172" s="309"/>
      <c r="U172" s="309">
        <v>0</v>
      </c>
      <c r="V172" s="309"/>
      <c r="W172" s="310">
        <v>0</v>
      </c>
      <c r="X172" s="310">
        <v>0</v>
      </c>
      <c r="Y172" s="310">
        <v>0</v>
      </c>
      <c r="Z172" s="310">
        <v>0</v>
      </c>
      <c r="AA172" s="310">
        <v>0</v>
      </c>
      <c r="AB172" s="310">
        <v>0</v>
      </c>
      <c r="AC172" s="310">
        <v>0</v>
      </c>
      <c r="AD172" s="310">
        <v>0</v>
      </c>
      <c r="AE172" s="309"/>
      <c r="AF172" s="309"/>
      <c r="AG172" s="311">
        <f t="shared" si="6"/>
        <v>0</v>
      </c>
      <c r="AH172" s="311">
        <f t="shared" si="7"/>
        <v>0</v>
      </c>
      <c r="AI172" s="311">
        <f t="shared" si="8"/>
        <v>0</v>
      </c>
      <c r="AJ172" s="99"/>
      <c r="AM172" s="51"/>
    </row>
    <row r="173" spans="2:39" s="266" customFormat="1" ht="36" x14ac:dyDescent="0.25">
      <c r="B173" s="154"/>
      <c r="C173" s="154"/>
      <c r="D173" s="154"/>
      <c r="E173" s="154"/>
      <c r="F173" s="154"/>
      <c r="G173" s="37"/>
      <c r="H173" s="263" t="s">
        <v>529</v>
      </c>
      <c r="I173" s="326">
        <v>43235.696527777778</v>
      </c>
      <c r="J173" s="270" t="s">
        <v>1</v>
      </c>
      <c r="K173" s="327">
        <v>1</v>
      </c>
      <c r="L173" s="287"/>
      <c r="M173" s="51"/>
      <c r="N173" s="245"/>
      <c r="O173" s="289" t="s">
        <v>39</v>
      </c>
      <c r="P173" s="289">
        <v>202</v>
      </c>
      <c r="Q173" s="214" t="s">
        <v>164</v>
      </c>
      <c r="R173" s="309">
        <v>0</v>
      </c>
      <c r="S173" s="309"/>
      <c r="T173" s="309"/>
      <c r="U173" s="309">
        <v>0</v>
      </c>
      <c r="V173" s="309"/>
      <c r="W173" s="310">
        <v>0</v>
      </c>
      <c r="X173" s="310">
        <v>0</v>
      </c>
      <c r="Y173" s="310">
        <v>0</v>
      </c>
      <c r="Z173" s="310">
        <v>0</v>
      </c>
      <c r="AA173" s="310">
        <v>0</v>
      </c>
      <c r="AB173" s="310">
        <v>0</v>
      </c>
      <c r="AC173" s="310">
        <v>0</v>
      </c>
      <c r="AD173" s="310">
        <v>0</v>
      </c>
      <c r="AE173" s="309"/>
      <c r="AF173" s="309"/>
      <c r="AG173" s="311">
        <f t="shared" si="6"/>
        <v>0</v>
      </c>
      <c r="AH173" s="311">
        <f t="shared" si="7"/>
        <v>0</v>
      </c>
      <c r="AI173" s="311">
        <f t="shared" si="8"/>
        <v>0</v>
      </c>
      <c r="AJ173" s="99"/>
      <c r="AM173" s="51"/>
    </row>
    <row r="174" spans="2:39" s="266" customFormat="1" x14ac:dyDescent="0.25">
      <c r="B174" s="154"/>
      <c r="C174" s="154"/>
      <c r="D174" s="154"/>
      <c r="E174" s="154"/>
      <c r="F174" s="154"/>
      <c r="G174" s="37"/>
      <c r="H174" s="263"/>
      <c r="I174" s="326">
        <v>43242.482638888891</v>
      </c>
      <c r="J174" s="270" t="s">
        <v>2</v>
      </c>
      <c r="K174" s="327">
        <v>1</v>
      </c>
      <c r="L174" s="287"/>
      <c r="M174" s="51"/>
      <c r="N174" s="245"/>
      <c r="O174" s="289" t="s">
        <v>99</v>
      </c>
      <c r="P174" s="289">
        <v>250</v>
      </c>
      <c r="Q174" s="214" t="s">
        <v>171</v>
      </c>
      <c r="R174" s="309">
        <v>0</v>
      </c>
      <c r="S174" s="309"/>
      <c r="T174" s="309"/>
      <c r="U174" s="309">
        <v>0</v>
      </c>
      <c r="V174" s="309"/>
      <c r="W174" s="310">
        <v>0</v>
      </c>
      <c r="X174" s="310">
        <v>0</v>
      </c>
      <c r="Y174" s="310">
        <v>0</v>
      </c>
      <c r="Z174" s="310">
        <v>0</v>
      </c>
      <c r="AA174" s="310">
        <v>0</v>
      </c>
      <c r="AB174" s="310">
        <v>0</v>
      </c>
      <c r="AC174" s="310">
        <v>0</v>
      </c>
      <c r="AD174" s="310">
        <v>0</v>
      </c>
      <c r="AE174" s="309"/>
      <c r="AF174" s="309"/>
      <c r="AG174" s="311">
        <f t="shared" si="6"/>
        <v>0</v>
      </c>
      <c r="AH174" s="311">
        <f t="shared" si="7"/>
        <v>0</v>
      </c>
      <c r="AI174" s="311">
        <f t="shared" si="8"/>
        <v>0</v>
      </c>
      <c r="AJ174" s="99"/>
      <c r="AM174" s="51"/>
    </row>
    <row r="175" spans="2:39" s="266" customFormat="1" x14ac:dyDescent="0.25">
      <c r="B175" s="154"/>
      <c r="C175" s="154"/>
      <c r="D175" s="154"/>
      <c r="E175" s="154"/>
      <c r="F175" s="154"/>
      <c r="G175" s="37"/>
      <c r="H175" s="263"/>
      <c r="I175" s="326">
        <v>43245.390277777777</v>
      </c>
      <c r="J175" s="270" t="s">
        <v>1</v>
      </c>
      <c r="K175" s="327">
        <v>1</v>
      </c>
      <c r="L175" s="287"/>
      <c r="M175" s="51"/>
      <c r="N175" s="245"/>
      <c r="O175" s="289" t="s">
        <v>128</v>
      </c>
      <c r="P175" s="289">
        <v>260</v>
      </c>
      <c r="Q175" s="214" t="s">
        <v>172</v>
      </c>
      <c r="R175" s="309">
        <v>0</v>
      </c>
      <c r="S175" s="309"/>
      <c r="T175" s="309"/>
      <c r="U175" s="309">
        <v>0</v>
      </c>
      <c r="V175" s="309"/>
      <c r="W175" s="310">
        <v>0</v>
      </c>
      <c r="X175" s="310">
        <v>0</v>
      </c>
      <c r="Y175" s="310">
        <v>0</v>
      </c>
      <c r="Z175" s="310">
        <v>0</v>
      </c>
      <c r="AA175" s="310">
        <v>0</v>
      </c>
      <c r="AB175" s="310">
        <v>0</v>
      </c>
      <c r="AC175" s="310">
        <v>0</v>
      </c>
      <c r="AD175" s="310">
        <v>0</v>
      </c>
      <c r="AE175" s="309"/>
      <c r="AF175" s="309"/>
      <c r="AG175" s="311">
        <f t="shared" si="6"/>
        <v>0</v>
      </c>
      <c r="AH175" s="311">
        <f t="shared" si="7"/>
        <v>0</v>
      </c>
      <c r="AI175" s="311">
        <f t="shared" si="8"/>
        <v>0</v>
      </c>
      <c r="AJ175" s="99"/>
      <c r="AM175" s="51"/>
    </row>
    <row r="176" spans="2:39" s="266" customFormat="1" ht="36" x14ac:dyDescent="0.25">
      <c r="B176" s="154"/>
      <c r="C176" s="154"/>
      <c r="D176" s="154"/>
      <c r="E176" s="154"/>
      <c r="F176" s="154"/>
      <c r="G176" s="37"/>
      <c r="H176" s="263" t="s">
        <v>307</v>
      </c>
      <c r="I176" s="326">
        <v>43221.455555555556</v>
      </c>
      <c r="J176" s="270" t="s">
        <v>1</v>
      </c>
      <c r="K176" s="327">
        <v>1</v>
      </c>
      <c r="L176" s="287"/>
      <c r="M176" s="51"/>
      <c r="N176" s="245"/>
      <c r="O176" s="289" t="s">
        <v>180</v>
      </c>
      <c r="P176" s="313">
        <v>293</v>
      </c>
      <c r="Q176" s="214" t="s">
        <v>166</v>
      </c>
      <c r="R176" s="309">
        <v>0</v>
      </c>
      <c r="S176" s="309"/>
      <c r="T176" s="309"/>
      <c r="U176" s="309">
        <v>0</v>
      </c>
      <c r="V176" s="309"/>
      <c r="W176" s="310">
        <v>0</v>
      </c>
      <c r="X176" s="310">
        <v>0</v>
      </c>
      <c r="Y176" s="310">
        <v>0</v>
      </c>
      <c r="Z176" s="310">
        <v>0</v>
      </c>
      <c r="AA176" s="310">
        <v>0</v>
      </c>
      <c r="AB176" s="310">
        <v>0</v>
      </c>
      <c r="AC176" s="310">
        <v>0</v>
      </c>
      <c r="AD176" s="310">
        <v>0</v>
      </c>
      <c r="AE176" s="309"/>
      <c r="AF176" s="309"/>
      <c r="AG176" s="311">
        <f t="shared" si="6"/>
        <v>0</v>
      </c>
      <c r="AH176" s="311">
        <f t="shared" si="7"/>
        <v>0</v>
      </c>
      <c r="AI176" s="311">
        <f t="shared" si="8"/>
        <v>0</v>
      </c>
      <c r="AJ176" s="99"/>
      <c r="AM176" s="51"/>
    </row>
    <row r="177" spans="2:39" s="266" customFormat="1" ht="24" x14ac:dyDescent="0.25">
      <c r="B177" s="154"/>
      <c r="C177" s="154"/>
      <c r="D177" s="154"/>
      <c r="E177" s="154"/>
      <c r="F177" s="154"/>
      <c r="G177" s="37"/>
      <c r="H177" s="263" t="s">
        <v>303</v>
      </c>
      <c r="I177" s="326">
        <v>43251.643055555556</v>
      </c>
      <c r="J177" s="270" t="s">
        <v>1</v>
      </c>
      <c r="K177" s="327">
        <v>1</v>
      </c>
      <c r="L177" s="287"/>
      <c r="M177" s="51"/>
      <c r="N177" s="245"/>
      <c r="O177" s="289" t="s">
        <v>19</v>
      </c>
      <c r="P177" s="313">
        <v>294</v>
      </c>
      <c r="Q177" s="214" t="s">
        <v>163</v>
      </c>
      <c r="R177" s="309">
        <v>0</v>
      </c>
      <c r="S177" s="309"/>
      <c r="T177" s="309"/>
      <c r="U177" s="309">
        <v>0</v>
      </c>
      <c r="V177" s="309"/>
      <c r="W177" s="310">
        <v>0</v>
      </c>
      <c r="X177" s="310">
        <v>0</v>
      </c>
      <c r="Y177" s="310">
        <v>0</v>
      </c>
      <c r="Z177" s="310">
        <v>0</v>
      </c>
      <c r="AA177" s="310">
        <v>0</v>
      </c>
      <c r="AB177" s="310">
        <v>0</v>
      </c>
      <c r="AC177" s="310">
        <v>0</v>
      </c>
      <c r="AD177" s="310">
        <v>0</v>
      </c>
      <c r="AE177" s="309"/>
      <c r="AF177" s="309"/>
      <c r="AG177" s="311">
        <f t="shared" si="6"/>
        <v>0</v>
      </c>
      <c r="AH177" s="311">
        <f t="shared" si="7"/>
        <v>0</v>
      </c>
      <c r="AI177" s="311">
        <f t="shared" si="8"/>
        <v>0</v>
      </c>
      <c r="AJ177" s="99"/>
      <c r="AM177" s="51"/>
    </row>
    <row r="178" spans="2:39" s="266" customFormat="1" ht="24" x14ac:dyDescent="0.25">
      <c r="B178" s="154"/>
      <c r="C178" s="154"/>
      <c r="D178" s="154"/>
      <c r="E178" s="154"/>
      <c r="F178" s="154"/>
      <c r="G178" s="37"/>
      <c r="H178" s="263" t="s">
        <v>544</v>
      </c>
      <c r="I178" s="326">
        <v>43222.791666666664</v>
      </c>
      <c r="J178" s="270" t="s">
        <v>2</v>
      </c>
      <c r="K178" s="327">
        <v>1</v>
      </c>
      <c r="L178" s="287"/>
      <c r="M178" s="51"/>
      <c r="N178" s="245"/>
      <c r="O178" s="312" t="s">
        <v>7</v>
      </c>
      <c r="P178" s="313">
        <v>369</v>
      </c>
      <c r="Q178" s="214" t="s">
        <v>82</v>
      </c>
      <c r="R178" s="309">
        <v>0</v>
      </c>
      <c r="S178" s="309"/>
      <c r="T178" s="309"/>
      <c r="U178" s="309">
        <v>0</v>
      </c>
      <c r="V178" s="309"/>
      <c r="W178" s="310">
        <v>0</v>
      </c>
      <c r="X178" s="310">
        <v>0</v>
      </c>
      <c r="Y178" s="310">
        <v>0</v>
      </c>
      <c r="Z178" s="310">
        <v>0</v>
      </c>
      <c r="AA178" s="310">
        <v>0</v>
      </c>
      <c r="AB178" s="310">
        <v>0</v>
      </c>
      <c r="AC178" s="310">
        <v>0</v>
      </c>
      <c r="AD178" s="310">
        <v>0</v>
      </c>
      <c r="AE178" s="309"/>
      <c r="AF178" s="309"/>
      <c r="AG178" s="311">
        <f t="shared" si="6"/>
        <v>0</v>
      </c>
      <c r="AH178" s="311">
        <f t="shared" si="7"/>
        <v>0</v>
      </c>
      <c r="AI178" s="311">
        <f t="shared" si="8"/>
        <v>0</v>
      </c>
      <c r="AJ178" s="99"/>
      <c r="AM178" s="51"/>
    </row>
    <row r="179" spans="2:39" s="266" customFormat="1" ht="24" x14ac:dyDescent="0.25">
      <c r="B179" s="154"/>
      <c r="C179" s="154"/>
      <c r="D179" s="154"/>
      <c r="E179" s="154"/>
      <c r="F179" s="154"/>
      <c r="G179" s="37"/>
      <c r="H179" s="263" t="s">
        <v>435</v>
      </c>
      <c r="I179" s="326">
        <v>43223.670138888891</v>
      </c>
      <c r="J179" s="270" t="s">
        <v>560</v>
      </c>
      <c r="K179" s="327">
        <v>1</v>
      </c>
      <c r="L179" s="287"/>
      <c r="M179" s="51"/>
      <c r="N179" s="245"/>
      <c r="O179" s="312" t="s">
        <v>109</v>
      </c>
      <c r="P179" s="313">
        <v>370</v>
      </c>
      <c r="Q179" s="214" t="s">
        <v>110</v>
      </c>
      <c r="R179" s="309">
        <v>0</v>
      </c>
      <c r="S179" s="309"/>
      <c r="T179" s="309"/>
      <c r="U179" s="309">
        <v>0</v>
      </c>
      <c r="V179" s="309"/>
      <c r="W179" s="310">
        <v>0</v>
      </c>
      <c r="X179" s="310">
        <v>0</v>
      </c>
      <c r="Y179" s="310">
        <v>0</v>
      </c>
      <c r="Z179" s="310">
        <v>0</v>
      </c>
      <c r="AA179" s="310">
        <v>0</v>
      </c>
      <c r="AB179" s="310">
        <v>0</v>
      </c>
      <c r="AC179" s="310">
        <v>0</v>
      </c>
      <c r="AD179" s="310">
        <v>0</v>
      </c>
      <c r="AE179" s="309"/>
      <c r="AF179" s="309"/>
      <c r="AG179" s="311">
        <f t="shared" si="6"/>
        <v>0</v>
      </c>
      <c r="AH179" s="311">
        <f t="shared" si="7"/>
        <v>0</v>
      </c>
      <c r="AI179" s="311">
        <f t="shared" si="8"/>
        <v>0</v>
      </c>
      <c r="AJ179" s="99"/>
      <c r="AM179" s="51"/>
    </row>
    <row r="180" spans="2:39" s="266" customFormat="1" x14ac:dyDescent="0.25">
      <c r="B180" s="154"/>
      <c r="C180" s="154"/>
      <c r="D180" s="154"/>
      <c r="E180" s="154"/>
      <c r="F180" s="154"/>
      <c r="G180" s="37"/>
      <c r="H180" s="263"/>
      <c r="I180" s="326">
        <v>43230.67291666667</v>
      </c>
      <c r="J180" s="270" t="s">
        <v>2</v>
      </c>
      <c r="K180" s="327">
        <v>1</v>
      </c>
      <c r="L180" s="287"/>
      <c r="M180" s="51"/>
      <c r="N180" s="245"/>
      <c r="O180" s="289" t="s">
        <v>7</v>
      </c>
      <c r="P180" s="289">
        <v>374</v>
      </c>
      <c r="Q180" s="214" t="s">
        <v>32</v>
      </c>
      <c r="R180" s="309">
        <v>0</v>
      </c>
      <c r="S180" s="309"/>
      <c r="T180" s="309"/>
      <c r="U180" s="309">
        <v>0</v>
      </c>
      <c r="V180" s="309"/>
      <c r="W180" s="310">
        <v>0</v>
      </c>
      <c r="X180" s="310">
        <v>0</v>
      </c>
      <c r="Y180" s="310">
        <v>0</v>
      </c>
      <c r="Z180" s="310">
        <v>0</v>
      </c>
      <c r="AA180" s="310">
        <v>0</v>
      </c>
      <c r="AB180" s="310">
        <v>0</v>
      </c>
      <c r="AC180" s="310">
        <v>0</v>
      </c>
      <c r="AD180" s="310">
        <v>0</v>
      </c>
      <c r="AE180" s="309"/>
      <c r="AF180" s="309"/>
      <c r="AG180" s="311">
        <f t="shared" si="6"/>
        <v>0</v>
      </c>
      <c r="AH180" s="311">
        <f t="shared" si="7"/>
        <v>0</v>
      </c>
      <c r="AI180" s="311">
        <f t="shared" si="8"/>
        <v>0</v>
      </c>
      <c r="AJ180" s="99"/>
      <c r="AM180" s="51"/>
    </row>
    <row r="181" spans="2:39" s="266" customFormat="1" x14ac:dyDescent="0.25">
      <c r="B181" s="154"/>
      <c r="C181" s="154"/>
      <c r="D181" s="154"/>
      <c r="E181" s="154"/>
      <c r="F181" s="154"/>
      <c r="G181" s="37"/>
      <c r="H181" s="263" t="s">
        <v>545</v>
      </c>
      <c r="I181" s="326">
        <v>43223.8</v>
      </c>
      <c r="J181" s="270" t="s">
        <v>1</v>
      </c>
      <c r="K181" s="327">
        <v>1</v>
      </c>
      <c r="L181" s="287"/>
      <c r="M181" s="51"/>
      <c r="N181" s="245"/>
      <c r="O181" s="289" t="s">
        <v>139</v>
      </c>
      <c r="P181" s="289">
        <v>379</v>
      </c>
      <c r="Q181" s="214" t="s">
        <v>259</v>
      </c>
      <c r="R181" s="309">
        <v>0</v>
      </c>
      <c r="S181" s="309"/>
      <c r="T181" s="309"/>
      <c r="U181" s="309">
        <v>0</v>
      </c>
      <c r="V181" s="309"/>
      <c r="W181" s="310">
        <v>0</v>
      </c>
      <c r="X181" s="310">
        <v>0</v>
      </c>
      <c r="Y181" s="310">
        <v>0</v>
      </c>
      <c r="Z181" s="310">
        <v>0</v>
      </c>
      <c r="AA181" s="310">
        <v>0</v>
      </c>
      <c r="AB181" s="310">
        <v>0</v>
      </c>
      <c r="AC181" s="310">
        <v>0</v>
      </c>
      <c r="AD181" s="310">
        <v>0</v>
      </c>
      <c r="AE181" s="309"/>
      <c r="AF181" s="309"/>
      <c r="AG181" s="311">
        <f t="shared" si="6"/>
        <v>0</v>
      </c>
      <c r="AH181" s="311">
        <f t="shared" si="7"/>
        <v>0</v>
      </c>
      <c r="AI181" s="311">
        <f t="shared" si="8"/>
        <v>0</v>
      </c>
      <c r="AJ181" s="99"/>
      <c r="AM181" s="51"/>
    </row>
    <row r="182" spans="2:39" s="266" customFormat="1" ht="36" x14ac:dyDescent="0.25">
      <c r="B182" s="154"/>
      <c r="C182" s="154"/>
      <c r="D182" s="154"/>
      <c r="E182" s="154"/>
      <c r="F182" s="154"/>
      <c r="G182" s="37"/>
      <c r="H182" s="263" t="s">
        <v>275</v>
      </c>
      <c r="I182" s="326">
        <v>43224.564583333333</v>
      </c>
      <c r="J182" s="270" t="s">
        <v>1</v>
      </c>
      <c r="K182" s="327">
        <v>1</v>
      </c>
      <c r="L182" s="287"/>
      <c r="M182" s="51"/>
      <c r="N182" s="245"/>
      <c r="O182" s="289" t="s">
        <v>39</v>
      </c>
      <c r="P182" s="289">
        <v>386</v>
      </c>
      <c r="Q182" s="214" t="s">
        <v>70</v>
      </c>
      <c r="R182" s="309">
        <v>0</v>
      </c>
      <c r="S182" s="309"/>
      <c r="T182" s="309"/>
      <c r="U182" s="309">
        <v>0</v>
      </c>
      <c r="V182" s="309"/>
      <c r="W182" s="310">
        <v>0</v>
      </c>
      <c r="X182" s="310">
        <v>0</v>
      </c>
      <c r="Y182" s="310">
        <v>0</v>
      </c>
      <c r="Z182" s="310">
        <v>0</v>
      </c>
      <c r="AA182" s="310">
        <v>0</v>
      </c>
      <c r="AB182" s="310">
        <v>0</v>
      </c>
      <c r="AC182" s="310">
        <v>0</v>
      </c>
      <c r="AD182" s="310">
        <v>0</v>
      </c>
      <c r="AE182" s="309"/>
      <c r="AF182" s="309"/>
      <c r="AG182" s="311">
        <f t="shared" si="6"/>
        <v>0</v>
      </c>
      <c r="AH182" s="311">
        <f t="shared" si="7"/>
        <v>0</v>
      </c>
      <c r="AI182" s="311">
        <f t="shared" si="8"/>
        <v>0</v>
      </c>
      <c r="AJ182" s="99"/>
      <c r="AM182" s="51"/>
    </row>
    <row r="183" spans="2:39" s="266" customFormat="1" x14ac:dyDescent="0.25">
      <c r="B183" s="154"/>
      <c r="C183" s="154"/>
      <c r="D183" s="154"/>
      <c r="E183" s="154"/>
      <c r="F183" s="154"/>
      <c r="G183" s="37"/>
      <c r="H183" s="263"/>
      <c r="I183" s="326">
        <v>43250.595138888886</v>
      </c>
      <c r="J183" s="270" t="s">
        <v>2</v>
      </c>
      <c r="K183" s="327">
        <v>1</v>
      </c>
      <c r="L183" s="287"/>
      <c r="M183" s="51"/>
      <c r="N183" s="245"/>
      <c r="O183" s="289" t="s">
        <v>39</v>
      </c>
      <c r="P183" s="289">
        <v>387</v>
      </c>
      <c r="Q183" s="214" t="s">
        <v>264</v>
      </c>
      <c r="R183" s="309">
        <v>0</v>
      </c>
      <c r="S183" s="309"/>
      <c r="T183" s="309"/>
      <c r="U183" s="309">
        <v>0</v>
      </c>
      <c r="V183" s="309"/>
      <c r="W183" s="310">
        <v>0</v>
      </c>
      <c r="X183" s="310">
        <v>0</v>
      </c>
      <c r="Y183" s="310">
        <v>0</v>
      </c>
      <c r="Z183" s="310">
        <v>0</v>
      </c>
      <c r="AA183" s="310">
        <v>0</v>
      </c>
      <c r="AB183" s="310">
        <v>0</v>
      </c>
      <c r="AC183" s="310">
        <v>0</v>
      </c>
      <c r="AD183" s="310">
        <v>0</v>
      </c>
      <c r="AE183" s="309"/>
      <c r="AF183" s="309"/>
      <c r="AG183" s="311">
        <f t="shared" si="6"/>
        <v>0</v>
      </c>
      <c r="AH183" s="311">
        <f t="shared" si="7"/>
        <v>0</v>
      </c>
      <c r="AI183" s="311">
        <f t="shared" si="8"/>
        <v>0</v>
      </c>
      <c r="AJ183" s="99"/>
      <c r="AM183" s="51"/>
    </row>
    <row r="184" spans="2:39" s="266" customFormat="1" ht="24" x14ac:dyDescent="0.25">
      <c r="B184" s="154"/>
      <c r="C184" s="154"/>
      <c r="D184" s="154"/>
      <c r="E184" s="154"/>
      <c r="F184" s="154"/>
      <c r="G184" s="37"/>
      <c r="H184" s="263" t="s">
        <v>359</v>
      </c>
      <c r="I184" s="326">
        <v>43224.717361111114</v>
      </c>
      <c r="J184" s="270" t="s">
        <v>2</v>
      </c>
      <c r="K184" s="327">
        <v>1</v>
      </c>
      <c r="L184" s="287"/>
      <c r="M184" s="51"/>
      <c r="N184" s="245"/>
      <c r="O184" s="289" t="s">
        <v>12</v>
      </c>
      <c r="P184" s="289">
        <v>445</v>
      </c>
      <c r="Q184" s="214" t="s">
        <v>258</v>
      </c>
      <c r="R184" s="309">
        <v>0</v>
      </c>
      <c r="S184" s="309"/>
      <c r="T184" s="309"/>
      <c r="U184" s="309">
        <v>0</v>
      </c>
      <c r="V184" s="309"/>
      <c r="W184" s="310">
        <v>0</v>
      </c>
      <c r="X184" s="310">
        <v>0</v>
      </c>
      <c r="Y184" s="310">
        <v>0</v>
      </c>
      <c r="Z184" s="310">
        <v>0</v>
      </c>
      <c r="AA184" s="310">
        <v>0</v>
      </c>
      <c r="AB184" s="310">
        <v>0</v>
      </c>
      <c r="AC184" s="310">
        <v>0</v>
      </c>
      <c r="AD184" s="310">
        <v>0</v>
      </c>
      <c r="AE184" s="309"/>
      <c r="AF184" s="309"/>
      <c r="AG184" s="311">
        <f t="shared" si="6"/>
        <v>0</v>
      </c>
      <c r="AH184" s="311">
        <f t="shared" si="7"/>
        <v>0</v>
      </c>
      <c r="AI184" s="311">
        <f t="shared" si="8"/>
        <v>0</v>
      </c>
      <c r="AJ184" s="99"/>
      <c r="AM184" s="51"/>
    </row>
    <row r="185" spans="2:39" s="266" customFormat="1" ht="24" x14ac:dyDescent="0.25">
      <c r="B185" s="154"/>
      <c r="C185" s="154"/>
      <c r="D185" s="154"/>
      <c r="E185" s="154"/>
      <c r="F185" s="154"/>
      <c r="G185" s="37"/>
      <c r="H185" s="263" t="s">
        <v>520</v>
      </c>
      <c r="I185" s="326">
        <v>43227.408333333333</v>
      </c>
      <c r="J185" s="270" t="s">
        <v>1</v>
      </c>
      <c r="K185" s="327">
        <v>1</v>
      </c>
      <c r="L185" s="287"/>
      <c r="M185" s="51"/>
      <c r="N185" s="245"/>
      <c r="O185" s="314" t="s">
        <v>91</v>
      </c>
      <c r="P185" s="289">
        <v>453</v>
      </c>
      <c r="Q185" s="214" t="s">
        <v>333</v>
      </c>
      <c r="R185" s="309">
        <v>0</v>
      </c>
      <c r="S185" s="309"/>
      <c r="T185" s="309"/>
      <c r="U185" s="309">
        <v>0</v>
      </c>
      <c r="V185" s="309"/>
      <c r="W185" s="310">
        <v>0</v>
      </c>
      <c r="X185" s="310">
        <v>0</v>
      </c>
      <c r="Y185" s="310">
        <v>0</v>
      </c>
      <c r="Z185" s="310">
        <v>0</v>
      </c>
      <c r="AA185" s="310">
        <v>0</v>
      </c>
      <c r="AB185" s="310">
        <v>0</v>
      </c>
      <c r="AC185" s="310">
        <v>0</v>
      </c>
      <c r="AD185" s="310">
        <v>0</v>
      </c>
      <c r="AE185" s="309"/>
      <c r="AF185" s="309"/>
      <c r="AG185" s="311">
        <f t="shared" si="6"/>
        <v>0</v>
      </c>
      <c r="AH185" s="311">
        <f t="shared" si="7"/>
        <v>0</v>
      </c>
      <c r="AI185" s="311">
        <f t="shared" si="8"/>
        <v>0</v>
      </c>
      <c r="AJ185" s="99"/>
      <c r="AM185" s="51"/>
    </row>
    <row r="186" spans="2:39" s="266" customFormat="1" x14ac:dyDescent="0.25">
      <c r="B186" s="154"/>
      <c r="C186" s="154"/>
      <c r="D186" s="154"/>
      <c r="E186" s="154"/>
      <c r="F186" s="154"/>
      <c r="G186" s="37"/>
      <c r="H186" s="263"/>
      <c r="I186" s="326">
        <v>43246.347916666666</v>
      </c>
      <c r="J186" s="270" t="s">
        <v>2</v>
      </c>
      <c r="K186" s="327">
        <v>1</v>
      </c>
      <c r="L186" s="287"/>
      <c r="M186" s="51"/>
      <c r="N186" s="245"/>
      <c r="O186" s="314" t="s">
        <v>17</v>
      </c>
      <c r="P186" s="289">
        <v>462</v>
      </c>
      <c r="Q186" s="214" t="s">
        <v>357</v>
      </c>
      <c r="R186" s="309">
        <v>0</v>
      </c>
      <c r="S186" s="309"/>
      <c r="T186" s="309"/>
      <c r="U186" s="309">
        <v>0</v>
      </c>
      <c r="V186" s="309"/>
      <c r="W186" s="310">
        <v>0</v>
      </c>
      <c r="X186" s="310">
        <v>0</v>
      </c>
      <c r="Y186" s="310">
        <v>0</v>
      </c>
      <c r="Z186" s="310">
        <v>0</v>
      </c>
      <c r="AA186" s="310">
        <v>0</v>
      </c>
      <c r="AB186" s="310">
        <v>0</v>
      </c>
      <c r="AC186" s="310">
        <v>0</v>
      </c>
      <c r="AD186" s="310">
        <v>0</v>
      </c>
      <c r="AE186" s="309"/>
      <c r="AF186" s="309"/>
      <c r="AG186" s="311">
        <f t="shared" si="6"/>
        <v>0</v>
      </c>
      <c r="AH186" s="311">
        <f t="shared" si="7"/>
        <v>0</v>
      </c>
      <c r="AI186" s="311">
        <f t="shared" si="8"/>
        <v>0</v>
      </c>
      <c r="AJ186" s="51"/>
      <c r="AM186" s="51"/>
    </row>
    <row r="187" spans="2:39" s="266" customFormat="1" ht="24" x14ac:dyDescent="0.25">
      <c r="B187" s="154"/>
      <c r="C187" s="154"/>
      <c r="D187" s="154"/>
      <c r="E187" s="154"/>
      <c r="F187" s="154"/>
      <c r="G187" s="37"/>
      <c r="H187" s="263" t="s">
        <v>546</v>
      </c>
      <c r="I187" s="326">
        <v>43227.728472222225</v>
      </c>
      <c r="J187" s="270" t="s">
        <v>1</v>
      </c>
      <c r="K187" s="327">
        <v>1</v>
      </c>
      <c r="L187" s="287"/>
      <c r="M187" s="51"/>
      <c r="N187" s="245"/>
      <c r="O187" s="289" t="s">
        <v>29</v>
      </c>
      <c r="P187" s="289">
        <v>471</v>
      </c>
      <c r="Q187" s="214" t="s">
        <v>60</v>
      </c>
      <c r="R187" s="309">
        <v>0</v>
      </c>
      <c r="S187" s="309"/>
      <c r="T187" s="309"/>
      <c r="U187" s="309">
        <v>0</v>
      </c>
      <c r="V187" s="309"/>
      <c r="W187" s="310">
        <v>0</v>
      </c>
      <c r="X187" s="310">
        <v>0</v>
      </c>
      <c r="Y187" s="310">
        <v>0</v>
      </c>
      <c r="Z187" s="310">
        <v>0</v>
      </c>
      <c r="AA187" s="310">
        <v>0</v>
      </c>
      <c r="AB187" s="310">
        <v>0</v>
      </c>
      <c r="AC187" s="310">
        <v>0</v>
      </c>
      <c r="AD187" s="310">
        <v>0</v>
      </c>
      <c r="AE187" s="309"/>
      <c r="AF187" s="309"/>
      <c r="AG187" s="311">
        <f t="shared" si="6"/>
        <v>0</v>
      </c>
      <c r="AH187" s="311">
        <f t="shared" si="7"/>
        <v>0</v>
      </c>
      <c r="AI187" s="311">
        <f t="shared" si="8"/>
        <v>0</v>
      </c>
      <c r="AJ187" s="51"/>
      <c r="AM187" s="51"/>
    </row>
    <row r="188" spans="2:39" s="266" customFormat="1" ht="24" x14ac:dyDescent="0.25">
      <c r="B188" s="154"/>
      <c r="C188" s="154"/>
      <c r="D188" s="154"/>
      <c r="E188" s="154"/>
      <c r="F188" s="154"/>
      <c r="G188" s="37"/>
      <c r="H188" s="263" t="s">
        <v>547</v>
      </c>
      <c r="I188" s="326">
        <v>43227.73541666667</v>
      </c>
      <c r="J188" s="270" t="s">
        <v>1</v>
      </c>
      <c r="K188" s="327">
        <v>1</v>
      </c>
      <c r="L188" s="287"/>
      <c r="M188" s="51"/>
      <c r="N188" s="245"/>
      <c r="O188" s="289" t="s">
        <v>34</v>
      </c>
      <c r="P188" s="289">
        <v>513</v>
      </c>
      <c r="Q188" s="214" t="s">
        <v>485</v>
      </c>
      <c r="R188" s="309">
        <v>0</v>
      </c>
      <c r="S188" s="309"/>
      <c r="T188" s="309"/>
      <c r="U188" s="309">
        <v>0</v>
      </c>
      <c r="V188" s="309"/>
      <c r="W188" s="310">
        <v>0</v>
      </c>
      <c r="X188" s="310">
        <v>0</v>
      </c>
      <c r="Y188" s="310">
        <v>0</v>
      </c>
      <c r="Z188" s="310">
        <v>0</v>
      </c>
      <c r="AA188" s="310">
        <v>0</v>
      </c>
      <c r="AB188" s="310">
        <v>0</v>
      </c>
      <c r="AC188" s="310">
        <v>0</v>
      </c>
      <c r="AD188" s="310">
        <v>0</v>
      </c>
      <c r="AE188" s="309"/>
      <c r="AF188" s="309"/>
      <c r="AG188" s="311">
        <f t="shared" si="6"/>
        <v>0</v>
      </c>
      <c r="AH188" s="311">
        <f t="shared" si="7"/>
        <v>0</v>
      </c>
      <c r="AI188" s="311">
        <f t="shared" si="8"/>
        <v>0</v>
      </c>
      <c r="AJ188" s="51"/>
      <c r="AM188" s="51"/>
    </row>
    <row r="189" spans="2:39" s="266" customFormat="1" ht="24" x14ac:dyDescent="0.25">
      <c r="B189" s="154"/>
      <c r="C189" s="154"/>
      <c r="D189" s="154"/>
      <c r="E189" s="154"/>
      <c r="F189" s="154"/>
      <c r="G189" s="37"/>
      <c r="H189" s="290" t="s">
        <v>330</v>
      </c>
      <c r="I189" s="328">
        <v>43228.643750000003</v>
      </c>
      <c r="J189" s="329" t="s">
        <v>1</v>
      </c>
      <c r="K189" s="293">
        <v>1</v>
      </c>
      <c r="L189" s="287"/>
      <c r="M189" s="51"/>
      <c r="N189" s="245"/>
      <c r="O189" s="289" t="s">
        <v>39</v>
      </c>
      <c r="P189" s="289">
        <v>515</v>
      </c>
      <c r="Q189" s="214" t="s">
        <v>516</v>
      </c>
      <c r="R189" s="309">
        <v>0</v>
      </c>
      <c r="S189" s="311"/>
      <c r="T189" s="309"/>
      <c r="U189" s="309">
        <v>0</v>
      </c>
      <c r="V189" s="309"/>
      <c r="W189" s="310">
        <v>0</v>
      </c>
      <c r="X189" s="310">
        <v>0</v>
      </c>
      <c r="Y189" s="310">
        <v>0</v>
      </c>
      <c r="Z189" s="310">
        <v>0</v>
      </c>
      <c r="AA189" s="310">
        <v>0</v>
      </c>
      <c r="AB189" s="310">
        <v>0</v>
      </c>
      <c r="AC189" s="310">
        <v>0</v>
      </c>
      <c r="AD189" s="310">
        <v>0</v>
      </c>
      <c r="AE189" s="309"/>
      <c r="AF189" s="309"/>
      <c r="AG189" s="311">
        <f t="shared" si="6"/>
        <v>0</v>
      </c>
      <c r="AH189" s="311">
        <f t="shared" si="7"/>
        <v>0</v>
      </c>
      <c r="AI189" s="311">
        <f t="shared" si="8"/>
        <v>0</v>
      </c>
      <c r="AJ189" s="51"/>
      <c r="AM189" s="51"/>
    </row>
    <row r="190" spans="2:39" s="266" customFormat="1" x14ac:dyDescent="0.25">
      <c r="B190" s="154"/>
      <c r="C190" s="154"/>
      <c r="D190" s="154"/>
      <c r="E190" s="154"/>
      <c r="F190" s="154"/>
      <c r="G190" s="37"/>
      <c r="H190" s="290"/>
      <c r="I190" s="328">
        <v>43229.635416666664</v>
      </c>
      <c r="J190" s="329" t="s">
        <v>1</v>
      </c>
      <c r="K190" s="293">
        <v>1</v>
      </c>
      <c r="L190" s="287"/>
      <c r="M190" s="51"/>
      <c r="N190" s="245"/>
      <c r="O190" s="289" t="s">
        <v>34</v>
      </c>
      <c r="P190" s="314">
        <v>517</v>
      </c>
      <c r="Q190" s="214" t="s">
        <v>524</v>
      </c>
      <c r="R190" s="311">
        <v>0</v>
      </c>
      <c r="S190" s="311">
        <v>0</v>
      </c>
      <c r="T190" s="309">
        <v>0</v>
      </c>
      <c r="U190" s="309">
        <v>0</v>
      </c>
      <c r="V190" s="309"/>
      <c r="W190" s="310">
        <v>0</v>
      </c>
      <c r="X190" s="310">
        <v>0</v>
      </c>
      <c r="Y190" s="310">
        <v>0</v>
      </c>
      <c r="Z190" s="310">
        <v>0</v>
      </c>
      <c r="AA190" s="310">
        <v>0</v>
      </c>
      <c r="AB190" s="310">
        <v>0</v>
      </c>
      <c r="AC190" s="310">
        <v>0</v>
      </c>
      <c r="AD190" s="310">
        <v>0</v>
      </c>
      <c r="AE190" s="309"/>
      <c r="AF190" s="309"/>
      <c r="AG190" s="311">
        <f t="shared" si="6"/>
        <v>0</v>
      </c>
      <c r="AH190" s="311">
        <f t="shared" si="7"/>
        <v>0</v>
      </c>
      <c r="AI190" s="311">
        <f t="shared" si="8"/>
        <v>0</v>
      </c>
      <c r="AJ190" s="51"/>
      <c r="AM190" s="51"/>
    </row>
    <row r="191" spans="2:39" s="266" customFormat="1" x14ac:dyDescent="0.25">
      <c r="B191" s="154"/>
      <c r="C191" s="154"/>
      <c r="D191" s="154"/>
      <c r="E191" s="154"/>
      <c r="F191" s="154"/>
      <c r="G191" s="37"/>
      <c r="H191" s="290"/>
      <c r="I191" s="328">
        <v>43231.498611111114</v>
      </c>
      <c r="J191" s="329" t="s">
        <v>1</v>
      </c>
      <c r="K191" s="293">
        <v>1</v>
      </c>
      <c r="L191" s="287"/>
      <c r="M191" s="51"/>
      <c r="N191" s="245"/>
      <c r="O191" s="270" t="s">
        <v>608</v>
      </c>
      <c r="P191" s="314">
        <v>438</v>
      </c>
      <c r="Q191" s="314" t="s">
        <v>562</v>
      </c>
      <c r="R191" s="311">
        <v>0</v>
      </c>
      <c r="S191" s="311">
        <v>0</v>
      </c>
      <c r="T191" s="311">
        <v>0</v>
      </c>
      <c r="U191" s="311">
        <v>0</v>
      </c>
      <c r="V191" s="309"/>
      <c r="W191" s="310">
        <v>0</v>
      </c>
      <c r="X191" s="310">
        <v>0</v>
      </c>
      <c r="Y191" s="310">
        <v>0</v>
      </c>
      <c r="Z191" s="310">
        <v>0</v>
      </c>
      <c r="AA191" s="310">
        <v>0</v>
      </c>
      <c r="AB191" s="310">
        <v>0</v>
      </c>
      <c r="AC191" s="310">
        <v>0</v>
      </c>
      <c r="AD191" s="310">
        <v>0</v>
      </c>
      <c r="AE191" s="309"/>
      <c r="AF191" s="309"/>
      <c r="AG191" s="311">
        <f t="shared" si="6"/>
        <v>0</v>
      </c>
      <c r="AH191" s="311">
        <f t="shared" si="7"/>
        <v>0</v>
      </c>
      <c r="AI191" s="311">
        <f t="shared" si="8"/>
        <v>0</v>
      </c>
      <c r="AJ191" s="51"/>
      <c r="AM191" s="51"/>
    </row>
    <row r="192" spans="2:39" x14ac:dyDescent="0.25">
      <c r="H192" s="290"/>
      <c r="I192" s="328">
        <v>43231.652083333334</v>
      </c>
      <c r="J192" s="329" t="s">
        <v>1</v>
      </c>
      <c r="K192" s="293">
        <v>1</v>
      </c>
      <c r="L192" s="287"/>
      <c r="O192" s="270" t="s">
        <v>7</v>
      </c>
      <c r="P192" s="314">
        <v>393</v>
      </c>
      <c r="Q192" s="314" t="s">
        <v>563</v>
      </c>
      <c r="R192" s="311">
        <v>0</v>
      </c>
      <c r="S192" s="311">
        <v>0</v>
      </c>
      <c r="T192" s="311">
        <v>0</v>
      </c>
      <c r="U192" s="311">
        <v>0</v>
      </c>
      <c r="V192" s="309"/>
      <c r="W192" s="310">
        <v>0</v>
      </c>
      <c r="X192" s="310">
        <v>0</v>
      </c>
      <c r="Y192" s="310">
        <v>0</v>
      </c>
      <c r="Z192" s="310">
        <v>0</v>
      </c>
      <c r="AA192" s="310">
        <v>0</v>
      </c>
      <c r="AB192" s="310">
        <v>0</v>
      </c>
      <c r="AC192" s="310">
        <v>0</v>
      </c>
      <c r="AD192" s="310">
        <v>0</v>
      </c>
      <c r="AE192" s="309"/>
      <c r="AF192" s="309"/>
      <c r="AG192" s="311">
        <f t="shared" si="6"/>
        <v>0</v>
      </c>
      <c r="AH192" s="311">
        <f t="shared" si="7"/>
        <v>0</v>
      </c>
      <c r="AI192" s="311">
        <f t="shared" si="8"/>
        <v>0</v>
      </c>
    </row>
    <row r="193" spans="8:35" x14ac:dyDescent="0.25">
      <c r="H193" s="290"/>
      <c r="I193" s="328">
        <v>43232.506249999999</v>
      </c>
      <c r="J193" s="329" t="s">
        <v>1</v>
      </c>
      <c r="K193" s="293">
        <v>1</v>
      </c>
      <c r="L193" s="287"/>
      <c r="O193" s="270" t="s">
        <v>343</v>
      </c>
      <c r="P193" s="314">
        <v>421</v>
      </c>
      <c r="Q193" s="314" t="s">
        <v>564</v>
      </c>
      <c r="R193" s="311">
        <v>0</v>
      </c>
      <c r="S193" s="311">
        <v>0</v>
      </c>
      <c r="T193" s="311">
        <v>0</v>
      </c>
      <c r="U193" s="311">
        <v>0</v>
      </c>
      <c r="V193" s="309"/>
      <c r="W193" s="310">
        <v>0</v>
      </c>
      <c r="X193" s="310">
        <v>0</v>
      </c>
      <c r="Y193" s="310">
        <v>0</v>
      </c>
      <c r="Z193" s="310">
        <v>0</v>
      </c>
      <c r="AA193" s="310">
        <v>0</v>
      </c>
      <c r="AB193" s="310">
        <v>0</v>
      </c>
      <c r="AC193" s="310">
        <v>0</v>
      </c>
      <c r="AD193" s="310">
        <v>0</v>
      </c>
      <c r="AE193" s="309"/>
      <c r="AF193" s="309"/>
      <c r="AG193" s="311">
        <f t="shared" si="6"/>
        <v>0</v>
      </c>
      <c r="AH193" s="311">
        <f t="shared" si="7"/>
        <v>0</v>
      </c>
      <c r="AI193" s="311">
        <f t="shared" si="8"/>
        <v>0</v>
      </c>
    </row>
    <row r="194" spans="8:35" x14ac:dyDescent="0.25">
      <c r="H194" s="290"/>
      <c r="I194" s="328">
        <v>43235.668055555558</v>
      </c>
      <c r="J194" s="329" t="s">
        <v>1</v>
      </c>
      <c r="K194" s="293">
        <v>1</v>
      </c>
      <c r="L194" s="287"/>
      <c r="O194" s="270" t="s">
        <v>343</v>
      </c>
      <c r="P194" s="314">
        <v>410</v>
      </c>
      <c r="Q194" s="314" t="s">
        <v>568</v>
      </c>
      <c r="R194" s="311">
        <v>0</v>
      </c>
      <c r="S194" s="311">
        <v>0</v>
      </c>
      <c r="T194" s="311">
        <v>0</v>
      </c>
      <c r="U194" s="311">
        <v>0</v>
      </c>
      <c r="V194" s="309"/>
      <c r="W194" s="310">
        <v>0</v>
      </c>
      <c r="X194" s="310">
        <v>0</v>
      </c>
      <c r="Y194" s="310">
        <v>0</v>
      </c>
      <c r="Z194" s="310">
        <v>0</v>
      </c>
      <c r="AA194" s="310">
        <v>0</v>
      </c>
      <c r="AB194" s="310">
        <v>0</v>
      </c>
      <c r="AC194" s="310">
        <v>0</v>
      </c>
      <c r="AD194" s="310">
        <v>0</v>
      </c>
      <c r="AE194" s="309"/>
      <c r="AF194" s="309"/>
      <c r="AG194" s="311">
        <f t="shared" si="6"/>
        <v>0</v>
      </c>
      <c r="AH194" s="311">
        <f t="shared" si="7"/>
        <v>0</v>
      </c>
      <c r="AI194" s="311">
        <f t="shared" si="8"/>
        <v>0</v>
      </c>
    </row>
    <row r="195" spans="8:35" x14ac:dyDescent="0.25">
      <c r="H195" s="290"/>
      <c r="I195" s="328">
        <v>43237.615277777775</v>
      </c>
      <c r="J195" s="329" t="s">
        <v>1</v>
      </c>
      <c r="K195" s="293">
        <v>1</v>
      </c>
      <c r="L195" s="287"/>
      <c r="O195" s="270" t="s">
        <v>343</v>
      </c>
      <c r="P195" s="314">
        <v>399</v>
      </c>
      <c r="Q195" s="314" t="s">
        <v>569</v>
      </c>
      <c r="R195" s="311">
        <v>0</v>
      </c>
      <c r="S195" s="311">
        <v>0</v>
      </c>
      <c r="T195" s="311">
        <v>0</v>
      </c>
      <c r="U195" s="311">
        <v>0</v>
      </c>
      <c r="V195" s="309"/>
      <c r="W195" s="310">
        <v>0</v>
      </c>
      <c r="X195" s="310">
        <v>0</v>
      </c>
      <c r="Y195" s="310">
        <v>0</v>
      </c>
      <c r="Z195" s="310">
        <v>0</v>
      </c>
      <c r="AA195" s="310">
        <v>0</v>
      </c>
      <c r="AB195" s="310">
        <v>0</v>
      </c>
      <c r="AC195" s="310">
        <v>0</v>
      </c>
      <c r="AD195" s="310">
        <v>0</v>
      </c>
      <c r="AE195" s="309"/>
      <c r="AF195" s="309"/>
      <c r="AG195" s="311">
        <f t="shared" si="6"/>
        <v>0</v>
      </c>
      <c r="AH195" s="311">
        <f t="shared" si="7"/>
        <v>0</v>
      </c>
      <c r="AI195" s="311">
        <f t="shared" si="8"/>
        <v>0</v>
      </c>
    </row>
    <row r="196" spans="8:35" x14ac:dyDescent="0.25">
      <c r="H196" s="290"/>
      <c r="I196" s="328">
        <v>43238.62222222222</v>
      </c>
      <c r="J196" s="329" t="s">
        <v>1</v>
      </c>
      <c r="K196" s="293">
        <v>1</v>
      </c>
      <c r="L196" s="287"/>
      <c r="O196" s="270" t="s">
        <v>343</v>
      </c>
      <c r="P196" s="314">
        <v>416</v>
      </c>
      <c r="Q196" s="314" t="s">
        <v>570</v>
      </c>
      <c r="R196" s="311">
        <v>0</v>
      </c>
      <c r="S196" s="311">
        <v>0</v>
      </c>
      <c r="T196" s="311">
        <v>0</v>
      </c>
      <c r="U196" s="311">
        <v>0</v>
      </c>
      <c r="V196" s="309"/>
      <c r="W196" s="310">
        <v>0</v>
      </c>
      <c r="X196" s="310">
        <v>0</v>
      </c>
      <c r="Y196" s="310">
        <v>0</v>
      </c>
      <c r="Z196" s="310">
        <v>0</v>
      </c>
      <c r="AA196" s="310">
        <v>0</v>
      </c>
      <c r="AB196" s="310">
        <v>0</v>
      </c>
      <c r="AC196" s="310">
        <v>0</v>
      </c>
      <c r="AD196" s="310">
        <v>0</v>
      </c>
      <c r="AE196" s="309"/>
      <c r="AF196" s="309"/>
      <c r="AG196" s="311">
        <f t="shared" si="6"/>
        <v>0</v>
      </c>
      <c r="AH196" s="311">
        <f t="shared" si="7"/>
        <v>0</v>
      </c>
      <c r="AI196" s="311">
        <f t="shared" si="8"/>
        <v>0</v>
      </c>
    </row>
    <row r="197" spans="8:35" x14ac:dyDescent="0.25">
      <c r="H197" s="290"/>
      <c r="I197" s="328">
        <v>43243.533333333333</v>
      </c>
      <c r="J197" s="329" t="s">
        <v>1</v>
      </c>
      <c r="K197" s="293">
        <v>1</v>
      </c>
      <c r="L197" s="287"/>
      <c r="O197" s="270" t="s">
        <v>343</v>
      </c>
      <c r="P197" s="314">
        <v>395</v>
      </c>
      <c r="Q197" s="314" t="s">
        <v>571</v>
      </c>
      <c r="R197" s="311">
        <v>0</v>
      </c>
      <c r="S197" s="311">
        <v>0</v>
      </c>
      <c r="T197" s="311">
        <v>0</v>
      </c>
      <c r="U197" s="311">
        <v>0</v>
      </c>
      <c r="V197" s="309"/>
      <c r="W197" s="310">
        <v>0</v>
      </c>
      <c r="X197" s="310">
        <v>0</v>
      </c>
      <c r="Y197" s="310">
        <v>0</v>
      </c>
      <c r="Z197" s="310">
        <v>0</v>
      </c>
      <c r="AA197" s="310">
        <v>0</v>
      </c>
      <c r="AB197" s="310">
        <v>0</v>
      </c>
      <c r="AC197" s="310">
        <v>0</v>
      </c>
      <c r="AD197" s="310">
        <v>0</v>
      </c>
      <c r="AE197" s="309"/>
      <c r="AF197" s="309"/>
      <c r="AG197" s="311">
        <f t="shared" si="6"/>
        <v>0</v>
      </c>
      <c r="AH197" s="311">
        <f t="shared" si="7"/>
        <v>0</v>
      </c>
      <c r="AI197" s="311">
        <f t="shared" si="8"/>
        <v>0</v>
      </c>
    </row>
    <row r="198" spans="8:35" ht="24" x14ac:dyDescent="0.25">
      <c r="H198" s="263" t="s">
        <v>548</v>
      </c>
      <c r="I198" s="326">
        <v>43228.657638888886</v>
      </c>
      <c r="J198" s="270" t="s">
        <v>1</v>
      </c>
      <c r="K198" s="327">
        <v>1</v>
      </c>
      <c r="L198" s="287"/>
      <c r="O198" s="270" t="s">
        <v>343</v>
      </c>
      <c r="P198" s="314">
        <v>417</v>
      </c>
      <c r="Q198" s="314" t="s">
        <v>572</v>
      </c>
      <c r="R198" s="311">
        <v>0</v>
      </c>
      <c r="S198" s="311">
        <v>0</v>
      </c>
      <c r="T198" s="311">
        <v>0</v>
      </c>
      <c r="U198" s="311">
        <v>0</v>
      </c>
      <c r="V198" s="309"/>
      <c r="W198" s="310">
        <v>0</v>
      </c>
      <c r="X198" s="310">
        <v>0</v>
      </c>
      <c r="Y198" s="310">
        <v>0</v>
      </c>
      <c r="Z198" s="310">
        <v>0</v>
      </c>
      <c r="AA198" s="310">
        <v>0</v>
      </c>
      <c r="AB198" s="310">
        <v>0</v>
      </c>
      <c r="AC198" s="310">
        <v>0</v>
      </c>
      <c r="AD198" s="310">
        <v>0</v>
      </c>
      <c r="AE198" s="309"/>
      <c r="AF198" s="309"/>
      <c r="AG198" s="311">
        <f t="shared" si="6"/>
        <v>0</v>
      </c>
      <c r="AH198" s="311">
        <f t="shared" si="7"/>
        <v>0</v>
      </c>
      <c r="AI198" s="311">
        <f t="shared" si="8"/>
        <v>0</v>
      </c>
    </row>
    <row r="199" spans="8:35" ht="24" x14ac:dyDescent="0.25">
      <c r="H199" s="263" t="s">
        <v>549</v>
      </c>
      <c r="I199" s="326">
        <v>43228.743750000001</v>
      </c>
      <c r="J199" s="270" t="s">
        <v>1</v>
      </c>
      <c r="K199" s="327">
        <v>1</v>
      </c>
      <c r="L199" s="287"/>
      <c r="O199" s="270" t="s">
        <v>343</v>
      </c>
      <c r="P199" s="314">
        <v>397</v>
      </c>
      <c r="Q199" s="314" t="s">
        <v>573</v>
      </c>
      <c r="R199" s="311">
        <v>0</v>
      </c>
      <c r="S199" s="311">
        <v>0</v>
      </c>
      <c r="T199" s="311">
        <v>0</v>
      </c>
      <c r="U199" s="311">
        <v>0</v>
      </c>
      <c r="V199" s="309"/>
      <c r="W199" s="310">
        <v>0</v>
      </c>
      <c r="X199" s="310">
        <v>0</v>
      </c>
      <c r="Y199" s="310">
        <v>0</v>
      </c>
      <c r="Z199" s="310">
        <v>0</v>
      </c>
      <c r="AA199" s="310">
        <v>0</v>
      </c>
      <c r="AB199" s="310">
        <v>0</v>
      </c>
      <c r="AC199" s="310">
        <v>0</v>
      </c>
      <c r="AD199" s="310">
        <v>0</v>
      </c>
      <c r="AE199" s="309"/>
      <c r="AF199" s="309"/>
      <c r="AG199" s="311">
        <f t="shared" si="6"/>
        <v>0</v>
      </c>
      <c r="AH199" s="311">
        <f t="shared" si="7"/>
        <v>0</v>
      </c>
      <c r="AI199" s="311">
        <f t="shared" si="8"/>
        <v>0</v>
      </c>
    </row>
    <row r="200" spans="8:35" ht="24" x14ac:dyDescent="0.25">
      <c r="H200" s="290" t="s">
        <v>550</v>
      </c>
      <c r="I200" s="328">
        <v>43229.502083333333</v>
      </c>
      <c r="J200" s="329" t="s">
        <v>2</v>
      </c>
      <c r="K200" s="293">
        <v>1</v>
      </c>
      <c r="L200" s="287"/>
      <c r="O200" s="270" t="s">
        <v>343</v>
      </c>
      <c r="P200" s="314">
        <v>411</v>
      </c>
      <c r="Q200" s="314" t="s">
        <v>578</v>
      </c>
      <c r="R200" s="311">
        <v>0</v>
      </c>
      <c r="S200" s="311">
        <v>0</v>
      </c>
      <c r="T200" s="311">
        <v>0</v>
      </c>
      <c r="U200" s="311">
        <v>0</v>
      </c>
      <c r="V200" s="309"/>
      <c r="W200" s="310">
        <v>0</v>
      </c>
      <c r="X200" s="310">
        <v>0</v>
      </c>
      <c r="Y200" s="310">
        <v>0</v>
      </c>
      <c r="Z200" s="310">
        <v>0</v>
      </c>
      <c r="AA200" s="310">
        <v>0</v>
      </c>
      <c r="AB200" s="310">
        <v>0</v>
      </c>
      <c r="AC200" s="310">
        <v>0</v>
      </c>
      <c r="AD200" s="310">
        <v>0</v>
      </c>
      <c r="AE200" s="309"/>
      <c r="AF200" s="309"/>
      <c r="AG200" s="311">
        <f t="shared" si="6"/>
        <v>0</v>
      </c>
      <c r="AH200" s="311">
        <f t="shared" si="7"/>
        <v>0</v>
      </c>
      <c r="AI200" s="311">
        <f t="shared" si="8"/>
        <v>0</v>
      </c>
    </row>
    <row r="201" spans="8:35" x14ac:dyDescent="0.25">
      <c r="H201" s="290"/>
      <c r="I201" s="328">
        <v>43232.486805555556</v>
      </c>
      <c r="J201" s="329" t="s">
        <v>2</v>
      </c>
      <c r="K201" s="293">
        <v>1</v>
      </c>
      <c r="L201" s="287"/>
      <c r="O201" s="270" t="s">
        <v>343</v>
      </c>
      <c r="P201" s="314">
        <v>408</v>
      </c>
      <c r="Q201" s="314" t="s">
        <v>580</v>
      </c>
      <c r="R201" s="311">
        <v>0</v>
      </c>
      <c r="S201" s="311">
        <v>0</v>
      </c>
      <c r="T201" s="311">
        <v>0</v>
      </c>
      <c r="U201" s="311">
        <v>0</v>
      </c>
      <c r="V201" s="309"/>
      <c r="W201" s="310">
        <v>0</v>
      </c>
      <c r="X201" s="310">
        <v>0</v>
      </c>
      <c r="Y201" s="310">
        <v>0</v>
      </c>
      <c r="Z201" s="310">
        <v>0</v>
      </c>
      <c r="AA201" s="310">
        <v>0</v>
      </c>
      <c r="AB201" s="310">
        <v>0</v>
      </c>
      <c r="AC201" s="310">
        <v>0</v>
      </c>
      <c r="AD201" s="310">
        <v>0</v>
      </c>
      <c r="AE201" s="309"/>
      <c r="AF201" s="309"/>
      <c r="AG201" s="311">
        <f t="shared" si="6"/>
        <v>0</v>
      </c>
      <c r="AH201" s="311">
        <f t="shared" si="7"/>
        <v>0</v>
      </c>
      <c r="AI201" s="311">
        <f t="shared" si="8"/>
        <v>0</v>
      </c>
    </row>
    <row r="202" spans="8:35" x14ac:dyDescent="0.25">
      <c r="H202" s="290"/>
      <c r="I202" s="328">
        <v>43234.588194444441</v>
      </c>
      <c r="J202" s="329" t="s">
        <v>2</v>
      </c>
      <c r="K202" s="293">
        <v>1</v>
      </c>
      <c r="L202" s="287"/>
      <c r="O202" s="270" t="s">
        <v>343</v>
      </c>
      <c r="P202" s="314">
        <v>413</v>
      </c>
      <c r="Q202" s="314" t="s">
        <v>581</v>
      </c>
      <c r="R202" s="311">
        <v>0</v>
      </c>
      <c r="S202" s="311">
        <v>0</v>
      </c>
      <c r="T202" s="311">
        <v>0</v>
      </c>
      <c r="U202" s="311">
        <v>0</v>
      </c>
      <c r="V202" s="309"/>
      <c r="W202" s="310">
        <v>0</v>
      </c>
      <c r="X202" s="310">
        <v>0</v>
      </c>
      <c r="Y202" s="310">
        <v>0</v>
      </c>
      <c r="Z202" s="310">
        <v>0</v>
      </c>
      <c r="AA202" s="310">
        <v>0</v>
      </c>
      <c r="AB202" s="310">
        <v>0</v>
      </c>
      <c r="AC202" s="310">
        <v>0</v>
      </c>
      <c r="AD202" s="310">
        <v>0</v>
      </c>
      <c r="AE202" s="309"/>
      <c r="AF202" s="309"/>
      <c r="AG202" s="311">
        <f t="shared" si="6"/>
        <v>0</v>
      </c>
      <c r="AH202" s="311">
        <f t="shared" si="7"/>
        <v>0</v>
      </c>
      <c r="AI202" s="311">
        <f t="shared" si="8"/>
        <v>0</v>
      </c>
    </row>
    <row r="203" spans="8:35" x14ac:dyDescent="0.25">
      <c r="H203" s="290"/>
      <c r="I203" s="328">
        <v>43235.547222222223</v>
      </c>
      <c r="J203" s="329" t="s">
        <v>1</v>
      </c>
      <c r="K203" s="293">
        <v>1</v>
      </c>
      <c r="L203" s="287"/>
      <c r="O203" s="270" t="s">
        <v>343</v>
      </c>
      <c r="P203" s="314">
        <v>403</v>
      </c>
      <c r="Q203" s="314" t="s">
        <v>582</v>
      </c>
      <c r="R203" s="311">
        <v>0</v>
      </c>
      <c r="S203" s="311">
        <v>0</v>
      </c>
      <c r="T203" s="311">
        <v>0</v>
      </c>
      <c r="U203" s="311">
        <v>0</v>
      </c>
      <c r="V203" s="309"/>
      <c r="W203" s="310">
        <v>0</v>
      </c>
      <c r="X203" s="310">
        <v>0</v>
      </c>
      <c r="Y203" s="310">
        <v>0</v>
      </c>
      <c r="Z203" s="310">
        <v>0</v>
      </c>
      <c r="AA203" s="310">
        <v>0</v>
      </c>
      <c r="AB203" s="310">
        <v>0</v>
      </c>
      <c r="AC203" s="310">
        <v>0</v>
      </c>
      <c r="AD203" s="310">
        <v>0</v>
      </c>
      <c r="AE203" s="309"/>
      <c r="AF203" s="309"/>
      <c r="AG203" s="311">
        <f t="shared" si="6"/>
        <v>0</v>
      </c>
      <c r="AH203" s="311">
        <f t="shared" si="7"/>
        <v>0</v>
      </c>
      <c r="AI203" s="311">
        <f t="shared" si="8"/>
        <v>0</v>
      </c>
    </row>
    <row r="204" spans="8:35" x14ac:dyDescent="0.25">
      <c r="H204" s="290"/>
      <c r="I204" s="328">
        <v>43242.39166666667</v>
      </c>
      <c r="J204" s="329" t="s">
        <v>1</v>
      </c>
      <c r="K204" s="293">
        <v>1</v>
      </c>
      <c r="L204" s="287"/>
      <c r="O204" s="270" t="s">
        <v>343</v>
      </c>
      <c r="P204" s="314">
        <v>412</v>
      </c>
      <c r="Q204" s="314" t="s">
        <v>583</v>
      </c>
      <c r="R204" s="311">
        <v>0</v>
      </c>
      <c r="S204" s="311">
        <v>0</v>
      </c>
      <c r="T204" s="311">
        <v>0</v>
      </c>
      <c r="U204" s="311">
        <v>0</v>
      </c>
      <c r="V204" s="309"/>
      <c r="W204" s="310">
        <v>0</v>
      </c>
      <c r="X204" s="310">
        <v>0</v>
      </c>
      <c r="Y204" s="310">
        <v>0</v>
      </c>
      <c r="Z204" s="310">
        <v>0</v>
      </c>
      <c r="AA204" s="310">
        <v>0</v>
      </c>
      <c r="AB204" s="310">
        <v>0</v>
      </c>
      <c r="AC204" s="310">
        <v>0</v>
      </c>
      <c r="AD204" s="310">
        <v>0</v>
      </c>
      <c r="AE204" s="309"/>
      <c r="AF204" s="309"/>
      <c r="AG204" s="311">
        <f t="shared" si="6"/>
        <v>0</v>
      </c>
      <c r="AH204" s="311">
        <f t="shared" si="7"/>
        <v>0</v>
      </c>
      <c r="AI204" s="311">
        <f t="shared" si="8"/>
        <v>0</v>
      </c>
    </row>
    <row r="205" spans="8:35" x14ac:dyDescent="0.25">
      <c r="H205" s="290"/>
      <c r="I205" s="328">
        <v>43251.586111111108</v>
      </c>
      <c r="J205" s="329" t="s">
        <v>2</v>
      </c>
      <c r="K205" s="293">
        <v>1</v>
      </c>
      <c r="L205" s="287"/>
      <c r="O205" s="270" t="s">
        <v>343</v>
      </c>
      <c r="P205" s="314">
        <v>404</v>
      </c>
      <c r="Q205" s="314" t="s">
        <v>584</v>
      </c>
      <c r="R205" s="311">
        <v>0</v>
      </c>
      <c r="S205" s="311">
        <v>0</v>
      </c>
      <c r="T205" s="311">
        <v>0</v>
      </c>
      <c r="U205" s="311">
        <v>0</v>
      </c>
      <c r="V205" s="309"/>
      <c r="W205" s="310">
        <v>0</v>
      </c>
      <c r="X205" s="310">
        <v>0</v>
      </c>
      <c r="Y205" s="310">
        <v>0</v>
      </c>
      <c r="Z205" s="310">
        <v>0</v>
      </c>
      <c r="AA205" s="310">
        <v>0</v>
      </c>
      <c r="AB205" s="310">
        <v>0</v>
      </c>
      <c r="AC205" s="310">
        <v>0</v>
      </c>
      <c r="AD205" s="310">
        <v>0</v>
      </c>
      <c r="AE205" s="309"/>
      <c r="AF205" s="309"/>
      <c r="AG205" s="311">
        <f t="shared" si="6"/>
        <v>0</v>
      </c>
      <c r="AH205" s="311">
        <f t="shared" si="7"/>
        <v>0</v>
      </c>
      <c r="AI205" s="311">
        <f t="shared" si="8"/>
        <v>0</v>
      </c>
    </row>
    <row r="206" spans="8:35" ht="24" x14ac:dyDescent="0.25">
      <c r="H206" s="263" t="s">
        <v>224</v>
      </c>
      <c r="I206" s="326">
        <v>43230.442361111112</v>
      </c>
      <c r="J206" s="270" t="s">
        <v>1</v>
      </c>
      <c r="K206" s="327">
        <v>1</v>
      </c>
      <c r="L206" s="287"/>
      <c r="O206" s="270" t="s">
        <v>343</v>
      </c>
      <c r="P206" s="314">
        <v>418</v>
      </c>
      <c r="Q206" s="314" t="s">
        <v>585</v>
      </c>
      <c r="R206" s="311">
        <v>0</v>
      </c>
      <c r="S206" s="311">
        <v>0</v>
      </c>
      <c r="T206" s="311">
        <v>0</v>
      </c>
      <c r="U206" s="311">
        <v>0</v>
      </c>
      <c r="V206" s="309"/>
      <c r="W206" s="310">
        <v>0</v>
      </c>
      <c r="X206" s="310">
        <v>0</v>
      </c>
      <c r="Y206" s="310">
        <v>0</v>
      </c>
      <c r="Z206" s="310">
        <v>0</v>
      </c>
      <c r="AA206" s="310">
        <v>0</v>
      </c>
      <c r="AB206" s="310">
        <v>0</v>
      </c>
      <c r="AC206" s="310">
        <v>0</v>
      </c>
      <c r="AD206" s="310">
        <v>0</v>
      </c>
      <c r="AE206" s="309"/>
      <c r="AF206" s="309"/>
      <c r="AG206" s="311">
        <f t="shared" si="6"/>
        <v>0</v>
      </c>
      <c r="AH206" s="311">
        <f t="shared" si="7"/>
        <v>0</v>
      </c>
      <c r="AI206" s="311">
        <f t="shared" si="8"/>
        <v>0</v>
      </c>
    </row>
    <row r="207" spans="8:35" x14ac:dyDescent="0.25">
      <c r="H207" s="263"/>
      <c r="I207" s="326">
        <v>43249.481249999997</v>
      </c>
      <c r="J207" s="270" t="s">
        <v>1</v>
      </c>
      <c r="K207" s="327">
        <v>1</v>
      </c>
      <c r="L207" s="287"/>
      <c r="O207" s="270" t="s">
        <v>343</v>
      </c>
      <c r="P207" s="314">
        <v>407</v>
      </c>
      <c r="Q207" s="314" t="s">
        <v>586</v>
      </c>
      <c r="R207" s="311">
        <v>0</v>
      </c>
      <c r="S207" s="311">
        <v>0</v>
      </c>
      <c r="T207" s="311">
        <v>0</v>
      </c>
      <c r="U207" s="311">
        <v>0</v>
      </c>
      <c r="V207" s="309"/>
      <c r="W207" s="310">
        <v>0</v>
      </c>
      <c r="X207" s="310">
        <v>0</v>
      </c>
      <c r="Y207" s="310">
        <v>0</v>
      </c>
      <c r="Z207" s="310">
        <v>0</v>
      </c>
      <c r="AA207" s="310">
        <v>0</v>
      </c>
      <c r="AB207" s="310">
        <v>0</v>
      </c>
      <c r="AC207" s="310">
        <v>0</v>
      </c>
      <c r="AD207" s="310">
        <v>0</v>
      </c>
      <c r="AE207" s="309"/>
      <c r="AF207" s="309"/>
      <c r="AG207" s="311">
        <f t="shared" si="6"/>
        <v>0</v>
      </c>
      <c r="AH207" s="311">
        <f t="shared" si="7"/>
        <v>0</v>
      </c>
      <c r="AI207" s="311">
        <f t="shared" si="8"/>
        <v>0</v>
      </c>
    </row>
    <row r="208" spans="8:35" ht="36" x14ac:dyDescent="0.25">
      <c r="H208" s="263" t="s">
        <v>274</v>
      </c>
      <c r="I208" s="326">
        <v>43230.724999999999</v>
      </c>
      <c r="J208" s="270" t="s">
        <v>2</v>
      </c>
      <c r="K208" s="327">
        <v>1</v>
      </c>
      <c r="L208" s="287"/>
      <c r="O208" s="270" t="s">
        <v>343</v>
      </c>
      <c r="P208" s="314">
        <v>398</v>
      </c>
      <c r="Q208" s="314" t="s">
        <v>587</v>
      </c>
      <c r="R208" s="311">
        <v>0</v>
      </c>
      <c r="S208" s="311">
        <v>0</v>
      </c>
      <c r="T208" s="311">
        <v>0</v>
      </c>
      <c r="U208" s="311">
        <v>0</v>
      </c>
      <c r="V208" s="309"/>
      <c r="W208" s="310">
        <v>0</v>
      </c>
      <c r="X208" s="310">
        <v>0</v>
      </c>
      <c r="Y208" s="310">
        <v>0</v>
      </c>
      <c r="Z208" s="310">
        <v>0</v>
      </c>
      <c r="AA208" s="310">
        <v>0</v>
      </c>
      <c r="AB208" s="310">
        <v>0</v>
      </c>
      <c r="AC208" s="310">
        <v>0</v>
      </c>
      <c r="AD208" s="310">
        <v>0</v>
      </c>
      <c r="AE208" s="309"/>
      <c r="AF208" s="309"/>
      <c r="AG208" s="311">
        <f t="shared" si="6"/>
        <v>0</v>
      </c>
      <c r="AH208" s="311">
        <f t="shared" si="7"/>
        <v>0</v>
      </c>
      <c r="AI208" s="311">
        <f t="shared" si="8"/>
        <v>0</v>
      </c>
    </row>
    <row r="209" spans="2:38" ht="24" x14ac:dyDescent="0.25">
      <c r="H209" s="263" t="s">
        <v>251</v>
      </c>
      <c r="I209" s="326">
        <v>43230.737500000003</v>
      </c>
      <c r="J209" s="270" t="s">
        <v>1</v>
      </c>
      <c r="K209" s="327">
        <v>1</v>
      </c>
      <c r="L209" s="287"/>
      <c r="O209" s="270" t="s">
        <v>343</v>
      </c>
      <c r="P209" s="314">
        <v>402</v>
      </c>
      <c r="Q209" s="314" t="s">
        <v>588</v>
      </c>
      <c r="R209" s="311">
        <v>0</v>
      </c>
      <c r="S209" s="311">
        <v>0</v>
      </c>
      <c r="T209" s="311">
        <v>0</v>
      </c>
      <c r="U209" s="311">
        <v>0</v>
      </c>
      <c r="V209" s="309"/>
      <c r="W209" s="310">
        <v>0</v>
      </c>
      <c r="X209" s="310">
        <v>0</v>
      </c>
      <c r="Y209" s="310">
        <v>0</v>
      </c>
      <c r="Z209" s="310">
        <v>0</v>
      </c>
      <c r="AA209" s="310">
        <v>0</v>
      </c>
      <c r="AB209" s="310">
        <v>0</v>
      </c>
      <c r="AC209" s="310">
        <v>0</v>
      </c>
      <c r="AD209" s="310">
        <v>0</v>
      </c>
      <c r="AE209" s="309"/>
      <c r="AF209" s="309"/>
      <c r="AG209" s="311">
        <f t="shared" ref="AG209:AG232" si="9">+SUM(R209:V209)</f>
        <v>0</v>
      </c>
      <c r="AH209" s="311">
        <f t="shared" ref="AH209:AH232" si="10">+W209+Y209+AA209+AC209+AE209</f>
        <v>0</v>
      </c>
      <c r="AI209" s="311">
        <f t="shared" ref="AI209:AI232" si="11">+X209+Z209+AB209+AD209+AF209</f>
        <v>0</v>
      </c>
    </row>
    <row r="210" spans="2:38" ht="24" x14ac:dyDescent="0.25">
      <c r="H210" s="263" t="s">
        <v>273</v>
      </c>
      <c r="I210" s="326">
        <v>43231.449305555558</v>
      </c>
      <c r="J210" s="270" t="s">
        <v>2</v>
      </c>
      <c r="K210" s="327">
        <v>1</v>
      </c>
      <c r="L210" s="287"/>
      <c r="O210" s="270" t="s">
        <v>343</v>
      </c>
      <c r="P210" s="314">
        <v>420</v>
      </c>
      <c r="Q210" s="314" t="s">
        <v>589</v>
      </c>
      <c r="R210" s="311">
        <v>0</v>
      </c>
      <c r="S210" s="311">
        <v>0</v>
      </c>
      <c r="T210" s="311">
        <v>0</v>
      </c>
      <c r="U210" s="311">
        <v>0</v>
      </c>
      <c r="V210" s="309"/>
      <c r="W210" s="310">
        <v>0</v>
      </c>
      <c r="X210" s="310">
        <v>0</v>
      </c>
      <c r="Y210" s="310">
        <v>0</v>
      </c>
      <c r="Z210" s="310">
        <v>0</v>
      </c>
      <c r="AA210" s="310">
        <v>0</v>
      </c>
      <c r="AB210" s="310">
        <v>0</v>
      </c>
      <c r="AC210" s="310">
        <v>0</v>
      </c>
      <c r="AD210" s="310">
        <v>0</v>
      </c>
      <c r="AE210" s="309"/>
      <c r="AF210" s="309"/>
      <c r="AG210" s="311">
        <f t="shared" si="9"/>
        <v>0</v>
      </c>
      <c r="AH210" s="311">
        <f t="shared" si="10"/>
        <v>0</v>
      </c>
      <c r="AI210" s="311">
        <f t="shared" si="11"/>
        <v>0</v>
      </c>
    </row>
    <row r="211" spans="2:38" ht="24" x14ac:dyDescent="0.25">
      <c r="H211" s="263" t="s">
        <v>290</v>
      </c>
      <c r="I211" s="326">
        <v>43233.693055555559</v>
      </c>
      <c r="J211" s="270" t="s">
        <v>1</v>
      </c>
      <c r="K211" s="327">
        <v>1</v>
      </c>
      <c r="L211" s="287"/>
      <c r="O211" s="270" t="s">
        <v>343</v>
      </c>
      <c r="P211" s="314">
        <v>343</v>
      </c>
      <c r="Q211" s="314" t="s">
        <v>590</v>
      </c>
      <c r="R211" s="311">
        <v>0</v>
      </c>
      <c r="S211" s="311">
        <v>0</v>
      </c>
      <c r="T211" s="311">
        <v>0</v>
      </c>
      <c r="U211" s="311">
        <v>0</v>
      </c>
      <c r="V211" s="309"/>
      <c r="W211" s="310">
        <v>0</v>
      </c>
      <c r="X211" s="310">
        <v>0</v>
      </c>
      <c r="Y211" s="310">
        <v>0</v>
      </c>
      <c r="Z211" s="310">
        <v>0</v>
      </c>
      <c r="AA211" s="310">
        <v>0</v>
      </c>
      <c r="AB211" s="310">
        <v>0</v>
      </c>
      <c r="AC211" s="310">
        <v>0</v>
      </c>
      <c r="AD211" s="310">
        <v>0</v>
      </c>
      <c r="AE211" s="309"/>
      <c r="AF211" s="309"/>
      <c r="AG211" s="311">
        <f t="shared" si="9"/>
        <v>0</v>
      </c>
      <c r="AH211" s="311">
        <f t="shared" si="10"/>
        <v>0</v>
      </c>
      <c r="AI211" s="311">
        <f t="shared" si="11"/>
        <v>0</v>
      </c>
    </row>
    <row r="212" spans="2:38" ht="24" x14ac:dyDescent="0.25">
      <c r="H212" s="263" t="s">
        <v>551</v>
      </c>
      <c r="I212" s="326">
        <v>43234.498611111114</v>
      </c>
      <c r="J212" s="270" t="s">
        <v>1</v>
      </c>
      <c r="K212" s="327">
        <v>1</v>
      </c>
      <c r="L212" s="287"/>
      <c r="O212" s="270" t="s">
        <v>343</v>
      </c>
      <c r="P212" s="314">
        <v>414</v>
      </c>
      <c r="Q212" s="314" t="s">
        <v>591</v>
      </c>
      <c r="R212" s="311">
        <v>0</v>
      </c>
      <c r="S212" s="311">
        <v>0</v>
      </c>
      <c r="T212" s="311">
        <v>0</v>
      </c>
      <c r="U212" s="311">
        <v>0</v>
      </c>
      <c r="V212" s="309"/>
      <c r="W212" s="310">
        <v>0</v>
      </c>
      <c r="X212" s="310">
        <v>0</v>
      </c>
      <c r="Y212" s="310">
        <v>0</v>
      </c>
      <c r="Z212" s="310">
        <v>0</v>
      </c>
      <c r="AA212" s="310">
        <v>0</v>
      </c>
      <c r="AB212" s="310">
        <v>0</v>
      </c>
      <c r="AC212" s="310">
        <v>0</v>
      </c>
      <c r="AD212" s="310">
        <v>0</v>
      </c>
      <c r="AE212" s="309"/>
      <c r="AF212" s="309"/>
      <c r="AG212" s="311">
        <f t="shared" si="9"/>
        <v>0</v>
      </c>
      <c r="AH212" s="311">
        <f t="shared" si="10"/>
        <v>0</v>
      </c>
      <c r="AI212" s="311">
        <f t="shared" si="11"/>
        <v>0</v>
      </c>
    </row>
    <row r="213" spans="2:38" ht="24" x14ac:dyDescent="0.25">
      <c r="H213" s="263" t="s">
        <v>552</v>
      </c>
      <c r="I213" s="326">
        <v>43237.63958333333</v>
      </c>
      <c r="J213" s="270" t="s">
        <v>1</v>
      </c>
      <c r="K213" s="327">
        <v>1</v>
      </c>
      <c r="L213" s="287"/>
      <c r="O213" s="270" t="s">
        <v>343</v>
      </c>
      <c r="P213" s="314">
        <v>391</v>
      </c>
      <c r="Q213" s="314" t="s">
        <v>592</v>
      </c>
      <c r="R213" s="311">
        <v>0</v>
      </c>
      <c r="S213" s="311">
        <v>0</v>
      </c>
      <c r="T213" s="311">
        <v>0</v>
      </c>
      <c r="U213" s="311">
        <v>0</v>
      </c>
      <c r="V213" s="309"/>
      <c r="W213" s="310">
        <v>0</v>
      </c>
      <c r="X213" s="310">
        <v>0</v>
      </c>
      <c r="Y213" s="310">
        <v>0</v>
      </c>
      <c r="Z213" s="310">
        <v>0</v>
      </c>
      <c r="AA213" s="310">
        <v>0</v>
      </c>
      <c r="AB213" s="310">
        <v>0</v>
      </c>
      <c r="AC213" s="310">
        <v>0</v>
      </c>
      <c r="AD213" s="310">
        <v>0</v>
      </c>
      <c r="AE213" s="309"/>
      <c r="AF213" s="309"/>
      <c r="AG213" s="311">
        <f t="shared" si="9"/>
        <v>0</v>
      </c>
      <c r="AH213" s="311">
        <f t="shared" si="10"/>
        <v>0</v>
      </c>
      <c r="AI213" s="311">
        <f t="shared" si="11"/>
        <v>0</v>
      </c>
    </row>
    <row r="214" spans="2:38" ht="36" x14ac:dyDescent="0.25">
      <c r="H214" s="263" t="s">
        <v>235</v>
      </c>
      <c r="I214" s="326">
        <v>43237.664583333331</v>
      </c>
      <c r="J214" s="270" t="s">
        <v>1</v>
      </c>
      <c r="K214" s="327">
        <v>1</v>
      </c>
      <c r="L214" s="287"/>
      <c r="O214" s="270" t="s">
        <v>343</v>
      </c>
      <c r="P214" s="314">
        <v>406</v>
      </c>
      <c r="Q214" s="314" t="s">
        <v>594</v>
      </c>
      <c r="R214" s="311">
        <v>0</v>
      </c>
      <c r="S214" s="311">
        <v>0</v>
      </c>
      <c r="T214" s="311">
        <v>0</v>
      </c>
      <c r="U214" s="311">
        <v>0</v>
      </c>
      <c r="V214" s="309"/>
      <c r="W214" s="310">
        <v>0</v>
      </c>
      <c r="X214" s="310">
        <v>0</v>
      </c>
      <c r="Y214" s="310">
        <v>0</v>
      </c>
      <c r="Z214" s="310">
        <v>0</v>
      </c>
      <c r="AA214" s="310">
        <v>0</v>
      </c>
      <c r="AB214" s="310">
        <v>0</v>
      </c>
      <c r="AC214" s="310">
        <v>0</v>
      </c>
      <c r="AD214" s="310">
        <v>0</v>
      </c>
      <c r="AE214" s="309"/>
      <c r="AF214" s="309"/>
      <c r="AG214" s="311">
        <f t="shared" si="9"/>
        <v>0</v>
      </c>
      <c r="AH214" s="311">
        <f t="shared" si="10"/>
        <v>0</v>
      </c>
      <c r="AI214" s="311">
        <f t="shared" si="11"/>
        <v>0</v>
      </c>
    </row>
    <row r="215" spans="2:38" x14ac:dyDescent="0.25">
      <c r="H215" s="263"/>
      <c r="I215" s="326">
        <v>43237.690972222219</v>
      </c>
      <c r="J215" s="270" t="s">
        <v>2</v>
      </c>
      <c r="K215" s="327">
        <v>1</v>
      </c>
      <c r="L215" s="287"/>
      <c r="O215" s="270" t="s">
        <v>343</v>
      </c>
      <c r="P215" s="314">
        <v>405</v>
      </c>
      <c r="Q215" s="314" t="s">
        <v>595</v>
      </c>
      <c r="R215" s="311">
        <v>0</v>
      </c>
      <c r="S215" s="311">
        <v>0</v>
      </c>
      <c r="T215" s="311">
        <v>0</v>
      </c>
      <c r="U215" s="311">
        <v>0</v>
      </c>
      <c r="V215" s="309"/>
      <c r="W215" s="310">
        <v>0</v>
      </c>
      <c r="X215" s="310">
        <v>0</v>
      </c>
      <c r="Y215" s="310">
        <v>0</v>
      </c>
      <c r="Z215" s="310">
        <v>0</v>
      </c>
      <c r="AA215" s="310">
        <v>0</v>
      </c>
      <c r="AB215" s="310">
        <v>0</v>
      </c>
      <c r="AC215" s="310">
        <v>0</v>
      </c>
      <c r="AD215" s="310">
        <v>0</v>
      </c>
      <c r="AE215" s="309"/>
      <c r="AF215" s="309"/>
      <c r="AG215" s="311">
        <f t="shared" si="9"/>
        <v>0</v>
      </c>
      <c r="AH215" s="311">
        <f t="shared" si="10"/>
        <v>0</v>
      </c>
      <c r="AI215" s="311">
        <f t="shared" si="11"/>
        <v>0</v>
      </c>
    </row>
    <row r="216" spans="2:38" ht="24" x14ac:dyDescent="0.25">
      <c r="H216" s="263" t="s">
        <v>232</v>
      </c>
      <c r="I216" s="326">
        <v>43239.371527777781</v>
      </c>
      <c r="J216" s="270" t="s">
        <v>1</v>
      </c>
      <c r="K216" s="327">
        <v>1</v>
      </c>
      <c r="L216" s="287"/>
      <c r="O216" s="270" t="s">
        <v>343</v>
      </c>
      <c r="P216" s="314">
        <v>401</v>
      </c>
      <c r="Q216" s="314" t="s">
        <v>596</v>
      </c>
      <c r="R216" s="311">
        <v>0</v>
      </c>
      <c r="S216" s="311">
        <v>0</v>
      </c>
      <c r="T216" s="311">
        <v>0</v>
      </c>
      <c r="U216" s="311">
        <v>0</v>
      </c>
      <c r="V216" s="309"/>
      <c r="W216" s="310">
        <v>0</v>
      </c>
      <c r="X216" s="310">
        <v>0</v>
      </c>
      <c r="Y216" s="310">
        <v>0</v>
      </c>
      <c r="Z216" s="310">
        <v>0</v>
      </c>
      <c r="AA216" s="310">
        <v>0</v>
      </c>
      <c r="AB216" s="310">
        <v>0</v>
      </c>
      <c r="AC216" s="310">
        <v>0</v>
      </c>
      <c r="AD216" s="310">
        <v>0</v>
      </c>
      <c r="AE216" s="309"/>
      <c r="AF216" s="309"/>
      <c r="AG216" s="311">
        <f t="shared" si="9"/>
        <v>0</v>
      </c>
      <c r="AH216" s="311">
        <f t="shared" si="10"/>
        <v>0</v>
      </c>
      <c r="AI216" s="311">
        <f t="shared" si="11"/>
        <v>0</v>
      </c>
    </row>
    <row r="217" spans="2:38" ht="24" x14ac:dyDescent="0.25">
      <c r="H217" s="263" t="s">
        <v>553</v>
      </c>
      <c r="I217" s="326">
        <v>43240.518055555556</v>
      </c>
      <c r="J217" s="270" t="s">
        <v>2</v>
      </c>
      <c r="K217" s="327">
        <v>1</v>
      </c>
      <c r="L217" s="287"/>
      <c r="O217" s="270" t="s">
        <v>343</v>
      </c>
      <c r="P217" s="314">
        <v>419</v>
      </c>
      <c r="Q217" s="314" t="s">
        <v>597</v>
      </c>
      <c r="R217" s="311">
        <v>0</v>
      </c>
      <c r="S217" s="311">
        <v>0</v>
      </c>
      <c r="T217" s="311">
        <v>0</v>
      </c>
      <c r="U217" s="311">
        <v>0</v>
      </c>
      <c r="V217" s="309"/>
      <c r="W217" s="310">
        <v>0</v>
      </c>
      <c r="X217" s="310">
        <v>0</v>
      </c>
      <c r="Y217" s="310">
        <v>0</v>
      </c>
      <c r="Z217" s="310">
        <v>0</v>
      </c>
      <c r="AA217" s="310">
        <v>0</v>
      </c>
      <c r="AB217" s="310">
        <v>0</v>
      </c>
      <c r="AC217" s="310">
        <v>0</v>
      </c>
      <c r="AD217" s="310">
        <v>0</v>
      </c>
      <c r="AE217" s="309"/>
      <c r="AF217" s="309"/>
      <c r="AG217" s="311">
        <f t="shared" si="9"/>
        <v>0</v>
      </c>
      <c r="AH217" s="311">
        <f t="shared" si="10"/>
        <v>0</v>
      </c>
      <c r="AI217" s="311">
        <f t="shared" si="11"/>
        <v>0</v>
      </c>
    </row>
    <row r="218" spans="2:38" ht="36" x14ac:dyDescent="0.25">
      <c r="H218" s="263" t="s">
        <v>554</v>
      </c>
      <c r="I218" s="326">
        <v>43241.497916666667</v>
      </c>
      <c r="J218" s="270" t="s">
        <v>1</v>
      </c>
      <c r="K218" s="327">
        <v>1</v>
      </c>
      <c r="L218" s="287"/>
      <c r="O218" s="270" t="s">
        <v>343</v>
      </c>
      <c r="P218" s="314">
        <v>392</v>
      </c>
      <c r="Q218" s="314" t="s">
        <v>605</v>
      </c>
      <c r="R218" s="311">
        <v>0</v>
      </c>
      <c r="S218" s="311">
        <v>0</v>
      </c>
      <c r="T218" s="311">
        <v>0</v>
      </c>
      <c r="U218" s="311">
        <v>0</v>
      </c>
      <c r="V218" s="309"/>
      <c r="W218" s="310">
        <v>0</v>
      </c>
      <c r="X218" s="310">
        <v>0</v>
      </c>
      <c r="Y218" s="310">
        <v>0</v>
      </c>
      <c r="Z218" s="310">
        <v>0</v>
      </c>
      <c r="AA218" s="310">
        <v>0</v>
      </c>
      <c r="AB218" s="310">
        <v>0</v>
      </c>
      <c r="AC218" s="310">
        <v>0</v>
      </c>
      <c r="AD218" s="310">
        <v>0</v>
      </c>
      <c r="AE218" s="309"/>
      <c r="AF218" s="309"/>
      <c r="AG218" s="311">
        <f t="shared" si="9"/>
        <v>0</v>
      </c>
      <c r="AH218" s="311">
        <f t="shared" si="10"/>
        <v>0</v>
      </c>
      <c r="AI218" s="311">
        <f t="shared" si="11"/>
        <v>0</v>
      </c>
    </row>
    <row r="219" spans="2:38" ht="24" x14ac:dyDescent="0.25">
      <c r="H219" s="263" t="s">
        <v>217</v>
      </c>
      <c r="I219" s="326">
        <v>43241.554861111108</v>
      </c>
      <c r="J219" s="270" t="s">
        <v>1</v>
      </c>
      <c r="K219" s="327">
        <v>1</v>
      </c>
      <c r="L219" s="287"/>
      <c r="O219" s="270" t="s">
        <v>63</v>
      </c>
      <c r="P219" s="314">
        <v>430</v>
      </c>
      <c r="Q219" s="314" t="s">
        <v>606</v>
      </c>
      <c r="R219" s="311">
        <v>0</v>
      </c>
      <c r="S219" s="311">
        <v>0</v>
      </c>
      <c r="T219" s="311">
        <v>0</v>
      </c>
      <c r="U219" s="311">
        <v>0</v>
      </c>
      <c r="V219" s="309"/>
      <c r="W219" s="310">
        <v>0</v>
      </c>
      <c r="X219" s="310">
        <v>0</v>
      </c>
      <c r="Y219" s="310">
        <v>0</v>
      </c>
      <c r="Z219" s="310">
        <v>0</v>
      </c>
      <c r="AA219" s="310">
        <v>0</v>
      </c>
      <c r="AB219" s="310">
        <v>0</v>
      </c>
      <c r="AC219" s="310">
        <v>0</v>
      </c>
      <c r="AD219" s="310">
        <v>0</v>
      </c>
      <c r="AE219" s="309"/>
      <c r="AF219" s="309"/>
      <c r="AG219" s="311">
        <f t="shared" si="9"/>
        <v>0</v>
      </c>
      <c r="AH219" s="311">
        <f t="shared" si="10"/>
        <v>0</v>
      </c>
      <c r="AI219" s="311">
        <f t="shared" si="11"/>
        <v>0</v>
      </c>
    </row>
    <row r="220" spans="2:38" ht="24" x14ac:dyDescent="0.25">
      <c r="H220" s="263" t="s">
        <v>319</v>
      </c>
      <c r="I220" s="326">
        <v>43242.631944444445</v>
      </c>
      <c r="J220" s="270" t="s">
        <v>1</v>
      </c>
      <c r="K220" s="327">
        <v>1</v>
      </c>
      <c r="L220" s="287"/>
      <c r="O220" s="270" t="s">
        <v>609</v>
      </c>
      <c r="P220" s="314">
        <v>435</v>
      </c>
      <c r="Q220" s="314" t="s">
        <v>607</v>
      </c>
      <c r="R220" s="311">
        <v>0</v>
      </c>
      <c r="S220" s="311">
        <v>0</v>
      </c>
      <c r="T220" s="311">
        <v>0</v>
      </c>
      <c r="U220" s="311">
        <v>0</v>
      </c>
      <c r="V220" s="309"/>
      <c r="W220" s="310">
        <v>0</v>
      </c>
      <c r="X220" s="310">
        <v>0</v>
      </c>
      <c r="Y220" s="310">
        <v>0</v>
      </c>
      <c r="Z220" s="310">
        <v>0</v>
      </c>
      <c r="AA220" s="310">
        <v>0</v>
      </c>
      <c r="AB220" s="310">
        <v>0</v>
      </c>
      <c r="AC220" s="310">
        <v>0</v>
      </c>
      <c r="AD220" s="310">
        <v>0</v>
      </c>
      <c r="AE220" s="309"/>
      <c r="AF220" s="309"/>
      <c r="AG220" s="311">
        <f t="shared" si="9"/>
        <v>0</v>
      </c>
      <c r="AH220" s="311">
        <f t="shared" si="10"/>
        <v>0</v>
      </c>
      <c r="AI220" s="311">
        <f t="shared" si="11"/>
        <v>0</v>
      </c>
    </row>
    <row r="221" spans="2:38" s="63" customFormat="1" ht="24" x14ac:dyDescent="0.25">
      <c r="B221" s="154"/>
      <c r="C221" s="154"/>
      <c r="D221" s="154"/>
      <c r="E221" s="154"/>
      <c r="F221" s="154"/>
      <c r="G221" s="37"/>
      <c r="H221" s="263" t="s">
        <v>555</v>
      </c>
      <c r="I221" s="326">
        <v>43242.708333333336</v>
      </c>
      <c r="J221" s="270" t="s">
        <v>1</v>
      </c>
      <c r="K221" s="327">
        <v>1</v>
      </c>
      <c r="L221" s="287"/>
      <c r="M221" s="51"/>
      <c r="N221" s="245"/>
      <c r="O221" s="270" t="s">
        <v>71</v>
      </c>
      <c r="P221" s="314">
        <v>424</v>
      </c>
      <c r="Q221" s="314" t="s">
        <v>604</v>
      </c>
      <c r="R221" s="311">
        <v>0</v>
      </c>
      <c r="S221" s="311">
        <v>0</v>
      </c>
      <c r="T221" s="311">
        <v>0</v>
      </c>
      <c r="U221" s="311">
        <v>0</v>
      </c>
      <c r="V221" s="309"/>
      <c r="W221" s="310">
        <v>0</v>
      </c>
      <c r="X221" s="310">
        <v>0</v>
      </c>
      <c r="Y221" s="310">
        <v>0</v>
      </c>
      <c r="Z221" s="310">
        <v>0</v>
      </c>
      <c r="AA221" s="310">
        <v>0</v>
      </c>
      <c r="AB221" s="310">
        <v>0</v>
      </c>
      <c r="AC221" s="310">
        <v>0</v>
      </c>
      <c r="AD221" s="310">
        <v>0</v>
      </c>
      <c r="AE221" s="309"/>
      <c r="AF221" s="309"/>
      <c r="AG221" s="311">
        <f t="shared" si="9"/>
        <v>0</v>
      </c>
      <c r="AH221" s="311">
        <f t="shared" si="10"/>
        <v>0</v>
      </c>
      <c r="AI221" s="311">
        <f t="shared" si="11"/>
        <v>0</v>
      </c>
      <c r="AK221" s="266"/>
      <c r="AL221" s="266"/>
    </row>
    <row r="222" spans="2:38" s="63" customFormat="1" ht="24" x14ac:dyDescent="0.25">
      <c r="B222" s="154"/>
      <c r="C222" s="154"/>
      <c r="D222" s="154"/>
      <c r="E222" s="154"/>
      <c r="F222" s="154"/>
      <c r="G222" s="37"/>
      <c r="H222" s="263" t="s">
        <v>489</v>
      </c>
      <c r="I222" s="326">
        <v>43242.75277777778</v>
      </c>
      <c r="J222" s="270" t="s">
        <v>2</v>
      </c>
      <c r="K222" s="327">
        <v>1</v>
      </c>
      <c r="L222" s="287"/>
      <c r="M222" s="51"/>
      <c r="N222" s="245"/>
      <c r="O222" s="270" t="s">
        <v>71</v>
      </c>
      <c r="P222" s="314">
        <v>425</v>
      </c>
      <c r="Q222" s="314" t="s">
        <v>603</v>
      </c>
      <c r="R222" s="311">
        <v>0</v>
      </c>
      <c r="S222" s="311">
        <v>0</v>
      </c>
      <c r="T222" s="311">
        <v>0</v>
      </c>
      <c r="U222" s="311">
        <v>0</v>
      </c>
      <c r="V222" s="309"/>
      <c r="W222" s="310">
        <v>0</v>
      </c>
      <c r="X222" s="310">
        <v>0</v>
      </c>
      <c r="Y222" s="310">
        <v>0</v>
      </c>
      <c r="Z222" s="310">
        <v>0</v>
      </c>
      <c r="AA222" s="310">
        <v>0</v>
      </c>
      <c r="AB222" s="310">
        <v>0</v>
      </c>
      <c r="AC222" s="310">
        <v>0</v>
      </c>
      <c r="AD222" s="310">
        <v>0</v>
      </c>
      <c r="AE222" s="309"/>
      <c r="AF222" s="309"/>
      <c r="AG222" s="311">
        <f t="shared" si="9"/>
        <v>0</v>
      </c>
      <c r="AH222" s="311">
        <f t="shared" si="10"/>
        <v>0</v>
      </c>
      <c r="AI222" s="311">
        <f t="shared" si="11"/>
        <v>0</v>
      </c>
      <c r="AK222" s="266"/>
      <c r="AL222" s="266"/>
    </row>
    <row r="223" spans="2:38" s="63" customFormat="1" ht="24" x14ac:dyDescent="0.25">
      <c r="B223" s="154"/>
      <c r="C223" s="154"/>
      <c r="D223" s="154"/>
      <c r="E223" s="154"/>
      <c r="F223" s="154"/>
      <c r="G223" s="37"/>
      <c r="H223" s="263" t="s">
        <v>556</v>
      </c>
      <c r="I223" s="326">
        <v>43243.763888888891</v>
      </c>
      <c r="J223" s="270" t="s">
        <v>2</v>
      </c>
      <c r="K223" s="327">
        <v>1</v>
      </c>
      <c r="L223" s="287"/>
      <c r="M223" s="51"/>
      <c r="N223" s="245"/>
      <c r="O223" s="270" t="s">
        <v>610</v>
      </c>
      <c r="P223" s="314">
        <v>437</v>
      </c>
      <c r="Q223" s="314" t="s">
        <v>602</v>
      </c>
      <c r="R223" s="311">
        <v>0</v>
      </c>
      <c r="S223" s="311">
        <v>0</v>
      </c>
      <c r="T223" s="311">
        <v>0</v>
      </c>
      <c r="U223" s="311">
        <v>0</v>
      </c>
      <c r="V223" s="309"/>
      <c r="W223" s="310">
        <v>0</v>
      </c>
      <c r="X223" s="310">
        <v>0</v>
      </c>
      <c r="Y223" s="310">
        <v>0</v>
      </c>
      <c r="Z223" s="310">
        <v>0</v>
      </c>
      <c r="AA223" s="310">
        <v>0</v>
      </c>
      <c r="AB223" s="310">
        <v>0</v>
      </c>
      <c r="AC223" s="310">
        <v>0</v>
      </c>
      <c r="AD223" s="310">
        <v>0</v>
      </c>
      <c r="AE223" s="309"/>
      <c r="AF223" s="309"/>
      <c r="AG223" s="311">
        <f t="shared" si="9"/>
        <v>0</v>
      </c>
      <c r="AH223" s="311">
        <f t="shared" si="10"/>
        <v>0</v>
      </c>
      <c r="AI223" s="311">
        <f t="shared" si="11"/>
        <v>0</v>
      </c>
      <c r="AK223" s="266"/>
      <c r="AL223" s="266"/>
    </row>
    <row r="224" spans="2:38" s="63" customFormat="1" x14ac:dyDescent="0.25">
      <c r="B224" s="154"/>
      <c r="C224" s="154"/>
      <c r="D224" s="154"/>
      <c r="E224" s="154"/>
      <c r="F224" s="154"/>
      <c r="G224" s="37"/>
      <c r="H224" s="263"/>
      <c r="I224" s="326">
        <v>43249.572916666664</v>
      </c>
      <c r="J224" s="270" t="s">
        <v>2</v>
      </c>
      <c r="K224" s="327">
        <v>1</v>
      </c>
      <c r="L224" s="287"/>
      <c r="M224" s="51"/>
      <c r="N224" s="245"/>
      <c r="O224" s="270" t="s">
        <v>75</v>
      </c>
      <c r="P224" s="314">
        <v>431</v>
      </c>
      <c r="Q224" s="314" t="s">
        <v>601</v>
      </c>
      <c r="R224" s="311">
        <v>0</v>
      </c>
      <c r="S224" s="311">
        <v>0</v>
      </c>
      <c r="T224" s="311">
        <v>0</v>
      </c>
      <c r="U224" s="311">
        <v>0</v>
      </c>
      <c r="V224" s="309"/>
      <c r="W224" s="310">
        <v>0</v>
      </c>
      <c r="X224" s="310">
        <v>0</v>
      </c>
      <c r="Y224" s="310">
        <v>0</v>
      </c>
      <c r="Z224" s="310">
        <v>0</v>
      </c>
      <c r="AA224" s="310">
        <v>0</v>
      </c>
      <c r="AB224" s="310">
        <v>0</v>
      </c>
      <c r="AC224" s="310">
        <v>0</v>
      </c>
      <c r="AD224" s="310">
        <v>0</v>
      </c>
      <c r="AE224" s="309"/>
      <c r="AF224" s="309"/>
      <c r="AG224" s="311">
        <f t="shared" si="9"/>
        <v>0</v>
      </c>
      <c r="AH224" s="311">
        <f t="shared" si="10"/>
        <v>0</v>
      </c>
      <c r="AI224" s="311">
        <f t="shared" si="11"/>
        <v>0</v>
      </c>
      <c r="AK224" s="266"/>
      <c r="AL224" s="266"/>
    </row>
    <row r="225" spans="2:38" s="63" customFormat="1" x14ac:dyDescent="0.25">
      <c r="B225" s="154"/>
      <c r="C225" s="154"/>
      <c r="D225" s="154"/>
      <c r="E225" s="154"/>
      <c r="F225" s="154"/>
      <c r="G225" s="37"/>
      <c r="H225" s="263"/>
      <c r="I225" s="326">
        <v>43249.583333333336</v>
      </c>
      <c r="J225" s="270" t="s">
        <v>2</v>
      </c>
      <c r="K225" s="327">
        <v>1</v>
      </c>
      <c r="L225" s="287"/>
      <c r="M225" s="51"/>
      <c r="N225" s="245"/>
      <c r="O225" s="270" t="s">
        <v>75</v>
      </c>
      <c r="P225" s="314">
        <v>433</v>
      </c>
      <c r="Q225" s="314" t="s">
        <v>600</v>
      </c>
      <c r="R225" s="311">
        <v>0</v>
      </c>
      <c r="S225" s="311">
        <v>0</v>
      </c>
      <c r="T225" s="311">
        <v>0</v>
      </c>
      <c r="U225" s="311">
        <v>0</v>
      </c>
      <c r="V225" s="309"/>
      <c r="W225" s="310">
        <v>0</v>
      </c>
      <c r="X225" s="310">
        <v>0</v>
      </c>
      <c r="Y225" s="310">
        <v>0</v>
      </c>
      <c r="Z225" s="310">
        <v>0</v>
      </c>
      <c r="AA225" s="310">
        <v>0</v>
      </c>
      <c r="AB225" s="310">
        <v>0</v>
      </c>
      <c r="AC225" s="310">
        <v>0</v>
      </c>
      <c r="AD225" s="310">
        <v>0</v>
      </c>
      <c r="AE225" s="309"/>
      <c r="AF225" s="309"/>
      <c r="AG225" s="311">
        <f t="shared" si="9"/>
        <v>0</v>
      </c>
      <c r="AH225" s="311">
        <f t="shared" si="10"/>
        <v>0</v>
      </c>
      <c r="AI225" s="311">
        <f t="shared" si="11"/>
        <v>0</v>
      </c>
      <c r="AK225" s="266"/>
      <c r="AL225" s="266"/>
    </row>
    <row r="226" spans="2:38" s="63" customFormat="1" ht="24" x14ac:dyDescent="0.25">
      <c r="B226" s="154"/>
      <c r="C226" s="154"/>
      <c r="D226" s="154"/>
      <c r="E226" s="154"/>
      <c r="F226" s="154"/>
      <c r="G226" s="37"/>
      <c r="H226" s="263" t="s">
        <v>214</v>
      </c>
      <c r="I226" s="326">
        <v>43244.82916666667</v>
      </c>
      <c r="J226" s="270" t="s">
        <v>1</v>
      </c>
      <c r="K226" s="327">
        <v>1</v>
      </c>
      <c r="L226" s="287"/>
      <c r="M226" s="51"/>
      <c r="N226" s="245"/>
      <c r="O226" s="270" t="s">
        <v>75</v>
      </c>
      <c r="P226" s="314">
        <v>432</v>
      </c>
      <c r="Q226" s="314" t="s">
        <v>599</v>
      </c>
      <c r="R226" s="311">
        <v>0</v>
      </c>
      <c r="S226" s="311">
        <v>0</v>
      </c>
      <c r="T226" s="311">
        <v>0</v>
      </c>
      <c r="U226" s="311">
        <v>0</v>
      </c>
      <c r="V226" s="309"/>
      <c r="W226" s="310">
        <v>0</v>
      </c>
      <c r="X226" s="310">
        <v>0</v>
      </c>
      <c r="Y226" s="310">
        <v>0</v>
      </c>
      <c r="Z226" s="310">
        <v>0</v>
      </c>
      <c r="AA226" s="310">
        <v>0</v>
      </c>
      <c r="AB226" s="310">
        <v>0</v>
      </c>
      <c r="AC226" s="310">
        <v>0</v>
      </c>
      <c r="AD226" s="310">
        <v>0</v>
      </c>
      <c r="AE226" s="309"/>
      <c r="AF226" s="309"/>
      <c r="AG226" s="311">
        <f t="shared" si="9"/>
        <v>0</v>
      </c>
      <c r="AH226" s="311">
        <f t="shared" si="10"/>
        <v>0</v>
      </c>
      <c r="AI226" s="311">
        <f t="shared" si="11"/>
        <v>0</v>
      </c>
      <c r="AK226" s="266"/>
      <c r="AL226" s="266"/>
    </row>
    <row r="227" spans="2:38" s="63" customFormat="1" ht="24" x14ac:dyDescent="0.25">
      <c r="B227" s="154"/>
      <c r="C227" s="154"/>
      <c r="D227" s="154"/>
      <c r="E227" s="154"/>
      <c r="F227" s="154"/>
      <c r="G227" s="37"/>
      <c r="H227" s="263" t="s">
        <v>557</v>
      </c>
      <c r="I227" s="326">
        <v>43248.427777777775</v>
      </c>
      <c r="J227" s="270" t="s">
        <v>1</v>
      </c>
      <c r="K227" s="327">
        <v>1</v>
      </c>
      <c r="L227" s="287"/>
      <c r="M227" s="51"/>
      <c r="N227" s="245"/>
      <c r="O227" s="270" t="s">
        <v>611</v>
      </c>
      <c r="P227" s="314">
        <v>429</v>
      </c>
      <c r="Q227" s="314" t="s">
        <v>598</v>
      </c>
      <c r="R227" s="311">
        <v>0</v>
      </c>
      <c r="S227" s="311">
        <v>0</v>
      </c>
      <c r="T227" s="311">
        <v>0</v>
      </c>
      <c r="U227" s="311">
        <v>0</v>
      </c>
      <c r="V227" s="309"/>
      <c r="W227" s="310">
        <v>0</v>
      </c>
      <c r="X227" s="310">
        <v>0</v>
      </c>
      <c r="Y227" s="310">
        <v>0</v>
      </c>
      <c r="Z227" s="310">
        <v>0</v>
      </c>
      <c r="AA227" s="310">
        <v>0</v>
      </c>
      <c r="AB227" s="310">
        <v>0</v>
      </c>
      <c r="AC227" s="310">
        <v>0</v>
      </c>
      <c r="AD227" s="310">
        <v>0</v>
      </c>
      <c r="AE227" s="309"/>
      <c r="AF227" s="309"/>
      <c r="AG227" s="311">
        <f t="shared" si="9"/>
        <v>0</v>
      </c>
      <c r="AH227" s="311">
        <f t="shared" si="10"/>
        <v>0</v>
      </c>
      <c r="AI227" s="311">
        <f t="shared" si="11"/>
        <v>0</v>
      </c>
      <c r="AK227" s="266"/>
      <c r="AL227" s="266"/>
    </row>
    <row r="228" spans="2:38" s="63" customFormat="1" ht="24" x14ac:dyDescent="0.25">
      <c r="B228" s="154"/>
      <c r="C228" s="154"/>
      <c r="D228" s="154"/>
      <c r="E228" s="154"/>
      <c r="F228" s="154"/>
      <c r="G228" s="37"/>
      <c r="H228" s="263" t="s">
        <v>558</v>
      </c>
      <c r="I228" s="326">
        <v>43249.382638888892</v>
      </c>
      <c r="J228" s="270" t="s">
        <v>1</v>
      </c>
      <c r="K228" s="327">
        <v>1</v>
      </c>
      <c r="L228" s="287"/>
      <c r="M228" s="51"/>
      <c r="N228" s="245"/>
      <c r="O228" s="270" t="s">
        <v>131</v>
      </c>
      <c r="P228" s="314">
        <v>428</v>
      </c>
      <c r="Q228" s="314" t="s">
        <v>577</v>
      </c>
      <c r="R228" s="311">
        <v>0</v>
      </c>
      <c r="S228" s="311">
        <v>0</v>
      </c>
      <c r="T228" s="311">
        <v>0</v>
      </c>
      <c r="U228" s="311">
        <v>0</v>
      </c>
      <c r="V228" s="309"/>
      <c r="W228" s="310">
        <v>0</v>
      </c>
      <c r="X228" s="310">
        <v>0</v>
      </c>
      <c r="Y228" s="310">
        <v>0</v>
      </c>
      <c r="Z228" s="310">
        <v>0</v>
      </c>
      <c r="AA228" s="310">
        <v>0</v>
      </c>
      <c r="AB228" s="310">
        <v>0</v>
      </c>
      <c r="AC228" s="310">
        <v>0</v>
      </c>
      <c r="AD228" s="310">
        <v>0</v>
      </c>
      <c r="AE228" s="309"/>
      <c r="AF228" s="309"/>
      <c r="AG228" s="311">
        <f t="shared" si="9"/>
        <v>0</v>
      </c>
      <c r="AH228" s="311">
        <f t="shared" si="10"/>
        <v>0</v>
      </c>
      <c r="AI228" s="311">
        <f t="shared" si="11"/>
        <v>0</v>
      </c>
      <c r="AK228" s="266"/>
      <c r="AL228" s="266"/>
    </row>
    <row r="229" spans="2:38" s="63" customFormat="1" ht="24" x14ac:dyDescent="0.25">
      <c r="B229" s="154"/>
      <c r="C229" s="154"/>
      <c r="D229" s="154"/>
      <c r="E229" s="154"/>
      <c r="F229" s="154"/>
      <c r="G229" s="37"/>
      <c r="H229" s="263" t="s">
        <v>559</v>
      </c>
      <c r="I229" s="326">
        <v>43251.335416666669</v>
      </c>
      <c r="J229" s="270" t="s">
        <v>560</v>
      </c>
      <c r="K229" s="327">
        <v>1</v>
      </c>
      <c r="L229" s="287"/>
      <c r="M229" s="51"/>
      <c r="N229" s="245"/>
      <c r="O229" s="270" t="s">
        <v>133</v>
      </c>
      <c r="P229" s="314">
        <v>441</v>
      </c>
      <c r="Q229" s="314" t="s">
        <v>576</v>
      </c>
      <c r="R229" s="311">
        <v>0</v>
      </c>
      <c r="S229" s="311">
        <v>0</v>
      </c>
      <c r="T229" s="311">
        <v>0</v>
      </c>
      <c r="U229" s="311">
        <v>0</v>
      </c>
      <c r="V229" s="309"/>
      <c r="W229" s="310">
        <v>0</v>
      </c>
      <c r="X229" s="310">
        <v>0</v>
      </c>
      <c r="Y229" s="310">
        <v>0</v>
      </c>
      <c r="Z229" s="310">
        <v>0</v>
      </c>
      <c r="AA229" s="310">
        <v>0</v>
      </c>
      <c r="AB229" s="310">
        <v>0</v>
      </c>
      <c r="AC229" s="310">
        <v>0</v>
      </c>
      <c r="AD229" s="310">
        <v>0</v>
      </c>
      <c r="AE229" s="309"/>
      <c r="AF229" s="309"/>
      <c r="AG229" s="311">
        <f t="shared" si="9"/>
        <v>0</v>
      </c>
      <c r="AH229" s="311">
        <f t="shared" si="10"/>
        <v>0</v>
      </c>
      <c r="AI229" s="311">
        <f t="shared" si="11"/>
        <v>0</v>
      </c>
      <c r="AK229" s="266"/>
      <c r="AL229" s="266"/>
    </row>
    <row r="230" spans="2:38" s="63" customFormat="1" x14ac:dyDescent="0.25">
      <c r="B230" s="154"/>
      <c r="C230" s="154"/>
      <c r="D230" s="154"/>
      <c r="E230" s="154"/>
      <c r="F230" s="154"/>
      <c r="G230" s="37"/>
      <c r="H230" s="263" t="s">
        <v>3</v>
      </c>
      <c r="I230" s="263"/>
      <c r="J230" s="263"/>
      <c r="K230" s="327">
        <v>135</v>
      </c>
      <c r="L230" s="287"/>
      <c r="M230" s="51"/>
      <c r="N230" s="245"/>
      <c r="O230" s="314" t="s">
        <v>136</v>
      </c>
      <c r="P230" s="314">
        <v>427</v>
      </c>
      <c r="Q230" s="314" t="s">
        <v>575</v>
      </c>
      <c r="R230" s="311">
        <v>0</v>
      </c>
      <c r="S230" s="311">
        <v>0</v>
      </c>
      <c r="T230" s="311">
        <v>0</v>
      </c>
      <c r="U230" s="311">
        <v>0</v>
      </c>
      <c r="V230" s="309"/>
      <c r="W230" s="310">
        <v>0</v>
      </c>
      <c r="X230" s="310">
        <v>0</v>
      </c>
      <c r="Y230" s="310">
        <v>0</v>
      </c>
      <c r="Z230" s="310">
        <v>0</v>
      </c>
      <c r="AA230" s="310">
        <v>0</v>
      </c>
      <c r="AB230" s="310">
        <v>0</v>
      </c>
      <c r="AC230" s="310">
        <v>0</v>
      </c>
      <c r="AD230" s="310">
        <v>0</v>
      </c>
      <c r="AE230" s="309"/>
      <c r="AF230" s="309"/>
      <c r="AG230" s="311">
        <f t="shared" si="9"/>
        <v>0</v>
      </c>
      <c r="AH230" s="311">
        <f t="shared" si="10"/>
        <v>0</v>
      </c>
      <c r="AI230" s="311">
        <f t="shared" si="11"/>
        <v>0</v>
      </c>
      <c r="AK230" s="266"/>
      <c r="AL230" s="266"/>
    </row>
    <row r="231" spans="2:38" s="63" customFormat="1" x14ac:dyDescent="0.25">
      <c r="B231" s="154"/>
      <c r="C231" s="154"/>
      <c r="D231" s="154"/>
      <c r="E231" s="154"/>
      <c r="F231" s="154"/>
      <c r="G231" s="37"/>
      <c r="H231" s="265"/>
      <c r="I231" s="266"/>
      <c r="J231" s="266"/>
      <c r="K231" s="266"/>
      <c r="L231" s="287"/>
      <c r="M231" s="51"/>
      <c r="N231" s="245"/>
      <c r="O231" s="314" t="s">
        <v>136</v>
      </c>
      <c r="P231" s="314">
        <v>426</v>
      </c>
      <c r="Q231" s="314" t="s">
        <v>574</v>
      </c>
      <c r="R231" s="311">
        <v>0</v>
      </c>
      <c r="S231" s="311">
        <v>0</v>
      </c>
      <c r="T231" s="311">
        <v>0</v>
      </c>
      <c r="U231" s="311">
        <v>0</v>
      </c>
      <c r="V231" s="309"/>
      <c r="W231" s="310">
        <v>0</v>
      </c>
      <c r="X231" s="310">
        <v>0</v>
      </c>
      <c r="Y231" s="310">
        <v>0</v>
      </c>
      <c r="Z231" s="310">
        <v>0</v>
      </c>
      <c r="AA231" s="310">
        <v>0</v>
      </c>
      <c r="AB231" s="310">
        <v>0</v>
      </c>
      <c r="AC231" s="310">
        <v>0</v>
      </c>
      <c r="AD231" s="310">
        <v>0</v>
      </c>
      <c r="AE231" s="309"/>
      <c r="AF231" s="309"/>
      <c r="AG231" s="311">
        <f t="shared" si="9"/>
        <v>0</v>
      </c>
      <c r="AH231" s="311">
        <f t="shared" si="10"/>
        <v>0</v>
      </c>
      <c r="AI231" s="311">
        <f t="shared" si="11"/>
        <v>0</v>
      </c>
      <c r="AK231" s="266"/>
      <c r="AL231" s="266"/>
    </row>
    <row r="232" spans="2:38" s="63" customFormat="1" x14ac:dyDescent="0.25">
      <c r="B232" s="154"/>
      <c r="C232" s="154"/>
      <c r="D232" s="154"/>
      <c r="E232" s="154"/>
      <c r="F232" s="154"/>
      <c r="G232" s="37"/>
      <c r="H232" s="265"/>
      <c r="I232" s="266"/>
      <c r="J232" s="266"/>
      <c r="K232" s="266"/>
      <c r="L232" s="287"/>
      <c r="M232" s="51"/>
      <c r="N232" s="245"/>
      <c r="O232" s="314" t="s">
        <v>34</v>
      </c>
      <c r="P232" s="314"/>
      <c r="Q232" s="314" t="s">
        <v>614</v>
      </c>
      <c r="R232" s="311">
        <v>0</v>
      </c>
      <c r="S232" s="311">
        <v>0</v>
      </c>
      <c r="T232" s="311">
        <v>0</v>
      </c>
      <c r="U232" s="311">
        <v>0</v>
      </c>
      <c r="V232" s="309"/>
      <c r="W232" s="310">
        <v>0</v>
      </c>
      <c r="X232" s="310">
        <v>0</v>
      </c>
      <c r="Y232" s="310">
        <v>0</v>
      </c>
      <c r="Z232" s="310">
        <v>0</v>
      </c>
      <c r="AA232" s="310">
        <v>0</v>
      </c>
      <c r="AB232" s="310">
        <v>0</v>
      </c>
      <c r="AC232" s="310">
        <v>0</v>
      </c>
      <c r="AD232" s="310">
        <v>0</v>
      </c>
      <c r="AE232" s="309"/>
      <c r="AF232" s="309"/>
      <c r="AG232" s="311">
        <f t="shared" si="9"/>
        <v>0</v>
      </c>
      <c r="AH232" s="311">
        <f t="shared" si="10"/>
        <v>0</v>
      </c>
      <c r="AI232" s="311">
        <f t="shared" si="11"/>
        <v>0</v>
      </c>
      <c r="AK232" s="266"/>
      <c r="AL232" s="266"/>
    </row>
    <row r="233" spans="2:38" s="63" customFormat="1" x14ac:dyDescent="0.25">
      <c r="B233" s="154"/>
      <c r="C233" s="154"/>
      <c r="D233" s="154"/>
      <c r="E233" s="154"/>
      <c r="F233" s="154"/>
      <c r="G233" s="37"/>
      <c r="H233" s="265"/>
      <c r="I233" s="266"/>
      <c r="J233" s="266"/>
      <c r="K233" s="266"/>
      <c r="L233" s="287"/>
      <c r="M233" s="51"/>
      <c r="N233" s="245"/>
      <c r="O233" s="266"/>
      <c r="R233" s="316">
        <f>+SUM(R17:R232)</f>
        <v>96</v>
      </c>
      <c r="S233" s="316">
        <f t="shared" ref="S233:AI233" si="12">+SUM(S17:S232)</f>
        <v>103</v>
      </c>
      <c r="T233" s="316">
        <f t="shared" si="12"/>
        <v>116</v>
      </c>
      <c r="U233" s="316">
        <f t="shared" si="12"/>
        <v>101</v>
      </c>
      <c r="V233" s="316">
        <f t="shared" si="12"/>
        <v>132</v>
      </c>
      <c r="W233" s="316">
        <f t="shared" si="12"/>
        <v>41</v>
      </c>
      <c r="X233" s="316">
        <f t="shared" si="12"/>
        <v>55</v>
      </c>
      <c r="Y233" s="316">
        <f t="shared" si="12"/>
        <v>45</v>
      </c>
      <c r="Z233" s="316">
        <f t="shared" si="12"/>
        <v>58</v>
      </c>
      <c r="AA233" s="316">
        <f t="shared" si="12"/>
        <v>59</v>
      </c>
      <c r="AB233" s="316">
        <f t="shared" si="12"/>
        <v>57</v>
      </c>
      <c r="AC233" s="316">
        <f t="shared" si="12"/>
        <v>47</v>
      </c>
      <c r="AD233" s="316">
        <f t="shared" si="12"/>
        <v>54</v>
      </c>
      <c r="AE233" s="316">
        <f t="shared" si="12"/>
        <v>50</v>
      </c>
      <c r="AF233" s="316">
        <f t="shared" si="12"/>
        <v>82</v>
      </c>
      <c r="AG233" s="316">
        <f t="shared" si="12"/>
        <v>548</v>
      </c>
      <c r="AH233" s="316">
        <f t="shared" si="12"/>
        <v>242</v>
      </c>
      <c r="AI233" s="316">
        <f t="shared" si="12"/>
        <v>306</v>
      </c>
      <c r="AK233" s="266"/>
      <c r="AL233" s="266"/>
    </row>
    <row r="234" spans="2:38" s="63" customFormat="1" x14ac:dyDescent="0.25">
      <c r="B234" s="154"/>
      <c r="C234" s="154"/>
      <c r="D234" s="154"/>
      <c r="E234" s="154"/>
      <c r="F234" s="154"/>
      <c r="G234" s="37"/>
      <c r="H234" s="265"/>
      <c r="I234" s="266"/>
      <c r="J234" s="266"/>
      <c r="K234" s="266"/>
      <c r="L234" s="287"/>
      <c r="M234" s="51"/>
      <c r="N234" s="245"/>
      <c r="O234" s="266"/>
      <c r="R234" s="266"/>
      <c r="S234" s="266"/>
      <c r="T234" s="266"/>
      <c r="U234" s="266"/>
      <c r="V234" s="266"/>
      <c r="W234" s="266"/>
      <c r="X234" s="266"/>
      <c r="Y234" s="266"/>
      <c r="Z234" s="266"/>
      <c r="AA234" s="266"/>
      <c r="AB234" s="266"/>
      <c r="AC234" s="266"/>
      <c r="AD234" s="266"/>
      <c r="AE234" s="266"/>
      <c r="AF234" s="266"/>
      <c r="AG234" s="266"/>
      <c r="AH234" s="266"/>
      <c r="AI234" s="266"/>
      <c r="AK234" s="266"/>
      <c r="AL234" s="266"/>
    </row>
    <row r="235" spans="2:38" s="63" customFormat="1" x14ac:dyDescent="0.25">
      <c r="B235" s="154"/>
      <c r="C235" s="154"/>
      <c r="D235" s="154"/>
      <c r="E235" s="154"/>
      <c r="F235" s="154"/>
      <c r="G235" s="37"/>
      <c r="H235" s="265"/>
      <c r="I235" s="266"/>
      <c r="J235" s="266"/>
      <c r="K235" s="266"/>
      <c r="L235" s="287"/>
      <c r="M235" s="51"/>
      <c r="N235" s="245"/>
      <c r="O235" s="266"/>
      <c r="R235" s="266"/>
      <c r="S235" s="266"/>
      <c r="T235" s="266"/>
      <c r="U235" s="266"/>
      <c r="V235" s="266"/>
      <c r="W235" s="266"/>
      <c r="X235" s="266"/>
      <c r="Y235" s="266"/>
      <c r="Z235" s="266"/>
      <c r="AA235" s="266"/>
      <c r="AB235" s="266"/>
      <c r="AC235" s="266"/>
      <c r="AD235" s="266"/>
      <c r="AE235" s="266"/>
      <c r="AF235" s="266"/>
      <c r="AG235" s="266"/>
      <c r="AH235" s="266"/>
      <c r="AI235" s="266"/>
      <c r="AK235" s="266"/>
      <c r="AL235" s="266"/>
    </row>
    <row r="236" spans="2:38" s="63" customFormat="1" x14ac:dyDescent="0.25">
      <c r="B236" s="154"/>
      <c r="C236" s="154"/>
      <c r="D236" s="154"/>
      <c r="E236" s="154"/>
      <c r="F236" s="154"/>
      <c r="G236" s="37"/>
      <c r="H236" s="265"/>
      <c r="I236" s="266"/>
      <c r="J236" s="266"/>
      <c r="K236" s="266"/>
      <c r="L236" s="287"/>
      <c r="M236" s="51"/>
      <c r="N236" s="245"/>
      <c r="O236" s="266"/>
      <c r="R236" s="266"/>
      <c r="S236" s="266"/>
      <c r="T236" s="266"/>
      <c r="U236" s="266"/>
      <c r="V236" s="266"/>
      <c r="W236" s="266"/>
      <c r="X236" s="266"/>
      <c r="Y236" s="266"/>
      <c r="Z236" s="266"/>
      <c r="AA236" s="266"/>
      <c r="AB236" s="266"/>
      <c r="AC236" s="266"/>
      <c r="AD236" s="266"/>
      <c r="AE236" s="266"/>
      <c r="AF236" s="266"/>
      <c r="AG236" s="266"/>
      <c r="AH236" s="266"/>
      <c r="AI236" s="266"/>
      <c r="AK236" s="266"/>
      <c r="AL236" s="266"/>
    </row>
    <row r="237" spans="2:38" s="63" customFormat="1" x14ac:dyDescent="0.25">
      <c r="B237" s="154"/>
      <c r="C237" s="154"/>
      <c r="D237" s="154"/>
      <c r="E237" s="154"/>
      <c r="F237" s="154"/>
      <c r="G237" s="37"/>
      <c r="H237" s="265"/>
      <c r="I237" s="266"/>
      <c r="J237" s="266"/>
      <c r="K237" s="266"/>
      <c r="L237" s="287"/>
      <c r="M237" s="51"/>
      <c r="N237" s="245"/>
      <c r="O237" s="266"/>
      <c r="R237" s="266"/>
      <c r="S237" s="266"/>
      <c r="T237" s="266"/>
      <c r="U237" s="266"/>
      <c r="V237" s="266"/>
      <c r="W237" s="266"/>
      <c r="X237" s="266"/>
      <c r="Y237" s="266"/>
      <c r="Z237" s="266"/>
      <c r="AA237" s="266"/>
      <c r="AB237" s="266"/>
      <c r="AC237" s="266"/>
      <c r="AD237" s="266"/>
      <c r="AE237" s="266"/>
      <c r="AF237" s="266"/>
      <c r="AG237" s="266"/>
      <c r="AH237" s="266"/>
      <c r="AI237" s="266"/>
      <c r="AK237" s="266"/>
      <c r="AL237" s="266"/>
    </row>
    <row r="238" spans="2:38" s="63" customFormat="1" x14ac:dyDescent="0.25">
      <c r="B238" s="154"/>
      <c r="C238" s="154"/>
      <c r="D238" s="154"/>
      <c r="E238" s="154"/>
      <c r="F238" s="154"/>
      <c r="G238" s="37"/>
      <c r="H238" s="265"/>
      <c r="I238" s="266"/>
      <c r="J238" s="266"/>
      <c r="K238" s="266"/>
      <c r="L238" s="287"/>
      <c r="M238" s="51"/>
      <c r="N238" s="245"/>
      <c r="O238" s="266"/>
      <c r="R238" s="266"/>
      <c r="S238" s="266"/>
      <c r="T238" s="266"/>
      <c r="U238" s="266"/>
      <c r="V238" s="266"/>
      <c r="W238" s="266"/>
      <c r="X238" s="266"/>
      <c r="Y238" s="266"/>
      <c r="Z238" s="266"/>
      <c r="AA238" s="266"/>
      <c r="AB238" s="266"/>
      <c r="AC238" s="266"/>
      <c r="AD238" s="266"/>
      <c r="AE238" s="266"/>
      <c r="AF238" s="266"/>
      <c r="AG238" s="266"/>
      <c r="AH238" s="266"/>
      <c r="AI238" s="266"/>
      <c r="AK238" s="266"/>
      <c r="AL238" s="266"/>
    </row>
    <row r="239" spans="2:38" s="63" customFormat="1" x14ac:dyDescent="0.25">
      <c r="B239" s="154"/>
      <c r="C239" s="154"/>
      <c r="D239" s="154"/>
      <c r="E239" s="154"/>
      <c r="F239" s="154"/>
      <c r="G239" s="37"/>
      <c r="H239" s="265"/>
      <c r="I239" s="266"/>
      <c r="J239" s="266"/>
      <c r="K239" s="266"/>
      <c r="L239" s="287"/>
      <c r="M239" s="51"/>
      <c r="N239" s="245"/>
      <c r="O239" s="266"/>
      <c r="R239" s="266"/>
      <c r="S239" s="266"/>
      <c r="T239" s="266"/>
      <c r="U239" s="266"/>
      <c r="V239" s="266"/>
      <c r="W239" s="266"/>
      <c r="X239" s="266"/>
      <c r="Y239" s="266"/>
      <c r="Z239" s="266"/>
      <c r="AA239" s="266"/>
      <c r="AB239" s="266"/>
      <c r="AC239" s="266"/>
      <c r="AD239" s="266"/>
      <c r="AE239" s="266"/>
      <c r="AF239" s="266"/>
      <c r="AG239" s="266"/>
      <c r="AH239" s="266"/>
      <c r="AI239" s="266"/>
      <c r="AK239" s="266"/>
      <c r="AL239" s="266"/>
    </row>
    <row r="240" spans="2:38" s="63" customFormat="1" x14ac:dyDescent="0.25">
      <c r="B240" s="154"/>
      <c r="C240" s="154"/>
      <c r="D240" s="154"/>
      <c r="E240" s="154"/>
      <c r="F240" s="154"/>
      <c r="G240" s="37"/>
      <c r="H240" s="265"/>
      <c r="I240" s="266"/>
      <c r="J240" s="266"/>
      <c r="K240" s="266"/>
      <c r="L240" s="287"/>
      <c r="M240" s="51"/>
      <c r="N240" s="245"/>
      <c r="O240" s="266"/>
      <c r="R240" s="266"/>
      <c r="S240" s="266"/>
      <c r="T240" s="266"/>
      <c r="U240" s="266"/>
      <c r="V240" s="266"/>
      <c r="W240" s="266"/>
      <c r="X240" s="266"/>
      <c r="Y240" s="266"/>
      <c r="Z240" s="266"/>
      <c r="AA240" s="266"/>
      <c r="AB240" s="266"/>
      <c r="AC240" s="266"/>
      <c r="AD240" s="266"/>
      <c r="AE240" s="266"/>
      <c r="AF240" s="266"/>
      <c r="AG240" s="266"/>
      <c r="AH240" s="266"/>
      <c r="AI240" s="266"/>
      <c r="AK240" s="266"/>
      <c r="AL240" s="266"/>
    </row>
    <row r="241" spans="2:38" s="63" customFormat="1" x14ac:dyDescent="0.25">
      <c r="B241" s="154"/>
      <c r="C241" s="154"/>
      <c r="D241" s="154"/>
      <c r="E241" s="154"/>
      <c r="F241" s="154"/>
      <c r="G241" s="37"/>
      <c r="H241" s="265"/>
      <c r="I241" s="266"/>
      <c r="J241" s="266"/>
      <c r="K241" s="266"/>
      <c r="L241" s="287"/>
      <c r="M241" s="51"/>
      <c r="N241" s="245"/>
      <c r="O241" s="266"/>
      <c r="R241" s="266"/>
      <c r="S241" s="266"/>
      <c r="T241" s="266"/>
      <c r="U241" s="266"/>
      <c r="V241" s="266"/>
      <c r="W241" s="266"/>
      <c r="X241" s="266"/>
      <c r="Y241" s="266"/>
      <c r="Z241" s="266"/>
      <c r="AA241" s="266"/>
      <c r="AB241" s="266"/>
      <c r="AC241" s="266"/>
      <c r="AD241" s="266"/>
      <c r="AE241" s="266"/>
      <c r="AF241" s="266"/>
      <c r="AG241" s="266"/>
      <c r="AH241" s="266"/>
      <c r="AI241" s="266"/>
      <c r="AK241" s="266"/>
      <c r="AL241" s="266"/>
    </row>
    <row r="242" spans="2:38" s="63" customFormat="1" x14ac:dyDescent="0.25">
      <c r="B242" s="154"/>
      <c r="C242" s="154"/>
      <c r="D242" s="154"/>
      <c r="E242" s="154"/>
      <c r="F242" s="154"/>
      <c r="G242" s="37"/>
      <c r="H242" s="265"/>
      <c r="I242" s="266"/>
      <c r="J242" s="266"/>
      <c r="K242" s="266"/>
      <c r="L242" s="287"/>
      <c r="M242" s="51"/>
      <c r="N242" s="245"/>
      <c r="O242" s="266"/>
      <c r="R242" s="266"/>
      <c r="S242" s="266"/>
      <c r="T242" s="266"/>
      <c r="U242" s="266"/>
      <c r="V242" s="266"/>
      <c r="W242" s="266"/>
      <c r="X242" s="266"/>
      <c r="Y242" s="266"/>
      <c r="Z242" s="266"/>
      <c r="AA242" s="266"/>
      <c r="AB242" s="266"/>
      <c r="AC242" s="266"/>
      <c r="AD242" s="266"/>
      <c r="AE242" s="266"/>
      <c r="AF242" s="266"/>
      <c r="AG242" s="266"/>
      <c r="AH242" s="266"/>
      <c r="AI242" s="266"/>
      <c r="AK242" s="266"/>
      <c r="AL242" s="266"/>
    </row>
    <row r="243" spans="2:38" s="63" customFormat="1" x14ac:dyDescent="0.25">
      <c r="B243" s="154"/>
      <c r="C243" s="154"/>
      <c r="D243" s="154"/>
      <c r="E243" s="154"/>
      <c r="F243" s="154"/>
      <c r="G243" s="37"/>
      <c r="H243" s="265"/>
      <c r="I243" s="266"/>
      <c r="J243" s="266"/>
      <c r="K243" s="266"/>
      <c r="L243" s="287"/>
      <c r="M243" s="51"/>
      <c r="N243" s="245"/>
      <c r="O243" s="266"/>
      <c r="R243" s="266"/>
      <c r="S243" s="266"/>
      <c r="T243" s="266"/>
      <c r="U243" s="266"/>
      <c r="V243" s="266"/>
      <c r="W243" s="266"/>
      <c r="X243" s="266"/>
      <c r="Y243" s="266"/>
      <c r="Z243" s="266"/>
      <c r="AA243" s="266"/>
      <c r="AB243" s="266"/>
      <c r="AC243" s="266"/>
      <c r="AD243" s="266"/>
      <c r="AE243" s="266"/>
      <c r="AF243" s="266"/>
      <c r="AG243" s="266"/>
      <c r="AH243" s="266"/>
      <c r="AI243" s="266"/>
      <c r="AK243" s="266"/>
      <c r="AL243" s="266"/>
    </row>
    <row r="244" spans="2:38" s="63" customFormat="1" x14ac:dyDescent="0.25">
      <c r="B244" s="154"/>
      <c r="C244" s="154"/>
      <c r="D244" s="154"/>
      <c r="E244" s="154"/>
      <c r="F244" s="154"/>
      <c r="G244" s="37"/>
      <c r="H244" s="265"/>
      <c r="I244" s="266"/>
      <c r="J244" s="266"/>
      <c r="K244" s="266"/>
      <c r="L244" s="287"/>
      <c r="M244" s="51"/>
      <c r="N244" s="245"/>
      <c r="O244" s="266"/>
      <c r="R244" s="266"/>
      <c r="S244" s="266"/>
      <c r="T244" s="266"/>
      <c r="U244" s="266"/>
      <c r="V244" s="266"/>
      <c r="W244" s="266"/>
      <c r="X244" s="266"/>
      <c r="Y244" s="266"/>
      <c r="Z244" s="266"/>
      <c r="AA244" s="266"/>
      <c r="AB244" s="266"/>
      <c r="AC244" s="266"/>
      <c r="AD244" s="266"/>
      <c r="AE244" s="266"/>
      <c r="AF244" s="266"/>
      <c r="AG244" s="266"/>
      <c r="AH244" s="266"/>
      <c r="AI244" s="266"/>
      <c r="AK244" s="266"/>
      <c r="AL244" s="266"/>
    </row>
    <row r="245" spans="2:38" s="63" customFormat="1" x14ac:dyDescent="0.25">
      <c r="B245" s="154"/>
      <c r="C245" s="154"/>
      <c r="D245" s="154"/>
      <c r="E245" s="154"/>
      <c r="F245" s="154"/>
      <c r="G245" s="37"/>
      <c r="H245" s="265"/>
      <c r="I245" s="266"/>
      <c r="J245" s="266"/>
      <c r="K245" s="266"/>
      <c r="L245" s="287"/>
      <c r="M245" s="51"/>
      <c r="N245" s="245"/>
      <c r="O245" s="266"/>
      <c r="R245" s="266"/>
      <c r="S245" s="266"/>
      <c r="T245" s="266"/>
      <c r="U245" s="266"/>
      <c r="V245" s="266"/>
      <c r="W245" s="266"/>
      <c r="X245" s="266"/>
      <c r="Y245" s="266"/>
      <c r="Z245" s="266"/>
      <c r="AA245" s="266"/>
      <c r="AB245" s="266"/>
      <c r="AC245" s="266"/>
      <c r="AD245" s="266"/>
      <c r="AE245" s="266"/>
      <c r="AF245" s="266"/>
      <c r="AG245" s="266"/>
      <c r="AH245" s="266"/>
      <c r="AI245" s="266"/>
      <c r="AK245" s="266"/>
      <c r="AL245" s="266"/>
    </row>
    <row r="246" spans="2:38" s="63" customFormat="1" x14ac:dyDescent="0.25">
      <c r="B246" s="154"/>
      <c r="C246" s="154"/>
      <c r="D246" s="154"/>
      <c r="E246" s="154"/>
      <c r="F246" s="154"/>
      <c r="G246" s="37"/>
      <c r="H246" s="265"/>
      <c r="I246" s="266"/>
      <c r="J246" s="266"/>
      <c r="K246" s="266"/>
      <c r="L246" s="287"/>
      <c r="M246" s="51"/>
      <c r="N246" s="245"/>
      <c r="O246" s="266"/>
      <c r="R246" s="266"/>
      <c r="S246" s="266"/>
      <c r="T246" s="266"/>
      <c r="U246" s="266"/>
      <c r="V246" s="266"/>
      <c r="W246" s="266"/>
      <c r="X246" s="266"/>
      <c r="Y246" s="266"/>
      <c r="Z246" s="266"/>
      <c r="AA246" s="266"/>
      <c r="AB246" s="266"/>
      <c r="AC246" s="266"/>
      <c r="AD246" s="266"/>
      <c r="AE246" s="266"/>
      <c r="AF246" s="266"/>
      <c r="AG246" s="266"/>
      <c r="AH246" s="266"/>
      <c r="AI246" s="266"/>
      <c r="AK246" s="266"/>
      <c r="AL246" s="266"/>
    </row>
    <row r="247" spans="2:38" s="63" customFormat="1" x14ac:dyDescent="0.25">
      <c r="B247" s="154"/>
      <c r="C247" s="154"/>
      <c r="D247" s="154"/>
      <c r="E247" s="154"/>
      <c r="F247" s="154"/>
      <c r="G247" s="37"/>
      <c r="H247" s="265"/>
      <c r="I247" s="266"/>
      <c r="J247" s="266"/>
      <c r="K247" s="266"/>
      <c r="L247" s="287"/>
      <c r="M247" s="51"/>
      <c r="N247" s="245"/>
      <c r="O247" s="266"/>
      <c r="R247" s="266"/>
      <c r="S247" s="266"/>
      <c r="T247" s="266"/>
      <c r="U247" s="266"/>
      <c r="V247" s="266"/>
      <c r="W247" s="266"/>
      <c r="X247" s="266"/>
      <c r="Y247" s="266"/>
      <c r="Z247" s="266"/>
      <c r="AA247" s="266"/>
      <c r="AB247" s="266"/>
      <c r="AC247" s="266"/>
      <c r="AD247" s="266"/>
      <c r="AE247" s="266"/>
      <c r="AF247" s="266"/>
      <c r="AG247" s="266"/>
      <c r="AH247" s="266"/>
      <c r="AI247" s="266"/>
      <c r="AK247" s="266"/>
      <c r="AL247" s="266"/>
    </row>
    <row r="248" spans="2:38" s="63" customFormat="1" x14ac:dyDescent="0.25">
      <c r="B248" s="154"/>
      <c r="C248" s="154"/>
      <c r="D248" s="154"/>
      <c r="E248" s="154"/>
      <c r="F248" s="154"/>
      <c r="G248" s="37"/>
      <c r="H248" s="265"/>
      <c r="I248" s="266"/>
      <c r="J248" s="266"/>
      <c r="K248" s="266"/>
      <c r="L248" s="287"/>
      <c r="M248" s="51"/>
      <c r="N248" s="245"/>
      <c r="O248" s="266"/>
      <c r="R248" s="266"/>
      <c r="S248" s="266"/>
      <c r="T248" s="266"/>
      <c r="U248" s="266"/>
      <c r="V248" s="266"/>
      <c r="W248" s="266"/>
      <c r="X248" s="266"/>
      <c r="Y248" s="266"/>
      <c r="Z248" s="266"/>
      <c r="AA248" s="266"/>
      <c r="AB248" s="266"/>
      <c r="AC248" s="266"/>
      <c r="AD248" s="266"/>
      <c r="AE248" s="266"/>
      <c r="AF248" s="266"/>
      <c r="AG248" s="266"/>
      <c r="AH248" s="266"/>
      <c r="AI248" s="266"/>
      <c r="AK248" s="266"/>
      <c r="AL248" s="266"/>
    </row>
    <row r="249" spans="2:38" s="63" customFormat="1" x14ac:dyDescent="0.25">
      <c r="B249" s="154"/>
      <c r="C249" s="154"/>
      <c r="D249" s="154"/>
      <c r="E249" s="154"/>
      <c r="F249" s="154"/>
      <c r="G249" s="37"/>
      <c r="H249" s="265"/>
      <c r="I249" s="266"/>
      <c r="J249" s="266"/>
      <c r="K249" s="266"/>
      <c r="L249" s="287"/>
      <c r="M249" s="51"/>
      <c r="N249" s="245"/>
      <c r="O249" s="266"/>
      <c r="R249" s="266"/>
      <c r="S249" s="266"/>
      <c r="T249" s="266"/>
      <c r="U249" s="266"/>
      <c r="V249" s="266"/>
      <c r="W249" s="266"/>
      <c r="X249" s="266"/>
      <c r="Y249" s="266"/>
      <c r="Z249" s="266"/>
      <c r="AA249" s="266"/>
      <c r="AB249" s="266"/>
      <c r="AC249" s="266"/>
      <c r="AD249" s="266"/>
      <c r="AE249" s="266"/>
      <c r="AF249" s="266"/>
      <c r="AG249" s="266"/>
      <c r="AH249" s="266"/>
      <c r="AI249" s="266"/>
      <c r="AK249" s="266"/>
      <c r="AL249" s="266"/>
    </row>
    <row r="250" spans="2:38" s="63" customFormat="1" x14ac:dyDescent="0.25">
      <c r="B250" s="154"/>
      <c r="C250" s="154"/>
      <c r="D250" s="154"/>
      <c r="E250" s="154"/>
      <c r="F250" s="154"/>
      <c r="G250" s="37"/>
      <c r="H250" s="265"/>
      <c r="I250" s="266"/>
      <c r="J250" s="266"/>
      <c r="K250" s="266"/>
      <c r="L250" s="287"/>
      <c r="M250" s="51"/>
      <c r="N250" s="245"/>
      <c r="O250" s="266"/>
      <c r="R250" s="266"/>
      <c r="S250" s="266"/>
      <c r="T250" s="266"/>
      <c r="U250" s="266"/>
      <c r="V250" s="266"/>
      <c r="W250" s="266"/>
      <c r="X250" s="266"/>
      <c r="Y250" s="266"/>
      <c r="Z250" s="266"/>
      <c r="AA250" s="266"/>
      <c r="AB250" s="266"/>
      <c r="AC250" s="266"/>
      <c r="AD250" s="266"/>
      <c r="AE250" s="266"/>
      <c r="AF250" s="266"/>
      <c r="AG250" s="266"/>
      <c r="AH250" s="266"/>
      <c r="AI250" s="266"/>
      <c r="AK250" s="266"/>
      <c r="AL250" s="266"/>
    </row>
    <row r="251" spans="2:38" s="63" customFormat="1" x14ac:dyDescent="0.25">
      <c r="B251" s="154"/>
      <c r="C251" s="154"/>
      <c r="D251" s="154"/>
      <c r="E251" s="154"/>
      <c r="F251" s="154"/>
      <c r="G251" s="37"/>
      <c r="H251" s="265"/>
      <c r="I251" s="266"/>
      <c r="J251" s="266"/>
      <c r="K251" s="266"/>
      <c r="L251" s="287"/>
      <c r="M251" s="51"/>
      <c r="N251" s="245"/>
      <c r="O251" s="266"/>
      <c r="R251" s="266"/>
      <c r="S251" s="266"/>
      <c r="T251" s="266"/>
      <c r="U251" s="266"/>
      <c r="V251" s="266"/>
      <c r="W251" s="266"/>
      <c r="X251" s="266"/>
      <c r="Y251" s="266"/>
      <c r="Z251" s="266"/>
      <c r="AA251" s="266"/>
      <c r="AB251" s="266"/>
      <c r="AC251" s="266"/>
      <c r="AD251" s="266"/>
      <c r="AE251" s="266"/>
      <c r="AF251" s="266"/>
      <c r="AG251" s="266"/>
      <c r="AH251" s="266"/>
      <c r="AI251" s="266"/>
      <c r="AK251" s="266"/>
      <c r="AL251" s="266"/>
    </row>
    <row r="252" spans="2:38" s="63" customFormat="1" x14ac:dyDescent="0.25">
      <c r="B252" s="154"/>
      <c r="C252" s="154"/>
      <c r="D252" s="154"/>
      <c r="E252" s="154"/>
      <c r="F252" s="154"/>
      <c r="G252" s="37"/>
      <c r="H252" s="265"/>
      <c r="I252" s="266"/>
      <c r="J252" s="266"/>
      <c r="K252" s="266"/>
      <c r="L252" s="287"/>
      <c r="M252" s="51"/>
      <c r="N252" s="245"/>
      <c r="O252" s="266"/>
      <c r="R252" s="266"/>
      <c r="S252" s="266"/>
      <c r="T252" s="266"/>
      <c r="U252" s="266"/>
      <c r="V252" s="266"/>
      <c r="W252" s="266"/>
      <c r="X252" s="266"/>
      <c r="Y252" s="266"/>
      <c r="Z252" s="266"/>
      <c r="AA252" s="266"/>
      <c r="AB252" s="266"/>
      <c r="AC252" s="266"/>
      <c r="AD252" s="266"/>
      <c r="AE252" s="266"/>
      <c r="AF252" s="266"/>
      <c r="AG252" s="266"/>
      <c r="AH252" s="266"/>
      <c r="AI252" s="266"/>
      <c r="AK252" s="266"/>
      <c r="AL252" s="266"/>
    </row>
    <row r="253" spans="2:38" s="63" customFormat="1" x14ac:dyDescent="0.25">
      <c r="B253" s="154"/>
      <c r="C253" s="154"/>
      <c r="D253" s="154"/>
      <c r="E253" s="154"/>
      <c r="F253" s="154"/>
      <c r="G253" s="37"/>
      <c r="H253" s="265"/>
      <c r="I253" s="266"/>
      <c r="J253" s="266"/>
      <c r="K253" s="266"/>
      <c r="L253" s="287"/>
      <c r="M253" s="51"/>
      <c r="N253" s="245"/>
      <c r="O253" s="266"/>
      <c r="R253" s="266"/>
      <c r="S253" s="266"/>
      <c r="T253" s="266"/>
      <c r="U253" s="266"/>
      <c r="V253" s="266"/>
      <c r="W253" s="266"/>
      <c r="X253" s="266"/>
      <c r="Y253" s="266"/>
      <c r="Z253" s="266"/>
      <c r="AA253" s="266"/>
      <c r="AB253" s="266"/>
      <c r="AC253" s="266"/>
      <c r="AD253" s="266"/>
      <c r="AE253" s="266"/>
      <c r="AF253" s="266"/>
      <c r="AG253" s="266"/>
      <c r="AH253" s="266"/>
      <c r="AI253" s="266"/>
      <c r="AK253" s="266"/>
      <c r="AL253" s="266"/>
    </row>
    <row r="254" spans="2:38" s="63" customFormat="1" x14ac:dyDescent="0.25">
      <c r="B254" s="154"/>
      <c r="C254" s="154"/>
      <c r="D254" s="154"/>
      <c r="E254" s="154"/>
      <c r="F254" s="154"/>
      <c r="G254" s="37"/>
      <c r="H254" s="265"/>
      <c r="I254" s="266"/>
      <c r="J254" s="266"/>
      <c r="K254" s="266"/>
      <c r="L254" s="287"/>
      <c r="M254" s="51"/>
      <c r="N254" s="245"/>
      <c r="O254" s="266"/>
      <c r="R254" s="266"/>
      <c r="S254" s="266"/>
      <c r="T254" s="266"/>
      <c r="U254" s="266"/>
      <c r="V254" s="266"/>
      <c r="W254" s="266"/>
      <c r="X254" s="266"/>
      <c r="Y254" s="266"/>
      <c r="Z254" s="266"/>
      <c r="AA254" s="266"/>
      <c r="AB254" s="266"/>
      <c r="AC254" s="266"/>
      <c r="AD254" s="266"/>
      <c r="AE254" s="266"/>
      <c r="AF254" s="266"/>
      <c r="AG254" s="266"/>
      <c r="AH254" s="266"/>
      <c r="AI254" s="266"/>
      <c r="AK254" s="266"/>
      <c r="AL254" s="266"/>
    </row>
    <row r="255" spans="2:38" s="63" customFormat="1" x14ac:dyDescent="0.25">
      <c r="B255" s="154"/>
      <c r="C255" s="154"/>
      <c r="D255" s="154"/>
      <c r="E255" s="154"/>
      <c r="F255" s="154"/>
      <c r="G255" s="37"/>
      <c r="H255" s="265"/>
      <c r="I255" s="266"/>
      <c r="J255" s="266"/>
      <c r="K255" s="266"/>
      <c r="L255" s="287"/>
      <c r="M255" s="51"/>
      <c r="N255" s="245"/>
      <c r="O255" s="266"/>
      <c r="R255" s="266"/>
      <c r="S255" s="266"/>
      <c r="T255" s="266"/>
      <c r="U255" s="266"/>
      <c r="V255" s="266"/>
      <c r="W255" s="266"/>
      <c r="X255" s="266"/>
      <c r="Y255" s="266"/>
      <c r="Z255" s="266"/>
      <c r="AA255" s="266"/>
      <c r="AB255" s="266"/>
      <c r="AC255" s="266"/>
      <c r="AD255" s="266"/>
      <c r="AE255" s="266"/>
      <c r="AF255" s="266"/>
      <c r="AG255" s="266"/>
      <c r="AH255" s="266"/>
      <c r="AI255" s="266"/>
      <c r="AK255" s="266"/>
      <c r="AL255" s="266"/>
    </row>
    <row r="256" spans="2:38" s="63" customFormat="1" x14ac:dyDescent="0.25">
      <c r="B256" s="154"/>
      <c r="C256" s="154"/>
      <c r="D256" s="154"/>
      <c r="E256" s="154"/>
      <c r="F256" s="154"/>
      <c r="G256" s="37"/>
      <c r="H256" s="265"/>
      <c r="I256" s="266"/>
      <c r="J256" s="266"/>
      <c r="K256" s="266"/>
      <c r="L256" s="287"/>
      <c r="M256" s="51"/>
      <c r="N256" s="245"/>
      <c r="O256" s="266"/>
      <c r="R256" s="266"/>
      <c r="S256" s="266"/>
      <c r="T256" s="266"/>
      <c r="U256" s="266"/>
      <c r="V256" s="266"/>
      <c r="W256" s="266"/>
      <c r="X256" s="266"/>
      <c r="Y256" s="266"/>
      <c r="Z256" s="266"/>
      <c r="AA256" s="266"/>
      <c r="AB256" s="266"/>
      <c r="AC256" s="266"/>
      <c r="AD256" s="266"/>
      <c r="AE256" s="266"/>
      <c r="AF256" s="266"/>
      <c r="AG256" s="266"/>
      <c r="AH256" s="266"/>
      <c r="AI256" s="266"/>
      <c r="AK256" s="266"/>
      <c r="AL256" s="266"/>
    </row>
    <row r="257" spans="2:38" s="63" customFormat="1" x14ac:dyDescent="0.25">
      <c r="B257" s="154"/>
      <c r="C257" s="154"/>
      <c r="D257" s="154"/>
      <c r="E257" s="154"/>
      <c r="F257" s="154"/>
      <c r="G257" s="37"/>
      <c r="H257" s="265"/>
      <c r="I257" s="266"/>
      <c r="J257" s="266"/>
      <c r="K257" s="266"/>
      <c r="L257" s="287"/>
      <c r="M257" s="51"/>
      <c r="N257" s="245"/>
      <c r="O257" s="266"/>
      <c r="R257" s="266"/>
      <c r="S257" s="266"/>
      <c r="T257" s="266"/>
      <c r="U257" s="266"/>
      <c r="V257" s="266"/>
      <c r="W257" s="266"/>
      <c r="X257" s="266"/>
      <c r="Y257" s="266"/>
      <c r="Z257" s="266"/>
      <c r="AA257" s="266"/>
      <c r="AB257" s="266"/>
      <c r="AC257" s="266"/>
      <c r="AD257" s="266"/>
      <c r="AE257" s="266"/>
      <c r="AF257" s="266"/>
      <c r="AG257" s="266"/>
      <c r="AH257" s="266"/>
      <c r="AI257" s="266"/>
      <c r="AK257" s="266"/>
      <c r="AL257" s="266"/>
    </row>
    <row r="258" spans="2:38" s="63" customFormat="1" x14ac:dyDescent="0.25">
      <c r="B258" s="154"/>
      <c r="C258" s="154"/>
      <c r="D258" s="154"/>
      <c r="E258" s="154"/>
      <c r="F258" s="154"/>
      <c r="G258" s="37"/>
      <c r="H258" s="265"/>
      <c r="I258" s="266"/>
      <c r="J258" s="266"/>
      <c r="K258" s="266"/>
      <c r="L258" s="287"/>
      <c r="M258" s="51"/>
      <c r="N258" s="245"/>
      <c r="O258" s="266"/>
      <c r="R258" s="266"/>
      <c r="S258" s="266"/>
      <c r="T258" s="266"/>
      <c r="U258" s="266"/>
      <c r="V258" s="266"/>
      <c r="W258" s="266"/>
      <c r="X258" s="266"/>
      <c r="Y258" s="266"/>
      <c r="Z258" s="266"/>
      <c r="AA258" s="266"/>
      <c r="AB258" s="266"/>
      <c r="AC258" s="266"/>
      <c r="AD258" s="266"/>
      <c r="AE258" s="266"/>
      <c r="AF258" s="266"/>
      <c r="AG258" s="266"/>
      <c r="AH258" s="266"/>
      <c r="AI258" s="266"/>
      <c r="AK258" s="266"/>
      <c r="AL258" s="266"/>
    </row>
    <row r="259" spans="2:38" s="63" customFormat="1" x14ac:dyDescent="0.25">
      <c r="B259" s="154"/>
      <c r="C259" s="154"/>
      <c r="D259" s="154"/>
      <c r="E259" s="154"/>
      <c r="F259" s="154"/>
      <c r="G259" s="37"/>
      <c r="H259" s="265"/>
      <c r="I259" s="266"/>
      <c r="J259" s="266"/>
      <c r="K259" s="266"/>
      <c r="L259" s="287"/>
      <c r="M259" s="51"/>
      <c r="N259" s="245"/>
      <c r="O259" s="266"/>
      <c r="R259" s="266"/>
      <c r="S259" s="266"/>
      <c r="T259" s="266"/>
      <c r="U259" s="266"/>
      <c r="V259" s="266"/>
      <c r="W259" s="266"/>
      <c r="X259" s="266"/>
      <c r="Y259" s="266"/>
      <c r="Z259" s="266"/>
      <c r="AA259" s="266"/>
      <c r="AB259" s="266"/>
      <c r="AC259" s="266"/>
      <c r="AD259" s="266"/>
      <c r="AE259" s="266"/>
      <c r="AF259" s="266"/>
      <c r="AG259" s="266"/>
      <c r="AH259" s="266"/>
      <c r="AI259" s="266"/>
      <c r="AK259" s="266"/>
      <c r="AL259" s="266"/>
    </row>
    <row r="260" spans="2:38" s="63" customFormat="1" x14ac:dyDescent="0.25">
      <c r="B260" s="154"/>
      <c r="C260" s="154"/>
      <c r="D260" s="154"/>
      <c r="E260" s="154"/>
      <c r="F260" s="154"/>
      <c r="G260" s="37"/>
      <c r="H260" s="265"/>
      <c r="I260" s="266"/>
      <c r="J260" s="266"/>
      <c r="K260" s="266"/>
      <c r="L260" s="287"/>
      <c r="M260" s="51"/>
      <c r="N260" s="245"/>
      <c r="O260" s="266"/>
      <c r="R260" s="266"/>
      <c r="S260" s="266"/>
      <c r="T260" s="266"/>
      <c r="U260" s="266"/>
      <c r="V260" s="266"/>
      <c r="W260" s="266"/>
      <c r="X260" s="266"/>
      <c r="Y260" s="266"/>
      <c r="Z260" s="266"/>
      <c r="AA260" s="266"/>
      <c r="AB260" s="266"/>
      <c r="AC260" s="266"/>
      <c r="AD260" s="266"/>
      <c r="AE260" s="266"/>
      <c r="AF260" s="266"/>
      <c r="AG260" s="266"/>
      <c r="AH260" s="266"/>
      <c r="AI260" s="266"/>
      <c r="AK260" s="266"/>
      <c r="AL260" s="266"/>
    </row>
    <row r="261" spans="2:38" s="63" customFormat="1" x14ac:dyDescent="0.25">
      <c r="B261" s="154"/>
      <c r="C261" s="154"/>
      <c r="D261" s="154"/>
      <c r="E261" s="154"/>
      <c r="F261" s="154"/>
      <c r="G261" s="37"/>
      <c r="H261" s="265"/>
      <c r="I261" s="266"/>
      <c r="J261" s="266"/>
      <c r="K261" s="266"/>
      <c r="L261" s="287"/>
      <c r="M261" s="51"/>
      <c r="N261" s="245"/>
      <c r="O261" s="266"/>
      <c r="R261" s="266"/>
      <c r="S261" s="266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K261" s="266"/>
      <c r="AL261" s="266"/>
    </row>
    <row r="262" spans="2:38" s="63" customFormat="1" x14ac:dyDescent="0.25">
      <c r="B262" s="154"/>
      <c r="C262" s="154"/>
      <c r="D262" s="154"/>
      <c r="E262" s="154"/>
      <c r="F262" s="154"/>
      <c r="G262" s="37"/>
      <c r="H262" s="265"/>
      <c r="I262" s="266"/>
      <c r="J262" s="266"/>
      <c r="K262" s="266"/>
      <c r="L262" s="287"/>
      <c r="M262" s="51"/>
      <c r="N262" s="245"/>
      <c r="O262" s="266"/>
      <c r="R262" s="266"/>
      <c r="S262" s="266"/>
      <c r="T262" s="266"/>
      <c r="U262" s="266"/>
      <c r="V262" s="266"/>
      <c r="W262" s="266"/>
      <c r="X262" s="266"/>
      <c r="Y262" s="266"/>
      <c r="Z262" s="266"/>
      <c r="AA262" s="266"/>
      <c r="AB262" s="266"/>
      <c r="AC262" s="266"/>
      <c r="AD262" s="266"/>
      <c r="AE262" s="266"/>
      <c r="AF262" s="266"/>
      <c r="AG262" s="266"/>
      <c r="AH262" s="266"/>
      <c r="AI262" s="266"/>
      <c r="AK262" s="266"/>
      <c r="AL262" s="266"/>
    </row>
    <row r="263" spans="2:38" s="63" customFormat="1" x14ac:dyDescent="0.25">
      <c r="B263" s="154"/>
      <c r="C263" s="154"/>
      <c r="D263" s="154"/>
      <c r="E263" s="154"/>
      <c r="F263" s="154"/>
      <c r="G263" s="37"/>
      <c r="H263" s="265"/>
      <c r="I263" s="266"/>
      <c r="J263" s="266"/>
      <c r="K263" s="266"/>
      <c r="L263" s="287"/>
      <c r="M263" s="51"/>
      <c r="N263" s="245"/>
      <c r="O263" s="266"/>
      <c r="R263" s="266"/>
      <c r="S263" s="266"/>
      <c r="T263" s="266"/>
      <c r="U263" s="266"/>
      <c r="V263" s="266"/>
      <c r="W263" s="266"/>
      <c r="X263" s="266"/>
      <c r="Y263" s="266"/>
      <c r="Z263" s="266"/>
      <c r="AA263" s="266"/>
      <c r="AB263" s="266"/>
      <c r="AC263" s="266"/>
      <c r="AD263" s="266"/>
      <c r="AE263" s="266"/>
      <c r="AF263" s="266"/>
      <c r="AG263" s="266"/>
      <c r="AH263" s="266"/>
      <c r="AI263" s="266"/>
      <c r="AK263" s="266"/>
      <c r="AL263" s="266"/>
    </row>
    <row r="264" spans="2:38" s="63" customFormat="1" x14ac:dyDescent="0.25">
      <c r="B264" s="154"/>
      <c r="C264" s="154"/>
      <c r="D264" s="154"/>
      <c r="E264" s="154"/>
      <c r="F264" s="154"/>
      <c r="G264" s="37"/>
      <c r="H264" s="265"/>
      <c r="I264" s="266"/>
      <c r="J264" s="266"/>
      <c r="K264" s="266"/>
      <c r="L264" s="287"/>
      <c r="M264" s="51"/>
      <c r="N264" s="245"/>
      <c r="O264" s="266"/>
      <c r="R264" s="266"/>
      <c r="S264" s="266"/>
      <c r="T264" s="266"/>
      <c r="U264" s="266"/>
      <c r="V264" s="266"/>
      <c r="W264" s="266"/>
      <c r="X264" s="266"/>
      <c r="Y264" s="266"/>
      <c r="Z264" s="266"/>
      <c r="AA264" s="266"/>
      <c r="AB264" s="266"/>
      <c r="AC264" s="266"/>
      <c r="AD264" s="266"/>
      <c r="AE264" s="266"/>
      <c r="AF264" s="266"/>
      <c r="AG264" s="266"/>
      <c r="AH264" s="266"/>
      <c r="AI264" s="266"/>
      <c r="AK264" s="266"/>
      <c r="AL264" s="266"/>
    </row>
    <row r="265" spans="2:38" s="63" customFormat="1" x14ac:dyDescent="0.25">
      <c r="B265" s="154"/>
      <c r="C265" s="154"/>
      <c r="D265" s="154"/>
      <c r="E265" s="154"/>
      <c r="F265" s="154"/>
      <c r="G265" s="37"/>
      <c r="H265" s="265"/>
      <c r="I265" s="266"/>
      <c r="J265" s="266"/>
      <c r="K265" s="266"/>
      <c r="L265" s="287"/>
      <c r="M265" s="51"/>
      <c r="N265" s="245"/>
      <c r="O265" s="266"/>
      <c r="R265" s="266"/>
      <c r="S265" s="266"/>
      <c r="T265" s="266"/>
      <c r="U265" s="266"/>
      <c r="V265" s="266"/>
      <c r="W265" s="266"/>
      <c r="X265" s="266"/>
      <c r="Y265" s="266"/>
      <c r="Z265" s="266"/>
      <c r="AA265" s="266"/>
      <c r="AB265" s="266"/>
      <c r="AC265" s="266"/>
      <c r="AD265" s="266"/>
      <c r="AE265" s="266"/>
      <c r="AF265" s="266"/>
      <c r="AG265" s="266"/>
      <c r="AH265" s="266"/>
      <c r="AI265" s="266"/>
      <c r="AK265" s="266"/>
      <c r="AL265" s="266"/>
    </row>
    <row r="266" spans="2:38" s="63" customFormat="1" x14ac:dyDescent="0.25">
      <c r="B266" s="154"/>
      <c r="C266" s="154"/>
      <c r="D266" s="154"/>
      <c r="E266" s="154"/>
      <c r="F266" s="154"/>
      <c r="G266" s="37"/>
      <c r="H266" s="265"/>
      <c r="I266" s="266"/>
      <c r="J266" s="266"/>
      <c r="K266" s="266"/>
      <c r="L266" s="287"/>
      <c r="M266" s="51"/>
      <c r="N266" s="245"/>
      <c r="O266" s="266"/>
      <c r="R266" s="266"/>
      <c r="S266" s="266"/>
      <c r="T266" s="266"/>
      <c r="U266" s="266"/>
      <c r="V266" s="266"/>
      <c r="W266" s="266"/>
      <c r="X266" s="266"/>
      <c r="Y266" s="266"/>
      <c r="Z266" s="266"/>
      <c r="AA266" s="266"/>
      <c r="AB266" s="266"/>
      <c r="AC266" s="266"/>
      <c r="AD266" s="266"/>
      <c r="AE266" s="266"/>
      <c r="AF266" s="266"/>
      <c r="AG266" s="266"/>
      <c r="AH266" s="266"/>
      <c r="AI266" s="266"/>
      <c r="AK266" s="266"/>
      <c r="AL266" s="266"/>
    </row>
    <row r="267" spans="2:38" s="63" customFormat="1" x14ac:dyDescent="0.25">
      <c r="B267" s="154"/>
      <c r="C267" s="154"/>
      <c r="D267" s="154"/>
      <c r="E267" s="154"/>
      <c r="F267" s="154"/>
      <c r="G267" s="37"/>
      <c r="H267" s="265"/>
      <c r="I267" s="266"/>
      <c r="J267" s="266"/>
      <c r="K267" s="266"/>
      <c r="L267" s="287"/>
      <c r="M267" s="51"/>
      <c r="N267" s="245"/>
      <c r="O267" s="266"/>
      <c r="R267" s="266"/>
      <c r="S267" s="266"/>
      <c r="T267" s="266"/>
      <c r="U267" s="266"/>
      <c r="V267" s="266"/>
      <c r="W267" s="266"/>
      <c r="X267" s="266"/>
      <c r="Y267" s="266"/>
      <c r="Z267" s="266"/>
      <c r="AA267" s="266"/>
      <c r="AB267" s="266"/>
      <c r="AC267" s="266"/>
      <c r="AD267" s="266"/>
      <c r="AE267" s="266"/>
      <c r="AF267" s="266"/>
      <c r="AG267" s="266"/>
      <c r="AH267" s="266"/>
      <c r="AI267" s="266"/>
      <c r="AK267" s="266"/>
      <c r="AL267" s="266"/>
    </row>
    <row r="268" spans="2:38" s="63" customFormat="1" x14ac:dyDescent="0.25">
      <c r="B268" s="154"/>
      <c r="C268" s="154"/>
      <c r="D268" s="154"/>
      <c r="E268" s="154"/>
      <c r="F268" s="154"/>
      <c r="G268" s="37"/>
      <c r="H268" s="265"/>
      <c r="I268" s="266"/>
      <c r="J268" s="266"/>
      <c r="K268" s="266"/>
      <c r="L268" s="287"/>
      <c r="M268" s="51"/>
      <c r="N268" s="245"/>
      <c r="O268" s="266"/>
      <c r="R268" s="266"/>
      <c r="S268" s="266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K268" s="266"/>
      <c r="AL268" s="266"/>
    </row>
    <row r="269" spans="2:38" s="63" customFormat="1" x14ac:dyDescent="0.25">
      <c r="B269" s="154"/>
      <c r="C269" s="154"/>
      <c r="D269" s="154"/>
      <c r="E269" s="154"/>
      <c r="F269" s="154"/>
      <c r="G269" s="37"/>
      <c r="H269" s="265"/>
      <c r="I269" s="266"/>
      <c r="J269" s="266"/>
      <c r="K269" s="266"/>
      <c r="L269" s="287"/>
      <c r="M269" s="51"/>
      <c r="N269" s="245"/>
      <c r="O269" s="266"/>
      <c r="R269" s="266"/>
      <c r="S269" s="266"/>
      <c r="T269" s="266"/>
      <c r="U269" s="266"/>
      <c r="V269" s="266"/>
      <c r="W269" s="266"/>
      <c r="X269" s="266"/>
      <c r="Y269" s="266"/>
      <c r="Z269" s="266"/>
      <c r="AA269" s="266"/>
      <c r="AB269" s="266"/>
      <c r="AC269" s="266"/>
      <c r="AD269" s="266"/>
      <c r="AE269" s="266"/>
      <c r="AF269" s="266"/>
      <c r="AG269" s="266"/>
      <c r="AH269" s="266"/>
      <c r="AI269" s="266"/>
      <c r="AK269" s="266"/>
      <c r="AL269" s="266"/>
    </row>
    <row r="270" spans="2:38" s="63" customFormat="1" x14ac:dyDescent="0.25">
      <c r="B270" s="154"/>
      <c r="C270" s="154"/>
      <c r="D270" s="154"/>
      <c r="E270" s="154"/>
      <c r="F270" s="154"/>
      <c r="G270" s="37"/>
      <c r="H270" s="265"/>
      <c r="I270" s="266"/>
      <c r="J270" s="266"/>
      <c r="K270" s="266"/>
      <c r="L270" s="287"/>
      <c r="M270" s="51"/>
      <c r="N270" s="245"/>
      <c r="O270" s="266"/>
      <c r="R270" s="266"/>
      <c r="S270" s="266"/>
      <c r="T270" s="266"/>
      <c r="U270" s="266"/>
      <c r="V270" s="266"/>
      <c r="W270" s="266"/>
      <c r="X270" s="266"/>
      <c r="Y270" s="266"/>
      <c r="Z270" s="266"/>
      <c r="AA270" s="266"/>
      <c r="AB270" s="266"/>
      <c r="AC270" s="266"/>
      <c r="AD270" s="266"/>
      <c r="AE270" s="266"/>
      <c r="AF270" s="266"/>
      <c r="AG270" s="266"/>
      <c r="AH270" s="266"/>
      <c r="AI270" s="266"/>
      <c r="AK270" s="266"/>
      <c r="AL270" s="266"/>
    </row>
    <row r="271" spans="2:38" s="63" customFormat="1" x14ac:dyDescent="0.25">
      <c r="B271" s="154"/>
      <c r="C271" s="154"/>
      <c r="D271" s="154"/>
      <c r="E271" s="154"/>
      <c r="F271" s="154"/>
      <c r="G271" s="37"/>
      <c r="H271" s="265"/>
      <c r="I271" s="266"/>
      <c r="J271" s="266"/>
      <c r="K271" s="266"/>
      <c r="L271" s="287"/>
      <c r="M271" s="51"/>
      <c r="N271" s="245"/>
      <c r="O271" s="266"/>
      <c r="R271" s="266"/>
      <c r="S271" s="266"/>
      <c r="T271" s="266"/>
      <c r="U271" s="266"/>
      <c r="V271" s="266"/>
      <c r="W271" s="266"/>
      <c r="X271" s="266"/>
      <c r="Y271" s="266"/>
      <c r="Z271" s="266"/>
      <c r="AA271" s="266"/>
      <c r="AB271" s="266"/>
      <c r="AC271" s="266"/>
      <c r="AD271" s="266"/>
      <c r="AE271" s="266"/>
      <c r="AF271" s="266"/>
      <c r="AG271" s="266"/>
      <c r="AH271" s="266"/>
      <c r="AI271" s="266"/>
      <c r="AK271" s="266"/>
      <c r="AL271" s="266"/>
    </row>
    <row r="272" spans="2:38" s="63" customFormat="1" x14ac:dyDescent="0.25">
      <c r="B272" s="154"/>
      <c r="C272" s="154"/>
      <c r="D272" s="154"/>
      <c r="E272" s="154"/>
      <c r="F272" s="154"/>
      <c r="G272" s="37"/>
      <c r="H272" s="265"/>
      <c r="I272" s="266"/>
      <c r="J272" s="266"/>
      <c r="K272" s="266"/>
      <c r="L272" s="287"/>
      <c r="M272" s="51"/>
      <c r="N272" s="245"/>
      <c r="O272" s="266"/>
      <c r="R272" s="266"/>
      <c r="S272" s="266"/>
      <c r="T272" s="266"/>
      <c r="U272" s="266"/>
      <c r="V272" s="266"/>
      <c r="W272" s="266"/>
      <c r="X272" s="266"/>
      <c r="Y272" s="266"/>
      <c r="Z272" s="266"/>
      <c r="AA272" s="266"/>
      <c r="AB272" s="266"/>
      <c r="AC272" s="266"/>
      <c r="AD272" s="266"/>
      <c r="AE272" s="266"/>
      <c r="AF272" s="266"/>
      <c r="AG272" s="266"/>
      <c r="AH272" s="266"/>
      <c r="AI272" s="266"/>
      <c r="AK272" s="266"/>
      <c r="AL272" s="266"/>
    </row>
    <row r="273" spans="2:38" s="63" customFormat="1" x14ac:dyDescent="0.25">
      <c r="B273" s="154"/>
      <c r="C273" s="154"/>
      <c r="D273" s="154"/>
      <c r="E273" s="154"/>
      <c r="F273" s="154"/>
      <c r="G273" s="37"/>
      <c r="H273" s="265"/>
      <c r="I273" s="266"/>
      <c r="J273" s="266"/>
      <c r="K273" s="266"/>
      <c r="L273" s="287"/>
      <c r="M273" s="51"/>
      <c r="N273" s="245"/>
      <c r="O273" s="266"/>
      <c r="R273" s="266"/>
      <c r="S273" s="266"/>
      <c r="T273" s="266"/>
      <c r="U273" s="266"/>
      <c r="V273" s="266"/>
      <c r="W273" s="266"/>
      <c r="X273" s="266"/>
      <c r="Y273" s="266"/>
      <c r="Z273" s="266"/>
      <c r="AA273" s="266"/>
      <c r="AB273" s="266"/>
      <c r="AC273" s="266"/>
      <c r="AD273" s="266"/>
      <c r="AE273" s="266"/>
      <c r="AF273" s="266"/>
      <c r="AG273" s="266"/>
      <c r="AH273" s="266"/>
      <c r="AI273" s="266"/>
      <c r="AK273" s="266"/>
      <c r="AL273" s="266"/>
    </row>
    <row r="274" spans="2:38" s="63" customFormat="1" x14ac:dyDescent="0.25">
      <c r="B274" s="154"/>
      <c r="C274" s="154"/>
      <c r="D274" s="154"/>
      <c r="E274" s="154"/>
      <c r="F274" s="154"/>
      <c r="G274" s="37"/>
      <c r="H274" s="265"/>
      <c r="I274" s="266"/>
      <c r="J274" s="266"/>
      <c r="K274" s="266"/>
      <c r="L274" s="287"/>
      <c r="M274" s="51"/>
      <c r="N274" s="245"/>
      <c r="O274" s="266"/>
      <c r="R274" s="266"/>
      <c r="S274" s="266"/>
      <c r="T274" s="266"/>
      <c r="U274" s="266"/>
      <c r="V274" s="266"/>
      <c r="W274" s="266"/>
      <c r="X274" s="266"/>
      <c r="Y274" s="266"/>
      <c r="Z274" s="266"/>
      <c r="AA274" s="266"/>
      <c r="AB274" s="266"/>
      <c r="AC274" s="266"/>
      <c r="AD274" s="266"/>
      <c r="AE274" s="266"/>
      <c r="AF274" s="266"/>
      <c r="AG274" s="266"/>
      <c r="AH274" s="266"/>
      <c r="AI274" s="266"/>
      <c r="AK274" s="266"/>
      <c r="AL274" s="266"/>
    </row>
    <row r="275" spans="2:38" s="63" customFormat="1" x14ac:dyDescent="0.25">
      <c r="B275" s="154"/>
      <c r="C275" s="154"/>
      <c r="D275" s="154"/>
      <c r="E275" s="154"/>
      <c r="F275" s="154"/>
      <c r="G275" s="37"/>
      <c r="H275" s="265"/>
      <c r="I275" s="266"/>
      <c r="J275" s="266"/>
      <c r="K275" s="266"/>
      <c r="L275" s="287"/>
      <c r="M275" s="51"/>
      <c r="N275" s="245"/>
      <c r="O275" s="266"/>
      <c r="R275" s="266"/>
      <c r="S275" s="266"/>
      <c r="T275" s="266"/>
      <c r="U275" s="266"/>
      <c r="V275" s="266"/>
      <c r="W275" s="266"/>
      <c r="X275" s="266"/>
      <c r="Y275" s="266"/>
      <c r="Z275" s="266"/>
      <c r="AA275" s="266"/>
      <c r="AB275" s="266"/>
      <c r="AC275" s="266"/>
      <c r="AD275" s="266"/>
      <c r="AE275" s="266"/>
      <c r="AF275" s="266"/>
      <c r="AG275" s="266"/>
      <c r="AH275" s="266"/>
      <c r="AI275" s="266"/>
      <c r="AK275" s="266"/>
      <c r="AL275" s="266"/>
    </row>
    <row r="276" spans="2:38" s="63" customFormat="1" x14ac:dyDescent="0.25">
      <c r="B276" s="154"/>
      <c r="C276" s="154"/>
      <c r="D276" s="154"/>
      <c r="E276" s="154"/>
      <c r="F276" s="154"/>
      <c r="G276" s="37"/>
      <c r="H276" s="265"/>
      <c r="I276" s="266"/>
      <c r="J276" s="266"/>
      <c r="K276" s="266"/>
      <c r="L276" s="287"/>
      <c r="M276" s="51"/>
      <c r="N276" s="245"/>
      <c r="O276" s="266"/>
      <c r="R276" s="266"/>
      <c r="S276" s="266"/>
      <c r="T276" s="266"/>
      <c r="U276" s="266"/>
      <c r="V276" s="266"/>
      <c r="W276" s="266"/>
      <c r="X276" s="266"/>
      <c r="Y276" s="266"/>
      <c r="Z276" s="266"/>
      <c r="AA276" s="266"/>
      <c r="AB276" s="266"/>
      <c r="AC276" s="266"/>
      <c r="AD276" s="266"/>
      <c r="AE276" s="266"/>
      <c r="AF276" s="266"/>
      <c r="AG276" s="266"/>
      <c r="AH276" s="266"/>
      <c r="AI276" s="266"/>
      <c r="AK276" s="266"/>
      <c r="AL276" s="266"/>
    </row>
    <row r="277" spans="2:38" s="63" customFormat="1" x14ac:dyDescent="0.25">
      <c r="B277" s="154"/>
      <c r="C277" s="154"/>
      <c r="D277" s="154"/>
      <c r="E277" s="154"/>
      <c r="F277" s="154"/>
      <c r="G277" s="37"/>
      <c r="H277" s="265"/>
      <c r="I277" s="266"/>
      <c r="J277" s="266"/>
      <c r="K277" s="266"/>
      <c r="L277" s="287"/>
      <c r="M277" s="51"/>
      <c r="N277" s="245"/>
      <c r="O277" s="266"/>
      <c r="R277" s="266"/>
      <c r="S277" s="266"/>
      <c r="T277" s="266"/>
      <c r="U277" s="266"/>
      <c r="V277" s="266"/>
      <c r="W277" s="266"/>
      <c r="X277" s="266"/>
      <c r="Y277" s="266"/>
      <c r="Z277" s="266"/>
      <c r="AA277" s="266"/>
      <c r="AB277" s="266"/>
      <c r="AC277" s="266"/>
      <c r="AD277" s="266"/>
      <c r="AE277" s="266"/>
      <c r="AF277" s="266"/>
      <c r="AG277" s="266"/>
      <c r="AH277" s="266"/>
      <c r="AI277" s="266"/>
      <c r="AK277" s="266"/>
      <c r="AL277" s="266"/>
    </row>
    <row r="278" spans="2:38" s="63" customFormat="1" x14ac:dyDescent="0.25">
      <c r="B278" s="154"/>
      <c r="C278" s="154"/>
      <c r="D278" s="154"/>
      <c r="E278" s="154"/>
      <c r="F278" s="154"/>
      <c r="G278" s="37"/>
      <c r="H278" s="265"/>
      <c r="I278" s="266"/>
      <c r="J278" s="266"/>
      <c r="K278" s="266"/>
      <c r="L278" s="287"/>
      <c r="M278" s="51"/>
      <c r="N278" s="245"/>
      <c r="O278" s="266"/>
      <c r="R278" s="266"/>
      <c r="S278" s="266"/>
      <c r="T278" s="266"/>
      <c r="U278" s="266"/>
      <c r="V278" s="266"/>
      <c r="W278" s="266"/>
      <c r="X278" s="266"/>
      <c r="Y278" s="266"/>
      <c r="Z278" s="266"/>
      <c r="AA278" s="266"/>
      <c r="AB278" s="266"/>
      <c r="AC278" s="266"/>
      <c r="AD278" s="266"/>
      <c r="AE278" s="266"/>
      <c r="AF278" s="266"/>
      <c r="AG278" s="266"/>
      <c r="AH278" s="266"/>
      <c r="AI278" s="266"/>
      <c r="AK278" s="266"/>
      <c r="AL278" s="266"/>
    </row>
    <row r="279" spans="2:38" s="63" customFormat="1" x14ac:dyDescent="0.25">
      <c r="B279" s="154"/>
      <c r="C279" s="154"/>
      <c r="D279" s="154"/>
      <c r="E279" s="154"/>
      <c r="F279" s="154"/>
      <c r="G279" s="37"/>
      <c r="H279" s="265"/>
      <c r="I279" s="266"/>
      <c r="J279" s="266"/>
      <c r="K279" s="266"/>
      <c r="L279" s="287"/>
      <c r="M279" s="51"/>
      <c r="N279" s="245"/>
      <c r="O279" s="266"/>
      <c r="R279" s="266"/>
      <c r="S279" s="266"/>
      <c r="T279" s="266"/>
      <c r="U279" s="266"/>
      <c r="V279" s="266"/>
      <c r="W279" s="266"/>
      <c r="X279" s="266"/>
      <c r="Y279" s="266"/>
      <c r="Z279" s="266"/>
      <c r="AA279" s="266"/>
      <c r="AB279" s="266"/>
      <c r="AC279" s="266"/>
      <c r="AD279" s="266"/>
      <c r="AE279" s="266"/>
      <c r="AF279" s="266"/>
      <c r="AG279" s="266"/>
      <c r="AH279" s="266"/>
      <c r="AI279" s="266"/>
      <c r="AK279" s="266"/>
      <c r="AL279" s="266"/>
    </row>
    <row r="280" spans="2:38" s="63" customFormat="1" x14ac:dyDescent="0.25">
      <c r="B280" s="154"/>
      <c r="C280" s="154"/>
      <c r="D280" s="154"/>
      <c r="E280" s="154"/>
      <c r="F280" s="154"/>
      <c r="G280" s="37"/>
      <c r="H280" s="265"/>
      <c r="I280" s="266"/>
      <c r="J280" s="266"/>
      <c r="K280" s="266"/>
      <c r="L280" s="287"/>
      <c r="M280" s="51"/>
      <c r="N280" s="245"/>
      <c r="O280" s="266"/>
      <c r="P280" s="266"/>
      <c r="Q280" s="266"/>
      <c r="R280" s="266"/>
      <c r="S280" s="266"/>
      <c r="T280" s="266"/>
      <c r="U280" s="266"/>
      <c r="V280" s="266"/>
      <c r="W280" s="266"/>
      <c r="X280" s="266"/>
      <c r="Y280" s="266"/>
      <c r="Z280" s="266"/>
      <c r="AA280" s="266"/>
      <c r="AB280" s="266"/>
      <c r="AC280" s="266"/>
      <c r="AD280" s="266"/>
      <c r="AE280" s="266"/>
      <c r="AF280" s="266"/>
      <c r="AG280" s="266"/>
      <c r="AH280" s="266"/>
      <c r="AI280" s="266"/>
      <c r="AK280" s="266"/>
      <c r="AL280" s="266"/>
    </row>
    <row r="281" spans="2:38" s="63" customFormat="1" x14ac:dyDescent="0.25">
      <c r="B281" s="154"/>
      <c r="C281" s="154"/>
      <c r="D281" s="154"/>
      <c r="E281" s="154"/>
      <c r="F281" s="154"/>
      <c r="G281" s="37"/>
      <c r="H281" s="265"/>
      <c r="I281" s="266"/>
      <c r="J281" s="266"/>
      <c r="K281" s="266"/>
      <c r="L281" s="287"/>
      <c r="M281" s="51"/>
      <c r="N281" s="245"/>
      <c r="O281" s="266"/>
      <c r="P281" s="266"/>
      <c r="Q281" s="266"/>
      <c r="R281" s="266"/>
      <c r="S281" s="266"/>
      <c r="T281" s="266"/>
      <c r="U281" s="266"/>
      <c r="V281" s="266"/>
      <c r="W281" s="266"/>
      <c r="X281" s="266"/>
      <c r="Y281" s="266"/>
      <c r="Z281" s="266"/>
      <c r="AA281" s="266"/>
      <c r="AB281" s="266"/>
      <c r="AC281" s="266"/>
      <c r="AD281" s="266"/>
      <c r="AE281" s="266"/>
      <c r="AF281" s="266"/>
      <c r="AG281" s="266"/>
      <c r="AH281" s="266"/>
      <c r="AI281" s="266"/>
      <c r="AK281" s="266"/>
      <c r="AL281" s="266"/>
    </row>
    <row r="282" spans="2:38" s="63" customFormat="1" x14ac:dyDescent="0.25">
      <c r="B282" s="154"/>
      <c r="C282" s="154"/>
      <c r="D282" s="154"/>
      <c r="E282" s="154"/>
      <c r="F282" s="154"/>
      <c r="G282" s="37"/>
      <c r="H282" s="265"/>
      <c r="I282" s="266"/>
      <c r="J282" s="266"/>
      <c r="K282" s="266"/>
      <c r="L282" s="287"/>
      <c r="M282" s="51"/>
      <c r="N282" s="245"/>
      <c r="O282" s="266"/>
      <c r="P282" s="266"/>
      <c r="Q282" s="266"/>
      <c r="R282" s="266"/>
      <c r="S282" s="266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K282" s="266"/>
      <c r="AL282" s="266"/>
    </row>
    <row r="283" spans="2:38" s="63" customFormat="1" x14ac:dyDescent="0.25">
      <c r="B283" s="154"/>
      <c r="C283" s="154"/>
      <c r="D283" s="154"/>
      <c r="E283" s="154"/>
      <c r="F283" s="154"/>
      <c r="G283" s="37"/>
      <c r="H283" s="265"/>
      <c r="I283" s="266"/>
      <c r="J283" s="266"/>
      <c r="K283" s="266"/>
      <c r="L283" s="287"/>
      <c r="M283" s="51"/>
      <c r="N283" s="245"/>
      <c r="O283" s="266"/>
      <c r="P283" s="266"/>
      <c r="Q283" s="266"/>
      <c r="R283" s="266"/>
      <c r="S283" s="266"/>
      <c r="T283" s="266"/>
      <c r="U283" s="266"/>
      <c r="V283" s="266"/>
      <c r="W283" s="266"/>
      <c r="X283" s="266"/>
      <c r="Y283" s="266"/>
      <c r="Z283" s="266"/>
      <c r="AA283" s="266"/>
      <c r="AB283" s="266"/>
      <c r="AC283" s="266"/>
      <c r="AD283" s="266"/>
      <c r="AE283" s="266"/>
      <c r="AF283" s="266"/>
      <c r="AG283" s="266"/>
      <c r="AH283" s="266"/>
      <c r="AI283" s="266"/>
      <c r="AK283" s="266"/>
      <c r="AL283" s="266"/>
    </row>
    <row r="284" spans="2:38" s="63" customFormat="1" x14ac:dyDescent="0.25">
      <c r="B284" s="154"/>
      <c r="C284" s="154"/>
      <c r="D284" s="154"/>
      <c r="E284" s="154"/>
      <c r="F284" s="154"/>
      <c r="G284" s="37"/>
      <c r="H284" s="265"/>
      <c r="I284" s="266"/>
      <c r="J284" s="266"/>
      <c r="K284" s="266"/>
      <c r="L284" s="287"/>
      <c r="M284" s="51"/>
      <c r="N284" s="245"/>
      <c r="O284" s="266"/>
      <c r="P284" s="266"/>
      <c r="Q284" s="266"/>
      <c r="R284" s="266"/>
      <c r="S284" s="266"/>
      <c r="T284" s="266"/>
      <c r="U284" s="266"/>
      <c r="V284" s="266"/>
      <c r="W284" s="266"/>
      <c r="X284" s="266"/>
      <c r="Y284" s="266"/>
      <c r="Z284" s="266"/>
      <c r="AA284" s="266"/>
      <c r="AB284" s="266"/>
      <c r="AC284" s="266"/>
      <c r="AD284" s="266"/>
      <c r="AE284" s="266"/>
      <c r="AF284" s="266"/>
      <c r="AG284" s="266"/>
      <c r="AH284" s="266"/>
      <c r="AI284" s="266"/>
      <c r="AK284" s="266"/>
      <c r="AL284" s="266"/>
    </row>
    <row r="285" spans="2:38" s="63" customFormat="1" x14ac:dyDescent="0.25">
      <c r="B285" s="154"/>
      <c r="C285" s="154"/>
      <c r="D285" s="154"/>
      <c r="E285" s="154"/>
      <c r="F285" s="154"/>
      <c r="G285" s="37"/>
      <c r="H285" s="265"/>
      <c r="I285" s="266"/>
      <c r="J285" s="266"/>
      <c r="K285" s="266"/>
      <c r="L285" s="287"/>
      <c r="M285" s="51"/>
      <c r="N285" s="245"/>
      <c r="O285" s="266"/>
      <c r="P285" s="266"/>
      <c r="Q285" s="266"/>
      <c r="R285" s="266"/>
      <c r="S285" s="266"/>
      <c r="T285" s="266"/>
      <c r="U285" s="266"/>
      <c r="V285" s="266"/>
      <c r="W285" s="266"/>
      <c r="X285" s="266"/>
      <c r="Y285" s="266"/>
      <c r="Z285" s="266"/>
      <c r="AA285" s="266"/>
      <c r="AB285" s="266"/>
      <c r="AC285" s="266"/>
      <c r="AD285" s="266"/>
      <c r="AE285" s="266"/>
      <c r="AF285" s="266"/>
      <c r="AG285" s="266"/>
      <c r="AH285" s="266"/>
      <c r="AI285" s="266"/>
      <c r="AK285" s="266"/>
      <c r="AL285" s="266"/>
    </row>
    <row r="286" spans="2:38" s="63" customFormat="1" x14ac:dyDescent="0.25">
      <c r="B286" s="154"/>
      <c r="C286" s="154"/>
      <c r="D286" s="154"/>
      <c r="E286" s="154"/>
      <c r="F286" s="154"/>
      <c r="G286" s="37"/>
      <c r="H286" s="265"/>
      <c r="I286" s="266"/>
      <c r="J286" s="266"/>
      <c r="K286" s="266"/>
      <c r="L286" s="287"/>
      <c r="M286" s="51"/>
      <c r="N286" s="245"/>
      <c r="O286" s="266"/>
      <c r="P286" s="266"/>
      <c r="Q286" s="266"/>
      <c r="R286" s="266"/>
      <c r="S286" s="266"/>
      <c r="T286" s="266"/>
      <c r="U286" s="266"/>
      <c r="V286" s="266"/>
      <c r="W286" s="266"/>
      <c r="X286" s="266"/>
      <c r="Y286" s="266"/>
      <c r="Z286" s="266"/>
      <c r="AA286" s="266"/>
      <c r="AB286" s="266"/>
      <c r="AC286" s="266"/>
      <c r="AD286" s="266"/>
      <c r="AE286" s="266"/>
      <c r="AF286" s="266"/>
      <c r="AG286" s="266"/>
      <c r="AH286" s="266"/>
      <c r="AI286" s="266"/>
      <c r="AK286" s="266"/>
      <c r="AL286" s="266"/>
    </row>
    <row r="287" spans="2:38" s="63" customFormat="1" x14ac:dyDescent="0.25">
      <c r="B287" s="154"/>
      <c r="C287" s="154"/>
      <c r="D287" s="154"/>
      <c r="E287" s="154"/>
      <c r="F287" s="154"/>
      <c r="G287" s="37"/>
      <c r="H287" s="265"/>
      <c r="I287" s="266"/>
      <c r="J287" s="266"/>
      <c r="K287" s="266"/>
      <c r="L287" s="287"/>
      <c r="M287" s="51"/>
      <c r="N287" s="245"/>
      <c r="O287" s="266"/>
      <c r="P287" s="266"/>
      <c r="Q287" s="266"/>
      <c r="R287" s="266"/>
      <c r="S287" s="266"/>
      <c r="T287" s="266"/>
      <c r="U287" s="266"/>
      <c r="V287" s="266"/>
      <c r="W287" s="266"/>
      <c r="X287" s="266"/>
      <c r="Y287" s="266"/>
      <c r="Z287" s="266"/>
      <c r="AA287" s="266"/>
      <c r="AB287" s="266"/>
      <c r="AC287" s="266"/>
      <c r="AD287" s="266"/>
      <c r="AE287" s="266"/>
      <c r="AF287" s="266"/>
      <c r="AG287" s="266"/>
      <c r="AH287" s="266"/>
      <c r="AI287" s="266"/>
      <c r="AK287" s="266"/>
      <c r="AL287" s="266"/>
    </row>
    <row r="288" spans="2:38" s="63" customFormat="1" x14ac:dyDescent="0.25">
      <c r="B288" s="154"/>
      <c r="C288" s="154"/>
      <c r="D288" s="154"/>
      <c r="E288" s="154"/>
      <c r="F288" s="154"/>
      <c r="G288" s="37"/>
      <c r="H288" s="265"/>
      <c r="I288" s="266"/>
      <c r="J288" s="266"/>
      <c r="K288" s="266"/>
      <c r="L288" s="287"/>
      <c r="M288" s="51"/>
      <c r="N288" s="245"/>
      <c r="O288" s="266"/>
      <c r="P288" s="266"/>
      <c r="Q288" s="266"/>
      <c r="R288" s="266"/>
      <c r="S288" s="266"/>
      <c r="T288" s="266"/>
      <c r="U288" s="266"/>
      <c r="V288" s="266"/>
      <c r="W288" s="266"/>
      <c r="X288" s="266"/>
      <c r="Y288" s="266"/>
      <c r="Z288" s="266"/>
      <c r="AA288" s="266"/>
      <c r="AB288" s="266"/>
      <c r="AC288" s="266"/>
      <c r="AD288" s="266"/>
      <c r="AE288" s="266"/>
      <c r="AF288" s="266"/>
      <c r="AG288" s="266"/>
      <c r="AH288" s="266"/>
      <c r="AI288" s="266"/>
      <c r="AK288" s="266"/>
      <c r="AL288" s="266"/>
    </row>
    <row r="289" spans="2:38" s="63" customFormat="1" x14ac:dyDescent="0.25">
      <c r="B289" s="154"/>
      <c r="C289" s="154"/>
      <c r="D289" s="154"/>
      <c r="E289" s="154"/>
      <c r="F289" s="154"/>
      <c r="G289" s="37"/>
      <c r="H289" s="265"/>
      <c r="I289" s="266"/>
      <c r="J289" s="266"/>
      <c r="K289" s="266"/>
      <c r="L289" s="287"/>
      <c r="M289" s="51"/>
      <c r="N289" s="245"/>
      <c r="O289" s="266"/>
      <c r="P289" s="266"/>
      <c r="Q289" s="266"/>
      <c r="R289" s="266"/>
      <c r="S289" s="266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K289" s="266"/>
      <c r="AL289" s="266"/>
    </row>
    <row r="290" spans="2:38" s="63" customFormat="1" x14ac:dyDescent="0.25">
      <c r="B290" s="154"/>
      <c r="C290" s="154"/>
      <c r="D290" s="154"/>
      <c r="E290" s="154"/>
      <c r="F290" s="154"/>
      <c r="G290" s="37"/>
      <c r="H290" s="265"/>
      <c r="I290" s="266"/>
      <c r="J290" s="266"/>
      <c r="K290" s="266"/>
      <c r="L290" s="287"/>
      <c r="M290" s="51"/>
      <c r="N290" s="245"/>
      <c r="O290" s="266"/>
      <c r="P290" s="266"/>
      <c r="Q290" s="266"/>
      <c r="R290" s="266"/>
      <c r="S290" s="266"/>
      <c r="T290" s="266"/>
      <c r="U290" s="266"/>
      <c r="V290" s="266"/>
      <c r="W290" s="266"/>
      <c r="X290" s="266"/>
      <c r="Y290" s="266"/>
      <c r="Z290" s="266"/>
      <c r="AA290" s="266"/>
      <c r="AB290" s="266"/>
      <c r="AC290" s="266"/>
      <c r="AD290" s="266"/>
      <c r="AE290" s="266"/>
      <c r="AF290" s="266"/>
      <c r="AG290" s="266"/>
      <c r="AH290" s="266"/>
      <c r="AI290" s="266"/>
      <c r="AK290" s="266"/>
      <c r="AL290" s="266"/>
    </row>
    <row r="291" spans="2:38" s="63" customFormat="1" x14ac:dyDescent="0.25">
      <c r="B291" s="154"/>
      <c r="C291" s="154"/>
      <c r="D291" s="154"/>
      <c r="E291" s="154"/>
      <c r="F291" s="154"/>
      <c r="G291" s="37"/>
      <c r="H291" s="265"/>
      <c r="I291" s="266"/>
      <c r="J291" s="266"/>
      <c r="K291" s="266"/>
      <c r="L291" s="287"/>
      <c r="M291" s="51"/>
      <c r="N291" s="245"/>
      <c r="O291" s="266"/>
      <c r="P291" s="266"/>
      <c r="Q291" s="266"/>
      <c r="R291" s="266"/>
      <c r="S291" s="266"/>
      <c r="T291" s="266"/>
      <c r="U291" s="266"/>
      <c r="V291" s="266"/>
      <c r="W291" s="266"/>
      <c r="X291" s="266"/>
      <c r="Y291" s="266"/>
      <c r="Z291" s="266"/>
      <c r="AA291" s="266"/>
      <c r="AB291" s="266"/>
      <c r="AC291" s="266"/>
      <c r="AD291" s="266"/>
      <c r="AE291" s="266"/>
      <c r="AF291" s="266"/>
      <c r="AG291" s="266"/>
      <c r="AH291" s="266"/>
      <c r="AI291" s="266"/>
      <c r="AK291" s="266"/>
      <c r="AL291" s="266"/>
    </row>
    <row r="292" spans="2:38" s="63" customFormat="1" x14ac:dyDescent="0.25">
      <c r="B292" s="154"/>
      <c r="C292" s="154"/>
      <c r="D292" s="154"/>
      <c r="E292" s="154"/>
      <c r="F292" s="154"/>
      <c r="G292" s="37"/>
      <c r="H292" s="265"/>
      <c r="I292" s="266"/>
      <c r="J292" s="266"/>
      <c r="K292" s="266"/>
      <c r="L292" s="287"/>
      <c r="M292" s="51"/>
      <c r="N292" s="245"/>
      <c r="O292" s="266"/>
      <c r="P292" s="266"/>
      <c r="Q292" s="266"/>
      <c r="R292" s="266"/>
      <c r="S292" s="266"/>
      <c r="T292" s="266"/>
      <c r="U292" s="266"/>
      <c r="V292" s="266"/>
      <c r="W292" s="266"/>
      <c r="X292" s="266"/>
      <c r="Y292" s="266"/>
      <c r="Z292" s="266"/>
      <c r="AA292" s="266"/>
      <c r="AB292" s="266"/>
      <c r="AC292" s="266"/>
      <c r="AD292" s="266"/>
      <c r="AE292" s="266"/>
      <c r="AF292" s="266"/>
      <c r="AG292" s="266"/>
      <c r="AH292" s="266"/>
      <c r="AI292" s="266"/>
      <c r="AK292" s="266"/>
      <c r="AL292" s="266"/>
    </row>
    <row r="293" spans="2:38" s="63" customFormat="1" x14ac:dyDescent="0.25">
      <c r="B293" s="154"/>
      <c r="C293" s="154"/>
      <c r="D293" s="154"/>
      <c r="E293" s="154"/>
      <c r="F293" s="154"/>
      <c r="G293" s="37"/>
      <c r="H293" s="265"/>
      <c r="I293" s="266"/>
      <c r="J293" s="266"/>
      <c r="K293" s="266"/>
      <c r="L293" s="287"/>
      <c r="M293" s="51"/>
      <c r="N293" s="245"/>
      <c r="O293" s="266"/>
      <c r="P293" s="266"/>
      <c r="Q293" s="266"/>
      <c r="R293" s="266"/>
      <c r="S293" s="266"/>
      <c r="T293" s="266"/>
      <c r="U293" s="266"/>
      <c r="V293" s="266"/>
      <c r="W293" s="266"/>
      <c r="X293" s="266"/>
      <c r="Y293" s="266"/>
      <c r="Z293" s="266"/>
      <c r="AA293" s="266"/>
      <c r="AB293" s="266"/>
      <c r="AC293" s="266"/>
      <c r="AD293" s="266"/>
      <c r="AE293" s="266"/>
      <c r="AF293" s="266"/>
      <c r="AG293" s="266"/>
      <c r="AH293" s="266"/>
      <c r="AI293" s="266"/>
      <c r="AK293" s="266"/>
      <c r="AL293" s="266"/>
    </row>
    <row r="294" spans="2:38" s="63" customFormat="1" x14ac:dyDescent="0.25">
      <c r="B294" s="154"/>
      <c r="C294" s="154"/>
      <c r="D294" s="154"/>
      <c r="E294" s="154"/>
      <c r="F294" s="154"/>
      <c r="G294" s="37"/>
      <c r="H294" s="265"/>
      <c r="I294" s="266"/>
      <c r="J294" s="266"/>
      <c r="K294" s="266"/>
      <c r="L294" s="287"/>
      <c r="M294" s="51"/>
      <c r="N294" s="245"/>
      <c r="O294" s="266"/>
      <c r="P294" s="266"/>
      <c r="Q294" s="266"/>
      <c r="R294" s="266"/>
      <c r="S294" s="266"/>
      <c r="T294" s="266"/>
      <c r="U294" s="266"/>
      <c r="V294" s="266"/>
      <c r="W294" s="266"/>
      <c r="X294" s="266"/>
      <c r="Y294" s="266"/>
      <c r="Z294" s="266"/>
      <c r="AA294" s="266"/>
      <c r="AB294" s="266"/>
      <c r="AC294" s="266"/>
      <c r="AD294" s="266"/>
      <c r="AE294" s="266"/>
      <c r="AF294" s="266"/>
      <c r="AG294" s="266"/>
      <c r="AH294" s="266"/>
      <c r="AI294" s="266"/>
      <c r="AK294" s="266"/>
      <c r="AL294" s="266"/>
    </row>
    <row r="295" spans="2:38" s="63" customFormat="1" x14ac:dyDescent="0.25">
      <c r="B295" s="154"/>
      <c r="C295" s="154"/>
      <c r="D295" s="154"/>
      <c r="E295" s="154"/>
      <c r="F295" s="154"/>
      <c r="G295" s="37"/>
      <c r="H295" s="265"/>
      <c r="I295" s="266"/>
      <c r="J295" s="266"/>
      <c r="K295" s="266"/>
      <c r="L295" s="287"/>
      <c r="M295" s="51"/>
      <c r="N295" s="245"/>
      <c r="O295" s="266"/>
      <c r="P295" s="266"/>
      <c r="Q295" s="266"/>
      <c r="R295" s="266"/>
      <c r="S295" s="266"/>
      <c r="T295" s="266"/>
      <c r="U295" s="266"/>
      <c r="V295" s="266"/>
      <c r="W295" s="266"/>
      <c r="X295" s="266"/>
      <c r="Y295" s="266"/>
      <c r="Z295" s="266"/>
      <c r="AA295" s="266"/>
      <c r="AB295" s="266"/>
      <c r="AC295" s="266"/>
      <c r="AD295" s="266"/>
      <c r="AE295" s="266"/>
      <c r="AF295" s="266"/>
      <c r="AG295" s="266"/>
      <c r="AH295" s="266"/>
      <c r="AI295" s="266"/>
      <c r="AK295" s="266"/>
      <c r="AL295" s="266"/>
    </row>
    <row r="296" spans="2:38" s="63" customFormat="1" x14ac:dyDescent="0.25">
      <c r="B296" s="154"/>
      <c r="C296" s="154"/>
      <c r="D296" s="154"/>
      <c r="E296" s="154"/>
      <c r="F296" s="154"/>
      <c r="G296" s="37"/>
      <c r="H296" s="265"/>
      <c r="I296" s="266"/>
      <c r="J296" s="266"/>
      <c r="K296" s="266"/>
      <c r="L296" s="287"/>
      <c r="M296" s="51"/>
      <c r="N296" s="245"/>
      <c r="O296" s="266"/>
      <c r="P296" s="266"/>
      <c r="Q296" s="266"/>
      <c r="R296" s="266"/>
      <c r="S296" s="266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K296" s="266"/>
      <c r="AL296" s="266"/>
    </row>
    <row r="297" spans="2:38" s="63" customFormat="1" x14ac:dyDescent="0.25">
      <c r="B297" s="154"/>
      <c r="C297" s="154"/>
      <c r="D297" s="154"/>
      <c r="E297" s="154"/>
      <c r="F297" s="154"/>
      <c r="G297" s="37"/>
      <c r="H297" s="265"/>
      <c r="I297" s="266"/>
      <c r="J297" s="266"/>
      <c r="K297" s="266"/>
      <c r="L297" s="287"/>
      <c r="M297" s="51"/>
      <c r="N297" s="245"/>
      <c r="O297" s="266"/>
      <c r="P297" s="266"/>
      <c r="Q297" s="266"/>
      <c r="R297" s="266"/>
      <c r="S297" s="266"/>
      <c r="T297" s="266"/>
      <c r="U297" s="266"/>
      <c r="V297" s="266"/>
      <c r="W297" s="266"/>
      <c r="X297" s="266"/>
      <c r="Y297" s="266"/>
      <c r="Z297" s="266"/>
      <c r="AA297" s="266"/>
      <c r="AB297" s="266"/>
      <c r="AC297" s="266"/>
      <c r="AD297" s="266"/>
      <c r="AE297" s="266"/>
      <c r="AF297" s="266"/>
      <c r="AG297" s="266"/>
      <c r="AH297" s="266"/>
      <c r="AI297" s="266"/>
      <c r="AK297" s="266"/>
      <c r="AL297" s="266"/>
    </row>
    <row r="298" spans="2:38" s="63" customFormat="1" x14ac:dyDescent="0.25">
      <c r="B298" s="154"/>
      <c r="C298" s="154"/>
      <c r="D298" s="154"/>
      <c r="E298" s="154"/>
      <c r="F298" s="154"/>
      <c r="G298" s="37"/>
      <c r="H298" s="265"/>
      <c r="I298" s="266"/>
      <c r="J298" s="266"/>
      <c r="K298" s="266"/>
      <c r="L298" s="287"/>
      <c r="M298" s="51"/>
      <c r="N298" s="245"/>
      <c r="O298" s="266"/>
      <c r="P298" s="266"/>
      <c r="Q298" s="266"/>
      <c r="R298" s="266"/>
      <c r="S298" s="266"/>
      <c r="T298" s="266"/>
      <c r="U298" s="266"/>
      <c r="V298" s="266"/>
      <c r="W298" s="266"/>
      <c r="X298" s="266"/>
      <c r="Y298" s="266"/>
      <c r="Z298" s="266"/>
      <c r="AA298" s="266"/>
      <c r="AB298" s="266"/>
      <c r="AC298" s="266"/>
      <c r="AD298" s="266"/>
      <c r="AE298" s="266"/>
      <c r="AF298" s="266"/>
      <c r="AG298" s="266"/>
      <c r="AH298" s="266"/>
      <c r="AI298" s="266"/>
      <c r="AK298" s="266"/>
      <c r="AL298" s="266"/>
    </row>
    <row r="299" spans="2:38" s="63" customFormat="1" x14ac:dyDescent="0.25">
      <c r="B299" s="154"/>
      <c r="C299" s="154"/>
      <c r="D299" s="154"/>
      <c r="E299" s="154"/>
      <c r="F299" s="154"/>
      <c r="G299" s="37"/>
      <c r="H299" s="265"/>
      <c r="I299" s="266"/>
      <c r="J299" s="266"/>
      <c r="K299" s="266"/>
      <c r="L299" s="287"/>
      <c r="M299" s="51"/>
      <c r="N299" s="245"/>
      <c r="O299" s="266"/>
      <c r="P299" s="266"/>
      <c r="Q299" s="266"/>
      <c r="R299" s="266"/>
      <c r="S299" s="266"/>
      <c r="T299" s="266"/>
      <c r="U299" s="266"/>
      <c r="V299" s="266"/>
      <c r="W299" s="266"/>
      <c r="X299" s="266"/>
      <c r="Y299" s="266"/>
      <c r="Z299" s="266"/>
      <c r="AA299" s="266"/>
      <c r="AB299" s="266"/>
      <c r="AC299" s="266"/>
      <c r="AD299" s="266"/>
      <c r="AE299" s="266"/>
      <c r="AF299" s="266"/>
      <c r="AG299" s="266"/>
      <c r="AH299" s="266"/>
      <c r="AI299" s="266"/>
      <c r="AK299" s="266"/>
      <c r="AL299" s="266"/>
    </row>
    <row r="300" spans="2:38" s="63" customFormat="1" x14ac:dyDescent="0.25">
      <c r="B300" s="154"/>
      <c r="C300" s="154"/>
      <c r="D300" s="154"/>
      <c r="E300" s="154"/>
      <c r="F300" s="154"/>
      <c r="G300" s="37"/>
      <c r="H300" s="265"/>
      <c r="I300" s="266"/>
      <c r="J300" s="266"/>
      <c r="K300" s="266"/>
      <c r="L300" s="287"/>
      <c r="M300" s="51"/>
      <c r="N300" s="245"/>
      <c r="O300" s="266"/>
      <c r="P300" s="266"/>
      <c r="Q300" s="266"/>
      <c r="R300" s="266"/>
      <c r="S300" s="266"/>
      <c r="T300" s="266"/>
      <c r="U300" s="266"/>
      <c r="V300" s="266"/>
      <c r="W300" s="266"/>
      <c r="X300" s="266"/>
      <c r="Y300" s="266"/>
      <c r="Z300" s="266"/>
      <c r="AA300" s="266"/>
      <c r="AB300" s="266"/>
      <c r="AC300" s="266"/>
      <c r="AD300" s="266"/>
      <c r="AE300" s="266"/>
      <c r="AF300" s="266"/>
      <c r="AG300" s="266"/>
      <c r="AH300" s="266"/>
      <c r="AI300" s="266"/>
      <c r="AK300" s="266"/>
      <c r="AL300" s="266"/>
    </row>
    <row r="301" spans="2:38" x14ac:dyDescent="0.25">
      <c r="L301" s="287"/>
    </row>
    <row r="302" spans="2:38" x14ac:dyDescent="0.25">
      <c r="L302" s="287"/>
    </row>
    <row r="303" spans="2:38" x14ac:dyDescent="0.25">
      <c r="L303" s="287"/>
    </row>
    <row r="304" spans="2:38" x14ac:dyDescent="0.25">
      <c r="L304" s="287"/>
    </row>
    <row r="305" spans="12:12" x14ac:dyDescent="0.25">
      <c r="L305" s="287"/>
    </row>
    <row r="306" spans="12:12" x14ac:dyDescent="0.25">
      <c r="L306" s="287"/>
    </row>
    <row r="307" spans="12:12" x14ac:dyDescent="0.25">
      <c r="L307" s="287"/>
    </row>
    <row r="308" spans="12:12" x14ac:dyDescent="0.25">
      <c r="L308" s="287"/>
    </row>
    <row r="309" spans="12:12" x14ac:dyDescent="0.25">
      <c r="L309" s="287"/>
    </row>
    <row r="310" spans="12:12" x14ac:dyDescent="0.25">
      <c r="L310" s="287"/>
    </row>
    <row r="311" spans="12:12" x14ac:dyDescent="0.25">
      <c r="L311" s="287"/>
    </row>
    <row r="312" spans="12:12" x14ac:dyDescent="0.25">
      <c r="L312" s="287"/>
    </row>
    <row r="313" spans="12:12" x14ac:dyDescent="0.25">
      <c r="L313" s="287"/>
    </row>
    <row r="314" spans="12:12" x14ac:dyDescent="0.25">
      <c r="L314" s="287"/>
    </row>
    <row r="315" spans="12:12" x14ac:dyDescent="0.25">
      <c r="L315" s="287"/>
    </row>
    <row r="316" spans="12:12" x14ac:dyDescent="0.25">
      <c r="L316" s="287"/>
    </row>
    <row r="317" spans="12:12" x14ac:dyDescent="0.25">
      <c r="L317" s="287"/>
    </row>
    <row r="318" spans="12:12" x14ac:dyDescent="0.25">
      <c r="L318" s="287"/>
    </row>
    <row r="319" spans="12:12" x14ac:dyDescent="0.25">
      <c r="L319" s="287"/>
    </row>
    <row r="320" spans="12:12" x14ac:dyDescent="0.25">
      <c r="L320" s="287"/>
    </row>
    <row r="321" spans="12:12" x14ac:dyDescent="0.25">
      <c r="L321" s="287"/>
    </row>
    <row r="322" spans="12:12" x14ac:dyDescent="0.25">
      <c r="L322" s="287"/>
    </row>
    <row r="323" spans="12:12" x14ac:dyDescent="0.25">
      <c r="L323" s="287"/>
    </row>
    <row r="324" spans="12:12" x14ac:dyDescent="0.25">
      <c r="L324" s="287"/>
    </row>
    <row r="325" spans="12:12" x14ac:dyDescent="0.25">
      <c r="L325" s="287"/>
    </row>
    <row r="326" spans="12:12" x14ac:dyDescent="0.25">
      <c r="L326" s="287"/>
    </row>
    <row r="327" spans="12:12" x14ac:dyDescent="0.25">
      <c r="L327" s="287"/>
    </row>
    <row r="328" spans="12:12" x14ac:dyDescent="0.25">
      <c r="L328" s="287"/>
    </row>
    <row r="329" spans="12:12" x14ac:dyDescent="0.25">
      <c r="L329" s="287"/>
    </row>
    <row r="330" spans="12:12" x14ac:dyDescent="0.25">
      <c r="L330" s="287"/>
    </row>
    <row r="331" spans="12:12" x14ac:dyDescent="0.25">
      <c r="L331" s="287"/>
    </row>
    <row r="332" spans="12:12" x14ac:dyDescent="0.25">
      <c r="L332" s="287"/>
    </row>
    <row r="333" spans="12:12" x14ac:dyDescent="0.25">
      <c r="L333" s="287"/>
    </row>
    <row r="334" spans="12:12" x14ac:dyDescent="0.25">
      <c r="L334" s="287"/>
    </row>
    <row r="335" spans="12:12" x14ac:dyDescent="0.25">
      <c r="L335" s="287"/>
    </row>
    <row r="336" spans="12:12" x14ac:dyDescent="0.25">
      <c r="L336" s="287"/>
    </row>
    <row r="337" spans="12:12" x14ac:dyDescent="0.25">
      <c r="L337" s="287"/>
    </row>
    <row r="338" spans="12:12" x14ac:dyDescent="0.25">
      <c r="L338" s="287"/>
    </row>
    <row r="339" spans="12:12" x14ac:dyDescent="0.25">
      <c r="L339" s="287"/>
    </row>
    <row r="340" spans="12:12" x14ac:dyDescent="0.25">
      <c r="L340" s="287"/>
    </row>
    <row r="341" spans="12:12" x14ac:dyDescent="0.25">
      <c r="L341" s="287"/>
    </row>
    <row r="342" spans="12:12" x14ac:dyDescent="0.25">
      <c r="L342" s="287"/>
    </row>
    <row r="343" spans="12:12" x14ac:dyDescent="0.25">
      <c r="L343" s="287"/>
    </row>
    <row r="344" spans="12:12" x14ac:dyDescent="0.25">
      <c r="L344" s="287"/>
    </row>
    <row r="345" spans="12:12" x14ac:dyDescent="0.25">
      <c r="L345" s="287"/>
    </row>
    <row r="346" spans="12:12" x14ac:dyDescent="0.25">
      <c r="L346" s="287"/>
    </row>
    <row r="347" spans="12:12" x14ac:dyDescent="0.25">
      <c r="L347" s="287"/>
    </row>
    <row r="348" spans="12:12" x14ac:dyDescent="0.25">
      <c r="L348" s="287"/>
    </row>
    <row r="349" spans="12:12" x14ac:dyDescent="0.25">
      <c r="L349" s="287"/>
    </row>
    <row r="350" spans="12:12" x14ac:dyDescent="0.25">
      <c r="L350" s="287"/>
    </row>
    <row r="351" spans="12:12" x14ac:dyDescent="0.25">
      <c r="L351" s="287"/>
    </row>
    <row r="352" spans="12:12" x14ac:dyDescent="0.25">
      <c r="L352" s="287"/>
    </row>
    <row r="353" spans="12:12" x14ac:dyDescent="0.25">
      <c r="L353" s="287"/>
    </row>
    <row r="354" spans="12:12" x14ac:dyDescent="0.25">
      <c r="L354" s="287"/>
    </row>
    <row r="355" spans="12:12" x14ac:dyDescent="0.25">
      <c r="L355" s="287"/>
    </row>
    <row r="356" spans="12:12" x14ac:dyDescent="0.25">
      <c r="L356" s="287"/>
    </row>
    <row r="357" spans="12:12" x14ac:dyDescent="0.25">
      <c r="L357" s="287"/>
    </row>
    <row r="358" spans="12:12" x14ac:dyDescent="0.25">
      <c r="L358" s="287"/>
    </row>
    <row r="359" spans="12:12" x14ac:dyDescent="0.25">
      <c r="L359" s="287"/>
    </row>
    <row r="360" spans="12:12" x14ac:dyDescent="0.25">
      <c r="L360" s="287"/>
    </row>
    <row r="361" spans="12:12" x14ac:dyDescent="0.25">
      <c r="L361" s="287"/>
    </row>
    <row r="362" spans="12:12" x14ac:dyDescent="0.25">
      <c r="L362" s="287"/>
    </row>
    <row r="363" spans="12:12" x14ac:dyDescent="0.25">
      <c r="L363" s="287"/>
    </row>
    <row r="364" spans="12:12" x14ac:dyDescent="0.25">
      <c r="L364" s="287"/>
    </row>
    <row r="365" spans="12:12" x14ac:dyDescent="0.25">
      <c r="L365" s="287"/>
    </row>
    <row r="366" spans="12:12" x14ac:dyDescent="0.25">
      <c r="L366" s="287"/>
    </row>
    <row r="367" spans="12:12" x14ac:dyDescent="0.25">
      <c r="L367" s="287"/>
    </row>
    <row r="368" spans="12:12" x14ac:dyDescent="0.25">
      <c r="L368" s="287"/>
    </row>
    <row r="369" spans="12:12" x14ac:dyDescent="0.25">
      <c r="L369" s="287"/>
    </row>
    <row r="370" spans="12:12" x14ac:dyDescent="0.25">
      <c r="L370" s="287"/>
    </row>
    <row r="371" spans="12:12" x14ac:dyDescent="0.25">
      <c r="L371" s="287"/>
    </row>
    <row r="372" spans="12:12" x14ac:dyDescent="0.25">
      <c r="L372" s="287"/>
    </row>
    <row r="373" spans="12:12" x14ac:dyDescent="0.25">
      <c r="L373" s="287"/>
    </row>
    <row r="374" spans="12:12" x14ac:dyDescent="0.25">
      <c r="L374" s="287"/>
    </row>
    <row r="375" spans="12:12" x14ac:dyDescent="0.25">
      <c r="L375" s="287"/>
    </row>
    <row r="376" spans="12:12" x14ac:dyDescent="0.25">
      <c r="L376" s="287"/>
    </row>
    <row r="377" spans="12:12" x14ac:dyDescent="0.25">
      <c r="L377" s="287"/>
    </row>
    <row r="378" spans="12:12" x14ac:dyDescent="0.25">
      <c r="L378" s="287"/>
    </row>
    <row r="379" spans="12:12" x14ac:dyDescent="0.25">
      <c r="L379" s="287"/>
    </row>
    <row r="380" spans="12:12" x14ac:dyDescent="0.25">
      <c r="L380" s="287"/>
    </row>
    <row r="381" spans="12:12" x14ac:dyDescent="0.25">
      <c r="L381" s="287"/>
    </row>
    <row r="382" spans="12:12" x14ac:dyDescent="0.25">
      <c r="L382" s="287"/>
    </row>
    <row r="383" spans="12:12" x14ac:dyDescent="0.25">
      <c r="L383" s="287"/>
    </row>
    <row r="384" spans="12:12" x14ac:dyDescent="0.25">
      <c r="L384" s="287"/>
    </row>
    <row r="385" spans="12:12" x14ac:dyDescent="0.25">
      <c r="L385" s="287"/>
    </row>
    <row r="386" spans="12:12" x14ac:dyDescent="0.25">
      <c r="L386" s="287"/>
    </row>
    <row r="387" spans="12:12" x14ac:dyDescent="0.25">
      <c r="L387" s="287"/>
    </row>
    <row r="388" spans="12:12" x14ac:dyDescent="0.25">
      <c r="L388" s="287"/>
    </row>
    <row r="389" spans="12:12" x14ac:dyDescent="0.25">
      <c r="L389" s="287"/>
    </row>
    <row r="390" spans="12:12" x14ac:dyDescent="0.25">
      <c r="L390" s="287"/>
    </row>
    <row r="391" spans="12:12" x14ac:dyDescent="0.25">
      <c r="L391" s="287"/>
    </row>
    <row r="392" spans="12:12" x14ac:dyDescent="0.25">
      <c r="L392" s="287"/>
    </row>
    <row r="393" spans="12:12" x14ac:dyDescent="0.25">
      <c r="L393" s="287"/>
    </row>
    <row r="394" spans="12:12" x14ac:dyDescent="0.25">
      <c r="L394" s="287"/>
    </row>
    <row r="395" spans="12:12" x14ac:dyDescent="0.25">
      <c r="L395" s="287"/>
    </row>
    <row r="396" spans="12:12" x14ac:dyDescent="0.25">
      <c r="L396" s="287"/>
    </row>
  </sheetData>
  <autoFilter ref="B2:F137"/>
  <sortState ref="O17:AI232">
    <sortCondition descending="1" ref="AG17:AG232"/>
  </sortState>
  <mergeCells count="3">
    <mergeCell ref="H14:L14"/>
    <mergeCell ref="O15:AI15"/>
    <mergeCell ref="H92:K92"/>
  </mergeCells>
  <hyperlinks>
    <hyperlink ref="Q133" r:id="rId5" display="E:\AppData\Roaming\Downloads\Directorio Cruz Verde\FOTOS DROGUERIAS\ACUÑA\ACUÑA LAS VILLAS.jpg"/>
    <hyperlink ref="Q134" r:id="rId6" display="E:\AppData\Roaming\Downloads\Directorio Cruz Verde\FOTOS DROGUERIAS\ACUÑA\ACUÑA SALITRE.jpg"/>
    <hyperlink ref="Q207" r:id="rId7" display="E:\AppData\Roaming\Downloads\Directorio Cruz Verde\FOTOS DROGUERIAS\ACUÑA\ACUÑA MODELIA.jpg"/>
    <hyperlink ref="Q212" r:id="rId8" display="E:\AppData\Roaming\Downloads\Directorio Cruz Verde\FOTOS DROGUERIAS\ACUÑA\ACUÑA PUENTE LARGO.jpg"/>
    <hyperlink ref="Q215" r:id="rId9" display="E:\AppData\Roaming\Downloads\Directorio Cruz Verde\FOTOS DROGUERIAS\ACUÑA\ACUÑA TINTALITO.jpg"/>
    <hyperlink ref="Q216" r:id="rId10" display="E:\AppData\Roaming\Downloads\Directorio Cruz Verde\FOTOS DROGUERIAS\ACUÑA\ACUÑA UNICENTRO OCCIDENTE.jpg"/>
    <hyperlink ref="Q217" r:id="rId11" display="E:\AppData\Roaming\Downloads\Directorio Cruz Verde\FOTOS DROGUERIAS\ACUÑA\ACUÑA VENECIA.jpg"/>
  </hyperlinks>
  <pageMargins left="0.7" right="0.7" top="0.75" bottom="0.75" header="0.3" footer="0.3"/>
  <pageSetup paperSize="9" orientation="portrait" r:id="rId12"/>
  <drawing r:id="rId1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O397"/>
  <sheetViews>
    <sheetView topLeftCell="F16" zoomScale="70" zoomScaleNormal="70" workbookViewId="0">
      <selection activeCell="B3" sqref="B3"/>
    </sheetView>
  </sheetViews>
  <sheetFormatPr baseColWidth="10" defaultRowHeight="15" x14ac:dyDescent="0.25"/>
  <cols>
    <col min="1" max="1" width="2.85546875" style="51" customWidth="1"/>
    <col min="2" max="2" width="15.42578125" style="351" customWidth="1"/>
    <col min="3" max="3" width="11.85546875" style="351" customWidth="1"/>
    <col min="4" max="4" width="37" style="351" customWidth="1"/>
    <col min="5" max="5" width="21.28515625" style="351" customWidth="1"/>
    <col min="6" max="6" width="18" style="351" customWidth="1"/>
    <col min="7" max="7" width="6.28515625" style="37" customWidth="1"/>
    <col min="8" max="8" width="15.85546875" style="265" customWidth="1"/>
    <col min="9" max="9" width="6.7109375" style="266" customWidth="1"/>
    <col min="10" max="11" width="21.7109375" style="266" customWidth="1"/>
    <col min="12" max="12" width="15.42578125" style="266" customWidth="1"/>
    <col min="13" max="13" width="15.42578125" style="51" customWidth="1"/>
    <col min="14" max="14" width="19.85546875" style="266" customWidth="1"/>
    <col min="15" max="15" width="9.140625" style="266" customWidth="1"/>
    <col min="16" max="16" width="30.5703125" style="266" customWidth="1"/>
    <col min="17" max="18" width="7.7109375" style="266" bestFit="1" customWidth="1"/>
    <col min="19" max="19" width="7.85546875" style="266" bestFit="1" customWidth="1"/>
    <col min="20" max="20" width="7.7109375" style="266" bestFit="1" customWidth="1"/>
    <col min="21" max="22" width="8.28515625" style="266" customWidth="1"/>
    <col min="23" max="32" width="8.28515625" style="266" hidden="1" customWidth="1"/>
    <col min="33" max="33" width="10.140625" style="266" hidden="1" customWidth="1"/>
    <col min="34" max="34" width="13.140625" style="266" hidden="1" customWidth="1"/>
    <col min="35" max="35" width="11.7109375" style="266" bestFit="1" customWidth="1"/>
    <col min="36" max="37" width="12.5703125" style="266" bestFit="1" customWidth="1"/>
    <col min="38" max="38" width="13" style="51" customWidth="1"/>
    <col min="39" max="39" width="20.140625" style="266" customWidth="1"/>
    <col min="40" max="40" width="6.7109375" style="266" bestFit="1" customWidth="1"/>
    <col min="41" max="16384" width="11.42578125" style="51"/>
  </cols>
  <sheetData>
    <row r="1" spans="2:40" s="47" customFormat="1" ht="15.75" x14ac:dyDescent="0.25">
      <c r="B1" s="347"/>
      <c r="C1" s="347"/>
      <c r="D1" s="353"/>
      <c r="E1" s="347"/>
      <c r="F1" s="347"/>
      <c r="G1" s="219"/>
      <c r="H1" s="330"/>
      <c r="I1" s="245"/>
      <c r="J1" s="268"/>
      <c r="K1" s="268"/>
      <c r="L1" s="268"/>
      <c r="N1" s="268"/>
      <c r="O1" s="268"/>
      <c r="P1" s="268"/>
      <c r="Q1" s="268"/>
      <c r="R1" s="268"/>
      <c r="S1" s="268"/>
      <c r="T1" s="268"/>
      <c r="U1" s="268"/>
      <c r="V1" s="268"/>
      <c r="W1" s="268"/>
      <c r="X1" s="268"/>
      <c r="Y1" s="268"/>
      <c r="Z1" s="268"/>
      <c r="AA1" s="268"/>
      <c r="AB1" s="268"/>
      <c r="AC1" s="268"/>
      <c r="AD1" s="268"/>
      <c r="AE1" s="268"/>
      <c r="AF1" s="268"/>
      <c r="AG1" s="268"/>
      <c r="AH1" s="268"/>
      <c r="AI1" s="268"/>
      <c r="AJ1" s="268"/>
      <c r="AK1" s="268"/>
      <c r="AM1" s="268"/>
      <c r="AN1" s="268"/>
    </row>
    <row r="2" spans="2:40" ht="19.5" customHeight="1" x14ac:dyDescent="0.25">
      <c r="B2" s="338" t="s">
        <v>498</v>
      </c>
      <c r="C2" s="338" t="s">
        <v>525</v>
      </c>
      <c r="D2" s="337" t="s">
        <v>497</v>
      </c>
      <c r="E2" s="338" t="s">
        <v>184</v>
      </c>
      <c r="F2" s="338" t="s">
        <v>0</v>
      </c>
      <c r="H2" s="330"/>
      <c r="I2" s="245"/>
      <c r="J2" s="271"/>
      <c r="K2" s="271"/>
      <c r="L2" s="271"/>
    </row>
    <row r="3" spans="2:40" x14ac:dyDescent="0.25">
      <c r="B3" s="341">
        <v>43252.515277777777</v>
      </c>
      <c r="C3" s="342">
        <v>460</v>
      </c>
      <c r="D3" s="343" t="s">
        <v>352</v>
      </c>
      <c r="E3" s="342" t="s">
        <v>103</v>
      </c>
      <c r="F3" s="339" t="s">
        <v>2</v>
      </c>
      <c r="H3" s="395" t="s">
        <v>526</v>
      </c>
      <c r="I3" s="396"/>
      <c r="J3" s="272"/>
      <c r="K3" s="272"/>
      <c r="L3" s="272"/>
      <c r="N3" s="295"/>
    </row>
    <row r="4" spans="2:40" x14ac:dyDescent="0.25">
      <c r="B4" s="341">
        <v>43252.661111111112</v>
      </c>
      <c r="C4" s="342">
        <v>512</v>
      </c>
      <c r="D4" s="343" t="s">
        <v>529</v>
      </c>
      <c r="E4" s="342" t="s">
        <v>7</v>
      </c>
      <c r="F4" s="339" t="s">
        <v>2</v>
      </c>
      <c r="H4" s="381"/>
      <c r="I4" s="381" t="s">
        <v>5</v>
      </c>
      <c r="J4" s="272"/>
      <c r="K4" s="272"/>
      <c r="L4" s="272"/>
      <c r="N4" s="265"/>
      <c r="O4" s="298"/>
    </row>
    <row r="5" spans="2:40" x14ac:dyDescent="0.25">
      <c r="B5" s="341">
        <v>43252.787499999999</v>
      </c>
      <c r="C5" s="342">
        <v>120</v>
      </c>
      <c r="D5" s="343" t="s">
        <v>226</v>
      </c>
      <c r="E5" s="342" t="s">
        <v>39</v>
      </c>
      <c r="F5" s="339" t="s">
        <v>1</v>
      </c>
      <c r="H5" s="373" t="s">
        <v>2</v>
      </c>
      <c r="I5" s="380">
        <v>45</v>
      </c>
      <c r="J5" s="272"/>
      <c r="K5" s="272"/>
      <c r="L5" s="272"/>
      <c r="N5" s="265"/>
      <c r="O5" s="298"/>
    </row>
    <row r="6" spans="2:40" x14ac:dyDescent="0.25">
      <c r="B6" s="341">
        <v>43253.490277777775</v>
      </c>
      <c r="C6" s="342">
        <v>201</v>
      </c>
      <c r="D6" s="343" t="s">
        <v>307</v>
      </c>
      <c r="E6" s="342" t="s">
        <v>75</v>
      </c>
      <c r="F6" s="339" t="s">
        <v>1</v>
      </c>
      <c r="H6" s="373" t="s">
        <v>1</v>
      </c>
      <c r="I6" s="380">
        <v>55</v>
      </c>
      <c r="J6" s="272"/>
      <c r="K6" s="272"/>
      <c r="L6" s="272"/>
      <c r="N6" s="265"/>
      <c r="O6" s="298"/>
    </row>
    <row r="7" spans="2:40" x14ac:dyDescent="0.25">
      <c r="B7" s="341">
        <v>43253.564583333333</v>
      </c>
      <c r="C7" s="342">
        <v>458</v>
      </c>
      <c r="D7" s="343" t="s">
        <v>341</v>
      </c>
      <c r="E7" s="342" t="s">
        <v>343</v>
      </c>
      <c r="F7" s="339" t="s">
        <v>2</v>
      </c>
      <c r="H7" s="373" t="s">
        <v>560</v>
      </c>
      <c r="I7" s="380">
        <v>4</v>
      </c>
      <c r="J7" s="272"/>
      <c r="K7" s="272"/>
      <c r="L7" s="272"/>
      <c r="O7" s="298"/>
      <c r="S7" s="299"/>
      <c r="T7" s="299"/>
      <c r="U7" s="299"/>
      <c r="V7" s="299"/>
      <c r="W7" s="299"/>
      <c r="X7" s="299"/>
      <c r="Y7" s="299"/>
      <c r="Z7" s="299"/>
      <c r="AA7" s="299"/>
      <c r="AB7" s="299"/>
      <c r="AC7" s="299"/>
      <c r="AD7" s="299"/>
      <c r="AE7" s="299"/>
      <c r="AF7" s="299"/>
      <c r="AG7" s="299"/>
      <c r="AH7" s="299"/>
    </row>
    <row r="8" spans="2:40" x14ac:dyDescent="0.25">
      <c r="B8" s="341">
        <v>43253.569444444445</v>
      </c>
      <c r="C8" s="342">
        <v>458</v>
      </c>
      <c r="D8" s="343" t="s">
        <v>341</v>
      </c>
      <c r="E8" s="342" t="s">
        <v>343</v>
      </c>
      <c r="F8" s="339" t="s">
        <v>1</v>
      </c>
      <c r="H8" s="373" t="s">
        <v>3</v>
      </c>
      <c r="I8" s="380">
        <v>104</v>
      </c>
    </row>
    <row r="9" spans="2:40" x14ac:dyDescent="0.25">
      <c r="B9" s="341">
        <v>43253.586111111108</v>
      </c>
      <c r="C9" s="342">
        <v>458</v>
      </c>
      <c r="D9" s="343" t="s">
        <v>341</v>
      </c>
      <c r="E9" s="342" t="s">
        <v>343</v>
      </c>
      <c r="F9" s="339" t="s">
        <v>2</v>
      </c>
    </row>
    <row r="10" spans="2:40" x14ac:dyDescent="0.25">
      <c r="B10" s="341">
        <v>43255.505555555559</v>
      </c>
      <c r="C10" s="342">
        <v>161</v>
      </c>
      <c r="D10" s="343" t="s">
        <v>240</v>
      </c>
      <c r="E10" s="342" t="s">
        <v>34</v>
      </c>
      <c r="F10" s="339" t="s">
        <v>1</v>
      </c>
    </row>
    <row r="11" spans="2:40" x14ac:dyDescent="0.25">
      <c r="B11" s="341">
        <v>43255.629861111112</v>
      </c>
      <c r="C11" s="342">
        <v>495</v>
      </c>
      <c r="D11" s="343" t="s">
        <v>550</v>
      </c>
      <c r="E11" s="342" t="s">
        <v>343</v>
      </c>
      <c r="F11" s="339" t="s">
        <v>2</v>
      </c>
    </row>
    <row r="12" spans="2:40" x14ac:dyDescent="0.25">
      <c r="B12" s="341">
        <v>43255.749305555553</v>
      </c>
      <c r="C12" s="342">
        <v>188</v>
      </c>
      <c r="D12" s="343" t="s">
        <v>229</v>
      </c>
      <c r="E12" s="342" t="s">
        <v>39</v>
      </c>
      <c r="F12" s="339" t="s">
        <v>1</v>
      </c>
    </row>
    <row r="13" spans="2:40" x14ac:dyDescent="0.25">
      <c r="B13" s="344">
        <v>43256.381249999999</v>
      </c>
      <c r="C13" s="342">
        <v>459</v>
      </c>
      <c r="D13" s="343" t="s">
        <v>556</v>
      </c>
      <c r="E13" s="342" t="s">
        <v>343</v>
      </c>
      <c r="F13" s="340" t="s">
        <v>560</v>
      </c>
    </row>
    <row r="14" spans="2:40" x14ac:dyDescent="0.25">
      <c r="B14" s="341">
        <v>43256.434027777781</v>
      </c>
      <c r="C14" s="342">
        <v>162</v>
      </c>
      <c r="D14" s="343" t="s">
        <v>557</v>
      </c>
      <c r="E14" s="342" t="s">
        <v>19</v>
      </c>
      <c r="F14" s="339" t="s">
        <v>2</v>
      </c>
      <c r="H14" s="576" t="s">
        <v>622</v>
      </c>
      <c r="I14" s="576"/>
      <c r="J14" s="576"/>
      <c r="K14" s="576"/>
      <c r="L14" s="576"/>
      <c r="M14" s="357"/>
    </row>
    <row r="15" spans="2:40" ht="25.5" x14ac:dyDescent="0.25">
      <c r="B15" s="341">
        <v>43256.700694444444</v>
      </c>
      <c r="C15" s="342">
        <v>378</v>
      </c>
      <c r="D15" s="343" t="s">
        <v>221</v>
      </c>
      <c r="E15" s="342" t="s">
        <v>7</v>
      </c>
      <c r="F15" s="339" t="s">
        <v>1</v>
      </c>
      <c r="H15" s="393" t="s">
        <v>500</v>
      </c>
      <c r="I15" s="393"/>
      <c r="J15" s="394" t="s">
        <v>0</v>
      </c>
      <c r="K15" s="394"/>
      <c r="L15" s="394"/>
      <c r="N15" s="571" t="s">
        <v>623</v>
      </c>
      <c r="O15" s="571"/>
      <c r="P15" s="571"/>
      <c r="Q15" s="571"/>
      <c r="R15" s="571"/>
      <c r="S15" s="571"/>
      <c r="T15" s="571"/>
      <c r="U15" s="571"/>
      <c r="V15" s="571"/>
      <c r="W15" s="571"/>
      <c r="X15" s="571"/>
      <c r="Y15" s="571"/>
      <c r="Z15" s="571"/>
      <c r="AA15" s="571"/>
      <c r="AB15" s="571"/>
      <c r="AC15" s="571"/>
      <c r="AD15" s="571"/>
      <c r="AE15" s="571"/>
      <c r="AF15" s="571"/>
      <c r="AG15" s="571"/>
      <c r="AH15" s="571"/>
      <c r="AI15" s="571"/>
      <c r="AJ15" s="571"/>
      <c r="AK15" s="571"/>
      <c r="AM15" s="295" t="s">
        <v>254</v>
      </c>
    </row>
    <row r="16" spans="2:40" ht="48" x14ac:dyDescent="0.25">
      <c r="B16" s="341">
        <v>43257.474305555559</v>
      </c>
      <c r="C16" s="342">
        <v>382</v>
      </c>
      <c r="D16" s="343" t="s">
        <v>232</v>
      </c>
      <c r="E16" s="342" t="s">
        <v>136</v>
      </c>
      <c r="F16" s="339" t="s">
        <v>1</v>
      </c>
      <c r="H16" s="391" t="s">
        <v>525</v>
      </c>
      <c r="I16" s="382" t="s">
        <v>497</v>
      </c>
      <c r="J16" s="383" t="s">
        <v>2</v>
      </c>
      <c r="K16" s="383" t="s">
        <v>1</v>
      </c>
      <c r="L16" s="383" t="s">
        <v>3</v>
      </c>
      <c r="N16" s="267" t="s">
        <v>184</v>
      </c>
      <c r="O16" s="267" t="s">
        <v>525</v>
      </c>
      <c r="P16" s="267" t="s">
        <v>186</v>
      </c>
      <c r="Q16" s="336">
        <v>43101</v>
      </c>
      <c r="R16" s="336">
        <v>43132</v>
      </c>
      <c r="S16" s="336">
        <v>43160</v>
      </c>
      <c r="T16" s="336">
        <v>43191</v>
      </c>
      <c r="U16" s="336">
        <v>43221</v>
      </c>
      <c r="V16" s="336">
        <v>43252</v>
      </c>
      <c r="W16" s="301" t="s">
        <v>533</v>
      </c>
      <c r="X16" s="301" t="s">
        <v>534</v>
      </c>
      <c r="Y16" s="301" t="s">
        <v>535</v>
      </c>
      <c r="Z16" s="301" t="s">
        <v>536</v>
      </c>
      <c r="AA16" s="301" t="s">
        <v>537</v>
      </c>
      <c r="AB16" s="301" t="s">
        <v>538</v>
      </c>
      <c r="AC16" s="301" t="s">
        <v>539</v>
      </c>
      <c r="AD16" s="301" t="s">
        <v>540</v>
      </c>
      <c r="AE16" s="301" t="s">
        <v>612</v>
      </c>
      <c r="AF16" s="301" t="s">
        <v>613</v>
      </c>
      <c r="AG16" s="301" t="s">
        <v>624</v>
      </c>
      <c r="AH16" s="301" t="s">
        <v>625</v>
      </c>
      <c r="AI16" s="335" t="s">
        <v>615</v>
      </c>
      <c r="AJ16" s="303" t="s">
        <v>542</v>
      </c>
      <c r="AK16" s="303" t="s">
        <v>541</v>
      </c>
      <c r="AM16" s="322" t="s">
        <v>615</v>
      </c>
      <c r="AN16" s="322" t="s">
        <v>5</v>
      </c>
    </row>
    <row r="17" spans="2:40" ht="63.75" x14ac:dyDescent="0.25">
      <c r="B17" s="341">
        <v>43257.506249999999</v>
      </c>
      <c r="C17" s="342">
        <v>229</v>
      </c>
      <c r="D17" s="343" t="s">
        <v>277</v>
      </c>
      <c r="E17" s="342" t="s">
        <v>7</v>
      </c>
      <c r="F17" s="339" t="s">
        <v>1</v>
      </c>
      <c r="H17" s="385">
        <v>98</v>
      </c>
      <c r="I17" s="385" t="s">
        <v>286</v>
      </c>
      <c r="J17" s="386"/>
      <c r="K17" s="386">
        <v>1</v>
      </c>
      <c r="L17" s="386">
        <v>1</v>
      </c>
      <c r="N17" s="304" t="s">
        <v>7</v>
      </c>
      <c r="O17" s="305">
        <v>458</v>
      </c>
      <c r="P17" s="294" t="s">
        <v>344</v>
      </c>
      <c r="Q17" s="306">
        <v>4</v>
      </c>
      <c r="R17" s="306">
        <v>10</v>
      </c>
      <c r="S17" s="306">
        <v>6</v>
      </c>
      <c r="T17" s="306">
        <v>5</v>
      </c>
      <c r="U17" s="306">
        <v>8</v>
      </c>
      <c r="V17" s="306">
        <v>4</v>
      </c>
      <c r="W17" s="306">
        <v>2</v>
      </c>
      <c r="X17" s="306">
        <v>2</v>
      </c>
      <c r="Y17" s="306">
        <v>4</v>
      </c>
      <c r="Z17" s="306">
        <v>6</v>
      </c>
      <c r="AA17" s="306">
        <v>4</v>
      </c>
      <c r="AB17" s="306">
        <v>2</v>
      </c>
      <c r="AC17" s="306">
        <v>3</v>
      </c>
      <c r="AD17" s="306">
        <v>2</v>
      </c>
      <c r="AE17" s="306">
        <v>6</v>
      </c>
      <c r="AF17" s="306">
        <v>2</v>
      </c>
      <c r="AG17" s="306">
        <v>3</v>
      </c>
      <c r="AH17" s="306">
        <v>1</v>
      </c>
      <c r="AI17" s="307">
        <f t="shared" ref="AI17:AI80" si="0">+SUM(Q17:V17)</f>
        <v>37</v>
      </c>
      <c r="AJ17" s="307">
        <f t="shared" ref="AJ17:AJ80" si="1">+W17+Y17+AA17+AC17+AE17+AG17</f>
        <v>22</v>
      </c>
      <c r="AK17" s="307">
        <f t="shared" ref="AK17:AK80" si="2">+X17+Z17+AB17+AD17+AF17+AH17</f>
        <v>15</v>
      </c>
      <c r="AL17" s="99"/>
      <c r="AM17" s="297">
        <v>0</v>
      </c>
      <c r="AN17" s="264">
        <v>95</v>
      </c>
    </row>
    <row r="18" spans="2:40" ht="89.25" x14ac:dyDescent="0.25">
      <c r="B18" s="341">
        <v>43257.522916666669</v>
      </c>
      <c r="C18" s="342">
        <v>512</v>
      </c>
      <c r="D18" s="343" t="s">
        <v>529</v>
      </c>
      <c r="E18" s="342" t="s">
        <v>7</v>
      </c>
      <c r="F18" s="339" t="s">
        <v>1</v>
      </c>
      <c r="H18" s="385">
        <v>120</v>
      </c>
      <c r="I18" s="387" t="s">
        <v>226</v>
      </c>
      <c r="J18" s="386"/>
      <c r="K18" s="386">
        <v>2</v>
      </c>
      <c r="L18" s="386">
        <v>2</v>
      </c>
      <c r="N18" s="308" t="s">
        <v>7</v>
      </c>
      <c r="O18" s="308">
        <v>378</v>
      </c>
      <c r="P18" s="294" t="s">
        <v>14</v>
      </c>
      <c r="Q18" s="306">
        <v>6</v>
      </c>
      <c r="R18" s="306">
        <v>3</v>
      </c>
      <c r="S18" s="306">
        <v>4</v>
      </c>
      <c r="T18" s="306">
        <v>2</v>
      </c>
      <c r="U18" s="306">
        <v>3</v>
      </c>
      <c r="V18" s="306">
        <v>3</v>
      </c>
      <c r="W18" s="306">
        <v>1</v>
      </c>
      <c r="X18" s="306">
        <v>5</v>
      </c>
      <c r="Y18" s="306">
        <v>0</v>
      </c>
      <c r="Z18" s="306">
        <v>3</v>
      </c>
      <c r="AA18" s="306">
        <v>3</v>
      </c>
      <c r="AB18" s="306">
        <v>1</v>
      </c>
      <c r="AC18" s="306">
        <v>2</v>
      </c>
      <c r="AD18" s="306">
        <v>0</v>
      </c>
      <c r="AE18" s="306">
        <v>1</v>
      </c>
      <c r="AF18" s="306">
        <v>2</v>
      </c>
      <c r="AG18" s="306">
        <v>0</v>
      </c>
      <c r="AH18" s="306">
        <v>3</v>
      </c>
      <c r="AI18" s="307">
        <f t="shared" si="0"/>
        <v>21</v>
      </c>
      <c r="AJ18" s="307">
        <f t="shared" si="1"/>
        <v>7</v>
      </c>
      <c r="AK18" s="307">
        <f t="shared" si="2"/>
        <v>14</v>
      </c>
      <c r="AL18" s="99"/>
      <c r="AM18" s="297">
        <v>1</v>
      </c>
      <c r="AN18" s="264">
        <v>37</v>
      </c>
    </row>
    <row r="19" spans="2:40" ht="76.5" x14ac:dyDescent="0.25">
      <c r="B19" s="341">
        <v>43257.916666666664</v>
      </c>
      <c r="C19" s="342">
        <v>455</v>
      </c>
      <c r="D19" s="343" t="s">
        <v>492</v>
      </c>
      <c r="E19" s="342" t="s">
        <v>183</v>
      </c>
      <c r="F19" s="339" t="s">
        <v>2</v>
      </c>
      <c r="H19" s="385">
        <v>133</v>
      </c>
      <c r="I19" s="388" t="s">
        <v>549</v>
      </c>
      <c r="J19" s="386"/>
      <c r="K19" s="386">
        <v>2</v>
      </c>
      <c r="L19" s="386">
        <v>2</v>
      </c>
      <c r="N19" s="304" t="s">
        <v>34</v>
      </c>
      <c r="O19" s="305">
        <v>161</v>
      </c>
      <c r="P19" s="294" t="s">
        <v>95</v>
      </c>
      <c r="Q19" s="306">
        <v>3</v>
      </c>
      <c r="R19" s="306">
        <v>3</v>
      </c>
      <c r="S19" s="306"/>
      <c r="T19" s="306">
        <v>5</v>
      </c>
      <c r="U19" s="306">
        <v>6</v>
      </c>
      <c r="V19" s="306">
        <v>3</v>
      </c>
      <c r="W19" s="306">
        <v>2</v>
      </c>
      <c r="X19" s="306">
        <v>1</v>
      </c>
      <c r="Y19" s="306">
        <v>2</v>
      </c>
      <c r="Z19" s="306">
        <v>1</v>
      </c>
      <c r="AA19" s="306">
        <v>0</v>
      </c>
      <c r="AB19" s="306">
        <v>0</v>
      </c>
      <c r="AC19" s="306">
        <v>2</v>
      </c>
      <c r="AD19" s="306">
        <v>3</v>
      </c>
      <c r="AE19" s="306">
        <v>3</v>
      </c>
      <c r="AF19" s="306">
        <v>3</v>
      </c>
      <c r="AG19" s="306">
        <v>0</v>
      </c>
      <c r="AH19" s="306">
        <v>3</v>
      </c>
      <c r="AI19" s="307">
        <f t="shared" si="0"/>
        <v>20</v>
      </c>
      <c r="AJ19" s="307">
        <f t="shared" si="1"/>
        <v>9</v>
      </c>
      <c r="AK19" s="307">
        <f t="shared" si="2"/>
        <v>11</v>
      </c>
      <c r="AL19" s="99"/>
      <c r="AM19" s="297">
        <v>2</v>
      </c>
      <c r="AN19" s="264">
        <v>13</v>
      </c>
    </row>
    <row r="20" spans="2:40" ht="51" x14ac:dyDescent="0.25">
      <c r="B20" s="341">
        <v>43258.368055555555</v>
      </c>
      <c r="C20" s="342">
        <v>511</v>
      </c>
      <c r="D20" s="343" t="s">
        <v>504</v>
      </c>
      <c r="E20" s="342" t="s">
        <v>7</v>
      </c>
      <c r="F20" s="339" t="s">
        <v>1</v>
      </c>
      <c r="H20" s="385">
        <v>157</v>
      </c>
      <c r="I20" s="385" t="s">
        <v>243</v>
      </c>
      <c r="J20" s="386"/>
      <c r="K20" s="386">
        <v>4</v>
      </c>
      <c r="L20" s="386">
        <v>4</v>
      </c>
      <c r="N20" s="304" t="s">
        <v>7</v>
      </c>
      <c r="O20" s="305">
        <v>157</v>
      </c>
      <c r="P20" s="294" t="s">
        <v>138</v>
      </c>
      <c r="Q20" s="306">
        <v>1</v>
      </c>
      <c r="R20" s="306">
        <v>2</v>
      </c>
      <c r="S20" s="306">
        <v>6</v>
      </c>
      <c r="T20" s="306">
        <v>2</v>
      </c>
      <c r="U20" s="306">
        <v>3</v>
      </c>
      <c r="V20" s="306">
        <v>4</v>
      </c>
      <c r="W20" s="306">
        <v>0</v>
      </c>
      <c r="X20" s="306">
        <v>1</v>
      </c>
      <c r="Y20" s="306">
        <v>0</v>
      </c>
      <c r="Z20" s="306">
        <v>2</v>
      </c>
      <c r="AA20" s="306">
        <v>0</v>
      </c>
      <c r="AB20" s="306">
        <v>6</v>
      </c>
      <c r="AC20" s="306">
        <v>0</v>
      </c>
      <c r="AD20" s="306">
        <v>2</v>
      </c>
      <c r="AE20" s="306">
        <v>0</v>
      </c>
      <c r="AF20" s="306">
        <v>3</v>
      </c>
      <c r="AG20" s="306">
        <v>0</v>
      </c>
      <c r="AH20" s="306">
        <v>4</v>
      </c>
      <c r="AI20" s="307">
        <f t="shared" si="0"/>
        <v>18</v>
      </c>
      <c r="AJ20" s="307">
        <f t="shared" si="1"/>
        <v>0</v>
      </c>
      <c r="AK20" s="307">
        <f t="shared" si="2"/>
        <v>18</v>
      </c>
      <c r="AL20" s="99"/>
      <c r="AM20" s="297">
        <v>3</v>
      </c>
      <c r="AN20" s="264">
        <v>10</v>
      </c>
    </row>
    <row r="21" spans="2:40" ht="63.75" x14ac:dyDescent="0.25">
      <c r="B21" s="341">
        <v>43258.503472222219</v>
      </c>
      <c r="C21" s="342">
        <v>160</v>
      </c>
      <c r="D21" s="343" t="s">
        <v>227</v>
      </c>
      <c r="E21" s="342" t="s">
        <v>7</v>
      </c>
      <c r="F21" s="339" t="s">
        <v>1</v>
      </c>
      <c r="H21" s="385">
        <v>189</v>
      </c>
      <c r="I21" s="385" t="s">
        <v>337</v>
      </c>
      <c r="J21" s="386"/>
      <c r="K21" s="386">
        <v>1</v>
      </c>
      <c r="L21" s="386">
        <v>1</v>
      </c>
      <c r="N21" s="308" t="s">
        <v>7</v>
      </c>
      <c r="O21" s="308">
        <v>226</v>
      </c>
      <c r="P21" s="294" t="s">
        <v>155</v>
      </c>
      <c r="Q21" s="306">
        <v>3</v>
      </c>
      <c r="R21" s="306">
        <v>2</v>
      </c>
      <c r="S21" s="306">
        <v>5</v>
      </c>
      <c r="T21" s="306">
        <v>1</v>
      </c>
      <c r="U21" s="306">
        <v>4</v>
      </c>
      <c r="V21" s="306">
        <v>2</v>
      </c>
      <c r="W21" s="306">
        <v>2</v>
      </c>
      <c r="X21" s="306">
        <v>1</v>
      </c>
      <c r="Y21" s="306">
        <v>1</v>
      </c>
      <c r="Z21" s="306">
        <v>1</v>
      </c>
      <c r="AA21" s="306">
        <v>0</v>
      </c>
      <c r="AB21" s="306">
        <v>5</v>
      </c>
      <c r="AC21" s="306">
        <v>0</v>
      </c>
      <c r="AD21" s="306">
        <v>1</v>
      </c>
      <c r="AE21" s="306">
        <v>1</v>
      </c>
      <c r="AF21" s="306">
        <v>3</v>
      </c>
      <c r="AG21" s="306">
        <v>0</v>
      </c>
      <c r="AH21" s="306">
        <v>2</v>
      </c>
      <c r="AI21" s="307">
        <f t="shared" si="0"/>
        <v>17</v>
      </c>
      <c r="AJ21" s="307">
        <f t="shared" si="1"/>
        <v>4</v>
      </c>
      <c r="AK21" s="307">
        <f t="shared" si="2"/>
        <v>13</v>
      </c>
      <c r="AL21" s="99"/>
      <c r="AM21" s="297">
        <v>4</v>
      </c>
      <c r="AN21" s="264">
        <v>11</v>
      </c>
    </row>
    <row r="22" spans="2:40" ht="102" x14ac:dyDescent="0.25">
      <c r="B22" s="341">
        <v>43258.549305555556</v>
      </c>
      <c r="C22" s="342">
        <v>461</v>
      </c>
      <c r="D22" s="343" t="s">
        <v>621</v>
      </c>
      <c r="E22" s="342" t="s">
        <v>7</v>
      </c>
      <c r="F22" s="339" t="s">
        <v>2</v>
      </c>
      <c r="H22" s="385">
        <v>226</v>
      </c>
      <c r="I22" s="385" t="s">
        <v>268</v>
      </c>
      <c r="J22" s="386"/>
      <c r="K22" s="386">
        <v>2</v>
      </c>
      <c r="L22" s="386">
        <v>2</v>
      </c>
      <c r="N22" s="308" t="s">
        <v>7</v>
      </c>
      <c r="O22" s="308">
        <v>451</v>
      </c>
      <c r="P22" s="308" t="s">
        <v>257</v>
      </c>
      <c r="Q22" s="306">
        <v>3</v>
      </c>
      <c r="R22" s="306">
        <v>2</v>
      </c>
      <c r="S22" s="306">
        <v>5</v>
      </c>
      <c r="T22" s="306">
        <v>2</v>
      </c>
      <c r="U22" s="306">
        <v>2</v>
      </c>
      <c r="V22" s="306">
        <v>3</v>
      </c>
      <c r="W22" s="306">
        <v>3</v>
      </c>
      <c r="X22" s="306">
        <v>0</v>
      </c>
      <c r="Y22" s="306">
        <v>2</v>
      </c>
      <c r="Z22" s="306">
        <v>0</v>
      </c>
      <c r="AA22" s="306">
        <v>5</v>
      </c>
      <c r="AB22" s="306">
        <v>0</v>
      </c>
      <c r="AC22" s="306">
        <v>2</v>
      </c>
      <c r="AD22" s="306">
        <v>0</v>
      </c>
      <c r="AE22" s="306">
        <v>2</v>
      </c>
      <c r="AF22" s="306">
        <v>0</v>
      </c>
      <c r="AG22" s="306">
        <v>3</v>
      </c>
      <c r="AH22" s="306">
        <v>0</v>
      </c>
      <c r="AI22" s="307">
        <f t="shared" si="0"/>
        <v>17</v>
      </c>
      <c r="AJ22" s="307">
        <f t="shared" si="1"/>
        <v>17</v>
      </c>
      <c r="AK22" s="307">
        <f t="shared" si="2"/>
        <v>0</v>
      </c>
      <c r="AL22" s="99"/>
      <c r="AM22" s="297">
        <v>5</v>
      </c>
      <c r="AN22" s="264">
        <v>9</v>
      </c>
    </row>
    <row r="23" spans="2:40" ht="102" x14ac:dyDescent="0.25">
      <c r="B23" s="341">
        <v>43258.785416666666</v>
      </c>
      <c r="C23" s="342">
        <v>455</v>
      </c>
      <c r="D23" s="343" t="s">
        <v>492</v>
      </c>
      <c r="E23" s="342" t="s">
        <v>183</v>
      </c>
      <c r="F23" s="339" t="s">
        <v>2</v>
      </c>
      <c r="H23" s="385">
        <v>257</v>
      </c>
      <c r="I23" s="385" t="s">
        <v>328</v>
      </c>
      <c r="J23" s="386">
        <v>1</v>
      </c>
      <c r="K23" s="386">
        <v>1</v>
      </c>
      <c r="L23" s="386">
        <v>2</v>
      </c>
      <c r="N23" s="308" t="s">
        <v>7</v>
      </c>
      <c r="O23" s="308">
        <v>468</v>
      </c>
      <c r="P23" s="294" t="s">
        <v>413</v>
      </c>
      <c r="Q23" s="306">
        <v>2</v>
      </c>
      <c r="R23" s="306">
        <v>2</v>
      </c>
      <c r="S23" s="306">
        <v>5</v>
      </c>
      <c r="T23" s="306">
        <v>2</v>
      </c>
      <c r="U23" s="306">
        <v>3</v>
      </c>
      <c r="V23" s="306">
        <v>3</v>
      </c>
      <c r="W23" s="306">
        <v>0</v>
      </c>
      <c r="X23" s="306">
        <v>2</v>
      </c>
      <c r="Y23" s="306">
        <v>1</v>
      </c>
      <c r="Z23" s="306">
        <v>1</v>
      </c>
      <c r="AA23" s="306">
        <v>1</v>
      </c>
      <c r="AB23" s="306">
        <v>4</v>
      </c>
      <c r="AC23" s="306">
        <v>1</v>
      </c>
      <c r="AD23" s="306">
        <v>1</v>
      </c>
      <c r="AE23" s="306">
        <v>2</v>
      </c>
      <c r="AF23" s="306">
        <v>1</v>
      </c>
      <c r="AG23" s="306">
        <v>0</v>
      </c>
      <c r="AH23" s="306">
        <v>3</v>
      </c>
      <c r="AI23" s="307">
        <f t="shared" si="0"/>
        <v>17</v>
      </c>
      <c r="AJ23" s="307">
        <f t="shared" si="1"/>
        <v>5</v>
      </c>
      <c r="AK23" s="307">
        <f t="shared" si="2"/>
        <v>12</v>
      </c>
      <c r="AL23" s="99"/>
      <c r="AM23" s="297">
        <v>6</v>
      </c>
      <c r="AN23" s="264">
        <v>7</v>
      </c>
    </row>
    <row r="24" spans="2:40" ht="63.75" x14ac:dyDescent="0.25">
      <c r="B24" s="341">
        <v>43259.521527777775</v>
      </c>
      <c r="C24" s="342">
        <v>461</v>
      </c>
      <c r="D24" s="343" t="s">
        <v>621</v>
      </c>
      <c r="E24" s="342" t="s">
        <v>7</v>
      </c>
      <c r="F24" s="339" t="s">
        <v>2</v>
      </c>
      <c r="H24" s="385">
        <v>378</v>
      </c>
      <c r="I24" s="385" t="s">
        <v>221</v>
      </c>
      <c r="J24" s="386"/>
      <c r="K24" s="386">
        <v>3</v>
      </c>
      <c r="L24" s="386">
        <v>3</v>
      </c>
      <c r="N24" s="289" t="s">
        <v>7</v>
      </c>
      <c r="O24" s="289">
        <v>505</v>
      </c>
      <c r="P24" s="214" t="s">
        <v>443</v>
      </c>
      <c r="Q24" s="309">
        <v>1</v>
      </c>
      <c r="R24" s="309">
        <v>3</v>
      </c>
      <c r="S24" s="309">
        <v>3</v>
      </c>
      <c r="T24" s="309">
        <v>2</v>
      </c>
      <c r="U24" s="309">
        <v>1</v>
      </c>
      <c r="V24" s="309">
        <v>6</v>
      </c>
      <c r="W24" s="310">
        <v>0</v>
      </c>
      <c r="X24" s="310">
        <v>1</v>
      </c>
      <c r="Y24" s="310">
        <v>3</v>
      </c>
      <c r="Z24" s="310">
        <v>0</v>
      </c>
      <c r="AA24" s="310">
        <v>3</v>
      </c>
      <c r="AB24" s="310">
        <v>0</v>
      </c>
      <c r="AC24" s="310">
        <v>2</v>
      </c>
      <c r="AD24" s="310">
        <v>0</v>
      </c>
      <c r="AE24" s="309">
        <v>1</v>
      </c>
      <c r="AF24" s="309">
        <v>0</v>
      </c>
      <c r="AG24" s="309">
        <v>5</v>
      </c>
      <c r="AH24" s="309">
        <v>1</v>
      </c>
      <c r="AI24" s="311">
        <f t="shared" si="0"/>
        <v>16</v>
      </c>
      <c r="AJ24" s="311">
        <f t="shared" si="1"/>
        <v>14</v>
      </c>
      <c r="AK24" s="311">
        <f t="shared" si="2"/>
        <v>2</v>
      </c>
      <c r="AL24" s="99"/>
      <c r="AM24" s="297">
        <v>9</v>
      </c>
      <c r="AN24" s="264">
        <v>1</v>
      </c>
    </row>
    <row r="25" spans="2:40" ht="76.5" x14ac:dyDescent="0.25">
      <c r="B25" s="341">
        <v>43259.56527777778</v>
      </c>
      <c r="C25" s="342">
        <v>405</v>
      </c>
      <c r="D25" s="343" t="s">
        <v>620</v>
      </c>
      <c r="E25" s="342" t="s">
        <v>343</v>
      </c>
      <c r="F25" s="339" t="s">
        <v>1</v>
      </c>
      <c r="H25" s="385">
        <v>383</v>
      </c>
      <c r="I25" s="385" t="s">
        <v>238</v>
      </c>
      <c r="J25" s="386"/>
      <c r="K25" s="386">
        <v>1</v>
      </c>
      <c r="L25" s="386">
        <v>1</v>
      </c>
      <c r="N25" s="289" t="s">
        <v>7</v>
      </c>
      <c r="O25" s="289">
        <v>511</v>
      </c>
      <c r="P25" s="214" t="s">
        <v>444</v>
      </c>
      <c r="Q25" s="309">
        <v>0</v>
      </c>
      <c r="R25" s="309">
        <v>1</v>
      </c>
      <c r="S25" s="309">
        <v>4</v>
      </c>
      <c r="T25" s="309">
        <v>3</v>
      </c>
      <c r="U25" s="309">
        <v>3</v>
      </c>
      <c r="V25" s="309">
        <v>4</v>
      </c>
      <c r="W25" s="310">
        <v>0</v>
      </c>
      <c r="X25" s="310">
        <v>0</v>
      </c>
      <c r="Y25" s="310">
        <v>0</v>
      </c>
      <c r="Z25" s="310">
        <v>1</v>
      </c>
      <c r="AA25" s="310">
        <v>0</v>
      </c>
      <c r="AB25" s="310">
        <v>4</v>
      </c>
      <c r="AC25" s="310">
        <v>0</v>
      </c>
      <c r="AD25" s="310">
        <v>3</v>
      </c>
      <c r="AE25" s="309">
        <v>0</v>
      </c>
      <c r="AF25" s="309">
        <v>3</v>
      </c>
      <c r="AG25" s="309">
        <v>0</v>
      </c>
      <c r="AH25" s="309">
        <v>4</v>
      </c>
      <c r="AI25" s="311">
        <f t="shared" si="0"/>
        <v>15</v>
      </c>
      <c r="AJ25" s="311">
        <f t="shared" si="1"/>
        <v>0</v>
      </c>
      <c r="AK25" s="311">
        <f t="shared" si="2"/>
        <v>15</v>
      </c>
      <c r="AL25" s="99"/>
      <c r="AM25" s="297">
        <v>10</v>
      </c>
      <c r="AN25" s="264">
        <v>5</v>
      </c>
    </row>
    <row r="26" spans="2:40" ht="76.5" x14ac:dyDescent="0.25">
      <c r="B26" s="341">
        <v>43259.61041666667</v>
      </c>
      <c r="C26" s="342">
        <v>390</v>
      </c>
      <c r="D26" s="343" t="s">
        <v>319</v>
      </c>
      <c r="E26" s="342" t="s">
        <v>29</v>
      </c>
      <c r="F26" s="339" t="s">
        <v>1</v>
      </c>
      <c r="H26" s="385">
        <v>451</v>
      </c>
      <c r="I26" s="385" t="s">
        <v>267</v>
      </c>
      <c r="J26" s="386">
        <v>3</v>
      </c>
      <c r="K26" s="386"/>
      <c r="L26" s="386">
        <v>3</v>
      </c>
      <c r="N26" s="312" t="s">
        <v>7</v>
      </c>
      <c r="O26" s="313">
        <v>160</v>
      </c>
      <c r="P26" s="214" t="s">
        <v>112</v>
      </c>
      <c r="Q26" s="309">
        <v>1</v>
      </c>
      <c r="R26" s="309">
        <v>3</v>
      </c>
      <c r="S26" s="309"/>
      <c r="T26" s="309">
        <v>7</v>
      </c>
      <c r="U26" s="309">
        <v>1</v>
      </c>
      <c r="V26" s="309">
        <v>2</v>
      </c>
      <c r="W26" s="309">
        <v>0</v>
      </c>
      <c r="X26" s="309">
        <v>1</v>
      </c>
      <c r="Y26" s="309">
        <v>1</v>
      </c>
      <c r="Z26" s="309">
        <v>2</v>
      </c>
      <c r="AA26" s="309">
        <v>0</v>
      </c>
      <c r="AB26" s="309">
        <v>0</v>
      </c>
      <c r="AC26" s="309">
        <v>1</v>
      </c>
      <c r="AD26" s="309">
        <v>6</v>
      </c>
      <c r="AE26" s="309">
        <v>0</v>
      </c>
      <c r="AF26" s="309">
        <v>1</v>
      </c>
      <c r="AG26" s="309">
        <v>0</v>
      </c>
      <c r="AH26" s="309">
        <v>2</v>
      </c>
      <c r="AI26" s="311">
        <f t="shared" si="0"/>
        <v>14</v>
      </c>
      <c r="AJ26" s="311">
        <f t="shared" si="1"/>
        <v>2</v>
      </c>
      <c r="AK26" s="311">
        <f t="shared" si="2"/>
        <v>12</v>
      </c>
      <c r="AL26" s="99"/>
      <c r="AM26" s="297">
        <v>11</v>
      </c>
      <c r="AN26" s="264">
        <v>4</v>
      </c>
    </row>
    <row r="27" spans="2:40" ht="63.75" x14ac:dyDescent="0.25">
      <c r="B27" s="341">
        <v>43259.748611111114</v>
      </c>
      <c r="C27" s="342">
        <v>504</v>
      </c>
      <c r="D27" s="343" t="s">
        <v>506</v>
      </c>
      <c r="E27" s="342" t="s">
        <v>7</v>
      </c>
      <c r="F27" s="339" t="s">
        <v>2</v>
      </c>
      <c r="H27" s="385">
        <v>455</v>
      </c>
      <c r="I27" s="385" t="s">
        <v>492</v>
      </c>
      <c r="J27" s="386">
        <v>2</v>
      </c>
      <c r="K27" s="386">
        <v>1</v>
      </c>
      <c r="L27" s="386">
        <v>3</v>
      </c>
      <c r="N27" s="312" t="s">
        <v>7</v>
      </c>
      <c r="O27" s="313">
        <v>172</v>
      </c>
      <c r="P27" s="214" t="s">
        <v>22</v>
      </c>
      <c r="Q27" s="309">
        <v>2</v>
      </c>
      <c r="R27" s="309">
        <v>3</v>
      </c>
      <c r="S27" s="309">
        <v>1</v>
      </c>
      <c r="T27" s="309">
        <v>4</v>
      </c>
      <c r="U27" s="309"/>
      <c r="V27" s="309">
        <v>3</v>
      </c>
      <c r="W27" s="310">
        <v>2</v>
      </c>
      <c r="X27" s="310">
        <v>0</v>
      </c>
      <c r="Y27" s="310">
        <v>3</v>
      </c>
      <c r="Z27" s="310">
        <v>0</v>
      </c>
      <c r="AA27" s="310">
        <v>1</v>
      </c>
      <c r="AB27" s="310">
        <v>0</v>
      </c>
      <c r="AC27" s="310">
        <v>3</v>
      </c>
      <c r="AD27" s="310">
        <v>1</v>
      </c>
      <c r="AE27" s="309"/>
      <c r="AF27" s="309"/>
      <c r="AG27" s="309">
        <v>2</v>
      </c>
      <c r="AH27" s="309">
        <v>1</v>
      </c>
      <c r="AI27" s="311">
        <f t="shared" si="0"/>
        <v>13</v>
      </c>
      <c r="AJ27" s="311">
        <f t="shared" si="1"/>
        <v>11</v>
      </c>
      <c r="AK27" s="311">
        <f t="shared" si="2"/>
        <v>2</v>
      </c>
      <c r="AL27" s="99"/>
      <c r="AM27" s="297">
        <v>7</v>
      </c>
      <c r="AN27" s="264">
        <v>9</v>
      </c>
    </row>
    <row r="28" spans="2:40" ht="51" x14ac:dyDescent="0.25">
      <c r="B28" s="341">
        <v>43259.841666666667</v>
      </c>
      <c r="C28" s="342">
        <v>297</v>
      </c>
      <c r="D28" s="343" t="s">
        <v>618</v>
      </c>
      <c r="E28" s="342" t="s">
        <v>19</v>
      </c>
      <c r="F28" s="339" t="s">
        <v>2</v>
      </c>
      <c r="H28" s="385">
        <v>458</v>
      </c>
      <c r="I28" s="385" t="s">
        <v>341</v>
      </c>
      <c r="J28" s="386">
        <v>3</v>
      </c>
      <c r="K28" s="386">
        <v>1</v>
      </c>
      <c r="L28" s="386">
        <v>4</v>
      </c>
      <c r="N28" s="289" t="s">
        <v>183</v>
      </c>
      <c r="O28" s="289">
        <v>455</v>
      </c>
      <c r="P28" s="214" t="s">
        <v>428</v>
      </c>
      <c r="Q28" s="309">
        <v>1</v>
      </c>
      <c r="R28" s="309"/>
      <c r="S28" s="309">
        <v>2</v>
      </c>
      <c r="T28" s="309">
        <v>1</v>
      </c>
      <c r="U28" s="309">
        <v>6</v>
      </c>
      <c r="V28" s="309">
        <v>3</v>
      </c>
      <c r="W28" s="310">
        <v>1</v>
      </c>
      <c r="X28" s="310">
        <v>0</v>
      </c>
      <c r="Y28" s="310">
        <v>0</v>
      </c>
      <c r="Z28" s="310">
        <v>0</v>
      </c>
      <c r="AA28" s="310">
        <v>1</v>
      </c>
      <c r="AB28" s="310">
        <v>1</v>
      </c>
      <c r="AC28" s="310">
        <v>0</v>
      </c>
      <c r="AD28" s="310">
        <v>1</v>
      </c>
      <c r="AE28" s="309">
        <v>2</v>
      </c>
      <c r="AF28" s="309">
        <v>4</v>
      </c>
      <c r="AG28" s="309">
        <v>2</v>
      </c>
      <c r="AH28" s="309">
        <v>1</v>
      </c>
      <c r="AI28" s="311">
        <f t="shared" si="0"/>
        <v>13</v>
      </c>
      <c r="AJ28" s="311">
        <f t="shared" si="1"/>
        <v>6</v>
      </c>
      <c r="AK28" s="311">
        <f t="shared" si="2"/>
        <v>7</v>
      </c>
      <c r="AL28" s="99"/>
      <c r="AM28" s="297">
        <v>15</v>
      </c>
      <c r="AN28" s="264">
        <v>1</v>
      </c>
    </row>
    <row r="29" spans="2:40" ht="63.75" x14ac:dyDescent="0.25">
      <c r="B29" s="341">
        <v>43260.481249999997</v>
      </c>
      <c r="C29" s="342">
        <v>161</v>
      </c>
      <c r="D29" s="343" t="s">
        <v>240</v>
      </c>
      <c r="E29" s="342" t="s">
        <v>34</v>
      </c>
      <c r="F29" s="339" t="s">
        <v>1</v>
      </c>
      <c r="H29" s="385">
        <v>468</v>
      </c>
      <c r="I29" s="385" t="s">
        <v>441</v>
      </c>
      <c r="J29" s="386"/>
      <c r="K29" s="386">
        <v>3</v>
      </c>
      <c r="L29" s="386">
        <v>3</v>
      </c>
      <c r="N29" s="289" t="s">
        <v>136</v>
      </c>
      <c r="O29" s="289">
        <v>382</v>
      </c>
      <c r="P29" s="214" t="s">
        <v>137</v>
      </c>
      <c r="Q29" s="309">
        <v>4</v>
      </c>
      <c r="R29" s="309">
        <v>2</v>
      </c>
      <c r="S29" s="309">
        <v>4</v>
      </c>
      <c r="T29" s="309">
        <v>0</v>
      </c>
      <c r="U29" s="309">
        <v>1</v>
      </c>
      <c r="V29" s="309">
        <v>1</v>
      </c>
      <c r="W29" s="310">
        <v>4</v>
      </c>
      <c r="X29" s="310">
        <v>0</v>
      </c>
      <c r="Y29" s="310">
        <v>2</v>
      </c>
      <c r="Z29" s="310">
        <v>0</v>
      </c>
      <c r="AA29" s="310">
        <v>4</v>
      </c>
      <c r="AB29" s="310">
        <v>0</v>
      </c>
      <c r="AC29" s="310">
        <v>0</v>
      </c>
      <c r="AD29" s="310">
        <v>0</v>
      </c>
      <c r="AE29" s="309">
        <v>0</v>
      </c>
      <c r="AF29" s="309">
        <v>1</v>
      </c>
      <c r="AG29" s="309">
        <v>0</v>
      </c>
      <c r="AH29" s="309">
        <v>1</v>
      </c>
      <c r="AI29" s="311">
        <f t="shared" si="0"/>
        <v>12</v>
      </c>
      <c r="AJ29" s="311">
        <f t="shared" si="1"/>
        <v>10</v>
      </c>
      <c r="AK29" s="311">
        <f t="shared" si="2"/>
        <v>2</v>
      </c>
      <c r="AL29" s="99"/>
      <c r="AM29" s="297">
        <v>12</v>
      </c>
      <c r="AN29" s="264">
        <v>2</v>
      </c>
    </row>
    <row r="30" spans="2:40" ht="63.75" x14ac:dyDescent="0.25">
      <c r="B30" s="341">
        <v>43260.539583333331</v>
      </c>
      <c r="C30" s="342">
        <v>163</v>
      </c>
      <c r="D30" s="343" t="s">
        <v>247</v>
      </c>
      <c r="E30" s="342" t="s">
        <v>7</v>
      </c>
      <c r="F30" s="339" t="s">
        <v>1</v>
      </c>
      <c r="H30" s="385">
        <v>505</v>
      </c>
      <c r="I30" s="385" t="s">
        <v>495</v>
      </c>
      <c r="J30" s="386">
        <v>5</v>
      </c>
      <c r="K30" s="386">
        <v>1</v>
      </c>
      <c r="L30" s="386">
        <v>6</v>
      </c>
      <c r="N30" s="312" t="s">
        <v>39</v>
      </c>
      <c r="O30" s="313">
        <v>189</v>
      </c>
      <c r="P30" s="214" t="s">
        <v>40</v>
      </c>
      <c r="Q30" s="309">
        <v>1</v>
      </c>
      <c r="R30" s="309">
        <v>1</v>
      </c>
      <c r="S30" s="309">
        <v>2</v>
      </c>
      <c r="T30" s="309">
        <v>5</v>
      </c>
      <c r="U30" s="309">
        <v>2</v>
      </c>
      <c r="V30" s="309">
        <v>1</v>
      </c>
      <c r="W30" s="310">
        <v>0</v>
      </c>
      <c r="X30" s="310">
        <v>1</v>
      </c>
      <c r="Y30" s="310">
        <v>0</v>
      </c>
      <c r="Z30" s="310">
        <v>1</v>
      </c>
      <c r="AA30" s="310">
        <v>0</v>
      </c>
      <c r="AB30" s="310">
        <v>2</v>
      </c>
      <c r="AC30" s="310">
        <v>0</v>
      </c>
      <c r="AD30" s="310">
        <v>5</v>
      </c>
      <c r="AE30" s="309">
        <v>0</v>
      </c>
      <c r="AF30" s="309">
        <v>2</v>
      </c>
      <c r="AG30" s="309">
        <v>0</v>
      </c>
      <c r="AH30" s="309">
        <v>1</v>
      </c>
      <c r="AI30" s="311">
        <f t="shared" si="0"/>
        <v>12</v>
      </c>
      <c r="AJ30" s="311">
        <f t="shared" si="1"/>
        <v>0</v>
      </c>
      <c r="AK30" s="311">
        <f t="shared" si="2"/>
        <v>12</v>
      </c>
      <c r="AL30" s="99"/>
      <c r="AM30" s="297">
        <v>8</v>
      </c>
      <c r="AN30" s="264">
        <v>2</v>
      </c>
    </row>
    <row r="31" spans="2:40" ht="63.75" x14ac:dyDescent="0.25">
      <c r="B31" s="341">
        <v>43260.805555555555</v>
      </c>
      <c r="C31" s="342">
        <v>468</v>
      </c>
      <c r="D31" s="343" t="s">
        <v>441</v>
      </c>
      <c r="E31" s="342" t="s">
        <v>7</v>
      </c>
      <c r="F31" s="339" t="s">
        <v>1</v>
      </c>
      <c r="H31" s="385">
        <v>507</v>
      </c>
      <c r="I31" s="385" t="s">
        <v>507</v>
      </c>
      <c r="J31" s="386"/>
      <c r="K31" s="386">
        <v>1</v>
      </c>
      <c r="L31" s="386">
        <v>1</v>
      </c>
      <c r="N31" s="289" t="s">
        <v>34</v>
      </c>
      <c r="O31" s="289">
        <v>200</v>
      </c>
      <c r="P31" s="214" t="s">
        <v>170</v>
      </c>
      <c r="Q31" s="309">
        <v>6</v>
      </c>
      <c r="R31" s="309">
        <v>4</v>
      </c>
      <c r="S31" s="309">
        <v>1</v>
      </c>
      <c r="T31" s="309">
        <v>0</v>
      </c>
      <c r="U31" s="309"/>
      <c r="V31" s="309"/>
      <c r="W31" s="309">
        <v>1</v>
      </c>
      <c r="X31" s="309">
        <v>5</v>
      </c>
      <c r="Y31" s="309">
        <v>0</v>
      </c>
      <c r="Z31" s="309">
        <v>4</v>
      </c>
      <c r="AA31" s="309">
        <v>0</v>
      </c>
      <c r="AB31" s="309">
        <v>1</v>
      </c>
      <c r="AC31" s="309">
        <v>0</v>
      </c>
      <c r="AD31" s="309">
        <v>0</v>
      </c>
      <c r="AE31" s="309"/>
      <c r="AF31" s="309"/>
      <c r="AG31" s="309"/>
      <c r="AH31" s="309"/>
      <c r="AI31" s="311">
        <f t="shared" si="0"/>
        <v>11</v>
      </c>
      <c r="AJ31" s="311">
        <f t="shared" si="1"/>
        <v>1</v>
      </c>
      <c r="AK31" s="311">
        <f t="shared" si="2"/>
        <v>10</v>
      </c>
      <c r="AL31" s="99"/>
      <c r="AM31" s="297">
        <v>18</v>
      </c>
      <c r="AN31" s="264">
        <v>1</v>
      </c>
    </row>
    <row r="32" spans="2:40" ht="63.75" x14ac:dyDescent="0.25">
      <c r="B32" s="341">
        <v>43262.572222222225</v>
      </c>
      <c r="C32" s="342">
        <v>133</v>
      </c>
      <c r="D32" s="343" t="s">
        <v>549</v>
      </c>
      <c r="E32" s="342" t="s">
        <v>12</v>
      </c>
      <c r="F32" s="339" t="s">
        <v>1</v>
      </c>
      <c r="H32" s="385">
        <v>511</v>
      </c>
      <c r="I32" s="385" t="s">
        <v>504</v>
      </c>
      <c r="J32" s="386"/>
      <c r="K32" s="386">
        <v>4</v>
      </c>
      <c r="L32" s="386">
        <v>4</v>
      </c>
      <c r="N32" s="312" t="s">
        <v>7</v>
      </c>
      <c r="O32" s="289">
        <v>464</v>
      </c>
      <c r="P32" s="214" t="s">
        <v>365</v>
      </c>
      <c r="Q32" s="309">
        <v>2</v>
      </c>
      <c r="R32" s="309">
        <v>4</v>
      </c>
      <c r="S32" s="309">
        <v>5</v>
      </c>
      <c r="T32" s="309">
        <v>0</v>
      </c>
      <c r="U32" s="309"/>
      <c r="V32" s="309"/>
      <c r="W32" s="309">
        <v>2</v>
      </c>
      <c r="X32" s="309">
        <v>0</v>
      </c>
      <c r="Y32" s="309">
        <v>3</v>
      </c>
      <c r="Z32" s="309">
        <v>1</v>
      </c>
      <c r="AA32" s="309">
        <v>4</v>
      </c>
      <c r="AB32" s="309">
        <v>1</v>
      </c>
      <c r="AC32" s="309">
        <v>0</v>
      </c>
      <c r="AD32" s="309">
        <v>0</v>
      </c>
      <c r="AE32" s="309"/>
      <c r="AF32" s="309"/>
      <c r="AG32" s="309"/>
      <c r="AH32" s="309"/>
      <c r="AI32" s="311">
        <f t="shared" si="0"/>
        <v>11</v>
      </c>
      <c r="AJ32" s="311">
        <f t="shared" si="1"/>
        <v>9</v>
      </c>
      <c r="AK32" s="311">
        <f t="shared" si="2"/>
        <v>2</v>
      </c>
      <c r="AL32" s="99"/>
      <c r="AM32" s="297">
        <v>14</v>
      </c>
      <c r="AN32" s="264">
        <v>1</v>
      </c>
    </row>
    <row r="33" spans="2:41" ht="76.5" x14ac:dyDescent="0.25">
      <c r="B33" s="341">
        <v>43262.736111111109</v>
      </c>
      <c r="C33" s="342">
        <v>468</v>
      </c>
      <c r="D33" s="343" t="s">
        <v>441</v>
      </c>
      <c r="E33" s="342" t="s">
        <v>7</v>
      </c>
      <c r="F33" s="339" t="s">
        <v>1</v>
      </c>
      <c r="H33" s="385">
        <v>512</v>
      </c>
      <c r="I33" s="389" t="s">
        <v>529</v>
      </c>
      <c r="J33" s="386">
        <v>1</v>
      </c>
      <c r="K33" s="386">
        <v>2</v>
      </c>
      <c r="L33" s="386">
        <v>3</v>
      </c>
      <c r="N33" s="312" t="s">
        <v>103</v>
      </c>
      <c r="O33" s="313">
        <v>131</v>
      </c>
      <c r="P33" s="214" t="s">
        <v>104</v>
      </c>
      <c r="Q33" s="309">
        <v>0</v>
      </c>
      <c r="R33" s="309"/>
      <c r="S33" s="309"/>
      <c r="T33" s="309">
        <v>0</v>
      </c>
      <c r="U33" s="309">
        <v>9</v>
      </c>
      <c r="V33" s="309">
        <v>2</v>
      </c>
      <c r="W33" s="310">
        <v>0</v>
      </c>
      <c r="X33" s="310">
        <v>0</v>
      </c>
      <c r="Y33" s="310">
        <v>0</v>
      </c>
      <c r="Z33" s="310">
        <v>0</v>
      </c>
      <c r="AA33" s="310">
        <v>0</v>
      </c>
      <c r="AB33" s="310">
        <v>0</v>
      </c>
      <c r="AC33" s="310">
        <v>0</v>
      </c>
      <c r="AD33" s="310">
        <v>0</v>
      </c>
      <c r="AE33" s="309">
        <v>0</v>
      </c>
      <c r="AF33" s="309">
        <v>9</v>
      </c>
      <c r="AG33" s="309">
        <v>0</v>
      </c>
      <c r="AH33" s="309">
        <v>2</v>
      </c>
      <c r="AI33" s="311">
        <f t="shared" si="0"/>
        <v>11</v>
      </c>
      <c r="AJ33" s="311">
        <f t="shared" si="1"/>
        <v>0</v>
      </c>
      <c r="AK33" s="311">
        <f t="shared" si="2"/>
        <v>11</v>
      </c>
      <c r="AL33" s="99"/>
      <c r="AM33" s="297">
        <v>17</v>
      </c>
      <c r="AN33" s="264">
        <v>3</v>
      </c>
    </row>
    <row r="34" spans="2:41" ht="63.75" x14ac:dyDescent="0.25">
      <c r="B34" s="341">
        <v>43263.45416666667</v>
      </c>
      <c r="C34" s="342">
        <v>466</v>
      </c>
      <c r="D34" s="343" t="s">
        <v>360</v>
      </c>
      <c r="E34" s="342" t="s">
        <v>7</v>
      </c>
      <c r="F34" s="339" t="s">
        <v>2</v>
      </c>
      <c r="H34" s="385">
        <v>460</v>
      </c>
      <c r="I34" s="389" t="s">
        <v>352</v>
      </c>
      <c r="J34" s="386">
        <v>3</v>
      </c>
      <c r="K34" s="386"/>
      <c r="L34" s="386">
        <v>3</v>
      </c>
      <c r="N34" s="314" t="s">
        <v>103</v>
      </c>
      <c r="O34" s="289">
        <v>460</v>
      </c>
      <c r="P34" s="214" t="s">
        <v>354</v>
      </c>
      <c r="Q34" s="309">
        <v>2</v>
      </c>
      <c r="R34" s="309">
        <v>1</v>
      </c>
      <c r="S34" s="309"/>
      <c r="T34" s="309">
        <v>3</v>
      </c>
      <c r="U34" s="309">
        <v>2</v>
      </c>
      <c r="V34" s="309">
        <v>3</v>
      </c>
      <c r="W34" s="310">
        <v>2</v>
      </c>
      <c r="X34" s="310">
        <v>0</v>
      </c>
      <c r="Y34" s="310">
        <v>1</v>
      </c>
      <c r="Z34" s="310">
        <v>0</v>
      </c>
      <c r="AA34" s="310">
        <v>0</v>
      </c>
      <c r="AB34" s="310">
        <v>0</v>
      </c>
      <c r="AC34" s="310">
        <v>3</v>
      </c>
      <c r="AD34" s="310">
        <v>0</v>
      </c>
      <c r="AE34" s="309">
        <v>2</v>
      </c>
      <c r="AF34" s="309">
        <v>0</v>
      </c>
      <c r="AG34" s="309">
        <v>3</v>
      </c>
      <c r="AH34" s="309">
        <v>0</v>
      </c>
      <c r="AI34" s="311">
        <f t="shared" si="0"/>
        <v>11</v>
      </c>
      <c r="AJ34" s="311">
        <f t="shared" si="1"/>
        <v>11</v>
      </c>
      <c r="AK34" s="311">
        <f t="shared" si="2"/>
        <v>0</v>
      </c>
      <c r="AL34" s="99"/>
      <c r="AM34" s="297">
        <v>37</v>
      </c>
      <c r="AN34" s="264">
        <v>1</v>
      </c>
    </row>
    <row r="35" spans="2:41" ht="76.5" x14ac:dyDescent="0.25">
      <c r="B35" s="341">
        <v>43263.662499999999</v>
      </c>
      <c r="C35" s="342">
        <v>258</v>
      </c>
      <c r="D35" s="343" t="s">
        <v>288</v>
      </c>
      <c r="E35" s="342" t="s">
        <v>39</v>
      </c>
      <c r="F35" s="339" t="s">
        <v>1</v>
      </c>
      <c r="H35" s="385">
        <v>160</v>
      </c>
      <c r="I35" s="389" t="s">
        <v>227</v>
      </c>
      <c r="J35" s="386"/>
      <c r="K35" s="386">
        <v>2</v>
      </c>
      <c r="L35" s="386">
        <v>2</v>
      </c>
      <c r="N35" s="312" t="s">
        <v>48</v>
      </c>
      <c r="O35" s="313">
        <v>143</v>
      </c>
      <c r="P35" s="214" t="s">
        <v>49</v>
      </c>
      <c r="Q35" s="309">
        <v>1</v>
      </c>
      <c r="R35" s="309">
        <v>1</v>
      </c>
      <c r="S35" s="309">
        <v>3</v>
      </c>
      <c r="T35" s="309">
        <v>4</v>
      </c>
      <c r="U35" s="309">
        <v>1</v>
      </c>
      <c r="V35" s="309"/>
      <c r="W35" s="310">
        <v>0</v>
      </c>
      <c r="X35" s="310">
        <v>1</v>
      </c>
      <c r="Y35" s="310">
        <v>0</v>
      </c>
      <c r="Z35" s="310">
        <v>1</v>
      </c>
      <c r="AA35" s="310">
        <v>1</v>
      </c>
      <c r="AB35" s="310">
        <v>2</v>
      </c>
      <c r="AC35" s="310">
        <v>3</v>
      </c>
      <c r="AD35" s="310">
        <v>1</v>
      </c>
      <c r="AE35" s="309">
        <v>0</v>
      </c>
      <c r="AF35" s="309">
        <v>1</v>
      </c>
      <c r="AG35" s="309"/>
      <c r="AH35" s="309"/>
      <c r="AI35" s="311">
        <f t="shared" si="0"/>
        <v>10</v>
      </c>
      <c r="AJ35" s="311">
        <f t="shared" si="1"/>
        <v>4</v>
      </c>
      <c r="AK35" s="311">
        <f t="shared" si="2"/>
        <v>6</v>
      </c>
      <c r="AL35" s="99"/>
      <c r="AM35" s="297">
        <v>21</v>
      </c>
      <c r="AN35" s="264">
        <v>1</v>
      </c>
    </row>
    <row r="36" spans="2:41" ht="76.5" x14ac:dyDescent="0.25">
      <c r="B36" s="341">
        <v>43263.672222222223</v>
      </c>
      <c r="C36" s="342">
        <v>378</v>
      </c>
      <c r="D36" s="343" t="s">
        <v>221</v>
      </c>
      <c r="E36" s="342" t="s">
        <v>7</v>
      </c>
      <c r="F36" s="339" t="s">
        <v>1</v>
      </c>
      <c r="H36" s="385">
        <v>188</v>
      </c>
      <c r="I36" s="389" t="s">
        <v>229</v>
      </c>
      <c r="J36" s="386"/>
      <c r="K36" s="386">
        <v>2</v>
      </c>
      <c r="L36" s="386">
        <v>2</v>
      </c>
      <c r="N36" s="289" t="s">
        <v>7</v>
      </c>
      <c r="O36" s="289">
        <v>262</v>
      </c>
      <c r="P36" s="214" t="s">
        <v>157</v>
      </c>
      <c r="Q36" s="309">
        <v>4</v>
      </c>
      <c r="R36" s="309">
        <v>1</v>
      </c>
      <c r="S36" s="309">
        <v>1</v>
      </c>
      <c r="T36" s="309">
        <v>2</v>
      </c>
      <c r="U36" s="309">
        <v>2</v>
      </c>
      <c r="V36" s="309"/>
      <c r="W36" s="310">
        <v>0</v>
      </c>
      <c r="X36" s="310">
        <v>4</v>
      </c>
      <c r="Y36" s="310">
        <v>0</v>
      </c>
      <c r="Z36" s="310">
        <v>1</v>
      </c>
      <c r="AA36" s="310">
        <v>0</v>
      </c>
      <c r="AB36" s="310">
        <v>1</v>
      </c>
      <c r="AC36" s="310">
        <v>0</v>
      </c>
      <c r="AD36" s="310">
        <v>2</v>
      </c>
      <c r="AE36" s="309">
        <v>0</v>
      </c>
      <c r="AF36" s="309">
        <v>2</v>
      </c>
      <c r="AG36" s="309"/>
      <c r="AH36" s="309"/>
      <c r="AI36" s="311">
        <f t="shared" si="0"/>
        <v>10</v>
      </c>
      <c r="AJ36" s="311">
        <f t="shared" si="1"/>
        <v>0</v>
      </c>
      <c r="AK36" s="311">
        <f t="shared" si="2"/>
        <v>10</v>
      </c>
      <c r="AL36" s="99"/>
      <c r="AM36" s="297">
        <v>20</v>
      </c>
      <c r="AN36" s="264">
        <v>1</v>
      </c>
    </row>
    <row r="37" spans="2:41" ht="63.75" x14ac:dyDescent="0.25">
      <c r="B37" s="341">
        <v>43263.772222222222</v>
      </c>
      <c r="C37" s="342">
        <v>451</v>
      </c>
      <c r="D37" s="343" t="s">
        <v>267</v>
      </c>
      <c r="E37" s="342" t="s">
        <v>7</v>
      </c>
      <c r="F37" s="348" t="s">
        <v>2</v>
      </c>
      <c r="H37" s="385">
        <v>161</v>
      </c>
      <c r="I37" s="389" t="s">
        <v>240</v>
      </c>
      <c r="J37" s="386"/>
      <c r="K37" s="386">
        <v>3</v>
      </c>
      <c r="L37" s="386">
        <v>3</v>
      </c>
      <c r="N37" s="312" t="s">
        <v>7</v>
      </c>
      <c r="O37" s="313">
        <v>459</v>
      </c>
      <c r="P37" s="214" t="s">
        <v>412</v>
      </c>
      <c r="Q37" s="309">
        <v>3</v>
      </c>
      <c r="R37" s="309"/>
      <c r="S37" s="309">
        <v>4</v>
      </c>
      <c r="T37" s="309">
        <v>0</v>
      </c>
      <c r="U37" s="309">
        <v>3</v>
      </c>
      <c r="V37" s="309"/>
      <c r="W37" s="310">
        <v>1</v>
      </c>
      <c r="X37" s="310">
        <v>2</v>
      </c>
      <c r="Y37" s="310">
        <v>0</v>
      </c>
      <c r="Z37" s="310">
        <v>0</v>
      </c>
      <c r="AA37" s="310">
        <v>4</v>
      </c>
      <c r="AB37" s="310">
        <v>0</v>
      </c>
      <c r="AC37" s="310">
        <v>0</v>
      </c>
      <c r="AD37" s="310">
        <v>0</v>
      </c>
      <c r="AE37" s="309">
        <v>3</v>
      </c>
      <c r="AF37" s="309">
        <v>0</v>
      </c>
      <c r="AG37" s="309"/>
      <c r="AH37" s="309"/>
      <c r="AI37" s="311">
        <f t="shared" si="0"/>
        <v>10</v>
      </c>
      <c r="AJ37" s="311">
        <f t="shared" si="1"/>
        <v>8</v>
      </c>
      <c r="AK37" s="311">
        <f t="shared" si="2"/>
        <v>2</v>
      </c>
      <c r="AL37" s="99"/>
      <c r="AM37" s="297">
        <v>13</v>
      </c>
      <c r="AN37" s="264">
        <v>2</v>
      </c>
    </row>
    <row r="38" spans="2:41" ht="76.5" x14ac:dyDescent="0.25">
      <c r="B38" s="341">
        <v>43264.4</v>
      </c>
      <c r="C38" s="342">
        <v>157</v>
      </c>
      <c r="D38" s="343" t="s">
        <v>243</v>
      </c>
      <c r="E38" s="342" t="s">
        <v>7</v>
      </c>
      <c r="F38" s="339" t="s">
        <v>1</v>
      </c>
      <c r="H38" s="385">
        <v>167</v>
      </c>
      <c r="I38" s="389" t="s">
        <v>302</v>
      </c>
      <c r="J38" s="386">
        <v>2</v>
      </c>
      <c r="K38" s="386"/>
      <c r="L38" s="386">
        <v>2</v>
      </c>
      <c r="N38" s="312" t="s">
        <v>7</v>
      </c>
      <c r="O38" s="313">
        <v>167</v>
      </c>
      <c r="P38" s="214" t="s">
        <v>98</v>
      </c>
      <c r="Q38" s="309">
        <v>0</v>
      </c>
      <c r="R38" s="309">
        <v>2</v>
      </c>
      <c r="S38" s="309"/>
      <c r="T38" s="309">
        <v>3</v>
      </c>
      <c r="U38" s="309">
        <v>3</v>
      </c>
      <c r="V38" s="309">
        <v>2</v>
      </c>
      <c r="W38" s="310">
        <v>0</v>
      </c>
      <c r="X38" s="310">
        <v>0</v>
      </c>
      <c r="Y38" s="310">
        <v>0</v>
      </c>
      <c r="Z38" s="310">
        <v>2</v>
      </c>
      <c r="AA38" s="310">
        <v>0</v>
      </c>
      <c r="AB38" s="310">
        <v>0</v>
      </c>
      <c r="AC38" s="310">
        <v>2</v>
      </c>
      <c r="AD38" s="310">
        <v>1</v>
      </c>
      <c r="AE38" s="309">
        <v>3</v>
      </c>
      <c r="AF38" s="309">
        <v>0</v>
      </c>
      <c r="AG38" s="309">
        <v>2</v>
      </c>
      <c r="AH38" s="309">
        <v>0</v>
      </c>
      <c r="AI38" s="311">
        <f t="shared" si="0"/>
        <v>10</v>
      </c>
      <c r="AJ38" s="311">
        <f t="shared" si="1"/>
        <v>7</v>
      </c>
      <c r="AK38" s="311">
        <f t="shared" si="2"/>
        <v>3</v>
      </c>
      <c r="AL38" s="99"/>
      <c r="AM38" s="297">
        <v>16</v>
      </c>
      <c r="AN38" s="264">
        <v>1</v>
      </c>
    </row>
    <row r="39" spans="2:41" ht="63.75" x14ac:dyDescent="0.25">
      <c r="B39" s="341">
        <v>43264.586111111108</v>
      </c>
      <c r="C39" s="342">
        <v>172</v>
      </c>
      <c r="D39" s="343" t="s">
        <v>223</v>
      </c>
      <c r="E39" s="342" t="s">
        <v>7</v>
      </c>
      <c r="F39" s="339" t="s">
        <v>1</v>
      </c>
      <c r="H39" s="385">
        <v>469</v>
      </c>
      <c r="I39" s="389" t="s">
        <v>420</v>
      </c>
      <c r="J39" s="386">
        <v>1</v>
      </c>
      <c r="K39" s="386"/>
      <c r="L39" s="386">
        <v>1</v>
      </c>
      <c r="N39" s="289" t="s">
        <v>7</v>
      </c>
      <c r="O39" s="289">
        <v>512</v>
      </c>
      <c r="P39" s="214" t="s">
        <v>468</v>
      </c>
      <c r="Q39" s="309">
        <v>3</v>
      </c>
      <c r="R39" s="309"/>
      <c r="S39" s="309"/>
      <c r="T39" s="309">
        <v>1</v>
      </c>
      <c r="U39" s="309">
        <v>3</v>
      </c>
      <c r="V39" s="309">
        <v>3</v>
      </c>
      <c r="W39" s="310">
        <v>2</v>
      </c>
      <c r="X39" s="310">
        <v>1</v>
      </c>
      <c r="Y39" s="310">
        <v>0</v>
      </c>
      <c r="Z39" s="310">
        <v>0</v>
      </c>
      <c r="AA39" s="310">
        <v>0</v>
      </c>
      <c r="AB39" s="310">
        <v>0</v>
      </c>
      <c r="AC39" s="310">
        <v>1</v>
      </c>
      <c r="AD39" s="310">
        <v>0</v>
      </c>
      <c r="AE39" s="309">
        <v>1</v>
      </c>
      <c r="AF39" s="309">
        <v>2</v>
      </c>
      <c r="AG39" s="309">
        <v>1</v>
      </c>
      <c r="AH39" s="309">
        <v>2</v>
      </c>
      <c r="AI39" s="311">
        <f t="shared" si="0"/>
        <v>10</v>
      </c>
      <c r="AJ39" s="311">
        <f t="shared" si="1"/>
        <v>5</v>
      </c>
      <c r="AK39" s="311">
        <f t="shared" si="2"/>
        <v>5</v>
      </c>
      <c r="AL39" s="99"/>
      <c r="AM39" s="297" t="s">
        <v>3</v>
      </c>
      <c r="AN39" s="264">
        <v>217</v>
      </c>
    </row>
    <row r="40" spans="2:41" ht="89.25" x14ac:dyDescent="0.25">
      <c r="B40" s="341">
        <v>43264.69027777778</v>
      </c>
      <c r="C40" s="342">
        <v>511</v>
      </c>
      <c r="D40" s="343" t="s">
        <v>504</v>
      </c>
      <c r="E40" s="342" t="s">
        <v>7</v>
      </c>
      <c r="F40" s="339" t="s">
        <v>1</v>
      </c>
      <c r="H40" s="385">
        <v>229</v>
      </c>
      <c r="I40" s="389" t="s">
        <v>277</v>
      </c>
      <c r="J40" s="386"/>
      <c r="K40" s="386">
        <v>1</v>
      </c>
      <c r="L40" s="386">
        <v>1</v>
      </c>
      <c r="N40" s="312" t="s">
        <v>12</v>
      </c>
      <c r="O40" s="313">
        <v>133</v>
      </c>
      <c r="P40" s="214" t="s">
        <v>13</v>
      </c>
      <c r="Q40" s="309">
        <v>0</v>
      </c>
      <c r="R40" s="309">
        <v>2</v>
      </c>
      <c r="S40" s="309">
        <v>2</v>
      </c>
      <c r="T40" s="309">
        <v>2</v>
      </c>
      <c r="U40" s="309">
        <v>1</v>
      </c>
      <c r="V40" s="309">
        <v>2</v>
      </c>
      <c r="W40" s="310">
        <v>0</v>
      </c>
      <c r="X40" s="310">
        <v>0</v>
      </c>
      <c r="Y40" s="310">
        <v>0</v>
      </c>
      <c r="Z40" s="310">
        <v>2</v>
      </c>
      <c r="AA40" s="310">
        <v>0</v>
      </c>
      <c r="AB40" s="310">
        <v>2</v>
      </c>
      <c r="AC40" s="310">
        <v>1</v>
      </c>
      <c r="AD40" s="310">
        <v>1</v>
      </c>
      <c r="AE40" s="309">
        <v>0</v>
      </c>
      <c r="AF40" s="309">
        <v>1</v>
      </c>
      <c r="AG40" s="309">
        <v>0</v>
      </c>
      <c r="AH40" s="309">
        <v>2</v>
      </c>
      <c r="AI40" s="311">
        <f t="shared" si="0"/>
        <v>9</v>
      </c>
      <c r="AJ40" s="311">
        <f t="shared" si="1"/>
        <v>1</v>
      </c>
      <c r="AK40" s="311">
        <f t="shared" si="2"/>
        <v>8</v>
      </c>
      <c r="AL40" s="99"/>
    </row>
    <row r="41" spans="2:41" ht="89.25" x14ac:dyDescent="0.25">
      <c r="B41" s="341">
        <v>43265.333333333336</v>
      </c>
      <c r="C41" s="342">
        <v>458</v>
      </c>
      <c r="D41" s="343" t="s">
        <v>341</v>
      </c>
      <c r="E41" s="342" t="s">
        <v>343</v>
      </c>
      <c r="F41" s="339" t="s">
        <v>2</v>
      </c>
      <c r="H41" s="385">
        <v>201</v>
      </c>
      <c r="I41" s="389" t="s">
        <v>307</v>
      </c>
      <c r="J41" s="386"/>
      <c r="K41" s="386">
        <v>1</v>
      </c>
      <c r="L41" s="386">
        <v>1</v>
      </c>
      <c r="N41" s="289" t="s">
        <v>7</v>
      </c>
      <c r="O41" s="289">
        <v>110</v>
      </c>
      <c r="P41" s="214" t="s">
        <v>90</v>
      </c>
      <c r="Q41" s="309">
        <v>0</v>
      </c>
      <c r="R41" s="309">
        <v>2</v>
      </c>
      <c r="S41" s="309">
        <v>3</v>
      </c>
      <c r="T41" s="309">
        <v>0</v>
      </c>
      <c r="U41" s="309">
        <v>2</v>
      </c>
      <c r="V41" s="309">
        <v>1</v>
      </c>
      <c r="W41" s="310">
        <v>0</v>
      </c>
      <c r="X41" s="310">
        <v>0</v>
      </c>
      <c r="Y41" s="310">
        <v>0</v>
      </c>
      <c r="Z41" s="310">
        <v>2</v>
      </c>
      <c r="AA41" s="310">
        <v>0</v>
      </c>
      <c r="AB41" s="310">
        <v>3</v>
      </c>
      <c r="AC41" s="310">
        <v>0</v>
      </c>
      <c r="AD41" s="310">
        <v>0</v>
      </c>
      <c r="AE41" s="309">
        <v>1</v>
      </c>
      <c r="AF41" s="309">
        <v>1</v>
      </c>
      <c r="AG41" s="309">
        <v>0</v>
      </c>
      <c r="AH41" s="309">
        <v>1</v>
      </c>
      <c r="AI41" s="311">
        <f t="shared" si="0"/>
        <v>8</v>
      </c>
      <c r="AJ41" s="311">
        <f t="shared" si="1"/>
        <v>1</v>
      </c>
      <c r="AK41" s="311">
        <f t="shared" si="2"/>
        <v>7</v>
      </c>
      <c r="AL41" s="99"/>
    </row>
    <row r="42" spans="2:41" ht="63.75" x14ac:dyDescent="0.25">
      <c r="B42" s="341">
        <v>43265.393055555556</v>
      </c>
      <c r="C42" s="342">
        <v>511</v>
      </c>
      <c r="D42" s="343" t="s">
        <v>504</v>
      </c>
      <c r="E42" s="342" t="s">
        <v>7</v>
      </c>
      <c r="F42" s="339" t="s">
        <v>1</v>
      </c>
      <c r="H42" s="385">
        <v>502</v>
      </c>
      <c r="I42" s="388" t="s">
        <v>435</v>
      </c>
      <c r="J42" s="386">
        <v>1</v>
      </c>
      <c r="K42" s="386"/>
      <c r="L42" s="386">
        <v>1</v>
      </c>
      <c r="N42" s="312" t="s">
        <v>39</v>
      </c>
      <c r="O42" s="313">
        <v>120</v>
      </c>
      <c r="P42" s="214" t="s">
        <v>102</v>
      </c>
      <c r="Q42" s="309">
        <v>0</v>
      </c>
      <c r="R42" s="309">
        <v>1</v>
      </c>
      <c r="S42" s="309">
        <v>1</v>
      </c>
      <c r="T42" s="309">
        <v>0</v>
      </c>
      <c r="U42" s="309">
        <v>4</v>
      </c>
      <c r="V42" s="309">
        <v>2</v>
      </c>
      <c r="W42" s="310">
        <v>0</v>
      </c>
      <c r="X42" s="310">
        <v>0</v>
      </c>
      <c r="Y42" s="310">
        <v>0</v>
      </c>
      <c r="Z42" s="310">
        <v>1</v>
      </c>
      <c r="AA42" s="310">
        <v>0</v>
      </c>
      <c r="AB42" s="310">
        <v>1</v>
      </c>
      <c r="AC42" s="310">
        <v>0</v>
      </c>
      <c r="AD42" s="310">
        <v>0</v>
      </c>
      <c r="AE42" s="309">
        <v>0</v>
      </c>
      <c r="AF42" s="309">
        <v>4</v>
      </c>
      <c r="AG42" s="309">
        <v>0</v>
      </c>
      <c r="AH42" s="309">
        <v>2</v>
      </c>
      <c r="AI42" s="311">
        <f t="shared" si="0"/>
        <v>8</v>
      </c>
      <c r="AJ42" s="311">
        <f t="shared" si="1"/>
        <v>0</v>
      </c>
      <c r="AK42" s="311">
        <f t="shared" si="2"/>
        <v>8</v>
      </c>
      <c r="AL42" s="99"/>
    </row>
    <row r="43" spans="2:41" ht="38.25" x14ac:dyDescent="0.25">
      <c r="B43" s="341">
        <v>43265.518750000003</v>
      </c>
      <c r="C43" s="342">
        <v>504</v>
      </c>
      <c r="D43" s="343" t="s">
        <v>506</v>
      </c>
      <c r="E43" s="342" t="s">
        <v>7</v>
      </c>
      <c r="F43" s="339" t="s">
        <v>2</v>
      </c>
      <c r="H43" s="385">
        <v>394</v>
      </c>
      <c r="I43" s="388" t="s">
        <v>545</v>
      </c>
      <c r="J43" s="386"/>
      <c r="K43" s="386">
        <v>1</v>
      </c>
      <c r="L43" s="386">
        <v>1</v>
      </c>
      <c r="N43" s="312" t="s">
        <v>7</v>
      </c>
      <c r="O43" s="313">
        <v>367</v>
      </c>
      <c r="P43" s="214" t="s">
        <v>61</v>
      </c>
      <c r="Q43" s="309">
        <v>1</v>
      </c>
      <c r="R43" s="309"/>
      <c r="S43" s="309">
        <v>1</v>
      </c>
      <c r="T43" s="309">
        <v>4</v>
      </c>
      <c r="U43" s="309">
        <v>1</v>
      </c>
      <c r="V43" s="309"/>
      <c r="W43" s="310">
        <v>1</v>
      </c>
      <c r="X43" s="310">
        <v>0</v>
      </c>
      <c r="Y43" s="310">
        <v>0</v>
      </c>
      <c r="Z43" s="310">
        <v>0</v>
      </c>
      <c r="AA43" s="310">
        <v>1</v>
      </c>
      <c r="AB43" s="310">
        <v>0</v>
      </c>
      <c r="AC43" s="310">
        <v>2</v>
      </c>
      <c r="AD43" s="310">
        <v>2</v>
      </c>
      <c r="AE43" s="309">
        <v>1</v>
      </c>
      <c r="AF43" s="309">
        <v>0</v>
      </c>
      <c r="AG43" s="309"/>
      <c r="AH43" s="309"/>
      <c r="AI43" s="311">
        <f t="shared" si="0"/>
        <v>7</v>
      </c>
      <c r="AJ43" s="311">
        <f t="shared" si="1"/>
        <v>5</v>
      </c>
      <c r="AK43" s="311">
        <f t="shared" si="2"/>
        <v>2</v>
      </c>
      <c r="AL43" s="99"/>
    </row>
    <row r="44" spans="2:41" ht="51" x14ac:dyDescent="0.25">
      <c r="B44" s="341">
        <v>43265.527083333334</v>
      </c>
      <c r="C44" s="342">
        <v>504</v>
      </c>
      <c r="D44" s="343" t="s">
        <v>506</v>
      </c>
      <c r="E44" s="342" t="s">
        <v>7</v>
      </c>
      <c r="F44" s="339" t="s">
        <v>2</v>
      </c>
      <c r="H44" s="385">
        <v>461</v>
      </c>
      <c r="I44" s="388" t="s">
        <v>621</v>
      </c>
      <c r="J44" s="386">
        <v>2</v>
      </c>
      <c r="K44" s="386"/>
      <c r="L44" s="386">
        <v>2</v>
      </c>
      <c r="N44" s="289" t="s">
        <v>7</v>
      </c>
      <c r="O44" s="289">
        <v>265</v>
      </c>
      <c r="P44" s="214" t="s">
        <v>154</v>
      </c>
      <c r="Q44" s="309">
        <v>2</v>
      </c>
      <c r="R44" s="309">
        <v>2</v>
      </c>
      <c r="S44" s="309">
        <v>1</v>
      </c>
      <c r="T44" s="309">
        <v>0</v>
      </c>
      <c r="U44" s="309">
        <v>2</v>
      </c>
      <c r="V44" s="309"/>
      <c r="W44" s="310">
        <v>2</v>
      </c>
      <c r="X44" s="310">
        <v>0</v>
      </c>
      <c r="Y44" s="310">
        <v>2</v>
      </c>
      <c r="Z44" s="310">
        <v>0</v>
      </c>
      <c r="AA44" s="310">
        <v>1</v>
      </c>
      <c r="AB44" s="310">
        <v>0</v>
      </c>
      <c r="AC44" s="310">
        <v>0</v>
      </c>
      <c r="AD44" s="310">
        <v>0</v>
      </c>
      <c r="AE44" s="309">
        <v>1</v>
      </c>
      <c r="AF44" s="309">
        <v>1</v>
      </c>
      <c r="AG44" s="309"/>
      <c r="AH44" s="309"/>
      <c r="AI44" s="311">
        <f t="shared" si="0"/>
        <v>7</v>
      </c>
      <c r="AJ44" s="311">
        <f t="shared" si="1"/>
        <v>6</v>
      </c>
      <c r="AK44" s="311">
        <f t="shared" si="2"/>
        <v>1</v>
      </c>
      <c r="AL44" s="99"/>
    </row>
    <row r="45" spans="2:41" ht="63.75" x14ac:dyDescent="0.25">
      <c r="B45" s="341">
        <v>43265.618055555555</v>
      </c>
      <c r="C45" s="342">
        <v>131</v>
      </c>
      <c r="D45" s="343" t="s">
        <v>330</v>
      </c>
      <c r="E45" s="342" t="s">
        <v>103</v>
      </c>
      <c r="F45" s="339" t="s">
        <v>1</v>
      </c>
      <c r="H45" s="385">
        <v>516</v>
      </c>
      <c r="I45" s="388" t="s">
        <v>546</v>
      </c>
      <c r="J45" s="386"/>
      <c r="K45" s="386">
        <v>1</v>
      </c>
      <c r="L45" s="386">
        <v>1</v>
      </c>
      <c r="N45" s="289" t="s">
        <v>7</v>
      </c>
      <c r="O45" s="289">
        <v>383</v>
      </c>
      <c r="P45" s="214" t="s">
        <v>135</v>
      </c>
      <c r="Q45" s="309">
        <v>1</v>
      </c>
      <c r="R45" s="309"/>
      <c r="S45" s="309">
        <v>1</v>
      </c>
      <c r="T45" s="309">
        <v>1</v>
      </c>
      <c r="U45" s="309">
        <v>3</v>
      </c>
      <c r="V45" s="309">
        <v>1</v>
      </c>
      <c r="W45" s="310">
        <v>1</v>
      </c>
      <c r="X45" s="310">
        <v>0</v>
      </c>
      <c r="Y45" s="310">
        <v>0</v>
      </c>
      <c r="Z45" s="310">
        <v>0</v>
      </c>
      <c r="AA45" s="310">
        <v>0</v>
      </c>
      <c r="AB45" s="310">
        <v>1</v>
      </c>
      <c r="AC45" s="310">
        <v>1</v>
      </c>
      <c r="AD45" s="310">
        <v>0</v>
      </c>
      <c r="AE45" s="309">
        <v>2</v>
      </c>
      <c r="AF45" s="309">
        <v>1</v>
      </c>
      <c r="AG45" s="309">
        <v>0</v>
      </c>
      <c r="AH45" s="309">
        <v>1</v>
      </c>
      <c r="AI45" s="311">
        <f t="shared" si="0"/>
        <v>7</v>
      </c>
      <c r="AJ45" s="311">
        <f t="shared" si="1"/>
        <v>4</v>
      </c>
      <c r="AK45" s="311">
        <f t="shared" si="2"/>
        <v>3</v>
      </c>
      <c r="AL45" s="99"/>
    </row>
    <row r="46" spans="2:41" ht="63.75" x14ac:dyDescent="0.25">
      <c r="B46" s="341">
        <v>43265.720833333333</v>
      </c>
      <c r="C46" s="342">
        <v>257</v>
      </c>
      <c r="D46" s="343" t="s">
        <v>328</v>
      </c>
      <c r="E46" s="342" t="s">
        <v>29</v>
      </c>
      <c r="F46" s="339" t="s">
        <v>1</v>
      </c>
      <c r="H46" s="385">
        <v>131</v>
      </c>
      <c r="I46" s="388" t="s">
        <v>330</v>
      </c>
      <c r="J46" s="386"/>
      <c r="K46" s="386">
        <v>2</v>
      </c>
      <c r="L46" s="386">
        <v>2</v>
      </c>
      <c r="N46" s="289" t="s">
        <v>343</v>
      </c>
      <c r="O46" s="289">
        <v>495</v>
      </c>
      <c r="P46" s="214" t="s">
        <v>517</v>
      </c>
      <c r="Q46" s="309">
        <v>0</v>
      </c>
      <c r="R46" s="314"/>
      <c r="S46" s="309"/>
      <c r="T46" s="309">
        <v>0</v>
      </c>
      <c r="U46" s="309">
        <v>6</v>
      </c>
      <c r="V46" s="309">
        <v>1</v>
      </c>
      <c r="W46" s="310">
        <v>0</v>
      </c>
      <c r="X46" s="310">
        <v>0</v>
      </c>
      <c r="Y46" s="310">
        <v>0</v>
      </c>
      <c r="Z46" s="310">
        <v>0</v>
      </c>
      <c r="AA46" s="310">
        <v>0</v>
      </c>
      <c r="AB46" s="310">
        <v>0</v>
      </c>
      <c r="AC46" s="310">
        <v>0</v>
      </c>
      <c r="AD46" s="310">
        <v>0</v>
      </c>
      <c r="AE46" s="309">
        <v>4</v>
      </c>
      <c r="AF46" s="309">
        <v>2</v>
      </c>
      <c r="AG46" s="309">
        <v>1</v>
      </c>
      <c r="AH46" s="309">
        <v>0</v>
      </c>
      <c r="AI46" s="311">
        <f t="shared" si="0"/>
        <v>7</v>
      </c>
      <c r="AJ46" s="311">
        <f t="shared" si="1"/>
        <v>5</v>
      </c>
      <c r="AK46" s="311">
        <f t="shared" si="2"/>
        <v>2</v>
      </c>
      <c r="AL46" s="99"/>
    </row>
    <row r="47" spans="2:41" ht="63.75" x14ac:dyDescent="0.25">
      <c r="B47" s="341">
        <v>43265.832638888889</v>
      </c>
      <c r="C47" s="342">
        <v>501</v>
      </c>
      <c r="D47" s="343" t="s">
        <v>505</v>
      </c>
      <c r="E47" s="342" t="s">
        <v>56</v>
      </c>
      <c r="F47" s="339" t="s">
        <v>1</v>
      </c>
      <c r="H47" s="385">
        <v>495</v>
      </c>
      <c r="I47" s="388" t="s">
        <v>550</v>
      </c>
      <c r="J47" s="386">
        <v>1</v>
      </c>
      <c r="K47" s="386"/>
      <c r="L47" s="386">
        <v>1</v>
      </c>
      <c r="N47" s="312" t="s">
        <v>19</v>
      </c>
      <c r="O47" s="313">
        <v>297</v>
      </c>
      <c r="P47" s="214" t="s">
        <v>85</v>
      </c>
      <c r="Q47" s="309">
        <v>2</v>
      </c>
      <c r="R47" s="309"/>
      <c r="S47" s="309">
        <v>3</v>
      </c>
      <c r="T47" s="309">
        <v>0</v>
      </c>
      <c r="U47" s="309"/>
      <c r="V47" s="309">
        <v>2</v>
      </c>
      <c r="W47" s="310">
        <v>2</v>
      </c>
      <c r="X47" s="310">
        <v>0</v>
      </c>
      <c r="Y47" s="310">
        <v>0</v>
      </c>
      <c r="Z47" s="310">
        <v>0</v>
      </c>
      <c r="AA47" s="310">
        <v>3</v>
      </c>
      <c r="AB47" s="310">
        <v>0</v>
      </c>
      <c r="AC47" s="310">
        <v>0</v>
      </c>
      <c r="AD47" s="310">
        <v>0</v>
      </c>
      <c r="AE47" s="309"/>
      <c r="AF47" s="309"/>
      <c r="AG47" s="309">
        <v>2</v>
      </c>
      <c r="AH47" s="309">
        <v>0</v>
      </c>
      <c r="AI47" s="311">
        <f t="shared" si="0"/>
        <v>7</v>
      </c>
      <c r="AJ47" s="311">
        <f t="shared" si="1"/>
        <v>7</v>
      </c>
      <c r="AK47" s="311">
        <f t="shared" si="2"/>
        <v>0</v>
      </c>
      <c r="AL47" s="99"/>
    </row>
    <row r="48" spans="2:41" s="266" customFormat="1" ht="63.75" x14ac:dyDescent="0.25">
      <c r="B48" s="341">
        <v>43265.844444444447</v>
      </c>
      <c r="C48" s="342">
        <v>226</v>
      </c>
      <c r="D48" s="343" t="s">
        <v>268</v>
      </c>
      <c r="E48" s="342" t="s">
        <v>7</v>
      </c>
      <c r="F48" s="339" t="s">
        <v>1</v>
      </c>
      <c r="G48" s="37"/>
      <c r="H48" s="385">
        <v>183</v>
      </c>
      <c r="I48" s="388" t="s">
        <v>224</v>
      </c>
      <c r="J48" s="386">
        <v>1</v>
      </c>
      <c r="K48" s="386"/>
      <c r="L48" s="386">
        <v>1</v>
      </c>
      <c r="M48" s="51"/>
      <c r="N48" s="312" t="s">
        <v>39</v>
      </c>
      <c r="O48" s="313">
        <v>188</v>
      </c>
      <c r="P48" s="214" t="s">
        <v>121</v>
      </c>
      <c r="Q48" s="309">
        <v>0</v>
      </c>
      <c r="R48" s="309">
        <v>1</v>
      </c>
      <c r="S48" s="309"/>
      <c r="T48" s="309">
        <v>1</v>
      </c>
      <c r="U48" s="309">
        <v>3</v>
      </c>
      <c r="V48" s="309">
        <v>2</v>
      </c>
      <c r="W48" s="310">
        <v>0</v>
      </c>
      <c r="X48" s="310">
        <v>0</v>
      </c>
      <c r="Y48" s="310">
        <v>0</v>
      </c>
      <c r="Z48" s="310">
        <v>1</v>
      </c>
      <c r="AA48" s="310">
        <v>0</v>
      </c>
      <c r="AB48" s="310">
        <v>0</v>
      </c>
      <c r="AC48" s="310">
        <v>0</v>
      </c>
      <c r="AD48" s="310">
        <v>1</v>
      </c>
      <c r="AE48" s="309">
        <v>1</v>
      </c>
      <c r="AF48" s="309">
        <v>2</v>
      </c>
      <c r="AG48" s="309">
        <v>0</v>
      </c>
      <c r="AH48" s="309">
        <v>2</v>
      </c>
      <c r="AI48" s="311">
        <f t="shared" si="0"/>
        <v>7</v>
      </c>
      <c r="AJ48" s="311">
        <f t="shared" si="1"/>
        <v>1</v>
      </c>
      <c r="AK48" s="311">
        <f t="shared" si="2"/>
        <v>6</v>
      </c>
      <c r="AL48" s="99"/>
      <c r="AO48" s="51"/>
    </row>
    <row r="49" spans="2:41" s="266" customFormat="1" ht="102" x14ac:dyDescent="0.25">
      <c r="B49" s="341">
        <v>43266.470138888886</v>
      </c>
      <c r="C49" s="342">
        <v>466</v>
      </c>
      <c r="D49" s="343" t="s">
        <v>360</v>
      </c>
      <c r="E49" s="342" t="s">
        <v>7</v>
      </c>
      <c r="F49" s="339" t="s">
        <v>2</v>
      </c>
      <c r="G49" s="37"/>
      <c r="H49" s="385">
        <v>110</v>
      </c>
      <c r="I49" s="388" t="s">
        <v>235</v>
      </c>
      <c r="J49" s="386"/>
      <c r="K49" s="386">
        <v>1</v>
      </c>
      <c r="L49" s="386">
        <v>1</v>
      </c>
      <c r="M49" s="51"/>
      <c r="N49" s="289" t="s">
        <v>7</v>
      </c>
      <c r="O49" s="289">
        <v>504</v>
      </c>
      <c r="P49" s="214" t="s">
        <v>469</v>
      </c>
      <c r="Q49" s="309">
        <v>0</v>
      </c>
      <c r="R49" s="309">
        <v>3</v>
      </c>
      <c r="S49" s="309">
        <v>1</v>
      </c>
      <c r="T49" s="309">
        <v>0</v>
      </c>
      <c r="U49" s="309"/>
      <c r="V49" s="309">
        <v>3</v>
      </c>
      <c r="W49" s="310">
        <v>0</v>
      </c>
      <c r="X49" s="310">
        <v>0</v>
      </c>
      <c r="Y49" s="310">
        <v>2</v>
      </c>
      <c r="Z49" s="310">
        <v>1</v>
      </c>
      <c r="AA49" s="310">
        <v>1</v>
      </c>
      <c r="AB49" s="310">
        <v>0</v>
      </c>
      <c r="AC49" s="310">
        <v>0</v>
      </c>
      <c r="AD49" s="310">
        <v>0</v>
      </c>
      <c r="AE49" s="309"/>
      <c r="AF49" s="309"/>
      <c r="AG49" s="309">
        <v>3</v>
      </c>
      <c r="AH49" s="309">
        <v>0</v>
      </c>
      <c r="AI49" s="311">
        <f t="shared" si="0"/>
        <v>7</v>
      </c>
      <c r="AJ49" s="311">
        <f t="shared" si="1"/>
        <v>6</v>
      </c>
      <c r="AK49" s="311">
        <f t="shared" si="2"/>
        <v>1</v>
      </c>
      <c r="AL49" s="99"/>
      <c r="AO49" s="51"/>
    </row>
    <row r="50" spans="2:41" s="266" customFormat="1" ht="76.5" x14ac:dyDescent="0.25">
      <c r="B50" s="341">
        <v>43266.480555555558</v>
      </c>
      <c r="C50" s="342">
        <v>466</v>
      </c>
      <c r="D50" s="343" t="s">
        <v>360</v>
      </c>
      <c r="E50" s="342" t="s">
        <v>7</v>
      </c>
      <c r="F50" s="339" t="s">
        <v>2</v>
      </c>
      <c r="G50" s="37"/>
      <c r="H50" s="385">
        <v>382</v>
      </c>
      <c r="I50" s="388" t="s">
        <v>232</v>
      </c>
      <c r="J50" s="386"/>
      <c r="K50" s="386">
        <v>1</v>
      </c>
      <c r="L50" s="386">
        <v>1</v>
      </c>
      <c r="M50" s="51"/>
      <c r="N50" s="312" t="s">
        <v>7</v>
      </c>
      <c r="O50" s="289">
        <v>466</v>
      </c>
      <c r="P50" s="214" t="s">
        <v>361</v>
      </c>
      <c r="Q50" s="309">
        <v>0</v>
      </c>
      <c r="R50" s="309">
        <v>1</v>
      </c>
      <c r="S50" s="309">
        <v>3</v>
      </c>
      <c r="T50" s="309">
        <v>0</v>
      </c>
      <c r="U50" s="309"/>
      <c r="V50" s="309">
        <v>3</v>
      </c>
      <c r="W50" s="310">
        <v>0</v>
      </c>
      <c r="X50" s="310">
        <v>0</v>
      </c>
      <c r="Y50" s="310">
        <v>1</v>
      </c>
      <c r="Z50" s="310">
        <v>0</v>
      </c>
      <c r="AA50" s="310">
        <v>3</v>
      </c>
      <c r="AB50" s="310">
        <v>0</v>
      </c>
      <c r="AC50" s="310">
        <v>0</v>
      </c>
      <c r="AD50" s="310">
        <v>0</v>
      </c>
      <c r="AE50" s="309"/>
      <c r="AF50" s="309"/>
      <c r="AG50" s="309">
        <v>3</v>
      </c>
      <c r="AH50" s="309">
        <v>0</v>
      </c>
      <c r="AI50" s="311">
        <f t="shared" si="0"/>
        <v>7</v>
      </c>
      <c r="AJ50" s="311">
        <f t="shared" si="1"/>
        <v>7</v>
      </c>
      <c r="AK50" s="311">
        <f t="shared" si="2"/>
        <v>0</v>
      </c>
      <c r="AL50" s="99"/>
      <c r="AO50" s="51"/>
    </row>
    <row r="51" spans="2:41" s="266" customFormat="1" ht="63.75" x14ac:dyDescent="0.25">
      <c r="B51" s="341">
        <v>43266.501388888886</v>
      </c>
      <c r="C51" s="342">
        <v>467</v>
      </c>
      <c r="D51" s="343" t="s">
        <v>419</v>
      </c>
      <c r="E51" s="342" t="s">
        <v>7</v>
      </c>
      <c r="F51" s="339" t="s">
        <v>2</v>
      </c>
      <c r="G51" s="37"/>
      <c r="H51" s="385">
        <v>390</v>
      </c>
      <c r="I51" s="388" t="s">
        <v>319</v>
      </c>
      <c r="J51" s="386"/>
      <c r="K51" s="386">
        <v>1</v>
      </c>
      <c r="L51" s="386">
        <v>1</v>
      </c>
      <c r="M51" s="51"/>
      <c r="N51" s="289" t="s">
        <v>7</v>
      </c>
      <c r="O51" s="289">
        <v>494</v>
      </c>
      <c r="P51" s="214" t="s">
        <v>415</v>
      </c>
      <c r="Q51" s="309">
        <v>1</v>
      </c>
      <c r="R51" s="309"/>
      <c r="S51" s="309">
        <v>1</v>
      </c>
      <c r="T51" s="309">
        <v>2</v>
      </c>
      <c r="U51" s="309"/>
      <c r="V51" s="309">
        <v>3</v>
      </c>
      <c r="W51" s="310">
        <v>1</v>
      </c>
      <c r="X51" s="310">
        <v>0</v>
      </c>
      <c r="Y51" s="310">
        <v>0</v>
      </c>
      <c r="Z51" s="310">
        <v>0</v>
      </c>
      <c r="AA51" s="310">
        <v>1</v>
      </c>
      <c r="AB51" s="310">
        <v>0</v>
      </c>
      <c r="AC51" s="310">
        <v>2</v>
      </c>
      <c r="AD51" s="310">
        <v>0</v>
      </c>
      <c r="AE51" s="309"/>
      <c r="AF51" s="309"/>
      <c r="AG51" s="309">
        <v>3</v>
      </c>
      <c r="AH51" s="309">
        <v>0</v>
      </c>
      <c r="AI51" s="311">
        <f t="shared" si="0"/>
        <v>7</v>
      </c>
      <c r="AJ51" s="311">
        <f t="shared" si="1"/>
        <v>7</v>
      </c>
      <c r="AK51" s="311">
        <f t="shared" si="2"/>
        <v>0</v>
      </c>
      <c r="AL51" s="99"/>
      <c r="AO51" s="51"/>
    </row>
    <row r="52" spans="2:41" s="266" customFormat="1" ht="63.75" x14ac:dyDescent="0.25">
      <c r="B52" s="344">
        <v>43266.538194444445</v>
      </c>
      <c r="C52" s="342">
        <v>382</v>
      </c>
      <c r="D52" s="343" t="s">
        <v>232</v>
      </c>
      <c r="E52" s="342" t="s">
        <v>136</v>
      </c>
      <c r="F52" s="340" t="s">
        <v>560</v>
      </c>
      <c r="G52" s="37"/>
      <c r="H52" s="385">
        <v>162</v>
      </c>
      <c r="I52" s="388" t="s">
        <v>557</v>
      </c>
      <c r="J52" s="386">
        <v>2</v>
      </c>
      <c r="K52" s="386"/>
      <c r="L52" s="386">
        <v>2</v>
      </c>
      <c r="M52" s="51"/>
      <c r="N52" s="289" t="s">
        <v>7</v>
      </c>
      <c r="O52" s="289">
        <v>253</v>
      </c>
      <c r="P52" s="214" t="s">
        <v>152</v>
      </c>
      <c r="Q52" s="309">
        <v>2</v>
      </c>
      <c r="R52" s="309">
        <v>1</v>
      </c>
      <c r="S52" s="309">
        <v>1</v>
      </c>
      <c r="T52" s="309">
        <v>1</v>
      </c>
      <c r="U52" s="309">
        <v>1</v>
      </c>
      <c r="V52" s="309"/>
      <c r="W52" s="310">
        <v>0</v>
      </c>
      <c r="X52" s="310">
        <v>2</v>
      </c>
      <c r="Y52" s="310">
        <v>0</v>
      </c>
      <c r="Z52" s="310">
        <v>1</v>
      </c>
      <c r="AA52" s="310">
        <v>0</v>
      </c>
      <c r="AB52" s="310">
        <v>1</v>
      </c>
      <c r="AC52" s="310">
        <v>1</v>
      </c>
      <c r="AD52" s="310">
        <v>0</v>
      </c>
      <c r="AE52" s="309">
        <v>0</v>
      </c>
      <c r="AF52" s="309">
        <v>1</v>
      </c>
      <c r="AG52" s="309"/>
      <c r="AH52" s="309"/>
      <c r="AI52" s="311">
        <f t="shared" si="0"/>
        <v>6</v>
      </c>
      <c r="AJ52" s="311">
        <f t="shared" si="1"/>
        <v>1</v>
      </c>
      <c r="AK52" s="311">
        <f t="shared" si="2"/>
        <v>5</v>
      </c>
      <c r="AL52" s="99"/>
      <c r="AO52" s="51"/>
    </row>
    <row r="53" spans="2:41" s="266" customFormat="1" ht="63.75" x14ac:dyDescent="0.25">
      <c r="B53" s="341">
        <v>43266.654861111114</v>
      </c>
      <c r="C53" s="342">
        <v>110</v>
      </c>
      <c r="D53" s="343" t="s">
        <v>235</v>
      </c>
      <c r="E53" s="342" t="s">
        <v>7</v>
      </c>
      <c r="F53" s="339" t="s">
        <v>1</v>
      </c>
      <c r="G53" s="37"/>
      <c r="H53" s="384">
        <v>172</v>
      </c>
      <c r="I53" s="388" t="s">
        <v>223</v>
      </c>
      <c r="J53" s="386">
        <v>2</v>
      </c>
      <c r="K53" s="386">
        <v>1</v>
      </c>
      <c r="L53" s="386">
        <v>3</v>
      </c>
      <c r="M53" s="51"/>
      <c r="N53" s="312" t="s">
        <v>7</v>
      </c>
      <c r="O53" s="313">
        <v>168</v>
      </c>
      <c r="P53" s="214" t="s">
        <v>24</v>
      </c>
      <c r="Q53" s="309">
        <v>1</v>
      </c>
      <c r="R53" s="309">
        <v>1</v>
      </c>
      <c r="S53" s="309">
        <v>1</v>
      </c>
      <c r="T53" s="309">
        <v>2</v>
      </c>
      <c r="U53" s="309">
        <v>1</v>
      </c>
      <c r="V53" s="309"/>
      <c r="W53" s="310">
        <v>0</v>
      </c>
      <c r="X53" s="310">
        <v>1</v>
      </c>
      <c r="Y53" s="310">
        <v>0</v>
      </c>
      <c r="Z53" s="310">
        <v>1</v>
      </c>
      <c r="AA53" s="310">
        <v>0</v>
      </c>
      <c r="AB53" s="310">
        <v>1</v>
      </c>
      <c r="AC53" s="310">
        <v>0</v>
      </c>
      <c r="AD53" s="310">
        <v>2</v>
      </c>
      <c r="AE53" s="309">
        <v>0</v>
      </c>
      <c r="AF53" s="309">
        <v>1</v>
      </c>
      <c r="AG53" s="309"/>
      <c r="AH53" s="309"/>
      <c r="AI53" s="311">
        <f t="shared" si="0"/>
        <v>6</v>
      </c>
      <c r="AJ53" s="311">
        <f t="shared" si="1"/>
        <v>0</v>
      </c>
      <c r="AK53" s="311">
        <f t="shared" si="2"/>
        <v>6</v>
      </c>
      <c r="AL53" s="99"/>
      <c r="AO53" s="51"/>
    </row>
    <row r="54" spans="2:41" s="266" customFormat="1" ht="89.25" x14ac:dyDescent="0.25">
      <c r="B54" s="341">
        <v>43266.669444444444</v>
      </c>
      <c r="C54" s="342">
        <v>263</v>
      </c>
      <c r="D54" s="343" t="s">
        <v>241</v>
      </c>
      <c r="E54" s="342" t="s">
        <v>7</v>
      </c>
      <c r="F54" s="339" t="s">
        <v>1</v>
      </c>
      <c r="G54" s="37"/>
      <c r="H54" s="384">
        <v>501</v>
      </c>
      <c r="I54" s="388" t="s">
        <v>505</v>
      </c>
      <c r="J54" s="386"/>
      <c r="K54" s="386">
        <v>2</v>
      </c>
      <c r="L54" s="386">
        <v>2</v>
      </c>
      <c r="M54" s="51"/>
      <c r="N54" s="289" t="s">
        <v>7</v>
      </c>
      <c r="O54" s="289">
        <v>506</v>
      </c>
      <c r="P54" s="214" t="s">
        <v>445</v>
      </c>
      <c r="Q54" s="309">
        <v>0</v>
      </c>
      <c r="R54" s="309">
        <v>1</v>
      </c>
      <c r="S54" s="309">
        <v>2</v>
      </c>
      <c r="T54" s="309">
        <v>2</v>
      </c>
      <c r="U54" s="309"/>
      <c r="V54" s="309">
        <v>1</v>
      </c>
      <c r="W54" s="310">
        <v>0</v>
      </c>
      <c r="X54" s="310">
        <v>0</v>
      </c>
      <c r="Y54" s="310">
        <v>1</v>
      </c>
      <c r="Z54" s="310">
        <v>0</v>
      </c>
      <c r="AA54" s="310">
        <v>2</v>
      </c>
      <c r="AB54" s="310">
        <v>0</v>
      </c>
      <c r="AC54" s="310">
        <v>1</v>
      </c>
      <c r="AD54" s="310">
        <v>1</v>
      </c>
      <c r="AE54" s="309"/>
      <c r="AF54" s="309"/>
      <c r="AG54" s="309">
        <v>1</v>
      </c>
      <c r="AH54" s="309">
        <v>0</v>
      </c>
      <c r="AI54" s="311">
        <f t="shared" si="0"/>
        <v>6</v>
      </c>
      <c r="AJ54" s="311">
        <f t="shared" si="1"/>
        <v>5</v>
      </c>
      <c r="AK54" s="311">
        <f t="shared" si="2"/>
        <v>1</v>
      </c>
      <c r="AL54" s="99"/>
      <c r="AO54" s="51"/>
    </row>
    <row r="55" spans="2:41" s="266" customFormat="1" ht="63.75" x14ac:dyDescent="0.25">
      <c r="B55" s="341">
        <v>43266.72152777778</v>
      </c>
      <c r="C55" s="342">
        <v>511</v>
      </c>
      <c r="D55" s="343" t="s">
        <v>504</v>
      </c>
      <c r="E55" s="342" t="s">
        <v>7</v>
      </c>
      <c r="F55" s="339" t="s">
        <v>1</v>
      </c>
      <c r="G55" s="37"/>
      <c r="H55" s="384">
        <v>444</v>
      </c>
      <c r="I55" s="388" t="s">
        <v>278</v>
      </c>
      <c r="J55" s="386">
        <v>1</v>
      </c>
      <c r="K55" s="386"/>
      <c r="L55" s="386">
        <v>1</v>
      </c>
      <c r="M55" s="51"/>
      <c r="N55" s="312" t="s">
        <v>7</v>
      </c>
      <c r="O55" s="313">
        <v>98</v>
      </c>
      <c r="P55" s="214" t="s">
        <v>16</v>
      </c>
      <c r="Q55" s="309">
        <v>1</v>
      </c>
      <c r="R55" s="309">
        <v>1</v>
      </c>
      <c r="S55" s="309">
        <v>1</v>
      </c>
      <c r="T55" s="309">
        <v>1</v>
      </c>
      <c r="U55" s="309">
        <v>1</v>
      </c>
      <c r="V55" s="309">
        <v>1</v>
      </c>
      <c r="W55" s="310">
        <v>0</v>
      </c>
      <c r="X55" s="310">
        <v>1</v>
      </c>
      <c r="Y55" s="310">
        <v>0</v>
      </c>
      <c r="Z55" s="310">
        <v>1</v>
      </c>
      <c r="AA55" s="310">
        <v>0</v>
      </c>
      <c r="AB55" s="310">
        <v>1</v>
      </c>
      <c r="AC55" s="310">
        <v>0</v>
      </c>
      <c r="AD55" s="310">
        <v>1</v>
      </c>
      <c r="AE55" s="309">
        <v>0</v>
      </c>
      <c r="AF55" s="309">
        <v>1</v>
      </c>
      <c r="AG55" s="309">
        <v>0</v>
      </c>
      <c r="AH55" s="309">
        <v>1</v>
      </c>
      <c r="AI55" s="311">
        <f t="shared" si="0"/>
        <v>6</v>
      </c>
      <c r="AJ55" s="311">
        <f t="shared" si="1"/>
        <v>0</v>
      </c>
      <c r="AK55" s="311">
        <f t="shared" si="2"/>
        <v>6</v>
      </c>
      <c r="AL55" s="99"/>
      <c r="AO55" s="51"/>
    </row>
    <row r="56" spans="2:41" s="266" customFormat="1" ht="76.5" x14ac:dyDescent="0.25">
      <c r="B56" s="341">
        <v>43266.768055555556</v>
      </c>
      <c r="C56" s="342">
        <v>460</v>
      </c>
      <c r="D56" s="343" t="s">
        <v>352</v>
      </c>
      <c r="E56" s="342" t="s">
        <v>103</v>
      </c>
      <c r="F56" s="339" t="s">
        <v>2</v>
      </c>
      <c r="G56" s="37"/>
      <c r="H56" s="384">
        <v>506</v>
      </c>
      <c r="I56" s="388" t="s">
        <v>512</v>
      </c>
      <c r="J56" s="386">
        <v>1</v>
      </c>
      <c r="K56" s="386"/>
      <c r="L56" s="386">
        <v>1</v>
      </c>
      <c r="M56" s="51"/>
      <c r="N56" s="289" t="s">
        <v>7</v>
      </c>
      <c r="O56" s="289">
        <v>507</v>
      </c>
      <c r="P56" s="214" t="s">
        <v>467</v>
      </c>
      <c r="Q56" s="309">
        <v>0</v>
      </c>
      <c r="R56" s="309">
        <v>1</v>
      </c>
      <c r="S56" s="309">
        <v>1</v>
      </c>
      <c r="T56" s="309">
        <v>1</v>
      </c>
      <c r="U56" s="309">
        <v>2</v>
      </c>
      <c r="V56" s="309">
        <v>1</v>
      </c>
      <c r="W56" s="310">
        <v>0</v>
      </c>
      <c r="X56" s="310">
        <v>0</v>
      </c>
      <c r="Y56" s="310">
        <v>1</v>
      </c>
      <c r="Z56" s="310">
        <v>0</v>
      </c>
      <c r="AA56" s="310">
        <v>1</v>
      </c>
      <c r="AB56" s="310">
        <v>0</v>
      </c>
      <c r="AC56" s="310">
        <v>1</v>
      </c>
      <c r="AD56" s="310">
        <v>0</v>
      </c>
      <c r="AE56" s="309">
        <v>2</v>
      </c>
      <c r="AF56" s="309">
        <v>0</v>
      </c>
      <c r="AG56" s="309">
        <v>0</v>
      </c>
      <c r="AH56" s="309">
        <v>1</v>
      </c>
      <c r="AI56" s="311">
        <f t="shared" si="0"/>
        <v>6</v>
      </c>
      <c r="AJ56" s="311">
        <f t="shared" si="1"/>
        <v>5</v>
      </c>
      <c r="AK56" s="311">
        <f t="shared" si="2"/>
        <v>1</v>
      </c>
      <c r="AL56" s="99"/>
      <c r="AO56" s="51"/>
    </row>
    <row r="57" spans="2:41" s="266" customFormat="1" ht="114.75" x14ac:dyDescent="0.25">
      <c r="B57" s="341">
        <v>43267.444444444445</v>
      </c>
      <c r="C57" s="342">
        <v>162</v>
      </c>
      <c r="D57" s="343" t="s">
        <v>557</v>
      </c>
      <c r="E57" s="342" t="s">
        <v>19</v>
      </c>
      <c r="F57" s="339" t="s">
        <v>2</v>
      </c>
      <c r="G57" s="37"/>
      <c r="H57" s="384">
        <v>297</v>
      </c>
      <c r="I57" s="388" t="s">
        <v>618</v>
      </c>
      <c r="J57" s="386">
        <v>2</v>
      </c>
      <c r="K57" s="386"/>
      <c r="L57" s="386">
        <v>2</v>
      </c>
      <c r="M57" s="51"/>
      <c r="N57" s="312" t="s">
        <v>19</v>
      </c>
      <c r="O57" s="313">
        <v>162</v>
      </c>
      <c r="P57" s="214" t="s">
        <v>20</v>
      </c>
      <c r="Q57" s="309">
        <v>0</v>
      </c>
      <c r="R57" s="309">
        <v>2</v>
      </c>
      <c r="S57" s="309">
        <v>1</v>
      </c>
      <c r="T57" s="309">
        <v>0</v>
      </c>
      <c r="U57" s="309">
        <v>1</v>
      </c>
      <c r="V57" s="309">
        <v>2</v>
      </c>
      <c r="W57" s="310">
        <v>0</v>
      </c>
      <c r="X57" s="310">
        <v>0</v>
      </c>
      <c r="Y57" s="310">
        <v>2</v>
      </c>
      <c r="Z57" s="310">
        <v>0</v>
      </c>
      <c r="AA57" s="310">
        <v>1</v>
      </c>
      <c r="AB57" s="310">
        <v>0</v>
      </c>
      <c r="AC57" s="310">
        <v>0</v>
      </c>
      <c r="AD57" s="310">
        <v>0</v>
      </c>
      <c r="AE57" s="309">
        <v>0</v>
      </c>
      <c r="AF57" s="309">
        <v>1</v>
      </c>
      <c r="AG57" s="309">
        <v>2</v>
      </c>
      <c r="AH57" s="309">
        <v>0</v>
      </c>
      <c r="AI57" s="311">
        <f t="shared" si="0"/>
        <v>6</v>
      </c>
      <c r="AJ57" s="311">
        <f t="shared" si="1"/>
        <v>5</v>
      </c>
      <c r="AK57" s="311">
        <f t="shared" si="2"/>
        <v>1</v>
      </c>
      <c r="AL57" s="99"/>
      <c r="AO57" s="51"/>
    </row>
    <row r="58" spans="2:41" s="266" customFormat="1" ht="38.25" x14ac:dyDescent="0.25">
      <c r="B58" s="341">
        <v>43267.62222222222</v>
      </c>
      <c r="C58" s="342">
        <v>460</v>
      </c>
      <c r="D58" s="343" t="s">
        <v>352</v>
      </c>
      <c r="E58" s="342" t="s">
        <v>103</v>
      </c>
      <c r="F58" s="339" t="s">
        <v>2</v>
      </c>
      <c r="G58" s="37"/>
      <c r="H58" s="384">
        <v>513</v>
      </c>
      <c r="I58" s="388" t="s">
        <v>619</v>
      </c>
      <c r="J58" s="386"/>
      <c r="K58" s="386">
        <v>1</v>
      </c>
      <c r="L58" s="386">
        <v>1</v>
      </c>
      <c r="M58" s="51"/>
      <c r="N58" s="289" t="s">
        <v>29</v>
      </c>
      <c r="O58" s="289">
        <v>257</v>
      </c>
      <c r="P58" s="214" t="s">
        <v>144</v>
      </c>
      <c r="Q58" s="309">
        <v>1</v>
      </c>
      <c r="R58" s="309"/>
      <c r="S58" s="309">
        <v>1</v>
      </c>
      <c r="T58" s="309">
        <v>1</v>
      </c>
      <c r="U58" s="309">
        <v>1</v>
      </c>
      <c r="V58" s="309">
        <v>2</v>
      </c>
      <c r="W58" s="310">
        <v>1</v>
      </c>
      <c r="X58" s="310">
        <v>0</v>
      </c>
      <c r="Y58" s="310">
        <v>0</v>
      </c>
      <c r="Z58" s="310">
        <v>0</v>
      </c>
      <c r="AA58" s="310">
        <v>0</v>
      </c>
      <c r="AB58" s="310">
        <v>1</v>
      </c>
      <c r="AC58" s="310">
        <v>0</v>
      </c>
      <c r="AD58" s="310">
        <v>1</v>
      </c>
      <c r="AE58" s="309">
        <v>1</v>
      </c>
      <c r="AF58" s="309">
        <v>0</v>
      </c>
      <c r="AG58" s="309">
        <v>1</v>
      </c>
      <c r="AH58" s="309">
        <v>1</v>
      </c>
      <c r="AI58" s="311">
        <f t="shared" si="0"/>
        <v>6</v>
      </c>
      <c r="AJ58" s="311">
        <f t="shared" si="1"/>
        <v>3</v>
      </c>
      <c r="AK58" s="311">
        <f t="shared" si="2"/>
        <v>3</v>
      </c>
      <c r="AL58" s="99"/>
      <c r="AO58" s="51"/>
    </row>
    <row r="59" spans="2:41" s="266" customFormat="1" ht="76.5" x14ac:dyDescent="0.25">
      <c r="B59" s="341">
        <v>43267.640972222223</v>
      </c>
      <c r="C59" s="342">
        <v>388</v>
      </c>
      <c r="D59" s="343" t="s">
        <v>239</v>
      </c>
      <c r="E59" s="342" t="s">
        <v>39</v>
      </c>
      <c r="F59" s="339" t="s">
        <v>1</v>
      </c>
      <c r="G59" s="37"/>
      <c r="H59" s="384">
        <v>494</v>
      </c>
      <c r="I59" s="388" t="s">
        <v>422</v>
      </c>
      <c r="J59" s="386">
        <v>3</v>
      </c>
      <c r="K59" s="386"/>
      <c r="L59" s="386">
        <v>3</v>
      </c>
      <c r="M59" s="51"/>
      <c r="N59" s="312" t="s">
        <v>63</v>
      </c>
      <c r="O59" s="313">
        <v>147</v>
      </c>
      <c r="P59" s="214" t="s">
        <v>64</v>
      </c>
      <c r="Q59" s="309">
        <v>2</v>
      </c>
      <c r="R59" s="309">
        <v>1</v>
      </c>
      <c r="S59" s="309">
        <v>1</v>
      </c>
      <c r="T59" s="309">
        <v>1</v>
      </c>
      <c r="U59" s="309"/>
      <c r="V59" s="309"/>
      <c r="W59" s="310">
        <v>0</v>
      </c>
      <c r="X59" s="310">
        <v>2</v>
      </c>
      <c r="Y59" s="310">
        <v>0</v>
      </c>
      <c r="Z59" s="310">
        <v>1</v>
      </c>
      <c r="AA59" s="310">
        <v>0</v>
      </c>
      <c r="AB59" s="310">
        <v>1</v>
      </c>
      <c r="AC59" s="310">
        <v>1</v>
      </c>
      <c r="AD59" s="310">
        <v>0</v>
      </c>
      <c r="AE59" s="309"/>
      <c r="AF59" s="309"/>
      <c r="AG59" s="309"/>
      <c r="AH59" s="309"/>
      <c r="AI59" s="311">
        <f t="shared" si="0"/>
        <v>5</v>
      </c>
      <c r="AJ59" s="311">
        <f t="shared" si="1"/>
        <v>1</v>
      </c>
      <c r="AK59" s="311">
        <f t="shared" si="2"/>
        <v>4</v>
      </c>
      <c r="AL59" s="99"/>
      <c r="AO59" s="51"/>
    </row>
    <row r="60" spans="2:41" s="266" customFormat="1" ht="63.75" x14ac:dyDescent="0.25">
      <c r="B60" s="341">
        <v>43267.659722222219</v>
      </c>
      <c r="C60" s="342">
        <v>467</v>
      </c>
      <c r="D60" s="343" t="s">
        <v>419</v>
      </c>
      <c r="E60" s="342" t="s">
        <v>7</v>
      </c>
      <c r="F60" s="339" t="s">
        <v>2</v>
      </c>
      <c r="G60" s="37"/>
      <c r="H60" s="384">
        <v>467</v>
      </c>
      <c r="I60" s="388" t="s">
        <v>419</v>
      </c>
      <c r="J60" s="386">
        <v>2</v>
      </c>
      <c r="K60" s="386"/>
      <c r="L60" s="386">
        <v>2</v>
      </c>
      <c r="M60" s="51"/>
      <c r="N60" s="312" t="s">
        <v>34</v>
      </c>
      <c r="O60" s="313">
        <v>113</v>
      </c>
      <c r="P60" s="214" t="s">
        <v>108</v>
      </c>
      <c r="Q60" s="309">
        <v>2</v>
      </c>
      <c r="R60" s="309">
        <v>1</v>
      </c>
      <c r="S60" s="309">
        <v>1</v>
      </c>
      <c r="T60" s="309">
        <v>0</v>
      </c>
      <c r="U60" s="309">
        <v>1</v>
      </c>
      <c r="V60" s="309"/>
      <c r="W60" s="310">
        <v>1</v>
      </c>
      <c r="X60" s="310">
        <v>1</v>
      </c>
      <c r="Y60" s="310">
        <v>0</v>
      </c>
      <c r="Z60" s="310">
        <v>1</v>
      </c>
      <c r="AA60" s="310">
        <v>0</v>
      </c>
      <c r="AB60" s="310">
        <v>1</v>
      </c>
      <c r="AC60" s="310">
        <v>0</v>
      </c>
      <c r="AD60" s="310">
        <v>0</v>
      </c>
      <c r="AE60" s="309">
        <v>0</v>
      </c>
      <c r="AF60" s="309">
        <v>1</v>
      </c>
      <c r="AG60" s="309"/>
      <c r="AH60" s="309"/>
      <c r="AI60" s="311">
        <f t="shared" si="0"/>
        <v>5</v>
      </c>
      <c r="AJ60" s="311">
        <f t="shared" si="1"/>
        <v>1</v>
      </c>
      <c r="AK60" s="311">
        <f t="shared" si="2"/>
        <v>4</v>
      </c>
      <c r="AL60" s="99"/>
      <c r="AO60" s="51"/>
    </row>
    <row r="61" spans="2:41" s="266" customFormat="1" ht="63.75" x14ac:dyDescent="0.25">
      <c r="B61" s="341">
        <v>43267.81527777778</v>
      </c>
      <c r="C61" s="342">
        <v>507</v>
      </c>
      <c r="D61" s="343" t="s">
        <v>507</v>
      </c>
      <c r="E61" s="342" t="s">
        <v>7</v>
      </c>
      <c r="F61" s="339" t="s">
        <v>1</v>
      </c>
      <c r="G61" s="37"/>
      <c r="H61" s="384">
        <v>388</v>
      </c>
      <c r="I61" s="388" t="s">
        <v>239</v>
      </c>
      <c r="J61" s="386"/>
      <c r="K61" s="386">
        <v>1</v>
      </c>
      <c r="L61" s="386">
        <v>1</v>
      </c>
      <c r="M61" s="51"/>
      <c r="N61" s="312" t="s">
        <v>39</v>
      </c>
      <c r="O61" s="289">
        <v>385</v>
      </c>
      <c r="P61" s="214" t="s">
        <v>62</v>
      </c>
      <c r="Q61" s="309">
        <v>1</v>
      </c>
      <c r="R61" s="309"/>
      <c r="S61" s="309">
        <v>1</v>
      </c>
      <c r="T61" s="309">
        <v>2</v>
      </c>
      <c r="U61" s="309">
        <v>1</v>
      </c>
      <c r="V61" s="309"/>
      <c r="W61" s="310">
        <v>0</v>
      </c>
      <c r="X61" s="310">
        <v>1</v>
      </c>
      <c r="Y61" s="310">
        <v>0</v>
      </c>
      <c r="Z61" s="310">
        <v>0</v>
      </c>
      <c r="AA61" s="310">
        <v>1</v>
      </c>
      <c r="AB61" s="310">
        <v>0</v>
      </c>
      <c r="AC61" s="310">
        <v>1</v>
      </c>
      <c r="AD61" s="310">
        <v>1</v>
      </c>
      <c r="AE61" s="309">
        <v>1</v>
      </c>
      <c r="AF61" s="309">
        <v>0</v>
      </c>
      <c r="AG61" s="309"/>
      <c r="AH61" s="309"/>
      <c r="AI61" s="311">
        <f t="shared" si="0"/>
        <v>5</v>
      </c>
      <c r="AJ61" s="311">
        <f t="shared" si="1"/>
        <v>3</v>
      </c>
      <c r="AK61" s="311">
        <f t="shared" si="2"/>
        <v>2</v>
      </c>
      <c r="AL61" s="99"/>
      <c r="AO61" s="51"/>
    </row>
    <row r="62" spans="2:41" s="266" customFormat="1" ht="102" x14ac:dyDescent="0.25">
      <c r="B62" s="341">
        <v>43269.452777777777</v>
      </c>
      <c r="C62" s="342">
        <v>451</v>
      </c>
      <c r="D62" s="343" t="s">
        <v>267</v>
      </c>
      <c r="E62" s="342" t="s">
        <v>7</v>
      </c>
      <c r="F62" s="339" t="s">
        <v>2</v>
      </c>
      <c r="G62" s="37"/>
      <c r="H62" s="384">
        <v>263</v>
      </c>
      <c r="I62" s="388" t="s">
        <v>241</v>
      </c>
      <c r="J62" s="386"/>
      <c r="K62" s="386">
        <v>1</v>
      </c>
      <c r="L62" s="386">
        <v>1</v>
      </c>
      <c r="M62" s="51"/>
      <c r="N62" s="289" t="s">
        <v>17</v>
      </c>
      <c r="O62" s="289">
        <v>470</v>
      </c>
      <c r="P62" s="214" t="s">
        <v>416</v>
      </c>
      <c r="Q62" s="309">
        <v>0</v>
      </c>
      <c r="R62" s="309">
        <v>1</v>
      </c>
      <c r="S62" s="309">
        <v>1</v>
      </c>
      <c r="T62" s="309">
        <v>1</v>
      </c>
      <c r="U62" s="309">
        <v>2</v>
      </c>
      <c r="V62" s="309"/>
      <c r="W62" s="310">
        <v>0</v>
      </c>
      <c r="X62" s="310">
        <v>0</v>
      </c>
      <c r="Y62" s="310">
        <v>1</v>
      </c>
      <c r="Z62" s="310">
        <v>0</v>
      </c>
      <c r="AA62" s="310">
        <v>0</v>
      </c>
      <c r="AB62" s="310">
        <v>1</v>
      </c>
      <c r="AC62" s="310">
        <v>1</v>
      </c>
      <c r="AD62" s="310">
        <v>0</v>
      </c>
      <c r="AE62" s="309">
        <v>0</v>
      </c>
      <c r="AF62" s="309">
        <v>2</v>
      </c>
      <c r="AG62" s="309"/>
      <c r="AH62" s="309"/>
      <c r="AI62" s="311">
        <f t="shared" si="0"/>
        <v>5</v>
      </c>
      <c r="AJ62" s="311">
        <f t="shared" si="1"/>
        <v>2</v>
      </c>
      <c r="AK62" s="311">
        <f t="shared" si="2"/>
        <v>3</v>
      </c>
      <c r="AL62" s="99"/>
      <c r="AO62" s="51"/>
    </row>
    <row r="63" spans="2:41" s="266" customFormat="1" ht="89.25" x14ac:dyDescent="0.25">
      <c r="B63" s="341">
        <v>43270.424305555556</v>
      </c>
      <c r="C63" s="342">
        <v>160</v>
      </c>
      <c r="D63" s="343" t="s">
        <v>227</v>
      </c>
      <c r="E63" s="342" t="s">
        <v>7</v>
      </c>
      <c r="F63" s="339" t="s">
        <v>1</v>
      </c>
      <c r="G63" s="37"/>
      <c r="H63" s="384">
        <v>466</v>
      </c>
      <c r="I63" s="388" t="s">
        <v>360</v>
      </c>
      <c r="J63" s="386">
        <v>3</v>
      </c>
      <c r="K63" s="386"/>
      <c r="L63" s="386">
        <v>3</v>
      </c>
      <c r="M63" s="51"/>
      <c r="N63" s="312" t="s">
        <v>7</v>
      </c>
      <c r="O63" s="313">
        <v>186</v>
      </c>
      <c r="P63" s="214" t="s">
        <v>33</v>
      </c>
      <c r="Q63" s="309">
        <v>0</v>
      </c>
      <c r="R63" s="309"/>
      <c r="S63" s="309"/>
      <c r="T63" s="309">
        <v>2</v>
      </c>
      <c r="U63" s="309">
        <v>3</v>
      </c>
      <c r="V63" s="309"/>
      <c r="W63" s="310">
        <v>0</v>
      </c>
      <c r="X63" s="310">
        <v>0</v>
      </c>
      <c r="Y63" s="310">
        <v>0</v>
      </c>
      <c r="Z63" s="310">
        <v>0</v>
      </c>
      <c r="AA63" s="310">
        <v>0</v>
      </c>
      <c r="AB63" s="310">
        <v>0</v>
      </c>
      <c r="AC63" s="310">
        <v>1</v>
      </c>
      <c r="AD63" s="310">
        <v>1</v>
      </c>
      <c r="AE63" s="309">
        <v>0</v>
      </c>
      <c r="AF63" s="309">
        <v>3</v>
      </c>
      <c r="AG63" s="309"/>
      <c r="AH63" s="309"/>
      <c r="AI63" s="311">
        <f t="shared" si="0"/>
        <v>5</v>
      </c>
      <c r="AJ63" s="311">
        <f t="shared" si="1"/>
        <v>1</v>
      </c>
      <c r="AK63" s="311">
        <f t="shared" si="2"/>
        <v>4</v>
      </c>
      <c r="AL63" s="99"/>
      <c r="AO63" s="51"/>
    </row>
    <row r="64" spans="2:41" s="266" customFormat="1" ht="63.75" x14ac:dyDescent="0.25">
      <c r="B64" s="341">
        <v>43270.584722222222</v>
      </c>
      <c r="C64" s="342">
        <v>189</v>
      </c>
      <c r="D64" s="343" t="s">
        <v>337</v>
      </c>
      <c r="E64" s="342" t="s">
        <v>39</v>
      </c>
      <c r="F64" s="339" t="s">
        <v>1</v>
      </c>
      <c r="G64" s="37"/>
      <c r="H64" s="390">
        <v>504</v>
      </c>
      <c r="I64" s="388" t="s">
        <v>506</v>
      </c>
      <c r="J64" s="386">
        <v>3</v>
      </c>
      <c r="K64" s="386"/>
      <c r="L64" s="386">
        <v>3</v>
      </c>
      <c r="M64" s="51"/>
      <c r="N64" s="289" t="s">
        <v>19</v>
      </c>
      <c r="O64" s="289">
        <v>444</v>
      </c>
      <c r="P64" s="214" t="s">
        <v>37</v>
      </c>
      <c r="Q64" s="309">
        <v>1</v>
      </c>
      <c r="R64" s="309">
        <v>2</v>
      </c>
      <c r="S64" s="309">
        <v>1</v>
      </c>
      <c r="T64" s="309">
        <v>0</v>
      </c>
      <c r="U64" s="309"/>
      <c r="V64" s="309">
        <v>1</v>
      </c>
      <c r="W64" s="310">
        <v>1</v>
      </c>
      <c r="X64" s="310">
        <v>0</v>
      </c>
      <c r="Y64" s="310">
        <v>2</v>
      </c>
      <c r="Z64" s="310">
        <v>0</v>
      </c>
      <c r="AA64" s="310">
        <v>1</v>
      </c>
      <c r="AB64" s="310">
        <v>0</v>
      </c>
      <c r="AC64" s="310">
        <v>0</v>
      </c>
      <c r="AD64" s="310">
        <v>0</v>
      </c>
      <c r="AE64" s="309"/>
      <c r="AF64" s="309"/>
      <c r="AG64" s="309">
        <v>1</v>
      </c>
      <c r="AH64" s="309">
        <v>0</v>
      </c>
      <c r="AI64" s="311">
        <f t="shared" si="0"/>
        <v>5</v>
      </c>
      <c r="AJ64" s="311">
        <f t="shared" si="1"/>
        <v>5</v>
      </c>
      <c r="AK64" s="311">
        <f t="shared" si="2"/>
        <v>0</v>
      </c>
      <c r="AL64" s="99"/>
      <c r="AO64" s="51"/>
    </row>
    <row r="65" spans="2:41" s="266" customFormat="1" ht="102" x14ac:dyDescent="0.25">
      <c r="B65" s="341">
        <v>43270.597916666666</v>
      </c>
      <c r="C65" s="342">
        <v>512</v>
      </c>
      <c r="D65" s="343" t="s">
        <v>529</v>
      </c>
      <c r="E65" s="342" t="s">
        <v>7</v>
      </c>
      <c r="F65" s="339" t="s">
        <v>1</v>
      </c>
      <c r="G65" s="37"/>
      <c r="H65" s="392">
        <v>258</v>
      </c>
      <c r="I65" s="388" t="s">
        <v>288</v>
      </c>
      <c r="J65" s="386"/>
      <c r="K65" s="386">
        <v>1</v>
      </c>
      <c r="L65" s="386">
        <v>1</v>
      </c>
      <c r="M65" s="51"/>
      <c r="N65" s="312" t="s">
        <v>7</v>
      </c>
      <c r="O65" s="313">
        <v>163</v>
      </c>
      <c r="P65" s="214" t="s">
        <v>84</v>
      </c>
      <c r="Q65" s="309">
        <v>0</v>
      </c>
      <c r="R65" s="309">
        <v>2</v>
      </c>
      <c r="S65" s="309"/>
      <c r="T65" s="309">
        <v>2</v>
      </c>
      <c r="U65" s="309"/>
      <c r="V65" s="309">
        <v>1</v>
      </c>
      <c r="W65" s="310">
        <v>0</v>
      </c>
      <c r="X65" s="310">
        <v>0</v>
      </c>
      <c r="Y65" s="310">
        <v>2</v>
      </c>
      <c r="Z65" s="310">
        <v>0</v>
      </c>
      <c r="AA65" s="310">
        <v>0</v>
      </c>
      <c r="AB65" s="310">
        <v>0</v>
      </c>
      <c r="AC65" s="310">
        <v>2</v>
      </c>
      <c r="AD65" s="310">
        <v>0</v>
      </c>
      <c r="AE65" s="309"/>
      <c r="AF65" s="309"/>
      <c r="AG65" s="309">
        <v>0</v>
      </c>
      <c r="AH65" s="309">
        <v>1</v>
      </c>
      <c r="AI65" s="311">
        <f t="shared" si="0"/>
        <v>5</v>
      </c>
      <c r="AJ65" s="311">
        <f t="shared" si="1"/>
        <v>4</v>
      </c>
      <c r="AK65" s="311">
        <f t="shared" si="2"/>
        <v>1</v>
      </c>
      <c r="AL65" s="99"/>
      <c r="AO65" s="51"/>
    </row>
    <row r="66" spans="2:41" s="266" customFormat="1" ht="63.75" x14ac:dyDescent="0.25">
      <c r="B66" s="341">
        <v>43270.713888888888</v>
      </c>
      <c r="C66" s="342">
        <v>183</v>
      </c>
      <c r="D66" s="343" t="s">
        <v>224</v>
      </c>
      <c r="E66" s="342" t="s">
        <v>29</v>
      </c>
      <c r="F66" s="339" t="s">
        <v>2</v>
      </c>
      <c r="G66" s="37"/>
      <c r="H66" s="384">
        <v>163</v>
      </c>
      <c r="I66" s="388" t="s">
        <v>247</v>
      </c>
      <c r="J66" s="386"/>
      <c r="K66" s="386">
        <v>1</v>
      </c>
      <c r="L66" s="386">
        <v>1</v>
      </c>
      <c r="M66" s="51"/>
      <c r="N66" s="289" t="s">
        <v>75</v>
      </c>
      <c r="O66" s="289">
        <v>201</v>
      </c>
      <c r="P66" s="214" t="s">
        <v>177</v>
      </c>
      <c r="Q66" s="309">
        <v>1</v>
      </c>
      <c r="R66" s="309">
        <v>1</v>
      </c>
      <c r="S66" s="309"/>
      <c r="T66" s="309">
        <v>1</v>
      </c>
      <c r="U66" s="309">
        <v>1</v>
      </c>
      <c r="V66" s="309">
        <v>1</v>
      </c>
      <c r="W66" s="310">
        <v>0</v>
      </c>
      <c r="X66" s="310">
        <v>1</v>
      </c>
      <c r="Y66" s="310">
        <v>0</v>
      </c>
      <c r="Z66" s="310">
        <v>1</v>
      </c>
      <c r="AA66" s="310">
        <v>0</v>
      </c>
      <c r="AB66" s="310">
        <v>0</v>
      </c>
      <c r="AC66" s="310">
        <v>1</v>
      </c>
      <c r="AD66" s="310">
        <v>0</v>
      </c>
      <c r="AE66" s="309">
        <v>0</v>
      </c>
      <c r="AF66" s="309">
        <v>1</v>
      </c>
      <c r="AG66" s="309">
        <v>0</v>
      </c>
      <c r="AH66" s="309">
        <v>1</v>
      </c>
      <c r="AI66" s="311">
        <f t="shared" si="0"/>
        <v>5</v>
      </c>
      <c r="AJ66" s="311">
        <f t="shared" si="1"/>
        <v>1</v>
      </c>
      <c r="AK66" s="311">
        <f t="shared" si="2"/>
        <v>4</v>
      </c>
      <c r="AL66" s="99"/>
      <c r="AO66" s="51"/>
    </row>
    <row r="67" spans="2:41" s="266" customFormat="1" ht="51" x14ac:dyDescent="0.25">
      <c r="B67" s="341">
        <v>43270.789583333331</v>
      </c>
      <c r="C67" s="342">
        <v>494</v>
      </c>
      <c r="D67" s="343" t="s">
        <v>422</v>
      </c>
      <c r="E67" s="342" t="s">
        <v>7</v>
      </c>
      <c r="F67" s="339" t="s">
        <v>2</v>
      </c>
      <c r="G67" s="37"/>
      <c r="H67" s="390">
        <v>405</v>
      </c>
      <c r="I67" s="388" t="s">
        <v>620</v>
      </c>
      <c r="J67" s="386"/>
      <c r="K67" s="386">
        <v>1</v>
      </c>
      <c r="L67" s="386">
        <v>1</v>
      </c>
      <c r="M67" s="51"/>
      <c r="N67" s="312" t="s">
        <v>7</v>
      </c>
      <c r="O67" s="289">
        <v>469</v>
      </c>
      <c r="P67" s="214" t="s">
        <v>364</v>
      </c>
      <c r="Q67" s="309">
        <v>0</v>
      </c>
      <c r="R67" s="309">
        <v>1</v>
      </c>
      <c r="S67" s="309"/>
      <c r="T67" s="309">
        <v>2</v>
      </c>
      <c r="U67" s="309">
        <v>1</v>
      </c>
      <c r="V67" s="309">
        <v>1</v>
      </c>
      <c r="W67" s="310">
        <v>0</v>
      </c>
      <c r="X67" s="310">
        <v>0</v>
      </c>
      <c r="Y67" s="310">
        <v>0</v>
      </c>
      <c r="Z67" s="310">
        <v>1</v>
      </c>
      <c r="AA67" s="310">
        <v>0</v>
      </c>
      <c r="AB67" s="310">
        <v>0</v>
      </c>
      <c r="AC67" s="310">
        <v>1</v>
      </c>
      <c r="AD67" s="310">
        <v>1</v>
      </c>
      <c r="AE67" s="309">
        <v>1</v>
      </c>
      <c r="AF67" s="309">
        <v>0</v>
      </c>
      <c r="AG67" s="309">
        <v>1</v>
      </c>
      <c r="AH67" s="309">
        <v>0</v>
      </c>
      <c r="AI67" s="311">
        <f t="shared" si="0"/>
        <v>5</v>
      </c>
      <c r="AJ67" s="311">
        <f t="shared" si="1"/>
        <v>3</v>
      </c>
      <c r="AK67" s="311">
        <f t="shared" si="2"/>
        <v>2</v>
      </c>
      <c r="AL67" s="99"/>
      <c r="AO67" s="51"/>
    </row>
    <row r="68" spans="2:41" s="266" customFormat="1" x14ac:dyDescent="0.25">
      <c r="B68" s="341">
        <v>43270.821527777778</v>
      </c>
      <c r="C68" s="342">
        <v>494</v>
      </c>
      <c r="D68" s="343" t="s">
        <v>422</v>
      </c>
      <c r="E68" s="342" t="s">
        <v>7</v>
      </c>
      <c r="F68" s="339" t="s">
        <v>2</v>
      </c>
      <c r="G68" s="37"/>
      <c r="H68" s="385" t="s">
        <v>3</v>
      </c>
      <c r="I68" s="385"/>
      <c r="J68" s="386">
        <v>45</v>
      </c>
      <c r="K68" s="386">
        <v>55</v>
      </c>
      <c r="L68" s="386">
        <v>100</v>
      </c>
      <c r="M68" s="51"/>
      <c r="N68" s="289" t="s">
        <v>7</v>
      </c>
      <c r="O68" s="289">
        <v>251</v>
      </c>
      <c r="P68" s="214" t="s">
        <v>25</v>
      </c>
      <c r="Q68" s="309">
        <v>0</v>
      </c>
      <c r="R68" s="309">
        <v>1</v>
      </c>
      <c r="S68" s="309">
        <v>3</v>
      </c>
      <c r="T68" s="309">
        <v>0</v>
      </c>
      <c r="U68" s="309"/>
      <c r="V68" s="309"/>
      <c r="W68" s="310">
        <v>0</v>
      </c>
      <c r="X68" s="310">
        <v>0</v>
      </c>
      <c r="Y68" s="310">
        <v>0</v>
      </c>
      <c r="Z68" s="310">
        <v>1</v>
      </c>
      <c r="AA68" s="310">
        <v>1</v>
      </c>
      <c r="AB68" s="310">
        <v>2</v>
      </c>
      <c r="AC68" s="310">
        <v>0</v>
      </c>
      <c r="AD68" s="310">
        <v>0</v>
      </c>
      <c r="AE68" s="309"/>
      <c r="AF68" s="309"/>
      <c r="AG68" s="309"/>
      <c r="AH68" s="309"/>
      <c r="AI68" s="311">
        <f t="shared" si="0"/>
        <v>4</v>
      </c>
      <c r="AJ68" s="311">
        <f t="shared" si="1"/>
        <v>1</v>
      </c>
      <c r="AK68" s="311">
        <f t="shared" si="2"/>
        <v>3</v>
      </c>
      <c r="AL68" s="99"/>
      <c r="AO68" s="51"/>
    </row>
    <row r="69" spans="2:41" s="266" customFormat="1" x14ac:dyDescent="0.25">
      <c r="B69" s="341">
        <v>43270.832638888889</v>
      </c>
      <c r="C69" s="342">
        <v>494</v>
      </c>
      <c r="D69" s="343" t="s">
        <v>422</v>
      </c>
      <c r="E69" s="342" t="s">
        <v>7</v>
      </c>
      <c r="F69" s="339" t="s">
        <v>2</v>
      </c>
      <c r="G69" s="37"/>
      <c r="H69" s="51"/>
      <c r="I69" s="51"/>
      <c r="J69" s="51"/>
      <c r="K69" s="51"/>
      <c r="L69" s="51"/>
      <c r="M69" s="51"/>
      <c r="N69" s="289" t="s">
        <v>7</v>
      </c>
      <c r="O69" s="289">
        <v>496</v>
      </c>
      <c r="P69" s="214" t="s">
        <v>414</v>
      </c>
      <c r="Q69" s="309">
        <v>1</v>
      </c>
      <c r="R69" s="309">
        <v>1</v>
      </c>
      <c r="S69" s="309">
        <v>1</v>
      </c>
      <c r="T69" s="309">
        <v>1</v>
      </c>
      <c r="U69" s="309"/>
      <c r="V69" s="309"/>
      <c r="W69" s="310">
        <v>0</v>
      </c>
      <c r="X69" s="310">
        <v>1</v>
      </c>
      <c r="Y69" s="310">
        <v>1</v>
      </c>
      <c r="Z69" s="310">
        <v>0</v>
      </c>
      <c r="AA69" s="310">
        <v>1</v>
      </c>
      <c r="AB69" s="310">
        <v>0</v>
      </c>
      <c r="AC69" s="310">
        <v>1</v>
      </c>
      <c r="AD69" s="310">
        <v>0</v>
      </c>
      <c r="AE69" s="309"/>
      <c r="AF69" s="309"/>
      <c r="AG69" s="309"/>
      <c r="AH69" s="309"/>
      <c r="AI69" s="311">
        <f t="shared" si="0"/>
        <v>4</v>
      </c>
      <c r="AJ69" s="311">
        <f t="shared" si="1"/>
        <v>3</v>
      </c>
      <c r="AK69" s="311">
        <f t="shared" si="2"/>
        <v>1</v>
      </c>
      <c r="AL69" s="99"/>
      <c r="AO69" s="51"/>
    </row>
    <row r="70" spans="2:41" s="266" customFormat="1" x14ac:dyDescent="0.25">
      <c r="B70" s="341">
        <v>43271.527083333334</v>
      </c>
      <c r="C70" s="342">
        <v>257</v>
      </c>
      <c r="D70" s="343" t="s">
        <v>328</v>
      </c>
      <c r="E70" s="342" t="s">
        <v>29</v>
      </c>
      <c r="F70" s="339" t="s">
        <v>2</v>
      </c>
      <c r="G70" s="37"/>
      <c r="H70" s="51"/>
      <c r="I70" s="51"/>
      <c r="J70" s="51"/>
      <c r="K70" s="51"/>
      <c r="L70" s="51"/>
      <c r="M70" s="51"/>
      <c r="N70" s="312" t="s">
        <v>34</v>
      </c>
      <c r="O70" s="313">
        <v>175</v>
      </c>
      <c r="P70" s="214" t="s">
        <v>35</v>
      </c>
      <c r="Q70" s="309">
        <v>0</v>
      </c>
      <c r="R70" s="309">
        <v>1</v>
      </c>
      <c r="S70" s="309"/>
      <c r="T70" s="309">
        <v>3</v>
      </c>
      <c r="U70" s="309"/>
      <c r="V70" s="309"/>
      <c r="W70" s="310">
        <v>0</v>
      </c>
      <c r="X70" s="310">
        <v>0</v>
      </c>
      <c r="Y70" s="310">
        <v>1</v>
      </c>
      <c r="Z70" s="310">
        <v>0</v>
      </c>
      <c r="AA70" s="310">
        <v>0</v>
      </c>
      <c r="AB70" s="310">
        <v>0</v>
      </c>
      <c r="AC70" s="310">
        <v>2</v>
      </c>
      <c r="AD70" s="310">
        <v>1</v>
      </c>
      <c r="AE70" s="309"/>
      <c r="AF70" s="309"/>
      <c r="AG70" s="309"/>
      <c r="AH70" s="309"/>
      <c r="AI70" s="311">
        <f t="shared" si="0"/>
        <v>4</v>
      </c>
      <c r="AJ70" s="311">
        <f t="shared" si="1"/>
        <v>3</v>
      </c>
      <c r="AK70" s="311">
        <f t="shared" si="2"/>
        <v>1</v>
      </c>
      <c r="AL70" s="99"/>
      <c r="AO70" s="51"/>
    </row>
    <row r="71" spans="2:41" s="266" customFormat="1" x14ac:dyDescent="0.25">
      <c r="B71" s="344">
        <v>43271.61041666667</v>
      </c>
      <c r="C71" s="342">
        <v>394</v>
      </c>
      <c r="D71" s="343" t="s">
        <v>545</v>
      </c>
      <c r="E71" s="342" t="s">
        <v>343</v>
      </c>
      <c r="F71" s="340" t="s">
        <v>560</v>
      </c>
      <c r="G71" s="37"/>
      <c r="H71" s="51"/>
      <c r="I71" s="51"/>
      <c r="J71" s="51"/>
      <c r="K71" s="51"/>
      <c r="L71" s="51"/>
      <c r="M71" s="51"/>
      <c r="N71" s="289" t="s">
        <v>17</v>
      </c>
      <c r="O71" s="289">
        <v>456</v>
      </c>
      <c r="P71" s="289" t="s">
        <v>256</v>
      </c>
      <c r="Q71" s="309">
        <v>0</v>
      </c>
      <c r="R71" s="309"/>
      <c r="S71" s="309">
        <v>1</v>
      </c>
      <c r="T71" s="309">
        <v>3</v>
      </c>
      <c r="U71" s="309"/>
      <c r="V71" s="309"/>
      <c r="W71" s="310">
        <v>0</v>
      </c>
      <c r="X71" s="310">
        <v>0</v>
      </c>
      <c r="Y71" s="310">
        <v>0</v>
      </c>
      <c r="Z71" s="310">
        <v>0</v>
      </c>
      <c r="AA71" s="310">
        <v>1</v>
      </c>
      <c r="AB71" s="310">
        <v>0</v>
      </c>
      <c r="AC71" s="310">
        <v>1</v>
      </c>
      <c r="AD71" s="310">
        <v>2</v>
      </c>
      <c r="AE71" s="309"/>
      <c r="AF71" s="309"/>
      <c r="AG71" s="309"/>
      <c r="AH71" s="309"/>
      <c r="AI71" s="311">
        <f t="shared" si="0"/>
        <v>4</v>
      </c>
      <c r="AJ71" s="311">
        <f t="shared" si="1"/>
        <v>2</v>
      </c>
      <c r="AK71" s="311">
        <f t="shared" si="2"/>
        <v>2</v>
      </c>
      <c r="AL71" s="99"/>
      <c r="AO71" s="51"/>
    </row>
    <row r="72" spans="2:41" s="266" customFormat="1" x14ac:dyDescent="0.25">
      <c r="B72" s="341">
        <v>43271.731944444444</v>
      </c>
      <c r="C72" s="342">
        <v>383</v>
      </c>
      <c r="D72" s="343" t="s">
        <v>238</v>
      </c>
      <c r="E72" s="342" t="s">
        <v>7</v>
      </c>
      <c r="F72" s="339" t="s">
        <v>1</v>
      </c>
      <c r="G72" s="37"/>
      <c r="H72" s="51"/>
      <c r="I72" s="51"/>
      <c r="J72" s="51"/>
      <c r="K72" s="51"/>
      <c r="L72" s="51"/>
      <c r="M72" s="51"/>
      <c r="N72" s="312" t="s">
        <v>19</v>
      </c>
      <c r="O72" s="313">
        <v>174</v>
      </c>
      <c r="P72" s="214" t="s">
        <v>86</v>
      </c>
      <c r="Q72" s="309">
        <v>1</v>
      </c>
      <c r="R72" s="309">
        <v>2</v>
      </c>
      <c r="S72" s="309"/>
      <c r="T72" s="309">
        <v>0</v>
      </c>
      <c r="U72" s="309">
        <v>1</v>
      </c>
      <c r="V72" s="309"/>
      <c r="W72" s="310">
        <v>1</v>
      </c>
      <c r="X72" s="310">
        <v>0</v>
      </c>
      <c r="Y72" s="310">
        <v>2</v>
      </c>
      <c r="Z72" s="310">
        <v>0</v>
      </c>
      <c r="AA72" s="310">
        <v>0</v>
      </c>
      <c r="AB72" s="310">
        <v>0</v>
      </c>
      <c r="AC72" s="310">
        <v>0</v>
      </c>
      <c r="AD72" s="310">
        <v>0</v>
      </c>
      <c r="AE72" s="309">
        <v>1</v>
      </c>
      <c r="AF72" s="309">
        <v>0</v>
      </c>
      <c r="AG72" s="309"/>
      <c r="AH72" s="309"/>
      <c r="AI72" s="311">
        <f t="shared" si="0"/>
        <v>4</v>
      </c>
      <c r="AJ72" s="311">
        <f t="shared" si="1"/>
        <v>4</v>
      </c>
      <c r="AK72" s="311">
        <f t="shared" si="2"/>
        <v>0</v>
      </c>
      <c r="AL72" s="99"/>
      <c r="AO72" s="51"/>
    </row>
    <row r="73" spans="2:41" s="266" customFormat="1" x14ac:dyDescent="0.25">
      <c r="B73" s="341">
        <v>43271.821527777778</v>
      </c>
      <c r="C73" s="342">
        <v>131</v>
      </c>
      <c r="D73" s="343" t="s">
        <v>330</v>
      </c>
      <c r="E73" s="342" t="s">
        <v>103</v>
      </c>
      <c r="F73" s="339" t="s">
        <v>1</v>
      </c>
      <c r="G73" s="37"/>
      <c r="H73" s="51"/>
      <c r="I73" s="51"/>
      <c r="J73" s="51"/>
      <c r="K73" s="51"/>
      <c r="L73" s="51"/>
      <c r="M73" s="51"/>
      <c r="N73" s="312" t="s">
        <v>56</v>
      </c>
      <c r="O73" s="313">
        <v>123</v>
      </c>
      <c r="P73" s="214" t="s">
        <v>57</v>
      </c>
      <c r="Q73" s="309">
        <v>0</v>
      </c>
      <c r="R73" s="309">
        <v>3</v>
      </c>
      <c r="S73" s="309"/>
      <c r="T73" s="309">
        <v>0</v>
      </c>
      <c r="U73" s="309">
        <v>1</v>
      </c>
      <c r="V73" s="309"/>
      <c r="W73" s="310">
        <v>0</v>
      </c>
      <c r="X73" s="310">
        <v>0</v>
      </c>
      <c r="Y73" s="310">
        <v>0</v>
      </c>
      <c r="Z73" s="310">
        <v>3</v>
      </c>
      <c r="AA73" s="310">
        <v>0</v>
      </c>
      <c r="AB73" s="310">
        <v>0</v>
      </c>
      <c r="AC73" s="310">
        <v>0</v>
      </c>
      <c r="AD73" s="310">
        <v>0</v>
      </c>
      <c r="AE73" s="309">
        <v>0</v>
      </c>
      <c r="AF73" s="309">
        <v>1</v>
      </c>
      <c r="AG73" s="309"/>
      <c r="AH73" s="309"/>
      <c r="AI73" s="311">
        <f t="shared" si="0"/>
        <v>4</v>
      </c>
      <c r="AJ73" s="311">
        <f t="shared" si="1"/>
        <v>0</v>
      </c>
      <c r="AK73" s="311">
        <f t="shared" si="2"/>
        <v>4</v>
      </c>
      <c r="AL73" s="99"/>
      <c r="AO73" s="51"/>
    </row>
    <row r="74" spans="2:41" s="266" customFormat="1" x14ac:dyDescent="0.25">
      <c r="B74" s="341">
        <v>43272.4</v>
      </c>
      <c r="C74" s="342">
        <v>172</v>
      </c>
      <c r="D74" s="343" t="s">
        <v>223</v>
      </c>
      <c r="E74" s="342" t="s">
        <v>7</v>
      </c>
      <c r="F74" s="339" t="s">
        <v>2</v>
      </c>
      <c r="G74" s="37"/>
      <c r="H74" s="51"/>
      <c r="I74" s="51"/>
      <c r="J74" s="51"/>
      <c r="K74" s="51"/>
      <c r="L74" s="51"/>
      <c r="M74" s="51"/>
      <c r="N74" s="289" t="s">
        <v>7</v>
      </c>
      <c r="O74" s="289">
        <v>454</v>
      </c>
      <c r="P74" s="289" t="s">
        <v>324</v>
      </c>
      <c r="Q74" s="309">
        <v>1</v>
      </c>
      <c r="R74" s="309">
        <v>1</v>
      </c>
      <c r="S74" s="309"/>
      <c r="T74" s="309">
        <v>1</v>
      </c>
      <c r="U74" s="309">
        <v>1</v>
      </c>
      <c r="V74" s="309"/>
      <c r="W74" s="310">
        <v>0</v>
      </c>
      <c r="X74" s="310">
        <v>1</v>
      </c>
      <c r="Y74" s="310">
        <v>0</v>
      </c>
      <c r="Z74" s="310">
        <v>1</v>
      </c>
      <c r="AA74" s="310">
        <v>0</v>
      </c>
      <c r="AB74" s="310">
        <v>0</v>
      </c>
      <c r="AC74" s="310">
        <v>0</v>
      </c>
      <c r="AD74" s="310">
        <v>1</v>
      </c>
      <c r="AE74" s="309">
        <v>0</v>
      </c>
      <c r="AF74" s="309">
        <v>1</v>
      </c>
      <c r="AG74" s="309"/>
      <c r="AH74" s="309"/>
      <c r="AI74" s="311">
        <f t="shared" si="0"/>
        <v>4</v>
      </c>
      <c r="AJ74" s="311">
        <f t="shared" si="1"/>
        <v>0</v>
      </c>
      <c r="AK74" s="311">
        <f t="shared" si="2"/>
        <v>4</v>
      </c>
      <c r="AL74" s="99"/>
      <c r="AO74" s="51"/>
    </row>
    <row r="75" spans="2:41" s="266" customFormat="1" x14ac:dyDescent="0.25">
      <c r="B75" s="341">
        <v>43272.464583333334</v>
      </c>
      <c r="C75" s="342">
        <v>378</v>
      </c>
      <c r="D75" s="343" t="s">
        <v>221</v>
      </c>
      <c r="E75" s="342" t="s">
        <v>7</v>
      </c>
      <c r="F75" s="339" t="s">
        <v>1</v>
      </c>
      <c r="G75" s="37"/>
      <c r="H75" s="51"/>
      <c r="I75" s="51"/>
      <c r="J75" s="51"/>
      <c r="K75" s="51"/>
      <c r="L75" s="51"/>
      <c r="M75" s="51"/>
      <c r="N75" s="312" t="s">
        <v>29</v>
      </c>
      <c r="O75" s="313">
        <v>309</v>
      </c>
      <c r="P75" s="214" t="s">
        <v>79</v>
      </c>
      <c r="Q75" s="309">
        <v>0</v>
      </c>
      <c r="R75" s="309">
        <v>1</v>
      </c>
      <c r="S75" s="309">
        <v>1</v>
      </c>
      <c r="T75" s="309">
        <v>1</v>
      </c>
      <c r="U75" s="309">
        <v>1</v>
      </c>
      <c r="V75" s="309"/>
      <c r="W75" s="310">
        <v>0</v>
      </c>
      <c r="X75" s="310">
        <v>0</v>
      </c>
      <c r="Y75" s="310">
        <v>0</v>
      </c>
      <c r="Z75" s="310">
        <v>1</v>
      </c>
      <c r="AA75" s="310">
        <v>0</v>
      </c>
      <c r="AB75" s="310">
        <v>1</v>
      </c>
      <c r="AC75" s="310">
        <v>0</v>
      </c>
      <c r="AD75" s="310">
        <v>1</v>
      </c>
      <c r="AE75" s="309">
        <v>0</v>
      </c>
      <c r="AF75" s="309">
        <v>1</v>
      </c>
      <c r="AG75" s="309"/>
      <c r="AH75" s="309"/>
      <c r="AI75" s="311">
        <f t="shared" si="0"/>
        <v>4</v>
      </c>
      <c r="AJ75" s="311">
        <f t="shared" si="1"/>
        <v>0</v>
      </c>
      <c r="AK75" s="311">
        <f t="shared" si="2"/>
        <v>4</v>
      </c>
      <c r="AL75" s="99"/>
      <c r="AO75" s="51"/>
    </row>
    <row r="76" spans="2:41" s="266" customFormat="1" x14ac:dyDescent="0.25">
      <c r="B76" s="341">
        <v>43272.573611111111</v>
      </c>
      <c r="C76" s="342">
        <v>394</v>
      </c>
      <c r="D76" s="343" t="s">
        <v>545</v>
      </c>
      <c r="E76" s="342" t="s">
        <v>343</v>
      </c>
      <c r="F76" s="339" t="s">
        <v>1</v>
      </c>
      <c r="G76" s="37"/>
      <c r="H76" s="51"/>
      <c r="I76" s="51"/>
      <c r="J76" s="51"/>
      <c r="K76" s="51"/>
      <c r="L76" s="51"/>
      <c r="M76" s="51"/>
      <c r="N76" s="289" t="s">
        <v>7</v>
      </c>
      <c r="O76" s="289">
        <v>229</v>
      </c>
      <c r="P76" s="214" t="s">
        <v>156</v>
      </c>
      <c r="Q76" s="309">
        <v>1</v>
      </c>
      <c r="R76" s="309"/>
      <c r="S76" s="309"/>
      <c r="T76" s="309">
        <v>1</v>
      </c>
      <c r="U76" s="309">
        <v>1</v>
      </c>
      <c r="V76" s="309">
        <v>1</v>
      </c>
      <c r="W76" s="310">
        <v>0</v>
      </c>
      <c r="X76" s="310">
        <v>1</v>
      </c>
      <c r="Y76" s="310">
        <v>0</v>
      </c>
      <c r="Z76" s="310">
        <v>0</v>
      </c>
      <c r="AA76" s="310">
        <v>0</v>
      </c>
      <c r="AB76" s="310">
        <v>0</v>
      </c>
      <c r="AC76" s="310">
        <v>0</v>
      </c>
      <c r="AD76" s="310">
        <v>1</v>
      </c>
      <c r="AE76" s="309">
        <v>0</v>
      </c>
      <c r="AF76" s="309">
        <v>1</v>
      </c>
      <c r="AG76" s="309">
        <v>0</v>
      </c>
      <c r="AH76" s="309">
        <v>1</v>
      </c>
      <c r="AI76" s="311">
        <f t="shared" si="0"/>
        <v>4</v>
      </c>
      <c r="AJ76" s="311">
        <f t="shared" si="1"/>
        <v>0</v>
      </c>
      <c r="AK76" s="311">
        <f t="shared" si="2"/>
        <v>4</v>
      </c>
      <c r="AL76" s="99"/>
      <c r="AO76" s="51"/>
    </row>
    <row r="77" spans="2:41" s="266" customFormat="1" x14ac:dyDescent="0.25">
      <c r="B77" s="341">
        <v>43272.617361111108</v>
      </c>
      <c r="C77" s="342">
        <v>513</v>
      </c>
      <c r="D77" s="343" t="s">
        <v>619</v>
      </c>
      <c r="E77" s="342" t="s">
        <v>34</v>
      </c>
      <c r="F77" s="339" t="s">
        <v>1</v>
      </c>
      <c r="G77" s="37"/>
      <c r="H77" s="51"/>
      <c r="I77" s="51"/>
      <c r="J77" s="51"/>
      <c r="K77" s="51"/>
      <c r="L77" s="51"/>
      <c r="M77" s="51"/>
      <c r="N77" s="289" t="s">
        <v>56</v>
      </c>
      <c r="O77" s="289">
        <v>501</v>
      </c>
      <c r="P77" s="214" t="s">
        <v>427</v>
      </c>
      <c r="Q77" s="309">
        <v>0</v>
      </c>
      <c r="R77" s="309">
        <v>2</v>
      </c>
      <c r="S77" s="309"/>
      <c r="T77" s="309">
        <v>0</v>
      </c>
      <c r="U77" s="309"/>
      <c r="V77" s="309">
        <v>2</v>
      </c>
      <c r="W77" s="310">
        <v>0</v>
      </c>
      <c r="X77" s="310">
        <v>0</v>
      </c>
      <c r="Y77" s="310">
        <v>1</v>
      </c>
      <c r="Z77" s="310">
        <v>1</v>
      </c>
      <c r="AA77" s="310">
        <v>0</v>
      </c>
      <c r="AB77" s="310">
        <v>0</v>
      </c>
      <c r="AC77" s="310">
        <v>0</v>
      </c>
      <c r="AD77" s="310">
        <v>0</v>
      </c>
      <c r="AE77" s="309"/>
      <c r="AF77" s="309"/>
      <c r="AG77" s="309">
        <v>0</v>
      </c>
      <c r="AH77" s="309">
        <v>2</v>
      </c>
      <c r="AI77" s="311">
        <f t="shared" si="0"/>
        <v>4</v>
      </c>
      <c r="AJ77" s="311">
        <f t="shared" si="1"/>
        <v>1</v>
      </c>
      <c r="AK77" s="311">
        <f t="shared" si="2"/>
        <v>3</v>
      </c>
      <c r="AL77" s="99"/>
      <c r="AO77" s="51"/>
    </row>
    <row r="78" spans="2:41" s="266" customFormat="1" x14ac:dyDescent="0.25">
      <c r="B78" s="341">
        <v>43272.772222222222</v>
      </c>
      <c r="C78" s="342">
        <v>157</v>
      </c>
      <c r="D78" s="343" t="s">
        <v>243</v>
      </c>
      <c r="E78" s="342" t="s">
        <v>7</v>
      </c>
      <c r="F78" s="339" t="s">
        <v>1</v>
      </c>
      <c r="G78" s="37"/>
      <c r="H78" s="51"/>
      <c r="I78" s="51"/>
      <c r="J78" s="51"/>
      <c r="K78" s="51"/>
      <c r="L78" s="51"/>
      <c r="M78" s="51"/>
      <c r="N78" s="312" t="s">
        <v>7</v>
      </c>
      <c r="O78" s="289">
        <v>461</v>
      </c>
      <c r="P78" s="214" t="s">
        <v>356</v>
      </c>
      <c r="Q78" s="309">
        <v>1</v>
      </c>
      <c r="R78" s="309"/>
      <c r="S78" s="309"/>
      <c r="T78" s="309">
        <v>0</v>
      </c>
      <c r="U78" s="309">
        <v>1</v>
      </c>
      <c r="V78" s="309">
        <v>2</v>
      </c>
      <c r="W78" s="310">
        <v>1</v>
      </c>
      <c r="X78" s="310">
        <v>0</v>
      </c>
      <c r="Y78" s="310">
        <v>0</v>
      </c>
      <c r="Z78" s="310">
        <v>0</v>
      </c>
      <c r="AA78" s="310">
        <v>0</v>
      </c>
      <c r="AB78" s="310">
        <v>0</v>
      </c>
      <c r="AC78" s="310">
        <v>0</v>
      </c>
      <c r="AD78" s="310">
        <v>0</v>
      </c>
      <c r="AE78" s="309">
        <v>1</v>
      </c>
      <c r="AF78" s="309">
        <v>0</v>
      </c>
      <c r="AG78" s="309">
        <v>2</v>
      </c>
      <c r="AH78" s="309">
        <v>0</v>
      </c>
      <c r="AI78" s="311">
        <f t="shared" si="0"/>
        <v>4</v>
      </c>
      <c r="AJ78" s="311">
        <f t="shared" si="1"/>
        <v>4</v>
      </c>
      <c r="AK78" s="311">
        <f t="shared" si="2"/>
        <v>0</v>
      </c>
      <c r="AL78" s="99"/>
      <c r="AO78" s="51"/>
    </row>
    <row r="79" spans="2:41" s="266" customFormat="1" x14ac:dyDescent="0.25">
      <c r="B79" s="341">
        <v>43273.399305555555</v>
      </c>
      <c r="C79" s="342">
        <v>297</v>
      </c>
      <c r="D79" s="343" t="s">
        <v>618</v>
      </c>
      <c r="E79" s="342" t="s">
        <v>19</v>
      </c>
      <c r="F79" s="339" t="s">
        <v>2</v>
      </c>
      <c r="G79" s="37"/>
      <c r="H79" s="51"/>
      <c r="I79" s="51"/>
      <c r="J79" s="51"/>
      <c r="K79" s="51"/>
      <c r="L79" s="51"/>
      <c r="M79" s="51"/>
      <c r="N79" s="312" t="s">
        <v>7</v>
      </c>
      <c r="O79" s="313">
        <v>165</v>
      </c>
      <c r="P79" s="214" t="s">
        <v>126</v>
      </c>
      <c r="Q79" s="309">
        <v>3</v>
      </c>
      <c r="R79" s="309"/>
      <c r="S79" s="309"/>
      <c r="T79" s="309">
        <v>0</v>
      </c>
      <c r="U79" s="309"/>
      <c r="V79" s="309"/>
      <c r="W79" s="310">
        <v>0</v>
      </c>
      <c r="X79" s="310">
        <v>3</v>
      </c>
      <c r="Y79" s="310">
        <v>0</v>
      </c>
      <c r="Z79" s="310">
        <v>0</v>
      </c>
      <c r="AA79" s="310">
        <v>0</v>
      </c>
      <c r="AB79" s="310">
        <v>0</v>
      </c>
      <c r="AC79" s="310">
        <v>0</v>
      </c>
      <c r="AD79" s="310">
        <v>0</v>
      </c>
      <c r="AE79" s="309"/>
      <c r="AF79" s="309"/>
      <c r="AG79" s="309"/>
      <c r="AH79" s="309"/>
      <c r="AI79" s="311">
        <f t="shared" si="0"/>
        <v>3</v>
      </c>
      <c r="AJ79" s="311">
        <f t="shared" si="1"/>
        <v>0</v>
      </c>
      <c r="AK79" s="311">
        <f t="shared" si="2"/>
        <v>3</v>
      </c>
      <c r="AL79" s="99"/>
      <c r="AO79" s="51"/>
    </row>
    <row r="80" spans="2:41" s="266" customFormat="1" x14ac:dyDescent="0.25">
      <c r="B80" s="341">
        <v>43273.417361111111</v>
      </c>
      <c r="C80" s="342">
        <v>167</v>
      </c>
      <c r="D80" s="343" t="s">
        <v>302</v>
      </c>
      <c r="E80" s="342" t="s">
        <v>7</v>
      </c>
      <c r="F80" s="339" t="s">
        <v>2</v>
      </c>
      <c r="G80" s="37"/>
      <c r="H80" s="51"/>
      <c r="I80" s="51"/>
      <c r="J80" s="51"/>
      <c r="K80" s="51"/>
      <c r="L80" s="51"/>
      <c r="M80" s="51"/>
      <c r="N80" s="312" t="s">
        <v>7</v>
      </c>
      <c r="O80" s="313">
        <v>164</v>
      </c>
      <c r="P80" s="214" t="s">
        <v>38</v>
      </c>
      <c r="Q80" s="309">
        <v>2</v>
      </c>
      <c r="R80" s="309">
        <v>1</v>
      </c>
      <c r="S80" s="309"/>
      <c r="T80" s="309">
        <v>0</v>
      </c>
      <c r="U80" s="309"/>
      <c r="V80" s="309"/>
      <c r="W80" s="310">
        <v>0</v>
      </c>
      <c r="X80" s="310">
        <v>2</v>
      </c>
      <c r="Y80" s="310">
        <v>1</v>
      </c>
      <c r="Z80" s="310">
        <v>0</v>
      </c>
      <c r="AA80" s="310">
        <v>0</v>
      </c>
      <c r="AB80" s="310">
        <v>0</v>
      </c>
      <c r="AC80" s="310">
        <v>0</v>
      </c>
      <c r="AD80" s="310">
        <v>0</v>
      </c>
      <c r="AE80" s="309"/>
      <c r="AF80" s="309"/>
      <c r="AG80" s="309"/>
      <c r="AH80" s="309"/>
      <c r="AI80" s="311">
        <f t="shared" si="0"/>
        <v>3</v>
      </c>
      <c r="AJ80" s="311">
        <f t="shared" si="1"/>
        <v>1</v>
      </c>
      <c r="AK80" s="311">
        <f t="shared" si="2"/>
        <v>2</v>
      </c>
      <c r="AL80" s="99"/>
      <c r="AO80" s="51"/>
    </row>
    <row r="81" spans="2:41" s="266" customFormat="1" x14ac:dyDescent="0.25">
      <c r="B81" s="341">
        <v>43273.477777777778</v>
      </c>
      <c r="C81" s="342">
        <v>157</v>
      </c>
      <c r="D81" s="343" t="s">
        <v>243</v>
      </c>
      <c r="E81" s="342" t="s">
        <v>7</v>
      </c>
      <c r="F81" s="339" t="s">
        <v>1</v>
      </c>
      <c r="G81" s="37"/>
      <c r="H81" s="51"/>
      <c r="I81" s="51"/>
      <c r="J81" s="51"/>
      <c r="K81" s="51"/>
      <c r="L81" s="51"/>
      <c r="M81" s="51"/>
      <c r="N81" s="289" t="s">
        <v>7</v>
      </c>
      <c r="O81" s="289">
        <v>389</v>
      </c>
      <c r="P81" s="214" t="s">
        <v>101</v>
      </c>
      <c r="Q81" s="309">
        <v>1</v>
      </c>
      <c r="R81" s="309">
        <v>2</v>
      </c>
      <c r="S81" s="309"/>
      <c r="T81" s="309">
        <v>0</v>
      </c>
      <c r="U81" s="309"/>
      <c r="V81" s="309"/>
      <c r="W81" s="310">
        <v>0</v>
      </c>
      <c r="X81" s="310">
        <v>1</v>
      </c>
      <c r="Y81" s="310">
        <v>0</v>
      </c>
      <c r="Z81" s="310">
        <v>2</v>
      </c>
      <c r="AA81" s="310">
        <v>0</v>
      </c>
      <c r="AB81" s="310">
        <v>0</v>
      </c>
      <c r="AC81" s="310">
        <v>0</v>
      </c>
      <c r="AD81" s="310">
        <v>0</v>
      </c>
      <c r="AE81" s="309"/>
      <c r="AF81" s="309"/>
      <c r="AG81" s="309"/>
      <c r="AH81" s="309"/>
      <c r="AI81" s="311">
        <f t="shared" ref="AI81:AI144" si="3">+SUM(Q81:V81)</f>
        <v>3</v>
      </c>
      <c r="AJ81" s="311">
        <f t="shared" ref="AJ81:AJ144" si="4">+W81+Y81+AA81+AC81+AE81+AG81</f>
        <v>0</v>
      </c>
      <c r="AK81" s="311">
        <f t="shared" ref="AK81:AK144" si="5">+X81+Z81+AB81+AD81+AF81+AH81</f>
        <v>3</v>
      </c>
      <c r="AL81" s="99"/>
      <c r="AO81" s="51"/>
    </row>
    <row r="82" spans="2:41" s="266" customFormat="1" x14ac:dyDescent="0.25">
      <c r="B82" s="341">
        <v>43273.633333333331</v>
      </c>
      <c r="C82" s="342">
        <v>506</v>
      </c>
      <c r="D82" s="343" t="s">
        <v>512</v>
      </c>
      <c r="E82" s="342" t="s">
        <v>7</v>
      </c>
      <c r="F82" s="339" t="s">
        <v>2</v>
      </c>
      <c r="G82" s="37"/>
      <c r="H82" s="51"/>
      <c r="I82" s="51"/>
      <c r="J82" s="51"/>
      <c r="K82" s="51"/>
      <c r="L82" s="51"/>
      <c r="M82" s="51"/>
      <c r="N82" s="289" t="s">
        <v>29</v>
      </c>
      <c r="O82" s="289">
        <v>224</v>
      </c>
      <c r="P82" s="214" t="s">
        <v>145</v>
      </c>
      <c r="Q82" s="309">
        <v>1</v>
      </c>
      <c r="R82" s="309">
        <v>1</v>
      </c>
      <c r="S82" s="309">
        <v>1</v>
      </c>
      <c r="T82" s="309">
        <v>0</v>
      </c>
      <c r="U82" s="309"/>
      <c r="V82" s="309"/>
      <c r="W82" s="310">
        <v>0</v>
      </c>
      <c r="X82" s="310">
        <v>1</v>
      </c>
      <c r="Y82" s="310">
        <v>0</v>
      </c>
      <c r="Z82" s="310">
        <v>1</v>
      </c>
      <c r="AA82" s="310">
        <v>1</v>
      </c>
      <c r="AB82" s="310">
        <v>0</v>
      </c>
      <c r="AC82" s="310">
        <v>0</v>
      </c>
      <c r="AD82" s="310">
        <v>0</v>
      </c>
      <c r="AE82" s="309"/>
      <c r="AF82" s="309"/>
      <c r="AG82" s="309"/>
      <c r="AH82" s="309"/>
      <c r="AI82" s="311">
        <f t="shared" si="3"/>
        <v>3</v>
      </c>
      <c r="AJ82" s="311">
        <f t="shared" si="4"/>
        <v>1</v>
      </c>
      <c r="AK82" s="311">
        <f t="shared" si="5"/>
        <v>2</v>
      </c>
      <c r="AL82" s="99"/>
      <c r="AO82" s="51"/>
    </row>
    <row r="83" spans="2:41" s="266" customFormat="1" x14ac:dyDescent="0.25">
      <c r="B83" s="341">
        <v>43273.671527777777</v>
      </c>
      <c r="C83" s="342">
        <v>133</v>
      </c>
      <c r="D83" s="343" t="s">
        <v>549</v>
      </c>
      <c r="E83" s="342" t="s">
        <v>12</v>
      </c>
      <c r="F83" s="339" t="s">
        <v>1</v>
      </c>
      <c r="G83" s="37"/>
      <c r="H83" s="51"/>
      <c r="I83" s="51"/>
      <c r="J83" s="51"/>
      <c r="K83" s="51"/>
      <c r="L83" s="51"/>
      <c r="M83" s="51"/>
      <c r="N83" s="312" t="s">
        <v>7</v>
      </c>
      <c r="O83" s="313">
        <v>178</v>
      </c>
      <c r="P83" s="214" t="s">
        <v>27</v>
      </c>
      <c r="Q83" s="309">
        <v>0</v>
      </c>
      <c r="R83" s="309"/>
      <c r="S83" s="309">
        <v>2</v>
      </c>
      <c r="T83" s="309">
        <v>0</v>
      </c>
      <c r="U83" s="309">
        <v>1</v>
      </c>
      <c r="V83" s="309"/>
      <c r="W83" s="310">
        <v>0</v>
      </c>
      <c r="X83" s="310">
        <v>0</v>
      </c>
      <c r="Y83" s="310">
        <v>0</v>
      </c>
      <c r="Z83" s="310">
        <v>0</v>
      </c>
      <c r="AA83" s="310">
        <v>2</v>
      </c>
      <c r="AB83" s="310">
        <v>0</v>
      </c>
      <c r="AC83" s="310">
        <v>0</v>
      </c>
      <c r="AD83" s="310">
        <v>0</v>
      </c>
      <c r="AE83" s="309">
        <v>1</v>
      </c>
      <c r="AF83" s="309">
        <v>0</v>
      </c>
      <c r="AG83" s="309"/>
      <c r="AH83" s="309"/>
      <c r="AI83" s="311">
        <f t="shared" si="3"/>
        <v>3</v>
      </c>
      <c r="AJ83" s="311">
        <f t="shared" si="4"/>
        <v>3</v>
      </c>
      <c r="AK83" s="311">
        <f t="shared" si="5"/>
        <v>0</v>
      </c>
      <c r="AL83" s="99"/>
      <c r="AO83" s="51"/>
    </row>
    <row r="84" spans="2:41" s="266" customFormat="1" x14ac:dyDescent="0.25">
      <c r="B84" s="341">
        <v>43273.749305555553</v>
      </c>
      <c r="C84" s="342">
        <v>167</v>
      </c>
      <c r="D84" s="343" t="s">
        <v>302</v>
      </c>
      <c r="E84" s="342" t="s">
        <v>7</v>
      </c>
      <c r="F84" s="339" t="s">
        <v>2</v>
      </c>
      <c r="G84" s="37"/>
      <c r="H84" s="242"/>
      <c r="I84" s="51"/>
      <c r="J84" s="51"/>
      <c r="K84" s="51"/>
      <c r="L84" s="51"/>
      <c r="M84" s="51"/>
      <c r="N84" s="312" t="s">
        <v>41</v>
      </c>
      <c r="O84" s="313">
        <v>184</v>
      </c>
      <c r="P84" s="214" t="s">
        <v>73</v>
      </c>
      <c r="Q84" s="309">
        <v>0</v>
      </c>
      <c r="R84" s="309"/>
      <c r="S84" s="309">
        <v>1</v>
      </c>
      <c r="T84" s="309">
        <v>0</v>
      </c>
      <c r="U84" s="309">
        <v>2</v>
      </c>
      <c r="V84" s="309"/>
      <c r="W84" s="310">
        <v>0</v>
      </c>
      <c r="X84" s="310">
        <v>0</v>
      </c>
      <c r="Y84" s="310">
        <v>0</v>
      </c>
      <c r="Z84" s="310">
        <v>0</v>
      </c>
      <c r="AA84" s="310">
        <v>1</v>
      </c>
      <c r="AB84" s="310">
        <v>0</v>
      </c>
      <c r="AC84" s="310">
        <v>0</v>
      </c>
      <c r="AD84" s="310">
        <v>0</v>
      </c>
      <c r="AE84" s="309">
        <v>1</v>
      </c>
      <c r="AF84" s="309">
        <v>1</v>
      </c>
      <c r="AG84" s="309"/>
      <c r="AH84" s="309"/>
      <c r="AI84" s="311">
        <f t="shared" si="3"/>
        <v>3</v>
      </c>
      <c r="AJ84" s="311">
        <f t="shared" si="4"/>
        <v>2</v>
      </c>
      <c r="AK84" s="311">
        <f t="shared" si="5"/>
        <v>1</v>
      </c>
      <c r="AL84" s="99"/>
      <c r="AO84" s="51"/>
    </row>
    <row r="85" spans="2:41" s="266" customFormat="1" x14ac:dyDescent="0.25">
      <c r="B85" s="341">
        <v>43274.544444444444</v>
      </c>
      <c r="C85" s="342">
        <v>444</v>
      </c>
      <c r="D85" s="343" t="s">
        <v>278</v>
      </c>
      <c r="E85" s="342" t="s">
        <v>19</v>
      </c>
      <c r="F85" s="339" t="s">
        <v>2</v>
      </c>
      <c r="G85" s="37"/>
      <c r="H85" s="286"/>
      <c r="I85" s="287"/>
      <c r="J85" s="287"/>
      <c r="K85" s="287"/>
      <c r="L85" s="287"/>
      <c r="M85" s="51"/>
      <c r="N85" s="289" t="s">
        <v>7</v>
      </c>
      <c r="O85" s="289">
        <v>263</v>
      </c>
      <c r="P85" s="214" t="s">
        <v>158</v>
      </c>
      <c r="Q85" s="309">
        <v>0</v>
      </c>
      <c r="R85" s="309">
        <v>1</v>
      </c>
      <c r="S85" s="309">
        <v>1</v>
      </c>
      <c r="T85" s="309">
        <v>0</v>
      </c>
      <c r="U85" s="309"/>
      <c r="V85" s="309">
        <v>1</v>
      </c>
      <c r="W85" s="310">
        <v>0</v>
      </c>
      <c r="X85" s="310">
        <v>0</v>
      </c>
      <c r="Y85" s="310">
        <v>0</v>
      </c>
      <c r="Z85" s="310">
        <v>1</v>
      </c>
      <c r="AA85" s="310">
        <v>0</v>
      </c>
      <c r="AB85" s="310">
        <v>1</v>
      </c>
      <c r="AC85" s="310">
        <v>0</v>
      </c>
      <c r="AD85" s="310">
        <v>0</v>
      </c>
      <c r="AE85" s="309"/>
      <c r="AF85" s="309"/>
      <c r="AG85" s="309">
        <v>0</v>
      </c>
      <c r="AH85" s="309">
        <v>1</v>
      </c>
      <c r="AI85" s="311">
        <f t="shared" si="3"/>
        <v>3</v>
      </c>
      <c r="AJ85" s="311">
        <f t="shared" si="4"/>
        <v>0</v>
      </c>
      <c r="AK85" s="311">
        <f t="shared" si="5"/>
        <v>3</v>
      </c>
      <c r="AL85" s="99"/>
      <c r="AO85" s="51"/>
    </row>
    <row r="86" spans="2:41" s="266" customFormat="1" x14ac:dyDescent="0.25">
      <c r="B86" s="341">
        <v>43274.574305555558</v>
      </c>
      <c r="C86" s="342">
        <v>226</v>
      </c>
      <c r="D86" s="343" t="s">
        <v>268</v>
      </c>
      <c r="E86" s="342" t="s">
        <v>7</v>
      </c>
      <c r="F86" s="339" t="s">
        <v>1</v>
      </c>
      <c r="G86" s="37"/>
      <c r="H86" s="286"/>
      <c r="I86" s="287"/>
      <c r="J86" s="287"/>
      <c r="K86" s="287"/>
      <c r="L86" s="287"/>
      <c r="M86" s="51"/>
      <c r="N86" s="289" t="s">
        <v>29</v>
      </c>
      <c r="O86" s="289">
        <v>390</v>
      </c>
      <c r="P86" s="214" t="s">
        <v>30</v>
      </c>
      <c r="Q86" s="309">
        <v>0</v>
      </c>
      <c r="R86" s="309"/>
      <c r="S86" s="309">
        <v>1</v>
      </c>
      <c r="T86" s="309">
        <v>0</v>
      </c>
      <c r="U86" s="309">
        <v>1</v>
      </c>
      <c r="V86" s="309">
        <v>1</v>
      </c>
      <c r="W86" s="310">
        <v>0</v>
      </c>
      <c r="X86" s="310">
        <v>0</v>
      </c>
      <c r="Y86" s="310">
        <v>0</v>
      </c>
      <c r="Z86" s="310">
        <v>0</v>
      </c>
      <c r="AA86" s="310">
        <v>0</v>
      </c>
      <c r="AB86" s="310">
        <v>1</v>
      </c>
      <c r="AC86" s="310">
        <v>0</v>
      </c>
      <c r="AD86" s="310">
        <v>0</v>
      </c>
      <c r="AE86" s="309">
        <v>0</v>
      </c>
      <c r="AF86" s="309">
        <v>1</v>
      </c>
      <c r="AG86" s="309">
        <v>0</v>
      </c>
      <c r="AH86" s="309">
        <v>1</v>
      </c>
      <c r="AI86" s="311">
        <f t="shared" si="3"/>
        <v>3</v>
      </c>
      <c r="AJ86" s="311">
        <f t="shared" si="4"/>
        <v>0</v>
      </c>
      <c r="AK86" s="311">
        <f t="shared" si="5"/>
        <v>3</v>
      </c>
      <c r="AL86" s="99"/>
      <c r="AO86" s="51"/>
    </row>
    <row r="87" spans="2:41" s="266" customFormat="1" x14ac:dyDescent="0.25">
      <c r="B87" s="341">
        <v>43274.839583333334</v>
      </c>
      <c r="C87" s="342">
        <v>469</v>
      </c>
      <c r="D87" s="343" t="s">
        <v>420</v>
      </c>
      <c r="E87" s="342" t="s">
        <v>7</v>
      </c>
      <c r="F87" s="339" t="s">
        <v>2</v>
      </c>
      <c r="G87" s="37"/>
      <c r="H87" s="265"/>
      <c r="L87" s="287"/>
      <c r="M87" s="51"/>
      <c r="N87" s="312" t="s">
        <v>29</v>
      </c>
      <c r="O87" s="313">
        <v>183</v>
      </c>
      <c r="P87" s="214" t="s">
        <v>31</v>
      </c>
      <c r="Q87" s="309">
        <v>0</v>
      </c>
      <c r="R87" s="309"/>
      <c r="S87" s="309"/>
      <c r="T87" s="309">
        <v>0</v>
      </c>
      <c r="U87" s="309">
        <v>2</v>
      </c>
      <c r="V87" s="309">
        <v>1</v>
      </c>
      <c r="W87" s="310">
        <v>0</v>
      </c>
      <c r="X87" s="310">
        <v>0</v>
      </c>
      <c r="Y87" s="310">
        <v>0</v>
      </c>
      <c r="Z87" s="310">
        <v>0</v>
      </c>
      <c r="AA87" s="310">
        <v>0</v>
      </c>
      <c r="AB87" s="310">
        <v>0</v>
      </c>
      <c r="AC87" s="310">
        <v>0</v>
      </c>
      <c r="AD87" s="310">
        <v>0</v>
      </c>
      <c r="AE87" s="309">
        <v>0</v>
      </c>
      <c r="AF87" s="309">
        <v>2</v>
      </c>
      <c r="AG87" s="309">
        <v>1</v>
      </c>
      <c r="AH87" s="309">
        <v>0</v>
      </c>
      <c r="AI87" s="311">
        <f t="shared" si="3"/>
        <v>3</v>
      </c>
      <c r="AJ87" s="311">
        <f t="shared" si="4"/>
        <v>1</v>
      </c>
      <c r="AK87" s="311">
        <f t="shared" si="5"/>
        <v>2</v>
      </c>
      <c r="AL87" s="99"/>
      <c r="AO87" s="51"/>
    </row>
    <row r="88" spans="2:41" s="266" customFormat="1" x14ac:dyDescent="0.25">
      <c r="B88" s="341">
        <v>43275.704861111109</v>
      </c>
      <c r="C88" s="342">
        <v>501</v>
      </c>
      <c r="D88" s="343" t="s">
        <v>505</v>
      </c>
      <c r="E88" s="342" t="s">
        <v>56</v>
      </c>
      <c r="F88" s="339" t="s">
        <v>1</v>
      </c>
      <c r="G88" s="37"/>
      <c r="H88" s="265"/>
      <c r="L88" s="287"/>
      <c r="M88" s="51"/>
      <c r="N88" s="312" t="s">
        <v>7</v>
      </c>
      <c r="O88" s="289">
        <v>467</v>
      </c>
      <c r="P88" s="214" t="s">
        <v>362</v>
      </c>
      <c r="Q88" s="309">
        <v>0</v>
      </c>
      <c r="R88" s="309"/>
      <c r="S88" s="309">
        <v>1</v>
      </c>
      <c r="T88" s="309">
        <v>0</v>
      </c>
      <c r="U88" s="309"/>
      <c r="V88" s="309">
        <v>2</v>
      </c>
      <c r="W88" s="310">
        <v>0</v>
      </c>
      <c r="X88" s="310">
        <v>0</v>
      </c>
      <c r="Y88" s="310">
        <v>0</v>
      </c>
      <c r="Z88" s="310">
        <v>0</v>
      </c>
      <c r="AA88" s="310">
        <v>1</v>
      </c>
      <c r="AB88" s="310">
        <v>0</v>
      </c>
      <c r="AC88" s="310">
        <v>0</v>
      </c>
      <c r="AD88" s="310">
        <v>0</v>
      </c>
      <c r="AE88" s="309"/>
      <c r="AF88" s="309"/>
      <c r="AG88" s="309">
        <v>2</v>
      </c>
      <c r="AH88" s="309">
        <v>0</v>
      </c>
      <c r="AI88" s="311">
        <f t="shared" si="3"/>
        <v>3</v>
      </c>
      <c r="AJ88" s="311">
        <f t="shared" si="4"/>
        <v>3</v>
      </c>
      <c r="AK88" s="311">
        <f t="shared" si="5"/>
        <v>0</v>
      </c>
      <c r="AL88" s="99"/>
      <c r="AO88" s="51"/>
    </row>
    <row r="89" spans="2:41" s="266" customFormat="1" x14ac:dyDescent="0.25">
      <c r="B89" s="341">
        <v>43276.48333333333</v>
      </c>
      <c r="C89" s="342">
        <v>188</v>
      </c>
      <c r="D89" s="343" t="s">
        <v>229</v>
      </c>
      <c r="E89" s="342" t="s">
        <v>39</v>
      </c>
      <c r="F89" s="339" t="s">
        <v>1</v>
      </c>
      <c r="G89" s="37"/>
      <c r="H89" s="265"/>
      <c r="M89" s="51"/>
      <c r="N89" s="289" t="s">
        <v>7</v>
      </c>
      <c r="O89" s="289">
        <v>197</v>
      </c>
      <c r="P89" s="214" t="s">
        <v>150</v>
      </c>
      <c r="Q89" s="309">
        <v>2</v>
      </c>
      <c r="R89" s="309"/>
      <c r="S89" s="309"/>
      <c r="T89" s="309">
        <v>0</v>
      </c>
      <c r="U89" s="309"/>
      <c r="V89" s="309"/>
      <c r="W89" s="310">
        <v>1</v>
      </c>
      <c r="X89" s="310">
        <v>1</v>
      </c>
      <c r="Y89" s="310">
        <v>0</v>
      </c>
      <c r="Z89" s="310">
        <v>0</v>
      </c>
      <c r="AA89" s="310">
        <v>0</v>
      </c>
      <c r="AB89" s="310">
        <v>0</v>
      </c>
      <c r="AC89" s="310">
        <v>0</v>
      </c>
      <c r="AD89" s="310">
        <v>0</v>
      </c>
      <c r="AE89" s="309"/>
      <c r="AF89" s="309"/>
      <c r="AG89" s="309"/>
      <c r="AH89" s="309"/>
      <c r="AI89" s="311">
        <f t="shared" si="3"/>
        <v>2</v>
      </c>
      <c r="AJ89" s="311">
        <f t="shared" si="4"/>
        <v>1</v>
      </c>
      <c r="AK89" s="311">
        <f t="shared" si="5"/>
        <v>1</v>
      </c>
      <c r="AL89" s="99"/>
      <c r="AO89" s="51"/>
    </row>
    <row r="90" spans="2:41" s="266" customFormat="1" x14ac:dyDescent="0.25">
      <c r="B90" s="341">
        <v>43276.665277777778</v>
      </c>
      <c r="C90" s="342">
        <v>98</v>
      </c>
      <c r="D90" s="343" t="s">
        <v>286</v>
      </c>
      <c r="E90" s="342" t="s">
        <v>7</v>
      </c>
      <c r="F90" s="339" t="s">
        <v>1</v>
      </c>
      <c r="G90" s="37"/>
      <c r="H90" s="265"/>
      <c r="M90" s="51"/>
      <c r="N90" s="312" t="s">
        <v>52</v>
      </c>
      <c r="O90" s="313">
        <v>137</v>
      </c>
      <c r="P90" s="214" t="s">
        <v>53</v>
      </c>
      <c r="Q90" s="309">
        <v>1</v>
      </c>
      <c r="R90" s="309">
        <v>1</v>
      </c>
      <c r="S90" s="309"/>
      <c r="T90" s="309">
        <v>0</v>
      </c>
      <c r="U90" s="309"/>
      <c r="V90" s="309"/>
      <c r="W90" s="310">
        <v>1</v>
      </c>
      <c r="X90" s="310">
        <v>0</v>
      </c>
      <c r="Y90" s="310">
        <v>1</v>
      </c>
      <c r="Z90" s="310">
        <v>0</v>
      </c>
      <c r="AA90" s="310">
        <v>0</v>
      </c>
      <c r="AB90" s="310">
        <v>0</v>
      </c>
      <c r="AC90" s="310">
        <v>0</v>
      </c>
      <c r="AD90" s="310">
        <v>0</v>
      </c>
      <c r="AE90" s="309"/>
      <c r="AF90" s="309"/>
      <c r="AG90" s="309"/>
      <c r="AH90" s="309"/>
      <c r="AI90" s="311">
        <f t="shared" si="3"/>
        <v>2</v>
      </c>
      <c r="AJ90" s="311">
        <f t="shared" si="4"/>
        <v>2</v>
      </c>
      <c r="AK90" s="311">
        <f t="shared" si="5"/>
        <v>0</v>
      </c>
      <c r="AL90" s="99"/>
      <c r="AO90" s="51"/>
    </row>
    <row r="91" spans="2:41" s="266" customFormat="1" x14ac:dyDescent="0.25">
      <c r="B91" s="341">
        <v>43276.706944444442</v>
      </c>
      <c r="C91" s="342">
        <v>161</v>
      </c>
      <c r="D91" s="343" t="s">
        <v>240</v>
      </c>
      <c r="E91" s="342" t="s">
        <v>34</v>
      </c>
      <c r="F91" s="339" t="s">
        <v>1</v>
      </c>
      <c r="G91" s="37"/>
      <c r="H91" s="265"/>
      <c r="M91" s="51"/>
      <c r="N91" s="312" t="s">
        <v>91</v>
      </c>
      <c r="O91" s="313">
        <v>117</v>
      </c>
      <c r="P91" s="214" t="s">
        <v>92</v>
      </c>
      <c r="Q91" s="309">
        <v>0</v>
      </c>
      <c r="R91" s="309">
        <v>2</v>
      </c>
      <c r="S91" s="309"/>
      <c r="T91" s="309">
        <v>0</v>
      </c>
      <c r="U91" s="309"/>
      <c r="V91" s="309"/>
      <c r="W91" s="310">
        <v>0</v>
      </c>
      <c r="X91" s="310">
        <v>0</v>
      </c>
      <c r="Y91" s="310">
        <v>0</v>
      </c>
      <c r="Z91" s="310">
        <v>2</v>
      </c>
      <c r="AA91" s="310">
        <v>0</v>
      </c>
      <c r="AB91" s="310">
        <v>0</v>
      </c>
      <c r="AC91" s="310">
        <v>0</v>
      </c>
      <c r="AD91" s="310">
        <v>0</v>
      </c>
      <c r="AE91" s="309"/>
      <c r="AF91" s="309"/>
      <c r="AG91" s="309"/>
      <c r="AH91" s="309"/>
      <c r="AI91" s="311">
        <f t="shared" si="3"/>
        <v>2</v>
      </c>
      <c r="AJ91" s="311">
        <f t="shared" si="4"/>
        <v>0</v>
      </c>
      <c r="AK91" s="311">
        <f t="shared" si="5"/>
        <v>2</v>
      </c>
      <c r="AL91" s="99"/>
      <c r="AO91" s="51"/>
    </row>
    <row r="92" spans="2:41" s="266" customFormat="1" x14ac:dyDescent="0.25">
      <c r="B92" s="341">
        <v>43276.768750000003</v>
      </c>
      <c r="C92" s="342">
        <v>120</v>
      </c>
      <c r="D92" s="343" t="s">
        <v>226</v>
      </c>
      <c r="E92" s="342" t="s">
        <v>39</v>
      </c>
      <c r="F92" s="339" t="s">
        <v>1</v>
      </c>
      <c r="G92" s="37"/>
      <c r="H92" s="577" t="s">
        <v>622</v>
      </c>
      <c r="I92" s="577"/>
      <c r="J92" s="577"/>
      <c r="K92" s="577"/>
      <c r="M92" s="51"/>
      <c r="N92" s="312" t="s">
        <v>39</v>
      </c>
      <c r="O92" s="313">
        <v>152</v>
      </c>
      <c r="P92" s="214" t="s">
        <v>83</v>
      </c>
      <c r="Q92" s="309">
        <v>1</v>
      </c>
      <c r="R92" s="309"/>
      <c r="S92" s="309">
        <v>1</v>
      </c>
      <c r="T92" s="309">
        <v>0</v>
      </c>
      <c r="U92" s="309"/>
      <c r="V92" s="309"/>
      <c r="W92" s="310">
        <v>0</v>
      </c>
      <c r="X92" s="310">
        <v>1</v>
      </c>
      <c r="Y92" s="310">
        <v>0</v>
      </c>
      <c r="Z92" s="310">
        <v>0</v>
      </c>
      <c r="AA92" s="310">
        <v>0</v>
      </c>
      <c r="AB92" s="310">
        <v>1</v>
      </c>
      <c r="AC92" s="310">
        <v>0</v>
      </c>
      <c r="AD92" s="310">
        <v>0</v>
      </c>
      <c r="AE92" s="309"/>
      <c r="AF92" s="309"/>
      <c r="AG92" s="309"/>
      <c r="AH92" s="309"/>
      <c r="AI92" s="311">
        <f t="shared" si="3"/>
        <v>2</v>
      </c>
      <c r="AJ92" s="311">
        <f t="shared" si="4"/>
        <v>0</v>
      </c>
      <c r="AK92" s="311">
        <f t="shared" si="5"/>
        <v>2</v>
      </c>
      <c r="AL92" s="99"/>
      <c r="AO92" s="51"/>
    </row>
    <row r="93" spans="2:41" s="266" customFormat="1" ht="24" x14ac:dyDescent="0.25">
      <c r="B93" s="341">
        <v>43278.418055555558</v>
      </c>
      <c r="C93" s="342">
        <v>172</v>
      </c>
      <c r="D93" s="343" t="s">
        <v>223</v>
      </c>
      <c r="E93" s="342" t="s">
        <v>7</v>
      </c>
      <c r="F93" s="339" t="s">
        <v>2</v>
      </c>
      <c r="G93" s="37"/>
      <c r="H93" s="360" t="s">
        <v>500</v>
      </c>
      <c r="I93" s="360"/>
      <c r="J93" s="360"/>
      <c r="K93" s="361"/>
      <c r="L93" s="287"/>
      <c r="M93" s="51"/>
      <c r="N93" s="312" t="s">
        <v>80</v>
      </c>
      <c r="O93" s="313">
        <v>121</v>
      </c>
      <c r="P93" s="214" t="s">
        <v>81</v>
      </c>
      <c r="Q93" s="309">
        <v>1</v>
      </c>
      <c r="R93" s="309"/>
      <c r="S93" s="309">
        <v>1</v>
      </c>
      <c r="T93" s="309">
        <v>0</v>
      </c>
      <c r="U93" s="309"/>
      <c r="V93" s="309"/>
      <c r="W93" s="310">
        <v>0</v>
      </c>
      <c r="X93" s="310">
        <v>1</v>
      </c>
      <c r="Y93" s="310">
        <v>0</v>
      </c>
      <c r="Z93" s="310">
        <v>0</v>
      </c>
      <c r="AA93" s="310">
        <v>0</v>
      </c>
      <c r="AB93" s="310">
        <v>1</v>
      </c>
      <c r="AC93" s="310">
        <v>0</v>
      </c>
      <c r="AD93" s="310">
        <v>0</v>
      </c>
      <c r="AE93" s="309"/>
      <c r="AF93" s="309"/>
      <c r="AG93" s="309"/>
      <c r="AH93" s="309"/>
      <c r="AI93" s="311">
        <f t="shared" si="3"/>
        <v>2</v>
      </c>
      <c r="AJ93" s="311">
        <f t="shared" si="4"/>
        <v>0</v>
      </c>
      <c r="AK93" s="311">
        <f t="shared" si="5"/>
        <v>2</v>
      </c>
      <c r="AL93" s="99"/>
      <c r="AO93" s="51"/>
    </row>
    <row r="94" spans="2:41" s="266" customFormat="1" x14ac:dyDescent="0.25">
      <c r="B94" s="344">
        <v>43279.518750000003</v>
      </c>
      <c r="C94" s="342">
        <v>411</v>
      </c>
      <c r="D94" s="343" t="s">
        <v>617</v>
      </c>
      <c r="E94" s="342" t="s">
        <v>343</v>
      </c>
      <c r="F94" s="340" t="s">
        <v>560</v>
      </c>
      <c r="G94" s="37"/>
      <c r="H94" s="362" t="s">
        <v>497</v>
      </c>
      <c r="I94" s="363" t="s">
        <v>498</v>
      </c>
      <c r="J94" s="363" t="s">
        <v>0</v>
      </c>
      <c r="K94" s="364" t="s">
        <v>5</v>
      </c>
      <c r="L94" s="287"/>
      <c r="M94" s="51"/>
      <c r="N94" s="289" t="s">
        <v>113</v>
      </c>
      <c r="O94" s="289">
        <v>457</v>
      </c>
      <c r="P94" s="289" t="s">
        <v>346</v>
      </c>
      <c r="Q94" s="309">
        <v>1</v>
      </c>
      <c r="R94" s="309"/>
      <c r="S94" s="309">
        <v>1</v>
      </c>
      <c r="T94" s="309">
        <v>0</v>
      </c>
      <c r="U94" s="309"/>
      <c r="V94" s="309"/>
      <c r="W94" s="310">
        <v>0</v>
      </c>
      <c r="X94" s="310">
        <v>1</v>
      </c>
      <c r="Y94" s="310">
        <v>0</v>
      </c>
      <c r="Z94" s="310">
        <v>0</v>
      </c>
      <c r="AA94" s="310">
        <v>0</v>
      </c>
      <c r="AB94" s="310">
        <v>1</v>
      </c>
      <c r="AC94" s="310">
        <v>0</v>
      </c>
      <c r="AD94" s="310">
        <v>0</v>
      </c>
      <c r="AE94" s="309"/>
      <c r="AF94" s="309"/>
      <c r="AG94" s="309"/>
      <c r="AH94" s="309"/>
      <c r="AI94" s="311">
        <f t="shared" si="3"/>
        <v>2</v>
      </c>
      <c r="AJ94" s="311">
        <f t="shared" si="4"/>
        <v>0</v>
      </c>
      <c r="AK94" s="311">
        <f t="shared" si="5"/>
        <v>2</v>
      </c>
      <c r="AL94" s="99"/>
      <c r="AO94" s="51"/>
    </row>
    <row r="95" spans="2:41" s="266" customFormat="1" ht="36" x14ac:dyDescent="0.25">
      <c r="B95" s="341">
        <v>43279.523611111108</v>
      </c>
      <c r="C95" s="342">
        <v>451</v>
      </c>
      <c r="D95" s="343" t="s">
        <v>267</v>
      </c>
      <c r="E95" s="342" t="s">
        <v>7</v>
      </c>
      <c r="F95" s="339" t="s">
        <v>2</v>
      </c>
      <c r="G95" s="37"/>
      <c r="H95" s="365" t="s">
        <v>226</v>
      </c>
      <c r="I95" s="375">
        <v>43276.768750000003</v>
      </c>
      <c r="J95" s="376" t="s">
        <v>1</v>
      </c>
      <c r="K95" s="367">
        <v>1</v>
      </c>
      <c r="L95" s="287"/>
      <c r="M95" s="51"/>
      <c r="N95" s="289" t="s">
        <v>7</v>
      </c>
      <c r="O95" s="289">
        <v>248</v>
      </c>
      <c r="P95" s="214" t="s">
        <v>146</v>
      </c>
      <c r="Q95" s="309">
        <v>1</v>
      </c>
      <c r="R95" s="309"/>
      <c r="S95" s="309"/>
      <c r="T95" s="309">
        <v>0</v>
      </c>
      <c r="U95" s="309">
        <v>1</v>
      </c>
      <c r="V95" s="309"/>
      <c r="W95" s="310">
        <v>0</v>
      </c>
      <c r="X95" s="310">
        <v>1</v>
      </c>
      <c r="Y95" s="310">
        <v>0</v>
      </c>
      <c r="Z95" s="310">
        <v>0</v>
      </c>
      <c r="AA95" s="310">
        <v>0</v>
      </c>
      <c r="AB95" s="310">
        <v>0</v>
      </c>
      <c r="AC95" s="310">
        <v>0</v>
      </c>
      <c r="AD95" s="310">
        <v>0</v>
      </c>
      <c r="AE95" s="309">
        <v>1</v>
      </c>
      <c r="AF95" s="309">
        <v>0</v>
      </c>
      <c r="AG95" s="309"/>
      <c r="AH95" s="309"/>
      <c r="AI95" s="311">
        <f t="shared" si="3"/>
        <v>2</v>
      </c>
      <c r="AJ95" s="311">
        <f t="shared" si="4"/>
        <v>1</v>
      </c>
      <c r="AK95" s="311">
        <f t="shared" si="5"/>
        <v>1</v>
      </c>
      <c r="AL95" s="99"/>
      <c r="AO95" s="51"/>
    </row>
    <row r="96" spans="2:41" s="266" customFormat="1" x14ac:dyDescent="0.25">
      <c r="B96" s="341">
        <v>43279.651388888888</v>
      </c>
      <c r="C96" s="342">
        <v>468</v>
      </c>
      <c r="D96" s="343" t="s">
        <v>441</v>
      </c>
      <c r="E96" s="342" t="s">
        <v>7</v>
      </c>
      <c r="F96" s="339" t="s">
        <v>1</v>
      </c>
      <c r="G96" s="37"/>
      <c r="H96" s="365"/>
      <c r="I96" s="375">
        <v>43252.787499999999</v>
      </c>
      <c r="J96" s="376" t="s">
        <v>1</v>
      </c>
      <c r="K96" s="367">
        <v>1</v>
      </c>
      <c r="L96" s="287"/>
      <c r="M96" s="51"/>
      <c r="N96" s="312" t="s">
        <v>7</v>
      </c>
      <c r="O96" s="313">
        <v>155</v>
      </c>
      <c r="P96" s="214" t="s">
        <v>105</v>
      </c>
      <c r="Q96" s="309">
        <v>0</v>
      </c>
      <c r="R96" s="309"/>
      <c r="S96" s="309">
        <v>1</v>
      </c>
      <c r="T96" s="309">
        <v>0</v>
      </c>
      <c r="U96" s="309">
        <v>1</v>
      </c>
      <c r="V96" s="309"/>
      <c r="W96" s="310">
        <v>0</v>
      </c>
      <c r="X96" s="310">
        <v>0</v>
      </c>
      <c r="Y96" s="310">
        <v>0</v>
      </c>
      <c r="Z96" s="310">
        <v>0</v>
      </c>
      <c r="AA96" s="310">
        <v>1</v>
      </c>
      <c r="AB96" s="310">
        <v>0</v>
      </c>
      <c r="AC96" s="310">
        <v>0</v>
      </c>
      <c r="AD96" s="310">
        <v>0</v>
      </c>
      <c r="AE96" s="309">
        <v>0</v>
      </c>
      <c r="AF96" s="309">
        <v>1</v>
      </c>
      <c r="AG96" s="309"/>
      <c r="AH96" s="309"/>
      <c r="AI96" s="311">
        <f t="shared" si="3"/>
        <v>2</v>
      </c>
      <c r="AJ96" s="311">
        <f t="shared" si="4"/>
        <v>1</v>
      </c>
      <c r="AK96" s="311">
        <f t="shared" si="5"/>
        <v>1</v>
      </c>
      <c r="AL96" s="99"/>
      <c r="AO96" s="51"/>
    </row>
    <row r="97" spans="2:41" s="266" customFormat="1" ht="24" x14ac:dyDescent="0.25">
      <c r="B97" s="341">
        <v>43279.714583333334</v>
      </c>
      <c r="C97" s="342">
        <v>516</v>
      </c>
      <c r="D97" s="343" t="s">
        <v>546</v>
      </c>
      <c r="E97" s="342" t="s">
        <v>71</v>
      </c>
      <c r="F97" s="339" t="s">
        <v>1</v>
      </c>
      <c r="G97" s="37"/>
      <c r="H97" s="368" t="s">
        <v>243</v>
      </c>
      <c r="I97" s="378">
        <v>43280.536111111112</v>
      </c>
      <c r="J97" s="379" t="s">
        <v>1</v>
      </c>
      <c r="K97" s="377">
        <v>1</v>
      </c>
      <c r="L97" s="287"/>
      <c r="M97" s="51"/>
      <c r="N97" s="289" t="s">
        <v>39</v>
      </c>
      <c r="O97" s="289">
        <v>388</v>
      </c>
      <c r="P97" s="214" t="s">
        <v>127</v>
      </c>
      <c r="Q97" s="309">
        <v>0</v>
      </c>
      <c r="R97" s="309"/>
      <c r="S97" s="309">
        <v>1</v>
      </c>
      <c r="T97" s="309">
        <v>0</v>
      </c>
      <c r="U97" s="309"/>
      <c r="V97" s="309">
        <v>1</v>
      </c>
      <c r="W97" s="310">
        <v>0</v>
      </c>
      <c r="X97" s="310">
        <v>0</v>
      </c>
      <c r="Y97" s="310">
        <v>0</v>
      </c>
      <c r="Z97" s="310">
        <v>0</v>
      </c>
      <c r="AA97" s="310">
        <v>0</v>
      </c>
      <c r="AB97" s="310">
        <v>1</v>
      </c>
      <c r="AC97" s="310">
        <v>0</v>
      </c>
      <c r="AD97" s="310">
        <v>0</v>
      </c>
      <c r="AE97" s="309"/>
      <c r="AF97" s="309"/>
      <c r="AG97" s="309">
        <v>0</v>
      </c>
      <c r="AH97" s="309">
        <v>1</v>
      </c>
      <c r="AI97" s="311">
        <f t="shared" si="3"/>
        <v>2</v>
      </c>
      <c r="AJ97" s="311">
        <f t="shared" si="4"/>
        <v>0</v>
      </c>
      <c r="AK97" s="311">
        <f t="shared" si="5"/>
        <v>2</v>
      </c>
      <c r="AL97" s="99"/>
      <c r="AO97" s="51"/>
    </row>
    <row r="98" spans="2:41" s="266" customFormat="1" x14ac:dyDescent="0.25">
      <c r="B98" s="341">
        <v>43279.731944444444</v>
      </c>
      <c r="C98" s="342">
        <v>455</v>
      </c>
      <c r="D98" s="343" t="s">
        <v>492</v>
      </c>
      <c r="E98" s="342" t="s">
        <v>183</v>
      </c>
      <c r="F98" s="339" t="s">
        <v>1</v>
      </c>
      <c r="G98" s="37"/>
      <c r="H98" s="368"/>
      <c r="I98" s="378">
        <v>43273.477777777778</v>
      </c>
      <c r="J98" s="379" t="s">
        <v>1</v>
      </c>
      <c r="K98" s="377">
        <v>1</v>
      </c>
      <c r="L98" s="287"/>
      <c r="M98" s="51"/>
      <c r="N98" s="289" t="s">
        <v>39</v>
      </c>
      <c r="O98" s="289">
        <v>258</v>
      </c>
      <c r="P98" s="214" t="s">
        <v>165</v>
      </c>
      <c r="Q98" s="309">
        <v>0</v>
      </c>
      <c r="R98" s="309"/>
      <c r="S98" s="309">
        <v>1</v>
      </c>
      <c r="T98" s="309">
        <v>0</v>
      </c>
      <c r="U98" s="309"/>
      <c r="V98" s="309">
        <v>1</v>
      </c>
      <c r="W98" s="310">
        <v>0</v>
      </c>
      <c r="X98" s="310">
        <v>0</v>
      </c>
      <c r="Y98" s="310">
        <v>0</v>
      </c>
      <c r="Z98" s="310">
        <v>0</v>
      </c>
      <c r="AA98" s="310">
        <v>0</v>
      </c>
      <c r="AB98" s="310">
        <v>1</v>
      </c>
      <c r="AC98" s="310">
        <v>0</v>
      </c>
      <c r="AD98" s="310">
        <v>0</v>
      </c>
      <c r="AE98" s="309"/>
      <c r="AF98" s="309"/>
      <c r="AG98" s="309">
        <v>0</v>
      </c>
      <c r="AH98" s="309">
        <v>1</v>
      </c>
      <c r="AI98" s="311">
        <f t="shared" si="3"/>
        <v>2</v>
      </c>
      <c r="AJ98" s="311">
        <f t="shared" si="4"/>
        <v>0</v>
      </c>
      <c r="AK98" s="311">
        <f t="shared" si="5"/>
        <v>2</v>
      </c>
      <c r="AL98" s="99"/>
      <c r="AO98" s="51"/>
    </row>
    <row r="99" spans="2:41" s="266" customFormat="1" x14ac:dyDescent="0.25">
      <c r="B99" s="341">
        <v>43280.4375</v>
      </c>
      <c r="C99" s="342">
        <v>505</v>
      </c>
      <c r="D99" s="343" t="s">
        <v>495</v>
      </c>
      <c r="E99" s="342" t="s">
        <v>7</v>
      </c>
      <c r="F99" s="339" t="s">
        <v>1</v>
      </c>
      <c r="G99" s="37"/>
      <c r="H99" s="368"/>
      <c r="I99" s="378">
        <v>43272.772222222222</v>
      </c>
      <c r="J99" s="379" t="s">
        <v>1</v>
      </c>
      <c r="K99" s="377">
        <v>1</v>
      </c>
      <c r="L99" s="287"/>
      <c r="M99" s="51"/>
      <c r="N99" s="289" t="s">
        <v>7</v>
      </c>
      <c r="O99" s="289">
        <v>502</v>
      </c>
      <c r="P99" s="214" t="s">
        <v>425</v>
      </c>
      <c r="Q99" s="309">
        <v>0</v>
      </c>
      <c r="R99" s="309"/>
      <c r="S99" s="309"/>
      <c r="T99" s="309">
        <v>0</v>
      </c>
      <c r="U99" s="309">
        <v>1</v>
      </c>
      <c r="V99" s="309">
        <v>1</v>
      </c>
      <c r="W99" s="310">
        <v>0</v>
      </c>
      <c r="X99" s="310">
        <v>0</v>
      </c>
      <c r="Y99" s="310">
        <v>0</v>
      </c>
      <c r="Z99" s="310">
        <v>0</v>
      </c>
      <c r="AA99" s="310">
        <v>0</v>
      </c>
      <c r="AB99" s="310">
        <v>0</v>
      </c>
      <c r="AC99" s="310">
        <v>0</v>
      </c>
      <c r="AD99" s="310">
        <v>0</v>
      </c>
      <c r="AE99" s="309">
        <v>1</v>
      </c>
      <c r="AF99" s="309">
        <v>0</v>
      </c>
      <c r="AG99" s="309">
        <v>1</v>
      </c>
      <c r="AH99" s="309">
        <v>0</v>
      </c>
      <c r="AI99" s="311">
        <f t="shared" si="3"/>
        <v>2</v>
      </c>
      <c r="AJ99" s="311">
        <f t="shared" si="4"/>
        <v>2</v>
      </c>
      <c r="AK99" s="311">
        <f t="shared" si="5"/>
        <v>0</v>
      </c>
      <c r="AL99" s="99"/>
      <c r="AO99" s="51"/>
    </row>
    <row r="100" spans="2:41" s="266" customFormat="1" x14ac:dyDescent="0.25">
      <c r="B100" s="341">
        <v>43280.449305555558</v>
      </c>
      <c r="C100" s="342">
        <v>505</v>
      </c>
      <c r="D100" s="343" t="s">
        <v>495</v>
      </c>
      <c r="E100" s="342" t="s">
        <v>7</v>
      </c>
      <c r="F100" s="339" t="s">
        <v>2</v>
      </c>
      <c r="G100" s="37"/>
      <c r="H100" s="368"/>
      <c r="I100" s="378">
        <v>43264.4</v>
      </c>
      <c r="J100" s="379" t="s">
        <v>1</v>
      </c>
      <c r="K100" s="377">
        <v>1</v>
      </c>
      <c r="L100" s="287"/>
      <c r="M100" s="51"/>
      <c r="N100" s="314" t="s">
        <v>71</v>
      </c>
      <c r="O100" s="314">
        <v>516</v>
      </c>
      <c r="P100" s="314" t="s">
        <v>532</v>
      </c>
      <c r="Q100" s="311">
        <v>0</v>
      </c>
      <c r="R100" s="311">
        <v>0</v>
      </c>
      <c r="S100" s="311">
        <v>0</v>
      </c>
      <c r="T100" s="311">
        <v>0</v>
      </c>
      <c r="U100" s="309">
        <v>1</v>
      </c>
      <c r="V100" s="309">
        <v>1</v>
      </c>
      <c r="W100" s="310">
        <v>0</v>
      </c>
      <c r="X100" s="310">
        <v>0</v>
      </c>
      <c r="Y100" s="310">
        <v>0</v>
      </c>
      <c r="Z100" s="310">
        <v>0</v>
      </c>
      <c r="AA100" s="310">
        <v>0</v>
      </c>
      <c r="AB100" s="310">
        <v>0</v>
      </c>
      <c r="AC100" s="310">
        <v>0</v>
      </c>
      <c r="AD100" s="310">
        <v>0</v>
      </c>
      <c r="AE100" s="309">
        <v>0</v>
      </c>
      <c r="AF100" s="309">
        <v>1</v>
      </c>
      <c r="AG100" s="309">
        <v>0</v>
      </c>
      <c r="AH100" s="309">
        <v>1</v>
      </c>
      <c r="AI100" s="311">
        <f t="shared" si="3"/>
        <v>2</v>
      </c>
      <c r="AJ100" s="311">
        <f t="shared" si="4"/>
        <v>0</v>
      </c>
      <c r="AK100" s="311">
        <f t="shared" si="5"/>
        <v>2</v>
      </c>
      <c r="AL100" s="99"/>
      <c r="AO100" s="51"/>
    </row>
    <row r="101" spans="2:41" s="266" customFormat="1" ht="24" x14ac:dyDescent="0.25">
      <c r="B101" s="341">
        <v>43280.456250000003</v>
      </c>
      <c r="C101" s="342">
        <v>505</v>
      </c>
      <c r="D101" s="343" t="s">
        <v>495</v>
      </c>
      <c r="E101" s="342" t="s">
        <v>7</v>
      </c>
      <c r="F101" s="339" t="s">
        <v>2</v>
      </c>
      <c r="G101" s="37"/>
      <c r="H101" s="365" t="s">
        <v>337</v>
      </c>
      <c r="I101" s="375">
        <v>43270.584722222222</v>
      </c>
      <c r="J101" s="376" t="s">
        <v>1</v>
      </c>
      <c r="K101" s="367">
        <v>1</v>
      </c>
      <c r="L101" s="287"/>
      <c r="M101" s="51"/>
      <c r="N101" s="270" t="s">
        <v>343</v>
      </c>
      <c r="O101" s="314">
        <v>394</v>
      </c>
      <c r="P101" s="314" t="s">
        <v>567</v>
      </c>
      <c r="Q101" s="311">
        <v>0</v>
      </c>
      <c r="R101" s="311">
        <v>0</v>
      </c>
      <c r="S101" s="311">
        <v>0</v>
      </c>
      <c r="T101" s="311">
        <v>0</v>
      </c>
      <c r="U101" s="309">
        <v>1</v>
      </c>
      <c r="V101" s="309">
        <v>1</v>
      </c>
      <c r="W101" s="310">
        <v>0</v>
      </c>
      <c r="X101" s="310">
        <v>0</v>
      </c>
      <c r="Y101" s="310">
        <v>0</v>
      </c>
      <c r="Z101" s="310">
        <v>0</v>
      </c>
      <c r="AA101" s="310">
        <v>0</v>
      </c>
      <c r="AB101" s="310">
        <v>0</v>
      </c>
      <c r="AC101" s="310">
        <v>0</v>
      </c>
      <c r="AD101" s="310">
        <v>0</v>
      </c>
      <c r="AE101" s="309">
        <v>0</v>
      </c>
      <c r="AF101" s="309">
        <v>1</v>
      </c>
      <c r="AG101" s="309">
        <v>0</v>
      </c>
      <c r="AH101" s="309">
        <v>1</v>
      </c>
      <c r="AI101" s="311">
        <f t="shared" si="3"/>
        <v>2</v>
      </c>
      <c r="AJ101" s="311">
        <f t="shared" si="4"/>
        <v>0</v>
      </c>
      <c r="AK101" s="311">
        <f t="shared" si="5"/>
        <v>2</v>
      </c>
      <c r="AL101" s="99"/>
      <c r="AO101" s="51"/>
    </row>
    <row r="102" spans="2:41" s="266" customFormat="1" ht="36" x14ac:dyDescent="0.25">
      <c r="B102" s="341">
        <v>43280.466666666667</v>
      </c>
      <c r="C102" s="342">
        <v>505</v>
      </c>
      <c r="D102" s="343" t="s">
        <v>495</v>
      </c>
      <c r="E102" s="342" t="s">
        <v>7</v>
      </c>
      <c r="F102" s="339" t="s">
        <v>2</v>
      </c>
      <c r="G102" s="37"/>
      <c r="H102" s="365" t="s">
        <v>268</v>
      </c>
      <c r="I102" s="375">
        <v>43274.574305555558</v>
      </c>
      <c r="J102" s="376" t="s">
        <v>1</v>
      </c>
      <c r="K102" s="367">
        <v>1</v>
      </c>
      <c r="L102" s="287"/>
      <c r="M102" s="51"/>
      <c r="N102" s="312" t="s">
        <v>67</v>
      </c>
      <c r="O102" s="313">
        <v>312</v>
      </c>
      <c r="P102" s="214" t="s">
        <v>68</v>
      </c>
      <c r="Q102" s="309">
        <v>1</v>
      </c>
      <c r="R102" s="309"/>
      <c r="S102" s="309"/>
      <c r="T102" s="309">
        <v>0</v>
      </c>
      <c r="U102" s="309"/>
      <c r="V102" s="309"/>
      <c r="W102" s="310">
        <v>0</v>
      </c>
      <c r="X102" s="310">
        <v>1</v>
      </c>
      <c r="Y102" s="310">
        <v>0</v>
      </c>
      <c r="Z102" s="310">
        <v>0</v>
      </c>
      <c r="AA102" s="310">
        <v>0</v>
      </c>
      <c r="AB102" s="310">
        <v>0</v>
      </c>
      <c r="AC102" s="310">
        <v>0</v>
      </c>
      <c r="AD102" s="310">
        <v>0</v>
      </c>
      <c r="AE102" s="309"/>
      <c r="AF102" s="309"/>
      <c r="AG102" s="309"/>
      <c r="AH102" s="309"/>
      <c r="AI102" s="311">
        <f t="shared" si="3"/>
        <v>1</v>
      </c>
      <c r="AJ102" s="311">
        <f t="shared" si="4"/>
        <v>0</v>
      </c>
      <c r="AK102" s="311">
        <f t="shared" si="5"/>
        <v>1</v>
      </c>
      <c r="AL102" s="99"/>
      <c r="AO102" s="51"/>
    </row>
    <row r="103" spans="2:41" s="266" customFormat="1" x14ac:dyDescent="0.25">
      <c r="B103" s="341">
        <v>43280.472916666666</v>
      </c>
      <c r="C103" s="342">
        <v>505</v>
      </c>
      <c r="D103" s="343" t="s">
        <v>495</v>
      </c>
      <c r="E103" s="342" t="s">
        <v>7</v>
      </c>
      <c r="F103" s="339" t="s">
        <v>2</v>
      </c>
      <c r="G103" s="37"/>
      <c r="H103" s="365"/>
      <c r="I103" s="375">
        <v>43265.844444444447</v>
      </c>
      <c r="J103" s="376" t="s">
        <v>1</v>
      </c>
      <c r="K103" s="367">
        <v>1</v>
      </c>
      <c r="L103" s="287"/>
      <c r="M103" s="51"/>
      <c r="N103" s="312" t="s">
        <v>87</v>
      </c>
      <c r="O103" s="313">
        <v>127</v>
      </c>
      <c r="P103" s="214" t="s">
        <v>88</v>
      </c>
      <c r="Q103" s="309">
        <v>1</v>
      </c>
      <c r="R103" s="309"/>
      <c r="S103" s="309"/>
      <c r="T103" s="309">
        <v>0</v>
      </c>
      <c r="U103" s="309"/>
      <c r="V103" s="309"/>
      <c r="W103" s="310">
        <v>0</v>
      </c>
      <c r="X103" s="310">
        <v>1</v>
      </c>
      <c r="Y103" s="310">
        <v>0</v>
      </c>
      <c r="Z103" s="310">
        <v>0</v>
      </c>
      <c r="AA103" s="310">
        <v>0</v>
      </c>
      <c r="AB103" s="310">
        <v>0</v>
      </c>
      <c r="AC103" s="310">
        <v>0</v>
      </c>
      <c r="AD103" s="310">
        <v>0</v>
      </c>
      <c r="AE103" s="309"/>
      <c r="AF103" s="309"/>
      <c r="AG103" s="309"/>
      <c r="AH103" s="309"/>
      <c r="AI103" s="311">
        <f t="shared" si="3"/>
        <v>1</v>
      </c>
      <c r="AJ103" s="311">
        <f t="shared" si="4"/>
        <v>0</v>
      </c>
      <c r="AK103" s="311">
        <f t="shared" si="5"/>
        <v>1</v>
      </c>
      <c r="AL103" s="99"/>
      <c r="AO103" s="51"/>
    </row>
    <row r="104" spans="2:41" s="266" customFormat="1" ht="24" x14ac:dyDescent="0.25">
      <c r="B104" s="341">
        <v>43280.488888888889</v>
      </c>
      <c r="C104" s="342">
        <v>505</v>
      </c>
      <c r="D104" s="343" t="s">
        <v>495</v>
      </c>
      <c r="E104" s="342" t="s">
        <v>7</v>
      </c>
      <c r="F104" s="339" t="s">
        <v>2</v>
      </c>
      <c r="G104" s="37"/>
      <c r="H104" s="368" t="s">
        <v>221</v>
      </c>
      <c r="I104" s="378">
        <v>43272.464583333334</v>
      </c>
      <c r="J104" s="379" t="s">
        <v>1</v>
      </c>
      <c r="K104" s="377">
        <v>1</v>
      </c>
      <c r="L104" s="287"/>
      <c r="M104" s="51"/>
      <c r="N104" s="312" t="s">
        <v>34</v>
      </c>
      <c r="O104" s="313">
        <v>311</v>
      </c>
      <c r="P104" s="214" t="s">
        <v>78</v>
      </c>
      <c r="Q104" s="309">
        <v>1</v>
      </c>
      <c r="R104" s="309"/>
      <c r="S104" s="309"/>
      <c r="T104" s="309">
        <v>0</v>
      </c>
      <c r="U104" s="309"/>
      <c r="V104" s="309"/>
      <c r="W104" s="310">
        <v>0</v>
      </c>
      <c r="X104" s="310">
        <v>1</v>
      </c>
      <c r="Y104" s="310">
        <v>0</v>
      </c>
      <c r="Z104" s="310">
        <v>0</v>
      </c>
      <c r="AA104" s="310">
        <v>0</v>
      </c>
      <c r="AB104" s="310">
        <v>0</v>
      </c>
      <c r="AC104" s="310">
        <v>0</v>
      </c>
      <c r="AD104" s="310">
        <v>0</v>
      </c>
      <c r="AE104" s="309"/>
      <c r="AF104" s="309"/>
      <c r="AG104" s="309"/>
      <c r="AH104" s="309"/>
      <c r="AI104" s="311">
        <f t="shared" si="3"/>
        <v>1</v>
      </c>
      <c r="AJ104" s="311">
        <f t="shared" si="4"/>
        <v>0</v>
      </c>
      <c r="AK104" s="311">
        <f t="shared" si="5"/>
        <v>1</v>
      </c>
      <c r="AL104" s="99"/>
      <c r="AO104" s="51"/>
    </row>
    <row r="105" spans="2:41" s="266" customFormat="1" x14ac:dyDescent="0.25">
      <c r="B105" s="341">
        <v>43280.536111111112</v>
      </c>
      <c r="C105" s="342">
        <v>157</v>
      </c>
      <c r="D105" s="343" t="s">
        <v>243</v>
      </c>
      <c r="E105" s="342" t="s">
        <v>7</v>
      </c>
      <c r="F105" s="339" t="s">
        <v>1</v>
      </c>
      <c r="G105" s="37"/>
      <c r="H105" s="368"/>
      <c r="I105" s="378">
        <v>43263.672222222223</v>
      </c>
      <c r="J105" s="379" t="s">
        <v>1</v>
      </c>
      <c r="K105" s="377">
        <v>1</v>
      </c>
      <c r="L105" s="287"/>
      <c r="M105" s="51"/>
      <c r="N105" s="289" t="s">
        <v>91</v>
      </c>
      <c r="O105" s="289">
        <v>215</v>
      </c>
      <c r="P105" s="214" t="s">
        <v>173</v>
      </c>
      <c r="Q105" s="309">
        <v>1</v>
      </c>
      <c r="R105" s="309"/>
      <c r="S105" s="309"/>
      <c r="T105" s="309">
        <v>0</v>
      </c>
      <c r="U105" s="309"/>
      <c r="V105" s="309"/>
      <c r="W105" s="310">
        <v>1</v>
      </c>
      <c r="X105" s="310">
        <v>0</v>
      </c>
      <c r="Y105" s="310">
        <v>0</v>
      </c>
      <c r="Z105" s="310">
        <v>0</v>
      </c>
      <c r="AA105" s="310">
        <v>0</v>
      </c>
      <c r="AB105" s="310">
        <v>0</v>
      </c>
      <c r="AC105" s="310">
        <v>0</v>
      </c>
      <c r="AD105" s="310">
        <v>0</v>
      </c>
      <c r="AE105" s="309"/>
      <c r="AF105" s="309"/>
      <c r="AG105" s="309"/>
      <c r="AH105" s="309"/>
      <c r="AI105" s="311">
        <f t="shared" si="3"/>
        <v>1</v>
      </c>
      <c r="AJ105" s="311">
        <f t="shared" si="4"/>
        <v>1</v>
      </c>
      <c r="AK105" s="311">
        <f t="shared" si="5"/>
        <v>0</v>
      </c>
      <c r="AL105" s="99"/>
      <c r="AO105" s="51"/>
    </row>
    <row r="106" spans="2:41" s="266" customFormat="1" x14ac:dyDescent="0.25">
      <c r="B106" s="341">
        <v>43281.611111111109</v>
      </c>
      <c r="C106" s="342">
        <v>502</v>
      </c>
      <c r="D106" s="343" t="s">
        <v>435</v>
      </c>
      <c r="E106" s="342" t="s">
        <v>7</v>
      </c>
      <c r="F106" s="339" t="s">
        <v>2</v>
      </c>
      <c r="G106" s="37"/>
      <c r="H106" s="368"/>
      <c r="I106" s="378">
        <v>43256.700694444444</v>
      </c>
      <c r="J106" s="379" t="s">
        <v>1</v>
      </c>
      <c r="K106" s="377">
        <v>1</v>
      </c>
      <c r="L106" s="287"/>
      <c r="M106" s="51"/>
      <c r="N106" s="289" t="s">
        <v>109</v>
      </c>
      <c r="O106" s="289">
        <v>498</v>
      </c>
      <c r="P106" s="214" t="s">
        <v>417</v>
      </c>
      <c r="Q106" s="309">
        <v>1</v>
      </c>
      <c r="R106" s="309"/>
      <c r="S106" s="309"/>
      <c r="T106" s="309">
        <v>0</v>
      </c>
      <c r="U106" s="309"/>
      <c r="V106" s="309"/>
      <c r="W106" s="310">
        <v>1</v>
      </c>
      <c r="X106" s="310">
        <v>0</v>
      </c>
      <c r="Y106" s="310">
        <v>0</v>
      </c>
      <c r="Z106" s="310">
        <v>0</v>
      </c>
      <c r="AA106" s="310">
        <v>0</v>
      </c>
      <c r="AB106" s="310">
        <v>0</v>
      </c>
      <c r="AC106" s="310">
        <v>0</v>
      </c>
      <c r="AD106" s="310">
        <v>0</v>
      </c>
      <c r="AE106" s="309"/>
      <c r="AF106" s="309"/>
      <c r="AG106" s="309"/>
      <c r="AH106" s="309"/>
      <c r="AI106" s="311">
        <f t="shared" si="3"/>
        <v>1</v>
      </c>
      <c r="AJ106" s="311">
        <f t="shared" si="4"/>
        <v>1</v>
      </c>
      <c r="AK106" s="311">
        <f t="shared" si="5"/>
        <v>0</v>
      </c>
      <c r="AL106" s="99"/>
      <c r="AO106" s="51"/>
    </row>
    <row r="107" spans="2:41" s="266" customFormat="1" ht="24" x14ac:dyDescent="0.25">
      <c r="B107" s="345"/>
      <c r="C107" s="346"/>
      <c r="D107" s="354"/>
      <c r="E107" s="346"/>
      <c r="F107" s="346"/>
      <c r="G107" s="37"/>
      <c r="H107" s="365" t="s">
        <v>238</v>
      </c>
      <c r="I107" s="375">
        <v>43271.731944444444</v>
      </c>
      <c r="J107" s="376" t="s">
        <v>1</v>
      </c>
      <c r="K107" s="367">
        <v>1</v>
      </c>
      <c r="L107" s="287"/>
      <c r="M107" s="51"/>
      <c r="N107" s="312" t="s">
        <v>54</v>
      </c>
      <c r="O107" s="313">
        <v>144</v>
      </c>
      <c r="P107" s="214" t="s">
        <v>55</v>
      </c>
      <c r="Q107" s="309">
        <v>0</v>
      </c>
      <c r="R107" s="309">
        <v>1</v>
      </c>
      <c r="S107" s="309"/>
      <c r="T107" s="309">
        <v>0</v>
      </c>
      <c r="U107" s="309"/>
      <c r="V107" s="309"/>
      <c r="W107" s="310">
        <v>0</v>
      </c>
      <c r="X107" s="310">
        <v>0</v>
      </c>
      <c r="Y107" s="310">
        <v>0</v>
      </c>
      <c r="Z107" s="310">
        <v>1</v>
      </c>
      <c r="AA107" s="310">
        <v>0</v>
      </c>
      <c r="AB107" s="310">
        <v>0</v>
      </c>
      <c r="AC107" s="310">
        <v>0</v>
      </c>
      <c r="AD107" s="310">
        <v>0</v>
      </c>
      <c r="AE107" s="309"/>
      <c r="AF107" s="309"/>
      <c r="AG107" s="309"/>
      <c r="AH107" s="309"/>
      <c r="AI107" s="311">
        <f t="shared" si="3"/>
        <v>1</v>
      </c>
      <c r="AJ107" s="311">
        <f t="shared" si="4"/>
        <v>0</v>
      </c>
      <c r="AK107" s="311">
        <f t="shared" si="5"/>
        <v>1</v>
      </c>
      <c r="AL107" s="99"/>
      <c r="AO107" s="51"/>
    </row>
    <row r="108" spans="2:41" s="266" customFormat="1" ht="24" x14ac:dyDescent="0.25">
      <c r="B108" s="345"/>
      <c r="C108" s="346"/>
      <c r="D108" s="354"/>
      <c r="E108" s="346"/>
      <c r="F108" s="346"/>
      <c r="G108" s="37"/>
      <c r="H108" s="368" t="s">
        <v>441</v>
      </c>
      <c r="I108" s="378">
        <v>43279.651388888888</v>
      </c>
      <c r="J108" s="379" t="s">
        <v>1</v>
      </c>
      <c r="K108" s="377">
        <v>1</v>
      </c>
      <c r="L108" s="287"/>
      <c r="M108" s="51"/>
      <c r="N108" s="312" t="s">
        <v>45</v>
      </c>
      <c r="O108" s="313">
        <v>146</v>
      </c>
      <c r="P108" s="214" t="s">
        <v>46</v>
      </c>
      <c r="Q108" s="309">
        <v>0</v>
      </c>
      <c r="R108" s="309">
        <v>1</v>
      </c>
      <c r="S108" s="309"/>
      <c r="T108" s="309">
        <v>0</v>
      </c>
      <c r="U108" s="309"/>
      <c r="V108" s="309"/>
      <c r="W108" s="310">
        <v>0</v>
      </c>
      <c r="X108" s="310">
        <v>0</v>
      </c>
      <c r="Y108" s="310">
        <v>1</v>
      </c>
      <c r="Z108" s="310">
        <v>0</v>
      </c>
      <c r="AA108" s="310">
        <v>0</v>
      </c>
      <c r="AB108" s="310">
        <v>0</v>
      </c>
      <c r="AC108" s="310">
        <v>0</v>
      </c>
      <c r="AD108" s="310">
        <v>0</v>
      </c>
      <c r="AE108" s="309"/>
      <c r="AF108" s="309"/>
      <c r="AG108" s="309"/>
      <c r="AH108" s="309"/>
      <c r="AI108" s="311">
        <f t="shared" si="3"/>
        <v>1</v>
      </c>
      <c r="AJ108" s="311">
        <f t="shared" si="4"/>
        <v>1</v>
      </c>
      <c r="AK108" s="311">
        <f t="shared" si="5"/>
        <v>0</v>
      </c>
      <c r="AL108" s="99"/>
      <c r="AO108" s="51"/>
    </row>
    <row r="109" spans="2:41" s="266" customFormat="1" x14ac:dyDescent="0.25">
      <c r="B109" s="345"/>
      <c r="C109" s="346"/>
      <c r="D109" s="354"/>
      <c r="E109" s="346"/>
      <c r="F109" s="346"/>
      <c r="G109" s="37"/>
      <c r="H109" s="368"/>
      <c r="I109" s="378">
        <v>43262.736111111109</v>
      </c>
      <c r="J109" s="379" t="s">
        <v>1</v>
      </c>
      <c r="K109" s="377">
        <v>1</v>
      </c>
      <c r="L109" s="287"/>
      <c r="M109" s="51"/>
      <c r="N109" s="312" t="s">
        <v>7</v>
      </c>
      <c r="O109" s="313">
        <v>158</v>
      </c>
      <c r="P109" s="214" t="s">
        <v>120</v>
      </c>
      <c r="Q109" s="309">
        <v>0</v>
      </c>
      <c r="R109" s="309">
        <v>1</v>
      </c>
      <c r="S109" s="309"/>
      <c r="T109" s="309">
        <v>0</v>
      </c>
      <c r="U109" s="309"/>
      <c r="V109" s="309"/>
      <c r="W109" s="310">
        <v>0</v>
      </c>
      <c r="X109" s="310">
        <v>0</v>
      </c>
      <c r="Y109" s="310">
        <v>0</v>
      </c>
      <c r="Z109" s="310">
        <v>1</v>
      </c>
      <c r="AA109" s="310">
        <v>0</v>
      </c>
      <c r="AB109" s="310">
        <v>0</v>
      </c>
      <c r="AC109" s="310">
        <v>0</v>
      </c>
      <c r="AD109" s="310">
        <v>0</v>
      </c>
      <c r="AE109" s="309"/>
      <c r="AF109" s="309"/>
      <c r="AG109" s="309"/>
      <c r="AH109" s="309"/>
      <c r="AI109" s="311">
        <f t="shared" si="3"/>
        <v>1</v>
      </c>
      <c r="AJ109" s="311">
        <f t="shared" si="4"/>
        <v>0</v>
      </c>
      <c r="AK109" s="311">
        <f t="shared" si="5"/>
        <v>1</v>
      </c>
      <c r="AL109" s="99"/>
      <c r="AO109" s="51"/>
    </row>
    <row r="110" spans="2:41" s="266" customFormat="1" x14ac:dyDescent="0.25">
      <c r="B110" s="345"/>
      <c r="C110" s="346"/>
      <c r="D110" s="354"/>
      <c r="E110" s="346"/>
      <c r="F110" s="346"/>
      <c r="G110" s="37"/>
      <c r="H110" s="368"/>
      <c r="I110" s="378">
        <v>43260.805555555555</v>
      </c>
      <c r="J110" s="379" t="s">
        <v>1</v>
      </c>
      <c r="K110" s="377">
        <v>1</v>
      </c>
      <c r="L110" s="287"/>
      <c r="M110" s="51"/>
      <c r="N110" s="312" t="s">
        <v>9</v>
      </c>
      <c r="O110" s="313">
        <v>135</v>
      </c>
      <c r="P110" s="214" t="s">
        <v>10</v>
      </c>
      <c r="Q110" s="309">
        <v>0</v>
      </c>
      <c r="R110" s="309">
        <v>1</v>
      </c>
      <c r="S110" s="309"/>
      <c r="T110" s="309">
        <v>0</v>
      </c>
      <c r="U110" s="309"/>
      <c r="V110" s="309"/>
      <c r="W110" s="310">
        <v>0</v>
      </c>
      <c r="X110" s="310">
        <v>0</v>
      </c>
      <c r="Y110" s="310">
        <v>0</v>
      </c>
      <c r="Z110" s="310">
        <v>1</v>
      </c>
      <c r="AA110" s="310">
        <v>0</v>
      </c>
      <c r="AB110" s="310">
        <v>0</v>
      </c>
      <c r="AC110" s="310">
        <v>0</v>
      </c>
      <c r="AD110" s="310">
        <v>0</v>
      </c>
      <c r="AE110" s="309"/>
      <c r="AF110" s="309"/>
      <c r="AG110" s="309"/>
      <c r="AH110" s="309"/>
      <c r="AI110" s="311">
        <f t="shared" si="3"/>
        <v>1</v>
      </c>
      <c r="AJ110" s="311">
        <f t="shared" si="4"/>
        <v>0</v>
      </c>
      <c r="AK110" s="311">
        <f t="shared" si="5"/>
        <v>1</v>
      </c>
      <c r="AL110" s="99"/>
      <c r="AO110" s="51"/>
    </row>
    <row r="111" spans="2:41" s="266" customFormat="1" ht="24" x14ac:dyDescent="0.25">
      <c r="B111" s="345"/>
      <c r="C111" s="346"/>
      <c r="D111" s="354"/>
      <c r="E111" s="346"/>
      <c r="F111" s="346"/>
      <c r="G111" s="37"/>
      <c r="H111" s="365" t="s">
        <v>495</v>
      </c>
      <c r="I111" s="375">
        <v>43280.488888888889</v>
      </c>
      <c r="J111" s="376" t="s">
        <v>2</v>
      </c>
      <c r="K111" s="367">
        <v>1</v>
      </c>
      <c r="L111" s="287"/>
      <c r="M111" s="51"/>
      <c r="N111" s="312" t="s">
        <v>118</v>
      </c>
      <c r="O111" s="313">
        <v>142</v>
      </c>
      <c r="P111" s="214" t="s">
        <v>119</v>
      </c>
      <c r="Q111" s="309">
        <v>0</v>
      </c>
      <c r="R111" s="309">
        <v>1</v>
      </c>
      <c r="S111" s="309"/>
      <c r="T111" s="309">
        <v>0</v>
      </c>
      <c r="U111" s="309"/>
      <c r="V111" s="309"/>
      <c r="W111" s="310">
        <v>0</v>
      </c>
      <c r="X111" s="310">
        <v>0</v>
      </c>
      <c r="Y111" s="310">
        <v>0</v>
      </c>
      <c r="Z111" s="310">
        <v>1</v>
      </c>
      <c r="AA111" s="310">
        <v>0</v>
      </c>
      <c r="AB111" s="310">
        <v>0</v>
      </c>
      <c r="AC111" s="310">
        <v>0</v>
      </c>
      <c r="AD111" s="310">
        <v>0</v>
      </c>
      <c r="AE111" s="309"/>
      <c r="AF111" s="309"/>
      <c r="AG111" s="309"/>
      <c r="AH111" s="309"/>
      <c r="AI111" s="311">
        <f t="shared" si="3"/>
        <v>1</v>
      </c>
      <c r="AJ111" s="311">
        <f t="shared" si="4"/>
        <v>0</v>
      </c>
      <c r="AK111" s="311">
        <f t="shared" si="5"/>
        <v>1</v>
      </c>
      <c r="AL111" s="99"/>
      <c r="AO111" s="51"/>
    </row>
    <row r="112" spans="2:41" s="266" customFormat="1" x14ac:dyDescent="0.25">
      <c r="B112" s="345"/>
      <c r="C112" s="346"/>
      <c r="D112" s="354"/>
      <c r="E112" s="346"/>
      <c r="F112" s="346"/>
      <c r="G112" s="37"/>
      <c r="H112" s="365"/>
      <c r="I112" s="375">
        <v>43280.472916666666</v>
      </c>
      <c r="J112" s="376" t="s">
        <v>2</v>
      </c>
      <c r="K112" s="367">
        <v>1</v>
      </c>
      <c r="L112" s="287"/>
      <c r="M112" s="51"/>
      <c r="N112" s="289" t="s">
        <v>34</v>
      </c>
      <c r="O112" s="289">
        <v>199</v>
      </c>
      <c r="P112" s="214" t="s">
        <v>169</v>
      </c>
      <c r="Q112" s="309">
        <v>0</v>
      </c>
      <c r="R112" s="309"/>
      <c r="S112" s="309">
        <v>1</v>
      </c>
      <c r="T112" s="309">
        <v>0</v>
      </c>
      <c r="U112" s="309"/>
      <c r="V112" s="309"/>
      <c r="W112" s="310">
        <v>0</v>
      </c>
      <c r="X112" s="310">
        <v>0</v>
      </c>
      <c r="Y112" s="310">
        <v>0</v>
      </c>
      <c r="Z112" s="310">
        <v>0</v>
      </c>
      <c r="AA112" s="310">
        <v>0</v>
      </c>
      <c r="AB112" s="310">
        <v>1</v>
      </c>
      <c r="AC112" s="310">
        <v>0</v>
      </c>
      <c r="AD112" s="310">
        <v>0</v>
      </c>
      <c r="AE112" s="309"/>
      <c r="AF112" s="309"/>
      <c r="AG112" s="309"/>
      <c r="AH112" s="309"/>
      <c r="AI112" s="311">
        <f t="shared" si="3"/>
        <v>1</v>
      </c>
      <c r="AJ112" s="311">
        <f t="shared" si="4"/>
        <v>0</v>
      </c>
      <c r="AK112" s="311">
        <f t="shared" si="5"/>
        <v>1</v>
      </c>
      <c r="AL112" s="99"/>
      <c r="AO112" s="51"/>
    </row>
    <row r="113" spans="2:41" s="266" customFormat="1" x14ac:dyDescent="0.25">
      <c r="B113" s="345"/>
      <c r="C113" s="346"/>
      <c r="D113" s="354"/>
      <c r="E113" s="346"/>
      <c r="F113" s="346"/>
      <c r="G113" s="37"/>
      <c r="H113" s="365"/>
      <c r="I113" s="375">
        <v>43280.466666666667</v>
      </c>
      <c r="J113" s="376" t="s">
        <v>2</v>
      </c>
      <c r="K113" s="367">
        <v>1</v>
      </c>
      <c r="L113" s="287"/>
      <c r="M113" s="51"/>
      <c r="N113" s="312" t="s">
        <v>17</v>
      </c>
      <c r="O113" s="313">
        <v>122</v>
      </c>
      <c r="P113" s="214" t="s">
        <v>77</v>
      </c>
      <c r="Q113" s="309">
        <v>0</v>
      </c>
      <c r="R113" s="309"/>
      <c r="S113" s="309">
        <v>1</v>
      </c>
      <c r="T113" s="309">
        <v>0</v>
      </c>
      <c r="U113" s="309"/>
      <c r="V113" s="309"/>
      <c r="W113" s="310">
        <v>0</v>
      </c>
      <c r="X113" s="310">
        <v>0</v>
      </c>
      <c r="Y113" s="310">
        <v>0</v>
      </c>
      <c r="Z113" s="310">
        <v>0</v>
      </c>
      <c r="AA113" s="310">
        <v>0</v>
      </c>
      <c r="AB113" s="310">
        <v>1</v>
      </c>
      <c r="AC113" s="310">
        <v>0</v>
      </c>
      <c r="AD113" s="310">
        <v>0</v>
      </c>
      <c r="AE113" s="309"/>
      <c r="AF113" s="309"/>
      <c r="AG113" s="309"/>
      <c r="AH113" s="309"/>
      <c r="AI113" s="311">
        <f t="shared" si="3"/>
        <v>1</v>
      </c>
      <c r="AJ113" s="311">
        <f t="shared" si="4"/>
        <v>0</v>
      </c>
      <c r="AK113" s="311">
        <f t="shared" si="5"/>
        <v>1</v>
      </c>
      <c r="AL113" s="99"/>
      <c r="AO113" s="51"/>
    </row>
    <row r="114" spans="2:41" s="266" customFormat="1" x14ac:dyDescent="0.25">
      <c r="B114" s="345"/>
      <c r="C114" s="346"/>
      <c r="D114" s="354"/>
      <c r="E114" s="346"/>
      <c r="F114" s="346"/>
      <c r="G114" s="37"/>
      <c r="H114" s="365"/>
      <c r="I114" s="375">
        <v>43280.456250000003</v>
      </c>
      <c r="J114" s="376" t="s">
        <v>2</v>
      </c>
      <c r="K114" s="367">
        <v>1</v>
      </c>
      <c r="L114" s="287"/>
      <c r="M114" s="51"/>
      <c r="N114" s="312" t="s">
        <v>58</v>
      </c>
      <c r="O114" s="313">
        <v>138</v>
      </c>
      <c r="P114" s="214" t="s">
        <v>59</v>
      </c>
      <c r="Q114" s="309">
        <v>0</v>
      </c>
      <c r="R114" s="309"/>
      <c r="S114" s="309">
        <v>1</v>
      </c>
      <c r="T114" s="309">
        <v>0</v>
      </c>
      <c r="U114" s="309"/>
      <c r="V114" s="309"/>
      <c r="W114" s="310">
        <v>0</v>
      </c>
      <c r="X114" s="310">
        <v>0</v>
      </c>
      <c r="Y114" s="310">
        <v>0</v>
      </c>
      <c r="Z114" s="310">
        <v>0</v>
      </c>
      <c r="AA114" s="310">
        <v>1</v>
      </c>
      <c r="AB114" s="310">
        <v>0</v>
      </c>
      <c r="AC114" s="310">
        <v>0</v>
      </c>
      <c r="AD114" s="310">
        <v>0</v>
      </c>
      <c r="AE114" s="309"/>
      <c r="AF114" s="309"/>
      <c r="AG114" s="309"/>
      <c r="AH114" s="309"/>
      <c r="AI114" s="311">
        <f t="shared" si="3"/>
        <v>1</v>
      </c>
      <c r="AJ114" s="311">
        <f t="shared" si="4"/>
        <v>1</v>
      </c>
      <c r="AK114" s="311">
        <f t="shared" si="5"/>
        <v>0</v>
      </c>
      <c r="AL114" s="99"/>
      <c r="AO114" s="51"/>
    </row>
    <row r="115" spans="2:41" s="266" customFormat="1" x14ac:dyDescent="0.25">
      <c r="B115" s="345"/>
      <c r="C115" s="346"/>
      <c r="D115" s="354"/>
      <c r="E115" s="346"/>
      <c r="F115" s="346"/>
      <c r="G115" s="37"/>
      <c r="H115" s="365"/>
      <c r="I115" s="375">
        <v>43280.449305555558</v>
      </c>
      <c r="J115" s="376" t="s">
        <v>2</v>
      </c>
      <c r="K115" s="367">
        <v>1</v>
      </c>
      <c r="L115" s="287"/>
      <c r="M115" s="51"/>
      <c r="N115" s="289" t="s">
        <v>7</v>
      </c>
      <c r="O115" s="289">
        <v>499</v>
      </c>
      <c r="P115" s="214" t="s">
        <v>426</v>
      </c>
      <c r="Q115" s="309">
        <v>0</v>
      </c>
      <c r="R115" s="309"/>
      <c r="S115" s="309">
        <v>1</v>
      </c>
      <c r="T115" s="309">
        <v>0</v>
      </c>
      <c r="U115" s="309"/>
      <c r="V115" s="309"/>
      <c r="W115" s="310">
        <v>0</v>
      </c>
      <c r="X115" s="310">
        <v>0</v>
      </c>
      <c r="Y115" s="310">
        <v>0</v>
      </c>
      <c r="Z115" s="310">
        <v>0</v>
      </c>
      <c r="AA115" s="310">
        <v>0</v>
      </c>
      <c r="AB115" s="310">
        <v>1</v>
      </c>
      <c r="AC115" s="310">
        <v>0</v>
      </c>
      <c r="AD115" s="310">
        <v>0</v>
      </c>
      <c r="AE115" s="309"/>
      <c r="AF115" s="309"/>
      <c r="AG115" s="309"/>
      <c r="AH115" s="309"/>
      <c r="AI115" s="311">
        <f t="shared" si="3"/>
        <v>1</v>
      </c>
      <c r="AJ115" s="311">
        <f t="shared" si="4"/>
        <v>0</v>
      </c>
      <c r="AK115" s="311">
        <f t="shared" si="5"/>
        <v>1</v>
      </c>
      <c r="AL115" s="99"/>
      <c r="AO115" s="51"/>
    </row>
    <row r="116" spans="2:41" s="266" customFormat="1" x14ac:dyDescent="0.25">
      <c r="B116" s="345"/>
      <c r="C116" s="346"/>
      <c r="D116" s="354"/>
      <c r="E116" s="346"/>
      <c r="F116" s="346"/>
      <c r="G116" s="37"/>
      <c r="H116" s="365"/>
      <c r="I116" s="375">
        <v>43280.4375</v>
      </c>
      <c r="J116" s="376" t="s">
        <v>1</v>
      </c>
      <c r="K116" s="367">
        <v>1</v>
      </c>
      <c r="L116" s="287"/>
      <c r="M116" s="51"/>
      <c r="N116" s="289" t="s">
        <v>136</v>
      </c>
      <c r="O116" s="289">
        <v>128</v>
      </c>
      <c r="P116" s="214" t="s">
        <v>179</v>
      </c>
      <c r="Q116" s="309">
        <v>0</v>
      </c>
      <c r="R116" s="309"/>
      <c r="S116" s="309">
        <v>1</v>
      </c>
      <c r="T116" s="309">
        <v>0</v>
      </c>
      <c r="U116" s="309"/>
      <c r="V116" s="309"/>
      <c r="W116" s="310">
        <v>0</v>
      </c>
      <c r="X116" s="310">
        <v>0</v>
      </c>
      <c r="Y116" s="310">
        <v>0</v>
      </c>
      <c r="Z116" s="310">
        <v>0</v>
      </c>
      <c r="AA116" s="310">
        <v>1</v>
      </c>
      <c r="AB116" s="310">
        <v>0</v>
      </c>
      <c r="AC116" s="310">
        <v>0</v>
      </c>
      <c r="AD116" s="310">
        <v>0</v>
      </c>
      <c r="AE116" s="309"/>
      <c r="AF116" s="309"/>
      <c r="AG116" s="309"/>
      <c r="AH116" s="309"/>
      <c r="AI116" s="311">
        <f t="shared" si="3"/>
        <v>1</v>
      </c>
      <c r="AJ116" s="311">
        <f t="shared" si="4"/>
        <v>1</v>
      </c>
      <c r="AK116" s="311">
        <f t="shared" si="5"/>
        <v>0</v>
      </c>
      <c r="AL116" s="99"/>
      <c r="AO116" s="51"/>
    </row>
    <row r="117" spans="2:41" s="266" customFormat="1" ht="24" x14ac:dyDescent="0.25">
      <c r="B117" s="345"/>
      <c r="C117" s="346"/>
      <c r="D117" s="354"/>
      <c r="E117" s="346"/>
      <c r="F117" s="346"/>
      <c r="G117" s="37"/>
      <c r="H117" s="368" t="s">
        <v>504</v>
      </c>
      <c r="I117" s="378">
        <v>43266.72152777778</v>
      </c>
      <c r="J117" s="379" t="s">
        <v>1</v>
      </c>
      <c r="K117" s="377">
        <v>1</v>
      </c>
      <c r="L117" s="287"/>
      <c r="M117" s="51"/>
      <c r="N117" s="312" t="s">
        <v>7</v>
      </c>
      <c r="O117" s="289">
        <v>465</v>
      </c>
      <c r="P117" s="214" t="s">
        <v>363</v>
      </c>
      <c r="Q117" s="309">
        <v>0</v>
      </c>
      <c r="R117" s="309"/>
      <c r="S117" s="309">
        <v>1</v>
      </c>
      <c r="T117" s="309">
        <v>0</v>
      </c>
      <c r="U117" s="309"/>
      <c r="V117" s="309"/>
      <c r="W117" s="310">
        <v>0</v>
      </c>
      <c r="X117" s="310">
        <v>0</v>
      </c>
      <c r="Y117" s="310">
        <v>0</v>
      </c>
      <c r="Z117" s="310">
        <v>0</v>
      </c>
      <c r="AA117" s="310">
        <v>1</v>
      </c>
      <c r="AB117" s="310">
        <v>0</v>
      </c>
      <c r="AC117" s="310">
        <v>0</v>
      </c>
      <c r="AD117" s="310">
        <v>0</v>
      </c>
      <c r="AE117" s="309"/>
      <c r="AF117" s="309"/>
      <c r="AG117" s="309"/>
      <c r="AH117" s="309"/>
      <c r="AI117" s="311">
        <f t="shared" si="3"/>
        <v>1</v>
      </c>
      <c r="AJ117" s="311">
        <f t="shared" si="4"/>
        <v>1</v>
      </c>
      <c r="AK117" s="311">
        <f t="shared" si="5"/>
        <v>0</v>
      </c>
      <c r="AL117" s="99"/>
      <c r="AO117" s="51"/>
    </row>
    <row r="118" spans="2:41" s="266" customFormat="1" x14ac:dyDescent="0.25">
      <c r="B118" s="345"/>
      <c r="C118" s="346"/>
      <c r="D118" s="354"/>
      <c r="E118" s="346"/>
      <c r="F118" s="346"/>
      <c r="G118" s="37"/>
      <c r="H118" s="368"/>
      <c r="I118" s="378">
        <v>43265.393055555556</v>
      </c>
      <c r="J118" s="379" t="s">
        <v>1</v>
      </c>
      <c r="K118" s="377">
        <v>1</v>
      </c>
      <c r="L118" s="287"/>
      <c r="M118" s="51"/>
      <c r="N118" s="289" t="s">
        <v>7</v>
      </c>
      <c r="O118" s="289">
        <v>225</v>
      </c>
      <c r="P118" s="214" t="s">
        <v>153</v>
      </c>
      <c r="Q118" s="309">
        <v>0</v>
      </c>
      <c r="R118" s="309"/>
      <c r="S118" s="309"/>
      <c r="T118" s="309">
        <v>1</v>
      </c>
      <c r="U118" s="309"/>
      <c r="V118" s="309"/>
      <c r="W118" s="310">
        <v>0</v>
      </c>
      <c r="X118" s="310">
        <v>0</v>
      </c>
      <c r="Y118" s="310">
        <v>0</v>
      </c>
      <c r="Z118" s="310">
        <v>0</v>
      </c>
      <c r="AA118" s="310">
        <v>0</v>
      </c>
      <c r="AB118" s="310">
        <v>0</v>
      </c>
      <c r="AC118" s="310">
        <v>0</v>
      </c>
      <c r="AD118" s="310">
        <v>1</v>
      </c>
      <c r="AE118" s="309"/>
      <c r="AF118" s="309"/>
      <c r="AG118" s="309"/>
      <c r="AH118" s="309"/>
      <c r="AI118" s="311">
        <f t="shared" si="3"/>
        <v>1</v>
      </c>
      <c r="AJ118" s="311">
        <f t="shared" si="4"/>
        <v>0</v>
      </c>
      <c r="AK118" s="311">
        <f t="shared" si="5"/>
        <v>1</v>
      </c>
      <c r="AL118" s="99"/>
      <c r="AO118" s="51"/>
    </row>
    <row r="119" spans="2:41" s="266" customFormat="1" x14ac:dyDescent="0.25">
      <c r="B119" s="345"/>
      <c r="C119" s="346"/>
      <c r="D119" s="354"/>
      <c r="E119" s="346"/>
      <c r="F119" s="346"/>
      <c r="G119" s="37"/>
      <c r="H119" s="368"/>
      <c r="I119" s="378">
        <v>43264.69027777778</v>
      </c>
      <c r="J119" s="379" t="s">
        <v>1</v>
      </c>
      <c r="K119" s="377">
        <v>1</v>
      </c>
      <c r="L119" s="287"/>
      <c r="M119" s="51"/>
      <c r="N119" s="289" t="s">
        <v>7</v>
      </c>
      <c r="O119" s="289">
        <v>252</v>
      </c>
      <c r="P119" s="214" t="s">
        <v>147</v>
      </c>
      <c r="Q119" s="309">
        <v>0</v>
      </c>
      <c r="R119" s="309"/>
      <c r="S119" s="309"/>
      <c r="T119" s="309">
        <v>1</v>
      </c>
      <c r="U119" s="309"/>
      <c r="V119" s="309"/>
      <c r="W119" s="310">
        <v>0</v>
      </c>
      <c r="X119" s="310">
        <v>0</v>
      </c>
      <c r="Y119" s="310">
        <v>0</v>
      </c>
      <c r="Z119" s="310">
        <v>0</v>
      </c>
      <c r="AA119" s="310">
        <v>0</v>
      </c>
      <c r="AB119" s="310">
        <v>0</v>
      </c>
      <c r="AC119" s="310">
        <v>1</v>
      </c>
      <c r="AD119" s="310">
        <v>0</v>
      </c>
      <c r="AE119" s="309"/>
      <c r="AF119" s="309"/>
      <c r="AG119" s="309"/>
      <c r="AH119" s="309"/>
      <c r="AI119" s="311">
        <f t="shared" si="3"/>
        <v>1</v>
      </c>
      <c r="AJ119" s="311">
        <f t="shared" si="4"/>
        <v>1</v>
      </c>
      <c r="AK119" s="311">
        <f t="shared" si="5"/>
        <v>0</v>
      </c>
      <c r="AL119" s="99"/>
      <c r="AO119" s="51"/>
    </row>
    <row r="120" spans="2:41" s="266" customFormat="1" x14ac:dyDescent="0.25">
      <c r="B120" s="345"/>
      <c r="C120" s="346"/>
      <c r="D120" s="354"/>
      <c r="E120" s="346"/>
      <c r="F120" s="346"/>
      <c r="G120" s="37"/>
      <c r="H120" s="368"/>
      <c r="I120" s="378">
        <v>43258.368055555555</v>
      </c>
      <c r="J120" s="379" t="s">
        <v>1</v>
      </c>
      <c r="K120" s="377">
        <v>1</v>
      </c>
      <c r="L120" s="287"/>
      <c r="M120" s="51"/>
      <c r="N120" s="289" t="s">
        <v>7</v>
      </c>
      <c r="O120" s="313">
        <v>198</v>
      </c>
      <c r="P120" s="214" t="s">
        <v>151</v>
      </c>
      <c r="Q120" s="309">
        <v>0</v>
      </c>
      <c r="R120" s="309"/>
      <c r="S120" s="309"/>
      <c r="T120" s="309">
        <v>1</v>
      </c>
      <c r="U120" s="309"/>
      <c r="V120" s="309"/>
      <c r="W120" s="310">
        <v>0</v>
      </c>
      <c r="X120" s="310">
        <v>0</v>
      </c>
      <c r="Y120" s="310">
        <v>0</v>
      </c>
      <c r="Z120" s="310">
        <v>0</v>
      </c>
      <c r="AA120" s="310">
        <v>0</v>
      </c>
      <c r="AB120" s="310">
        <v>0</v>
      </c>
      <c r="AC120" s="310">
        <v>0</v>
      </c>
      <c r="AD120" s="310">
        <v>1</v>
      </c>
      <c r="AE120" s="309"/>
      <c r="AF120" s="309"/>
      <c r="AG120" s="309"/>
      <c r="AH120" s="309"/>
      <c r="AI120" s="311">
        <f t="shared" si="3"/>
        <v>1</v>
      </c>
      <c r="AJ120" s="311">
        <f t="shared" si="4"/>
        <v>0</v>
      </c>
      <c r="AK120" s="311">
        <f t="shared" si="5"/>
        <v>1</v>
      </c>
      <c r="AL120" s="99"/>
      <c r="AO120" s="51"/>
    </row>
    <row r="121" spans="2:41" s="266" customFormat="1" ht="24" x14ac:dyDescent="0.25">
      <c r="B121" s="345"/>
      <c r="C121" s="346"/>
      <c r="D121" s="354"/>
      <c r="E121" s="346"/>
      <c r="F121" s="346"/>
      <c r="G121" s="37"/>
      <c r="H121" s="365" t="s">
        <v>286</v>
      </c>
      <c r="I121" s="375">
        <v>43276.665277777778</v>
      </c>
      <c r="J121" s="376" t="s">
        <v>1</v>
      </c>
      <c r="K121" s="367">
        <v>1</v>
      </c>
      <c r="L121" s="287"/>
      <c r="M121" s="51"/>
      <c r="N121" s="289" t="s">
        <v>19</v>
      </c>
      <c r="O121" s="313">
        <v>270</v>
      </c>
      <c r="P121" s="214" t="s">
        <v>159</v>
      </c>
      <c r="Q121" s="309">
        <v>0</v>
      </c>
      <c r="R121" s="309"/>
      <c r="S121" s="309"/>
      <c r="T121" s="309">
        <v>1</v>
      </c>
      <c r="U121" s="309"/>
      <c r="V121" s="309"/>
      <c r="W121" s="310">
        <v>0</v>
      </c>
      <c r="X121" s="310">
        <v>0</v>
      </c>
      <c r="Y121" s="310">
        <v>0</v>
      </c>
      <c r="Z121" s="310">
        <v>0</v>
      </c>
      <c r="AA121" s="310">
        <v>0</v>
      </c>
      <c r="AB121" s="310">
        <v>0</v>
      </c>
      <c r="AC121" s="310">
        <v>0</v>
      </c>
      <c r="AD121" s="310">
        <v>1</v>
      </c>
      <c r="AE121" s="309"/>
      <c r="AF121" s="309"/>
      <c r="AG121" s="309"/>
      <c r="AH121" s="309"/>
      <c r="AI121" s="311">
        <f t="shared" si="3"/>
        <v>1</v>
      </c>
      <c r="AJ121" s="311">
        <f t="shared" si="4"/>
        <v>0</v>
      </c>
      <c r="AK121" s="311">
        <f t="shared" si="5"/>
        <v>1</v>
      </c>
      <c r="AL121" s="99"/>
      <c r="AO121" s="51"/>
    </row>
    <row r="122" spans="2:41" s="266" customFormat="1" ht="24" x14ac:dyDescent="0.25">
      <c r="B122" s="345"/>
      <c r="C122" s="346"/>
      <c r="D122" s="354"/>
      <c r="E122" s="346"/>
      <c r="F122" s="346"/>
      <c r="G122" s="37"/>
      <c r="H122" s="365" t="s">
        <v>341</v>
      </c>
      <c r="I122" s="375">
        <v>43265.333333333336</v>
      </c>
      <c r="J122" s="376" t="s">
        <v>2</v>
      </c>
      <c r="K122" s="367">
        <v>1</v>
      </c>
      <c r="L122" s="287"/>
      <c r="M122" s="51"/>
      <c r="N122" s="289" t="s">
        <v>19</v>
      </c>
      <c r="O122" s="313">
        <v>289</v>
      </c>
      <c r="P122" s="315" t="s">
        <v>162</v>
      </c>
      <c r="Q122" s="309">
        <v>0</v>
      </c>
      <c r="R122" s="309"/>
      <c r="S122" s="309"/>
      <c r="T122" s="309">
        <v>1</v>
      </c>
      <c r="U122" s="309"/>
      <c r="V122" s="309"/>
      <c r="W122" s="310">
        <v>0</v>
      </c>
      <c r="X122" s="310">
        <v>0</v>
      </c>
      <c r="Y122" s="310">
        <v>0</v>
      </c>
      <c r="Z122" s="310">
        <v>0</v>
      </c>
      <c r="AA122" s="310">
        <v>0</v>
      </c>
      <c r="AB122" s="310">
        <v>0</v>
      </c>
      <c r="AC122" s="310">
        <v>0</v>
      </c>
      <c r="AD122" s="310">
        <v>1</v>
      </c>
      <c r="AE122" s="309"/>
      <c r="AF122" s="309"/>
      <c r="AG122" s="309"/>
      <c r="AH122" s="309"/>
      <c r="AI122" s="311">
        <f t="shared" si="3"/>
        <v>1</v>
      </c>
      <c r="AJ122" s="311">
        <f t="shared" si="4"/>
        <v>0</v>
      </c>
      <c r="AK122" s="311">
        <f t="shared" si="5"/>
        <v>1</v>
      </c>
      <c r="AL122" s="99"/>
      <c r="AO122" s="51"/>
    </row>
    <row r="123" spans="2:41" s="266" customFormat="1" x14ac:dyDescent="0.25">
      <c r="B123" s="345"/>
      <c r="C123" s="346"/>
      <c r="D123" s="354"/>
      <c r="E123" s="346"/>
      <c r="F123" s="346"/>
      <c r="G123" s="37"/>
      <c r="H123" s="365"/>
      <c r="I123" s="375">
        <v>43253.586111111108</v>
      </c>
      <c r="J123" s="376" t="s">
        <v>2</v>
      </c>
      <c r="K123" s="367">
        <v>1</v>
      </c>
      <c r="L123" s="287"/>
      <c r="M123" s="51"/>
      <c r="N123" s="312" t="s">
        <v>39</v>
      </c>
      <c r="O123" s="289">
        <v>305</v>
      </c>
      <c r="P123" s="214" t="s">
        <v>74</v>
      </c>
      <c r="Q123" s="309">
        <v>0</v>
      </c>
      <c r="R123" s="309"/>
      <c r="S123" s="309"/>
      <c r="T123" s="309">
        <v>1</v>
      </c>
      <c r="U123" s="309"/>
      <c r="V123" s="309"/>
      <c r="W123" s="310">
        <v>0</v>
      </c>
      <c r="X123" s="310">
        <v>0</v>
      </c>
      <c r="Y123" s="310">
        <v>0</v>
      </c>
      <c r="Z123" s="310">
        <v>0</v>
      </c>
      <c r="AA123" s="310">
        <v>0</v>
      </c>
      <c r="AB123" s="310">
        <v>0</v>
      </c>
      <c r="AC123" s="310">
        <v>0</v>
      </c>
      <c r="AD123" s="310">
        <v>1</v>
      </c>
      <c r="AE123" s="309"/>
      <c r="AF123" s="309"/>
      <c r="AG123" s="309"/>
      <c r="AH123" s="309"/>
      <c r="AI123" s="311">
        <f t="shared" si="3"/>
        <v>1</v>
      </c>
      <c r="AJ123" s="311">
        <f t="shared" si="4"/>
        <v>0</v>
      </c>
      <c r="AK123" s="311">
        <f t="shared" si="5"/>
        <v>1</v>
      </c>
      <c r="AL123" s="99"/>
      <c r="AO123" s="51"/>
    </row>
    <row r="124" spans="2:41" s="266" customFormat="1" x14ac:dyDescent="0.25">
      <c r="B124" s="345"/>
      <c r="C124" s="346"/>
      <c r="D124" s="354"/>
      <c r="E124" s="346"/>
      <c r="F124" s="346"/>
      <c r="G124" s="37"/>
      <c r="H124" s="365"/>
      <c r="I124" s="375">
        <v>43253.569444444445</v>
      </c>
      <c r="J124" s="376" t="s">
        <v>1</v>
      </c>
      <c r="K124" s="367">
        <v>1</v>
      </c>
      <c r="L124" s="287"/>
      <c r="M124" s="51"/>
      <c r="N124" s="289" t="s">
        <v>182</v>
      </c>
      <c r="O124" s="289">
        <v>266</v>
      </c>
      <c r="P124" s="214" t="s">
        <v>175</v>
      </c>
      <c r="Q124" s="309">
        <v>0</v>
      </c>
      <c r="R124" s="309"/>
      <c r="S124" s="309"/>
      <c r="T124" s="309">
        <v>1</v>
      </c>
      <c r="U124" s="309"/>
      <c r="V124" s="309"/>
      <c r="W124" s="310">
        <v>0</v>
      </c>
      <c r="X124" s="310">
        <v>0</v>
      </c>
      <c r="Y124" s="310">
        <v>0</v>
      </c>
      <c r="Z124" s="310">
        <v>0</v>
      </c>
      <c r="AA124" s="310">
        <v>0</v>
      </c>
      <c r="AB124" s="310">
        <v>0</v>
      </c>
      <c r="AC124" s="310">
        <v>0</v>
      </c>
      <c r="AD124" s="310">
        <v>1</v>
      </c>
      <c r="AE124" s="309"/>
      <c r="AF124" s="309"/>
      <c r="AG124" s="309"/>
      <c r="AH124" s="309"/>
      <c r="AI124" s="311">
        <f t="shared" si="3"/>
        <v>1</v>
      </c>
      <c r="AJ124" s="311">
        <f t="shared" si="4"/>
        <v>0</v>
      </c>
      <c r="AK124" s="311">
        <f t="shared" si="5"/>
        <v>1</v>
      </c>
      <c r="AL124" s="99"/>
      <c r="AO124" s="51"/>
    </row>
    <row r="125" spans="2:41" s="266" customFormat="1" x14ac:dyDescent="0.25">
      <c r="B125" s="345"/>
      <c r="C125" s="346"/>
      <c r="D125" s="354"/>
      <c r="E125" s="346"/>
      <c r="F125" s="346"/>
      <c r="G125" s="37"/>
      <c r="H125" s="365"/>
      <c r="I125" s="375">
        <v>43253.564583333333</v>
      </c>
      <c r="J125" s="376" t="s">
        <v>2</v>
      </c>
      <c r="K125" s="367">
        <v>1</v>
      </c>
      <c r="L125" s="287"/>
      <c r="M125" s="51"/>
      <c r="N125" s="312" t="s">
        <v>50</v>
      </c>
      <c r="O125" s="289">
        <v>139</v>
      </c>
      <c r="P125" s="214" t="s">
        <v>51</v>
      </c>
      <c r="Q125" s="309">
        <v>0</v>
      </c>
      <c r="R125" s="309"/>
      <c r="S125" s="309"/>
      <c r="T125" s="309">
        <v>1</v>
      </c>
      <c r="U125" s="309"/>
      <c r="V125" s="309"/>
      <c r="W125" s="310">
        <v>0</v>
      </c>
      <c r="X125" s="310">
        <v>0</v>
      </c>
      <c r="Y125" s="310">
        <v>0</v>
      </c>
      <c r="Z125" s="310">
        <v>0</v>
      </c>
      <c r="AA125" s="310">
        <v>0</v>
      </c>
      <c r="AB125" s="310">
        <v>0</v>
      </c>
      <c r="AC125" s="310">
        <v>0</v>
      </c>
      <c r="AD125" s="310">
        <v>1</v>
      </c>
      <c r="AE125" s="309"/>
      <c r="AF125" s="309"/>
      <c r="AG125" s="309"/>
      <c r="AH125" s="309"/>
      <c r="AI125" s="311">
        <f t="shared" si="3"/>
        <v>1</v>
      </c>
      <c r="AJ125" s="311">
        <f t="shared" si="4"/>
        <v>0</v>
      </c>
      <c r="AK125" s="311">
        <f t="shared" si="5"/>
        <v>1</v>
      </c>
      <c r="AL125" s="99"/>
      <c r="AO125" s="51"/>
    </row>
    <row r="126" spans="2:41" s="266" customFormat="1" ht="24" x14ac:dyDescent="0.25">
      <c r="B126" s="345"/>
      <c r="C126" s="346"/>
      <c r="D126" s="354"/>
      <c r="E126" s="346"/>
      <c r="F126" s="346"/>
      <c r="G126" s="37"/>
      <c r="H126" s="365" t="s">
        <v>267</v>
      </c>
      <c r="I126" s="375">
        <v>43279.523611111108</v>
      </c>
      <c r="J126" s="376" t="s">
        <v>2</v>
      </c>
      <c r="K126" s="367">
        <v>1</v>
      </c>
      <c r="L126" s="287"/>
      <c r="M126" s="51"/>
      <c r="N126" s="312" t="s">
        <v>131</v>
      </c>
      <c r="O126" s="313">
        <v>134</v>
      </c>
      <c r="P126" s="214" t="s">
        <v>132</v>
      </c>
      <c r="Q126" s="309">
        <v>0</v>
      </c>
      <c r="R126" s="309"/>
      <c r="S126" s="309"/>
      <c r="T126" s="309">
        <v>0</v>
      </c>
      <c r="U126" s="309">
        <v>1</v>
      </c>
      <c r="V126" s="309"/>
      <c r="W126" s="310">
        <v>0</v>
      </c>
      <c r="X126" s="310">
        <v>0</v>
      </c>
      <c r="Y126" s="310">
        <v>0</v>
      </c>
      <c r="Z126" s="310">
        <v>0</v>
      </c>
      <c r="AA126" s="310">
        <v>0</v>
      </c>
      <c r="AB126" s="310">
        <v>0</v>
      </c>
      <c r="AC126" s="310">
        <v>0</v>
      </c>
      <c r="AD126" s="310">
        <v>0</v>
      </c>
      <c r="AE126" s="309">
        <v>0</v>
      </c>
      <c r="AF126" s="309">
        <v>1</v>
      </c>
      <c r="AG126" s="309"/>
      <c r="AH126" s="309"/>
      <c r="AI126" s="311">
        <f t="shared" si="3"/>
        <v>1</v>
      </c>
      <c r="AJ126" s="311">
        <f t="shared" si="4"/>
        <v>0</v>
      </c>
      <c r="AK126" s="311">
        <f t="shared" si="5"/>
        <v>1</v>
      </c>
      <c r="AL126" s="99"/>
      <c r="AO126" s="51"/>
    </row>
    <row r="127" spans="2:41" s="266" customFormat="1" x14ac:dyDescent="0.25">
      <c r="B127" s="345"/>
      <c r="C127" s="346"/>
      <c r="D127" s="354"/>
      <c r="E127" s="346"/>
      <c r="F127" s="346"/>
      <c r="G127" s="37"/>
      <c r="H127" s="365"/>
      <c r="I127" s="375">
        <v>43269.452777777777</v>
      </c>
      <c r="J127" s="376" t="s">
        <v>2</v>
      </c>
      <c r="K127" s="367">
        <v>1</v>
      </c>
      <c r="L127" s="287"/>
      <c r="M127" s="51"/>
      <c r="N127" s="312" t="s">
        <v>29</v>
      </c>
      <c r="O127" s="312">
        <v>115</v>
      </c>
      <c r="P127" s="214" t="s">
        <v>93</v>
      </c>
      <c r="Q127" s="309">
        <v>0</v>
      </c>
      <c r="R127" s="309"/>
      <c r="S127" s="309"/>
      <c r="T127" s="309">
        <v>0</v>
      </c>
      <c r="U127" s="309">
        <v>1</v>
      </c>
      <c r="V127" s="309"/>
      <c r="W127" s="310">
        <v>0</v>
      </c>
      <c r="X127" s="310">
        <v>0</v>
      </c>
      <c r="Y127" s="310">
        <v>0</v>
      </c>
      <c r="Z127" s="310">
        <v>0</v>
      </c>
      <c r="AA127" s="310">
        <v>0</v>
      </c>
      <c r="AB127" s="310">
        <v>0</v>
      </c>
      <c r="AC127" s="310">
        <v>0</v>
      </c>
      <c r="AD127" s="310">
        <v>0</v>
      </c>
      <c r="AE127" s="309">
        <v>0</v>
      </c>
      <c r="AF127" s="309">
        <v>1</v>
      </c>
      <c r="AG127" s="309"/>
      <c r="AH127" s="309"/>
      <c r="AI127" s="311">
        <f t="shared" si="3"/>
        <v>1</v>
      </c>
      <c r="AJ127" s="311">
        <f t="shared" si="4"/>
        <v>0</v>
      </c>
      <c r="AK127" s="311">
        <f t="shared" si="5"/>
        <v>1</v>
      </c>
      <c r="AL127" s="99"/>
      <c r="AO127" s="51"/>
    </row>
    <row r="128" spans="2:41" s="266" customFormat="1" x14ac:dyDescent="0.25">
      <c r="B128" s="345"/>
      <c r="C128" s="346"/>
      <c r="D128" s="354"/>
      <c r="E128" s="346"/>
      <c r="F128" s="346"/>
      <c r="G128" s="37"/>
      <c r="H128" s="365"/>
      <c r="I128" s="375">
        <v>43263.772222222222</v>
      </c>
      <c r="J128" s="376" t="s">
        <v>2</v>
      </c>
      <c r="K128" s="367">
        <v>1</v>
      </c>
      <c r="L128" s="287"/>
      <c r="M128" s="51"/>
      <c r="N128" s="312" t="s">
        <v>34</v>
      </c>
      <c r="O128" s="289">
        <v>187</v>
      </c>
      <c r="P128" s="214" t="s">
        <v>123</v>
      </c>
      <c r="Q128" s="309">
        <v>0</v>
      </c>
      <c r="R128" s="309"/>
      <c r="S128" s="309"/>
      <c r="T128" s="309">
        <v>0</v>
      </c>
      <c r="U128" s="309">
        <v>1</v>
      </c>
      <c r="V128" s="309"/>
      <c r="W128" s="310">
        <v>0</v>
      </c>
      <c r="X128" s="310">
        <v>0</v>
      </c>
      <c r="Y128" s="310">
        <v>0</v>
      </c>
      <c r="Z128" s="310">
        <v>0</v>
      </c>
      <c r="AA128" s="310">
        <v>0</v>
      </c>
      <c r="AB128" s="310">
        <v>0</v>
      </c>
      <c r="AC128" s="310">
        <v>0</v>
      </c>
      <c r="AD128" s="310">
        <v>0</v>
      </c>
      <c r="AE128" s="309">
        <v>0</v>
      </c>
      <c r="AF128" s="309">
        <v>1</v>
      </c>
      <c r="AG128" s="309"/>
      <c r="AH128" s="309"/>
      <c r="AI128" s="311">
        <f t="shared" si="3"/>
        <v>1</v>
      </c>
      <c r="AJ128" s="311">
        <f t="shared" si="4"/>
        <v>0</v>
      </c>
      <c r="AK128" s="311">
        <f t="shared" si="5"/>
        <v>1</v>
      </c>
      <c r="AL128" s="99"/>
      <c r="AO128" s="51"/>
    </row>
    <row r="129" spans="2:41" s="266" customFormat="1" ht="24" x14ac:dyDescent="0.25">
      <c r="B129" s="345"/>
      <c r="C129" s="346"/>
      <c r="D129" s="354"/>
      <c r="E129" s="346"/>
      <c r="F129" s="346"/>
      <c r="G129" s="37"/>
      <c r="H129" s="365" t="s">
        <v>507</v>
      </c>
      <c r="I129" s="375">
        <v>43267.81527777778</v>
      </c>
      <c r="J129" s="376" t="s">
        <v>1</v>
      </c>
      <c r="K129" s="367">
        <v>1</v>
      </c>
      <c r="L129" s="287"/>
      <c r="M129" s="51"/>
      <c r="N129" s="312" t="s">
        <v>7</v>
      </c>
      <c r="O129" s="289">
        <v>97</v>
      </c>
      <c r="P129" s="214" t="s">
        <v>44</v>
      </c>
      <c r="Q129" s="309">
        <v>0</v>
      </c>
      <c r="R129" s="309"/>
      <c r="S129" s="309"/>
      <c r="T129" s="309">
        <v>0</v>
      </c>
      <c r="U129" s="309">
        <v>1</v>
      </c>
      <c r="V129" s="309"/>
      <c r="W129" s="310">
        <v>0</v>
      </c>
      <c r="X129" s="310">
        <v>0</v>
      </c>
      <c r="Y129" s="310">
        <v>0</v>
      </c>
      <c r="Z129" s="310">
        <v>0</v>
      </c>
      <c r="AA129" s="310">
        <v>0</v>
      </c>
      <c r="AB129" s="310">
        <v>0</v>
      </c>
      <c r="AC129" s="310">
        <v>0</v>
      </c>
      <c r="AD129" s="310">
        <v>0</v>
      </c>
      <c r="AE129" s="309">
        <v>0</v>
      </c>
      <c r="AF129" s="309">
        <v>1</v>
      </c>
      <c r="AG129" s="309"/>
      <c r="AH129" s="309"/>
      <c r="AI129" s="311">
        <f t="shared" si="3"/>
        <v>1</v>
      </c>
      <c r="AJ129" s="311">
        <f t="shared" si="4"/>
        <v>0</v>
      </c>
      <c r="AK129" s="311">
        <f t="shared" si="5"/>
        <v>1</v>
      </c>
      <c r="AL129" s="99"/>
      <c r="AO129" s="51"/>
    </row>
    <row r="130" spans="2:41" s="266" customFormat="1" ht="24" x14ac:dyDescent="0.25">
      <c r="B130" s="345"/>
      <c r="C130" s="346"/>
      <c r="D130" s="354"/>
      <c r="E130" s="346"/>
      <c r="F130" s="346"/>
      <c r="G130" s="37"/>
      <c r="H130" s="369" t="s">
        <v>492</v>
      </c>
      <c r="I130" s="375">
        <v>43279.731944444444</v>
      </c>
      <c r="J130" s="376" t="s">
        <v>1</v>
      </c>
      <c r="K130" s="367">
        <v>1</v>
      </c>
      <c r="L130" s="287"/>
      <c r="M130" s="51"/>
      <c r="N130" s="289" t="s">
        <v>7</v>
      </c>
      <c r="O130" s="289">
        <v>261</v>
      </c>
      <c r="P130" s="214" t="s">
        <v>149</v>
      </c>
      <c r="Q130" s="309">
        <v>0</v>
      </c>
      <c r="R130" s="309"/>
      <c r="S130" s="309"/>
      <c r="T130" s="309">
        <v>0</v>
      </c>
      <c r="U130" s="309">
        <v>1</v>
      </c>
      <c r="V130" s="309"/>
      <c r="W130" s="310">
        <v>0</v>
      </c>
      <c r="X130" s="310">
        <v>0</v>
      </c>
      <c r="Y130" s="310">
        <v>0</v>
      </c>
      <c r="Z130" s="310">
        <v>0</v>
      </c>
      <c r="AA130" s="310">
        <v>0</v>
      </c>
      <c r="AB130" s="310">
        <v>0</v>
      </c>
      <c r="AC130" s="310">
        <v>0</v>
      </c>
      <c r="AD130" s="310">
        <v>0</v>
      </c>
      <c r="AE130" s="309">
        <v>0</v>
      </c>
      <c r="AF130" s="309">
        <v>1</v>
      </c>
      <c r="AG130" s="309"/>
      <c r="AH130" s="309"/>
      <c r="AI130" s="311">
        <f t="shared" si="3"/>
        <v>1</v>
      </c>
      <c r="AJ130" s="311">
        <f t="shared" si="4"/>
        <v>0</v>
      </c>
      <c r="AK130" s="311">
        <f t="shared" si="5"/>
        <v>1</v>
      </c>
      <c r="AL130" s="99"/>
      <c r="AO130" s="51"/>
    </row>
    <row r="131" spans="2:41" s="266" customFormat="1" x14ac:dyDescent="0.25">
      <c r="B131" s="345"/>
      <c r="C131" s="346"/>
      <c r="D131" s="354"/>
      <c r="E131" s="346"/>
      <c r="F131" s="346"/>
      <c r="G131" s="37"/>
      <c r="H131" s="369"/>
      <c r="I131" s="375">
        <v>43258.785416666666</v>
      </c>
      <c r="J131" s="376" t="s">
        <v>2</v>
      </c>
      <c r="K131" s="367">
        <v>1</v>
      </c>
      <c r="L131" s="287"/>
      <c r="M131" s="51"/>
      <c r="N131" s="289" t="s">
        <v>128</v>
      </c>
      <c r="O131" s="289">
        <v>508</v>
      </c>
      <c r="P131" s="214" t="s">
        <v>447</v>
      </c>
      <c r="Q131" s="309">
        <v>0</v>
      </c>
      <c r="R131" s="309"/>
      <c r="S131" s="309"/>
      <c r="T131" s="309">
        <v>0</v>
      </c>
      <c r="U131" s="309">
        <v>1</v>
      </c>
      <c r="V131" s="309"/>
      <c r="W131" s="310">
        <v>0</v>
      </c>
      <c r="X131" s="310">
        <v>0</v>
      </c>
      <c r="Y131" s="310">
        <v>0</v>
      </c>
      <c r="Z131" s="310">
        <v>0</v>
      </c>
      <c r="AA131" s="310">
        <v>0</v>
      </c>
      <c r="AB131" s="310">
        <v>0</v>
      </c>
      <c r="AC131" s="310">
        <v>0</v>
      </c>
      <c r="AD131" s="310">
        <v>0</v>
      </c>
      <c r="AE131" s="309">
        <v>0</v>
      </c>
      <c r="AF131" s="309">
        <v>1</v>
      </c>
      <c r="AG131" s="309"/>
      <c r="AH131" s="309"/>
      <c r="AI131" s="311">
        <f t="shared" si="3"/>
        <v>1</v>
      </c>
      <c r="AJ131" s="311">
        <f t="shared" si="4"/>
        <v>0</v>
      </c>
      <c r="AK131" s="311">
        <f t="shared" si="5"/>
        <v>1</v>
      </c>
      <c r="AL131" s="99"/>
      <c r="AO131" s="51"/>
    </row>
    <row r="132" spans="2:41" s="266" customFormat="1" x14ac:dyDescent="0.25">
      <c r="B132" s="345"/>
      <c r="C132" s="346"/>
      <c r="D132" s="354"/>
      <c r="E132" s="346"/>
      <c r="F132" s="346"/>
      <c r="G132" s="37"/>
      <c r="H132" s="369"/>
      <c r="I132" s="375">
        <v>43257.916666666664</v>
      </c>
      <c r="J132" s="376" t="s">
        <v>2</v>
      </c>
      <c r="K132" s="367">
        <v>1</v>
      </c>
      <c r="L132" s="287"/>
      <c r="M132" s="51"/>
      <c r="N132" s="289" t="s">
        <v>65</v>
      </c>
      <c r="O132" s="289">
        <v>509</v>
      </c>
      <c r="P132" s="214" t="s">
        <v>446</v>
      </c>
      <c r="Q132" s="309">
        <v>0</v>
      </c>
      <c r="R132" s="309"/>
      <c r="S132" s="309"/>
      <c r="T132" s="309">
        <v>0</v>
      </c>
      <c r="U132" s="309">
        <v>1</v>
      </c>
      <c r="V132" s="309"/>
      <c r="W132" s="310">
        <v>0</v>
      </c>
      <c r="X132" s="310">
        <v>0</v>
      </c>
      <c r="Y132" s="310">
        <v>0</v>
      </c>
      <c r="Z132" s="310">
        <v>0</v>
      </c>
      <c r="AA132" s="310">
        <v>0</v>
      </c>
      <c r="AB132" s="310">
        <v>0</v>
      </c>
      <c r="AC132" s="310">
        <v>0</v>
      </c>
      <c r="AD132" s="310">
        <v>0</v>
      </c>
      <c r="AE132" s="309">
        <v>0</v>
      </c>
      <c r="AF132" s="309">
        <v>1</v>
      </c>
      <c r="AG132" s="309"/>
      <c r="AH132" s="309"/>
      <c r="AI132" s="311">
        <f t="shared" si="3"/>
        <v>1</v>
      </c>
      <c r="AJ132" s="311">
        <f t="shared" si="4"/>
        <v>0</v>
      </c>
      <c r="AK132" s="311">
        <f t="shared" si="5"/>
        <v>1</v>
      </c>
      <c r="AL132" s="99"/>
      <c r="AO132" s="51"/>
    </row>
    <row r="133" spans="2:41" s="266" customFormat="1" ht="36" x14ac:dyDescent="0.25">
      <c r="B133" s="345"/>
      <c r="C133" s="346"/>
      <c r="D133" s="354"/>
      <c r="E133" s="346"/>
      <c r="F133" s="346"/>
      <c r="G133" s="37"/>
      <c r="H133" s="369" t="s">
        <v>328</v>
      </c>
      <c r="I133" s="375">
        <v>43271.527083333334</v>
      </c>
      <c r="J133" s="376" t="s">
        <v>2</v>
      </c>
      <c r="K133" s="367">
        <v>1</v>
      </c>
      <c r="L133" s="287"/>
      <c r="M133" s="51"/>
      <c r="N133" s="270" t="s">
        <v>343</v>
      </c>
      <c r="O133" s="314">
        <v>415</v>
      </c>
      <c r="P133" s="314" t="s">
        <v>565</v>
      </c>
      <c r="Q133" s="311">
        <v>0</v>
      </c>
      <c r="R133" s="311">
        <v>0</v>
      </c>
      <c r="S133" s="311">
        <v>0</v>
      </c>
      <c r="T133" s="311">
        <v>0</v>
      </c>
      <c r="U133" s="309">
        <v>1</v>
      </c>
      <c r="V133" s="309"/>
      <c r="W133" s="310">
        <v>0</v>
      </c>
      <c r="X133" s="310">
        <v>0</v>
      </c>
      <c r="Y133" s="310">
        <v>0</v>
      </c>
      <c r="Z133" s="310">
        <v>0</v>
      </c>
      <c r="AA133" s="310">
        <v>0</v>
      </c>
      <c r="AB133" s="310">
        <v>0</v>
      </c>
      <c r="AC133" s="310">
        <v>0</v>
      </c>
      <c r="AD133" s="310">
        <v>0</v>
      </c>
      <c r="AE133" s="309">
        <v>0</v>
      </c>
      <c r="AF133" s="309">
        <v>1</v>
      </c>
      <c r="AG133" s="309"/>
      <c r="AH133" s="309"/>
      <c r="AI133" s="311">
        <f t="shared" si="3"/>
        <v>1</v>
      </c>
      <c r="AJ133" s="311">
        <f t="shared" si="4"/>
        <v>0</v>
      </c>
      <c r="AK133" s="311">
        <f t="shared" si="5"/>
        <v>1</v>
      </c>
      <c r="AL133" s="99"/>
      <c r="AO133" s="51"/>
    </row>
    <row r="134" spans="2:41" s="266" customFormat="1" x14ac:dyDescent="0.25">
      <c r="B134" s="345"/>
      <c r="C134" s="346"/>
      <c r="D134" s="354"/>
      <c r="E134" s="346"/>
      <c r="F134" s="346"/>
      <c r="G134" s="37"/>
      <c r="H134" s="369"/>
      <c r="I134" s="375">
        <v>43265.720833333333</v>
      </c>
      <c r="J134" s="376" t="s">
        <v>1</v>
      </c>
      <c r="K134" s="367">
        <v>1</v>
      </c>
      <c r="L134" s="287"/>
      <c r="M134" s="51"/>
      <c r="N134" s="270" t="s">
        <v>343</v>
      </c>
      <c r="O134" s="314">
        <v>396</v>
      </c>
      <c r="P134" s="314" t="s">
        <v>566</v>
      </c>
      <c r="Q134" s="311">
        <v>0</v>
      </c>
      <c r="R134" s="311">
        <v>0</v>
      </c>
      <c r="S134" s="311">
        <v>0</v>
      </c>
      <c r="T134" s="311">
        <v>0</v>
      </c>
      <c r="U134" s="309">
        <v>1</v>
      </c>
      <c r="V134" s="309"/>
      <c r="W134" s="310">
        <v>0</v>
      </c>
      <c r="X134" s="310">
        <v>0</v>
      </c>
      <c r="Y134" s="310">
        <v>0</v>
      </c>
      <c r="Z134" s="310">
        <v>0</v>
      </c>
      <c r="AA134" s="310">
        <v>0</v>
      </c>
      <c r="AB134" s="310">
        <v>0</v>
      </c>
      <c r="AC134" s="310">
        <v>0</v>
      </c>
      <c r="AD134" s="310">
        <v>0</v>
      </c>
      <c r="AE134" s="309">
        <v>0</v>
      </c>
      <c r="AF134" s="309">
        <v>1</v>
      </c>
      <c r="AG134" s="309"/>
      <c r="AH134" s="309"/>
      <c r="AI134" s="311">
        <f t="shared" si="3"/>
        <v>1</v>
      </c>
      <c r="AJ134" s="311">
        <f t="shared" si="4"/>
        <v>0</v>
      </c>
      <c r="AK134" s="311">
        <f t="shared" si="5"/>
        <v>1</v>
      </c>
      <c r="AL134" s="99"/>
      <c r="AO134" s="51"/>
    </row>
    <row r="135" spans="2:41" s="266" customFormat="1" ht="24" x14ac:dyDescent="0.25">
      <c r="B135" s="345"/>
      <c r="C135" s="346"/>
      <c r="D135" s="354"/>
      <c r="E135" s="346"/>
      <c r="F135" s="346"/>
      <c r="G135" s="37"/>
      <c r="H135" s="369" t="s">
        <v>352</v>
      </c>
      <c r="I135" s="375">
        <v>43267.62222222222</v>
      </c>
      <c r="J135" s="376" t="s">
        <v>2</v>
      </c>
      <c r="K135" s="367">
        <v>1</v>
      </c>
      <c r="L135" s="287"/>
      <c r="M135" s="51"/>
      <c r="N135" s="270" t="s">
        <v>343</v>
      </c>
      <c r="O135" s="314">
        <v>409</v>
      </c>
      <c r="P135" s="314" t="s">
        <v>579</v>
      </c>
      <c r="Q135" s="311">
        <v>0</v>
      </c>
      <c r="R135" s="311">
        <v>0</v>
      </c>
      <c r="S135" s="311">
        <v>0</v>
      </c>
      <c r="T135" s="311">
        <v>0</v>
      </c>
      <c r="U135" s="309">
        <v>1</v>
      </c>
      <c r="V135" s="309"/>
      <c r="W135" s="310">
        <v>0</v>
      </c>
      <c r="X135" s="310">
        <v>0</v>
      </c>
      <c r="Y135" s="310">
        <v>0</v>
      </c>
      <c r="Z135" s="310">
        <v>0</v>
      </c>
      <c r="AA135" s="310">
        <v>0</v>
      </c>
      <c r="AB135" s="310">
        <v>0</v>
      </c>
      <c r="AC135" s="310">
        <v>0</v>
      </c>
      <c r="AD135" s="310">
        <v>0</v>
      </c>
      <c r="AE135" s="309">
        <v>1</v>
      </c>
      <c r="AF135" s="309">
        <v>0</v>
      </c>
      <c r="AG135" s="309"/>
      <c r="AH135" s="309"/>
      <c r="AI135" s="311">
        <f t="shared" si="3"/>
        <v>1</v>
      </c>
      <c r="AJ135" s="311">
        <f t="shared" si="4"/>
        <v>1</v>
      </c>
      <c r="AK135" s="311">
        <f t="shared" si="5"/>
        <v>0</v>
      </c>
      <c r="AL135" s="99"/>
      <c r="AO135" s="51"/>
    </row>
    <row r="136" spans="2:41" s="266" customFormat="1" x14ac:dyDescent="0.25">
      <c r="B136" s="345"/>
      <c r="C136" s="346"/>
      <c r="D136" s="354"/>
      <c r="E136" s="346"/>
      <c r="F136" s="346"/>
      <c r="G136" s="37"/>
      <c r="H136" s="369"/>
      <c r="I136" s="375">
        <v>43266.768055555556</v>
      </c>
      <c r="J136" s="376" t="s">
        <v>2</v>
      </c>
      <c r="K136" s="367">
        <v>1</v>
      </c>
      <c r="L136" s="287"/>
      <c r="M136" s="51"/>
      <c r="N136" s="270" t="s">
        <v>343</v>
      </c>
      <c r="O136" s="314">
        <v>423</v>
      </c>
      <c r="P136" s="314" t="s">
        <v>593</v>
      </c>
      <c r="Q136" s="311">
        <v>0</v>
      </c>
      <c r="R136" s="311">
        <v>0</v>
      </c>
      <c r="S136" s="311">
        <v>0</v>
      </c>
      <c r="T136" s="311">
        <v>0</v>
      </c>
      <c r="U136" s="309">
        <v>1</v>
      </c>
      <c r="V136" s="309"/>
      <c r="W136" s="310">
        <v>0</v>
      </c>
      <c r="X136" s="310">
        <v>0</v>
      </c>
      <c r="Y136" s="310">
        <v>0</v>
      </c>
      <c r="Z136" s="310">
        <v>0</v>
      </c>
      <c r="AA136" s="310">
        <v>0</v>
      </c>
      <c r="AB136" s="310">
        <v>0</v>
      </c>
      <c r="AC136" s="310">
        <v>0</v>
      </c>
      <c r="AD136" s="310">
        <v>0</v>
      </c>
      <c r="AE136" s="309">
        <v>1</v>
      </c>
      <c r="AF136" s="309">
        <v>0</v>
      </c>
      <c r="AG136" s="309"/>
      <c r="AH136" s="309"/>
      <c r="AI136" s="311">
        <f t="shared" si="3"/>
        <v>1</v>
      </c>
      <c r="AJ136" s="311">
        <f t="shared" si="4"/>
        <v>1</v>
      </c>
      <c r="AK136" s="311">
        <f t="shared" si="5"/>
        <v>0</v>
      </c>
      <c r="AL136" s="99"/>
      <c r="AO136" s="51"/>
    </row>
    <row r="137" spans="2:41" s="266" customFormat="1" x14ac:dyDescent="0.25">
      <c r="B137" s="345"/>
      <c r="C137" s="346"/>
      <c r="D137" s="354"/>
      <c r="E137" s="346"/>
      <c r="F137" s="346"/>
      <c r="G137" s="37"/>
      <c r="H137" s="369"/>
      <c r="I137" s="375">
        <v>43252.515277777777</v>
      </c>
      <c r="J137" s="376" t="s">
        <v>2</v>
      </c>
      <c r="K137" s="367">
        <v>1</v>
      </c>
      <c r="L137" s="287"/>
      <c r="M137" s="51"/>
      <c r="N137" s="289" t="s">
        <v>34</v>
      </c>
      <c r="O137" s="289">
        <v>513</v>
      </c>
      <c r="P137" s="214" t="s">
        <v>485</v>
      </c>
      <c r="Q137" s="309">
        <v>0</v>
      </c>
      <c r="R137" s="309"/>
      <c r="S137" s="309"/>
      <c r="T137" s="309">
        <v>0</v>
      </c>
      <c r="U137" s="309"/>
      <c r="V137" s="309">
        <v>1</v>
      </c>
      <c r="W137" s="310">
        <v>0</v>
      </c>
      <c r="X137" s="310">
        <v>0</v>
      </c>
      <c r="Y137" s="310">
        <v>0</v>
      </c>
      <c r="Z137" s="310">
        <v>0</v>
      </c>
      <c r="AA137" s="310">
        <v>0</v>
      </c>
      <c r="AB137" s="310">
        <v>0</v>
      </c>
      <c r="AC137" s="310">
        <v>0</v>
      </c>
      <c r="AD137" s="310">
        <v>0</v>
      </c>
      <c r="AE137" s="309"/>
      <c r="AF137" s="309"/>
      <c r="AG137" s="309">
        <v>0</v>
      </c>
      <c r="AH137" s="309">
        <v>1</v>
      </c>
      <c r="AI137" s="311">
        <f t="shared" si="3"/>
        <v>1</v>
      </c>
      <c r="AJ137" s="311">
        <f t="shared" si="4"/>
        <v>0</v>
      </c>
      <c r="AK137" s="311">
        <f t="shared" si="5"/>
        <v>1</v>
      </c>
      <c r="AL137" s="99"/>
      <c r="AO137" s="51"/>
    </row>
    <row r="138" spans="2:41" s="266" customFormat="1" ht="36" x14ac:dyDescent="0.25">
      <c r="B138" s="345"/>
      <c r="C138" s="349"/>
      <c r="D138" s="349"/>
      <c r="E138" s="349"/>
      <c r="F138" s="349"/>
      <c r="G138" s="37"/>
      <c r="H138" s="369" t="s">
        <v>227</v>
      </c>
      <c r="I138" s="375">
        <v>43270.424305555556</v>
      </c>
      <c r="J138" s="376" t="s">
        <v>1</v>
      </c>
      <c r="K138" s="367">
        <v>1</v>
      </c>
      <c r="L138" s="287"/>
      <c r="M138" s="51"/>
      <c r="N138" s="270" t="s">
        <v>343</v>
      </c>
      <c r="O138" s="314">
        <v>405</v>
      </c>
      <c r="P138" s="314" t="s">
        <v>595</v>
      </c>
      <c r="Q138" s="311">
        <v>0</v>
      </c>
      <c r="R138" s="311">
        <v>0</v>
      </c>
      <c r="S138" s="311">
        <v>0</v>
      </c>
      <c r="T138" s="311">
        <v>0</v>
      </c>
      <c r="U138" s="309"/>
      <c r="V138" s="309">
        <v>1</v>
      </c>
      <c r="W138" s="310">
        <v>0</v>
      </c>
      <c r="X138" s="310">
        <v>0</v>
      </c>
      <c r="Y138" s="310">
        <v>0</v>
      </c>
      <c r="Z138" s="310">
        <v>0</v>
      </c>
      <c r="AA138" s="310">
        <v>0</v>
      </c>
      <c r="AB138" s="310">
        <v>0</v>
      </c>
      <c r="AC138" s="310">
        <v>0</v>
      </c>
      <c r="AD138" s="310">
        <v>0</v>
      </c>
      <c r="AE138" s="309"/>
      <c r="AF138" s="309"/>
      <c r="AG138" s="309">
        <v>0</v>
      </c>
      <c r="AH138" s="309">
        <v>1</v>
      </c>
      <c r="AI138" s="311">
        <f t="shared" si="3"/>
        <v>1</v>
      </c>
      <c r="AJ138" s="311">
        <f t="shared" si="4"/>
        <v>0</v>
      </c>
      <c r="AK138" s="311">
        <f t="shared" si="5"/>
        <v>1</v>
      </c>
      <c r="AL138" s="99"/>
      <c r="AO138" s="51"/>
    </row>
    <row r="139" spans="2:41" s="266" customFormat="1" x14ac:dyDescent="0.25">
      <c r="B139" s="349"/>
      <c r="C139" s="349"/>
      <c r="D139" s="349"/>
      <c r="E139" s="349"/>
      <c r="F139" s="349"/>
      <c r="G139" s="37"/>
      <c r="H139" s="369"/>
      <c r="I139" s="375">
        <v>43258.503472222219</v>
      </c>
      <c r="J139" s="376" t="s">
        <v>1</v>
      </c>
      <c r="K139" s="367">
        <v>1</v>
      </c>
      <c r="L139" s="287"/>
      <c r="M139" s="51"/>
      <c r="N139" s="289" t="s">
        <v>7</v>
      </c>
      <c r="O139" s="289">
        <v>268</v>
      </c>
      <c r="P139" s="214" t="s">
        <v>43</v>
      </c>
      <c r="Q139" s="309">
        <v>0</v>
      </c>
      <c r="R139" s="309"/>
      <c r="S139" s="309"/>
      <c r="T139" s="309">
        <v>0</v>
      </c>
      <c r="U139" s="309"/>
      <c r="V139" s="309"/>
      <c r="W139" s="310">
        <v>0</v>
      </c>
      <c r="X139" s="310">
        <v>0</v>
      </c>
      <c r="Y139" s="310">
        <v>0</v>
      </c>
      <c r="Z139" s="310">
        <v>0</v>
      </c>
      <c r="AA139" s="310">
        <v>0</v>
      </c>
      <c r="AB139" s="310">
        <v>0</v>
      </c>
      <c r="AC139" s="310">
        <v>0</v>
      </c>
      <c r="AD139" s="310">
        <v>0</v>
      </c>
      <c r="AE139" s="309"/>
      <c r="AF139" s="309"/>
      <c r="AG139" s="309"/>
      <c r="AH139" s="309"/>
      <c r="AI139" s="311">
        <f t="shared" si="3"/>
        <v>0</v>
      </c>
      <c r="AJ139" s="311">
        <f t="shared" si="4"/>
        <v>0</v>
      </c>
      <c r="AK139" s="311">
        <f t="shared" si="5"/>
        <v>0</v>
      </c>
      <c r="AL139" s="99"/>
      <c r="AO139" s="51"/>
    </row>
    <row r="140" spans="2:41" s="266" customFormat="1" ht="24" x14ac:dyDescent="0.25">
      <c r="B140" s="349"/>
      <c r="C140" s="349"/>
      <c r="D140" s="349"/>
      <c r="E140" s="349"/>
      <c r="F140" s="349"/>
      <c r="G140" s="37"/>
      <c r="H140" s="369" t="s">
        <v>229</v>
      </c>
      <c r="I140" s="375">
        <v>43276.48333333333</v>
      </c>
      <c r="J140" s="376" t="s">
        <v>1</v>
      </c>
      <c r="K140" s="367">
        <v>1</v>
      </c>
      <c r="L140" s="287"/>
      <c r="M140" s="51"/>
      <c r="N140" s="312" t="s">
        <v>7</v>
      </c>
      <c r="O140" s="313">
        <v>166</v>
      </c>
      <c r="P140" s="214" t="s">
        <v>23</v>
      </c>
      <c r="Q140" s="309">
        <v>0</v>
      </c>
      <c r="R140" s="309"/>
      <c r="S140" s="309"/>
      <c r="T140" s="309">
        <v>0</v>
      </c>
      <c r="U140" s="309"/>
      <c r="V140" s="309"/>
      <c r="W140" s="310">
        <v>0</v>
      </c>
      <c r="X140" s="310">
        <v>0</v>
      </c>
      <c r="Y140" s="310">
        <v>0</v>
      </c>
      <c r="Z140" s="310">
        <v>0</v>
      </c>
      <c r="AA140" s="310">
        <v>0</v>
      </c>
      <c r="AB140" s="310">
        <v>0</v>
      </c>
      <c r="AC140" s="310">
        <v>0</v>
      </c>
      <c r="AD140" s="310">
        <v>0</v>
      </c>
      <c r="AE140" s="309"/>
      <c r="AF140" s="309"/>
      <c r="AG140" s="309"/>
      <c r="AH140" s="309"/>
      <c r="AI140" s="311">
        <f t="shared" si="3"/>
        <v>0</v>
      </c>
      <c r="AJ140" s="311">
        <f t="shared" si="4"/>
        <v>0</v>
      </c>
      <c r="AK140" s="311">
        <f t="shared" si="5"/>
        <v>0</v>
      </c>
      <c r="AL140" s="99"/>
      <c r="AO140" s="51"/>
    </row>
    <row r="141" spans="2:41" s="266" customFormat="1" x14ac:dyDescent="0.25">
      <c r="B141" s="349"/>
      <c r="C141" s="349"/>
      <c r="D141" s="349"/>
      <c r="E141" s="349"/>
      <c r="F141" s="349"/>
      <c r="G141" s="37"/>
      <c r="H141" s="369"/>
      <c r="I141" s="375">
        <v>43255.749305555553</v>
      </c>
      <c r="J141" s="376" t="s">
        <v>1</v>
      </c>
      <c r="K141" s="367">
        <v>1</v>
      </c>
      <c r="L141" s="287"/>
      <c r="M141" s="51"/>
      <c r="N141" s="312" t="s">
        <v>41</v>
      </c>
      <c r="O141" s="313">
        <v>126</v>
      </c>
      <c r="P141" s="214" t="s">
        <v>42</v>
      </c>
      <c r="Q141" s="309">
        <v>0</v>
      </c>
      <c r="R141" s="309"/>
      <c r="S141" s="309"/>
      <c r="T141" s="309">
        <v>0</v>
      </c>
      <c r="U141" s="309"/>
      <c r="V141" s="309"/>
      <c r="W141" s="310">
        <v>0</v>
      </c>
      <c r="X141" s="310">
        <v>0</v>
      </c>
      <c r="Y141" s="310">
        <v>0</v>
      </c>
      <c r="Z141" s="310">
        <v>0</v>
      </c>
      <c r="AA141" s="310">
        <v>0</v>
      </c>
      <c r="AB141" s="310">
        <v>0</v>
      </c>
      <c r="AC141" s="310">
        <v>0</v>
      </c>
      <c r="AD141" s="310">
        <v>0</v>
      </c>
      <c r="AE141" s="309"/>
      <c r="AF141" s="309"/>
      <c r="AG141" s="309"/>
      <c r="AH141" s="309"/>
      <c r="AI141" s="311">
        <f t="shared" si="3"/>
        <v>0</v>
      </c>
      <c r="AJ141" s="311">
        <f t="shared" si="4"/>
        <v>0</v>
      </c>
      <c r="AK141" s="311">
        <f t="shared" si="5"/>
        <v>0</v>
      </c>
      <c r="AL141" s="99"/>
      <c r="AO141" s="51"/>
    </row>
    <row r="142" spans="2:41" s="266" customFormat="1" ht="24" x14ac:dyDescent="0.25">
      <c r="B142" s="349"/>
      <c r="C142" s="349"/>
      <c r="D142" s="349"/>
      <c r="E142" s="349"/>
      <c r="F142" s="349"/>
      <c r="G142" s="37"/>
      <c r="H142" s="369" t="s">
        <v>240</v>
      </c>
      <c r="I142" s="375">
        <v>43276.706944444442</v>
      </c>
      <c r="J142" s="376" t="s">
        <v>1</v>
      </c>
      <c r="K142" s="367">
        <v>1</v>
      </c>
      <c r="L142" s="287"/>
      <c r="M142" s="51"/>
      <c r="N142" s="289" t="s">
        <v>71</v>
      </c>
      <c r="O142" s="289">
        <v>264</v>
      </c>
      <c r="P142" s="214" t="s">
        <v>168</v>
      </c>
      <c r="Q142" s="309">
        <v>0</v>
      </c>
      <c r="R142" s="309"/>
      <c r="S142" s="309"/>
      <c r="T142" s="309">
        <v>0</v>
      </c>
      <c r="U142" s="309"/>
      <c r="V142" s="309"/>
      <c r="W142" s="310">
        <v>0</v>
      </c>
      <c r="X142" s="310">
        <v>0</v>
      </c>
      <c r="Y142" s="310">
        <v>0</v>
      </c>
      <c r="Z142" s="310">
        <v>0</v>
      </c>
      <c r="AA142" s="310">
        <v>0</v>
      </c>
      <c r="AB142" s="310">
        <v>0</v>
      </c>
      <c r="AC142" s="310">
        <v>0</v>
      </c>
      <c r="AD142" s="310">
        <v>0</v>
      </c>
      <c r="AE142" s="309"/>
      <c r="AF142" s="309"/>
      <c r="AG142" s="309"/>
      <c r="AH142" s="309"/>
      <c r="AI142" s="311">
        <f t="shared" si="3"/>
        <v>0</v>
      </c>
      <c r="AJ142" s="311">
        <f t="shared" si="4"/>
        <v>0</v>
      </c>
      <c r="AK142" s="311">
        <f t="shared" si="5"/>
        <v>0</v>
      </c>
      <c r="AL142" s="99"/>
      <c r="AO142" s="51"/>
    </row>
    <row r="143" spans="2:41" s="266" customFormat="1" x14ac:dyDescent="0.25">
      <c r="B143" s="349"/>
      <c r="C143" s="349"/>
      <c r="D143" s="349"/>
      <c r="E143" s="349"/>
      <c r="F143" s="349"/>
      <c r="G143" s="37"/>
      <c r="H143" s="369"/>
      <c r="I143" s="375">
        <v>43260.481249999997</v>
      </c>
      <c r="J143" s="376" t="s">
        <v>1</v>
      </c>
      <c r="K143" s="367">
        <v>1</v>
      </c>
      <c r="L143" s="287"/>
      <c r="M143" s="51"/>
      <c r="N143" s="312" t="s">
        <v>29</v>
      </c>
      <c r="O143" s="313">
        <v>176</v>
      </c>
      <c r="P143" s="214" t="s">
        <v>262</v>
      </c>
      <c r="Q143" s="309">
        <v>0</v>
      </c>
      <c r="R143" s="309"/>
      <c r="S143" s="309"/>
      <c r="T143" s="309">
        <v>0</v>
      </c>
      <c r="U143" s="309"/>
      <c r="V143" s="309"/>
      <c r="W143" s="310">
        <v>0</v>
      </c>
      <c r="X143" s="310">
        <v>0</v>
      </c>
      <c r="Y143" s="310">
        <v>0</v>
      </c>
      <c r="Z143" s="310">
        <v>0</v>
      </c>
      <c r="AA143" s="310">
        <v>0</v>
      </c>
      <c r="AB143" s="310">
        <v>0</v>
      </c>
      <c r="AC143" s="310">
        <v>0</v>
      </c>
      <c r="AD143" s="310">
        <v>0</v>
      </c>
      <c r="AE143" s="309"/>
      <c r="AF143" s="309"/>
      <c r="AG143" s="309"/>
      <c r="AH143" s="309"/>
      <c r="AI143" s="311">
        <f t="shared" si="3"/>
        <v>0</v>
      </c>
      <c r="AJ143" s="311">
        <f t="shared" si="4"/>
        <v>0</v>
      </c>
      <c r="AK143" s="311">
        <f t="shared" si="5"/>
        <v>0</v>
      </c>
      <c r="AL143" s="99"/>
      <c r="AO143" s="51"/>
    </row>
    <row r="144" spans="2:41" s="266" customFormat="1" x14ac:dyDescent="0.25">
      <c r="B144" s="349"/>
      <c r="C144" s="349"/>
      <c r="D144" s="349"/>
      <c r="E144" s="349"/>
      <c r="F144" s="349"/>
      <c r="G144" s="37"/>
      <c r="H144" s="369"/>
      <c r="I144" s="375">
        <v>43255.505555555559</v>
      </c>
      <c r="J144" s="376" t="s">
        <v>1</v>
      </c>
      <c r="K144" s="367">
        <v>1</v>
      </c>
      <c r="L144" s="287"/>
      <c r="M144" s="51"/>
      <c r="N144" s="312" t="s">
        <v>87</v>
      </c>
      <c r="O144" s="313">
        <v>447</v>
      </c>
      <c r="P144" s="214" t="s">
        <v>323</v>
      </c>
      <c r="Q144" s="309">
        <v>0</v>
      </c>
      <c r="R144" s="309"/>
      <c r="S144" s="309"/>
      <c r="T144" s="309">
        <v>0</v>
      </c>
      <c r="U144" s="309"/>
      <c r="V144" s="309"/>
      <c r="W144" s="310">
        <v>0</v>
      </c>
      <c r="X144" s="310">
        <v>0</v>
      </c>
      <c r="Y144" s="310">
        <v>0</v>
      </c>
      <c r="Z144" s="310">
        <v>0</v>
      </c>
      <c r="AA144" s="310">
        <v>0</v>
      </c>
      <c r="AB144" s="310">
        <v>0</v>
      </c>
      <c r="AC144" s="310">
        <v>0</v>
      </c>
      <c r="AD144" s="310">
        <v>0</v>
      </c>
      <c r="AE144" s="309"/>
      <c r="AF144" s="309"/>
      <c r="AG144" s="309"/>
      <c r="AH144" s="309"/>
      <c r="AI144" s="311">
        <f t="shared" si="3"/>
        <v>0</v>
      </c>
      <c r="AJ144" s="311">
        <f t="shared" si="4"/>
        <v>0</v>
      </c>
      <c r="AK144" s="311">
        <f t="shared" si="5"/>
        <v>0</v>
      </c>
      <c r="AL144" s="99"/>
      <c r="AO144" s="51"/>
    </row>
    <row r="145" spans="2:41" s="266" customFormat="1" ht="36" x14ac:dyDescent="0.25">
      <c r="B145" s="349"/>
      <c r="C145" s="349"/>
      <c r="D145" s="349"/>
      <c r="E145" s="349"/>
      <c r="F145" s="349"/>
      <c r="G145" s="37"/>
      <c r="H145" s="369" t="s">
        <v>302</v>
      </c>
      <c r="I145" s="375">
        <v>43273.749305555553</v>
      </c>
      <c r="J145" s="376" t="s">
        <v>2</v>
      </c>
      <c r="K145" s="367">
        <v>1</v>
      </c>
      <c r="L145" s="287"/>
      <c r="M145" s="51"/>
      <c r="N145" s="312" t="s">
        <v>39</v>
      </c>
      <c r="O145" s="313">
        <v>177</v>
      </c>
      <c r="P145" s="214" t="s">
        <v>130</v>
      </c>
      <c r="Q145" s="309">
        <v>0</v>
      </c>
      <c r="R145" s="309"/>
      <c r="S145" s="309"/>
      <c r="T145" s="309">
        <v>0</v>
      </c>
      <c r="U145" s="309"/>
      <c r="V145" s="309"/>
      <c r="W145" s="310">
        <v>0</v>
      </c>
      <c r="X145" s="310">
        <v>0</v>
      </c>
      <c r="Y145" s="310">
        <v>0</v>
      </c>
      <c r="Z145" s="310">
        <v>0</v>
      </c>
      <c r="AA145" s="310">
        <v>0</v>
      </c>
      <c r="AB145" s="310">
        <v>0</v>
      </c>
      <c r="AC145" s="310">
        <v>0</v>
      </c>
      <c r="AD145" s="310">
        <v>0</v>
      </c>
      <c r="AE145" s="309"/>
      <c r="AF145" s="309"/>
      <c r="AG145" s="309"/>
      <c r="AH145" s="309"/>
      <c r="AI145" s="311">
        <f t="shared" ref="AI145:AI208" si="6">+SUM(Q145:V145)</f>
        <v>0</v>
      </c>
      <c r="AJ145" s="311">
        <f t="shared" ref="AJ145:AJ208" si="7">+W145+Y145+AA145+AC145+AE145+AG145</f>
        <v>0</v>
      </c>
      <c r="AK145" s="311">
        <f t="shared" ref="AK145:AK208" si="8">+X145+Z145+AB145+AD145+AF145+AH145</f>
        <v>0</v>
      </c>
      <c r="AL145" s="99"/>
      <c r="AO145" s="51"/>
    </row>
    <row r="146" spans="2:41" s="266" customFormat="1" x14ac:dyDescent="0.25">
      <c r="B146" s="349"/>
      <c r="C146" s="349"/>
      <c r="D146" s="349"/>
      <c r="E146" s="349"/>
      <c r="F146" s="349"/>
      <c r="G146" s="37"/>
      <c r="H146" s="369"/>
      <c r="I146" s="375">
        <v>43273.417361111111</v>
      </c>
      <c r="J146" s="376" t="s">
        <v>2</v>
      </c>
      <c r="K146" s="367">
        <v>1</v>
      </c>
      <c r="L146" s="287"/>
      <c r="M146" s="51"/>
      <c r="N146" s="312" t="s">
        <v>7</v>
      </c>
      <c r="O146" s="313">
        <v>308</v>
      </c>
      <c r="P146" s="214" t="s">
        <v>122</v>
      </c>
      <c r="Q146" s="309">
        <v>0</v>
      </c>
      <c r="R146" s="309"/>
      <c r="S146" s="309"/>
      <c r="T146" s="309">
        <v>0</v>
      </c>
      <c r="U146" s="309"/>
      <c r="V146" s="309"/>
      <c r="W146" s="310">
        <v>0</v>
      </c>
      <c r="X146" s="310">
        <v>0</v>
      </c>
      <c r="Y146" s="310">
        <v>0</v>
      </c>
      <c r="Z146" s="310">
        <v>0</v>
      </c>
      <c r="AA146" s="310">
        <v>0</v>
      </c>
      <c r="AB146" s="310">
        <v>0</v>
      </c>
      <c r="AC146" s="310">
        <v>0</v>
      </c>
      <c r="AD146" s="310">
        <v>0</v>
      </c>
      <c r="AE146" s="309"/>
      <c r="AF146" s="309"/>
      <c r="AG146" s="309"/>
      <c r="AH146" s="309"/>
      <c r="AI146" s="311">
        <f t="shared" si="6"/>
        <v>0</v>
      </c>
      <c r="AJ146" s="311">
        <f t="shared" si="7"/>
        <v>0</v>
      </c>
      <c r="AK146" s="311">
        <f t="shared" si="8"/>
        <v>0</v>
      </c>
      <c r="AL146" s="99"/>
      <c r="AO146" s="51"/>
    </row>
    <row r="147" spans="2:41" s="266" customFormat="1" ht="24" x14ac:dyDescent="0.25">
      <c r="B147" s="349"/>
      <c r="C147" s="349"/>
      <c r="D147" s="349"/>
      <c r="E147" s="349"/>
      <c r="F147" s="349"/>
      <c r="G147" s="37"/>
      <c r="H147" s="369" t="s">
        <v>420</v>
      </c>
      <c r="I147" s="375">
        <v>43274.839583333334</v>
      </c>
      <c r="J147" s="376" t="s">
        <v>2</v>
      </c>
      <c r="K147" s="367">
        <v>1</v>
      </c>
      <c r="L147" s="287"/>
      <c r="M147" s="51"/>
      <c r="N147" s="289" t="s">
        <v>54</v>
      </c>
      <c r="O147" s="289">
        <v>452</v>
      </c>
      <c r="P147" s="289" t="s">
        <v>263</v>
      </c>
      <c r="Q147" s="309">
        <v>0</v>
      </c>
      <c r="R147" s="309"/>
      <c r="S147" s="309"/>
      <c r="T147" s="309">
        <v>0</v>
      </c>
      <c r="U147" s="309"/>
      <c r="V147" s="309"/>
      <c r="W147" s="310">
        <v>0</v>
      </c>
      <c r="X147" s="310">
        <v>0</v>
      </c>
      <c r="Y147" s="310">
        <v>0</v>
      </c>
      <c r="Z147" s="310">
        <v>0</v>
      </c>
      <c r="AA147" s="310">
        <v>0</v>
      </c>
      <c r="AB147" s="310">
        <v>0</v>
      </c>
      <c r="AC147" s="310">
        <v>0</v>
      </c>
      <c r="AD147" s="310">
        <v>0</v>
      </c>
      <c r="AE147" s="309"/>
      <c r="AF147" s="309"/>
      <c r="AG147" s="309"/>
      <c r="AH147" s="309"/>
      <c r="AI147" s="311">
        <f t="shared" si="6"/>
        <v>0</v>
      </c>
      <c r="AJ147" s="311">
        <f t="shared" si="7"/>
        <v>0</v>
      </c>
      <c r="AK147" s="311">
        <f t="shared" si="8"/>
        <v>0</v>
      </c>
      <c r="AL147" s="99"/>
      <c r="AO147" s="51"/>
    </row>
    <row r="148" spans="2:41" s="266" customFormat="1" ht="36" x14ac:dyDescent="0.25">
      <c r="B148" s="349"/>
      <c r="C148" s="349"/>
      <c r="D148" s="349"/>
      <c r="E148" s="349"/>
      <c r="F148" s="349"/>
      <c r="G148" s="37"/>
      <c r="H148" s="369" t="s">
        <v>277</v>
      </c>
      <c r="I148" s="375">
        <v>43257.506249999999</v>
      </c>
      <c r="J148" s="376" t="s">
        <v>1</v>
      </c>
      <c r="K148" s="367">
        <v>1</v>
      </c>
      <c r="L148" s="287"/>
      <c r="M148" s="51"/>
      <c r="N148" s="312" t="s">
        <v>65</v>
      </c>
      <c r="O148" s="313">
        <v>148</v>
      </c>
      <c r="P148" s="214" t="s">
        <v>66</v>
      </c>
      <c r="Q148" s="309">
        <v>0</v>
      </c>
      <c r="R148" s="309"/>
      <c r="S148" s="309"/>
      <c r="T148" s="309">
        <v>0</v>
      </c>
      <c r="U148" s="309"/>
      <c r="V148" s="309"/>
      <c r="W148" s="310">
        <v>0</v>
      </c>
      <c r="X148" s="310">
        <v>0</v>
      </c>
      <c r="Y148" s="310">
        <v>0</v>
      </c>
      <c r="Z148" s="310">
        <v>0</v>
      </c>
      <c r="AA148" s="310">
        <v>0</v>
      </c>
      <c r="AB148" s="310">
        <v>0</v>
      </c>
      <c r="AC148" s="310">
        <v>0</v>
      </c>
      <c r="AD148" s="310">
        <v>0</v>
      </c>
      <c r="AE148" s="309"/>
      <c r="AF148" s="309"/>
      <c r="AG148" s="309"/>
      <c r="AH148" s="309"/>
      <c r="AI148" s="311">
        <f t="shared" si="6"/>
        <v>0</v>
      </c>
      <c r="AJ148" s="311">
        <f t="shared" si="7"/>
        <v>0</v>
      </c>
      <c r="AK148" s="311">
        <f t="shared" si="8"/>
        <v>0</v>
      </c>
      <c r="AL148" s="99"/>
      <c r="AO148" s="51"/>
    </row>
    <row r="149" spans="2:41" s="266" customFormat="1" ht="36" x14ac:dyDescent="0.25">
      <c r="B149" s="349"/>
      <c r="C149" s="349"/>
      <c r="D149" s="349"/>
      <c r="E149" s="349"/>
      <c r="F149" s="349"/>
      <c r="G149" s="37"/>
      <c r="H149" s="369" t="s">
        <v>529</v>
      </c>
      <c r="I149" s="375">
        <v>43270.597916666666</v>
      </c>
      <c r="J149" s="376" t="s">
        <v>1</v>
      </c>
      <c r="K149" s="367">
        <v>1</v>
      </c>
      <c r="L149" s="287"/>
      <c r="M149" s="51"/>
      <c r="N149" s="312" t="s">
        <v>7</v>
      </c>
      <c r="O149" s="313">
        <v>171</v>
      </c>
      <c r="P149" s="214" t="s">
        <v>89</v>
      </c>
      <c r="Q149" s="309">
        <v>0</v>
      </c>
      <c r="R149" s="309"/>
      <c r="S149" s="309"/>
      <c r="T149" s="309">
        <v>0</v>
      </c>
      <c r="U149" s="309"/>
      <c r="V149" s="309"/>
      <c r="W149" s="310">
        <v>0</v>
      </c>
      <c r="X149" s="310">
        <v>0</v>
      </c>
      <c r="Y149" s="310">
        <v>0</v>
      </c>
      <c r="Z149" s="310">
        <v>0</v>
      </c>
      <c r="AA149" s="310">
        <v>0</v>
      </c>
      <c r="AB149" s="310">
        <v>0</v>
      </c>
      <c r="AC149" s="310">
        <v>0</v>
      </c>
      <c r="AD149" s="310">
        <v>0</v>
      </c>
      <c r="AE149" s="309"/>
      <c r="AF149" s="309"/>
      <c r="AG149" s="309"/>
      <c r="AH149" s="309"/>
      <c r="AI149" s="311">
        <f t="shared" si="6"/>
        <v>0</v>
      </c>
      <c r="AJ149" s="311">
        <f t="shared" si="7"/>
        <v>0</v>
      </c>
      <c r="AK149" s="311">
        <f t="shared" si="8"/>
        <v>0</v>
      </c>
      <c r="AL149" s="99"/>
      <c r="AO149" s="51"/>
    </row>
    <row r="150" spans="2:41" s="266" customFormat="1" x14ac:dyDescent="0.25">
      <c r="B150" s="349"/>
      <c r="C150" s="349"/>
      <c r="D150" s="349"/>
      <c r="E150" s="349"/>
      <c r="F150" s="349"/>
      <c r="G150" s="37"/>
      <c r="H150" s="369"/>
      <c r="I150" s="375">
        <v>43257.522916666669</v>
      </c>
      <c r="J150" s="376" t="s">
        <v>1</v>
      </c>
      <c r="K150" s="367">
        <v>1</v>
      </c>
      <c r="L150" s="287"/>
      <c r="M150" s="51"/>
      <c r="N150" s="289" t="s">
        <v>7</v>
      </c>
      <c r="O150" s="289">
        <v>384</v>
      </c>
      <c r="P150" s="214" t="s">
        <v>94</v>
      </c>
      <c r="Q150" s="309">
        <v>0</v>
      </c>
      <c r="R150" s="309"/>
      <c r="S150" s="309"/>
      <c r="T150" s="309">
        <v>0</v>
      </c>
      <c r="U150" s="309"/>
      <c r="V150" s="309"/>
      <c r="W150" s="310">
        <v>0</v>
      </c>
      <c r="X150" s="310">
        <v>0</v>
      </c>
      <c r="Y150" s="310">
        <v>0</v>
      </c>
      <c r="Z150" s="310">
        <v>0</v>
      </c>
      <c r="AA150" s="310">
        <v>0</v>
      </c>
      <c r="AB150" s="310">
        <v>0</v>
      </c>
      <c r="AC150" s="310">
        <v>0</v>
      </c>
      <c r="AD150" s="310">
        <v>0</v>
      </c>
      <c r="AE150" s="309"/>
      <c r="AF150" s="309"/>
      <c r="AG150" s="309"/>
      <c r="AH150" s="309"/>
      <c r="AI150" s="311">
        <f t="shared" si="6"/>
        <v>0</v>
      </c>
      <c r="AJ150" s="311">
        <f t="shared" si="7"/>
        <v>0</v>
      </c>
      <c r="AK150" s="311">
        <f t="shared" si="8"/>
        <v>0</v>
      </c>
      <c r="AL150" s="99"/>
      <c r="AO150" s="51"/>
    </row>
    <row r="151" spans="2:41" s="266" customFormat="1" x14ac:dyDescent="0.25">
      <c r="B151" s="350"/>
      <c r="C151" s="350"/>
      <c r="D151" s="350"/>
      <c r="E151" s="350"/>
      <c r="F151" s="350"/>
      <c r="G151" s="37"/>
      <c r="H151" s="369"/>
      <c r="I151" s="375">
        <v>43252.661111111112</v>
      </c>
      <c r="J151" s="376" t="s">
        <v>2</v>
      </c>
      <c r="K151" s="367">
        <v>1</v>
      </c>
      <c r="L151" s="287"/>
      <c r="M151" s="51"/>
      <c r="N151" s="312" t="s">
        <v>19</v>
      </c>
      <c r="O151" s="313">
        <v>109</v>
      </c>
      <c r="P151" s="214" t="s">
        <v>26</v>
      </c>
      <c r="Q151" s="309">
        <v>0</v>
      </c>
      <c r="R151" s="309"/>
      <c r="S151" s="309"/>
      <c r="T151" s="309">
        <v>0</v>
      </c>
      <c r="U151" s="309"/>
      <c r="V151" s="309"/>
      <c r="W151" s="310">
        <v>0</v>
      </c>
      <c r="X151" s="310">
        <v>0</v>
      </c>
      <c r="Y151" s="310">
        <v>0</v>
      </c>
      <c r="Z151" s="310">
        <v>0</v>
      </c>
      <c r="AA151" s="310">
        <v>0</v>
      </c>
      <c r="AB151" s="310">
        <v>0</v>
      </c>
      <c r="AC151" s="310">
        <v>0</v>
      </c>
      <c r="AD151" s="310">
        <v>0</v>
      </c>
      <c r="AE151" s="309"/>
      <c r="AF151" s="309"/>
      <c r="AG151" s="309"/>
      <c r="AH151" s="309"/>
      <c r="AI151" s="311">
        <f t="shared" si="6"/>
        <v>0</v>
      </c>
      <c r="AJ151" s="311">
        <f t="shared" si="7"/>
        <v>0</v>
      </c>
      <c r="AK151" s="311">
        <f t="shared" si="8"/>
        <v>0</v>
      </c>
      <c r="AL151" s="99"/>
      <c r="AO151" s="51"/>
    </row>
    <row r="152" spans="2:41" s="266" customFormat="1" ht="36" x14ac:dyDescent="0.25">
      <c r="B152" s="350"/>
      <c r="C152" s="350"/>
      <c r="D152" s="350"/>
      <c r="E152" s="350"/>
      <c r="F152" s="350"/>
      <c r="G152" s="37"/>
      <c r="H152" s="369" t="s">
        <v>307</v>
      </c>
      <c r="I152" s="375">
        <v>43253.490277777775</v>
      </c>
      <c r="J152" s="376" t="s">
        <v>1</v>
      </c>
      <c r="K152" s="367">
        <v>1</v>
      </c>
      <c r="L152" s="287"/>
      <c r="M152" s="51"/>
      <c r="N152" s="312" t="s">
        <v>7</v>
      </c>
      <c r="O152" s="313">
        <v>156</v>
      </c>
      <c r="P152" s="214" t="s">
        <v>297</v>
      </c>
      <c r="Q152" s="309">
        <v>0</v>
      </c>
      <c r="R152" s="309"/>
      <c r="S152" s="309"/>
      <c r="T152" s="309">
        <v>0</v>
      </c>
      <c r="U152" s="309"/>
      <c r="V152" s="309"/>
      <c r="W152" s="310">
        <v>0</v>
      </c>
      <c r="X152" s="310">
        <v>0</v>
      </c>
      <c r="Y152" s="310">
        <v>0</v>
      </c>
      <c r="Z152" s="310">
        <v>0</v>
      </c>
      <c r="AA152" s="310">
        <v>0</v>
      </c>
      <c r="AB152" s="310">
        <v>0</v>
      </c>
      <c r="AC152" s="310">
        <v>0</v>
      </c>
      <c r="AD152" s="310">
        <v>0</v>
      </c>
      <c r="AE152" s="309"/>
      <c r="AF152" s="309"/>
      <c r="AG152" s="309"/>
      <c r="AH152" s="309"/>
      <c r="AI152" s="311">
        <f t="shared" si="6"/>
        <v>0</v>
      </c>
      <c r="AJ152" s="311">
        <f t="shared" si="7"/>
        <v>0</v>
      </c>
      <c r="AK152" s="311">
        <f t="shared" si="8"/>
        <v>0</v>
      </c>
      <c r="AL152" s="99"/>
      <c r="AO152" s="51"/>
    </row>
    <row r="153" spans="2:41" s="266" customFormat="1" ht="24" x14ac:dyDescent="0.25">
      <c r="B153" s="350"/>
      <c r="C153" s="350"/>
      <c r="D153" s="350"/>
      <c r="E153" s="350"/>
      <c r="F153" s="350"/>
      <c r="G153" s="37"/>
      <c r="H153" s="369" t="s">
        <v>435</v>
      </c>
      <c r="I153" s="375">
        <v>43281.611111111109</v>
      </c>
      <c r="J153" s="376" t="s">
        <v>2</v>
      </c>
      <c r="K153" s="367">
        <v>1</v>
      </c>
      <c r="L153" s="287"/>
      <c r="M153" s="51"/>
      <c r="N153" s="312" t="s">
        <v>39</v>
      </c>
      <c r="O153" s="313">
        <v>179</v>
      </c>
      <c r="P153" s="214" t="s">
        <v>47</v>
      </c>
      <c r="Q153" s="309">
        <v>0</v>
      </c>
      <c r="R153" s="309"/>
      <c r="S153" s="309"/>
      <c r="T153" s="309">
        <v>0</v>
      </c>
      <c r="U153" s="309"/>
      <c r="V153" s="309"/>
      <c r="W153" s="310">
        <v>0</v>
      </c>
      <c r="X153" s="310">
        <v>0</v>
      </c>
      <c r="Y153" s="310">
        <v>0</v>
      </c>
      <c r="Z153" s="310">
        <v>0</v>
      </c>
      <c r="AA153" s="310">
        <v>0</v>
      </c>
      <c r="AB153" s="310">
        <v>0</v>
      </c>
      <c r="AC153" s="310">
        <v>0</v>
      </c>
      <c r="AD153" s="310">
        <v>0</v>
      </c>
      <c r="AE153" s="309"/>
      <c r="AF153" s="309"/>
      <c r="AG153" s="309"/>
      <c r="AH153" s="309"/>
      <c r="AI153" s="311">
        <f t="shared" si="6"/>
        <v>0</v>
      </c>
      <c r="AJ153" s="311">
        <f t="shared" si="7"/>
        <v>0</v>
      </c>
      <c r="AK153" s="311">
        <f t="shared" si="8"/>
        <v>0</v>
      </c>
      <c r="AL153" s="99"/>
      <c r="AO153" s="51"/>
    </row>
    <row r="154" spans="2:41" s="266" customFormat="1" x14ac:dyDescent="0.25">
      <c r="B154" s="350"/>
      <c r="C154" s="350"/>
      <c r="D154" s="350"/>
      <c r="E154" s="350"/>
      <c r="F154" s="350"/>
      <c r="G154" s="37"/>
      <c r="H154" s="369" t="s">
        <v>545</v>
      </c>
      <c r="I154" s="375">
        <v>43272.573611111111</v>
      </c>
      <c r="J154" s="376" t="s">
        <v>1</v>
      </c>
      <c r="K154" s="367">
        <v>1</v>
      </c>
      <c r="L154" s="287"/>
      <c r="M154" s="51"/>
      <c r="N154" s="289" t="s">
        <v>7</v>
      </c>
      <c r="O154" s="289">
        <v>245</v>
      </c>
      <c r="P154" s="214" t="s">
        <v>148</v>
      </c>
      <c r="Q154" s="309">
        <v>0</v>
      </c>
      <c r="R154" s="309"/>
      <c r="S154" s="309"/>
      <c r="T154" s="309">
        <v>0</v>
      </c>
      <c r="U154" s="309"/>
      <c r="V154" s="309"/>
      <c r="W154" s="310">
        <v>0</v>
      </c>
      <c r="X154" s="310">
        <v>0</v>
      </c>
      <c r="Y154" s="310">
        <v>0</v>
      </c>
      <c r="Z154" s="310">
        <v>0</v>
      </c>
      <c r="AA154" s="310">
        <v>0</v>
      </c>
      <c r="AB154" s="310">
        <v>0</v>
      </c>
      <c r="AC154" s="310">
        <v>0</v>
      </c>
      <c r="AD154" s="310">
        <v>0</v>
      </c>
      <c r="AE154" s="309"/>
      <c r="AF154" s="309"/>
      <c r="AG154" s="309"/>
      <c r="AH154" s="309"/>
      <c r="AI154" s="311">
        <f t="shared" si="6"/>
        <v>0</v>
      </c>
      <c r="AJ154" s="311">
        <f t="shared" si="7"/>
        <v>0</v>
      </c>
      <c r="AK154" s="311">
        <f t="shared" si="8"/>
        <v>0</v>
      </c>
      <c r="AL154" s="99"/>
      <c r="AO154" s="51"/>
    </row>
    <row r="155" spans="2:41" s="266" customFormat="1" x14ac:dyDescent="0.25">
      <c r="B155" s="350"/>
      <c r="C155" s="350"/>
      <c r="D155" s="350"/>
      <c r="E155" s="350"/>
      <c r="F155" s="350"/>
      <c r="G155" s="37"/>
      <c r="H155" s="369"/>
      <c r="I155" s="375">
        <v>43271.61041666667</v>
      </c>
      <c r="J155" s="366" t="s">
        <v>560</v>
      </c>
      <c r="K155" s="367">
        <v>1</v>
      </c>
      <c r="L155" s="287"/>
      <c r="M155" s="51"/>
      <c r="N155" s="289" t="s">
        <v>54</v>
      </c>
      <c r="O155" s="289">
        <v>249</v>
      </c>
      <c r="P155" s="214" t="s">
        <v>167</v>
      </c>
      <c r="Q155" s="309">
        <v>0</v>
      </c>
      <c r="R155" s="309"/>
      <c r="S155" s="309"/>
      <c r="T155" s="309">
        <v>0</v>
      </c>
      <c r="U155" s="309"/>
      <c r="V155" s="309"/>
      <c r="W155" s="310">
        <v>0</v>
      </c>
      <c r="X155" s="310">
        <v>0</v>
      </c>
      <c r="Y155" s="310">
        <v>0</v>
      </c>
      <c r="Z155" s="310">
        <v>0</v>
      </c>
      <c r="AA155" s="310">
        <v>0</v>
      </c>
      <c r="AB155" s="310">
        <v>0</v>
      </c>
      <c r="AC155" s="310">
        <v>0</v>
      </c>
      <c r="AD155" s="310">
        <v>0</v>
      </c>
      <c r="AE155" s="309"/>
      <c r="AF155" s="309"/>
      <c r="AG155" s="309"/>
      <c r="AH155" s="309"/>
      <c r="AI155" s="311">
        <f t="shared" si="6"/>
        <v>0</v>
      </c>
      <c r="AJ155" s="311">
        <f t="shared" si="7"/>
        <v>0</v>
      </c>
      <c r="AK155" s="311">
        <f t="shared" si="8"/>
        <v>0</v>
      </c>
      <c r="AL155" s="99"/>
      <c r="AO155" s="51"/>
    </row>
    <row r="156" spans="2:41" s="266" customFormat="1" ht="24" x14ac:dyDescent="0.25">
      <c r="B156" s="350"/>
      <c r="C156" s="350"/>
      <c r="D156" s="350"/>
      <c r="E156" s="350"/>
      <c r="F156" s="350"/>
      <c r="G156" s="37"/>
      <c r="H156" s="369" t="s">
        <v>546</v>
      </c>
      <c r="I156" s="375">
        <v>43279.714583333334</v>
      </c>
      <c r="J156" s="376" t="s">
        <v>1</v>
      </c>
      <c r="K156" s="367">
        <v>1</v>
      </c>
      <c r="L156" s="287"/>
      <c r="M156" s="51"/>
      <c r="N156" s="289" t="s">
        <v>109</v>
      </c>
      <c r="O156" s="289">
        <v>116</v>
      </c>
      <c r="P156" s="214" t="s">
        <v>178</v>
      </c>
      <c r="Q156" s="309">
        <v>0</v>
      </c>
      <c r="R156" s="309"/>
      <c r="S156" s="309"/>
      <c r="T156" s="309">
        <v>0</v>
      </c>
      <c r="U156" s="309"/>
      <c r="V156" s="309"/>
      <c r="W156" s="310">
        <v>0</v>
      </c>
      <c r="X156" s="310">
        <v>0</v>
      </c>
      <c r="Y156" s="310">
        <v>0</v>
      </c>
      <c r="Z156" s="310">
        <v>0</v>
      </c>
      <c r="AA156" s="310">
        <v>0</v>
      </c>
      <c r="AB156" s="310">
        <v>0</v>
      </c>
      <c r="AC156" s="310">
        <v>0</v>
      </c>
      <c r="AD156" s="310">
        <v>0</v>
      </c>
      <c r="AE156" s="309"/>
      <c r="AF156" s="309"/>
      <c r="AG156" s="309"/>
      <c r="AH156" s="309"/>
      <c r="AI156" s="311">
        <f t="shared" si="6"/>
        <v>0</v>
      </c>
      <c r="AJ156" s="311">
        <f t="shared" si="7"/>
        <v>0</v>
      </c>
      <c r="AK156" s="311">
        <f t="shared" si="8"/>
        <v>0</v>
      </c>
      <c r="AL156" s="99"/>
      <c r="AO156" s="51"/>
    </row>
    <row r="157" spans="2:41" s="266" customFormat="1" ht="24" x14ac:dyDescent="0.25">
      <c r="B157" s="350"/>
      <c r="C157" s="350"/>
      <c r="D157" s="350"/>
      <c r="E157" s="350"/>
      <c r="F157" s="350"/>
      <c r="G157" s="37"/>
      <c r="H157" s="369" t="s">
        <v>330</v>
      </c>
      <c r="I157" s="375">
        <v>43271.821527777778</v>
      </c>
      <c r="J157" s="376" t="s">
        <v>1</v>
      </c>
      <c r="K157" s="367">
        <v>1</v>
      </c>
      <c r="L157" s="287"/>
      <c r="M157" s="51"/>
      <c r="N157" s="312" t="s">
        <v>113</v>
      </c>
      <c r="O157" s="313">
        <v>119</v>
      </c>
      <c r="P157" s="214" t="s">
        <v>114</v>
      </c>
      <c r="Q157" s="309">
        <v>0</v>
      </c>
      <c r="R157" s="309"/>
      <c r="S157" s="309"/>
      <c r="T157" s="309">
        <v>0</v>
      </c>
      <c r="U157" s="309"/>
      <c r="V157" s="309"/>
      <c r="W157" s="310">
        <v>0</v>
      </c>
      <c r="X157" s="310">
        <v>0</v>
      </c>
      <c r="Y157" s="310">
        <v>0</v>
      </c>
      <c r="Z157" s="310">
        <v>0</v>
      </c>
      <c r="AA157" s="310">
        <v>0</v>
      </c>
      <c r="AB157" s="310">
        <v>0</v>
      </c>
      <c r="AC157" s="310">
        <v>0</v>
      </c>
      <c r="AD157" s="310">
        <v>0</v>
      </c>
      <c r="AE157" s="309"/>
      <c r="AF157" s="309"/>
      <c r="AG157" s="309"/>
      <c r="AH157" s="309"/>
      <c r="AI157" s="311">
        <f t="shared" si="6"/>
        <v>0</v>
      </c>
      <c r="AJ157" s="311">
        <f t="shared" si="7"/>
        <v>0</v>
      </c>
      <c r="AK157" s="311">
        <f t="shared" si="8"/>
        <v>0</v>
      </c>
      <c r="AL157" s="99"/>
      <c r="AO157" s="51"/>
    </row>
    <row r="158" spans="2:41" s="266" customFormat="1" x14ac:dyDescent="0.25">
      <c r="B158" s="350"/>
      <c r="C158" s="350"/>
      <c r="D158" s="350"/>
      <c r="E158" s="350"/>
      <c r="F158" s="350"/>
      <c r="G158" s="37"/>
      <c r="H158" s="369"/>
      <c r="I158" s="375">
        <v>43265.618055555555</v>
      </c>
      <c r="J158" s="376" t="s">
        <v>1</v>
      </c>
      <c r="K158" s="367">
        <v>1</v>
      </c>
      <c r="L158" s="287"/>
      <c r="M158" s="51"/>
      <c r="N158" s="312" t="s">
        <v>71</v>
      </c>
      <c r="O158" s="313">
        <v>125</v>
      </c>
      <c r="P158" s="214" t="s">
        <v>111</v>
      </c>
      <c r="Q158" s="309">
        <v>0</v>
      </c>
      <c r="R158" s="309"/>
      <c r="S158" s="309"/>
      <c r="T158" s="309">
        <v>0</v>
      </c>
      <c r="U158" s="309"/>
      <c r="V158" s="309"/>
      <c r="W158" s="310">
        <v>0</v>
      </c>
      <c r="X158" s="310">
        <v>0</v>
      </c>
      <c r="Y158" s="310">
        <v>0</v>
      </c>
      <c r="Z158" s="310">
        <v>0</v>
      </c>
      <c r="AA158" s="310">
        <v>0</v>
      </c>
      <c r="AB158" s="310">
        <v>0</v>
      </c>
      <c r="AC158" s="310">
        <v>0</v>
      </c>
      <c r="AD158" s="310">
        <v>0</v>
      </c>
      <c r="AE158" s="309"/>
      <c r="AF158" s="309"/>
      <c r="AG158" s="309"/>
      <c r="AH158" s="309"/>
      <c r="AI158" s="311">
        <f t="shared" si="6"/>
        <v>0</v>
      </c>
      <c r="AJ158" s="311">
        <f t="shared" si="7"/>
        <v>0</v>
      </c>
      <c r="AK158" s="311">
        <f t="shared" si="8"/>
        <v>0</v>
      </c>
      <c r="AL158" s="99"/>
      <c r="AO158" s="51"/>
    </row>
    <row r="159" spans="2:41" s="266" customFormat="1" ht="36" x14ac:dyDescent="0.25">
      <c r="B159" s="350"/>
      <c r="C159" s="350"/>
      <c r="D159" s="350"/>
      <c r="E159" s="350"/>
      <c r="F159" s="350"/>
      <c r="G159" s="37"/>
      <c r="H159" s="369" t="s">
        <v>549</v>
      </c>
      <c r="I159" s="375">
        <v>43273.671527777777</v>
      </c>
      <c r="J159" s="376" t="s">
        <v>1</v>
      </c>
      <c r="K159" s="367">
        <v>1</v>
      </c>
      <c r="L159" s="287"/>
      <c r="M159" s="51"/>
      <c r="N159" s="312" t="s">
        <v>75</v>
      </c>
      <c r="O159" s="313">
        <v>129</v>
      </c>
      <c r="P159" s="214" t="s">
        <v>76</v>
      </c>
      <c r="Q159" s="309">
        <v>0</v>
      </c>
      <c r="R159" s="309"/>
      <c r="S159" s="309"/>
      <c r="T159" s="309">
        <v>0</v>
      </c>
      <c r="U159" s="309"/>
      <c r="V159" s="309"/>
      <c r="W159" s="310">
        <v>0</v>
      </c>
      <c r="X159" s="310">
        <v>0</v>
      </c>
      <c r="Y159" s="310">
        <v>0</v>
      </c>
      <c r="Z159" s="310">
        <v>0</v>
      </c>
      <c r="AA159" s="310">
        <v>0</v>
      </c>
      <c r="AB159" s="310">
        <v>0</v>
      </c>
      <c r="AC159" s="310">
        <v>0</v>
      </c>
      <c r="AD159" s="310">
        <v>0</v>
      </c>
      <c r="AE159" s="309"/>
      <c r="AF159" s="309"/>
      <c r="AG159" s="309"/>
      <c r="AH159" s="309"/>
      <c r="AI159" s="311">
        <f t="shared" si="6"/>
        <v>0</v>
      </c>
      <c r="AJ159" s="311">
        <f t="shared" si="7"/>
        <v>0</v>
      </c>
      <c r="AK159" s="311">
        <f t="shared" si="8"/>
        <v>0</v>
      </c>
      <c r="AL159" s="99"/>
      <c r="AO159" s="51"/>
    </row>
    <row r="160" spans="2:41" s="266" customFormat="1" x14ac:dyDescent="0.25">
      <c r="B160" s="350"/>
      <c r="C160" s="350"/>
      <c r="D160" s="350"/>
      <c r="E160" s="350"/>
      <c r="F160" s="350"/>
      <c r="G160" s="37"/>
      <c r="H160" s="369"/>
      <c r="I160" s="375">
        <v>43262.572222222225</v>
      </c>
      <c r="J160" s="376" t="s">
        <v>1</v>
      </c>
      <c r="K160" s="367">
        <v>1</v>
      </c>
      <c r="L160" s="287"/>
      <c r="M160" s="51"/>
      <c r="N160" s="312" t="s">
        <v>17</v>
      </c>
      <c r="O160" s="313">
        <v>185</v>
      </c>
      <c r="P160" s="214" t="s">
        <v>18</v>
      </c>
      <c r="Q160" s="309">
        <v>0</v>
      </c>
      <c r="R160" s="309"/>
      <c r="S160" s="309"/>
      <c r="T160" s="309">
        <v>0</v>
      </c>
      <c r="U160" s="309"/>
      <c r="V160" s="309"/>
      <c r="W160" s="310">
        <v>0</v>
      </c>
      <c r="X160" s="310">
        <v>0</v>
      </c>
      <c r="Y160" s="310">
        <v>0</v>
      </c>
      <c r="Z160" s="310">
        <v>0</v>
      </c>
      <c r="AA160" s="310">
        <v>0</v>
      </c>
      <c r="AB160" s="310">
        <v>0</v>
      </c>
      <c r="AC160" s="310">
        <v>0</v>
      </c>
      <c r="AD160" s="310">
        <v>0</v>
      </c>
      <c r="AE160" s="309"/>
      <c r="AF160" s="309"/>
      <c r="AG160" s="309"/>
      <c r="AH160" s="309"/>
      <c r="AI160" s="311">
        <f t="shared" si="6"/>
        <v>0</v>
      </c>
      <c r="AJ160" s="311">
        <f t="shared" si="7"/>
        <v>0</v>
      </c>
      <c r="AK160" s="311">
        <f t="shared" si="8"/>
        <v>0</v>
      </c>
      <c r="AL160" s="99"/>
      <c r="AO160" s="51"/>
    </row>
    <row r="161" spans="2:41" s="266" customFormat="1" ht="24" x14ac:dyDescent="0.25">
      <c r="B161" s="350"/>
      <c r="C161" s="350"/>
      <c r="D161" s="350"/>
      <c r="E161" s="350"/>
      <c r="F161" s="350"/>
      <c r="G161" s="37"/>
      <c r="H161" s="369" t="s">
        <v>550</v>
      </c>
      <c r="I161" s="375">
        <v>43255.629861111112</v>
      </c>
      <c r="J161" s="376" t="s">
        <v>2</v>
      </c>
      <c r="K161" s="367">
        <v>1</v>
      </c>
      <c r="L161" s="287"/>
      <c r="M161" s="51"/>
      <c r="N161" s="289" t="s">
        <v>183</v>
      </c>
      <c r="O161" s="289">
        <v>196</v>
      </c>
      <c r="P161" s="214" t="s">
        <v>176</v>
      </c>
      <c r="Q161" s="309">
        <v>0</v>
      </c>
      <c r="R161" s="309"/>
      <c r="S161" s="309"/>
      <c r="T161" s="309">
        <v>0</v>
      </c>
      <c r="U161" s="309"/>
      <c r="V161" s="309"/>
      <c r="W161" s="310">
        <v>0</v>
      </c>
      <c r="X161" s="310">
        <v>0</v>
      </c>
      <c r="Y161" s="310">
        <v>0</v>
      </c>
      <c r="Z161" s="310">
        <v>0</v>
      </c>
      <c r="AA161" s="310">
        <v>0</v>
      </c>
      <c r="AB161" s="310">
        <v>0</v>
      </c>
      <c r="AC161" s="310">
        <v>0</v>
      </c>
      <c r="AD161" s="310">
        <v>0</v>
      </c>
      <c r="AE161" s="309"/>
      <c r="AF161" s="309"/>
      <c r="AG161" s="309"/>
      <c r="AH161" s="309"/>
      <c r="AI161" s="311">
        <f t="shared" si="6"/>
        <v>0</v>
      </c>
      <c r="AJ161" s="311">
        <f t="shared" si="7"/>
        <v>0</v>
      </c>
      <c r="AK161" s="311">
        <f t="shared" si="8"/>
        <v>0</v>
      </c>
      <c r="AL161" s="99"/>
      <c r="AO161" s="51"/>
    </row>
    <row r="162" spans="2:41" s="266" customFormat="1" ht="24" x14ac:dyDescent="0.25">
      <c r="B162" s="350"/>
      <c r="C162" s="350"/>
      <c r="D162" s="350"/>
      <c r="E162" s="350"/>
      <c r="F162" s="350"/>
      <c r="G162" s="37"/>
      <c r="H162" s="369" t="s">
        <v>224</v>
      </c>
      <c r="I162" s="375">
        <v>43270.713888888888</v>
      </c>
      <c r="J162" s="376" t="s">
        <v>2</v>
      </c>
      <c r="K162" s="367">
        <v>1</v>
      </c>
      <c r="L162" s="287"/>
      <c r="M162" s="51"/>
      <c r="N162" s="312" t="s">
        <v>7</v>
      </c>
      <c r="O162" s="313">
        <v>307</v>
      </c>
      <c r="P162" s="214" t="s">
        <v>8</v>
      </c>
      <c r="Q162" s="309">
        <v>0</v>
      </c>
      <c r="R162" s="309"/>
      <c r="S162" s="309"/>
      <c r="T162" s="309">
        <v>0</v>
      </c>
      <c r="U162" s="309"/>
      <c r="V162" s="309"/>
      <c r="W162" s="310">
        <v>0</v>
      </c>
      <c r="X162" s="310">
        <v>0</v>
      </c>
      <c r="Y162" s="310">
        <v>0</v>
      </c>
      <c r="Z162" s="310">
        <v>0</v>
      </c>
      <c r="AA162" s="310">
        <v>0</v>
      </c>
      <c r="AB162" s="310">
        <v>0</v>
      </c>
      <c r="AC162" s="310">
        <v>0</v>
      </c>
      <c r="AD162" s="310">
        <v>0</v>
      </c>
      <c r="AE162" s="309"/>
      <c r="AF162" s="309"/>
      <c r="AG162" s="309"/>
      <c r="AH162" s="309"/>
      <c r="AI162" s="311">
        <f t="shared" si="6"/>
        <v>0</v>
      </c>
      <c r="AJ162" s="311">
        <f t="shared" si="7"/>
        <v>0</v>
      </c>
      <c r="AK162" s="311">
        <f t="shared" si="8"/>
        <v>0</v>
      </c>
      <c r="AL162" s="99"/>
      <c r="AO162" s="51"/>
    </row>
    <row r="163" spans="2:41" s="266" customFormat="1" ht="36" x14ac:dyDescent="0.25">
      <c r="B163" s="350"/>
      <c r="C163" s="350"/>
      <c r="D163" s="350"/>
      <c r="E163" s="350"/>
      <c r="F163" s="350"/>
      <c r="G163" s="37"/>
      <c r="H163" s="369" t="s">
        <v>235</v>
      </c>
      <c r="I163" s="375">
        <v>43266.654861111114</v>
      </c>
      <c r="J163" s="376" t="s">
        <v>1</v>
      </c>
      <c r="K163" s="367">
        <v>1</v>
      </c>
      <c r="L163" s="287"/>
      <c r="M163" s="51"/>
      <c r="N163" s="289" t="s">
        <v>260</v>
      </c>
      <c r="O163" s="289">
        <v>450</v>
      </c>
      <c r="P163" s="289" t="s">
        <v>261</v>
      </c>
      <c r="Q163" s="309">
        <v>0</v>
      </c>
      <c r="R163" s="309"/>
      <c r="S163" s="309"/>
      <c r="T163" s="309">
        <v>0</v>
      </c>
      <c r="U163" s="309"/>
      <c r="V163" s="309"/>
      <c r="W163" s="310">
        <v>0</v>
      </c>
      <c r="X163" s="310">
        <v>0</v>
      </c>
      <c r="Y163" s="310">
        <v>0</v>
      </c>
      <c r="Z163" s="310">
        <v>0</v>
      </c>
      <c r="AA163" s="310">
        <v>0</v>
      </c>
      <c r="AB163" s="310">
        <v>0</v>
      </c>
      <c r="AC163" s="310">
        <v>0</v>
      </c>
      <c r="AD163" s="310">
        <v>0</v>
      </c>
      <c r="AE163" s="309"/>
      <c r="AF163" s="309"/>
      <c r="AG163" s="309"/>
      <c r="AH163" s="309"/>
      <c r="AI163" s="311">
        <f t="shared" si="6"/>
        <v>0</v>
      </c>
      <c r="AJ163" s="311">
        <f t="shared" si="7"/>
        <v>0</v>
      </c>
      <c r="AK163" s="311">
        <f t="shared" si="8"/>
        <v>0</v>
      </c>
      <c r="AL163" s="99"/>
      <c r="AO163" s="51"/>
    </row>
    <row r="164" spans="2:41" s="266" customFormat="1" ht="24" x14ac:dyDescent="0.25">
      <c r="B164" s="350"/>
      <c r="C164" s="350"/>
      <c r="D164" s="350"/>
      <c r="E164" s="350"/>
      <c r="F164" s="350"/>
      <c r="G164" s="37"/>
      <c r="H164" s="369" t="s">
        <v>232</v>
      </c>
      <c r="I164" s="375">
        <v>43266.538194444445</v>
      </c>
      <c r="J164" s="366" t="s">
        <v>560</v>
      </c>
      <c r="K164" s="367">
        <v>1</v>
      </c>
      <c r="L164" s="287"/>
      <c r="M164" s="51"/>
      <c r="N164" s="312" t="s">
        <v>116</v>
      </c>
      <c r="O164" s="313">
        <v>118</v>
      </c>
      <c r="P164" s="214" t="s">
        <v>117</v>
      </c>
      <c r="Q164" s="309">
        <v>0</v>
      </c>
      <c r="R164" s="309"/>
      <c r="S164" s="309"/>
      <c r="T164" s="309">
        <v>0</v>
      </c>
      <c r="U164" s="309"/>
      <c r="V164" s="309"/>
      <c r="W164" s="310">
        <v>0</v>
      </c>
      <c r="X164" s="310">
        <v>0</v>
      </c>
      <c r="Y164" s="310">
        <v>0</v>
      </c>
      <c r="Z164" s="310">
        <v>0</v>
      </c>
      <c r="AA164" s="310">
        <v>0</v>
      </c>
      <c r="AB164" s="310">
        <v>0</v>
      </c>
      <c r="AC164" s="310">
        <v>0</v>
      </c>
      <c r="AD164" s="310">
        <v>0</v>
      </c>
      <c r="AE164" s="309"/>
      <c r="AF164" s="309"/>
      <c r="AG164" s="309"/>
      <c r="AH164" s="309"/>
      <c r="AI164" s="311">
        <f t="shared" si="6"/>
        <v>0</v>
      </c>
      <c r="AJ164" s="311">
        <f t="shared" si="7"/>
        <v>0</v>
      </c>
      <c r="AK164" s="311">
        <f t="shared" si="8"/>
        <v>0</v>
      </c>
      <c r="AL164" s="99"/>
      <c r="AO164" s="51"/>
    </row>
    <row r="165" spans="2:41" s="266" customFormat="1" x14ac:dyDescent="0.25">
      <c r="B165" s="350"/>
      <c r="C165" s="350"/>
      <c r="D165" s="350"/>
      <c r="E165" s="350"/>
      <c r="F165" s="350"/>
      <c r="G165" s="37"/>
      <c r="H165" s="369"/>
      <c r="I165" s="375">
        <v>43257.474305555559</v>
      </c>
      <c r="J165" s="376" t="s">
        <v>1</v>
      </c>
      <c r="K165" s="367">
        <v>1</v>
      </c>
      <c r="L165" s="287"/>
      <c r="M165" s="51"/>
      <c r="N165" s="289" t="s">
        <v>124</v>
      </c>
      <c r="O165" s="289">
        <v>124</v>
      </c>
      <c r="P165" s="214" t="s">
        <v>125</v>
      </c>
      <c r="Q165" s="309">
        <v>0</v>
      </c>
      <c r="R165" s="309"/>
      <c r="S165" s="309"/>
      <c r="T165" s="309">
        <v>0</v>
      </c>
      <c r="U165" s="309"/>
      <c r="V165" s="309"/>
      <c r="W165" s="310">
        <v>0</v>
      </c>
      <c r="X165" s="310">
        <v>0</v>
      </c>
      <c r="Y165" s="310">
        <v>0</v>
      </c>
      <c r="Z165" s="310">
        <v>0</v>
      </c>
      <c r="AA165" s="310">
        <v>0</v>
      </c>
      <c r="AB165" s="310">
        <v>0</v>
      </c>
      <c r="AC165" s="310">
        <v>0</v>
      </c>
      <c r="AD165" s="310">
        <v>0</v>
      </c>
      <c r="AE165" s="309"/>
      <c r="AF165" s="309"/>
      <c r="AG165" s="309"/>
      <c r="AH165" s="309"/>
      <c r="AI165" s="311">
        <f t="shared" si="6"/>
        <v>0</v>
      </c>
      <c r="AJ165" s="311">
        <f t="shared" si="7"/>
        <v>0</v>
      </c>
      <c r="AK165" s="311">
        <f t="shared" si="8"/>
        <v>0</v>
      </c>
      <c r="AL165" s="99"/>
      <c r="AO165" s="51"/>
    </row>
    <row r="166" spans="2:41" s="266" customFormat="1" ht="24" x14ac:dyDescent="0.25">
      <c r="B166" s="350"/>
      <c r="C166" s="350"/>
      <c r="D166" s="350"/>
      <c r="E166" s="350"/>
      <c r="F166" s="350"/>
      <c r="G166" s="37"/>
      <c r="H166" s="369" t="s">
        <v>319</v>
      </c>
      <c r="I166" s="375">
        <v>43259.61041666667</v>
      </c>
      <c r="J166" s="376" t="s">
        <v>1</v>
      </c>
      <c r="K166" s="367">
        <v>1</v>
      </c>
      <c r="L166" s="287"/>
      <c r="M166" s="51"/>
      <c r="N166" s="312" t="s">
        <v>99</v>
      </c>
      <c r="O166" s="313">
        <v>130</v>
      </c>
      <c r="P166" s="289" t="s">
        <v>100</v>
      </c>
      <c r="Q166" s="309">
        <v>0</v>
      </c>
      <c r="R166" s="309"/>
      <c r="S166" s="309"/>
      <c r="T166" s="309">
        <v>0</v>
      </c>
      <c r="U166" s="309"/>
      <c r="V166" s="309"/>
      <c r="W166" s="310">
        <v>0</v>
      </c>
      <c r="X166" s="310">
        <v>0</v>
      </c>
      <c r="Y166" s="310">
        <v>0</v>
      </c>
      <c r="Z166" s="310">
        <v>0</v>
      </c>
      <c r="AA166" s="310">
        <v>0</v>
      </c>
      <c r="AB166" s="310">
        <v>0</v>
      </c>
      <c r="AC166" s="310">
        <v>0</v>
      </c>
      <c r="AD166" s="310">
        <v>0</v>
      </c>
      <c r="AE166" s="309"/>
      <c r="AF166" s="309"/>
      <c r="AG166" s="309"/>
      <c r="AH166" s="309"/>
      <c r="AI166" s="311">
        <f t="shared" si="6"/>
        <v>0</v>
      </c>
      <c r="AJ166" s="311">
        <f t="shared" si="7"/>
        <v>0</v>
      </c>
      <c r="AK166" s="311">
        <f t="shared" si="8"/>
        <v>0</v>
      </c>
      <c r="AL166" s="99"/>
      <c r="AO166" s="51"/>
    </row>
    <row r="167" spans="2:41" s="266" customFormat="1" ht="24" x14ac:dyDescent="0.25">
      <c r="B167" s="350"/>
      <c r="C167" s="350"/>
      <c r="D167" s="350"/>
      <c r="E167" s="350"/>
      <c r="F167" s="350"/>
      <c r="G167" s="37"/>
      <c r="H167" s="369" t="s">
        <v>556</v>
      </c>
      <c r="I167" s="375">
        <v>43256.381249999999</v>
      </c>
      <c r="J167" s="366" t="s">
        <v>560</v>
      </c>
      <c r="K167" s="367">
        <v>1</v>
      </c>
      <c r="L167" s="287"/>
      <c r="M167" s="51"/>
      <c r="N167" s="289" t="s">
        <v>181</v>
      </c>
      <c r="O167" s="289">
        <v>132</v>
      </c>
      <c r="P167" s="214" t="s">
        <v>174</v>
      </c>
      <c r="Q167" s="309">
        <v>0</v>
      </c>
      <c r="R167" s="309"/>
      <c r="S167" s="309"/>
      <c r="T167" s="309">
        <v>0</v>
      </c>
      <c r="U167" s="309"/>
      <c r="V167" s="309"/>
      <c r="W167" s="310">
        <v>0</v>
      </c>
      <c r="X167" s="310">
        <v>0</v>
      </c>
      <c r="Y167" s="310">
        <v>0</v>
      </c>
      <c r="Z167" s="310">
        <v>0</v>
      </c>
      <c r="AA167" s="310">
        <v>0</v>
      </c>
      <c r="AB167" s="310">
        <v>0</v>
      </c>
      <c r="AC167" s="310">
        <v>0</v>
      </c>
      <c r="AD167" s="310">
        <v>0</v>
      </c>
      <c r="AE167" s="309"/>
      <c r="AF167" s="309"/>
      <c r="AG167" s="309"/>
      <c r="AH167" s="309"/>
      <c r="AI167" s="311">
        <f t="shared" si="6"/>
        <v>0</v>
      </c>
      <c r="AJ167" s="311">
        <f t="shared" si="7"/>
        <v>0</v>
      </c>
      <c r="AK167" s="311">
        <f t="shared" si="8"/>
        <v>0</v>
      </c>
      <c r="AL167" s="99"/>
      <c r="AO167" s="51"/>
    </row>
    <row r="168" spans="2:41" s="266" customFormat="1" ht="24" x14ac:dyDescent="0.25">
      <c r="B168" s="350"/>
      <c r="C168" s="350"/>
      <c r="D168" s="350"/>
      <c r="E168" s="350"/>
      <c r="F168" s="350"/>
      <c r="G168" s="37"/>
      <c r="H168" s="369" t="s">
        <v>557</v>
      </c>
      <c r="I168" s="375">
        <v>43267.444444444445</v>
      </c>
      <c r="J168" s="376" t="s">
        <v>2</v>
      </c>
      <c r="K168" s="367">
        <v>1</v>
      </c>
      <c r="L168" s="287"/>
      <c r="M168" s="51"/>
      <c r="N168" s="312" t="s">
        <v>128</v>
      </c>
      <c r="O168" s="313">
        <v>136</v>
      </c>
      <c r="P168" s="214" t="s">
        <v>129</v>
      </c>
      <c r="Q168" s="309">
        <v>0</v>
      </c>
      <c r="R168" s="309"/>
      <c r="S168" s="309"/>
      <c r="T168" s="309">
        <v>0</v>
      </c>
      <c r="U168" s="309"/>
      <c r="V168" s="309"/>
      <c r="W168" s="310">
        <v>0</v>
      </c>
      <c r="X168" s="310">
        <v>0</v>
      </c>
      <c r="Y168" s="310">
        <v>0</v>
      </c>
      <c r="Z168" s="310">
        <v>0</v>
      </c>
      <c r="AA168" s="310">
        <v>0</v>
      </c>
      <c r="AB168" s="310">
        <v>0</v>
      </c>
      <c r="AC168" s="310">
        <v>0</v>
      </c>
      <c r="AD168" s="310">
        <v>0</v>
      </c>
      <c r="AE168" s="309"/>
      <c r="AF168" s="309"/>
      <c r="AG168" s="309"/>
      <c r="AH168" s="309"/>
      <c r="AI168" s="311">
        <f t="shared" si="6"/>
        <v>0</v>
      </c>
      <c r="AJ168" s="311">
        <f t="shared" si="7"/>
        <v>0</v>
      </c>
      <c r="AK168" s="311">
        <f t="shared" si="8"/>
        <v>0</v>
      </c>
      <c r="AL168" s="99"/>
      <c r="AO168" s="51"/>
    </row>
    <row r="169" spans="2:41" s="266" customFormat="1" x14ac:dyDescent="0.25">
      <c r="B169" s="350"/>
      <c r="C169" s="350"/>
      <c r="D169" s="350"/>
      <c r="E169" s="350"/>
      <c r="F169" s="350"/>
      <c r="G169" s="37"/>
      <c r="H169" s="369"/>
      <c r="I169" s="375">
        <v>43256.434027777781</v>
      </c>
      <c r="J169" s="376" t="s">
        <v>2</v>
      </c>
      <c r="K169" s="367">
        <v>1</v>
      </c>
      <c r="L169" s="287"/>
      <c r="M169" s="51"/>
      <c r="N169" s="312" t="s">
        <v>96</v>
      </c>
      <c r="O169" s="313">
        <v>141</v>
      </c>
      <c r="P169" s="214" t="s">
        <v>97</v>
      </c>
      <c r="Q169" s="309">
        <v>0</v>
      </c>
      <c r="R169" s="309"/>
      <c r="S169" s="309"/>
      <c r="T169" s="309">
        <v>0</v>
      </c>
      <c r="U169" s="309"/>
      <c r="V169" s="309"/>
      <c r="W169" s="310">
        <v>0</v>
      </c>
      <c r="X169" s="310">
        <v>0</v>
      </c>
      <c r="Y169" s="310">
        <v>0</v>
      </c>
      <c r="Z169" s="310">
        <v>0</v>
      </c>
      <c r="AA169" s="310">
        <v>0</v>
      </c>
      <c r="AB169" s="310">
        <v>0</v>
      </c>
      <c r="AC169" s="310">
        <v>0</v>
      </c>
      <c r="AD169" s="310">
        <v>0</v>
      </c>
      <c r="AE169" s="309"/>
      <c r="AF169" s="309"/>
      <c r="AG169" s="309"/>
      <c r="AH169" s="309"/>
      <c r="AI169" s="311">
        <f t="shared" si="6"/>
        <v>0</v>
      </c>
      <c r="AJ169" s="311">
        <f t="shared" si="7"/>
        <v>0</v>
      </c>
      <c r="AK169" s="311">
        <f t="shared" si="8"/>
        <v>0</v>
      </c>
      <c r="AL169" s="99"/>
      <c r="AO169" s="51"/>
    </row>
    <row r="170" spans="2:41" s="266" customFormat="1" x14ac:dyDescent="0.25">
      <c r="B170" s="350"/>
      <c r="C170" s="350"/>
      <c r="D170" s="350"/>
      <c r="E170" s="350"/>
      <c r="F170" s="350"/>
      <c r="G170" s="37"/>
      <c r="H170" s="374" t="s">
        <v>617</v>
      </c>
      <c r="I170" s="375">
        <v>43279.518750000003</v>
      </c>
      <c r="J170" s="366" t="s">
        <v>560</v>
      </c>
      <c r="K170" s="367">
        <v>1</v>
      </c>
      <c r="L170" s="287"/>
      <c r="M170" s="51"/>
      <c r="N170" s="312" t="s">
        <v>133</v>
      </c>
      <c r="O170" s="313">
        <v>145</v>
      </c>
      <c r="P170" s="214" t="s">
        <v>134</v>
      </c>
      <c r="Q170" s="309">
        <v>0</v>
      </c>
      <c r="R170" s="309"/>
      <c r="S170" s="309"/>
      <c r="T170" s="309">
        <v>0</v>
      </c>
      <c r="U170" s="309"/>
      <c r="V170" s="309"/>
      <c r="W170" s="310">
        <v>0</v>
      </c>
      <c r="X170" s="310">
        <v>0</v>
      </c>
      <c r="Y170" s="310">
        <v>0</v>
      </c>
      <c r="Z170" s="310">
        <v>0</v>
      </c>
      <c r="AA170" s="310">
        <v>0</v>
      </c>
      <c r="AB170" s="310">
        <v>0</v>
      </c>
      <c r="AC170" s="310">
        <v>0</v>
      </c>
      <c r="AD170" s="310">
        <v>0</v>
      </c>
      <c r="AE170" s="309"/>
      <c r="AF170" s="309"/>
      <c r="AG170" s="309"/>
      <c r="AH170" s="309"/>
      <c r="AI170" s="311">
        <f t="shared" si="6"/>
        <v>0</v>
      </c>
      <c r="AJ170" s="311">
        <f t="shared" si="7"/>
        <v>0</v>
      </c>
      <c r="AK170" s="311">
        <f t="shared" si="8"/>
        <v>0</v>
      </c>
      <c r="AL170" s="99"/>
      <c r="AO170" s="51"/>
    </row>
    <row r="171" spans="2:41" s="266" customFormat="1" x14ac:dyDescent="0.25">
      <c r="B171" s="350"/>
      <c r="C171" s="350"/>
      <c r="D171" s="350"/>
      <c r="E171" s="350"/>
      <c r="F171" s="350"/>
      <c r="G171" s="37"/>
      <c r="H171" s="374" t="s">
        <v>223</v>
      </c>
      <c r="I171" s="375">
        <v>43278.418055555558</v>
      </c>
      <c r="J171" s="376" t="s">
        <v>2</v>
      </c>
      <c r="K171" s="367">
        <v>1</v>
      </c>
      <c r="L171" s="287"/>
      <c r="M171" s="51"/>
      <c r="N171" s="312" t="s">
        <v>106</v>
      </c>
      <c r="O171" s="313">
        <v>149</v>
      </c>
      <c r="P171" s="214" t="s">
        <v>107</v>
      </c>
      <c r="Q171" s="309">
        <v>0</v>
      </c>
      <c r="R171" s="309"/>
      <c r="S171" s="309"/>
      <c r="T171" s="309">
        <v>0</v>
      </c>
      <c r="U171" s="309"/>
      <c r="V171" s="309"/>
      <c r="W171" s="310">
        <v>0</v>
      </c>
      <c r="X171" s="310">
        <v>0</v>
      </c>
      <c r="Y171" s="310">
        <v>0</v>
      </c>
      <c r="Z171" s="310">
        <v>0</v>
      </c>
      <c r="AA171" s="310">
        <v>0</v>
      </c>
      <c r="AB171" s="310">
        <v>0</v>
      </c>
      <c r="AC171" s="310">
        <v>0</v>
      </c>
      <c r="AD171" s="310">
        <v>0</v>
      </c>
      <c r="AE171" s="309"/>
      <c r="AF171" s="309"/>
      <c r="AG171" s="309"/>
      <c r="AH171" s="309"/>
      <c r="AI171" s="311">
        <f t="shared" si="6"/>
        <v>0</v>
      </c>
      <c r="AJ171" s="311">
        <f t="shared" si="7"/>
        <v>0</v>
      </c>
      <c r="AK171" s="311">
        <f t="shared" si="8"/>
        <v>0</v>
      </c>
      <c r="AL171" s="99"/>
      <c r="AO171" s="51"/>
    </row>
    <row r="172" spans="2:41" s="266" customFormat="1" x14ac:dyDescent="0.25">
      <c r="B172" s="350"/>
      <c r="C172" s="350"/>
      <c r="D172" s="350"/>
      <c r="E172" s="350"/>
      <c r="F172" s="350"/>
      <c r="G172" s="37"/>
      <c r="H172" s="374"/>
      <c r="I172" s="375">
        <v>43272.4</v>
      </c>
      <c r="J172" s="376" t="s">
        <v>2</v>
      </c>
      <c r="K172" s="367">
        <v>1</v>
      </c>
      <c r="L172" s="287"/>
      <c r="M172" s="51"/>
      <c r="N172" s="312" t="s">
        <v>7</v>
      </c>
      <c r="O172" s="313">
        <v>151</v>
      </c>
      <c r="P172" s="214" t="s">
        <v>11</v>
      </c>
      <c r="Q172" s="309">
        <v>0</v>
      </c>
      <c r="R172" s="309"/>
      <c r="S172" s="309"/>
      <c r="T172" s="309">
        <v>0</v>
      </c>
      <c r="U172" s="309"/>
      <c r="V172" s="309"/>
      <c r="W172" s="310">
        <v>0</v>
      </c>
      <c r="X172" s="310">
        <v>0</v>
      </c>
      <c r="Y172" s="310">
        <v>0</v>
      </c>
      <c r="Z172" s="310">
        <v>0</v>
      </c>
      <c r="AA172" s="310">
        <v>0</v>
      </c>
      <c r="AB172" s="310">
        <v>0</v>
      </c>
      <c r="AC172" s="310">
        <v>0</v>
      </c>
      <c r="AD172" s="310">
        <v>0</v>
      </c>
      <c r="AE172" s="309"/>
      <c r="AF172" s="309"/>
      <c r="AG172" s="309"/>
      <c r="AH172" s="309"/>
      <c r="AI172" s="311">
        <f t="shared" si="6"/>
        <v>0</v>
      </c>
      <c r="AJ172" s="311">
        <f t="shared" si="7"/>
        <v>0</v>
      </c>
      <c r="AK172" s="311">
        <f t="shared" si="8"/>
        <v>0</v>
      </c>
      <c r="AL172" s="99"/>
      <c r="AO172" s="51"/>
    </row>
    <row r="173" spans="2:41" s="266" customFormat="1" x14ac:dyDescent="0.25">
      <c r="B173" s="350"/>
      <c r="C173" s="350"/>
      <c r="D173" s="350"/>
      <c r="E173" s="350"/>
      <c r="F173" s="350"/>
      <c r="G173" s="37"/>
      <c r="H173" s="374"/>
      <c r="I173" s="375">
        <v>43264.586111111108</v>
      </c>
      <c r="J173" s="376" t="s">
        <v>1</v>
      </c>
      <c r="K173" s="367">
        <v>1</v>
      </c>
      <c r="L173" s="287"/>
      <c r="M173" s="51"/>
      <c r="N173" s="312" t="s">
        <v>7</v>
      </c>
      <c r="O173" s="313">
        <v>154</v>
      </c>
      <c r="P173" s="214" t="s">
        <v>21</v>
      </c>
      <c r="Q173" s="309">
        <v>0</v>
      </c>
      <c r="R173" s="309"/>
      <c r="S173" s="309"/>
      <c r="T173" s="309">
        <v>0</v>
      </c>
      <c r="U173" s="309"/>
      <c r="V173" s="309"/>
      <c r="W173" s="310">
        <v>0</v>
      </c>
      <c r="X173" s="310">
        <v>0</v>
      </c>
      <c r="Y173" s="310">
        <v>0</v>
      </c>
      <c r="Z173" s="310">
        <v>0</v>
      </c>
      <c r="AA173" s="310">
        <v>0</v>
      </c>
      <c r="AB173" s="310">
        <v>0</v>
      </c>
      <c r="AC173" s="310">
        <v>0</v>
      </c>
      <c r="AD173" s="310">
        <v>0</v>
      </c>
      <c r="AE173" s="309"/>
      <c r="AF173" s="309"/>
      <c r="AG173" s="309"/>
      <c r="AH173" s="309"/>
      <c r="AI173" s="311">
        <f t="shared" si="6"/>
        <v>0</v>
      </c>
      <c r="AJ173" s="311">
        <f t="shared" si="7"/>
        <v>0</v>
      </c>
      <c r="AK173" s="311">
        <f t="shared" si="8"/>
        <v>0</v>
      </c>
      <c r="AL173" s="99"/>
      <c r="AO173" s="51"/>
    </row>
    <row r="174" spans="2:41" s="266" customFormat="1" x14ac:dyDescent="0.25">
      <c r="B174" s="350"/>
      <c r="C174" s="350"/>
      <c r="D174" s="350"/>
      <c r="E174" s="350"/>
      <c r="F174" s="350"/>
      <c r="G174" s="37"/>
      <c r="H174" s="374" t="s">
        <v>505</v>
      </c>
      <c r="I174" s="375">
        <v>43275.704861111109</v>
      </c>
      <c r="J174" s="376" t="s">
        <v>1</v>
      </c>
      <c r="K174" s="367">
        <v>1</v>
      </c>
      <c r="L174" s="287"/>
      <c r="M174" s="51"/>
      <c r="N174" s="312" t="s">
        <v>7</v>
      </c>
      <c r="O174" s="313">
        <v>193</v>
      </c>
      <c r="P174" s="214" t="s">
        <v>15</v>
      </c>
      <c r="Q174" s="309">
        <v>0</v>
      </c>
      <c r="R174" s="309"/>
      <c r="S174" s="309"/>
      <c r="T174" s="309">
        <v>0</v>
      </c>
      <c r="U174" s="309"/>
      <c r="V174" s="309"/>
      <c r="W174" s="310">
        <v>0</v>
      </c>
      <c r="X174" s="310">
        <v>0</v>
      </c>
      <c r="Y174" s="310">
        <v>0</v>
      </c>
      <c r="Z174" s="310">
        <v>0</v>
      </c>
      <c r="AA174" s="310">
        <v>0</v>
      </c>
      <c r="AB174" s="310">
        <v>0</v>
      </c>
      <c r="AC174" s="310">
        <v>0</v>
      </c>
      <c r="AD174" s="310">
        <v>0</v>
      </c>
      <c r="AE174" s="309"/>
      <c r="AF174" s="309"/>
      <c r="AG174" s="309"/>
      <c r="AH174" s="309"/>
      <c r="AI174" s="311">
        <f t="shared" si="6"/>
        <v>0</v>
      </c>
      <c r="AJ174" s="311">
        <f t="shared" si="7"/>
        <v>0</v>
      </c>
      <c r="AK174" s="311">
        <f t="shared" si="8"/>
        <v>0</v>
      </c>
      <c r="AL174" s="99"/>
      <c r="AO174" s="51"/>
    </row>
    <row r="175" spans="2:41" s="266" customFormat="1" x14ac:dyDescent="0.25">
      <c r="B175" s="350"/>
      <c r="C175" s="350"/>
      <c r="D175" s="350"/>
      <c r="E175" s="350"/>
      <c r="F175" s="350"/>
      <c r="G175" s="37"/>
      <c r="H175" s="374"/>
      <c r="I175" s="375">
        <v>43265.832638888889</v>
      </c>
      <c r="J175" s="376" t="s">
        <v>1</v>
      </c>
      <c r="K175" s="367">
        <v>1</v>
      </c>
      <c r="L175" s="287"/>
      <c r="M175" s="51"/>
      <c r="N175" s="289" t="s">
        <v>39</v>
      </c>
      <c r="O175" s="289">
        <v>202</v>
      </c>
      <c r="P175" s="214" t="s">
        <v>164</v>
      </c>
      <c r="Q175" s="309">
        <v>0</v>
      </c>
      <c r="R175" s="309"/>
      <c r="S175" s="309"/>
      <c r="T175" s="309">
        <v>0</v>
      </c>
      <c r="U175" s="309"/>
      <c r="V175" s="309"/>
      <c r="W175" s="310">
        <v>0</v>
      </c>
      <c r="X175" s="310">
        <v>0</v>
      </c>
      <c r="Y175" s="310">
        <v>0</v>
      </c>
      <c r="Z175" s="310">
        <v>0</v>
      </c>
      <c r="AA175" s="310">
        <v>0</v>
      </c>
      <c r="AB175" s="310">
        <v>0</v>
      </c>
      <c r="AC175" s="310">
        <v>0</v>
      </c>
      <c r="AD175" s="310">
        <v>0</v>
      </c>
      <c r="AE175" s="309"/>
      <c r="AF175" s="309"/>
      <c r="AG175" s="309"/>
      <c r="AH175" s="309"/>
      <c r="AI175" s="311">
        <f t="shared" si="6"/>
        <v>0</v>
      </c>
      <c r="AJ175" s="311">
        <f t="shared" si="7"/>
        <v>0</v>
      </c>
      <c r="AK175" s="311">
        <f t="shared" si="8"/>
        <v>0</v>
      </c>
      <c r="AL175" s="99"/>
      <c r="AO175" s="51"/>
    </row>
    <row r="176" spans="2:41" s="266" customFormat="1" x14ac:dyDescent="0.25">
      <c r="B176" s="350"/>
      <c r="C176" s="350"/>
      <c r="D176" s="350"/>
      <c r="E176" s="350"/>
      <c r="F176" s="350"/>
      <c r="G176" s="37"/>
      <c r="H176" s="374" t="s">
        <v>278</v>
      </c>
      <c r="I176" s="375">
        <v>43274.544444444444</v>
      </c>
      <c r="J176" s="376" t="s">
        <v>2</v>
      </c>
      <c r="K176" s="367">
        <v>1</v>
      </c>
      <c r="L176" s="287"/>
      <c r="M176" s="51"/>
      <c r="N176" s="289" t="s">
        <v>99</v>
      </c>
      <c r="O176" s="289">
        <v>250</v>
      </c>
      <c r="P176" s="214" t="s">
        <v>171</v>
      </c>
      <c r="Q176" s="309">
        <v>0</v>
      </c>
      <c r="R176" s="309"/>
      <c r="S176" s="309"/>
      <c r="T176" s="309">
        <v>0</v>
      </c>
      <c r="U176" s="309"/>
      <c r="V176" s="309"/>
      <c r="W176" s="310">
        <v>0</v>
      </c>
      <c r="X176" s="310">
        <v>0</v>
      </c>
      <c r="Y176" s="310">
        <v>0</v>
      </c>
      <c r="Z176" s="310">
        <v>0</v>
      </c>
      <c r="AA176" s="310">
        <v>0</v>
      </c>
      <c r="AB176" s="310">
        <v>0</v>
      </c>
      <c r="AC176" s="310">
        <v>0</v>
      </c>
      <c r="AD176" s="310">
        <v>0</v>
      </c>
      <c r="AE176" s="309"/>
      <c r="AF176" s="309"/>
      <c r="AG176" s="309"/>
      <c r="AH176" s="309"/>
      <c r="AI176" s="311">
        <f t="shared" si="6"/>
        <v>0</v>
      </c>
      <c r="AJ176" s="311">
        <f t="shared" si="7"/>
        <v>0</v>
      </c>
      <c r="AK176" s="311">
        <f t="shared" si="8"/>
        <v>0</v>
      </c>
      <c r="AL176" s="99"/>
      <c r="AO176" s="51"/>
    </row>
    <row r="177" spans="2:41" s="266" customFormat="1" x14ac:dyDescent="0.25">
      <c r="B177" s="350"/>
      <c r="C177" s="350"/>
      <c r="D177" s="350"/>
      <c r="E177" s="350"/>
      <c r="F177" s="350"/>
      <c r="G177" s="37"/>
      <c r="H177" s="374" t="s">
        <v>512</v>
      </c>
      <c r="I177" s="375">
        <v>43273.633333333331</v>
      </c>
      <c r="J177" s="376" t="s">
        <v>2</v>
      </c>
      <c r="K177" s="367">
        <v>1</v>
      </c>
      <c r="L177" s="287"/>
      <c r="M177" s="51"/>
      <c r="N177" s="289" t="s">
        <v>128</v>
      </c>
      <c r="O177" s="289">
        <v>260</v>
      </c>
      <c r="P177" s="214" t="s">
        <v>172</v>
      </c>
      <c r="Q177" s="309">
        <v>0</v>
      </c>
      <c r="R177" s="309"/>
      <c r="S177" s="309"/>
      <c r="T177" s="309">
        <v>0</v>
      </c>
      <c r="U177" s="309"/>
      <c r="V177" s="309"/>
      <c r="W177" s="310">
        <v>0</v>
      </c>
      <c r="X177" s="310">
        <v>0</v>
      </c>
      <c r="Y177" s="310">
        <v>0</v>
      </c>
      <c r="Z177" s="310">
        <v>0</v>
      </c>
      <c r="AA177" s="310">
        <v>0</v>
      </c>
      <c r="AB177" s="310">
        <v>0</v>
      </c>
      <c r="AC177" s="310">
        <v>0</v>
      </c>
      <c r="AD177" s="310">
        <v>0</v>
      </c>
      <c r="AE177" s="309"/>
      <c r="AF177" s="309"/>
      <c r="AG177" s="309"/>
      <c r="AH177" s="309"/>
      <c r="AI177" s="311">
        <f t="shared" si="6"/>
        <v>0</v>
      </c>
      <c r="AJ177" s="311">
        <f t="shared" si="7"/>
        <v>0</v>
      </c>
      <c r="AK177" s="311">
        <f t="shared" si="8"/>
        <v>0</v>
      </c>
      <c r="AL177" s="99"/>
      <c r="AO177" s="51"/>
    </row>
    <row r="178" spans="2:41" s="266" customFormat="1" x14ac:dyDescent="0.25">
      <c r="B178" s="350"/>
      <c r="C178" s="350"/>
      <c r="D178" s="350"/>
      <c r="E178" s="350"/>
      <c r="F178" s="350"/>
      <c r="G178" s="37"/>
      <c r="H178" s="374" t="s">
        <v>618</v>
      </c>
      <c r="I178" s="375">
        <v>43273.399305555555</v>
      </c>
      <c r="J178" s="376" t="s">
        <v>2</v>
      </c>
      <c r="K178" s="367">
        <v>1</v>
      </c>
      <c r="L178" s="287"/>
      <c r="M178" s="51"/>
      <c r="N178" s="289" t="s">
        <v>180</v>
      </c>
      <c r="O178" s="313">
        <v>293</v>
      </c>
      <c r="P178" s="214" t="s">
        <v>166</v>
      </c>
      <c r="Q178" s="309">
        <v>0</v>
      </c>
      <c r="R178" s="309"/>
      <c r="S178" s="309"/>
      <c r="T178" s="309">
        <v>0</v>
      </c>
      <c r="U178" s="309"/>
      <c r="V178" s="309"/>
      <c r="W178" s="310">
        <v>0</v>
      </c>
      <c r="X178" s="310">
        <v>0</v>
      </c>
      <c r="Y178" s="310">
        <v>0</v>
      </c>
      <c r="Z178" s="310">
        <v>0</v>
      </c>
      <c r="AA178" s="310">
        <v>0</v>
      </c>
      <c r="AB178" s="310">
        <v>0</v>
      </c>
      <c r="AC178" s="310">
        <v>0</v>
      </c>
      <c r="AD178" s="310">
        <v>0</v>
      </c>
      <c r="AE178" s="309"/>
      <c r="AF178" s="309"/>
      <c r="AG178" s="309"/>
      <c r="AH178" s="309"/>
      <c r="AI178" s="311">
        <f t="shared" si="6"/>
        <v>0</v>
      </c>
      <c r="AJ178" s="311">
        <f t="shared" si="7"/>
        <v>0</v>
      </c>
      <c r="AK178" s="311">
        <f t="shared" si="8"/>
        <v>0</v>
      </c>
      <c r="AL178" s="99"/>
      <c r="AO178" s="51"/>
    </row>
    <row r="179" spans="2:41" s="266" customFormat="1" ht="24" x14ac:dyDescent="0.25">
      <c r="B179" s="350"/>
      <c r="C179" s="350"/>
      <c r="D179" s="350"/>
      <c r="E179" s="350"/>
      <c r="F179" s="350"/>
      <c r="G179" s="37"/>
      <c r="H179" s="374"/>
      <c r="I179" s="375">
        <v>43259.841666666667</v>
      </c>
      <c r="J179" s="376" t="s">
        <v>2</v>
      </c>
      <c r="K179" s="367">
        <v>1</v>
      </c>
      <c r="L179" s="287"/>
      <c r="M179" s="51"/>
      <c r="N179" s="289" t="s">
        <v>19</v>
      </c>
      <c r="O179" s="313">
        <v>294</v>
      </c>
      <c r="P179" s="214" t="s">
        <v>163</v>
      </c>
      <c r="Q179" s="309">
        <v>0</v>
      </c>
      <c r="R179" s="309"/>
      <c r="S179" s="309"/>
      <c r="T179" s="309">
        <v>0</v>
      </c>
      <c r="U179" s="309"/>
      <c r="V179" s="309"/>
      <c r="W179" s="310">
        <v>0</v>
      </c>
      <c r="X179" s="310">
        <v>0</v>
      </c>
      <c r="Y179" s="310">
        <v>0</v>
      </c>
      <c r="Z179" s="310">
        <v>0</v>
      </c>
      <c r="AA179" s="310">
        <v>0</v>
      </c>
      <c r="AB179" s="310">
        <v>0</v>
      </c>
      <c r="AC179" s="310">
        <v>0</v>
      </c>
      <c r="AD179" s="310">
        <v>0</v>
      </c>
      <c r="AE179" s="309"/>
      <c r="AF179" s="309"/>
      <c r="AG179" s="309"/>
      <c r="AH179" s="309"/>
      <c r="AI179" s="311">
        <f t="shared" si="6"/>
        <v>0</v>
      </c>
      <c r="AJ179" s="311">
        <f t="shared" si="7"/>
        <v>0</v>
      </c>
      <c r="AK179" s="311">
        <f t="shared" si="8"/>
        <v>0</v>
      </c>
      <c r="AL179" s="99"/>
      <c r="AO179" s="51"/>
    </row>
    <row r="180" spans="2:41" s="266" customFormat="1" x14ac:dyDescent="0.25">
      <c r="B180" s="350"/>
      <c r="C180" s="350"/>
      <c r="D180" s="350"/>
      <c r="E180" s="350"/>
      <c r="F180" s="350"/>
      <c r="G180" s="37"/>
      <c r="H180" s="374" t="s">
        <v>619</v>
      </c>
      <c r="I180" s="375">
        <v>43272.617361111108</v>
      </c>
      <c r="J180" s="376" t="s">
        <v>1</v>
      </c>
      <c r="K180" s="367">
        <v>1</v>
      </c>
      <c r="L180" s="287"/>
      <c r="M180" s="51"/>
      <c r="N180" s="312" t="s">
        <v>7</v>
      </c>
      <c r="O180" s="313">
        <v>369</v>
      </c>
      <c r="P180" s="214" t="s">
        <v>82</v>
      </c>
      <c r="Q180" s="309">
        <v>0</v>
      </c>
      <c r="R180" s="309"/>
      <c r="S180" s="309"/>
      <c r="T180" s="309">
        <v>0</v>
      </c>
      <c r="U180" s="309"/>
      <c r="V180" s="309"/>
      <c r="W180" s="310">
        <v>0</v>
      </c>
      <c r="X180" s="310">
        <v>0</v>
      </c>
      <c r="Y180" s="310">
        <v>0</v>
      </c>
      <c r="Z180" s="310">
        <v>0</v>
      </c>
      <c r="AA180" s="310">
        <v>0</v>
      </c>
      <c r="AB180" s="310">
        <v>0</v>
      </c>
      <c r="AC180" s="310">
        <v>0</v>
      </c>
      <c r="AD180" s="310">
        <v>0</v>
      </c>
      <c r="AE180" s="309"/>
      <c r="AF180" s="309"/>
      <c r="AG180" s="309"/>
      <c r="AH180" s="309"/>
      <c r="AI180" s="311">
        <f t="shared" si="6"/>
        <v>0</v>
      </c>
      <c r="AJ180" s="311">
        <f t="shared" si="7"/>
        <v>0</v>
      </c>
      <c r="AK180" s="311">
        <f t="shared" si="8"/>
        <v>0</v>
      </c>
      <c r="AL180" s="99"/>
      <c r="AO180" s="51"/>
    </row>
    <row r="181" spans="2:41" s="266" customFormat="1" x14ac:dyDescent="0.25">
      <c r="B181" s="350"/>
      <c r="C181" s="350"/>
      <c r="D181" s="350"/>
      <c r="E181" s="350"/>
      <c r="F181" s="350"/>
      <c r="G181" s="37"/>
      <c r="H181" s="374" t="s">
        <v>422</v>
      </c>
      <c r="I181" s="375">
        <v>43270.832638888889</v>
      </c>
      <c r="J181" s="376" t="s">
        <v>2</v>
      </c>
      <c r="K181" s="367">
        <v>1</v>
      </c>
      <c r="L181" s="287"/>
      <c r="M181" s="51"/>
      <c r="N181" s="312" t="s">
        <v>109</v>
      </c>
      <c r="O181" s="313">
        <v>370</v>
      </c>
      <c r="P181" s="214" t="s">
        <v>110</v>
      </c>
      <c r="Q181" s="309">
        <v>0</v>
      </c>
      <c r="R181" s="309"/>
      <c r="S181" s="309"/>
      <c r="T181" s="309">
        <v>0</v>
      </c>
      <c r="U181" s="309"/>
      <c r="V181" s="309"/>
      <c r="W181" s="310">
        <v>0</v>
      </c>
      <c r="X181" s="310">
        <v>0</v>
      </c>
      <c r="Y181" s="310">
        <v>0</v>
      </c>
      <c r="Z181" s="310">
        <v>0</v>
      </c>
      <c r="AA181" s="310">
        <v>0</v>
      </c>
      <c r="AB181" s="310">
        <v>0</v>
      </c>
      <c r="AC181" s="310">
        <v>0</v>
      </c>
      <c r="AD181" s="310">
        <v>0</v>
      </c>
      <c r="AE181" s="309"/>
      <c r="AF181" s="309"/>
      <c r="AG181" s="309"/>
      <c r="AH181" s="309"/>
      <c r="AI181" s="311">
        <f t="shared" si="6"/>
        <v>0</v>
      </c>
      <c r="AJ181" s="311">
        <f t="shared" si="7"/>
        <v>0</v>
      </c>
      <c r="AK181" s="311">
        <f t="shared" si="8"/>
        <v>0</v>
      </c>
      <c r="AL181" s="99"/>
      <c r="AO181" s="51"/>
    </row>
    <row r="182" spans="2:41" s="266" customFormat="1" x14ac:dyDescent="0.25">
      <c r="B182" s="350"/>
      <c r="C182" s="350"/>
      <c r="D182" s="350"/>
      <c r="E182" s="350"/>
      <c r="F182" s="350"/>
      <c r="G182" s="37"/>
      <c r="H182" s="374"/>
      <c r="I182" s="375">
        <v>43270.821527777778</v>
      </c>
      <c r="J182" s="376" t="s">
        <v>2</v>
      </c>
      <c r="K182" s="367">
        <v>1</v>
      </c>
      <c r="L182" s="287"/>
      <c r="M182" s="51"/>
      <c r="N182" s="289" t="s">
        <v>7</v>
      </c>
      <c r="O182" s="289">
        <v>374</v>
      </c>
      <c r="P182" s="214" t="s">
        <v>32</v>
      </c>
      <c r="Q182" s="309">
        <v>0</v>
      </c>
      <c r="R182" s="309"/>
      <c r="S182" s="309"/>
      <c r="T182" s="309">
        <v>0</v>
      </c>
      <c r="U182" s="309"/>
      <c r="V182" s="309"/>
      <c r="W182" s="310">
        <v>0</v>
      </c>
      <c r="X182" s="310">
        <v>0</v>
      </c>
      <c r="Y182" s="310">
        <v>0</v>
      </c>
      <c r="Z182" s="310">
        <v>0</v>
      </c>
      <c r="AA182" s="310">
        <v>0</v>
      </c>
      <c r="AB182" s="310">
        <v>0</v>
      </c>
      <c r="AC182" s="310">
        <v>0</v>
      </c>
      <c r="AD182" s="310">
        <v>0</v>
      </c>
      <c r="AE182" s="309"/>
      <c r="AF182" s="309"/>
      <c r="AG182" s="309"/>
      <c r="AH182" s="309"/>
      <c r="AI182" s="311">
        <f t="shared" si="6"/>
        <v>0</v>
      </c>
      <c r="AJ182" s="311">
        <f t="shared" si="7"/>
        <v>0</v>
      </c>
      <c r="AK182" s="311">
        <f t="shared" si="8"/>
        <v>0</v>
      </c>
      <c r="AL182" s="99"/>
      <c r="AO182" s="51"/>
    </row>
    <row r="183" spans="2:41" s="266" customFormat="1" x14ac:dyDescent="0.25">
      <c r="B183" s="350"/>
      <c r="C183" s="350"/>
      <c r="D183" s="350"/>
      <c r="E183" s="350"/>
      <c r="F183" s="350"/>
      <c r="G183" s="37"/>
      <c r="H183" s="374"/>
      <c r="I183" s="375">
        <v>43270.789583333331</v>
      </c>
      <c r="J183" s="376" t="s">
        <v>2</v>
      </c>
      <c r="K183" s="367">
        <v>1</v>
      </c>
      <c r="L183" s="287"/>
      <c r="M183" s="51"/>
      <c r="N183" s="289" t="s">
        <v>139</v>
      </c>
      <c r="O183" s="289">
        <v>379</v>
      </c>
      <c r="P183" s="214" t="s">
        <v>259</v>
      </c>
      <c r="Q183" s="309">
        <v>0</v>
      </c>
      <c r="R183" s="309"/>
      <c r="S183" s="309"/>
      <c r="T183" s="309">
        <v>0</v>
      </c>
      <c r="U183" s="309"/>
      <c r="V183" s="309"/>
      <c r="W183" s="310">
        <v>0</v>
      </c>
      <c r="X183" s="310">
        <v>0</v>
      </c>
      <c r="Y183" s="310">
        <v>0</v>
      </c>
      <c r="Z183" s="310">
        <v>0</v>
      </c>
      <c r="AA183" s="310">
        <v>0</v>
      </c>
      <c r="AB183" s="310">
        <v>0</v>
      </c>
      <c r="AC183" s="310">
        <v>0</v>
      </c>
      <c r="AD183" s="310">
        <v>0</v>
      </c>
      <c r="AE183" s="309"/>
      <c r="AF183" s="309"/>
      <c r="AG183" s="309"/>
      <c r="AH183" s="309"/>
      <c r="AI183" s="311">
        <f t="shared" si="6"/>
        <v>0</v>
      </c>
      <c r="AJ183" s="311">
        <f t="shared" si="7"/>
        <v>0</v>
      </c>
      <c r="AK183" s="311">
        <f t="shared" si="8"/>
        <v>0</v>
      </c>
      <c r="AL183" s="99"/>
      <c r="AO183" s="51"/>
    </row>
    <row r="184" spans="2:41" s="266" customFormat="1" x14ac:dyDescent="0.25">
      <c r="B184" s="350"/>
      <c r="C184" s="350"/>
      <c r="D184" s="350"/>
      <c r="E184" s="350"/>
      <c r="F184" s="350"/>
      <c r="G184" s="37"/>
      <c r="H184" s="374" t="s">
        <v>419</v>
      </c>
      <c r="I184" s="375">
        <v>43267.659722222219</v>
      </c>
      <c r="J184" s="376" t="s">
        <v>2</v>
      </c>
      <c r="K184" s="367">
        <v>1</v>
      </c>
      <c r="L184" s="287"/>
      <c r="M184" s="51"/>
      <c r="N184" s="289" t="s">
        <v>39</v>
      </c>
      <c r="O184" s="289">
        <v>386</v>
      </c>
      <c r="P184" s="214" t="s">
        <v>70</v>
      </c>
      <c r="Q184" s="309">
        <v>0</v>
      </c>
      <c r="R184" s="309"/>
      <c r="S184" s="309"/>
      <c r="T184" s="309">
        <v>0</v>
      </c>
      <c r="U184" s="309"/>
      <c r="V184" s="309"/>
      <c r="W184" s="310">
        <v>0</v>
      </c>
      <c r="X184" s="310">
        <v>0</v>
      </c>
      <c r="Y184" s="310">
        <v>0</v>
      </c>
      <c r="Z184" s="310">
        <v>0</v>
      </c>
      <c r="AA184" s="310">
        <v>0</v>
      </c>
      <c r="AB184" s="310">
        <v>0</v>
      </c>
      <c r="AC184" s="310">
        <v>0</v>
      </c>
      <c r="AD184" s="310">
        <v>0</v>
      </c>
      <c r="AE184" s="309"/>
      <c r="AF184" s="309"/>
      <c r="AG184" s="309"/>
      <c r="AH184" s="309"/>
      <c r="AI184" s="311">
        <f t="shared" si="6"/>
        <v>0</v>
      </c>
      <c r="AJ184" s="311">
        <f t="shared" si="7"/>
        <v>0</v>
      </c>
      <c r="AK184" s="311">
        <f t="shared" si="8"/>
        <v>0</v>
      </c>
      <c r="AL184" s="99"/>
      <c r="AO184" s="51"/>
    </row>
    <row r="185" spans="2:41" s="266" customFormat="1" x14ac:dyDescent="0.25">
      <c r="B185" s="350"/>
      <c r="C185" s="350"/>
      <c r="D185" s="350"/>
      <c r="E185" s="350"/>
      <c r="F185" s="350"/>
      <c r="G185" s="37"/>
      <c r="H185" s="374"/>
      <c r="I185" s="375">
        <v>43266.501388888886</v>
      </c>
      <c r="J185" s="376" t="s">
        <v>2</v>
      </c>
      <c r="K185" s="367">
        <v>1</v>
      </c>
      <c r="L185" s="287"/>
      <c r="M185" s="51"/>
      <c r="N185" s="289" t="s">
        <v>39</v>
      </c>
      <c r="O185" s="289">
        <v>387</v>
      </c>
      <c r="P185" s="214" t="s">
        <v>264</v>
      </c>
      <c r="Q185" s="309">
        <v>0</v>
      </c>
      <c r="R185" s="309"/>
      <c r="S185" s="309"/>
      <c r="T185" s="309">
        <v>0</v>
      </c>
      <c r="U185" s="309"/>
      <c r="V185" s="309"/>
      <c r="W185" s="310">
        <v>0</v>
      </c>
      <c r="X185" s="310">
        <v>0</v>
      </c>
      <c r="Y185" s="310">
        <v>0</v>
      </c>
      <c r="Z185" s="310">
        <v>0</v>
      </c>
      <c r="AA185" s="310">
        <v>0</v>
      </c>
      <c r="AB185" s="310">
        <v>0</v>
      </c>
      <c r="AC185" s="310">
        <v>0</v>
      </c>
      <c r="AD185" s="310">
        <v>0</v>
      </c>
      <c r="AE185" s="309"/>
      <c r="AF185" s="309"/>
      <c r="AG185" s="309"/>
      <c r="AH185" s="309"/>
      <c r="AI185" s="311">
        <f t="shared" si="6"/>
        <v>0</v>
      </c>
      <c r="AJ185" s="311">
        <f t="shared" si="7"/>
        <v>0</v>
      </c>
      <c r="AK185" s="311">
        <f t="shared" si="8"/>
        <v>0</v>
      </c>
      <c r="AL185" s="99"/>
      <c r="AO185" s="51"/>
    </row>
    <row r="186" spans="2:41" s="266" customFormat="1" x14ac:dyDescent="0.25">
      <c r="B186" s="350"/>
      <c r="C186" s="350"/>
      <c r="D186" s="350"/>
      <c r="E186" s="350"/>
      <c r="F186" s="350"/>
      <c r="G186" s="37"/>
      <c r="H186" s="374" t="s">
        <v>239</v>
      </c>
      <c r="I186" s="375">
        <v>43267.640972222223</v>
      </c>
      <c r="J186" s="376" t="s">
        <v>1</v>
      </c>
      <c r="K186" s="367">
        <v>1</v>
      </c>
      <c r="L186" s="287"/>
      <c r="M186" s="51"/>
      <c r="N186" s="289" t="s">
        <v>12</v>
      </c>
      <c r="O186" s="289">
        <v>445</v>
      </c>
      <c r="P186" s="214" t="s">
        <v>258</v>
      </c>
      <c r="Q186" s="309">
        <v>0</v>
      </c>
      <c r="R186" s="309"/>
      <c r="S186" s="309"/>
      <c r="T186" s="309">
        <v>0</v>
      </c>
      <c r="U186" s="309"/>
      <c r="V186" s="309"/>
      <c r="W186" s="310">
        <v>0</v>
      </c>
      <c r="X186" s="310">
        <v>0</v>
      </c>
      <c r="Y186" s="310">
        <v>0</v>
      </c>
      <c r="Z186" s="310">
        <v>0</v>
      </c>
      <c r="AA186" s="310">
        <v>0</v>
      </c>
      <c r="AB186" s="310">
        <v>0</v>
      </c>
      <c r="AC186" s="310">
        <v>0</v>
      </c>
      <c r="AD186" s="310">
        <v>0</v>
      </c>
      <c r="AE186" s="309"/>
      <c r="AF186" s="309"/>
      <c r="AG186" s="309"/>
      <c r="AH186" s="309"/>
      <c r="AI186" s="311">
        <f t="shared" si="6"/>
        <v>0</v>
      </c>
      <c r="AJ186" s="311">
        <f t="shared" si="7"/>
        <v>0</v>
      </c>
      <c r="AK186" s="311">
        <f t="shared" si="8"/>
        <v>0</v>
      </c>
      <c r="AL186" s="51"/>
      <c r="AO186" s="51"/>
    </row>
    <row r="187" spans="2:41" s="266" customFormat="1" x14ac:dyDescent="0.25">
      <c r="B187" s="350"/>
      <c r="C187" s="350"/>
      <c r="D187" s="350"/>
      <c r="E187" s="350"/>
      <c r="F187" s="350"/>
      <c r="G187" s="37"/>
      <c r="H187" s="374" t="s">
        <v>241</v>
      </c>
      <c r="I187" s="375">
        <v>43266.669444444444</v>
      </c>
      <c r="J187" s="376" t="s">
        <v>1</v>
      </c>
      <c r="K187" s="367">
        <v>1</v>
      </c>
      <c r="L187" s="287"/>
      <c r="M187" s="51"/>
      <c r="N187" s="314" t="s">
        <v>91</v>
      </c>
      <c r="O187" s="289">
        <v>453</v>
      </c>
      <c r="P187" s="214" t="s">
        <v>333</v>
      </c>
      <c r="Q187" s="309">
        <v>0</v>
      </c>
      <c r="R187" s="309"/>
      <c r="S187" s="309"/>
      <c r="T187" s="309">
        <v>0</v>
      </c>
      <c r="U187" s="309"/>
      <c r="V187" s="309"/>
      <c r="W187" s="310">
        <v>0</v>
      </c>
      <c r="X187" s="310">
        <v>0</v>
      </c>
      <c r="Y187" s="310">
        <v>0</v>
      </c>
      <c r="Z187" s="310">
        <v>0</v>
      </c>
      <c r="AA187" s="310">
        <v>0</v>
      </c>
      <c r="AB187" s="310">
        <v>0</v>
      </c>
      <c r="AC187" s="310">
        <v>0</v>
      </c>
      <c r="AD187" s="310">
        <v>0</v>
      </c>
      <c r="AE187" s="309"/>
      <c r="AF187" s="309"/>
      <c r="AG187" s="309"/>
      <c r="AH187" s="309"/>
      <c r="AI187" s="311">
        <f t="shared" si="6"/>
        <v>0</v>
      </c>
      <c r="AJ187" s="311">
        <f t="shared" si="7"/>
        <v>0</v>
      </c>
      <c r="AK187" s="311">
        <f t="shared" si="8"/>
        <v>0</v>
      </c>
      <c r="AL187" s="51"/>
      <c r="AO187" s="51"/>
    </row>
    <row r="188" spans="2:41" s="266" customFormat="1" x14ac:dyDescent="0.25">
      <c r="B188" s="350"/>
      <c r="C188" s="350"/>
      <c r="D188" s="350"/>
      <c r="E188" s="350"/>
      <c r="F188" s="350"/>
      <c r="G188" s="37"/>
      <c r="H188" s="374" t="s">
        <v>360</v>
      </c>
      <c r="I188" s="375">
        <v>43266.480555555558</v>
      </c>
      <c r="J188" s="376" t="s">
        <v>2</v>
      </c>
      <c r="K188" s="367">
        <v>1</v>
      </c>
      <c r="L188" s="287"/>
      <c r="M188" s="51"/>
      <c r="N188" s="314" t="s">
        <v>17</v>
      </c>
      <c r="O188" s="289">
        <v>462</v>
      </c>
      <c r="P188" s="214" t="s">
        <v>357</v>
      </c>
      <c r="Q188" s="309">
        <v>0</v>
      </c>
      <c r="R188" s="309"/>
      <c r="S188" s="309"/>
      <c r="T188" s="309">
        <v>0</v>
      </c>
      <c r="U188" s="309"/>
      <c r="V188" s="309"/>
      <c r="W188" s="310">
        <v>0</v>
      </c>
      <c r="X188" s="310">
        <v>0</v>
      </c>
      <c r="Y188" s="310">
        <v>0</v>
      </c>
      <c r="Z188" s="310">
        <v>0</v>
      </c>
      <c r="AA188" s="310">
        <v>0</v>
      </c>
      <c r="AB188" s="310">
        <v>0</v>
      </c>
      <c r="AC188" s="310">
        <v>0</v>
      </c>
      <c r="AD188" s="310">
        <v>0</v>
      </c>
      <c r="AE188" s="309"/>
      <c r="AF188" s="309"/>
      <c r="AG188" s="309"/>
      <c r="AH188" s="309"/>
      <c r="AI188" s="311">
        <f t="shared" si="6"/>
        <v>0</v>
      </c>
      <c r="AJ188" s="311">
        <f t="shared" si="7"/>
        <v>0</v>
      </c>
      <c r="AK188" s="311">
        <f t="shared" si="8"/>
        <v>0</v>
      </c>
      <c r="AL188" s="51"/>
      <c r="AO188" s="51"/>
    </row>
    <row r="189" spans="2:41" s="266" customFormat="1" x14ac:dyDescent="0.25">
      <c r="B189" s="350"/>
      <c r="C189" s="350"/>
      <c r="D189" s="350"/>
      <c r="E189" s="350"/>
      <c r="F189" s="350"/>
      <c r="G189" s="37"/>
      <c r="H189" s="374"/>
      <c r="I189" s="375">
        <v>43266.470138888886</v>
      </c>
      <c r="J189" s="376" t="s">
        <v>2</v>
      </c>
      <c r="K189" s="367">
        <v>1</v>
      </c>
      <c r="L189" s="287"/>
      <c r="M189" s="51"/>
      <c r="N189" s="289" t="s">
        <v>29</v>
      </c>
      <c r="O189" s="289">
        <v>471</v>
      </c>
      <c r="P189" s="214" t="s">
        <v>60</v>
      </c>
      <c r="Q189" s="309">
        <v>0</v>
      </c>
      <c r="R189" s="309"/>
      <c r="S189" s="309"/>
      <c r="T189" s="309">
        <v>0</v>
      </c>
      <c r="U189" s="309"/>
      <c r="V189" s="309"/>
      <c r="W189" s="310">
        <v>0</v>
      </c>
      <c r="X189" s="310">
        <v>0</v>
      </c>
      <c r="Y189" s="310">
        <v>0</v>
      </c>
      <c r="Z189" s="310">
        <v>0</v>
      </c>
      <c r="AA189" s="310">
        <v>0</v>
      </c>
      <c r="AB189" s="310">
        <v>0</v>
      </c>
      <c r="AC189" s="310">
        <v>0</v>
      </c>
      <c r="AD189" s="310">
        <v>0</v>
      </c>
      <c r="AE189" s="309"/>
      <c r="AF189" s="309"/>
      <c r="AG189" s="309"/>
      <c r="AH189" s="309"/>
      <c r="AI189" s="311">
        <f t="shared" si="6"/>
        <v>0</v>
      </c>
      <c r="AJ189" s="311">
        <f t="shared" si="7"/>
        <v>0</v>
      </c>
      <c r="AK189" s="311">
        <f t="shared" si="8"/>
        <v>0</v>
      </c>
      <c r="AL189" s="51"/>
      <c r="AO189" s="51"/>
    </row>
    <row r="190" spans="2:41" s="266" customFormat="1" x14ac:dyDescent="0.25">
      <c r="B190" s="350"/>
      <c r="C190" s="350"/>
      <c r="D190" s="350"/>
      <c r="E190" s="350"/>
      <c r="F190" s="350"/>
      <c r="G190" s="37"/>
      <c r="H190" s="374"/>
      <c r="I190" s="375">
        <v>43263.45416666667</v>
      </c>
      <c r="J190" s="376" t="s">
        <v>2</v>
      </c>
      <c r="K190" s="367">
        <v>1</v>
      </c>
      <c r="L190" s="287"/>
      <c r="M190" s="51"/>
      <c r="N190" s="289" t="s">
        <v>39</v>
      </c>
      <c r="O190" s="289">
        <v>515</v>
      </c>
      <c r="P190" s="214" t="s">
        <v>516</v>
      </c>
      <c r="Q190" s="309">
        <v>0</v>
      </c>
      <c r="R190" s="311"/>
      <c r="S190" s="309"/>
      <c r="T190" s="309">
        <v>0</v>
      </c>
      <c r="U190" s="309"/>
      <c r="V190" s="309"/>
      <c r="W190" s="310">
        <v>0</v>
      </c>
      <c r="X190" s="310">
        <v>0</v>
      </c>
      <c r="Y190" s="310">
        <v>0</v>
      </c>
      <c r="Z190" s="310">
        <v>0</v>
      </c>
      <c r="AA190" s="310">
        <v>0</v>
      </c>
      <c r="AB190" s="310">
        <v>0</v>
      </c>
      <c r="AC190" s="310">
        <v>0</v>
      </c>
      <c r="AD190" s="310">
        <v>0</v>
      </c>
      <c r="AE190" s="309"/>
      <c r="AF190" s="309"/>
      <c r="AG190" s="309"/>
      <c r="AH190" s="309"/>
      <c r="AI190" s="311">
        <f t="shared" si="6"/>
        <v>0</v>
      </c>
      <c r="AJ190" s="311">
        <f t="shared" si="7"/>
        <v>0</v>
      </c>
      <c r="AK190" s="311">
        <f t="shared" si="8"/>
        <v>0</v>
      </c>
      <c r="AL190" s="51"/>
      <c r="AO190" s="51"/>
    </row>
    <row r="191" spans="2:41" s="266" customFormat="1" x14ac:dyDescent="0.25">
      <c r="B191" s="350"/>
      <c r="C191" s="350"/>
      <c r="D191" s="350"/>
      <c r="E191" s="350"/>
      <c r="F191" s="350"/>
      <c r="G191" s="37"/>
      <c r="H191" s="374" t="s">
        <v>506</v>
      </c>
      <c r="I191" s="375">
        <v>43265.527083333334</v>
      </c>
      <c r="J191" s="376" t="s">
        <v>2</v>
      </c>
      <c r="K191" s="367">
        <v>1</v>
      </c>
      <c r="L191" s="287"/>
      <c r="M191" s="51"/>
      <c r="N191" s="289" t="s">
        <v>34</v>
      </c>
      <c r="O191" s="314">
        <v>517</v>
      </c>
      <c r="P191" s="214" t="s">
        <v>524</v>
      </c>
      <c r="Q191" s="311">
        <v>0</v>
      </c>
      <c r="R191" s="311">
        <v>0</v>
      </c>
      <c r="S191" s="309">
        <v>0</v>
      </c>
      <c r="T191" s="309">
        <v>0</v>
      </c>
      <c r="U191" s="309"/>
      <c r="V191" s="309"/>
      <c r="W191" s="310">
        <v>0</v>
      </c>
      <c r="X191" s="310">
        <v>0</v>
      </c>
      <c r="Y191" s="310">
        <v>0</v>
      </c>
      <c r="Z191" s="310">
        <v>0</v>
      </c>
      <c r="AA191" s="310">
        <v>0</v>
      </c>
      <c r="AB191" s="310">
        <v>0</v>
      </c>
      <c r="AC191" s="310">
        <v>0</v>
      </c>
      <c r="AD191" s="310">
        <v>0</v>
      </c>
      <c r="AE191" s="309"/>
      <c r="AF191" s="309"/>
      <c r="AG191" s="309"/>
      <c r="AH191" s="309"/>
      <c r="AI191" s="311">
        <f t="shared" si="6"/>
        <v>0</v>
      </c>
      <c r="AJ191" s="311">
        <f t="shared" si="7"/>
        <v>0</v>
      </c>
      <c r="AK191" s="311">
        <f t="shared" si="8"/>
        <v>0</v>
      </c>
      <c r="AL191" s="51"/>
      <c r="AO191" s="51"/>
    </row>
    <row r="192" spans="2:41" x14ac:dyDescent="0.25">
      <c r="B192" s="350"/>
      <c r="C192" s="350"/>
      <c r="D192" s="350"/>
      <c r="E192" s="350"/>
      <c r="F192" s="350"/>
      <c r="H192" s="374"/>
      <c r="I192" s="375">
        <v>43265.518750000003</v>
      </c>
      <c r="J192" s="376" t="s">
        <v>2</v>
      </c>
      <c r="K192" s="367">
        <v>1</v>
      </c>
      <c r="L192" s="287"/>
      <c r="N192" s="270" t="s">
        <v>608</v>
      </c>
      <c r="O192" s="314">
        <v>438</v>
      </c>
      <c r="P192" s="314" t="s">
        <v>562</v>
      </c>
      <c r="Q192" s="311">
        <v>0</v>
      </c>
      <c r="R192" s="311">
        <v>0</v>
      </c>
      <c r="S192" s="311">
        <v>0</v>
      </c>
      <c r="T192" s="311">
        <v>0</v>
      </c>
      <c r="U192" s="309"/>
      <c r="V192" s="309"/>
      <c r="W192" s="310">
        <v>0</v>
      </c>
      <c r="X192" s="310">
        <v>0</v>
      </c>
      <c r="Y192" s="310">
        <v>0</v>
      </c>
      <c r="Z192" s="310">
        <v>0</v>
      </c>
      <c r="AA192" s="310">
        <v>0</v>
      </c>
      <c r="AB192" s="310">
        <v>0</v>
      </c>
      <c r="AC192" s="310">
        <v>0</v>
      </c>
      <c r="AD192" s="310">
        <v>0</v>
      </c>
      <c r="AE192" s="309"/>
      <c r="AF192" s="309"/>
      <c r="AG192" s="309"/>
      <c r="AH192" s="309"/>
      <c r="AI192" s="311">
        <f t="shared" si="6"/>
        <v>0</v>
      </c>
      <c r="AJ192" s="311">
        <f t="shared" si="7"/>
        <v>0</v>
      </c>
      <c r="AK192" s="311">
        <f t="shared" si="8"/>
        <v>0</v>
      </c>
    </row>
    <row r="193" spans="2:37" x14ac:dyDescent="0.25">
      <c r="B193" s="350"/>
      <c r="C193" s="350"/>
      <c r="D193" s="350"/>
      <c r="E193" s="350"/>
      <c r="F193" s="350"/>
      <c r="H193" s="374"/>
      <c r="I193" s="375">
        <v>43259.748611111114</v>
      </c>
      <c r="J193" s="376" t="s">
        <v>2</v>
      </c>
      <c r="K193" s="367">
        <v>1</v>
      </c>
      <c r="L193" s="287"/>
      <c r="N193" s="270" t="s">
        <v>7</v>
      </c>
      <c r="O193" s="314">
        <v>393</v>
      </c>
      <c r="P193" s="314" t="s">
        <v>563</v>
      </c>
      <c r="Q193" s="311">
        <v>0</v>
      </c>
      <c r="R193" s="311">
        <v>0</v>
      </c>
      <c r="S193" s="311">
        <v>0</v>
      </c>
      <c r="T193" s="311">
        <v>0</v>
      </c>
      <c r="U193" s="309"/>
      <c r="V193" s="309"/>
      <c r="W193" s="310">
        <v>0</v>
      </c>
      <c r="X193" s="310">
        <v>0</v>
      </c>
      <c r="Y193" s="310">
        <v>0</v>
      </c>
      <c r="Z193" s="310">
        <v>0</v>
      </c>
      <c r="AA193" s="310">
        <v>0</v>
      </c>
      <c r="AB193" s="310">
        <v>0</v>
      </c>
      <c r="AC193" s="310">
        <v>0</v>
      </c>
      <c r="AD193" s="310">
        <v>0</v>
      </c>
      <c r="AE193" s="309"/>
      <c r="AF193" s="309"/>
      <c r="AG193" s="309"/>
      <c r="AH193" s="309"/>
      <c r="AI193" s="311">
        <f t="shared" si="6"/>
        <v>0</v>
      </c>
      <c r="AJ193" s="311">
        <f t="shared" si="7"/>
        <v>0</v>
      </c>
      <c r="AK193" s="311">
        <f t="shared" si="8"/>
        <v>0</v>
      </c>
    </row>
    <row r="194" spans="2:37" x14ac:dyDescent="0.25">
      <c r="B194" s="350"/>
      <c r="C194" s="350"/>
      <c r="D194" s="350"/>
      <c r="E194" s="350"/>
      <c r="F194" s="350"/>
      <c r="H194" s="374" t="s">
        <v>288</v>
      </c>
      <c r="I194" s="375">
        <v>43263.662499999999</v>
      </c>
      <c r="J194" s="376" t="s">
        <v>1</v>
      </c>
      <c r="K194" s="367">
        <v>1</v>
      </c>
      <c r="L194" s="287"/>
      <c r="N194" s="270" t="s">
        <v>343</v>
      </c>
      <c r="O194" s="314">
        <v>421</v>
      </c>
      <c r="P194" s="314" t="s">
        <v>564</v>
      </c>
      <c r="Q194" s="311">
        <v>0</v>
      </c>
      <c r="R194" s="311">
        <v>0</v>
      </c>
      <c r="S194" s="311">
        <v>0</v>
      </c>
      <c r="T194" s="311">
        <v>0</v>
      </c>
      <c r="U194" s="309"/>
      <c r="V194" s="309"/>
      <c r="W194" s="310">
        <v>0</v>
      </c>
      <c r="X194" s="310">
        <v>0</v>
      </c>
      <c r="Y194" s="310">
        <v>0</v>
      </c>
      <c r="Z194" s="310">
        <v>0</v>
      </c>
      <c r="AA194" s="310">
        <v>0</v>
      </c>
      <c r="AB194" s="310">
        <v>0</v>
      </c>
      <c r="AC194" s="310">
        <v>0</v>
      </c>
      <c r="AD194" s="310">
        <v>0</v>
      </c>
      <c r="AE194" s="309"/>
      <c r="AF194" s="309"/>
      <c r="AG194" s="309"/>
      <c r="AH194" s="309"/>
      <c r="AI194" s="311">
        <f t="shared" si="6"/>
        <v>0</v>
      </c>
      <c r="AJ194" s="311">
        <f t="shared" si="7"/>
        <v>0</v>
      </c>
      <c r="AK194" s="311">
        <f t="shared" si="8"/>
        <v>0</v>
      </c>
    </row>
    <row r="195" spans="2:37" x14ac:dyDescent="0.25">
      <c r="B195" s="350"/>
      <c r="C195" s="350"/>
      <c r="D195" s="350"/>
      <c r="E195" s="350"/>
      <c r="F195" s="350"/>
      <c r="H195" s="374" t="s">
        <v>247</v>
      </c>
      <c r="I195" s="375">
        <v>43260.539583333331</v>
      </c>
      <c r="J195" s="376" t="s">
        <v>1</v>
      </c>
      <c r="K195" s="367">
        <v>1</v>
      </c>
      <c r="L195" s="287"/>
      <c r="N195" s="270" t="s">
        <v>343</v>
      </c>
      <c r="O195" s="314">
        <v>410</v>
      </c>
      <c r="P195" s="314" t="s">
        <v>568</v>
      </c>
      <c r="Q195" s="311">
        <v>0</v>
      </c>
      <c r="R195" s="311">
        <v>0</v>
      </c>
      <c r="S195" s="311">
        <v>0</v>
      </c>
      <c r="T195" s="311">
        <v>0</v>
      </c>
      <c r="U195" s="309"/>
      <c r="V195" s="309"/>
      <c r="W195" s="310">
        <v>0</v>
      </c>
      <c r="X195" s="310">
        <v>0</v>
      </c>
      <c r="Y195" s="310">
        <v>0</v>
      </c>
      <c r="Z195" s="310">
        <v>0</v>
      </c>
      <c r="AA195" s="310">
        <v>0</v>
      </c>
      <c r="AB195" s="310">
        <v>0</v>
      </c>
      <c r="AC195" s="310">
        <v>0</v>
      </c>
      <c r="AD195" s="310">
        <v>0</v>
      </c>
      <c r="AE195" s="309"/>
      <c r="AF195" s="309"/>
      <c r="AG195" s="309"/>
      <c r="AH195" s="309"/>
      <c r="AI195" s="311">
        <f t="shared" si="6"/>
        <v>0</v>
      </c>
      <c r="AJ195" s="311">
        <f t="shared" si="7"/>
        <v>0</v>
      </c>
      <c r="AK195" s="311">
        <f t="shared" si="8"/>
        <v>0</v>
      </c>
    </row>
    <row r="196" spans="2:37" x14ac:dyDescent="0.25">
      <c r="B196" s="350"/>
      <c r="C196" s="350"/>
      <c r="D196" s="350"/>
      <c r="E196" s="350"/>
      <c r="F196" s="350"/>
      <c r="H196" s="374" t="s">
        <v>620</v>
      </c>
      <c r="I196" s="375">
        <v>43259.56527777778</v>
      </c>
      <c r="J196" s="376" t="s">
        <v>1</v>
      </c>
      <c r="K196" s="367">
        <v>1</v>
      </c>
      <c r="L196" s="287"/>
      <c r="N196" s="270" t="s">
        <v>343</v>
      </c>
      <c r="O196" s="314">
        <v>399</v>
      </c>
      <c r="P196" s="314" t="s">
        <v>569</v>
      </c>
      <c r="Q196" s="311">
        <v>0</v>
      </c>
      <c r="R196" s="311">
        <v>0</v>
      </c>
      <c r="S196" s="311">
        <v>0</v>
      </c>
      <c r="T196" s="311">
        <v>0</v>
      </c>
      <c r="U196" s="309"/>
      <c r="V196" s="309"/>
      <c r="W196" s="310">
        <v>0</v>
      </c>
      <c r="X196" s="310">
        <v>0</v>
      </c>
      <c r="Y196" s="310">
        <v>0</v>
      </c>
      <c r="Z196" s="310">
        <v>0</v>
      </c>
      <c r="AA196" s="310">
        <v>0</v>
      </c>
      <c r="AB196" s="310">
        <v>0</v>
      </c>
      <c r="AC196" s="310">
        <v>0</v>
      </c>
      <c r="AD196" s="310">
        <v>0</v>
      </c>
      <c r="AE196" s="309"/>
      <c r="AF196" s="309"/>
      <c r="AG196" s="309"/>
      <c r="AH196" s="309"/>
      <c r="AI196" s="311">
        <f t="shared" si="6"/>
        <v>0</v>
      </c>
      <c r="AJ196" s="311">
        <f t="shared" si="7"/>
        <v>0</v>
      </c>
      <c r="AK196" s="311">
        <f t="shared" si="8"/>
        <v>0</v>
      </c>
    </row>
    <row r="197" spans="2:37" x14ac:dyDescent="0.25">
      <c r="B197" s="350"/>
      <c r="C197" s="350"/>
      <c r="D197" s="350"/>
      <c r="E197" s="350"/>
      <c r="F197" s="350"/>
      <c r="H197" s="374" t="s">
        <v>621</v>
      </c>
      <c r="I197" s="375">
        <v>43259.521527777775</v>
      </c>
      <c r="J197" s="376" t="s">
        <v>2</v>
      </c>
      <c r="K197" s="367">
        <v>1</v>
      </c>
      <c r="L197" s="287"/>
      <c r="N197" s="270" t="s">
        <v>343</v>
      </c>
      <c r="O197" s="314">
        <v>416</v>
      </c>
      <c r="P197" s="314" t="s">
        <v>570</v>
      </c>
      <c r="Q197" s="311">
        <v>0</v>
      </c>
      <c r="R197" s="311">
        <v>0</v>
      </c>
      <c r="S197" s="311">
        <v>0</v>
      </c>
      <c r="T197" s="311">
        <v>0</v>
      </c>
      <c r="U197" s="309"/>
      <c r="V197" s="309"/>
      <c r="W197" s="310">
        <v>0</v>
      </c>
      <c r="X197" s="310">
        <v>0</v>
      </c>
      <c r="Y197" s="310">
        <v>0</v>
      </c>
      <c r="Z197" s="310">
        <v>0</v>
      </c>
      <c r="AA197" s="310">
        <v>0</v>
      </c>
      <c r="AB197" s="310">
        <v>0</v>
      </c>
      <c r="AC197" s="310">
        <v>0</v>
      </c>
      <c r="AD197" s="310">
        <v>0</v>
      </c>
      <c r="AE197" s="309"/>
      <c r="AF197" s="309"/>
      <c r="AG197" s="309"/>
      <c r="AH197" s="309"/>
      <c r="AI197" s="311">
        <f t="shared" si="6"/>
        <v>0</v>
      </c>
      <c r="AJ197" s="311">
        <f t="shared" si="7"/>
        <v>0</v>
      </c>
      <c r="AK197" s="311">
        <f t="shared" si="8"/>
        <v>0</v>
      </c>
    </row>
    <row r="198" spans="2:37" x14ac:dyDescent="0.25">
      <c r="B198" s="350"/>
      <c r="C198" s="350"/>
      <c r="D198" s="350"/>
      <c r="E198" s="350"/>
      <c r="F198" s="350"/>
      <c r="H198" s="374"/>
      <c r="I198" s="375">
        <v>43258.549305555556</v>
      </c>
      <c r="J198" s="376" t="s">
        <v>2</v>
      </c>
      <c r="K198" s="367">
        <v>1</v>
      </c>
      <c r="L198" s="287"/>
      <c r="N198" s="270" t="s">
        <v>343</v>
      </c>
      <c r="O198" s="314">
        <v>395</v>
      </c>
      <c r="P198" s="314" t="s">
        <v>571</v>
      </c>
      <c r="Q198" s="311">
        <v>0</v>
      </c>
      <c r="R198" s="311">
        <v>0</v>
      </c>
      <c r="S198" s="311">
        <v>0</v>
      </c>
      <c r="T198" s="311">
        <v>0</v>
      </c>
      <c r="U198" s="309"/>
      <c r="V198" s="309"/>
      <c r="W198" s="310">
        <v>0</v>
      </c>
      <c r="X198" s="310">
        <v>0</v>
      </c>
      <c r="Y198" s="310">
        <v>0</v>
      </c>
      <c r="Z198" s="310">
        <v>0</v>
      </c>
      <c r="AA198" s="310">
        <v>0</v>
      </c>
      <c r="AB198" s="310">
        <v>0</v>
      </c>
      <c r="AC198" s="310">
        <v>0</v>
      </c>
      <c r="AD198" s="310">
        <v>0</v>
      </c>
      <c r="AE198" s="309"/>
      <c r="AF198" s="309"/>
      <c r="AG198" s="309"/>
      <c r="AH198" s="309"/>
      <c r="AI198" s="311">
        <f t="shared" si="6"/>
        <v>0</v>
      </c>
      <c r="AJ198" s="311">
        <f t="shared" si="7"/>
        <v>0</v>
      </c>
      <c r="AK198" s="311">
        <f t="shared" si="8"/>
        <v>0</v>
      </c>
    </row>
    <row r="199" spans="2:37" x14ac:dyDescent="0.25">
      <c r="B199" s="350"/>
      <c r="C199" s="350"/>
      <c r="D199" s="350"/>
      <c r="E199" s="350"/>
      <c r="F199" s="350"/>
      <c r="H199" s="370" t="s">
        <v>3</v>
      </c>
      <c r="I199" s="371"/>
      <c r="J199" s="371"/>
      <c r="K199" s="372">
        <v>104</v>
      </c>
      <c r="L199" s="287"/>
      <c r="N199" s="270" t="s">
        <v>343</v>
      </c>
      <c r="O199" s="314">
        <v>417</v>
      </c>
      <c r="P199" s="314" t="s">
        <v>572</v>
      </c>
      <c r="Q199" s="311">
        <v>0</v>
      </c>
      <c r="R199" s="311">
        <v>0</v>
      </c>
      <c r="S199" s="311">
        <v>0</v>
      </c>
      <c r="T199" s="311">
        <v>0</v>
      </c>
      <c r="U199" s="309"/>
      <c r="V199" s="309"/>
      <c r="W199" s="310">
        <v>0</v>
      </c>
      <c r="X199" s="310">
        <v>0</v>
      </c>
      <c r="Y199" s="310">
        <v>0</v>
      </c>
      <c r="Z199" s="310">
        <v>0</v>
      </c>
      <c r="AA199" s="310">
        <v>0</v>
      </c>
      <c r="AB199" s="310">
        <v>0</v>
      </c>
      <c r="AC199" s="310">
        <v>0</v>
      </c>
      <c r="AD199" s="310">
        <v>0</v>
      </c>
      <c r="AE199" s="309"/>
      <c r="AF199" s="309"/>
      <c r="AG199" s="309"/>
      <c r="AH199" s="309"/>
      <c r="AI199" s="311">
        <f t="shared" si="6"/>
        <v>0</v>
      </c>
      <c r="AJ199" s="311">
        <f t="shared" si="7"/>
        <v>0</v>
      </c>
      <c r="AK199" s="311">
        <f t="shared" si="8"/>
        <v>0</v>
      </c>
    </row>
    <row r="200" spans="2:37" x14ac:dyDescent="0.25">
      <c r="B200" s="350"/>
      <c r="C200" s="350"/>
      <c r="D200" s="350"/>
      <c r="E200" s="350"/>
      <c r="F200" s="350"/>
      <c r="H200" s="51"/>
      <c r="I200" s="51"/>
      <c r="J200" s="51"/>
      <c r="K200" s="51"/>
      <c r="L200" s="287"/>
      <c r="N200" s="270" t="s">
        <v>343</v>
      </c>
      <c r="O200" s="314">
        <v>397</v>
      </c>
      <c r="P200" s="314" t="s">
        <v>573</v>
      </c>
      <c r="Q200" s="311">
        <v>0</v>
      </c>
      <c r="R200" s="311">
        <v>0</v>
      </c>
      <c r="S200" s="311">
        <v>0</v>
      </c>
      <c r="T200" s="311">
        <v>0</v>
      </c>
      <c r="U200" s="309"/>
      <c r="V200" s="309"/>
      <c r="W200" s="310">
        <v>0</v>
      </c>
      <c r="X200" s="310">
        <v>0</v>
      </c>
      <c r="Y200" s="310">
        <v>0</v>
      </c>
      <c r="Z200" s="310">
        <v>0</v>
      </c>
      <c r="AA200" s="310">
        <v>0</v>
      </c>
      <c r="AB200" s="310">
        <v>0</v>
      </c>
      <c r="AC200" s="310">
        <v>0</v>
      </c>
      <c r="AD200" s="310">
        <v>0</v>
      </c>
      <c r="AE200" s="309"/>
      <c r="AF200" s="309"/>
      <c r="AG200" s="309"/>
      <c r="AH200" s="309"/>
      <c r="AI200" s="311">
        <f t="shared" si="6"/>
        <v>0</v>
      </c>
      <c r="AJ200" s="311">
        <f t="shared" si="7"/>
        <v>0</v>
      </c>
      <c r="AK200" s="311">
        <f t="shared" si="8"/>
        <v>0</v>
      </c>
    </row>
    <row r="201" spans="2:37" x14ac:dyDescent="0.25">
      <c r="B201" s="350"/>
      <c r="C201" s="350"/>
      <c r="D201" s="350"/>
      <c r="E201" s="350"/>
      <c r="F201" s="350"/>
      <c r="H201" s="51"/>
      <c r="I201" s="51"/>
      <c r="J201" s="51"/>
      <c r="K201" s="51"/>
      <c r="L201" s="287"/>
      <c r="N201" s="270" t="s">
        <v>343</v>
      </c>
      <c r="O201" s="314">
        <v>411</v>
      </c>
      <c r="P201" s="314" t="s">
        <v>578</v>
      </c>
      <c r="Q201" s="311">
        <v>0</v>
      </c>
      <c r="R201" s="311">
        <v>0</v>
      </c>
      <c r="S201" s="311">
        <v>0</v>
      </c>
      <c r="T201" s="311">
        <v>0</v>
      </c>
      <c r="U201" s="309"/>
      <c r="V201" s="309"/>
      <c r="W201" s="310">
        <v>0</v>
      </c>
      <c r="X201" s="310">
        <v>0</v>
      </c>
      <c r="Y201" s="310">
        <v>0</v>
      </c>
      <c r="Z201" s="310">
        <v>0</v>
      </c>
      <c r="AA201" s="310">
        <v>0</v>
      </c>
      <c r="AB201" s="310">
        <v>0</v>
      </c>
      <c r="AC201" s="310">
        <v>0</v>
      </c>
      <c r="AD201" s="310">
        <v>0</v>
      </c>
      <c r="AE201" s="309"/>
      <c r="AF201" s="309"/>
      <c r="AG201" s="309"/>
      <c r="AH201" s="309"/>
      <c r="AI201" s="311">
        <f t="shared" si="6"/>
        <v>0</v>
      </c>
      <c r="AJ201" s="311">
        <f t="shared" si="7"/>
        <v>0</v>
      </c>
      <c r="AK201" s="311">
        <f t="shared" si="8"/>
        <v>0</v>
      </c>
    </row>
    <row r="202" spans="2:37" x14ac:dyDescent="0.25">
      <c r="B202" s="350"/>
      <c r="C202" s="350"/>
      <c r="D202" s="350"/>
      <c r="E202" s="350"/>
      <c r="F202" s="350"/>
      <c r="H202" s="51"/>
      <c r="I202" s="51"/>
      <c r="J202" s="51"/>
      <c r="K202" s="51"/>
      <c r="L202" s="287"/>
      <c r="N202" s="270" t="s">
        <v>343</v>
      </c>
      <c r="O202" s="314">
        <v>408</v>
      </c>
      <c r="P202" s="314" t="s">
        <v>580</v>
      </c>
      <c r="Q202" s="311">
        <v>0</v>
      </c>
      <c r="R202" s="311">
        <v>0</v>
      </c>
      <c r="S202" s="311">
        <v>0</v>
      </c>
      <c r="T202" s="311">
        <v>0</v>
      </c>
      <c r="U202" s="309"/>
      <c r="V202" s="309"/>
      <c r="W202" s="310">
        <v>0</v>
      </c>
      <c r="X202" s="310">
        <v>0</v>
      </c>
      <c r="Y202" s="310">
        <v>0</v>
      </c>
      <c r="Z202" s="310">
        <v>0</v>
      </c>
      <c r="AA202" s="310">
        <v>0</v>
      </c>
      <c r="AB202" s="310">
        <v>0</v>
      </c>
      <c r="AC202" s="310">
        <v>0</v>
      </c>
      <c r="AD202" s="310">
        <v>0</v>
      </c>
      <c r="AE202" s="309"/>
      <c r="AF202" s="309"/>
      <c r="AG202" s="309"/>
      <c r="AH202" s="309"/>
      <c r="AI202" s="311">
        <f t="shared" si="6"/>
        <v>0</v>
      </c>
      <c r="AJ202" s="311">
        <f t="shared" si="7"/>
        <v>0</v>
      </c>
      <c r="AK202" s="311">
        <f t="shared" si="8"/>
        <v>0</v>
      </c>
    </row>
    <row r="203" spans="2:37" x14ac:dyDescent="0.25">
      <c r="B203" s="350"/>
      <c r="C203" s="350"/>
      <c r="D203" s="350"/>
      <c r="E203" s="350"/>
      <c r="F203" s="350"/>
      <c r="H203" s="51"/>
      <c r="I203" s="51"/>
      <c r="J203" s="51"/>
      <c r="K203" s="51"/>
      <c r="L203" s="287"/>
      <c r="N203" s="270" t="s">
        <v>343</v>
      </c>
      <c r="O203" s="314">
        <v>413</v>
      </c>
      <c r="P203" s="314" t="s">
        <v>581</v>
      </c>
      <c r="Q203" s="311">
        <v>0</v>
      </c>
      <c r="R203" s="311">
        <v>0</v>
      </c>
      <c r="S203" s="311">
        <v>0</v>
      </c>
      <c r="T203" s="311">
        <v>0</v>
      </c>
      <c r="U203" s="309"/>
      <c r="V203" s="309"/>
      <c r="W203" s="310">
        <v>0</v>
      </c>
      <c r="X203" s="310">
        <v>0</v>
      </c>
      <c r="Y203" s="310">
        <v>0</v>
      </c>
      <c r="Z203" s="310">
        <v>0</v>
      </c>
      <c r="AA203" s="310">
        <v>0</v>
      </c>
      <c r="AB203" s="310">
        <v>0</v>
      </c>
      <c r="AC203" s="310">
        <v>0</v>
      </c>
      <c r="AD203" s="310">
        <v>0</v>
      </c>
      <c r="AE203" s="309"/>
      <c r="AF203" s="309"/>
      <c r="AG203" s="309"/>
      <c r="AH203" s="309"/>
      <c r="AI203" s="311">
        <f t="shared" si="6"/>
        <v>0</v>
      </c>
      <c r="AJ203" s="311">
        <f t="shared" si="7"/>
        <v>0</v>
      </c>
      <c r="AK203" s="311">
        <f t="shared" si="8"/>
        <v>0</v>
      </c>
    </row>
    <row r="204" spans="2:37" x14ac:dyDescent="0.25">
      <c r="B204" s="350"/>
      <c r="C204" s="350"/>
      <c r="D204" s="350"/>
      <c r="E204" s="350"/>
      <c r="F204" s="350"/>
      <c r="H204" s="51"/>
      <c r="I204" s="51"/>
      <c r="J204" s="51"/>
      <c r="K204" s="51"/>
      <c r="L204" s="287"/>
      <c r="N204" s="270" t="s">
        <v>343</v>
      </c>
      <c r="O204" s="314">
        <v>403</v>
      </c>
      <c r="P204" s="314" t="s">
        <v>582</v>
      </c>
      <c r="Q204" s="311">
        <v>0</v>
      </c>
      <c r="R204" s="311">
        <v>0</v>
      </c>
      <c r="S204" s="311">
        <v>0</v>
      </c>
      <c r="T204" s="311">
        <v>0</v>
      </c>
      <c r="U204" s="309"/>
      <c r="V204" s="309"/>
      <c r="W204" s="310">
        <v>0</v>
      </c>
      <c r="X204" s="310">
        <v>0</v>
      </c>
      <c r="Y204" s="310">
        <v>0</v>
      </c>
      <c r="Z204" s="310">
        <v>0</v>
      </c>
      <c r="AA204" s="310">
        <v>0</v>
      </c>
      <c r="AB204" s="310">
        <v>0</v>
      </c>
      <c r="AC204" s="310">
        <v>0</v>
      </c>
      <c r="AD204" s="310">
        <v>0</v>
      </c>
      <c r="AE204" s="309"/>
      <c r="AF204" s="309"/>
      <c r="AG204" s="309"/>
      <c r="AH204" s="309"/>
      <c r="AI204" s="311">
        <f t="shared" si="6"/>
        <v>0</v>
      </c>
      <c r="AJ204" s="311">
        <f t="shared" si="7"/>
        <v>0</v>
      </c>
      <c r="AK204" s="311">
        <f t="shared" si="8"/>
        <v>0</v>
      </c>
    </row>
    <row r="205" spans="2:37" x14ac:dyDescent="0.25">
      <c r="B205" s="350"/>
      <c r="C205" s="350"/>
      <c r="D205" s="350"/>
      <c r="E205" s="350"/>
      <c r="F205" s="350"/>
      <c r="H205" s="51"/>
      <c r="I205" s="51"/>
      <c r="J205" s="51"/>
      <c r="K205" s="51"/>
      <c r="L205" s="287"/>
      <c r="N205" s="270" t="s">
        <v>343</v>
      </c>
      <c r="O205" s="314">
        <v>412</v>
      </c>
      <c r="P205" s="314" t="s">
        <v>583</v>
      </c>
      <c r="Q205" s="311">
        <v>0</v>
      </c>
      <c r="R205" s="311">
        <v>0</v>
      </c>
      <c r="S205" s="311">
        <v>0</v>
      </c>
      <c r="T205" s="311">
        <v>0</v>
      </c>
      <c r="U205" s="309"/>
      <c r="V205" s="309"/>
      <c r="W205" s="310">
        <v>0</v>
      </c>
      <c r="X205" s="310">
        <v>0</v>
      </c>
      <c r="Y205" s="310">
        <v>0</v>
      </c>
      <c r="Z205" s="310">
        <v>0</v>
      </c>
      <c r="AA205" s="310">
        <v>0</v>
      </c>
      <c r="AB205" s="310">
        <v>0</v>
      </c>
      <c r="AC205" s="310">
        <v>0</v>
      </c>
      <c r="AD205" s="310">
        <v>0</v>
      </c>
      <c r="AE205" s="309"/>
      <c r="AF205" s="309"/>
      <c r="AG205" s="309"/>
      <c r="AH205" s="309"/>
      <c r="AI205" s="311">
        <f t="shared" si="6"/>
        <v>0</v>
      </c>
      <c r="AJ205" s="311">
        <f t="shared" si="7"/>
        <v>0</v>
      </c>
      <c r="AK205" s="311">
        <f t="shared" si="8"/>
        <v>0</v>
      </c>
    </row>
    <row r="206" spans="2:37" x14ac:dyDescent="0.25">
      <c r="B206" s="350"/>
      <c r="C206" s="350"/>
      <c r="D206" s="350"/>
      <c r="E206" s="350"/>
      <c r="F206" s="350"/>
      <c r="H206" s="51"/>
      <c r="I206" s="51"/>
      <c r="J206" s="51"/>
      <c r="K206" s="51"/>
      <c r="L206" s="287"/>
      <c r="N206" s="270" t="s">
        <v>343</v>
      </c>
      <c r="O206" s="314">
        <v>404</v>
      </c>
      <c r="P206" s="314" t="s">
        <v>584</v>
      </c>
      <c r="Q206" s="311">
        <v>0</v>
      </c>
      <c r="R206" s="311">
        <v>0</v>
      </c>
      <c r="S206" s="311">
        <v>0</v>
      </c>
      <c r="T206" s="311">
        <v>0</v>
      </c>
      <c r="U206" s="309"/>
      <c r="V206" s="309"/>
      <c r="W206" s="310">
        <v>0</v>
      </c>
      <c r="X206" s="310">
        <v>0</v>
      </c>
      <c r="Y206" s="310">
        <v>0</v>
      </c>
      <c r="Z206" s="310">
        <v>0</v>
      </c>
      <c r="AA206" s="310">
        <v>0</v>
      </c>
      <c r="AB206" s="310">
        <v>0</v>
      </c>
      <c r="AC206" s="310">
        <v>0</v>
      </c>
      <c r="AD206" s="310">
        <v>0</v>
      </c>
      <c r="AE206" s="309"/>
      <c r="AF206" s="309"/>
      <c r="AG206" s="309"/>
      <c r="AH206" s="309"/>
      <c r="AI206" s="311">
        <f t="shared" si="6"/>
        <v>0</v>
      </c>
      <c r="AJ206" s="311">
        <f t="shared" si="7"/>
        <v>0</v>
      </c>
      <c r="AK206" s="311">
        <f t="shared" si="8"/>
        <v>0</v>
      </c>
    </row>
    <row r="207" spans="2:37" x14ac:dyDescent="0.25">
      <c r="B207" s="350"/>
      <c r="C207" s="350"/>
      <c r="D207" s="350"/>
      <c r="E207" s="350"/>
      <c r="F207" s="350"/>
      <c r="H207" s="51"/>
      <c r="I207" s="51"/>
      <c r="J207" s="51"/>
      <c r="K207" s="51"/>
      <c r="L207" s="287"/>
      <c r="N207" s="270" t="s">
        <v>343</v>
      </c>
      <c r="O207" s="314">
        <v>418</v>
      </c>
      <c r="P207" s="314" t="s">
        <v>585</v>
      </c>
      <c r="Q207" s="311">
        <v>0</v>
      </c>
      <c r="R207" s="311">
        <v>0</v>
      </c>
      <c r="S207" s="311">
        <v>0</v>
      </c>
      <c r="T207" s="311">
        <v>0</v>
      </c>
      <c r="U207" s="309"/>
      <c r="V207" s="309"/>
      <c r="W207" s="310">
        <v>0</v>
      </c>
      <c r="X207" s="310">
        <v>0</v>
      </c>
      <c r="Y207" s="310">
        <v>0</v>
      </c>
      <c r="Z207" s="310">
        <v>0</v>
      </c>
      <c r="AA207" s="310">
        <v>0</v>
      </c>
      <c r="AB207" s="310">
        <v>0</v>
      </c>
      <c r="AC207" s="310">
        <v>0</v>
      </c>
      <c r="AD207" s="310">
        <v>0</v>
      </c>
      <c r="AE207" s="309"/>
      <c r="AF207" s="309"/>
      <c r="AG207" s="309"/>
      <c r="AH207" s="309"/>
      <c r="AI207" s="311">
        <f t="shared" si="6"/>
        <v>0</v>
      </c>
      <c r="AJ207" s="311">
        <f t="shared" si="7"/>
        <v>0</v>
      </c>
      <c r="AK207" s="311">
        <f t="shared" si="8"/>
        <v>0</v>
      </c>
    </row>
    <row r="208" spans="2:37" x14ac:dyDescent="0.25">
      <c r="B208" s="350"/>
      <c r="C208" s="350"/>
      <c r="D208" s="350"/>
      <c r="E208" s="350"/>
      <c r="F208" s="350"/>
      <c r="H208" s="51"/>
      <c r="I208" s="51"/>
      <c r="J208" s="51"/>
      <c r="K208" s="51"/>
      <c r="L208" s="287"/>
      <c r="N208" s="270" t="s">
        <v>343</v>
      </c>
      <c r="O208" s="314">
        <v>407</v>
      </c>
      <c r="P208" s="314" t="s">
        <v>586</v>
      </c>
      <c r="Q208" s="311">
        <v>0</v>
      </c>
      <c r="R208" s="311">
        <v>0</v>
      </c>
      <c r="S208" s="311">
        <v>0</v>
      </c>
      <c r="T208" s="311">
        <v>0</v>
      </c>
      <c r="U208" s="309"/>
      <c r="V208" s="309"/>
      <c r="W208" s="310">
        <v>0</v>
      </c>
      <c r="X208" s="310">
        <v>0</v>
      </c>
      <c r="Y208" s="310">
        <v>0</v>
      </c>
      <c r="Z208" s="310">
        <v>0</v>
      </c>
      <c r="AA208" s="310">
        <v>0</v>
      </c>
      <c r="AB208" s="310">
        <v>0</v>
      </c>
      <c r="AC208" s="310">
        <v>0</v>
      </c>
      <c r="AD208" s="310">
        <v>0</v>
      </c>
      <c r="AE208" s="309"/>
      <c r="AF208" s="309"/>
      <c r="AG208" s="309"/>
      <c r="AH208" s="309"/>
      <c r="AI208" s="311">
        <f t="shared" si="6"/>
        <v>0</v>
      </c>
      <c r="AJ208" s="311">
        <f t="shared" si="7"/>
        <v>0</v>
      </c>
      <c r="AK208" s="311">
        <f t="shared" si="8"/>
        <v>0</v>
      </c>
    </row>
    <row r="209" spans="2:40" x14ac:dyDescent="0.25">
      <c r="B209" s="350"/>
      <c r="C209" s="350"/>
      <c r="D209" s="350"/>
      <c r="E209" s="350"/>
      <c r="F209" s="350"/>
      <c r="H209" s="51"/>
      <c r="I209" s="51"/>
      <c r="J209" s="51"/>
      <c r="K209" s="51"/>
      <c r="L209" s="287"/>
      <c r="N209" s="270" t="s">
        <v>343</v>
      </c>
      <c r="O209" s="314">
        <v>398</v>
      </c>
      <c r="P209" s="314" t="s">
        <v>587</v>
      </c>
      <c r="Q209" s="311">
        <v>0</v>
      </c>
      <c r="R209" s="311">
        <v>0</v>
      </c>
      <c r="S209" s="311">
        <v>0</v>
      </c>
      <c r="T209" s="311">
        <v>0</v>
      </c>
      <c r="U209" s="309"/>
      <c r="V209" s="309"/>
      <c r="W209" s="310">
        <v>0</v>
      </c>
      <c r="X209" s="310">
        <v>0</v>
      </c>
      <c r="Y209" s="310">
        <v>0</v>
      </c>
      <c r="Z209" s="310">
        <v>0</v>
      </c>
      <c r="AA209" s="310">
        <v>0</v>
      </c>
      <c r="AB209" s="310">
        <v>0</v>
      </c>
      <c r="AC209" s="310">
        <v>0</v>
      </c>
      <c r="AD209" s="310">
        <v>0</v>
      </c>
      <c r="AE209" s="309"/>
      <c r="AF209" s="309"/>
      <c r="AG209" s="309"/>
      <c r="AH209" s="309"/>
      <c r="AI209" s="311">
        <f t="shared" ref="AI209:AI233" si="9">+SUM(Q209:V209)</f>
        <v>0</v>
      </c>
      <c r="AJ209" s="311">
        <f t="shared" ref="AJ209:AJ233" si="10">+W209+Y209+AA209+AC209+AE209+AG209</f>
        <v>0</v>
      </c>
      <c r="AK209" s="311">
        <f t="shared" ref="AK209:AK233" si="11">+X209+Z209+AB209+AD209+AF209+AH209</f>
        <v>0</v>
      </c>
    </row>
    <row r="210" spans="2:40" x14ac:dyDescent="0.25">
      <c r="B210" s="350"/>
      <c r="C210" s="350"/>
      <c r="D210" s="350"/>
      <c r="E210" s="350"/>
      <c r="F210" s="350"/>
      <c r="H210" s="51"/>
      <c r="I210" s="51"/>
      <c r="J210" s="51"/>
      <c r="K210" s="51"/>
      <c r="L210" s="287"/>
      <c r="N210" s="270" t="s">
        <v>343</v>
      </c>
      <c r="O210" s="314">
        <v>402</v>
      </c>
      <c r="P210" s="314" t="s">
        <v>588</v>
      </c>
      <c r="Q210" s="311">
        <v>0</v>
      </c>
      <c r="R210" s="311">
        <v>0</v>
      </c>
      <c r="S210" s="311">
        <v>0</v>
      </c>
      <c r="T210" s="311">
        <v>0</v>
      </c>
      <c r="U210" s="309"/>
      <c r="V210" s="309"/>
      <c r="W210" s="310">
        <v>0</v>
      </c>
      <c r="X210" s="310">
        <v>0</v>
      </c>
      <c r="Y210" s="310">
        <v>0</v>
      </c>
      <c r="Z210" s="310">
        <v>0</v>
      </c>
      <c r="AA210" s="310">
        <v>0</v>
      </c>
      <c r="AB210" s="310">
        <v>0</v>
      </c>
      <c r="AC210" s="310">
        <v>0</v>
      </c>
      <c r="AD210" s="310">
        <v>0</v>
      </c>
      <c r="AE210" s="309"/>
      <c r="AF210" s="309"/>
      <c r="AG210" s="309"/>
      <c r="AH210" s="309"/>
      <c r="AI210" s="311">
        <f t="shared" si="9"/>
        <v>0</v>
      </c>
      <c r="AJ210" s="311">
        <f t="shared" si="10"/>
        <v>0</v>
      </c>
      <c r="AK210" s="311">
        <f t="shared" si="11"/>
        <v>0</v>
      </c>
    </row>
    <row r="211" spans="2:40" x14ac:dyDescent="0.25">
      <c r="B211" s="350"/>
      <c r="C211" s="350"/>
      <c r="D211" s="350"/>
      <c r="E211" s="350"/>
      <c r="F211" s="350"/>
      <c r="H211" s="51"/>
      <c r="I211" s="51"/>
      <c r="J211" s="51"/>
      <c r="K211" s="51"/>
      <c r="L211" s="287"/>
      <c r="N211" s="270" t="s">
        <v>343</v>
      </c>
      <c r="O211" s="314">
        <v>420</v>
      </c>
      <c r="P211" s="314" t="s">
        <v>589</v>
      </c>
      <c r="Q211" s="311">
        <v>0</v>
      </c>
      <c r="R211" s="311">
        <v>0</v>
      </c>
      <c r="S211" s="311">
        <v>0</v>
      </c>
      <c r="T211" s="311">
        <v>0</v>
      </c>
      <c r="U211" s="309"/>
      <c r="V211" s="309"/>
      <c r="W211" s="310">
        <v>0</v>
      </c>
      <c r="X211" s="310">
        <v>0</v>
      </c>
      <c r="Y211" s="310">
        <v>0</v>
      </c>
      <c r="Z211" s="310">
        <v>0</v>
      </c>
      <c r="AA211" s="310">
        <v>0</v>
      </c>
      <c r="AB211" s="310">
        <v>0</v>
      </c>
      <c r="AC211" s="310">
        <v>0</v>
      </c>
      <c r="AD211" s="310">
        <v>0</v>
      </c>
      <c r="AE211" s="309"/>
      <c r="AF211" s="309"/>
      <c r="AG211" s="309"/>
      <c r="AH211" s="309"/>
      <c r="AI211" s="311">
        <f t="shared" si="9"/>
        <v>0</v>
      </c>
      <c r="AJ211" s="311">
        <f t="shared" si="10"/>
        <v>0</v>
      </c>
      <c r="AK211" s="311">
        <f t="shared" si="11"/>
        <v>0</v>
      </c>
    </row>
    <row r="212" spans="2:40" x14ac:dyDescent="0.25">
      <c r="B212" s="350"/>
      <c r="C212" s="350"/>
      <c r="D212" s="350"/>
      <c r="E212" s="350"/>
      <c r="F212" s="350"/>
      <c r="H212" s="51"/>
      <c r="I212" s="51"/>
      <c r="J212" s="51"/>
      <c r="K212" s="51"/>
      <c r="L212" s="287"/>
      <c r="N212" s="270" t="s">
        <v>343</v>
      </c>
      <c r="O212" s="314">
        <v>343</v>
      </c>
      <c r="P212" s="314" t="s">
        <v>590</v>
      </c>
      <c r="Q212" s="311">
        <v>0</v>
      </c>
      <c r="R212" s="311">
        <v>0</v>
      </c>
      <c r="S212" s="311">
        <v>0</v>
      </c>
      <c r="T212" s="311">
        <v>0</v>
      </c>
      <c r="U212" s="309"/>
      <c r="V212" s="309"/>
      <c r="W212" s="310">
        <v>0</v>
      </c>
      <c r="X212" s="310">
        <v>0</v>
      </c>
      <c r="Y212" s="310">
        <v>0</v>
      </c>
      <c r="Z212" s="310">
        <v>0</v>
      </c>
      <c r="AA212" s="310">
        <v>0</v>
      </c>
      <c r="AB212" s="310">
        <v>0</v>
      </c>
      <c r="AC212" s="310">
        <v>0</v>
      </c>
      <c r="AD212" s="310">
        <v>0</v>
      </c>
      <c r="AE212" s="309"/>
      <c r="AF212" s="309"/>
      <c r="AG212" s="309"/>
      <c r="AH212" s="309"/>
      <c r="AI212" s="311">
        <f t="shared" si="9"/>
        <v>0</v>
      </c>
      <c r="AJ212" s="311">
        <f t="shared" si="10"/>
        <v>0</v>
      </c>
      <c r="AK212" s="311">
        <f t="shared" si="11"/>
        <v>0</v>
      </c>
    </row>
    <row r="213" spans="2:40" x14ac:dyDescent="0.25">
      <c r="B213" s="350"/>
      <c r="C213" s="350"/>
      <c r="D213" s="350"/>
      <c r="E213" s="350"/>
      <c r="F213" s="350"/>
      <c r="H213" s="51"/>
      <c r="I213" s="51"/>
      <c r="J213" s="51"/>
      <c r="K213" s="51"/>
      <c r="L213" s="287"/>
      <c r="N213" s="270" t="s">
        <v>343</v>
      </c>
      <c r="O213" s="314">
        <v>414</v>
      </c>
      <c r="P213" s="314" t="s">
        <v>591</v>
      </c>
      <c r="Q213" s="311">
        <v>0</v>
      </c>
      <c r="R213" s="311">
        <v>0</v>
      </c>
      <c r="S213" s="311">
        <v>0</v>
      </c>
      <c r="T213" s="311">
        <v>0</v>
      </c>
      <c r="U213" s="309"/>
      <c r="V213" s="309"/>
      <c r="W213" s="310">
        <v>0</v>
      </c>
      <c r="X213" s="310">
        <v>0</v>
      </c>
      <c r="Y213" s="310">
        <v>0</v>
      </c>
      <c r="Z213" s="310">
        <v>0</v>
      </c>
      <c r="AA213" s="310">
        <v>0</v>
      </c>
      <c r="AB213" s="310">
        <v>0</v>
      </c>
      <c r="AC213" s="310">
        <v>0</v>
      </c>
      <c r="AD213" s="310">
        <v>0</v>
      </c>
      <c r="AE213" s="309"/>
      <c r="AF213" s="309"/>
      <c r="AG213" s="309"/>
      <c r="AH213" s="309"/>
      <c r="AI213" s="311">
        <f t="shared" si="9"/>
        <v>0</v>
      </c>
      <c r="AJ213" s="311">
        <f t="shared" si="10"/>
        <v>0</v>
      </c>
      <c r="AK213" s="311">
        <f t="shared" si="11"/>
        <v>0</v>
      </c>
    </row>
    <row r="214" spans="2:40" x14ac:dyDescent="0.25">
      <c r="B214" s="350"/>
      <c r="C214" s="350"/>
      <c r="D214" s="350"/>
      <c r="E214" s="350"/>
      <c r="F214" s="350"/>
      <c r="H214" s="51"/>
      <c r="I214" s="51"/>
      <c r="J214" s="51"/>
      <c r="K214" s="51"/>
      <c r="L214" s="287"/>
      <c r="N214" s="270" t="s">
        <v>343</v>
      </c>
      <c r="O214" s="314">
        <v>391</v>
      </c>
      <c r="P214" s="314" t="s">
        <v>592</v>
      </c>
      <c r="Q214" s="311">
        <v>0</v>
      </c>
      <c r="R214" s="311">
        <v>0</v>
      </c>
      <c r="S214" s="311">
        <v>0</v>
      </c>
      <c r="T214" s="311">
        <v>0</v>
      </c>
      <c r="U214" s="309"/>
      <c r="V214" s="309"/>
      <c r="W214" s="310">
        <v>0</v>
      </c>
      <c r="X214" s="310">
        <v>0</v>
      </c>
      <c r="Y214" s="310">
        <v>0</v>
      </c>
      <c r="Z214" s="310">
        <v>0</v>
      </c>
      <c r="AA214" s="310">
        <v>0</v>
      </c>
      <c r="AB214" s="310">
        <v>0</v>
      </c>
      <c r="AC214" s="310">
        <v>0</v>
      </c>
      <c r="AD214" s="310">
        <v>0</v>
      </c>
      <c r="AE214" s="309"/>
      <c r="AF214" s="309"/>
      <c r="AG214" s="309"/>
      <c r="AH214" s="309"/>
      <c r="AI214" s="311">
        <f t="shared" si="9"/>
        <v>0</v>
      </c>
      <c r="AJ214" s="311">
        <f t="shared" si="10"/>
        <v>0</v>
      </c>
      <c r="AK214" s="311">
        <f t="shared" si="11"/>
        <v>0</v>
      </c>
    </row>
    <row r="215" spans="2:40" x14ac:dyDescent="0.25">
      <c r="B215" s="350"/>
      <c r="C215" s="350"/>
      <c r="D215" s="350"/>
      <c r="E215" s="350"/>
      <c r="F215" s="350"/>
      <c r="H215" s="51"/>
      <c r="I215" s="51"/>
      <c r="J215" s="51"/>
      <c r="K215" s="51"/>
      <c r="L215" s="287"/>
      <c r="N215" s="270" t="s">
        <v>343</v>
      </c>
      <c r="O215" s="314">
        <v>406</v>
      </c>
      <c r="P215" s="314" t="s">
        <v>594</v>
      </c>
      <c r="Q215" s="311">
        <v>0</v>
      </c>
      <c r="R215" s="311">
        <v>0</v>
      </c>
      <c r="S215" s="311">
        <v>0</v>
      </c>
      <c r="T215" s="311">
        <v>0</v>
      </c>
      <c r="U215" s="309"/>
      <c r="V215" s="309"/>
      <c r="W215" s="310">
        <v>0</v>
      </c>
      <c r="X215" s="310">
        <v>0</v>
      </c>
      <c r="Y215" s="310">
        <v>0</v>
      </c>
      <c r="Z215" s="310">
        <v>0</v>
      </c>
      <c r="AA215" s="310">
        <v>0</v>
      </c>
      <c r="AB215" s="310">
        <v>0</v>
      </c>
      <c r="AC215" s="310">
        <v>0</v>
      </c>
      <c r="AD215" s="310">
        <v>0</v>
      </c>
      <c r="AE215" s="309"/>
      <c r="AF215" s="309"/>
      <c r="AG215" s="309"/>
      <c r="AH215" s="309"/>
      <c r="AI215" s="311">
        <f t="shared" si="9"/>
        <v>0</v>
      </c>
      <c r="AJ215" s="311">
        <f t="shared" si="10"/>
        <v>0</v>
      </c>
      <c r="AK215" s="311">
        <f t="shared" si="11"/>
        <v>0</v>
      </c>
    </row>
    <row r="216" spans="2:40" x14ac:dyDescent="0.25">
      <c r="B216" s="350"/>
      <c r="C216" s="350"/>
      <c r="D216" s="350"/>
      <c r="E216" s="350"/>
      <c r="F216" s="350"/>
      <c r="H216" s="51"/>
      <c r="I216" s="51"/>
      <c r="J216" s="51"/>
      <c r="K216" s="51"/>
      <c r="L216" s="287"/>
      <c r="N216" s="270" t="s">
        <v>343</v>
      </c>
      <c r="O216" s="314">
        <v>401</v>
      </c>
      <c r="P216" s="314" t="s">
        <v>596</v>
      </c>
      <c r="Q216" s="311">
        <v>0</v>
      </c>
      <c r="R216" s="311">
        <v>0</v>
      </c>
      <c r="S216" s="311">
        <v>0</v>
      </c>
      <c r="T216" s="311">
        <v>0</v>
      </c>
      <c r="U216" s="309"/>
      <c r="V216" s="309"/>
      <c r="W216" s="310">
        <v>0</v>
      </c>
      <c r="X216" s="310">
        <v>0</v>
      </c>
      <c r="Y216" s="310">
        <v>0</v>
      </c>
      <c r="Z216" s="310">
        <v>0</v>
      </c>
      <c r="AA216" s="310">
        <v>0</v>
      </c>
      <c r="AB216" s="310">
        <v>0</v>
      </c>
      <c r="AC216" s="310">
        <v>0</v>
      </c>
      <c r="AD216" s="310">
        <v>0</v>
      </c>
      <c r="AE216" s="309"/>
      <c r="AF216" s="309"/>
      <c r="AG216" s="309"/>
      <c r="AH216" s="309"/>
      <c r="AI216" s="311">
        <f t="shared" si="9"/>
        <v>0</v>
      </c>
      <c r="AJ216" s="311">
        <f t="shared" si="10"/>
        <v>0</v>
      </c>
      <c r="AK216" s="311">
        <f t="shared" si="11"/>
        <v>0</v>
      </c>
    </row>
    <row r="217" spans="2:40" x14ac:dyDescent="0.25">
      <c r="B217" s="350"/>
      <c r="C217" s="350"/>
      <c r="D217" s="350"/>
      <c r="E217" s="350"/>
      <c r="F217" s="350"/>
      <c r="H217" s="51"/>
      <c r="I217" s="51"/>
      <c r="J217" s="51"/>
      <c r="K217" s="51"/>
      <c r="L217" s="287"/>
      <c r="N217" s="270" t="s">
        <v>343</v>
      </c>
      <c r="O217" s="314">
        <v>419</v>
      </c>
      <c r="P217" s="314" t="s">
        <v>597</v>
      </c>
      <c r="Q217" s="311">
        <v>0</v>
      </c>
      <c r="R217" s="311">
        <v>0</v>
      </c>
      <c r="S217" s="311">
        <v>0</v>
      </c>
      <c r="T217" s="311">
        <v>0</v>
      </c>
      <c r="U217" s="309"/>
      <c r="V217" s="309"/>
      <c r="W217" s="310">
        <v>0</v>
      </c>
      <c r="X217" s="310">
        <v>0</v>
      </c>
      <c r="Y217" s="310">
        <v>0</v>
      </c>
      <c r="Z217" s="310">
        <v>0</v>
      </c>
      <c r="AA217" s="310">
        <v>0</v>
      </c>
      <c r="AB217" s="310">
        <v>0</v>
      </c>
      <c r="AC217" s="310">
        <v>0</v>
      </c>
      <c r="AD217" s="310">
        <v>0</v>
      </c>
      <c r="AE217" s="309"/>
      <c r="AF217" s="309"/>
      <c r="AG217" s="309"/>
      <c r="AH217" s="309"/>
      <c r="AI217" s="311">
        <f t="shared" si="9"/>
        <v>0</v>
      </c>
      <c r="AJ217" s="311">
        <f t="shared" si="10"/>
        <v>0</v>
      </c>
      <c r="AK217" s="311">
        <f t="shared" si="11"/>
        <v>0</v>
      </c>
    </row>
    <row r="218" spans="2:40" x14ac:dyDescent="0.25">
      <c r="B218" s="350"/>
      <c r="C218" s="350"/>
      <c r="D218" s="350"/>
      <c r="E218" s="350"/>
      <c r="F218" s="350"/>
      <c r="H218" s="51"/>
      <c r="I218" s="51"/>
      <c r="J218" s="51"/>
      <c r="K218" s="51"/>
      <c r="L218" s="287"/>
      <c r="N218" s="270" t="s">
        <v>343</v>
      </c>
      <c r="O218" s="314">
        <v>392</v>
      </c>
      <c r="P218" s="314" t="s">
        <v>605</v>
      </c>
      <c r="Q218" s="311">
        <v>0</v>
      </c>
      <c r="R218" s="311">
        <v>0</v>
      </c>
      <c r="S218" s="311">
        <v>0</v>
      </c>
      <c r="T218" s="311">
        <v>0</v>
      </c>
      <c r="U218" s="309"/>
      <c r="V218" s="309"/>
      <c r="W218" s="310">
        <v>0</v>
      </c>
      <c r="X218" s="310">
        <v>0</v>
      </c>
      <c r="Y218" s="310">
        <v>0</v>
      </c>
      <c r="Z218" s="310">
        <v>0</v>
      </c>
      <c r="AA218" s="310">
        <v>0</v>
      </c>
      <c r="AB218" s="310">
        <v>0</v>
      </c>
      <c r="AC218" s="310">
        <v>0</v>
      </c>
      <c r="AD218" s="310">
        <v>0</v>
      </c>
      <c r="AE218" s="309"/>
      <c r="AF218" s="309"/>
      <c r="AG218" s="309"/>
      <c r="AH218" s="309"/>
      <c r="AI218" s="311">
        <f t="shared" si="9"/>
        <v>0</v>
      </c>
      <c r="AJ218" s="311">
        <f t="shared" si="10"/>
        <v>0</v>
      </c>
      <c r="AK218" s="311">
        <f t="shared" si="11"/>
        <v>0</v>
      </c>
    </row>
    <row r="219" spans="2:40" x14ac:dyDescent="0.25">
      <c r="B219" s="350"/>
      <c r="C219" s="350"/>
      <c r="D219" s="350"/>
      <c r="E219" s="350"/>
      <c r="F219" s="350"/>
      <c r="H219" s="51"/>
      <c r="I219" s="51"/>
      <c r="J219" s="51"/>
      <c r="K219" s="51"/>
      <c r="L219" s="287"/>
      <c r="N219" s="270" t="s">
        <v>63</v>
      </c>
      <c r="O219" s="314">
        <v>430</v>
      </c>
      <c r="P219" s="314" t="s">
        <v>606</v>
      </c>
      <c r="Q219" s="311">
        <v>0</v>
      </c>
      <c r="R219" s="311">
        <v>0</v>
      </c>
      <c r="S219" s="311">
        <v>0</v>
      </c>
      <c r="T219" s="311">
        <v>0</v>
      </c>
      <c r="U219" s="309"/>
      <c r="V219" s="309"/>
      <c r="W219" s="310">
        <v>0</v>
      </c>
      <c r="X219" s="310">
        <v>0</v>
      </c>
      <c r="Y219" s="310">
        <v>0</v>
      </c>
      <c r="Z219" s="310">
        <v>0</v>
      </c>
      <c r="AA219" s="310">
        <v>0</v>
      </c>
      <c r="AB219" s="310">
        <v>0</v>
      </c>
      <c r="AC219" s="310">
        <v>0</v>
      </c>
      <c r="AD219" s="310">
        <v>0</v>
      </c>
      <c r="AE219" s="309"/>
      <c r="AF219" s="309"/>
      <c r="AG219" s="309"/>
      <c r="AH219" s="309"/>
      <c r="AI219" s="311">
        <f t="shared" si="9"/>
        <v>0</v>
      </c>
      <c r="AJ219" s="311">
        <f t="shared" si="10"/>
        <v>0</v>
      </c>
      <c r="AK219" s="311">
        <f t="shared" si="11"/>
        <v>0</v>
      </c>
    </row>
    <row r="220" spans="2:40" x14ac:dyDescent="0.25">
      <c r="B220" s="350"/>
      <c r="C220" s="350"/>
      <c r="D220" s="350"/>
      <c r="E220" s="350"/>
      <c r="F220" s="350"/>
      <c r="H220" s="51"/>
      <c r="I220" s="51"/>
      <c r="J220" s="51"/>
      <c r="K220" s="51"/>
      <c r="L220" s="287"/>
      <c r="N220" s="270" t="s">
        <v>609</v>
      </c>
      <c r="O220" s="314">
        <v>435</v>
      </c>
      <c r="P220" s="314" t="s">
        <v>607</v>
      </c>
      <c r="Q220" s="311">
        <v>0</v>
      </c>
      <c r="R220" s="311">
        <v>0</v>
      </c>
      <c r="S220" s="311">
        <v>0</v>
      </c>
      <c r="T220" s="311">
        <v>0</v>
      </c>
      <c r="U220" s="309"/>
      <c r="V220" s="309"/>
      <c r="W220" s="310">
        <v>0</v>
      </c>
      <c r="X220" s="310">
        <v>0</v>
      </c>
      <c r="Y220" s="310">
        <v>0</v>
      </c>
      <c r="Z220" s="310">
        <v>0</v>
      </c>
      <c r="AA220" s="310">
        <v>0</v>
      </c>
      <c r="AB220" s="310">
        <v>0</v>
      </c>
      <c r="AC220" s="310">
        <v>0</v>
      </c>
      <c r="AD220" s="310">
        <v>0</v>
      </c>
      <c r="AE220" s="309"/>
      <c r="AF220" s="309"/>
      <c r="AG220" s="309"/>
      <c r="AH220" s="309"/>
      <c r="AI220" s="311">
        <f t="shared" si="9"/>
        <v>0</v>
      </c>
      <c r="AJ220" s="311">
        <f t="shared" si="10"/>
        <v>0</v>
      </c>
      <c r="AK220" s="311">
        <f t="shared" si="11"/>
        <v>0</v>
      </c>
    </row>
    <row r="221" spans="2:40" s="63" customFormat="1" x14ac:dyDescent="0.25">
      <c r="B221" s="350"/>
      <c r="C221" s="350"/>
      <c r="D221" s="350"/>
      <c r="E221" s="350"/>
      <c r="F221" s="350"/>
      <c r="G221" s="37"/>
      <c r="H221" s="51"/>
      <c r="I221" s="51"/>
      <c r="J221" s="51"/>
      <c r="K221" s="51"/>
      <c r="L221" s="287"/>
      <c r="M221" s="51"/>
      <c r="N221" s="270" t="s">
        <v>71</v>
      </c>
      <c r="O221" s="314">
        <v>424</v>
      </c>
      <c r="P221" s="314" t="s">
        <v>604</v>
      </c>
      <c r="Q221" s="311">
        <v>0</v>
      </c>
      <c r="R221" s="311">
        <v>0</v>
      </c>
      <c r="S221" s="311">
        <v>0</v>
      </c>
      <c r="T221" s="311">
        <v>0</v>
      </c>
      <c r="U221" s="309"/>
      <c r="V221" s="309"/>
      <c r="W221" s="310">
        <v>0</v>
      </c>
      <c r="X221" s="310">
        <v>0</v>
      </c>
      <c r="Y221" s="310">
        <v>0</v>
      </c>
      <c r="Z221" s="310">
        <v>0</v>
      </c>
      <c r="AA221" s="310">
        <v>0</v>
      </c>
      <c r="AB221" s="310">
        <v>0</v>
      </c>
      <c r="AC221" s="310">
        <v>0</v>
      </c>
      <c r="AD221" s="310">
        <v>0</v>
      </c>
      <c r="AE221" s="309"/>
      <c r="AF221" s="309"/>
      <c r="AG221" s="309"/>
      <c r="AH221" s="309"/>
      <c r="AI221" s="311">
        <f t="shared" si="9"/>
        <v>0</v>
      </c>
      <c r="AJ221" s="311">
        <f t="shared" si="10"/>
        <v>0</v>
      </c>
      <c r="AK221" s="311">
        <f t="shared" si="11"/>
        <v>0</v>
      </c>
      <c r="AM221" s="266"/>
      <c r="AN221" s="266"/>
    </row>
    <row r="222" spans="2:40" s="63" customFormat="1" x14ac:dyDescent="0.25">
      <c r="B222" s="350"/>
      <c r="C222" s="350"/>
      <c r="D222" s="350"/>
      <c r="E222" s="350"/>
      <c r="F222" s="350"/>
      <c r="G222" s="37"/>
      <c r="H222" s="51"/>
      <c r="I222" s="51"/>
      <c r="J222" s="51"/>
      <c r="K222" s="51"/>
      <c r="L222" s="287"/>
      <c r="M222" s="51"/>
      <c r="N222" s="270" t="s">
        <v>71</v>
      </c>
      <c r="O222" s="314">
        <v>425</v>
      </c>
      <c r="P222" s="314" t="s">
        <v>603</v>
      </c>
      <c r="Q222" s="311">
        <v>0</v>
      </c>
      <c r="R222" s="311">
        <v>0</v>
      </c>
      <c r="S222" s="311">
        <v>0</v>
      </c>
      <c r="T222" s="311">
        <v>0</v>
      </c>
      <c r="U222" s="309"/>
      <c r="V222" s="309"/>
      <c r="W222" s="310">
        <v>0</v>
      </c>
      <c r="X222" s="310">
        <v>0</v>
      </c>
      <c r="Y222" s="310">
        <v>0</v>
      </c>
      <c r="Z222" s="310">
        <v>0</v>
      </c>
      <c r="AA222" s="310">
        <v>0</v>
      </c>
      <c r="AB222" s="310">
        <v>0</v>
      </c>
      <c r="AC222" s="310">
        <v>0</v>
      </c>
      <c r="AD222" s="310">
        <v>0</v>
      </c>
      <c r="AE222" s="309"/>
      <c r="AF222" s="309"/>
      <c r="AG222" s="309"/>
      <c r="AH222" s="309"/>
      <c r="AI222" s="311">
        <f t="shared" si="9"/>
        <v>0</v>
      </c>
      <c r="AJ222" s="311">
        <f t="shared" si="10"/>
        <v>0</v>
      </c>
      <c r="AK222" s="311">
        <f t="shared" si="11"/>
        <v>0</v>
      </c>
      <c r="AM222" s="266"/>
      <c r="AN222" s="266"/>
    </row>
    <row r="223" spans="2:40" s="63" customFormat="1" x14ac:dyDescent="0.25">
      <c r="B223" s="350"/>
      <c r="C223" s="350"/>
      <c r="D223" s="350"/>
      <c r="E223" s="350"/>
      <c r="F223" s="350"/>
      <c r="G223" s="37"/>
      <c r="H223" s="51"/>
      <c r="I223" s="51"/>
      <c r="J223" s="51"/>
      <c r="K223" s="51"/>
      <c r="L223" s="287"/>
      <c r="M223" s="51"/>
      <c r="N223" s="270" t="s">
        <v>610</v>
      </c>
      <c r="O223" s="314">
        <v>437</v>
      </c>
      <c r="P223" s="314" t="s">
        <v>602</v>
      </c>
      <c r="Q223" s="311">
        <v>0</v>
      </c>
      <c r="R223" s="311">
        <v>0</v>
      </c>
      <c r="S223" s="311">
        <v>0</v>
      </c>
      <c r="T223" s="311">
        <v>0</v>
      </c>
      <c r="U223" s="309"/>
      <c r="V223" s="309"/>
      <c r="W223" s="310">
        <v>0</v>
      </c>
      <c r="X223" s="310">
        <v>0</v>
      </c>
      <c r="Y223" s="310">
        <v>0</v>
      </c>
      <c r="Z223" s="310">
        <v>0</v>
      </c>
      <c r="AA223" s="310">
        <v>0</v>
      </c>
      <c r="AB223" s="310">
        <v>0</v>
      </c>
      <c r="AC223" s="310">
        <v>0</v>
      </c>
      <c r="AD223" s="310">
        <v>0</v>
      </c>
      <c r="AE223" s="309"/>
      <c r="AF223" s="309"/>
      <c r="AG223" s="309"/>
      <c r="AH223" s="309"/>
      <c r="AI223" s="311">
        <f t="shared" si="9"/>
        <v>0</v>
      </c>
      <c r="AJ223" s="311">
        <f t="shared" si="10"/>
        <v>0</v>
      </c>
      <c r="AK223" s="311">
        <f t="shared" si="11"/>
        <v>0</v>
      </c>
      <c r="AM223" s="266"/>
      <c r="AN223" s="266"/>
    </row>
    <row r="224" spans="2:40" s="63" customFormat="1" x14ac:dyDescent="0.25">
      <c r="B224" s="350"/>
      <c r="C224" s="350"/>
      <c r="D224" s="350"/>
      <c r="E224" s="350"/>
      <c r="F224" s="350"/>
      <c r="G224" s="37"/>
      <c r="H224" s="51"/>
      <c r="I224" s="51"/>
      <c r="J224" s="51"/>
      <c r="K224" s="51"/>
      <c r="L224" s="287"/>
      <c r="M224" s="51"/>
      <c r="N224" s="270" t="s">
        <v>75</v>
      </c>
      <c r="O224" s="314">
        <v>431</v>
      </c>
      <c r="P224" s="314" t="s">
        <v>601</v>
      </c>
      <c r="Q224" s="311">
        <v>0</v>
      </c>
      <c r="R224" s="311">
        <v>0</v>
      </c>
      <c r="S224" s="311">
        <v>0</v>
      </c>
      <c r="T224" s="311">
        <v>0</v>
      </c>
      <c r="U224" s="309"/>
      <c r="V224" s="309"/>
      <c r="W224" s="310">
        <v>0</v>
      </c>
      <c r="X224" s="310">
        <v>0</v>
      </c>
      <c r="Y224" s="310">
        <v>0</v>
      </c>
      <c r="Z224" s="310">
        <v>0</v>
      </c>
      <c r="AA224" s="310">
        <v>0</v>
      </c>
      <c r="AB224" s="310">
        <v>0</v>
      </c>
      <c r="AC224" s="310">
        <v>0</v>
      </c>
      <c r="AD224" s="310">
        <v>0</v>
      </c>
      <c r="AE224" s="309"/>
      <c r="AF224" s="309"/>
      <c r="AG224" s="309"/>
      <c r="AH224" s="309"/>
      <c r="AI224" s="311">
        <f t="shared" si="9"/>
        <v>0</v>
      </c>
      <c r="AJ224" s="311">
        <f t="shared" si="10"/>
        <v>0</v>
      </c>
      <c r="AK224" s="311">
        <f t="shared" si="11"/>
        <v>0</v>
      </c>
      <c r="AM224" s="266"/>
      <c r="AN224" s="266"/>
    </row>
    <row r="225" spans="2:40" s="63" customFormat="1" x14ac:dyDescent="0.25">
      <c r="B225" s="350"/>
      <c r="C225" s="350"/>
      <c r="D225" s="350"/>
      <c r="E225" s="350"/>
      <c r="F225" s="350"/>
      <c r="G225" s="37"/>
      <c r="H225" s="51"/>
      <c r="I225" s="51"/>
      <c r="J225" s="51"/>
      <c r="K225" s="51"/>
      <c r="L225" s="287"/>
      <c r="M225" s="51"/>
      <c r="N225" s="270" t="s">
        <v>75</v>
      </c>
      <c r="O225" s="314">
        <v>433</v>
      </c>
      <c r="P225" s="314" t="s">
        <v>600</v>
      </c>
      <c r="Q225" s="311">
        <v>0</v>
      </c>
      <c r="R225" s="311">
        <v>0</v>
      </c>
      <c r="S225" s="311">
        <v>0</v>
      </c>
      <c r="T225" s="311">
        <v>0</v>
      </c>
      <c r="U225" s="309"/>
      <c r="V225" s="309"/>
      <c r="W225" s="310">
        <v>0</v>
      </c>
      <c r="X225" s="310">
        <v>0</v>
      </c>
      <c r="Y225" s="310">
        <v>0</v>
      </c>
      <c r="Z225" s="310">
        <v>0</v>
      </c>
      <c r="AA225" s="310">
        <v>0</v>
      </c>
      <c r="AB225" s="310">
        <v>0</v>
      </c>
      <c r="AC225" s="310">
        <v>0</v>
      </c>
      <c r="AD225" s="310">
        <v>0</v>
      </c>
      <c r="AE225" s="309"/>
      <c r="AF225" s="309"/>
      <c r="AG225" s="309"/>
      <c r="AH225" s="309"/>
      <c r="AI225" s="311">
        <f t="shared" si="9"/>
        <v>0</v>
      </c>
      <c r="AJ225" s="311">
        <f t="shared" si="10"/>
        <v>0</v>
      </c>
      <c r="AK225" s="311">
        <f t="shared" si="11"/>
        <v>0</v>
      </c>
      <c r="AM225" s="266"/>
      <c r="AN225" s="266"/>
    </row>
    <row r="226" spans="2:40" s="63" customFormat="1" x14ac:dyDescent="0.25">
      <c r="B226" s="350"/>
      <c r="C226" s="350"/>
      <c r="D226" s="350"/>
      <c r="E226" s="350"/>
      <c r="F226" s="350"/>
      <c r="G226" s="37"/>
      <c r="H226" s="51"/>
      <c r="I226" s="51"/>
      <c r="J226" s="51"/>
      <c r="K226" s="51"/>
      <c r="L226" s="287"/>
      <c r="M226" s="51"/>
      <c r="N226" s="270" t="s">
        <v>75</v>
      </c>
      <c r="O226" s="314">
        <v>432</v>
      </c>
      <c r="P226" s="314" t="s">
        <v>599</v>
      </c>
      <c r="Q226" s="311">
        <v>0</v>
      </c>
      <c r="R226" s="311">
        <v>0</v>
      </c>
      <c r="S226" s="311">
        <v>0</v>
      </c>
      <c r="T226" s="311">
        <v>0</v>
      </c>
      <c r="U226" s="309"/>
      <c r="V226" s="309"/>
      <c r="W226" s="310">
        <v>0</v>
      </c>
      <c r="X226" s="310">
        <v>0</v>
      </c>
      <c r="Y226" s="310">
        <v>0</v>
      </c>
      <c r="Z226" s="310">
        <v>0</v>
      </c>
      <c r="AA226" s="310">
        <v>0</v>
      </c>
      <c r="AB226" s="310">
        <v>0</v>
      </c>
      <c r="AC226" s="310">
        <v>0</v>
      </c>
      <c r="AD226" s="310">
        <v>0</v>
      </c>
      <c r="AE226" s="309"/>
      <c r="AF226" s="309"/>
      <c r="AG226" s="309"/>
      <c r="AH226" s="309"/>
      <c r="AI226" s="311">
        <f t="shared" si="9"/>
        <v>0</v>
      </c>
      <c r="AJ226" s="311">
        <f t="shared" si="10"/>
        <v>0</v>
      </c>
      <c r="AK226" s="311">
        <f t="shared" si="11"/>
        <v>0</v>
      </c>
      <c r="AM226" s="266"/>
      <c r="AN226" s="266"/>
    </row>
    <row r="227" spans="2:40" s="63" customFormat="1" x14ac:dyDescent="0.25">
      <c r="B227" s="350"/>
      <c r="C227" s="350"/>
      <c r="D227" s="350"/>
      <c r="E227" s="350"/>
      <c r="F227" s="350"/>
      <c r="G227" s="37"/>
      <c r="H227" s="51"/>
      <c r="I227" s="51"/>
      <c r="J227" s="51"/>
      <c r="K227" s="51"/>
      <c r="L227" s="287"/>
      <c r="M227" s="51"/>
      <c r="N227" s="270" t="s">
        <v>611</v>
      </c>
      <c r="O227" s="314">
        <v>429</v>
      </c>
      <c r="P227" s="314" t="s">
        <v>598</v>
      </c>
      <c r="Q227" s="311">
        <v>0</v>
      </c>
      <c r="R227" s="311">
        <v>0</v>
      </c>
      <c r="S227" s="311">
        <v>0</v>
      </c>
      <c r="T227" s="311">
        <v>0</v>
      </c>
      <c r="U227" s="309"/>
      <c r="V227" s="309"/>
      <c r="W227" s="310">
        <v>0</v>
      </c>
      <c r="X227" s="310">
        <v>0</v>
      </c>
      <c r="Y227" s="310">
        <v>0</v>
      </c>
      <c r="Z227" s="310">
        <v>0</v>
      </c>
      <c r="AA227" s="310">
        <v>0</v>
      </c>
      <c r="AB227" s="310">
        <v>0</v>
      </c>
      <c r="AC227" s="310">
        <v>0</v>
      </c>
      <c r="AD227" s="310">
        <v>0</v>
      </c>
      <c r="AE227" s="309"/>
      <c r="AF227" s="309"/>
      <c r="AG227" s="309"/>
      <c r="AH227" s="309"/>
      <c r="AI227" s="311">
        <f t="shared" si="9"/>
        <v>0</v>
      </c>
      <c r="AJ227" s="311">
        <f t="shared" si="10"/>
        <v>0</v>
      </c>
      <c r="AK227" s="311">
        <f t="shared" si="11"/>
        <v>0</v>
      </c>
      <c r="AM227" s="266"/>
      <c r="AN227" s="266"/>
    </row>
    <row r="228" spans="2:40" s="63" customFormat="1" x14ac:dyDescent="0.25">
      <c r="B228" s="350"/>
      <c r="C228" s="350"/>
      <c r="D228" s="350"/>
      <c r="E228" s="350"/>
      <c r="F228" s="350"/>
      <c r="G228" s="37"/>
      <c r="H228" s="51"/>
      <c r="I228" s="51"/>
      <c r="J228" s="51"/>
      <c r="K228" s="51"/>
      <c r="L228" s="287"/>
      <c r="M228" s="51"/>
      <c r="N228" s="270" t="s">
        <v>131</v>
      </c>
      <c r="O228" s="314">
        <v>428</v>
      </c>
      <c r="P228" s="314" t="s">
        <v>577</v>
      </c>
      <c r="Q228" s="311">
        <v>0</v>
      </c>
      <c r="R228" s="311">
        <v>0</v>
      </c>
      <c r="S228" s="311">
        <v>0</v>
      </c>
      <c r="T228" s="311">
        <v>0</v>
      </c>
      <c r="U228" s="309"/>
      <c r="V228" s="309"/>
      <c r="W228" s="310">
        <v>0</v>
      </c>
      <c r="X228" s="310">
        <v>0</v>
      </c>
      <c r="Y228" s="310">
        <v>0</v>
      </c>
      <c r="Z228" s="310">
        <v>0</v>
      </c>
      <c r="AA228" s="310">
        <v>0</v>
      </c>
      <c r="AB228" s="310">
        <v>0</v>
      </c>
      <c r="AC228" s="310">
        <v>0</v>
      </c>
      <c r="AD228" s="310">
        <v>0</v>
      </c>
      <c r="AE228" s="309"/>
      <c r="AF228" s="309"/>
      <c r="AG228" s="309"/>
      <c r="AH228" s="309"/>
      <c r="AI228" s="311">
        <f t="shared" si="9"/>
        <v>0</v>
      </c>
      <c r="AJ228" s="311">
        <f t="shared" si="10"/>
        <v>0</v>
      </c>
      <c r="AK228" s="311">
        <f t="shared" si="11"/>
        <v>0</v>
      </c>
      <c r="AM228" s="266"/>
      <c r="AN228" s="266"/>
    </row>
    <row r="229" spans="2:40" s="63" customFormat="1" x14ac:dyDescent="0.25">
      <c r="B229" s="350"/>
      <c r="C229" s="350"/>
      <c r="D229" s="350"/>
      <c r="E229" s="350"/>
      <c r="F229" s="350"/>
      <c r="G229" s="37"/>
      <c r="H229" s="51"/>
      <c r="I229" s="51"/>
      <c r="J229" s="51"/>
      <c r="K229" s="51"/>
      <c r="L229" s="287"/>
      <c r="M229" s="51"/>
      <c r="N229" s="270" t="s">
        <v>133</v>
      </c>
      <c r="O229" s="314">
        <v>441</v>
      </c>
      <c r="P229" s="314" t="s">
        <v>576</v>
      </c>
      <c r="Q229" s="311">
        <v>0</v>
      </c>
      <c r="R229" s="311">
        <v>0</v>
      </c>
      <c r="S229" s="311">
        <v>0</v>
      </c>
      <c r="T229" s="311">
        <v>0</v>
      </c>
      <c r="U229" s="309"/>
      <c r="V229" s="309"/>
      <c r="W229" s="310">
        <v>0</v>
      </c>
      <c r="X229" s="310">
        <v>0</v>
      </c>
      <c r="Y229" s="310">
        <v>0</v>
      </c>
      <c r="Z229" s="310">
        <v>0</v>
      </c>
      <c r="AA229" s="310">
        <v>0</v>
      </c>
      <c r="AB229" s="310">
        <v>0</v>
      </c>
      <c r="AC229" s="310">
        <v>0</v>
      </c>
      <c r="AD229" s="310">
        <v>0</v>
      </c>
      <c r="AE229" s="309"/>
      <c r="AF229" s="309"/>
      <c r="AG229" s="309"/>
      <c r="AH229" s="309"/>
      <c r="AI229" s="311">
        <f t="shared" si="9"/>
        <v>0</v>
      </c>
      <c r="AJ229" s="311">
        <f t="shared" si="10"/>
        <v>0</v>
      </c>
      <c r="AK229" s="311">
        <f t="shared" si="11"/>
        <v>0</v>
      </c>
      <c r="AM229" s="266"/>
      <c r="AN229" s="266"/>
    </row>
    <row r="230" spans="2:40" s="63" customFormat="1" x14ac:dyDescent="0.25">
      <c r="B230" s="350"/>
      <c r="C230" s="350"/>
      <c r="D230" s="350"/>
      <c r="E230" s="350"/>
      <c r="F230" s="350"/>
      <c r="G230" s="37"/>
      <c r="H230" s="51"/>
      <c r="I230" s="51"/>
      <c r="J230" s="51"/>
      <c r="K230" s="51"/>
      <c r="L230" s="287"/>
      <c r="M230" s="51"/>
      <c r="N230" s="314" t="s">
        <v>136</v>
      </c>
      <c r="O230" s="314">
        <v>427</v>
      </c>
      <c r="P230" s="314" t="s">
        <v>575</v>
      </c>
      <c r="Q230" s="311">
        <v>0</v>
      </c>
      <c r="R230" s="311">
        <v>0</v>
      </c>
      <c r="S230" s="311">
        <v>0</v>
      </c>
      <c r="T230" s="311">
        <v>0</v>
      </c>
      <c r="U230" s="309"/>
      <c r="V230" s="309"/>
      <c r="W230" s="310">
        <v>0</v>
      </c>
      <c r="X230" s="310">
        <v>0</v>
      </c>
      <c r="Y230" s="310">
        <v>0</v>
      </c>
      <c r="Z230" s="310">
        <v>0</v>
      </c>
      <c r="AA230" s="310">
        <v>0</v>
      </c>
      <c r="AB230" s="310">
        <v>0</v>
      </c>
      <c r="AC230" s="310">
        <v>0</v>
      </c>
      <c r="AD230" s="310">
        <v>0</v>
      </c>
      <c r="AE230" s="309"/>
      <c r="AF230" s="309"/>
      <c r="AG230" s="309"/>
      <c r="AH230" s="309"/>
      <c r="AI230" s="311">
        <f t="shared" si="9"/>
        <v>0</v>
      </c>
      <c r="AJ230" s="311">
        <f t="shared" si="10"/>
        <v>0</v>
      </c>
      <c r="AK230" s="311">
        <f t="shared" si="11"/>
        <v>0</v>
      </c>
      <c r="AM230" s="266"/>
      <c r="AN230" s="266"/>
    </row>
    <row r="231" spans="2:40" s="63" customFormat="1" x14ac:dyDescent="0.25">
      <c r="B231" s="350"/>
      <c r="C231" s="350"/>
      <c r="D231" s="350"/>
      <c r="E231" s="350"/>
      <c r="F231" s="350"/>
      <c r="G231" s="37"/>
      <c r="H231" s="265"/>
      <c r="I231" s="266"/>
      <c r="J231" s="266"/>
      <c r="K231" s="266"/>
      <c r="L231" s="287"/>
      <c r="M231" s="51"/>
      <c r="N231" s="314" t="s">
        <v>136</v>
      </c>
      <c r="O231" s="314">
        <v>426</v>
      </c>
      <c r="P231" s="314" t="s">
        <v>574</v>
      </c>
      <c r="Q231" s="311">
        <v>0</v>
      </c>
      <c r="R231" s="311">
        <v>0</v>
      </c>
      <c r="S231" s="311">
        <v>0</v>
      </c>
      <c r="T231" s="311">
        <v>0</v>
      </c>
      <c r="U231" s="309"/>
      <c r="V231" s="309"/>
      <c r="W231" s="310">
        <v>0</v>
      </c>
      <c r="X231" s="310">
        <v>0</v>
      </c>
      <c r="Y231" s="310">
        <v>0</v>
      </c>
      <c r="Z231" s="310">
        <v>0</v>
      </c>
      <c r="AA231" s="310">
        <v>0</v>
      </c>
      <c r="AB231" s="310">
        <v>0</v>
      </c>
      <c r="AC231" s="310">
        <v>0</v>
      </c>
      <c r="AD231" s="310">
        <v>0</v>
      </c>
      <c r="AE231" s="309"/>
      <c r="AF231" s="309"/>
      <c r="AG231" s="309"/>
      <c r="AH231" s="309"/>
      <c r="AI231" s="311">
        <f t="shared" si="9"/>
        <v>0</v>
      </c>
      <c r="AJ231" s="311">
        <f t="shared" si="10"/>
        <v>0</v>
      </c>
      <c r="AK231" s="311">
        <f t="shared" si="11"/>
        <v>0</v>
      </c>
      <c r="AM231" s="266"/>
      <c r="AN231" s="266"/>
    </row>
    <row r="232" spans="2:40" s="63" customFormat="1" x14ac:dyDescent="0.25">
      <c r="B232" s="350"/>
      <c r="C232" s="350"/>
      <c r="D232" s="350"/>
      <c r="E232" s="350"/>
      <c r="F232" s="350"/>
      <c r="G232" s="37"/>
      <c r="H232" s="265"/>
      <c r="I232" s="266"/>
      <c r="J232" s="266"/>
      <c r="K232" s="266"/>
      <c r="L232" s="287"/>
      <c r="M232" s="51"/>
      <c r="N232" s="314" t="s">
        <v>34</v>
      </c>
      <c r="O232" s="314">
        <v>520</v>
      </c>
      <c r="P232" s="314" t="s">
        <v>614</v>
      </c>
      <c r="Q232" s="311">
        <v>0</v>
      </c>
      <c r="R232" s="311">
        <v>0</v>
      </c>
      <c r="S232" s="311">
        <v>0</v>
      </c>
      <c r="T232" s="311">
        <v>0</v>
      </c>
      <c r="U232" s="309"/>
      <c r="V232" s="309"/>
      <c r="W232" s="310">
        <v>0</v>
      </c>
      <c r="X232" s="310">
        <v>0</v>
      </c>
      <c r="Y232" s="310">
        <v>0</v>
      </c>
      <c r="Z232" s="310">
        <v>0</v>
      </c>
      <c r="AA232" s="310">
        <v>0</v>
      </c>
      <c r="AB232" s="310">
        <v>0</v>
      </c>
      <c r="AC232" s="310">
        <v>0</v>
      </c>
      <c r="AD232" s="310">
        <v>0</v>
      </c>
      <c r="AE232" s="309"/>
      <c r="AF232" s="309"/>
      <c r="AG232" s="309"/>
      <c r="AH232" s="309"/>
      <c r="AI232" s="311">
        <f t="shared" si="9"/>
        <v>0</v>
      </c>
      <c r="AJ232" s="311">
        <f t="shared" si="10"/>
        <v>0</v>
      </c>
      <c r="AK232" s="311">
        <f t="shared" si="11"/>
        <v>0</v>
      </c>
      <c r="AM232" s="266"/>
      <c r="AN232" s="266"/>
    </row>
    <row r="233" spans="2:40" s="63" customFormat="1" x14ac:dyDescent="0.25">
      <c r="B233" s="350"/>
      <c r="C233" s="350"/>
      <c r="D233" s="350"/>
      <c r="E233" s="350"/>
      <c r="F233" s="350"/>
      <c r="G233" s="37"/>
      <c r="H233" s="265"/>
      <c r="I233" s="266"/>
      <c r="J233" s="266"/>
      <c r="K233" s="266"/>
      <c r="L233" s="287"/>
      <c r="M233" s="51"/>
      <c r="N233" s="314" t="s">
        <v>113</v>
      </c>
      <c r="O233" s="314">
        <v>518</v>
      </c>
      <c r="P233" s="314" t="s">
        <v>626</v>
      </c>
      <c r="Q233" s="311">
        <v>0</v>
      </c>
      <c r="R233" s="311">
        <v>0</v>
      </c>
      <c r="S233" s="311">
        <v>0</v>
      </c>
      <c r="T233" s="311">
        <v>0</v>
      </c>
      <c r="U233" s="309"/>
      <c r="V233" s="309"/>
      <c r="W233" s="310">
        <v>0</v>
      </c>
      <c r="X233" s="310">
        <v>0</v>
      </c>
      <c r="Y233" s="310">
        <v>0</v>
      </c>
      <c r="Z233" s="310">
        <v>0</v>
      </c>
      <c r="AA233" s="310">
        <v>0</v>
      </c>
      <c r="AB233" s="310">
        <v>0</v>
      </c>
      <c r="AC233" s="310">
        <v>0</v>
      </c>
      <c r="AD233" s="310">
        <v>0</v>
      </c>
      <c r="AE233" s="309"/>
      <c r="AF233" s="309"/>
      <c r="AG233" s="309"/>
      <c r="AH233" s="309"/>
      <c r="AI233" s="311">
        <f t="shared" si="9"/>
        <v>0</v>
      </c>
      <c r="AJ233" s="311">
        <f t="shared" si="10"/>
        <v>0</v>
      </c>
      <c r="AK233" s="311">
        <f t="shared" si="11"/>
        <v>0</v>
      </c>
      <c r="AM233" s="266"/>
      <c r="AN233" s="266"/>
    </row>
    <row r="234" spans="2:40" s="63" customFormat="1" x14ac:dyDescent="0.25">
      <c r="B234" s="350"/>
      <c r="C234" s="350"/>
      <c r="D234" s="350"/>
      <c r="E234" s="350"/>
      <c r="F234" s="350"/>
      <c r="G234" s="37"/>
      <c r="H234" s="265"/>
      <c r="I234" s="266"/>
      <c r="J234" s="266"/>
      <c r="K234" s="266"/>
      <c r="L234" s="287"/>
      <c r="M234" s="51"/>
      <c r="N234" s="266"/>
      <c r="Q234" s="316">
        <f>+SUM(Q17:Q233)</f>
        <v>96</v>
      </c>
      <c r="R234" s="316">
        <f t="shared" ref="R234:AK234" si="12">+SUM(R17:R233)</f>
        <v>103</v>
      </c>
      <c r="S234" s="316">
        <f t="shared" si="12"/>
        <v>116</v>
      </c>
      <c r="T234" s="316">
        <f t="shared" si="12"/>
        <v>101</v>
      </c>
      <c r="U234" s="316">
        <f t="shared" si="12"/>
        <v>132</v>
      </c>
      <c r="V234" s="316">
        <f t="shared" si="12"/>
        <v>100</v>
      </c>
      <c r="W234" s="316">
        <f t="shared" si="12"/>
        <v>41</v>
      </c>
      <c r="X234" s="316">
        <f>+SUM(X17:X233)</f>
        <v>55</v>
      </c>
      <c r="Y234" s="316">
        <f t="shared" si="12"/>
        <v>45</v>
      </c>
      <c r="Z234" s="316">
        <f t="shared" si="12"/>
        <v>58</v>
      </c>
      <c r="AA234" s="316">
        <f t="shared" si="12"/>
        <v>59</v>
      </c>
      <c r="AB234" s="316">
        <f t="shared" si="12"/>
        <v>57</v>
      </c>
      <c r="AC234" s="316">
        <f t="shared" si="12"/>
        <v>47</v>
      </c>
      <c r="AD234" s="316">
        <f t="shared" si="12"/>
        <v>54</v>
      </c>
      <c r="AE234" s="316">
        <f t="shared" si="12"/>
        <v>50</v>
      </c>
      <c r="AF234" s="316">
        <f t="shared" si="12"/>
        <v>82</v>
      </c>
      <c r="AG234" s="316">
        <f t="shared" si="12"/>
        <v>45</v>
      </c>
      <c r="AH234" s="316">
        <f t="shared" si="12"/>
        <v>55</v>
      </c>
      <c r="AI234" s="316">
        <f t="shared" si="12"/>
        <v>648</v>
      </c>
      <c r="AJ234" s="316">
        <f t="shared" si="12"/>
        <v>287</v>
      </c>
      <c r="AK234" s="316">
        <f t="shared" si="12"/>
        <v>361</v>
      </c>
      <c r="AM234" s="266"/>
      <c r="AN234" s="266"/>
    </row>
    <row r="235" spans="2:40" s="63" customFormat="1" x14ac:dyDescent="0.25">
      <c r="B235" s="350"/>
      <c r="C235" s="350"/>
      <c r="D235" s="350"/>
      <c r="E235" s="350"/>
      <c r="F235" s="350"/>
      <c r="G235" s="37"/>
      <c r="H235" s="265"/>
      <c r="I235" s="266"/>
      <c r="J235" s="266"/>
      <c r="K235" s="266"/>
      <c r="L235" s="287"/>
      <c r="M235" s="51"/>
      <c r="N235" s="266"/>
      <c r="Q235" s="266"/>
      <c r="R235" s="266"/>
      <c r="S235" s="266"/>
      <c r="T235" s="266"/>
      <c r="U235" s="266"/>
      <c r="V235" s="266"/>
      <c r="W235" s="266"/>
      <c r="X235" s="266"/>
      <c r="Y235" s="266"/>
      <c r="Z235" s="266"/>
      <c r="AA235" s="266"/>
      <c r="AB235" s="266"/>
      <c r="AC235" s="266"/>
      <c r="AD235" s="266"/>
      <c r="AE235" s="266"/>
      <c r="AF235" s="266"/>
      <c r="AG235" s="266"/>
      <c r="AH235" s="266"/>
      <c r="AI235" s="266"/>
      <c r="AJ235" s="266"/>
      <c r="AK235" s="266"/>
      <c r="AM235" s="266"/>
      <c r="AN235" s="266"/>
    </row>
    <row r="236" spans="2:40" s="63" customFormat="1" x14ac:dyDescent="0.25">
      <c r="B236" s="350"/>
      <c r="C236" s="350"/>
      <c r="D236" s="350"/>
      <c r="E236" s="350"/>
      <c r="F236" s="350"/>
      <c r="G236" s="37"/>
      <c r="H236" s="265"/>
      <c r="I236" s="266"/>
      <c r="J236" s="266"/>
      <c r="K236" s="266"/>
      <c r="L236" s="287"/>
      <c r="M236" s="51"/>
      <c r="N236" s="266"/>
      <c r="Q236" s="266"/>
      <c r="R236" s="266"/>
      <c r="S236" s="266"/>
      <c r="T236" s="266"/>
      <c r="U236" s="266"/>
      <c r="V236" s="266"/>
      <c r="W236" s="266"/>
      <c r="X236" s="266"/>
      <c r="Y236" s="266"/>
      <c r="Z236" s="266"/>
      <c r="AA236" s="266"/>
      <c r="AB236" s="266"/>
      <c r="AC236" s="266"/>
      <c r="AD236" s="266"/>
      <c r="AE236" s="266"/>
      <c r="AF236" s="266"/>
      <c r="AG236" s="266"/>
      <c r="AH236" s="266"/>
      <c r="AI236" s="266"/>
      <c r="AJ236" s="266"/>
      <c r="AK236" s="266"/>
      <c r="AM236" s="266"/>
      <c r="AN236" s="266"/>
    </row>
    <row r="237" spans="2:40" s="63" customFormat="1" x14ac:dyDescent="0.25">
      <c r="B237" s="350"/>
      <c r="C237" s="350"/>
      <c r="D237" s="350"/>
      <c r="E237" s="350"/>
      <c r="F237" s="350"/>
      <c r="G237" s="37"/>
      <c r="H237" s="265"/>
      <c r="I237" s="266"/>
      <c r="J237" s="266"/>
      <c r="K237" s="266"/>
      <c r="L237" s="287"/>
      <c r="M237" s="51"/>
      <c r="N237" s="266"/>
      <c r="Q237" s="266"/>
      <c r="R237" s="266"/>
      <c r="S237" s="266"/>
      <c r="T237" s="266"/>
      <c r="U237" s="266"/>
      <c r="V237" s="266"/>
      <c r="W237" s="266"/>
      <c r="X237" s="266"/>
      <c r="Y237" s="266"/>
      <c r="Z237" s="266"/>
      <c r="AA237" s="266"/>
      <c r="AB237" s="266"/>
      <c r="AC237" s="266"/>
      <c r="AD237" s="266"/>
      <c r="AE237" s="266"/>
      <c r="AF237" s="266"/>
      <c r="AG237" s="266"/>
      <c r="AH237" s="266"/>
      <c r="AI237" s="266"/>
      <c r="AJ237" s="266"/>
      <c r="AK237" s="266"/>
      <c r="AM237" s="266"/>
      <c r="AN237" s="266"/>
    </row>
    <row r="238" spans="2:40" s="63" customFormat="1" x14ac:dyDescent="0.25">
      <c r="B238" s="350"/>
      <c r="C238" s="350"/>
      <c r="D238" s="350"/>
      <c r="E238" s="350"/>
      <c r="F238" s="350"/>
      <c r="G238" s="37"/>
      <c r="H238" s="265"/>
      <c r="I238" s="266"/>
      <c r="J238" s="266"/>
      <c r="K238" s="266"/>
      <c r="L238" s="287"/>
      <c r="M238" s="51"/>
      <c r="N238" s="266"/>
      <c r="Q238" s="266"/>
      <c r="R238" s="266"/>
      <c r="S238" s="266"/>
      <c r="T238" s="266"/>
      <c r="U238" s="266"/>
      <c r="V238" s="266"/>
      <c r="W238" s="266"/>
      <c r="X238" s="266"/>
      <c r="Y238" s="266"/>
      <c r="Z238" s="266"/>
      <c r="AA238" s="266"/>
      <c r="AB238" s="266"/>
      <c r="AC238" s="266"/>
      <c r="AD238" s="266"/>
      <c r="AE238" s="266"/>
      <c r="AF238" s="266"/>
      <c r="AG238" s="266"/>
      <c r="AH238" s="266"/>
      <c r="AI238" s="266"/>
      <c r="AJ238" s="266"/>
      <c r="AK238" s="266"/>
      <c r="AM238" s="266"/>
      <c r="AN238" s="266"/>
    </row>
    <row r="239" spans="2:40" s="63" customFormat="1" x14ac:dyDescent="0.25">
      <c r="B239" s="350"/>
      <c r="C239" s="350"/>
      <c r="D239" s="350"/>
      <c r="E239" s="350"/>
      <c r="F239" s="350"/>
      <c r="G239" s="37"/>
      <c r="H239" s="265"/>
      <c r="I239" s="266"/>
      <c r="J239" s="266"/>
      <c r="K239" s="266"/>
      <c r="L239" s="287"/>
      <c r="M239" s="51"/>
      <c r="N239" s="266"/>
      <c r="Q239" s="266"/>
      <c r="R239" s="266"/>
      <c r="S239" s="266"/>
      <c r="T239" s="266"/>
      <c r="U239" s="266"/>
      <c r="V239" s="266"/>
      <c r="W239" s="266"/>
      <c r="X239" s="266"/>
      <c r="Y239" s="266"/>
      <c r="Z239" s="266"/>
      <c r="AA239" s="266"/>
      <c r="AB239" s="266"/>
      <c r="AC239" s="266"/>
      <c r="AD239" s="266"/>
      <c r="AE239" s="266"/>
      <c r="AF239" s="266"/>
      <c r="AG239" s="266"/>
      <c r="AH239" s="266"/>
      <c r="AI239" s="266"/>
      <c r="AJ239" s="266"/>
      <c r="AK239" s="266"/>
      <c r="AM239" s="266"/>
      <c r="AN239" s="266"/>
    </row>
    <row r="240" spans="2:40" s="63" customFormat="1" x14ac:dyDescent="0.25">
      <c r="B240" s="350"/>
      <c r="C240" s="350"/>
      <c r="D240" s="350"/>
      <c r="E240" s="350"/>
      <c r="F240" s="350"/>
      <c r="G240" s="37"/>
      <c r="H240" s="265"/>
      <c r="I240" s="266"/>
      <c r="J240" s="266"/>
      <c r="K240" s="266"/>
      <c r="L240" s="287"/>
      <c r="M240" s="51"/>
      <c r="N240" s="266"/>
      <c r="Q240" s="266"/>
      <c r="R240" s="266"/>
      <c r="S240" s="266"/>
      <c r="T240" s="266"/>
      <c r="U240" s="266"/>
      <c r="V240" s="266"/>
      <c r="W240" s="266"/>
      <c r="X240" s="266"/>
      <c r="Y240" s="266"/>
      <c r="Z240" s="266"/>
      <c r="AA240" s="266"/>
      <c r="AB240" s="266"/>
      <c r="AC240" s="266"/>
      <c r="AD240" s="266"/>
      <c r="AE240" s="266"/>
      <c r="AF240" s="266"/>
      <c r="AG240" s="266"/>
      <c r="AH240" s="266"/>
      <c r="AI240" s="266"/>
      <c r="AJ240" s="266"/>
      <c r="AK240" s="266"/>
      <c r="AM240" s="266"/>
      <c r="AN240" s="266"/>
    </row>
    <row r="241" spans="2:40" s="63" customFormat="1" x14ac:dyDescent="0.25">
      <c r="B241" s="350"/>
      <c r="C241" s="350"/>
      <c r="D241" s="350"/>
      <c r="E241" s="350"/>
      <c r="F241" s="350"/>
      <c r="G241" s="37"/>
      <c r="H241" s="265"/>
      <c r="I241" s="266"/>
      <c r="J241" s="266"/>
      <c r="K241" s="266"/>
      <c r="L241" s="287"/>
      <c r="M241" s="51"/>
      <c r="N241" s="266"/>
      <c r="Q241" s="266"/>
      <c r="R241" s="266"/>
      <c r="S241" s="266"/>
      <c r="T241" s="266"/>
      <c r="U241" s="266"/>
      <c r="V241" s="266"/>
      <c r="W241" s="266"/>
      <c r="X241" s="266"/>
      <c r="Y241" s="266"/>
      <c r="Z241" s="266"/>
      <c r="AA241" s="266"/>
      <c r="AB241" s="266"/>
      <c r="AC241" s="266"/>
      <c r="AD241" s="266"/>
      <c r="AE241" s="266"/>
      <c r="AF241" s="266"/>
      <c r="AG241" s="266"/>
      <c r="AH241" s="266"/>
      <c r="AI241" s="266"/>
      <c r="AJ241" s="266"/>
      <c r="AK241" s="266"/>
      <c r="AM241" s="266"/>
      <c r="AN241" s="266"/>
    </row>
    <row r="242" spans="2:40" s="63" customFormat="1" x14ac:dyDescent="0.25">
      <c r="B242" s="350"/>
      <c r="C242" s="350"/>
      <c r="D242" s="350"/>
      <c r="E242" s="350"/>
      <c r="F242" s="350"/>
      <c r="G242" s="37"/>
      <c r="H242" s="265"/>
      <c r="I242" s="266"/>
      <c r="J242" s="266"/>
      <c r="K242" s="266"/>
      <c r="L242" s="287"/>
      <c r="M242" s="51"/>
      <c r="N242" s="266"/>
      <c r="Q242" s="266"/>
      <c r="R242" s="266"/>
      <c r="S242" s="266"/>
      <c r="T242" s="266"/>
      <c r="U242" s="266"/>
      <c r="V242" s="266"/>
      <c r="W242" s="266"/>
      <c r="X242" s="266"/>
      <c r="Y242" s="266"/>
      <c r="Z242" s="266"/>
      <c r="AA242" s="266"/>
      <c r="AB242" s="266"/>
      <c r="AC242" s="266"/>
      <c r="AD242" s="266"/>
      <c r="AE242" s="266"/>
      <c r="AF242" s="266"/>
      <c r="AG242" s="266"/>
      <c r="AH242" s="266"/>
      <c r="AI242" s="266"/>
      <c r="AJ242" s="266"/>
      <c r="AK242" s="266"/>
      <c r="AM242" s="266"/>
      <c r="AN242" s="266"/>
    </row>
    <row r="243" spans="2:40" s="63" customFormat="1" x14ac:dyDescent="0.25">
      <c r="B243" s="350"/>
      <c r="C243" s="350"/>
      <c r="D243" s="350"/>
      <c r="E243" s="350"/>
      <c r="F243" s="350"/>
      <c r="G243" s="37"/>
      <c r="H243" s="265"/>
      <c r="I243" s="266"/>
      <c r="J243" s="266"/>
      <c r="K243" s="266"/>
      <c r="L243" s="287"/>
      <c r="M243" s="51"/>
      <c r="N243" s="266"/>
      <c r="Q243" s="266"/>
      <c r="R243" s="266"/>
      <c r="S243" s="266"/>
      <c r="T243" s="266"/>
      <c r="U243" s="266"/>
      <c r="V243" s="266"/>
      <c r="W243" s="266"/>
      <c r="X243" s="266"/>
      <c r="Y243" s="266"/>
      <c r="Z243" s="266"/>
      <c r="AA243" s="266"/>
      <c r="AB243" s="266"/>
      <c r="AC243" s="266"/>
      <c r="AD243" s="266"/>
      <c r="AE243" s="266"/>
      <c r="AF243" s="266"/>
      <c r="AG243" s="266"/>
      <c r="AH243" s="266"/>
      <c r="AI243" s="266"/>
      <c r="AJ243" s="266"/>
      <c r="AK243" s="266"/>
      <c r="AM243" s="266"/>
      <c r="AN243" s="266"/>
    </row>
    <row r="244" spans="2:40" s="63" customFormat="1" x14ac:dyDescent="0.25">
      <c r="B244" s="350"/>
      <c r="C244" s="350"/>
      <c r="D244" s="350"/>
      <c r="E244" s="350"/>
      <c r="F244" s="350"/>
      <c r="G244" s="37"/>
      <c r="H244" s="265"/>
      <c r="I244" s="266"/>
      <c r="J244" s="266"/>
      <c r="K244" s="266"/>
      <c r="L244" s="287"/>
      <c r="M244" s="51"/>
      <c r="N244" s="266"/>
      <c r="Q244" s="266"/>
      <c r="R244" s="266"/>
      <c r="S244" s="266"/>
      <c r="T244" s="266"/>
      <c r="U244" s="266"/>
      <c r="V244" s="266"/>
      <c r="W244" s="266"/>
      <c r="X244" s="266"/>
      <c r="Y244" s="266"/>
      <c r="Z244" s="266"/>
      <c r="AA244" s="266"/>
      <c r="AB244" s="266"/>
      <c r="AC244" s="266"/>
      <c r="AD244" s="266"/>
      <c r="AE244" s="266"/>
      <c r="AF244" s="266"/>
      <c r="AG244" s="266"/>
      <c r="AH244" s="266"/>
      <c r="AI244" s="266"/>
      <c r="AJ244" s="266"/>
      <c r="AK244" s="266"/>
      <c r="AM244" s="266"/>
      <c r="AN244" s="266"/>
    </row>
    <row r="245" spans="2:40" s="63" customFormat="1" x14ac:dyDescent="0.25">
      <c r="B245" s="350"/>
      <c r="C245" s="350"/>
      <c r="D245" s="350"/>
      <c r="E245" s="350"/>
      <c r="F245" s="350"/>
      <c r="G245" s="37"/>
      <c r="H245" s="265"/>
      <c r="I245" s="266"/>
      <c r="J245" s="266"/>
      <c r="K245" s="266"/>
      <c r="L245" s="287"/>
      <c r="M245" s="51"/>
      <c r="N245" s="266"/>
      <c r="Q245" s="266"/>
      <c r="R245" s="266"/>
      <c r="S245" s="266"/>
      <c r="T245" s="266"/>
      <c r="U245" s="266"/>
      <c r="V245" s="266"/>
      <c r="W245" s="266"/>
      <c r="X245" s="266"/>
      <c r="Y245" s="266"/>
      <c r="Z245" s="266"/>
      <c r="AA245" s="266"/>
      <c r="AB245" s="266"/>
      <c r="AC245" s="266"/>
      <c r="AD245" s="266"/>
      <c r="AE245" s="266"/>
      <c r="AF245" s="266"/>
      <c r="AG245" s="266"/>
      <c r="AH245" s="266"/>
      <c r="AI245" s="266"/>
      <c r="AJ245" s="266"/>
      <c r="AK245" s="266"/>
      <c r="AM245" s="266"/>
      <c r="AN245" s="266"/>
    </row>
    <row r="246" spans="2:40" s="63" customFormat="1" x14ac:dyDescent="0.25">
      <c r="B246" s="350"/>
      <c r="C246" s="350"/>
      <c r="D246" s="350"/>
      <c r="E246" s="350"/>
      <c r="F246" s="350"/>
      <c r="G246" s="37"/>
      <c r="H246" s="265"/>
      <c r="I246" s="266"/>
      <c r="J246" s="266"/>
      <c r="K246" s="266"/>
      <c r="L246" s="287"/>
      <c r="M246" s="51"/>
      <c r="N246" s="266"/>
      <c r="Q246" s="266"/>
      <c r="R246" s="266"/>
      <c r="S246" s="266"/>
      <c r="T246" s="266"/>
      <c r="U246" s="266"/>
      <c r="V246" s="266"/>
      <c r="W246" s="266"/>
      <c r="X246" s="266"/>
      <c r="Y246" s="266"/>
      <c r="Z246" s="266"/>
      <c r="AA246" s="266"/>
      <c r="AB246" s="266"/>
      <c r="AC246" s="266"/>
      <c r="AD246" s="266"/>
      <c r="AE246" s="266"/>
      <c r="AF246" s="266"/>
      <c r="AG246" s="266"/>
      <c r="AH246" s="266"/>
      <c r="AI246" s="266"/>
      <c r="AJ246" s="266"/>
      <c r="AK246" s="266"/>
      <c r="AM246" s="266"/>
      <c r="AN246" s="266"/>
    </row>
    <row r="247" spans="2:40" s="63" customFormat="1" x14ac:dyDescent="0.25">
      <c r="B247" s="350"/>
      <c r="C247" s="350"/>
      <c r="D247" s="350"/>
      <c r="E247" s="350"/>
      <c r="F247" s="350"/>
      <c r="G247" s="37"/>
      <c r="H247" s="265"/>
      <c r="I247" s="266"/>
      <c r="J247" s="266"/>
      <c r="K247" s="266"/>
      <c r="L247" s="287"/>
      <c r="M247" s="51"/>
      <c r="N247" s="266"/>
      <c r="Q247" s="266"/>
      <c r="R247" s="266"/>
      <c r="S247" s="266"/>
      <c r="T247" s="266"/>
      <c r="U247" s="266"/>
      <c r="V247" s="266"/>
      <c r="W247" s="266"/>
      <c r="X247" s="266"/>
      <c r="Y247" s="266"/>
      <c r="Z247" s="266"/>
      <c r="AA247" s="266"/>
      <c r="AB247" s="266"/>
      <c r="AC247" s="266"/>
      <c r="AD247" s="266"/>
      <c r="AE247" s="266"/>
      <c r="AF247" s="266"/>
      <c r="AG247" s="266"/>
      <c r="AH247" s="266"/>
      <c r="AI247" s="266"/>
      <c r="AJ247" s="266"/>
      <c r="AK247" s="266"/>
      <c r="AM247" s="266"/>
      <c r="AN247" s="266"/>
    </row>
    <row r="248" spans="2:40" s="63" customFormat="1" x14ac:dyDescent="0.25">
      <c r="B248" s="350"/>
      <c r="C248" s="350"/>
      <c r="D248" s="350"/>
      <c r="E248" s="350"/>
      <c r="F248" s="350"/>
      <c r="G248" s="37"/>
      <c r="H248" s="265"/>
      <c r="I248" s="266"/>
      <c r="J248" s="266"/>
      <c r="K248" s="266"/>
      <c r="L248" s="287"/>
      <c r="M248" s="51"/>
      <c r="N248" s="266"/>
      <c r="Q248" s="266"/>
      <c r="R248" s="266"/>
      <c r="S248" s="266"/>
      <c r="T248" s="266"/>
      <c r="U248" s="266"/>
      <c r="V248" s="266"/>
      <c r="W248" s="266"/>
      <c r="X248" s="266"/>
      <c r="Y248" s="266"/>
      <c r="Z248" s="266"/>
      <c r="AA248" s="266"/>
      <c r="AB248" s="266"/>
      <c r="AC248" s="266"/>
      <c r="AD248" s="266"/>
      <c r="AE248" s="266"/>
      <c r="AF248" s="266"/>
      <c r="AG248" s="266"/>
      <c r="AH248" s="266"/>
      <c r="AI248" s="266"/>
      <c r="AJ248" s="266"/>
      <c r="AK248" s="266"/>
      <c r="AM248" s="266"/>
      <c r="AN248" s="266"/>
    </row>
    <row r="249" spans="2:40" s="63" customFormat="1" x14ac:dyDescent="0.25">
      <c r="B249" s="350"/>
      <c r="C249" s="350"/>
      <c r="D249" s="350"/>
      <c r="E249" s="350"/>
      <c r="F249" s="350"/>
      <c r="G249" s="37"/>
      <c r="H249" s="265"/>
      <c r="I249" s="266"/>
      <c r="J249" s="266"/>
      <c r="K249" s="266"/>
      <c r="L249" s="287"/>
      <c r="M249" s="51"/>
      <c r="N249" s="266"/>
      <c r="Q249" s="266"/>
      <c r="R249" s="266"/>
      <c r="S249" s="266"/>
      <c r="T249" s="266"/>
      <c r="U249" s="266"/>
      <c r="V249" s="266"/>
      <c r="W249" s="266"/>
      <c r="X249" s="266"/>
      <c r="Y249" s="266"/>
      <c r="Z249" s="266"/>
      <c r="AA249" s="266"/>
      <c r="AB249" s="266"/>
      <c r="AC249" s="266"/>
      <c r="AD249" s="266"/>
      <c r="AE249" s="266"/>
      <c r="AF249" s="266"/>
      <c r="AG249" s="266"/>
      <c r="AH249" s="266"/>
      <c r="AI249" s="266"/>
      <c r="AJ249" s="266"/>
      <c r="AK249" s="266"/>
      <c r="AM249" s="266"/>
      <c r="AN249" s="266"/>
    </row>
    <row r="250" spans="2:40" s="63" customFormat="1" x14ac:dyDescent="0.25">
      <c r="B250" s="350"/>
      <c r="C250" s="350"/>
      <c r="D250" s="350"/>
      <c r="E250" s="350"/>
      <c r="F250" s="350"/>
      <c r="G250" s="37"/>
      <c r="H250" s="265"/>
      <c r="I250" s="266"/>
      <c r="J250" s="266"/>
      <c r="K250" s="266"/>
      <c r="L250" s="287"/>
      <c r="M250" s="51"/>
      <c r="N250" s="266"/>
      <c r="Q250" s="266"/>
      <c r="R250" s="266"/>
      <c r="S250" s="266"/>
      <c r="T250" s="266"/>
      <c r="U250" s="266"/>
      <c r="V250" s="266"/>
      <c r="W250" s="266"/>
      <c r="X250" s="266"/>
      <c r="Y250" s="266"/>
      <c r="Z250" s="266"/>
      <c r="AA250" s="266"/>
      <c r="AB250" s="266"/>
      <c r="AC250" s="266"/>
      <c r="AD250" s="266"/>
      <c r="AE250" s="266"/>
      <c r="AF250" s="266"/>
      <c r="AG250" s="266"/>
      <c r="AH250" s="266"/>
      <c r="AI250" s="266"/>
      <c r="AJ250" s="266"/>
      <c r="AK250" s="266"/>
      <c r="AM250" s="266"/>
      <c r="AN250" s="266"/>
    </row>
    <row r="251" spans="2:40" s="63" customFormat="1" x14ac:dyDescent="0.25">
      <c r="B251" s="350"/>
      <c r="C251" s="350"/>
      <c r="D251" s="350"/>
      <c r="E251" s="350"/>
      <c r="F251" s="350"/>
      <c r="G251" s="37"/>
      <c r="H251" s="265"/>
      <c r="I251" s="266"/>
      <c r="J251" s="266"/>
      <c r="K251" s="266"/>
      <c r="L251" s="287"/>
      <c r="M251" s="51"/>
      <c r="N251" s="266"/>
      <c r="Q251" s="266"/>
      <c r="R251" s="266"/>
      <c r="S251" s="266"/>
      <c r="T251" s="266"/>
      <c r="U251" s="266"/>
      <c r="V251" s="266"/>
      <c r="W251" s="266"/>
      <c r="X251" s="266"/>
      <c r="Y251" s="266"/>
      <c r="Z251" s="266"/>
      <c r="AA251" s="266"/>
      <c r="AB251" s="266"/>
      <c r="AC251" s="266"/>
      <c r="AD251" s="266"/>
      <c r="AE251" s="266"/>
      <c r="AF251" s="266"/>
      <c r="AG251" s="266"/>
      <c r="AH251" s="266"/>
      <c r="AI251" s="266"/>
      <c r="AJ251" s="266"/>
      <c r="AK251" s="266"/>
      <c r="AM251" s="266"/>
      <c r="AN251" s="266"/>
    </row>
    <row r="252" spans="2:40" s="63" customFormat="1" x14ac:dyDescent="0.25">
      <c r="B252" s="350"/>
      <c r="C252" s="350"/>
      <c r="D252" s="350"/>
      <c r="E252" s="350"/>
      <c r="F252" s="350"/>
      <c r="G252" s="37"/>
      <c r="H252" s="265"/>
      <c r="I252" s="266"/>
      <c r="J252" s="266"/>
      <c r="K252" s="266"/>
      <c r="L252" s="287"/>
      <c r="M252" s="51"/>
      <c r="N252" s="266"/>
      <c r="Q252" s="266"/>
      <c r="R252" s="266"/>
      <c r="S252" s="266"/>
      <c r="T252" s="266"/>
      <c r="U252" s="266"/>
      <c r="V252" s="266"/>
      <c r="W252" s="266"/>
      <c r="X252" s="266"/>
      <c r="Y252" s="266"/>
      <c r="Z252" s="266"/>
      <c r="AA252" s="266"/>
      <c r="AB252" s="266"/>
      <c r="AC252" s="266"/>
      <c r="AD252" s="266"/>
      <c r="AE252" s="266"/>
      <c r="AF252" s="266"/>
      <c r="AG252" s="266"/>
      <c r="AH252" s="266"/>
      <c r="AI252" s="266"/>
      <c r="AJ252" s="266"/>
      <c r="AK252" s="266"/>
      <c r="AM252" s="266"/>
      <c r="AN252" s="266"/>
    </row>
    <row r="253" spans="2:40" s="63" customFormat="1" x14ac:dyDescent="0.25">
      <c r="B253" s="350"/>
      <c r="C253" s="350"/>
      <c r="D253" s="350"/>
      <c r="E253" s="350"/>
      <c r="F253" s="350"/>
      <c r="G253" s="37"/>
      <c r="H253" s="265"/>
      <c r="I253" s="266"/>
      <c r="J253" s="266"/>
      <c r="K253" s="266"/>
      <c r="L253" s="287"/>
      <c r="M253" s="51"/>
      <c r="N253" s="266"/>
      <c r="Q253" s="266"/>
      <c r="R253" s="266"/>
      <c r="S253" s="266"/>
      <c r="T253" s="266"/>
      <c r="U253" s="266"/>
      <c r="V253" s="266"/>
      <c r="W253" s="266"/>
      <c r="X253" s="266"/>
      <c r="Y253" s="266"/>
      <c r="Z253" s="266"/>
      <c r="AA253" s="266"/>
      <c r="AB253" s="266"/>
      <c r="AC253" s="266"/>
      <c r="AD253" s="266"/>
      <c r="AE253" s="266"/>
      <c r="AF253" s="266"/>
      <c r="AG253" s="266"/>
      <c r="AH253" s="266"/>
      <c r="AI253" s="266"/>
      <c r="AJ253" s="266"/>
      <c r="AK253" s="266"/>
      <c r="AM253" s="266"/>
      <c r="AN253" s="266"/>
    </row>
    <row r="254" spans="2:40" s="63" customFormat="1" x14ac:dyDescent="0.25">
      <c r="B254" s="350"/>
      <c r="C254" s="350"/>
      <c r="D254" s="350"/>
      <c r="E254" s="350"/>
      <c r="F254" s="350"/>
      <c r="G254" s="37"/>
      <c r="H254" s="265"/>
      <c r="I254" s="266"/>
      <c r="J254" s="266"/>
      <c r="K254" s="266"/>
      <c r="L254" s="287"/>
      <c r="M254" s="51"/>
      <c r="N254" s="266"/>
      <c r="Q254" s="266"/>
      <c r="R254" s="266"/>
      <c r="S254" s="266"/>
      <c r="T254" s="266"/>
      <c r="U254" s="266"/>
      <c r="V254" s="266"/>
      <c r="W254" s="266"/>
      <c r="X254" s="266"/>
      <c r="Y254" s="266"/>
      <c r="Z254" s="266"/>
      <c r="AA254" s="266"/>
      <c r="AB254" s="266"/>
      <c r="AC254" s="266"/>
      <c r="AD254" s="266"/>
      <c r="AE254" s="266"/>
      <c r="AF254" s="266"/>
      <c r="AG254" s="266"/>
      <c r="AH254" s="266"/>
      <c r="AI254" s="266"/>
      <c r="AJ254" s="266"/>
      <c r="AK254" s="266"/>
      <c r="AM254" s="266"/>
      <c r="AN254" s="266"/>
    </row>
    <row r="255" spans="2:40" s="63" customFormat="1" x14ac:dyDescent="0.25">
      <c r="B255" s="350"/>
      <c r="C255" s="350"/>
      <c r="D255" s="350"/>
      <c r="E255" s="350"/>
      <c r="F255" s="350"/>
      <c r="G255" s="37"/>
      <c r="H255" s="265"/>
      <c r="I255" s="266"/>
      <c r="J255" s="266"/>
      <c r="K255" s="266"/>
      <c r="L255" s="287"/>
      <c r="M255" s="51"/>
      <c r="N255" s="266"/>
      <c r="Q255" s="266"/>
      <c r="R255" s="266"/>
      <c r="S255" s="266"/>
      <c r="T255" s="266"/>
      <c r="U255" s="266"/>
      <c r="V255" s="266"/>
      <c r="W255" s="266"/>
      <c r="X255" s="266"/>
      <c r="Y255" s="266"/>
      <c r="Z255" s="266"/>
      <c r="AA255" s="266"/>
      <c r="AB255" s="266"/>
      <c r="AC255" s="266"/>
      <c r="AD255" s="266"/>
      <c r="AE255" s="266"/>
      <c r="AF255" s="266"/>
      <c r="AG255" s="266"/>
      <c r="AH255" s="266"/>
      <c r="AI255" s="266"/>
      <c r="AJ255" s="266"/>
      <c r="AK255" s="266"/>
      <c r="AM255" s="266"/>
      <c r="AN255" s="266"/>
    </row>
    <row r="256" spans="2:40" s="63" customFormat="1" x14ac:dyDescent="0.25">
      <c r="B256" s="350"/>
      <c r="C256" s="350"/>
      <c r="D256" s="350"/>
      <c r="E256" s="350"/>
      <c r="F256" s="350"/>
      <c r="G256" s="37"/>
      <c r="H256" s="265"/>
      <c r="I256" s="266"/>
      <c r="J256" s="266"/>
      <c r="K256" s="266"/>
      <c r="L256" s="287"/>
      <c r="M256" s="51"/>
      <c r="N256" s="266"/>
      <c r="Q256" s="266"/>
      <c r="R256" s="266"/>
      <c r="S256" s="266"/>
      <c r="T256" s="266"/>
      <c r="U256" s="266"/>
      <c r="V256" s="266"/>
      <c r="W256" s="266"/>
      <c r="X256" s="266"/>
      <c r="Y256" s="266"/>
      <c r="Z256" s="266"/>
      <c r="AA256" s="266"/>
      <c r="AB256" s="266"/>
      <c r="AC256" s="266"/>
      <c r="AD256" s="266"/>
      <c r="AE256" s="266"/>
      <c r="AF256" s="266"/>
      <c r="AG256" s="266"/>
      <c r="AH256" s="266"/>
      <c r="AI256" s="266"/>
      <c r="AJ256" s="266"/>
      <c r="AK256" s="266"/>
      <c r="AM256" s="266"/>
      <c r="AN256" s="266"/>
    </row>
    <row r="257" spans="2:40" s="63" customFormat="1" x14ac:dyDescent="0.25">
      <c r="B257" s="351"/>
      <c r="C257" s="351"/>
      <c r="D257" s="351"/>
      <c r="E257" s="351"/>
      <c r="F257" s="351"/>
      <c r="G257" s="37"/>
      <c r="H257" s="265"/>
      <c r="I257" s="266"/>
      <c r="J257" s="266"/>
      <c r="K257" s="266"/>
      <c r="L257" s="287"/>
      <c r="M257" s="51"/>
      <c r="N257" s="266"/>
      <c r="Q257" s="266"/>
      <c r="R257" s="266"/>
      <c r="S257" s="266"/>
      <c r="T257" s="266"/>
      <c r="U257" s="266"/>
      <c r="V257" s="266"/>
      <c r="W257" s="266"/>
      <c r="X257" s="266"/>
      <c r="Y257" s="266"/>
      <c r="Z257" s="266"/>
      <c r="AA257" s="266"/>
      <c r="AB257" s="266"/>
      <c r="AC257" s="266"/>
      <c r="AD257" s="266"/>
      <c r="AE257" s="266"/>
      <c r="AF257" s="266"/>
      <c r="AG257" s="266"/>
      <c r="AH257" s="266"/>
      <c r="AI257" s="266"/>
      <c r="AJ257" s="266"/>
      <c r="AK257" s="266"/>
      <c r="AM257" s="266"/>
      <c r="AN257" s="266"/>
    </row>
    <row r="258" spans="2:40" s="63" customFormat="1" x14ac:dyDescent="0.25">
      <c r="B258" s="351"/>
      <c r="C258" s="351"/>
      <c r="D258" s="351"/>
      <c r="E258" s="351"/>
      <c r="F258" s="351"/>
      <c r="G258" s="37"/>
      <c r="H258" s="265"/>
      <c r="I258" s="266"/>
      <c r="J258" s="266"/>
      <c r="K258" s="266"/>
      <c r="L258" s="287"/>
      <c r="M258" s="51"/>
      <c r="N258" s="266"/>
      <c r="Q258" s="266"/>
      <c r="R258" s="266"/>
      <c r="S258" s="266"/>
      <c r="T258" s="266"/>
      <c r="U258" s="266"/>
      <c r="V258" s="266"/>
      <c r="W258" s="266"/>
      <c r="X258" s="266"/>
      <c r="Y258" s="266"/>
      <c r="Z258" s="266"/>
      <c r="AA258" s="266"/>
      <c r="AB258" s="266"/>
      <c r="AC258" s="266"/>
      <c r="AD258" s="266"/>
      <c r="AE258" s="266"/>
      <c r="AF258" s="266"/>
      <c r="AG258" s="266"/>
      <c r="AH258" s="266"/>
      <c r="AI258" s="266"/>
      <c r="AJ258" s="266"/>
      <c r="AK258" s="266"/>
      <c r="AM258" s="266"/>
      <c r="AN258" s="266"/>
    </row>
    <row r="259" spans="2:40" s="63" customFormat="1" x14ac:dyDescent="0.25">
      <c r="B259" s="351"/>
      <c r="C259" s="351"/>
      <c r="D259" s="351"/>
      <c r="E259" s="351"/>
      <c r="F259" s="351"/>
      <c r="G259" s="37"/>
      <c r="H259" s="265"/>
      <c r="I259" s="266"/>
      <c r="J259" s="266"/>
      <c r="K259" s="266"/>
      <c r="L259" s="287"/>
      <c r="M259" s="51"/>
      <c r="N259" s="266"/>
      <c r="Q259" s="266"/>
      <c r="R259" s="266"/>
      <c r="S259" s="266"/>
      <c r="T259" s="266"/>
      <c r="U259" s="266"/>
      <c r="V259" s="266"/>
      <c r="W259" s="266"/>
      <c r="X259" s="266"/>
      <c r="Y259" s="266"/>
      <c r="Z259" s="266"/>
      <c r="AA259" s="266"/>
      <c r="AB259" s="266"/>
      <c r="AC259" s="266"/>
      <c r="AD259" s="266"/>
      <c r="AE259" s="266"/>
      <c r="AF259" s="266"/>
      <c r="AG259" s="266"/>
      <c r="AH259" s="266"/>
      <c r="AI259" s="266"/>
      <c r="AJ259" s="266"/>
      <c r="AK259" s="266"/>
      <c r="AM259" s="266"/>
      <c r="AN259" s="266"/>
    </row>
    <row r="260" spans="2:40" s="63" customFormat="1" x14ac:dyDescent="0.25">
      <c r="B260" s="351"/>
      <c r="C260" s="351"/>
      <c r="D260" s="351"/>
      <c r="E260" s="351"/>
      <c r="F260" s="351"/>
      <c r="G260" s="37"/>
      <c r="H260" s="265"/>
      <c r="I260" s="266"/>
      <c r="J260" s="266"/>
      <c r="K260" s="266"/>
      <c r="L260" s="287"/>
      <c r="M260" s="51"/>
      <c r="N260" s="266"/>
      <c r="Q260" s="266"/>
      <c r="R260" s="266"/>
      <c r="S260" s="266"/>
      <c r="T260" s="266"/>
      <c r="U260" s="266"/>
      <c r="V260" s="266"/>
      <c r="W260" s="266"/>
      <c r="X260" s="266"/>
      <c r="Y260" s="266"/>
      <c r="Z260" s="266"/>
      <c r="AA260" s="266"/>
      <c r="AB260" s="266"/>
      <c r="AC260" s="266"/>
      <c r="AD260" s="266"/>
      <c r="AE260" s="266"/>
      <c r="AF260" s="266"/>
      <c r="AG260" s="266"/>
      <c r="AH260" s="266"/>
      <c r="AI260" s="266"/>
      <c r="AJ260" s="266"/>
      <c r="AK260" s="266"/>
      <c r="AM260" s="266"/>
      <c r="AN260" s="266"/>
    </row>
    <row r="261" spans="2:40" s="63" customFormat="1" x14ac:dyDescent="0.25">
      <c r="B261" s="351"/>
      <c r="C261" s="351"/>
      <c r="D261" s="351"/>
      <c r="E261" s="351"/>
      <c r="F261" s="351"/>
      <c r="G261" s="37"/>
      <c r="H261" s="265"/>
      <c r="I261" s="266"/>
      <c r="J261" s="266"/>
      <c r="K261" s="266"/>
      <c r="L261" s="287"/>
      <c r="M261" s="51"/>
      <c r="N261" s="266"/>
      <c r="Q261" s="266"/>
      <c r="R261" s="266"/>
      <c r="S261" s="266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266"/>
      <c r="AM261" s="266"/>
      <c r="AN261" s="266"/>
    </row>
    <row r="262" spans="2:40" s="63" customFormat="1" x14ac:dyDescent="0.25">
      <c r="B262" s="351"/>
      <c r="C262" s="351"/>
      <c r="D262" s="351"/>
      <c r="E262" s="351"/>
      <c r="F262" s="351"/>
      <c r="G262" s="37"/>
      <c r="H262" s="265"/>
      <c r="I262" s="266"/>
      <c r="J262" s="266"/>
      <c r="K262" s="266"/>
      <c r="L262" s="287"/>
      <c r="M262" s="51"/>
      <c r="N262" s="266"/>
      <c r="Q262" s="266"/>
      <c r="R262" s="266"/>
      <c r="S262" s="266"/>
      <c r="T262" s="266"/>
      <c r="U262" s="266"/>
      <c r="V262" s="266"/>
      <c r="W262" s="266"/>
      <c r="X262" s="266"/>
      <c r="Y262" s="266"/>
      <c r="Z262" s="266"/>
      <c r="AA262" s="266"/>
      <c r="AB262" s="266"/>
      <c r="AC262" s="266"/>
      <c r="AD262" s="266"/>
      <c r="AE262" s="266"/>
      <c r="AF262" s="266"/>
      <c r="AG262" s="266"/>
      <c r="AH262" s="266"/>
      <c r="AI262" s="266"/>
      <c r="AJ262" s="266"/>
      <c r="AK262" s="266"/>
      <c r="AM262" s="266"/>
      <c r="AN262" s="266"/>
    </row>
    <row r="263" spans="2:40" s="63" customFormat="1" x14ac:dyDescent="0.25">
      <c r="B263" s="351"/>
      <c r="C263" s="351"/>
      <c r="D263" s="351"/>
      <c r="E263" s="351"/>
      <c r="F263" s="351"/>
      <c r="G263" s="37"/>
      <c r="H263" s="265"/>
      <c r="I263" s="266"/>
      <c r="J263" s="266"/>
      <c r="K263" s="266"/>
      <c r="L263" s="287"/>
      <c r="M263" s="51"/>
      <c r="N263" s="266"/>
      <c r="Q263" s="266"/>
      <c r="R263" s="266"/>
      <c r="S263" s="266"/>
      <c r="T263" s="266"/>
      <c r="U263" s="266"/>
      <c r="V263" s="266"/>
      <c r="W263" s="266"/>
      <c r="X263" s="266"/>
      <c r="Y263" s="266"/>
      <c r="Z263" s="266"/>
      <c r="AA263" s="266"/>
      <c r="AB263" s="266"/>
      <c r="AC263" s="266"/>
      <c r="AD263" s="266"/>
      <c r="AE263" s="266"/>
      <c r="AF263" s="266"/>
      <c r="AG263" s="266"/>
      <c r="AH263" s="266"/>
      <c r="AI263" s="266"/>
      <c r="AJ263" s="266"/>
      <c r="AK263" s="266"/>
      <c r="AM263" s="266"/>
      <c r="AN263" s="266"/>
    </row>
    <row r="264" spans="2:40" s="63" customFormat="1" x14ac:dyDescent="0.25">
      <c r="B264" s="351"/>
      <c r="C264" s="351"/>
      <c r="D264" s="351"/>
      <c r="E264" s="351"/>
      <c r="F264" s="351"/>
      <c r="G264" s="37"/>
      <c r="H264" s="265"/>
      <c r="I264" s="266"/>
      <c r="J264" s="266"/>
      <c r="K264" s="266"/>
      <c r="L264" s="287"/>
      <c r="M264" s="51"/>
      <c r="N264" s="266"/>
      <c r="Q264" s="266"/>
      <c r="R264" s="266"/>
      <c r="S264" s="266"/>
      <c r="T264" s="266"/>
      <c r="U264" s="266"/>
      <c r="V264" s="266"/>
      <c r="W264" s="266"/>
      <c r="X264" s="266"/>
      <c r="Y264" s="266"/>
      <c r="Z264" s="266"/>
      <c r="AA264" s="266"/>
      <c r="AB264" s="266"/>
      <c r="AC264" s="266"/>
      <c r="AD264" s="266"/>
      <c r="AE264" s="266"/>
      <c r="AF264" s="266"/>
      <c r="AG264" s="266"/>
      <c r="AH264" s="266"/>
      <c r="AI264" s="266"/>
      <c r="AJ264" s="266"/>
      <c r="AK264" s="266"/>
      <c r="AM264" s="266"/>
      <c r="AN264" s="266"/>
    </row>
    <row r="265" spans="2:40" s="63" customFormat="1" x14ac:dyDescent="0.25">
      <c r="B265" s="351"/>
      <c r="C265" s="351"/>
      <c r="D265" s="351"/>
      <c r="E265" s="351"/>
      <c r="F265" s="351"/>
      <c r="G265" s="37"/>
      <c r="H265" s="265"/>
      <c r="I265" s="266"/>
      <c r="J265" s="266"/>
      <c r="K265" s="266"/>
      <c r="L265" s="287"/>
      <c r="M265" s="51"/>
      <c r="N265" s="266"/>
      <c r="Q265" s="266"/>
      <c r="R265" s="266"/>
      <c r="S265" s="266"/>
      <c r="T265" s="266"/>
      <c r="U265" s="266"/>
      <c r="V265" s="266"/>
      <c r="W265" s="266"/>
      <c r="X265" s="266"/>
      <c r="Y265" s="266"/>
      <c r="Z265" s="266"/>
      <c r="AA265" s="266"/>
      <c r="AB265" s="266"/>
      <c r="AC265" s="266"/>
      <c r="AD265" s="266"/>
      <c r="AE265" s="266"/>
      <c r="AF265" s="266"/>
      <c r="AG265" s="266"/>
      <c r="AH265" s="266"/>
      <c r="AI265" s="266"/>
      <c r="AJ265" s="266"/>
      <c r="AK265" s="266"/>
      <c r="AM265" s="266"/>
      <c r="AN265" s="266"/>
    </row>
    <row r="266" spans="2:40" s="63" customFormat="1" x14ac:dyDescent="0.25">
      <c r="B266" s="351"/>
      <c r="C266" s="351"/>
      <c r="D266" s="351"/>
      <c r="E266" s="351"/>
      <c r="F266" s="351"/>
      <c r="G266" s="37"/>
      <c r="H266" s="265"/>
      <c r="I266" s="266"/>
      <c r="J266" s="266"/>
      <c r="K266" s="266"/>
      <c r="L266" s="287"/>
      <c r="M266" s="51"/>
      <c r="N266" s="266"/>
      <c r="Q266" s="266"/>
      <c r="R266" s="266"/>
      <c r="S266" s="266"/>
      <c r="T266" s="266"/>
      <c r="U266" s="266"/>
      <c r="V266" s="266"/>
      <c r="W266" s="266"/>
      <c r="X266" s="266"/>
      <c r="Y266" s="266"/>
      <c r="Z266" s="266"/>
      <c r="AA266" s="266"/>
      <c r="AB266" s="266"/>
      <c r="AC266" s="266"/>
      <c r="AD266" s="266"/>
      <c r="AE266" s="266"/>
      <c r="AF266" s="266"/>
      <c r="AG266" s="266"/>
      <c r="AH266" s="266"/>
      <c r="AI266" s="266"/>
      <c r="AJ266" s="266"/>
      <c r="AK266" s="266"/>
      <c r="AM266" s="266"/>
      <c r="AN266" s="266"/>
    </row>
    <row r="267" spans="2:40" s="63" customFormat="1" x14ac:dyDescent="0.25">
      <c r="B267" s="351"/>
      <c r="C267" s="351"/>
      <c r="D267" s="351"/>
      <c r="E267" s="351"/>
      <c r="F267" s="351"/>
      <c r="G267" s="37"/>
      <c r="H267" s="265"/>
      <c r="I267" s="266"/>
      <c r="J267" s="266"/>
      <c r="K267" s="266"/>
      <c r="L267" s="287"/>
      <c r="M267" s="51"/>
      <c r="N267" s="266"/>
      <c r="Q267" s="266"/>
      <c r="R267" s="266"/>
      <c r="S267" s="266"/>
      <c r="T267" s="266"/>
      <c r="U267" s="266"/>
      <c r="V267" s="266"/>
      <c r="W267" s="266"/>
      <c r="X267" s="266"/>
      <c r="Y267" s="266"/>
      <c r="Z267" s="266"/>
      <c r="AA267" s="266"/>
      <c r="AB267" s="266"/>
      <c r="AC267" s="266"/>
      <c r="AD267" s="266"/>
      <c r="AE267" s="266"/>
      <c r="AF267" s="266"/>
      <c r="AG267" s="266"/>
      <c r="AH267" s="266"/>
      <c r="AI267" s="266"/>
      <c r="AJ267" s="266"/>
      <c r="AK267" s="266"/>
      <c r="AM267" s="266"/>
      <c r="AN267" s="266"/>
    </row>
    <row r="268" spans="2:40" s="63" customFormat="1" x14ac:dyDescent="0.25">
      <c r="B268" s="351"/>
      <c r="C268" s="351"/>
      <c r="D268" s="351"/>
      <c r="E268" s="351"/>
      <c r="F268" s="351"/>
      <c r="G268" s="37"/>
      <c r="H268" s="265"/>
      <c r="I268" s="266"/>
      <c r="J268" s="266"/>
      <c r="K268" s="266"/>
      <c r="L268" s="287"/>
      <c r="M268" s="51"/>
      <c r="N268" s="266"/>
      <c r="Q268" s="266"/>
      <c r="R268" s="266"/>
      <c r="S268" s="266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266"/>
      <c r="AM268" s="266"/>
      <c r="AN268" s="266"/>
    </row>
    <row r="269" spans="2:40" s="63" customFormat="1" x14ac:dyDescent="0.25">
      <c r="B269" s="351"/>
      <c r="C269" s="351"/>
      <c r="D269" s="351"/>
      <c r="E269" s="351"/>
      <c r="F269" s="351"/>
      <c r="G269" s="37"/>
      <c r="H269" s="265"/>
      <c r="I269" s="266"/>
      <c r="J269" s="266"/>
      <c r="K269" s="266"/>
      <c r="L269" s="287"/>
      <c r="M269" s="51"/>
      <c r="N269" s="266"/>
      <c r="Q269" s="266"/>
      <c r="R269" s="266"/>
      <c r="S269" s="266"/>
      <c r="T269" s="266"/>
      <c r="U269" s="266"/>
      <c r="V269" s="266"/>
      <c r="W269" s="266"/>
      <c r="X269" s="266"/>
      <c r="Y269" s="266"/>
      <c r="Z269" s="266"/>
      <c r="AA269" s="266"/>
      <c r="AB269" s="266"/>
      <c r="AC269" s="266"/>
      <c r="AD269" s="266"/>
      <c r="AE269" s="266"/>
      <c r="AF269" s="266"/>
      <c r="AG269" s="266"/>
      <c r="AH269" s="266"/>
      <c r="AI269" s="266"/>
      <c r="AJ269" s="266"/>
      <c r="AK269" s="266"/>
      <c r="AM269" s="266"/>
      <c r="AN269" s="266"/>
    </row>
    <row r="270" spans="2:40" s="63" customFormat="1" x14ac:dyDescent="0.25">
      <c r="B270" s="351"/>
      <c r="C270" s="351"/>
      <c r="D270" s="351"/>
      <c r="E270" s="351"/>
      <c r="F270" s="351"/>
      <c r="G270" s="37"/>
      <c r="H270" s="265"/>
      <c r="I270" s="266"/>
      <c r="J270" s="266"/>
      <c r="K270" s="266"/>
      <c r="L270" s="287"/>
      <c r="M270" s="51"/>
      <c r="N270" s="266"/>
      <c r="Q270" s="266"/>
      <c r="R270" s="266"/>
      <c r="S270" s="266"/>
      <c r="T270" s="266"/>
      <c r="U270" s="266"/>
      <c r="V270" s="266"/>
      <c r="W270" s="266"/>
      <c r="X270" s="266"/>
      <c r="Y270" s="266"/>
      <c r="Z270" s="266"/>
      <c r="AA270" s="266"/>
      <c r="AB270" s="266"/>
      <c r="AC270" s="266"/>
      <c r="AD270" s="266"/>
      <c r="AE270" s="266"/>
      <c r="AF270" s="266"/>
      <c r="AG270" s="266"/>
      <c r="AH270" s="266"/>
      <c r="AI270" s="266"/>
      <c r="AJ270" s="266"/>
      <c r="AK270" s="266"/>
      <c r="AM270" s="266"/>
      <c r="AN270" s="266"/>
    </row>
    <row r="271" spans="2:40" s="63" customFormat="1" x14ac:dyDescent="0.25">
      <c r="B271" s="351"/>
      <c r="C271" s="351"/>
      <c r="D271" s="351"/>
      <c r="E271" s="351"/>
      <c r="F271" s="351"/>
      <c r="G271" s="37"/>
      <c r="H271" s="265"/>
      <c r="I271" s="266"/>
      <c r="J271" s="266"/>
      <c r="K271" s="266"/>
      <c r="L271" s="287"/>
      <c r="M271" s="51"/>
      <c r="N271" s="266"/>
      <c r="Q271" s="266"/>
      <c r="R271" s="266"/>
      <c r="S271" s="266"/>
      <c r="T271" s="266"/>
      <c r="U271" s="266"/>
      <c r="V271" s="266"/>
      <c r="W271" s="266"/>
      <c r="X271" s="266"/>
      <c r="Y271" s="266"/>
      <c r="Z271" s="266"/>
      <c r="AA271" s="266"/>
      <c r="AB271" s="266"/>
      <c r="AC271" s="266"/>
      <c r="AD271" s="266"/>
      <c r="AE271" s="266"/>
      <c r="AF271" s="266"/>
      <c r="AG271" s="266"/>
      <c r="AH271" s="266"/>
      <c r="AI271" s="266"/>
      <c r="AJ271" s="266"/>
      <c r="AK271" s="266"/>
      <c r="AM271" s="266"/>
      <c r="AN271" s="266"/>
    </row>
    <row r="272" spans="2:40" s="63" customFormat="1" x14ac:dyDescent="0.25">
      <c r="B272" s="351"/>
      <c r="C272" s="351"/>
      <c r="D272" s="351"/>
      <c r="E272" s="351"/>
      <c r="F272" s="351"/>
      <c r="G272" s="37"/>
      <c r="H272" s="265"/>
      <c r="I272" s="266"/>
      <c r="J272" s="266"/>
      <c r="K272" s="266"/>
      <c r="L272" s="287"/>
      <c r="M272" s="51"/>
      <c r="N272" s="266"/>
      <c r="Q272" s="266"/>
      <c r="R272" s="266"/>
      <c r="S272" s="266"/>
      <c r="T272" s="266"/>
      <c r="U272" s="266"/>
      <c r="V272" s="266"/>
      <c r="W272" s="266"/>
      <c r="X272" s="266"/>
      <c r="Y272" s="266"/>
      <c r="Z272" s="266"/>
      <c r="AA272" s="266"/>
      <c r="AB272" s="266"/>
      <c r="AC272" s="266"/>
      <c r="AD272" s="266"/>
      <c r="AE272" s="266"/>
      <c r="AF272" s="266"/>
      <c r="AG272" s="266"/>
      <c r="AH272" s="266"/>
      <c r="AI272" s="266"/>
      <c r="AJ272" s="266"/>
      <c r="AK272" s="266"/>
      <c r="AM272" s="266"/>
      <c r="AN272" s="266"/>
    </row>
    <row r="273" spans="2:40" s="63" customFormat="1" x14ac:dyDescent="0.25">
      <c r="B273" s="351"/>
      <c r="C273" s="351"/>
      <c r="D273" s="351"/>
      <c r="E273" s="351"/>
      <c r="F273" s="351"/>
      <c r="G273" s="37"/>
      <c r="H273" s="265"/>
      <c r="I273" s="266"/>
      <c r="J273" s="266"/>
      <c r="K273" s="266"/>
      <c r="L273" s="287"/>
      <c r="M273" s="51"/>
      <c r="N273" s="266"/>
      <c r="Q273" s="266"/>
      <c r="R273" s="266"/>
      <c r="S273" s="266"/>
      <c r="T273" s="266"/>
      <c r="U273" s="266"/>
      <c r="V273" s="266"/>
      <c r="W273" s="266"/>
      <c r="X273" s="266"/>
      <c r="Y273" s="266"/>
      <c r="Z273" s="266"/>
      <c r="AA273" s="266"/>
      <c r="AB273" s="266"/>
      <c r="AC273" s="266"/>
      <c r="AD273" s="266"/>
      <c r="AE273" s="266"/>
      <c r="AF273" s="266"/>
      <c r="AG273" s="266"/>
      <c r="AH273" s="266"/>
      <c r="AI273" s="266"/>
      <c r="AJ273" s="266"/>
      <c r="AK273" s="266"/>
      <c r="AM273" s="266"/>
      <c r="AN273" s="266"/>
    </row>
    <row r="274" spans="2:40" s="63" customFormat="1" x14ac:dyDescent="0.25">
      <c r="B274" s="351"/>
      <c r="C274" s="351"/>
      <c r="D274" s="351"/>
      <c r="E274" s="351"/>
      <c r="F274" s="351"/>
      <c r="G274" s="37"/>
      <c r="H274" s="265"/>
      <c r="I274" s="266"/>
      <c r="J274" s="266"/>
      <c r="K274" s="266"/>
      <c r="L274" s="287"/>
      <c r="M274" s="51"/>
      <c r="N274" s="266"/>
      <c r="Q274" s="266"/>
      <c r="R274" s="266"/>
      <c r="S274" s="266"/>
      <c r="T274" s="266"/>
      <c r="U274" s="266"/>
      <c r="V274" s="266"/>
      <c r="W274" s="266"/>
      <c r="X274" s="266"/>
      <c r="Y274" s="266"/>
      <c r="Z274" s="266"/>
      <c r="AA274" s="266"/>
      <c r="AB274" s="266"/>
      <c r="AC274" s="266"/>
      <c r="AD274" s="266"/>
      <c r="AE274" s="266"/>
      <c r="AF274" s="266"/>
      <c r="AG274" s="266"/>
      <c r="AH274" s="266"/>
      <c r="AI274" s="266"/>
      <c r="AJ274" s="266"/>
      <c r="AK274" s="266"/>
      <c r="AM274" s="266"/>
      <c r="AN274" s="266"/>
    </row>
    <row r="275" spans="2:40" s="63" customFormat="1" x14ac:dyDescent="0.25">
      <c r="B275" s="351"/>
      <c r="C275" s="351"/>
      <c r="D275" s="351"/>
      <c r="E275" s="351"/>
      <c r="F275" s="351"/>
      <c r="G275" s="37"/>
      <c r="H275" s="265"/>
      <c r="I275" s="266"/>
      <c r="J275" s="266"/>
      <c r="K275" s="266"/>
      <c r="L275" s="287"/>
      <c r="M275" s="51"/>
      <c r="N275" s="266"/>
      <c r="Q275" s="266"/>
      <c r="R275" s="266"/>
      <c r="S275" s="266"/>
      <c r="T275" s="266"/>
      <c r="U275" s="266"/>
      <c r="V275" s="266"/>
      <c r="W275" s="266"/>
      <c r="X275" s="266"/>
      <c r="Y275" s="266"/>
      <c r="Z275" s="266"/>
      <c r="AA275" s="266"/>
      <c r="AB275" s="266"/>
      <c r="AC275" s="266"/>
      <c r="AD275" s="266"/>
      <c r="AE275" s="266"/>
      <c r="AF275" s="266"/>
      <c r="AG275" s="266"/>
      <c r="AH275" s="266"/>
      <c r="AI275" s="266"/>
      <c r="AJ275" s="266"/>
      <c r="AK275" s="266"/>
      <c r="AM275" s="266"/>
      <c r="AN275" s="266"/>
    </row>
    <row r="276" spans="2:40" s="63" customFormat="1" x14ac:dyDescent="0.25">
      <c r="B276" s="351"/>
      <c r="C276" s="351"/>
      <c r="D276" s="351"/>
      <c r="E276" s="351"/>
      <c r="F276" s="351"/>
      <c r="G276" s="37"/>
      <c r="H276" s="265"/>
      <c r="I276" s="266"/>
      <c r="J276" s="266"/>
      <c r="K276" s="266"/>
      <c r="L276" s="287"/>
      <c r="M276" s="51"/>
      <c r="N276" s="266"/>
      <c r="Q276" s="266"/>
      <c r="R276" s="266"/>
      <c r="S276" s="266"/>
      <c r="T276" s="266"/>
      <c r="U276" s="266"/>
      <c r="V276" s="266"/>
      <c r="W276" s="266"/>
      <c r="X276" s="266"/>
      <c r="Y276" s="266"/>
      <c r="Z276" s="266"/>
      <c r="AA276" s="266"/>
      <c r="AB276" s="266"/>
      <c r="AC276" s="266"/>
      <c r="AD276" s="266"/>
      <c r="AE276" s="266"/>
      <c r="AF276" s="266"/>
      <c r="AG276" s="266"/>
      <c r="AH276" s="266"/>
      <c r="AI276" s="266"/>
      <c r="AJ276" s="266"/>
      <c r="AK276" s="266"/>
      <c r="AM276" s="266"/>
      <c r="AN276" s="266"/>
    </row>
    <row r="277" spans="2:40" s="63" customFormat="1" x14ac:dyDescent="0.25">
      <c r="B277" s="351"/>
      <c r="C277" s="351"/>
      <c r="D277" s="351"/>
      <c r="E277" s="351"/>
      <c r="F277" s="351"/>
      <c r="G277" s="37"/>
      <c r="H277" s="265"/>
      <c r="I277" s="266"/>
      <c r="J277" s="266"/>
      <c r="K277" s="266"/>
      <c r="L277" s="287"/>
      <c r="M277" s="51"/>
      <c r="N277" s="266"/>
      <c r="Q277" s="266"/>
      <c r="R277" s="266"/>
      <c r="S277" s="266"/>
      <c r="T277" s="266"/>
      <c r="U277" s="266"/>
      <c r="V277" s="266"/>
      <c r="W277" s="266"/>
      <c r="X277" s="266"/>
      <c r="Y277" s="266"/>
      <c r="Z277" s="266"/>
      <c r="AA277" s="266"/>
      <c r="AB277" s="266"/>
      <c r="AC277" s="266"/>
      <c r="AD277" s="266"/>
      <c r="AE277" s="266"/>
      <c r="AF277" s="266"/>
      <c r="AG277" s="266"/>
      <c r="AH277" s="266"/>
      <c r="AI277" s="266"/>
      <c r="AJ277" s="266"/>
      <c r="AK277" s="266"/>
      <c r="AM277" s="266"/>
      <c r="AN277" s="266"/>
    </row>
    <row r="278" spans="2:40" s="63" customFormat="1" x14ac:dyDescent="0.25">
      <c r="B278" s="351"/>
      <c r="C278" s="351"/>
      <c r="D278" s="351"/>
      <c r="E278" s="351"/>
      <c r="F278" s="351"/>
      <c r="G278" s="37"/>
      <c r="H278" s="265"/>
      <c r="I278" s="266"/>
      <c r="J278" s="266"/>
      <c r="K278" s="266"/>
      <c r="L278" s="287"/>
      <c r="M278" s="51"/>
      <c r="N278" s="266"/>
      <c r="Q278" s="266"/>
      <c r="R278" s="266"/>
      <c r="S278" s="266"/>
      <c r="T278" s="266"/>
      <c r="U278" s="266"/>
      <c r="V278" s="266"/>
      <c r="W278" s="266"/>
      <c r="X278" s="266"/>
      <c r="Y278" s="266"/>
      <c r="Z278" s="266"/>
      <c r="AA278" s="266"/>
      <c r="AB278" s="266"/>
      <c r="AC278" s="266"/>
      <c r="AD278" s="266"/>
      <c r="AE278" s="266"/>
      <c r="AF278" s="266"/>
      <c r="AG278" s="266"/>
      <c r="AH278" s="266"/>
      <c r="AI278" s="266"/>
      <c r="AJ278" s="266"/>
      <c r="AK278" s="266"/>
      <c r="AM278" s="266"/>
      <c r="AN278" s="266"/>
    </row>
    <row r="279" spans="2:40" s="63" customFormat="1" x14ac:dyDescent="0.25">
      <c r="B279" s="351"/>
      <c r="C279" s="351"/>
      <c r="D279" s="351"/>
      <c r="E279" s="351"/>
      <c r="F279" s="351"/>
      <c r="G279" s="37"/>
      <c r="H279" s="265"/>
      <c r="I279" s="266"/>
      <c r="J279" s="266"/>
      <c r="K279" s="266"/>
      <c r="L279" s="287"/>
      <c r="M279" s="51"/>
      <c r="N279" s="266"/>
      <c r="Q279" s="266"/>
      <c r="R279" s="266"/>
      <c r="S279" s="266"/>
      <c r="T279" s="266"/>
      <c r="U279" s="266"/>
      <c r="V279" s="266"/>
      <c r="W279" s="266"/>
      <c r="X279" s="266"/>
      <c r="Y279" s="266"/>
      <c r="Z279" s="266"/>
      <c r="AA279" s="266"/>
      <c r="AB279" s="266"/>
      <c r="AC279" s="266"/>
      <c r="AD279" s="266"/>
      <c r="AE279" s="266"/>
      <c r="AF279" s="266"/>
      <c r="AG279" s="266"/>
      <c r="AH279" s="266"/>
      <c r="AI279" s="266"/>
      <c r="AJ279" s="266"/>
      <c r="AK279" s="266"/>
      <c r="AM279" s="266"/>
      <c r="AN279" s="266"/>
    </row>
    <row r="280" spans="2:40" s="63" customFormat="1" x14ac:dyDescent="0.25">
      <c r="B280" s="351"/>
      <c r="C280" s="351"/>
      <c r="D280" s="351"/>
      <c r="E280" s="351"/>
      <c r="F280" s="351"/>
      <c r="G280" s="37"/>
      <c r="H280" s="265"/>
      <c r="I280" s="266"/>
      <c r="J280" s="266"/>
      <c r="K280" s="266"/>
      <c r="L280" s="287"/>
      <c r="M280" s="51"/>
      <c r="N280" s="266"/>
      <c r="Q280" s="266"/>
      <c r="R280" s="266"/>
      <c r="S280" s="266"/>
      <c r="T280" s="266"/>
      <c r="U280" s="266"/>
      <c r="V280" s="266"/>
      <c r="W280" s="266"/>
      <c r="X280" s="266"/>
      <c r="Y280" s="266"/>
      <c r="Z280" s="266"/>
      <c r="AA280" s="266"/>
      <c r="AB280" s="266"/>
      <c r="AC280" s="266"/>
      <c r="AD280" s="266"/>
      <c r="AE280" s="266"/>
      <c r="AF280" s="266"/>
      <c r="AG280" s="266"/>
      <c r="AH280" s="266"/>
      <c r="AI280" s="266"/>
      <c r="AJ280" s="266"/>
      <c r="AK280" s="266"/>
      <c r="AM280" s="266"/>
      <c r="AN280" s="266"/>
    </row>
    <row r="281" spans="2:40" s="63" customFormat="1" x14ac:dyDescent="0.25">
      <c r="B281" s="351"/>
      <c r="C281" s="351"/>
      <c r="D281" s="351"/>
      <c r="E281" s="351"/>
      <c r="F281" s="351"/>
      <c r="G281" s="37"/>
      <c r="H281" s="265"/>
      <c r="I281" s="266"/>
      <c r="J281" s="266"/>
      <c r="K281" s="266"/>
      <c r="L281" s="287"/>
      <c r="M281" s="51"/>
      <c r="N281" s="266"/>
      <c r="O281" s="266"/>
      <c r="P281" s="266"/>
      <c r="Q281" s="266"/>
      <c r="R281" s="266"/>
      <c r="S281" s="266"/>
      <c r="T281" s="266"/>
      <c r="U281" s="266"/>
      <c r="V281" s="266"/>
      <c r="W281" s="266"/>
      <c r="X281" s="266"/>
      <c r="Y281" s="266"/>
      <c r="Z281" s="266"/>
      <c r="AA281" s="266"/>
      <c r="AB281" s="266"/>
      <c r="AC281" s="266"/>
      <c r="AD281" s="266"/>
      <c r="AE281" s="266"/>
      <c r="AF281" s="266"/>
      <c r="AG281" s="266"/>
      <c r="AH281" s="266"/>
      <c r="AI281" s="266"/>
      <c r="AJ281" s="266"/>
      <c r="AK281" s="266"/>
      <c r="AM281" s="266"/>
      <c r="AN281" s="266"/>
    </row>
    <row r="282" spans="2:40" s="63" customFormat="1" x14ac:dyDescent="0.25">
      <c r="B282" s="351"/>
      <c r="C282" s="351"/>
      <c r="D282" s="351"/>
      <c r="E282" s="351"/>
      <c r="F282" s="351"/>
      <c r="G282" s="37"/>
      <c r="H282" s="265"/>
      <c r="I282" s="266"/>
      <c r="J282" s="266"/>
      <c r="K282" s="266"/>
      <c r="L282" s="287"/>
      <c r="M282" s="51"/>
      <c r="N282" s="266"/>
      <c r="O282" s="266"/>
      <c r="P282" s="266"/>
      <c r="Q282" s="266"/>
      <c r="R282" s="266"/>
      <c r="S282" s="266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266"/>
      <c r="AM282" s="266"/>
      <c r="AN282" s="266"/>
    </row>
    <row r="283" spans="2:40" s="63" customFormat="1" x14ac:dyDescent="0.25">
      <c r="B283" s="351"/>
      <c r="C283" s="351"/>
      <c r="D283" s="351"/>
      <c r="E283" s="351"/>
      <c r="F283" s="351"/>
      <c r="G283" s="37"/>
      <c r="H283" s="265"/>
      <c r="I283" s="266"/>
      <c r="J283" s="266"/>
      <c r="K283" s="266"/>
      <c r="L283" s="287"/>
      <c r="M283" s="51"/>
      <c r="N283" s="266"/>
      <c r="O283" s="266"/>
      <c r="P283" s="266"/>
      <c r="Q283" s="266"/>
      <c r="R283" s="266"/>
      <c r="S283" s="266"/>
      <c r="T283" s="266"/>
      <c r="U283" s="266"/>
      <c r="V283" s="266"/>
      <c r="W283" s="266"/>
      <c r="X283" s="266"/>
      <c r="Y283" s="266"/>
      <c r="Z283" s="266"/>
      <c r="AA283" s="266"/>
      <c r="AB283" s="266"/>
      <c r="AC283" s="266"/>
      <c r="AD283" s="266"/>
      <c r="AE283" s="266"/>
      <c r="AF283" s="266"/>
      <c r="AG283" s="266"/>
      <c r="AH283" s="266"/>
      <c r="AI283" s="266"/>
      <c r="AJ283" s="266"/>
      <c r="AK283" s="266"/>
      <c r="AM283" s="266"/>
      <c r="AN283" s="266"/>
    </row>
    <row r="284" spans="2:40" s="63" customFormat="1" x14ac:dyDescent="0.25">
      <c r="B284" s="351"/>
      <c r="C284" s="351"/>
      <c r="D284" s="351"/>
      <c r="E284" s="351"/>
      <c r="F284" s="351"/>
      <c r="G284" s="37"/>
      <c r="H284" s="265"/>
      <c r="I284" s="266"/>
      <c r="J284" s="266"/>
      <c r="K284" s="266"/>
      <c r="L284" s="287"/>
      <c r="M284" s="51"/>
      <c r="N284" s="266"/>
      <c r="O284" s="266"/>
      <c r="P284" s="266"/>
      <c r="Q284" s="266"/>
      <c r="R284" s="266"/>
      <c r="S284" s="266"/>
      <c r="T284" s="266"/>
      <c r="U284" s="266"/>
      <c r="V284" s="266"/>
      <c r="W284" s="266"/>
      <c r="X284" s="266"/>
      <c r="Y284" s="266"/>
      <c r="Z284" s="266"/>
      <c r="AA284" s="266"/>
      <c r="AB284" s="266"/>
      <c r="AC284" s="266"/>
      <c r="AD284" s="266"/>
      <c r="AE284" s="266"/>
      <c r="AF284" s="266"/>
      <c r="AG284" s="266"/>
      <c r="AH284" s="266"/>
      <c r="AI284" s="266"/>
      <c r="AJ284" s="266"/>
      <c r="AK284" s="266"/>
      <c r="AM284" s="266"/>
      <c r="AN284" s="266"/>
    </row>
    <row r="285" spans="2:40" s="63" customFormat="1" x14ac:dyDescent="0.25">
      <c r="B285" s="351"/>
      <c r="C285" s="351"/>
      <c r="D285" s="351"/>
      <c r="E285" s="351"/>
      <c r="F285" s="351"/>
      <c r="G285" s="37"/>
      <c r="H285" s="265"/>
      <c r="I285" s="266"/>
      <c r="J285" s="266"/>
      <c r="K285" s="266"/>
      <c r="L285" s="287"/>
      <c r="M285" s="51"/>
      <c r="N285" s="266"/>
      <c r="O285" s="266"/>
      <c r="P285" s="266"/>
      <c r="Q285" s="266"/>
      <c r="R285" s="266"/>
      <c r="S285" s="266"/>
      <c r="T285" s="266"/>
      <c r="U285" s="266"/>
      <c r="V285" s="266"/>
      <c r="W285" s="266"/>
      <c r="X285" s="266"/>
      <c r="Y285" s="266"/>
      <c r="Z285" s="266"/>
      <c r="AA285" s="266"/>
      <c r="AB285" s="266"/>
      <c r="AC285" s="266"/>
      <c r="AD285" s="266"/>
      <c r="AE285" s="266"/>
      <c r="AF285" s="266"/>
      <c r="AG285" s="266"/>
      <c r="AH285" s="266"/>
      <c r="AI285" s="266"/>
      <c r="AJ285" s="266"/>
      <c r="AK285" s="266"/>
      <c r="AM285" s="266"/>
      <c r="AN285" s="266"/>
    </row>
    <row r="286" spans="2:40" s="63" customFormat="1" x14ac:dyDescent="0.25">
      <c r="B286" s="351"/>
      <c r="C286" s="351"/>
      <c r="D286" s="351"/>
      <c r="E286" s="351"/>
      <c r="F286" s="351"/>
      <c r="G286" s="37"/>
      <c r="H286" s="265"/>
      <c r="I286" s="266"/>
      <c r="J286" s="266"/>
      <c r="K286" s="266"/>
      <c r="L286" s="287"/>
      <c r="M286" s="51"/>
      <c r="N286" s="266"/>
      <c r="O286" s="266"/>
      <c r="P286" s="266"/>
      <c r="Q286" s="266"/>
      <c r="R286" s="266"/>
      <c r="S286" s="266"/>
      <c r="T286" s="266"/>
      <c r="U286" s="266"/>
      <c r="V286" s="266"/>
      <c r="W286" s="266"/>
      <c r="X286" s="266"/>
      <c r="Y286" s="266"/>
      <c r="Z286" s="266"/>
      <c r="AA286" s="266"/>
      <c r="AB286" s="266"/>
      <c r="AC286" s="266"/>
      <c r="AD286" s="266"/>
      <c r="AE286" s="266"/>
      <c r="AF286" s="266"/>
      <c r="AG286" s="266"/>
      <c r="AH286" s="266"/>
      <c r="AI286" s="266"/>
      <c r="AJ286" s="266"/>
      <c r="AK286" s="266"/>
      <c r="AM286" s="266"/>
      <c r="AN286" s="266"/>
    </row>
    <row r="287" spans="2:40" s="63" customFormat="1" x14ac:dyDescent="0.25">
      <c r="B287" s="351"/>
      <c r="C287" s="351"/>
      <c r="D287" s="351"/>
      <c r="E287" s="351"/>
      <c r="F287" s="351"/>
      <c r="G287" s="37"/>
      <c r="H287" s="265"/>
      <c r="I287" s="266"/>
      <c r="J287" s="266"/>
      <c r="K287" s="266"/>
      <c r="L287" s="287"/>
      <c r="M287" s="51"/>
      <c r="N287" s="266"/>
      <c r="O287" s="266"/>
      <c r="P287" s="266"/>
      <c r="Q287" s="266"/>
      <c r="R287" s="266"/>
      <c r="S287" s="266"/>
      <c r="T287" s="266"/>
      <c r="U287" s="266"/>
      <c r="V287" s="266"/>
      <c r="W287" s="266"/>
      <c r="X287" s="266"/>
      <c r="Y287" s="266"/>
      <c r="Z287" s="266"/>
      <c r="AA287" s="266"/>
      <c r="AB287" s="266"/>
      <c r="AC287" s="266"/>
      <c r="AD287" s="266"/>
      <c r="AE287" s="266"/>
      <c r="AF287" s="266"/>
      <c r="AG287" s="266"/>
      <c r="AH287" s="266"/>
      <c r="AI287" s="266"/>
      <c r="AJ287" s="266"/>
      <c r="AK287" s="266"/>
      <c r="AM287" s="266"/>
      <c r="AN287" s="266"/>
    </row>
    <row r="288" spans="2:40" s="63" customFormat="1" x14ac:dyDescent="0.25">
      <c r="B288" s="351"/>
      <c r="C288" s="351"/>
      <c r="D288" s="351"/>
      <c r="E288" s="351"/>
      <c r="F288" s="351"/>
      <c r="G288" s="37"/>
      <c r="H288" s="265"/>
      <c r="I288" s="266"/>
      <c r="J288" s="266"/>
      <c r="K288" s="266"/>
      <c r="L288" s="287"/>
      <c r="M288" s="51"/>
      <c r="N288" s="266"/>
      <c r="O288" s="266"/>
      <c r="P288" s="266"/>
      <c r="Q288" s="266"/>
      <c r="R288" s="266"/>
      <c r="S288" s="266"/>
      <c r="T288" s="266"/>
      <c r="U288" s="266"/>
      <c r="V288" s="266"/>
      <c r="W288" s="266"/>
      <c r="X288" s="266"/>
      <c r="Y288" s="266"/>
      <c r="Z288" s="266"/>
      <c r="AA288" s="266"/>
      <c r="AB288" s="266"/>
      <c r="AC288" s="266"/>
      <c r="AD288" s="266"/>
      <c r="AE288" s="266"/>
      <c r="AF288" s="266"/>
      <c r="AG288" s="266"/>
      <c r="AH288" s="266"/>
      <c r="AI288" s="266"/>
      <c r="AJ288" s="266"/>
      <c r="AK288" s="266"/>
      <c r="AM288" s="266"/>
      <c r="AN288" s="266"/>
    </row>
    <row r="289" spans="2:40" s="63" customFormat="1" x14ac:dyDescent="0.25">
      <c r="B289" s="351"/>
      <c r="C289" s="351"/>
      <c r="D289" s="351"/>
      <c r="E289" s="351"/>
      <c r="F289" s="351"/>
      <c r="G289" s="37"/>
      <c r="H289" s="265"/>
      <c r="I289" s="266"/>
      <c r="J289" s="266"/>
      <c r="K289" s="266"/>
      <c r="L289" s="287"/>
      <c r="M289" s="51"/>
      <c r="N289" s="266"/>
      <c r="O289" s="266"/>
      <c r="P289" s="266"/>
      <c r="Q289" s="266"/>
      <c r="R289" s="266"/>
      <c r="S289" s="266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266"/>
      <c r="AM289" s="266"/>
      <c r="AN289" s="266"/>
    </row>
    <row r="290" spans="2:40" s="63" customFormat="1" x14ac:dyDescent="0.25">
      <c r="B290" s="351"/>
      <c r="C290" s="351"/>
      <c r="D290" s="351"/>
      <c r="E290" s="351"/>
      <c r="F290" s="351"/>
      <c r="G290" s="37"/>
      <c r="H290" s="265"/>
      <c r="I290" s="266"/>
      <c r="J290" s="266"/>
      <c r="K290" s="266"/>
      <c r="L290" s="287"/>
      <c r="M290" s="51"/>
      <c r="N290" s="266"/>
      <c r="O290" s="266"/>
      <c r="P290" s="266"/>
      <c r="Q290" s="266"/>
      <c r="R290" s="266"/>
      <c r="S290" s="266"/>
      <c r="T290" s="266"/>
      <c r="U290" s="266"/>
      <c r="V290" s="266"/>
      <c r="W290" s="266"/>
      <c r="X290" s="266"/>
      <c r="Y290" s="266"/>
      <c r="Z290" s="266"/>
      <c r="AA290" s="266"/>
      <c r="AB290" s="266"/>
      <c r="AC290" s="266"/>
      <c r="AD290" s="266"/>
      <c r="AE290" s="266"/>
      <c r="AF290" s="266"/>
      <c r="AG290" s="266"/>
      <c r="AH290" s="266"/>
      <c r="AI290" s="266"/>
      <c r="AJ290" s="266"/>
      <c r="AK290" s="266"/>
      <c r="AM290" s="266"/>
      <c r="AN290" s="266"/>
    </row>
    <row r="291" spans="2:40" s="63" customFormat="1" x14ac:dyDescent="0.25">
      <c r="B291" s="351"/>
      <c r="C291" s="351"/>
      <c r="D291" s="351"/>
      <c r="E291" s="351"/>
      <c r="F291" s="351"/>
      <c r="G291" s="37"/>
      <c r="H291" s="265"/>
      <c r="I291" s="266"/>
      <c r="J291" s="266"/>
      <c r="K291" s="266"/>
      <c r="L291" s="287"/>
      <c r="M291" s="51"/>
      <c r="N291" s="266"/>
      <c r="O291" s="266"/>
      <c r="P291" s="266"/>
      <c r="Q291" s="266"/>
      <c r="R291" s="266"/>
      <c r="S291" s="266"/>
      <c r="T291" s="266"/>
      <c r="U291" s="266"/>
      <c r="V291" s="266"/>
      <c r="W291" s="266"/>
      <c r="X291" s="266"/>
      <c r="Y291" s="266"/>
      <c r="Z291" s="266"/>
      <c r="AA291" s="266"/>
      <c r="AB291" s="266"/>
      <c r="AC291" s="266"/>
      <c r="AD291" s="266"/>
      <c r="AE291" s="266"/>
      <c r="AF291" s="266"/>
      <c r="AG291" s="266"/>
      <c r="AH291" s="266"/>
      <c r="AI291" s="266"/>
      <c r="AJ291" s="266"/>
      <c r="AK291" s="266"/>
      <c r="AM291" s="266"/>
      <c r="AN291" s="266"/>
    </row>
    <row r="292" spans="2:40" s="63" customFormat="1" x14ac:dyDescent="0.25">
      <c r="B292" s="351"/>
      <c r="C292" s="351"/>
      <c r="D292" s="351"/>
      <c r="E292" s="351"/>
      <c r="F292" s="351"/>
      <c r="G292" s="37"/>
      <c r="H292" s="265"/>
      <c r="I292" s="266"/>
      <c r="J292" s="266"/>
      <c r="K292" s="266"/>
      <c r="L292" s="287"/>
      <c r="M292" s="51"/>
      <c r="N292" s="266"/>
      <c r="O292" s="266"/>
      <c r="P292" s="266"/>
      <c r="Q292" s="266"/>
      <c r="R292" s="266"/>
      <c r="S292" s="266"/>
      <c r="T292" s="266"/>
      <c r="U292" s="266"/>
      <c r="V292" s="266"/>
      <c r="W292" s="266"/>
      <c r="X292" s="266"/>
      <c r="Y292" s="266"/>
      <c r="Z292" s="266"/>
      <c r="AA292" s="266"/>
      <c r="AB292" s="266"/>
      <c r="AC292" s="266"/>
      <c r="AD292" s="266"/>
      <c r="AE292" s="266"/>
      <c r="AF292" s="266"/>
      <c r="AG292" s="266"/>
      <c r="AH292" s="266"/>
      <c r="AI292" s="266"/>
      <c r="AJ292" s="266"/>
      <c r="AK292" s="266"/>
      <c r="AM292" s="266"/>
      <c r="AN292" s="266"/>
    </row>
    <row r="293" spans="2:40" s="63" customFormat="1" x14ac:dyDescent="0.25">
      <c r="B293" s="351"/>
      <c r="C293" s="351"/>
      <c r="D293" s="351"/>
      <c r="E293" s="351"/>
      <c r="F293" s="351"/>
      <c r="G293" s="37"/>
      <c r="H293" s="265"/>
      <c r="I293" s="266"/>
      <c r="J293" s="266"/>
      <c r="K293" s="266"/>
      <c r="L293" s="287"/>
      <c r="M293" s="51"/>
      <c r="N293" s="266"/>
      <c r="O293" s="266"/>
      <c r="P293" s="266"/>
      <c r="Q293" s="266"/>
      <c r="R293" s="266"/>
      <c r="S293" s="266"/>
      <c r="T293" s="266"/>
      <c r="U293" s="266"/>
      <c r="V293" s="266"/>
      <c r="W293" s="266"/>
      <c r="X293" s="266"/>
      <c r="Y293" s="266"/>
      <c r="Z293" s="266"/>
      <c r="AA293" s="266"/>
      <c r="AB293" s="266"/>
      <c r="AC293" s="266"/>
      <c r="AD293" s="266"/>
      <c r="AE293" s="266"/>
      <c r="AF293" s="266"/>
      <c r="AG293" s="266"/>
      <c r="AH293" s="266"/>
      <c r="AI293" s="266"/>
      <c r="AJ293" s="266"/>
      <c r="AK293" s="266"/>
      <c r="AM293" s="266"/>
      <c r="AN293" s="266"/>
    </row>
    <row r="294" spans="2:40" s="63" customFormat="1" x14ac:dyDescent="0.25">
      <c r="B294" s="351"/>
      <c r="C294" s="351"/>
      <c r="D294" s="351"/>
      <c r="E294" s="351"/>
      <c r="F294" s="351"/>
      <c r="G294" s="37"/>
      <c r="H294" s="265"/>
      <c r="I294" s="266"/>
      <c r="J294" s="266"/>
      <c r="K294" s="266"/>
      <c r="L294" s="287"/>
      <c r="M294" s="51"/>
      <c r="N294" s="266"/>
      <c r="O294" s="266"/>
      <c r="P294" s="266"/>
      <c r="Q294" s="266"/>
      <c r="R294" s="266"/>
      <c r="S294" s="266"/>
      <c r="T294" s="266"/>
      <c r="U294" s="266"/>
      <c r="V294" s="266"/>
      <c r="W294" s="266"/>
      <c r="X294" s="266"/>
      <c r="Y294" s="266"/>
      <c r="Z294" s="266"/>
      <c r="AA294" s="266"/>
      <c r="AB294" s="266"/>
      <c r="AC294" s="266"/>
      <c r="AD294" s="266"/>
      <c r="AE294" s="266"/>
      <c r="AF294" s="266"/>
      <c r="AG294" s="266"/>
      <c r="AH294" s="266"/>
      <c r="AI294" s="266"/>
      <c r="AJ294" s="266"/>
      <c r="AK294" s="266"/>
      <c r="AM294" s="266"/>
      <c r="AN294" s="266"/>
    </row>
    <row r="295" spans="2:40" s="63" customFormat="1" x14ac:dyDescent="0.25">
      <c r="B295" s="351"/>
      <c r="C295" s="351"/>
      <c r="D295" s="351"/>
      <c r="E295" s="351"/>
      <c r="F295" s="351"/>
      <c r="G295" s="37"/>
      <c r="H295" s="265"/>
      <c r="I295" s="266"/>
      <c r="J295" s="266"/>
      <c r="K295" s="266"/>
      <c r="L295" s="287"/>
      <c r="M295" s="51"/>
      <c r="N295" s="266"/>
      <c r="O295" s="266"/>
      <c r="P295" s="266"/>
      <c r="Q295" s="266"/>
      <c r="R295" s="266"/>
      <c r="S295" s="266"/>
      <c r="T295" s="266"/>
      <c r="U295" s="266"/>
      <c r="V295" s="266"/>
      <c r="W295" s="266"/>
      <c r="X295" s="266"/>
      <c r="Y295" s="266"/>
      <c r="Z295" s="266"/>
      <c r="AA295" s="266"/>
      <c r="AB295" s="266"/>
      <c r="AC295" s="266"/>
      <c r="AD295" s="266"/>
      <c r="AE295" s="266"/>
      <c r="AF295" s="266"/>
      <c r="AG295" s="266"/>
      <c r="AH295" s="266"/>
      <c r="AI295" s="266"/>
      <c r="AJ295" s="266"/>
      <c r="AK295" s="266"/>
      <c r="AM295" s="266"/>
      <c r="AN295" s="266"/>
    </row>
    <row r="296" spans="2:40" s="63" customFormat="1" x14ac:dyDescent="0.25">
      <c r="B296" s="351"/>
      <c r="C296" s="351"/>
      <c r="D296" s="351"/>
      <c r="E296" s="351"/>
      <c r="F296" s="351"/>
      <c r="G296" s="37"/>
      <c r="H296" s="265"/>
      <c r="I296" s="266"/>
      <c r="J296" s="266"/>
      <c r="K296" s="266"/>
      <c r="L296" s="287"/>
      <c r="M296" s="51"/>
      <c r="N296" s="266"/>
      <c r="O296" s="266"/>
      <c r="P296" s="266"/>
      <c r="Q296" s="266"/>
      <c r="R296" s="266"/>
      <c r="S296" s="266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266"/>
      <c r="AM296" s="266"/>
      <c r="AN296" s="266"/>
    </row>
    <row r="297" spans="2:40" s="63" customFormat="1" x14ac:dyDescent="0.25">
      <c r="B297" s="351"/>
      <c r="C297" s="351"/>
      <c r="D297" s="351"/>
      <c r="E297" s="351"/>
      <c r="F297" s="351"/>
      <c r="G297" s="37"/>
      <c r="H297" s="265"/>
      <c r="I297" s="266"/>
      <c r="J297" s="266"/>
      <c r="K297" s="266"/>
      <c r="L297" s="287"/>
      <c r="M297" s="51"/>
      <c r="N297" s="266"/>
      <c r="O297" s="266"/>
      <c r="P297" s="266"/>
      <c r="Q297" s="266"/>
      <c r="R297" s="266"/>
      <c r="S297" s="266"/>
      <c r="T297" s="266"/>
      <c r="U297" s="266"/>
      <c r="V297" s="266"/>
      <c r="W297" s="266"/>
      <c r="X297" s="266"/>
      <c r="Y297" s="266"/>
      <c r="Z297" s="266"/>
      <c r="AA297" s="266"/>
      <c r="AB297" s="266"/>
      <c r="AC297" s="266"/>
      <c r="AD297" s="266"/>
      <c r="AE297" s="266"/>
      <c r="AF297" s="266"/>
      <c r="AG297" s="266"/>
      <c r="AH297" s="266"/>
      <c r="AI297" s="266"/>
      <c r="AJ297" s="266"/>
      <c r="AK297" s="266"/>
      <c r="AM297" s="266"/>
      <c r="AN297" s="266"/>
    </row>
    <row r="298" spans="2:40" s="63" customFormat="1" x14ac:dyDescent="0.25">
      <c r="B298" s="351"/>
      <c r="C298" s="351"/>
      <c r="D298" s="351"/>
      <c r="E298" s="351"/>
      <c r="F298" s="351"/>
      <c r="G298" s="37"/>
      <c r="H298" s="265"/>
      <c r="I298" s="266"/>
      <c r="J298" s="266"/>
      <c r="K298" s="266"/>
      <c r="L298" s="287"/>
      <c r="M298" s="51"/>
      <c r="N298" s="266"/>
      <c r="O298" s="266"/>
      <c r="P298" s="266"/>
      <c r="Q298" s="266"/>
      <c r="R298" s="266"/>
      <c r="S298" s="266"/>
      <c r="T298" s="266"/>
      <c r="U298" s="266"/>
      <c r="V298" s="266"/>
      <c r="W298" s="266"/>
      <c r="X298" s="266"/>
      <c r="Y298" s="266"/>
      <c r="Z298" s="266"/>
      <c r="AA298" s="266"/>
      <c r="AB298" s="266"/>
      <c r="AC298" s="266"/>
      <c r="AD298" s="266"/>
      <c r="AE298" s="266"/>
      <c r="AF298" s="266"/>
      <c r="AG298" s="266"/>
      <c r="AH298" s="266"/>
      <c r="AI298" s="266"/>
      <c r="AJ298" s="266"/>
      <c r="AK298" s="266"/>
      <c r="AM298" s="266"/>
      <c r="AN298" s="266"/>
    </row>
    <row r="299" spans="2:40" s="63" customFormat="1" x14ac:dyDescent="0.25">
      <c r="B299" s="351"/>
      <c r="C299" s="351"/>
      <c r="D299" s="351"/>
      <c r="E299" s="351"/>
      <c r="F299" s="351"/>
      <c r="G299" s="37"/>
      <c r="H299" s="265"/>
      <c r="I299" s="266"/>
      <c r="J299" s="266"/>
      <c r="K299" s="266"/>
      <c r="L299" s="287"/>
      <c r="M299" s="51"/>
      <c r="N299" s="266"/>
      <c r="O299" s="266"/>
      <c r="P299" s="266"/>
      <c r="Q299" s="266"/>
      <c r="R299" s="266"/>
      <c r="S299" s="266"/>
      <c r="T299" s="266"/>
      <c r="U299" s="266"/>
      <c r="V299" s="266"/>
      <c r="W299" s="266"/>
      <c r="X299" s="266"/>
      <c r="Y299" s="266"/>
      <c r="Z299" s="266"/>
      <c r="AA299" s="266"/>
      <c r="AB299" s="266"/>
      <c r="AC299" s="266"/>
      <c r="AD299" s="266"/>
      <c r="AE299" s="266"/>
      <c r="AF299" s="266"/>
      <c r="AG299" s="266"/>
      <c r="AH299" s="266"/>
      <c r="AI299" s="266"/>
      <c r="AJ299" s="266"/>
      <c r="AK299" s="266"/>
      <c r="AM299" s="266"/>
      <c r="AN299" s="266"/>
    </row>
    <row r="300" spans="2:40" s="63" customFormat="1" x14ac:dyDescent="0.25">
      <c r="B300" s="351"/>
      <c r="C300" s="351"/>
      <c r="D300" s="351"/>
      <c r="E300" s="351"/>
      <c r="F300" s="351"/>
      <c r="G300" s="37"/>
      <c r="H300" s="265"/>
      <c r="I300" s="266"/>
      <c r="J300" s="266"/>
      <c r="K300" s="266"/>
      <c r="L300" s="287"/>
      <c r="M300" s="51"/>
      <c r="N300" s="266"/>
      <c r="O300" s="266"/>
      <c r="P300" s="266"/>
      <c r="Q300" s="266"/>
      <c r="R300" s="266"/>
      <c r="S300" s="266"/>
      <c r="T300" s="266"/>
      <c r="U300" s="266"/>
      <c r="V300" s="266"/>
      <c r="W300" s="266"/>
      <c r="X300" s="266"/>
      <c r="Y300" s="266"/>
      <c r="Z300" s="266"/>
      <c r="AA300" s="266"/>
      <c r="AB300" s="266"/>
      <c r="AC300" s="266"/>
      <c r="AD300" s="266"/>
      <c r="AE300" s="266"/>
      <c r="AF300" s="266"/>
      <c r="AG300" s="266"/>
      <c r="AH300" s="266"/>
      <c r="AI300" s="266"/>
      <c r="AJ300" s="266"/>
      <c r="AK300" s="266"/>
      <c r="AM300" s="266"/>
      <c r="AN300" s="266"/>
    </row>
    <row r="301" spans="2:40" s="63" customFormat="1" x14ac:dyDescent="0.25">
      <c r="B301" s="351"/>
      <c r="C301" s="351"/>
      <c r="D301" s="351"/>
      <c r="E301" s="351"/>
      <c r="F301" s="351"/>
      <c r="G301" s="37"/>
      <c r="H301" s="265"/>
      <c r="I301" s="266"/>
      <c r="J301" s="266"/>
      <c r="K301" s="266"/>
      <c r="L301" s="287"/>
      <c r="M301" s="51"/>
      <c r="N301" s="266"/>
      <c r="O301" s="266"/>
      <c r="P301" s="266"/>
      <c r="Q301" s="266"/>
      <c r="R301" s="266"/>
      <c r="S301" s="266"/>
      <c r="T301" s="266"/>
      <c r="U301" s="266"/>
      <c r="V301" s="266"/>
      <c r="W301" s="266"/>
      <c r="X301" s="266"/>
      <c r="Y301" s="266"/>
      <c r="Z301" s="266"/>
      <c r="AA301" s="266"/>
      <c r="AB301" s="266"/>
      <c r="AC301" s="266"/>
      <c r="AD301" s="266"/>
      <c r="AE301" s="266"/>
      <c r="AF301" s="266"/>
      <c r="AG301" s="266"/>
      <c r="AH301" s="266"/>
      <c r="AI301" s="266"/>
      <c r="AJ301" s="266"/>
      <c r="AK301" s="266"/>
      <c r="AM301" s="266"/>
      <c r="AN301" s="266"/>
    </row>
    <row r="302" spans="2:40" x14ac:dyDescent="0.25">
      <c r="L302" s="287"/>
    </row>
    <row r="303" spans="2:40" x14ac:dyDescent="0.25">
      <c r="L303" s="287"/>
    </row>
    <row r="304" spans="2:40" x14ac:dyDescent="0.25">
      <c r="L304" s="287"/>
    </row>
    <row r="305" spans="12:12" x14ac:dyDescent="0.25">
      <c r="L305" s="287"/>
    </row>
    <row r="306" spans="12:12" x14ac:dyDescent="0.25">
      <c r="L306" s="287"/>
    </row>
    <row r="307" spans="12:12" x14ac:dyDescent="0.25">
      <c r="L307" s="287"/>
    </row>
    <row r="308" spans="12:12" x14ac:dyDescent="0.25">
      <c r="L308" s="287"/>
    </row>
    <row r="309" spans="12:12" x14ac:dyDescent="0.25">
      <c r="L309" s="287"/>
    </row>
    <row r="310" spans="12:12" x14ac:dyDescent="0.25">
      <c r="L310" s="287"/>
    </row>
    <row r="311" spans="12:12" x14ac:dyDescent="0.25">
      <c r="L311" s="287"/>
    </row>
    <row r="312" spans="12:12" x14ac:dyDescent="0.25">
      <c r="L312" s="287"/>
    </row>
    <row r="313" spans="12:12" x14ac:dyDescent="0.25">
      <c r="L313" s="287"/>
    </row>
    <row r="314" spans="12:12" x14ac:dyDescent="0.25">
      <c r="L314" s="287"/>
    </row>
    <row r="315" spans="12:12" x14ac:dyDescent="0.25">
      <c r="L315" s="287"/>
    </row>
    <row r="316" spans="12:12" x14ac:dyDescent="0.25">
      <c r="L316" s="287"/>
    </row>
    <row r="317" spans="12:12" x14ac:dyDescent="0.25">
      <c r="L317" s="287"/>
    </row>
    <row r="318" spans="12:12" x14ac:dyDescent="0.25">
      <c r="L318" s="287"/>
    </row>
    <row r="319" spans="12:12" x14ac:dyDescent="0.25">
      <c r="L319" s="287"/>
    </row>
    <row r="320" spans="12:12" x14ac:dyDescent="0.25">
      <c r="L320" s="287"/>
    </row>
    <row r="321" spans="12:12" x14ac:dyDescent="0.25">
      <c r="L321" s="287"/>
    </row>
    <row r="322" spans="12:12" x14ac:dyDescent="0.25">
      <c r="L322" s="287"/>
    </row>
    <row r="323" spans="12:12" x14ac:dyDescent="0.25">
      <c r="L323" s="287"/>
    </row>
    <row r="324" spans="12:12" x14ac:dyDescent="0.25">
      <c r="L324" s="287"/>
    </row>
    <row r="325" spans="12:12" x14ac:dyDescent="0.25">
      <c r="L325" s="287"/>
    </row>
    <row r="326" spans="12:12" x14ac:dyDescent="0.25">
      <c r="L326" s="287"/>
    </row>
    <row r="327" spans="12:12" x14ac:dyDescent="0.25">
      <c r="L327" s="287"/>
    </row>
    <row r="328" spans="12:12" x14ac:dyDescent="0.25">
      <c r="L328" s="287"/>
    </row>
    <row r="329" spans="12:12" x14ac:dyDescent="0.25">
      <c r="L329" s="287"/>
    </row>
    <row r="330" spans="12:12" x14ac:dyDescent="0.25">
      <c r="L330" s="287"/>
    </row>
    <row r="331" spans="12:12" x14ac:dyDescent="0.25">
      <c r="L331" s="287"/>
    </row>
    <row r="332" spans="12:12" x14ac:dyDescent="0.25">
      <c r="L332" s="287"/>
    </row>
    <row r="333" spans="12:12" x14ac:dyDescent="0.25">
      <c r="L333" s="287"/>
    </row>
    <row r="334" spans="12:12" x14ac:dyDescent="0.25">
      <c r="L334" s="287"/>
    </row>
    <row r="335" spans="12:12" x14ac:dyDescent="0.25">
      <c r="L335" s="287"/>
    </row>
    <row r="336" spans="12:12" x14ac:dyDescent="0.25">
      <c r="L336" s="287"/>
    </row>
    <row r="337" spans="12:12" x14ac:dyDescent="0.25">
      <c r="L337" s="287"/>
    </row>
    <row r="338" spans="12:12" x14ac:dyDescent="0.25">
      <c r="L338" s="287"/>
    </row>
    <row r="339" spans="12:12" x14ac:dyDescent="0.25">
      <c r="L339" s="287"/>
    </row>
    <row r="340" spans="12:12" x14ac:dyDescent="0.25">
      <c r="L340" s="287"/>
    </row>
    <row r="341" spans="12:12" x14ac:dyDescent="0.25">
      <c r="L341" s="287"/>
    </row>
    <row r="342" spans="12:12" x14ac:dyDescent="0.25">
      <c r="L342" s="287"/>
    </row>
    <row r="343" spans="12:12" x14ac:dyDescent="0.25">
      <c r="L343" s="287"/>
    </row>
    <row r="344" spans="12:12" x14ac:dyDescent="0.25">
      <c r="L344" s="287"/>
    </row>
    <row r="345" spans="12:12" x14ac:dyDescent="0.25">
      <c r="L345" s="287"/>
    </row>
    <row r="346" spans="12:12" x14ac:dyDescent="0.25">
      <c r="L346" s="287"/>
    </row>
    <row r="347" spans="12:12" x14ac:dyDescent="0.25">
      <c r="L347" s="287"/>
    </row>
    <row r="348" spans="12:12" x14ac:dyDescent="0.25">
      <c r="L348" s="287"/>
    </row>
    <row r="349" spans="12:12" x14ac:dyDescent="0.25">
      <c r="L349" s="287"/>
    </row>
    <row r="350" spans="12:12" x14ac:dyDescent="0.25">
      <c r="L350" s="287"/>
    </row>
    <row r="351" spans="12:12" x14ac:dyDescent="0.25">
      <c r="L351" s="287"/>
    </row>
    <row r="352" spans="12:12" x14ac:dyDescent="0.25">
      <c r="L352" s="287"/>
    </row>
    <row r="353" spans="12:12" x14ac:dyDescent="0.25">
      <c r="L353" s="287"/>
    </row>
    <row r="354" spans="12:12" x14ac:dyDescent="0.25">
      <c r="L354" s="287"/>
    </row>
    <row r="355" spans="12:12" x14ac:dyDescent="0.25">
      <c r="L355" s="287"/>
    </row>
    <row r="356" spans="12:12" x14ac:dyDescent="0.25">
      <c r="L356" s="287"/>
    </row>
    <row r="357" spans="12:12" x14ac:dyDescent="0.25">
      <c r="L357" s="287"/>
    </row>
    <row r="358" spans="12:12" x14ac:dyDescent="0.25">
      <c r="L358" s="287"/>
    </row>
    <row r="359" spans="12:12" x14ac:dyDescent="0.25">
      <c r="L359" s="287"/>
    </row>
    <row r="360" spans="12:12" x14ac:dyDescent="0.25">
      <c r="L360" s="287"/>
    </row>
    <row r="361" spans="12:12" x14ac:dyDescent="0.25">
      <c r="L361" s="287"/>
    </row>
    <row r="362" spans="12:12" x14ac:dyDescent="0.25">
      <c r="L362" s="287"/>
    </row>
    <row r="363" spans="12:12" x14ac:dyDescent="0.25">
      <c r="L363" s="287"/>
    </row>
    <row r="364" spans="12:12" x14ac:dyDescent="0.25">
      <c r="L364" s="287"/>
    </row>
    <row r="365" spans="12:12" x14ac:dyDescent="0.25">
      <c r="L365" s="287"/>
    </row>
    <row r="366" spans="12:12" x14ac:dyDescent="0.25">
      <c r="L366" s="287"/>
    </row>
    <row r="367" spans="12:12" x14ac:dyDescent="0.25">
      <c r="L367" s="287"/>
    </row>
    <row r="368" spans="12:12" x14ac:dyDescent="0.25">
      <c r="L368" s="287"/>
    </row>
    <row r="369" spans="12:12" x14ac:dyDescent="0.25">
      <c r="L369" s="287"/>
    </row>
    <row r="370" spans="12:12" x14ac:dyDescent="0.25">
      <c r="L370" s="287"/>
    </row>
    <row r="371" spans="12:12" x14ac:dyDescent="0.25">
      <c r="L371" s="287"/>
    </row>
    <row r="372" spans="12:12" x14ac:dyDescent="0.25">
      <c r="L372" s="287"/>
    </row>
    <row r="373" spans="12:12" x14ac:dyDescent="0.25">
      <c r="L373" s="287"/>
    </row>
    <row r="374" spans="12:12" x14ac:dyDescent="0.25">
      <c r="L374" s="287"/>
    </row>
    <row r="375" spans="12:12" x14ac:dyDescent="0.25">
      <c r="L375" s="287"/>
    </row>
    <row r="376" spans="12:12" x14ac:dyDescent="0.25">
      <c r="L376" s="287"/>
    </row>
    <row r="377" spans="12:12" x14ac:dyDescent="0.25">
      <c r="L377" s="287"/>
    </row>
    <row r="378" spans="12:12" x14ac:dyDescent="0.25">
      <c r="L378" s="287"/>
    </row>
    <row r="379" spans="12:12" x14ac:dyDescent="0.25">
      <c r="L379" s="287"/>
    </row>
    <row r="380" spans="12:12" x14ac:dyDescent="0.25">
      <c r="L380" s="287"/>
    </row>
    <row r="381" spans="12:12" x14ac:dyDescent="0.25">
      <c r="L381" s="287"/>
    </row>
    <row r="382" spans="12:12" x14ac:dyDescent="0.25">
      <c r="L382" s="287"/>
    </row>
    <row r="383" spans="12:12" x14ac:dyDescent="0.25">
      <c r="L383" s="287"/>
    </row>
    <row r="384" spans="12:12" x14ac:dyDescent="0.25">
      <c r="L384" s="287"/>
    </row>
    <row r="385" spans="12:12" x14ac:dyDescent="0.25">
      <c r="L385" s="287"/>
    </row>
    <row r="386" spans="12:12" x14ac:dyDescent="0.25">
      <c r="L386" s="287"/>
    </row>
    <row r="387" spans="12:12" x14ac:dyDescent="0.25">
      <c r="L387" s="287"/>
    </row>
    <row r="388" spans="12:12" x14ac:dyDescent="0.25">
      <c r="L388" s="287"/>
    </row>
    <row r="389" spans="12:12" x14ac:dyDescent="0.25">
      <c r="L389" s="287"/>
    </row>
    <row r="390" spans="12:12" x14ac:dyDescent="0.25">
      <c r="L390" s="287"/>
    </row>
    <row r="391" spans="12:12" x14ac:dyDescent="0.25">
      <c r="L391" s="287"/>
    </row>
    <row r="392" spans="12:12" x14ac:dyDescent="0.25">
      <c r="L392" s="287"/>
    </row>
    <row r="393" spans="12:12" x14ac:dyDescent="0.25">
      <c r="L393" s="287"/>
    </row>
    <row r="394" spans="12:12" x14ac:dyDescent="0.25">
      <c r="L394" s="287"/>
    </row>
    <row r="395" spans="12:12" x14ac:dyDescent="0.25">
      <c r="L395" s="287"/>
    </row>
    <row r="396" spans="12:12" x14ac:dyDescent="0.25">
      <c r="L396" s="287"/>
    </row>
    <row r="397" spans="12:12" x14ac:dyDescent="0.25">
      <c r="L397" s="287"/>
    </row>
  </sheetData>
  <sortState ref="N17:AK233">
    <sortCondition descending="1" ref="AI17:AI233"/>
  </sortState>
  <mergeCells count="3">
    <mergeCell ref="H14:L14"/>
    <mergeCell ref="N15:AK15"/>
    <mergeCell ref="H92:K92"/>
  </mergeCells>
  <hyperlinks>
    <hyperlink ref="P134" r:id="rId5" display="E:\AppData\Roaming\Downloads\Directorio Cruz Verde\FOTOS DROGUERIAS\ACUÑA\ACUÑA LAS VILLAS.jpg"/>
    <hyperlink ref="P101" r:id="rId6" display="E:\AppData\Roaming\Downloads\Directorio Cruz Verde\FOTOS DROGUERIAS\ACUÑA\ACUÑA SALITRE.jpg"/>
    <hyperlink ref="P208" r:id="rId7" display="E:\AppData\Roaming\Downloads\Directorio Cruz Verde\FOTOS DROGUERIAS\ACUÑA\ACUÑA MODELIA.jpg"/>
    <hyperlink ref="P213" r:id="rId8" display="E:\AppData\Roaming\Downloads\Directorio Cruz Verde\FOTOS DROGUERIAS\ACUÑA\ACUÑA PUENTE LARGO.jpg"/>
    <hyperlink ref="P138" r:id="rId9" display="E:\AppData\Roaming\Downloads\Directorio Cruz Verde\FOTOS DROGUERIAS\ACUÑA\ACUÑA TINTALITO.jpg"/>
    <hyperlink ref="P216" r:id="rId10" display="E:\AppData\Roaming\Downloads\Directorio Cruz Verde\FOTOS DROGUERIAS\ACUÑA\ACUÑA UNICENTRO OCCIDENTE.jpg"/>
    <hyperlink ref="P217" r:id="rId11" display="E:\AppData\Roaming\Downloads\Directorio Cruz Verde\FOTOS DROGUERIAS\ACUÑA\ACUÑA VENECIA.jpg"/>
  </hyperlinks>
  <pageMargins left="0.7" right="0.7" top="0.75" bottom="0.75" header="0.3" footer="0.3"/>
  <pageSetup paperSize="9" orientation="portrait" r:id="rId12"/>
  <drawing r:id="rId1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397"/>
  <sheetViews>
    <sheetView zoomScaleNormal="100" workbookViewId="0">
      <selection activeCell="P23" sqref="P23:P239"/>
    </sheetView>
  </sheetViews>
  <sheetFormatPr baseColWidth="10" defaultRowHeight="15" x14ac:dyDescent="0.25"/>
  <cols>
    <col min="1" max="1" width="2.85546875" style="51" customWidth="1"/>
    <col min="2" max="2" width="15.42578125" style="404" customWidth="1"/>
    <col min="3" max="3" width="7.7109375" style="404" customWidth="1"/>
    <col min="4" max="4" width="26.42578125" style="404" customWidth="1"/>
    <col min="5" max="5" width="12.7109375" style="404" customWidth="1"/>
    <col min="6" max="6" width="18" style="404" customWidth="1"/>
    <col min="7" max="7" width="6.28515625" style="37" customWidth="1"/>
    <col min="8" max="8" width="25.5703125" style="265" customWidth="1"/>
    <col min="9" max="9" width="21" style="266" customWidth="1"/>
    <col min="10" max="11" width="16.85546875" style="266" customWidth="1"/>
    <col min="12" max="12" width="13.140625" style="266" customWidth="1"/>
    <col min="13" max="13" width="15.42578125" style="51" customWidth="1"/>
    <col min="14" max="14" width="19.85546875" style="266" customWidth="1"/>
    <col min="15" max="15" width="9.140625" style="266" customWidth="1"/>
    <col min="16" max="16" width="30.5703125" style="266" customWidth="1"/>
    <col min="17" max="18" width="7.7109375" style="266" bestFit="1" customWidth="1"/>
    <col min="19" max="19" width="7.85546875" style="266" bestFit="1" customWidth="1"/>
    <col min="20" max="20" width="7.7109375" style="266" bestFit="1" customWidth="1"/>
    <col min="21" max="23" width="8.28515625" style="266" customWidth="1"/>
    <col min="24" max="33" width="8.28515625" style="266" hidden="1" customWidth="1"/>
    <col min="34" max="34" width="10.140625" style="266" hidden="1" customWidth="1"/>
    <col min="35" max="35" width="11" style="266" hidden="1" customWidth="1"/>
    <col min="36" max="36" width="11.7109375" style="266" hidden="1" customWidth="1"/>
    <col min="37" max="37" width="13.140625" style="266" hidden="1" customWidth="1"/>
    <col min="38" max="38" width="11.7109375" style="266" bestFit="1" customWidth="1"/>
    <col min="39" max="40" width="12.5703125" style="266" bestFit="1" customWidth="1"/>
    <col min="41" max="41" width="13" style="51" customWidth="1"/>
    <col min="42" max="42" width="15.5703125" style="266" customWidth="1"/>
    <col min="43" max="43" width="5" style="266" customWidth="1"/>
    <col min="44" max="16384" width="11.42578125" style="51"/>
  </cols>
  <sheetData>
    <row r="1" spans="2:43" s="47" customFormat="1" ht="15.75" x14ac:dyDescent="0.25">
      <c r="B1" s="397"/>
      <c r="C1" s="397"/>
      <c r="D1" s="398"/>
      <c r="E1" s="397"/>
      <c r="F1" s="397"/>
      <c r="G1" s="219"/>
      <c r="H1" s="330"/>
      <c r="I1" s="245"/>
      <c r="J1" s="268"/>
      <c r="K1" s="268"/>
      <c r="L1" s="268"/>
      <c r="N1" s="268"/>
      <c r="O1" s="268"/>
      <c r="P1" s="268"/>
      <c r="Q1" s="268"/>
      <c r="R1" s="268"/>
      <c r="S1" s="268"/>
      <c r="T1" s="268"/>
      <c r="U1" s="268"/>
      <c r="V1" s="268"/>
      <c r="W1" s="268"/>
      <c r="X1" s="268"/>
      <c r="Y1" s="268"/>
      <c r="Z1" s="268"/>
      <c r="AA1" s="268"/>
      <c r="AB1" s="268"/>
      <c r="AC1" s="268"/>
      <c r="AD1" s="268"/>
      <c r="AE1" s="268"/>
      <c r="AF1" s="268"/>
      <c r="AG1" s="268"/>
      <c r="AH1" s="268"/>
      <c r="AI1" s="268"/>
      <c r="AJ1" s="268"/>
      <c r="AK1" s="268"/>
      <c r="AL1" s="268"/>
      <c r="AM1" s="268"/>
      <c r="AN1" s="268"/>
      <c r="AP1" s="268"/>
      <c r="AQ1" s="268"/>
    </row>
    <row r="2" spans="2:43" ht="19.5" customHeight="1" x14ac:dyDescent="0.25">
      <c r="B2" s="358" t="s">
        <v>498</v>
      </c>
      <c r="C2" s="358" t="s">
        <v>525</v>
      </c>
      <c r="D2" s="267" t="s">
        <v>497</v>
      </c>
      <c r="E2" s="358" t="s">
        <v>184</v>
      </c>
      <c r="F2" s="358" t="s">
        <v>0</v>
      </c>
      <c r="H2" s="330"/>
      <c r="I2" s="245"/>
      <c r="J2" s="271"/>
      <c r="K2" s="271"/>
      <c r="L2" s="271"/>
    </row>
    <row r="3" spans="2:43" x14ac:dyDescent="0.25">
      <c r="B3" s="399">
        <v>43284.625474537039</v>
      </c>
      <c r="C3" s="400">
        <v>495</v>
      </c>
      <c r="D3" s="263" t="s">
        <v>627</v>
      </c>
      <c r="E3" s="263" t="s">
        <v>343</v>
      </c>
      <c r="F3" s="263" t="s">
        <v>658</v>
      </c>
      <c r="H3" s="395" t="s">
        <v>526</v>
      </c>
      <c r="I3" s="396"/>
      <c r="J3" s="272"/>
      <c r="K3" s="272"/>
      <c r="L3" s="272"/>
      <c r="N3" s="295"/>
    </row>
    <row r="4" spans="2:43" x14ac:dyDescent="0.25">
      <c r="B4" s="399">
        <v>43284.680636574078</v>
      </c>
      <c r="C4" s="400">
        <v>172</v>
      </c>
      <c r="D4" s="263" t="s">
        <v>375</v>
      </c>
      <c r="E4" s="263" t="s">
        <v>7</v>
      </c>
      <c r="F4" s="263" t="s">
        <v>2</v>
      </c>
      <c r="H4" s="262"/>
      <c r="I4" s="262" t="s">
        <v>5</v>
      </c>
      <c r="J4" s="272"/>
      <c r="K4" s="272"/>
      <c r="L4" s="272"/>
      <c r="N4" s="265"/>
      <c r="O4" s="298"/>
    </row>
    <row r="5" spans="2:43" x14ac:dyDescent="0.25">
      <c r="B5" s="399">
        <v>43284.698657407411</v>
      </c>
      <c r="C5" s="400">
        <v>172</v>
      </c>
      <c r="D5" s="263" t="s">
        <v>375</v>
      </c>
      <c r="E5" s="263" t="s">
        <v>7</v>
      </c>
      <c r="F5" s="263" t="s">
        <v>1</v>
      </c>
      <c r="H5" s="373" t="s">
        <v>2</v>
      </c>
      <c r="I5" s="380">
        <v>50</v>
      </c>
      <c r="J5" s="272"/>
      <c r="K5" s="272"/>
      <c r="L5" s="272"/>
      <c r="N5" s="265"/>
      <c r="O5" s="298"/>
    </row>
    <row r="6" spans="2:43" x14ac:dyDescent="0.25">
      <c r="B6" s="399">
        <v>43284.703356481485</v>
      </c>
      <c r="C6" s="400">
        <v>495</v>
      </c>
      <c r="D6" s="263" t="s">
        <v>627</v>
      </c>
      <c r="E6" s="263" t="s">
        <v>343</v>
      </c>
      <c r="F6" s="263" t="s">
        <v>2</v>
      </c>
      <c r="H6" s="373" t="s">
        <v>1</v>
      </c>
      <c r="I6" s="380">
        <v>46</v>
      </c>
      <c r="J6" s="272"/>
      <c r="K6" s="272"/>
      <c r="L6" s="272"/>
      <c r="N6" s="265"/>
      <c r="O6" s="298"/>
    </row>
    <row r="7" spans="2:43" x14ac:dyDescent="0.25">
      <c r="B7" s="399">
        <v>43284.706574074073</v>
      </c>
      <c r="C7" s="400">
        <v>172</v>
      </c>
      <c r="D7" s="263" t="s">
        <v>375</v>
      </c>
      <c r="E7" s="263" t="s">
        <v>7</v>
      </c>
      <c r="F7" s="263" t="s">
        <v>2</v>
      </c>
      <c r="H7" s="373" t="s">
        <v>560</v>
      </c>
      <c r="I7" s="380">
        <v>2</v>
      </c>
      <c r="J7" s="272"/>
      <c r="K7" s="272"/>
      <c r="L7" s="272"/>
      <c r="O7" s="298"/>
      <c r="S7" s="299"/>
      <c r="T7" s="299"/>
      <c r="U7" s="299"/>
      <c r="V7" s="299"/>
      <c r="W7" s="299"/>
      <c r="X7" s="299"/>
      <c r="Y7" s="299"/>
      <c r="Z7" s="299"/>
      <c r="AA7" s="299"/>
      <c r="AB7" s="299"/>
      <c r="AC7" s="299"/>
      <c r="AD7" s="299"/>
      <c r="AE7" s="299"/>
      <c r="AF7" s="299"/>
      <c r="AG7" s="299"/>
      <c r="AH7" s="299"/>
      <c r="AI7" s="299"/>
      <c r="AJ7" s="299"/>
      <c r="AK7" s="299"/>
    </row>
    <row r="8" spans="2:43" x14ac:dyDescent="0.25">
      <c r="B8" s="399">
        <v>43284.959606481483</v>
      </c>
      <c r="C8" s="400">
        <v>172</v>
      </c>
      <c r="D8" s="263" t="s">
        <v>375</v>
      </c>
      <c r="E8" s="263" t="s">
        <v>7</v>
      </c>
      <c r="F8" s="263" t="s">
        <v>2</v>
      </c>
      <c r="H8" s="373" t="s">
        <v>658</v>
      </c>
      <c r="I8" s="380">
        <v>13</v>
      </c>
    </row>
    <row r="9" spans="2:43" x14ac:dyDescent="0.25">
      <c r="B9" s="399">
        <v>43285.85396990741</v>
      </c>
      <c r="C9" s="400">
        <v>251</v>
      </c>
      <c r="D9" s="263" t="s">
        <v>403</v>
      </c>
      <c r="E9" s="263" t="s">
        <v>7</v>
      </c>
      <c r="F9" s="263" t="s">
        <v>658</v>
      </c>
      <c r="H9" s="373" t="s">
        <v>3</v>
      </c>
      <c r="I9" s="380">
        <v>111</v>
      </c>
    </row>
    <row r="10" spans="2:43" ht="24" x14ac:dyDescent="0.25">
      <c r="B10" s="399">
        <v>43286.697106481479</v>
      </c>
      <c r="C10" s="400">
        <v>458</v>
      </c>
      <c r="D10" s="263" t="s">
        <v>628</v>
      </c>
      <c r="E10" s="263" t="s">
        <v>343</v>
      </c>
      <c r="F10" s="263" t="s">
        <v>1</v>
      </c>
    </row>
    <row r="11" spans="2:43" ht="24" x14ac:dyDescent="0.25">
      <c r="B11" s="399">
        <v>43286.885914351849</v>
      </c>
      <c r="C11" s="400">
        <v>458</v>
      </c>
      <c r="D11" s="263" t="s">
        <v>628</v>
      </c>
      <c r="E11" s="263" t="s">
        <v>343</v>
      </c>
      <c r="F11" s="263" t="s">
        <v>1</v>
      </c>
    </row>
    <row r="12" spans="2:43" ht="24" x14ac:dyDescent="0.25">
      <c r="B12" s="399">
        <v>43287.034224537034</v>
      </c>
      <c r="C12" s="400">
        <v>262</v>
      </c>
      <c r="D12" s="263" t="s">
        <v>379</v>
      </c>
      <c r="E12" s="263" t="s">
        <v>7</v>
      </c>
      <c r="F12" s="263" t="s">
        <v>1</v>
      </c>
    </row>
    <row r="13" spans="2:43" x14ac:dyDescent="0.25">
      <c r="B13" s="399">
        <v>43287.711365740739</v>
      </c>
      <c r="C13" s="400">
        <v>167</v>
      </c>
      <c r="D13" s="263" t="s">
        <v>398</v>
      </c>
      <c r="E13" s="263" t="s">
        <v>7</v>
      </c>
      <c r="F13" s="263" t="s">
        <v>1</v>
      </c>
    </row>
    <row r="14" spans="2:43" x14ac:dyDescent="0.25">
      <c r="B14" s="399">
        <v>43287.7268287037</v>
      </c>
      <c r="C14" s="400">
        <v>162</v>
      </c>
      <c r="D14" s="263" t="s">
        <v>629</v>
      </c>
      <c r="E14" s="263" t="s">
        <v>19</v>
      </c>
      <c r="F14" s="263" t="s">
        <v>2</v>
      </c>
      <c r="H14" s="576" t="s">
        <v>659</v>
      </c>
      <c r="I14" s="576"/>
      <c r="J14" s="576"/>
      <c r="K14" s="576"/>
      <c r="L14" s="576"/>
      <c r="M14" s="357"/>
    </row>
    <row r="15" spans="2:43" x14ac:dyDescent="0.25">
      <c r="B15" s="399">
        <v>43287.839201388888</v>
      </c>
      <c r="C15" s="400">
        <v>251</v>
      </c>
      <c r="D15" s="263" t="s">
        <v>403</v>
      </c>
      <c r="E15" s="263" t="s">
        <v>7</v>
      </c>
      <c r="F15" s="263" t="s">
        <v>658</v>
      </c>
      <c r="H15" s="355" t="s">
        <v>500</v>
      </c>
      <c r="I15" s="355"/>
      <c r="J15" s="356" t="s">
        <v>0</v>
      </c>
      <c r="K15" s="356"/>
      <c r="L15" s="356"/>
      <c r="N15" s="571" t="s">
        <v>660</v>
      </c>
      <c r="O15" s="571"/>
      <c r="P15" s="571"/>
      <c r="Q15" s="571"/>
      <c r="R15" s="571"/>
      <c r="S15" s="571"/>
      <c r="T15" s="571"/>
      <c r="U15" s="571"/>
      <c r="V15" s="571"/>
      <c r="W15" s="571"/>
      <c r="X15" s="571"/>
      <c r="Y15" s="571"/>
      <c r="Z15" s="571"/>
      <c r="AA15" s="571"/>
      <c r="AB15" s="571"/>
      <c r="AC15" s="571"/>
      <c r="AD15" s="571"/>
      <c r="AE15" s="571"/>
      <c r="AF15" s="571"/>
      <c r="AG15" s="571"/>
      <c r="AH15" s="571"/>
      <c r="AI15" s="571"/>
      <c r="AJ15" s="571"/>
      <c r="AK15" s="571"/>
      <c r="AL15" s="571"/>
      <c r="AM15" s="571"/>
      <c r="AN15" s="571"/>
      <c r="AP15" s="295" t="s">
        <v>254</v>
      </c>
    </row>
    <row r="16" spans="2:43" ht="48" x14ac:dyDescent="0.25">
      <c r="B16" s="399">
        <v>43288.632210648146</v>
      </c>
      <c r="C16" s="400">
        <v>495</v>
      </c>
      <c r="D16" s="263" t="s">
        <v>627</v>
      </c>
      <c r="E16" s="263" t="s">
        <v>343</v>
      </c>
      <c r="F16" s="263" t="s">
        <v>2</v>
      </c>
      <c r="H16" s="334" t="s">
        <v>525</v>
      </c>
      <c r="I16" s="322" t="s">
        <v>497</v>
      </c>
      <c r="J16" s="323" t="s">
        <v>2</v>
      </c>
      <c r="K16" s="323" t="s">
        <v>1</v>
      </c>
      <c r="L16" s="323" t="s">
        <v>3</v>
      </c>
      <c r="N16" s="267" t="s">
        <v>184</v>
      </c>
      <c r="O16" s="267" t="s">
        <v>525</v>
      </c>
      <c r="P16" s="267" t="s">
        <v>186</v>
      </c>
      <c r="Q16" s="336">
        <v>43101</v>
      </c>
      <c r="R16" s="336">
        <v>43132</v>
      </c>
      <c r="S16" s="336">
        <v>43160</v>
      </c>
      <c r="T16" s="336">
        <v>43191</v>
      </c>
      <c r="U16" s="336">
        <v>43221</v>
      </c>
      <c r="V16" s="336">
        <v>43252</v>
      </c>
      <c r="W16" s="336">
        <v>43282</v>
      </c>
      <c r="X16" s="301" t="s">
        <v>533</v>
      </c>
      <c r="Y16" s="301" t="s">
        <v>534</v>
      </c>
      <c r="Z16" s="301" t="s">
        <v>535</v>
      </c>
      <c r="AA16" s="301" t="s">
        <v>536</v>
      </c>
      <c r="AB16" s="301" t="s">
        <v>537</v>
      </c>
      <c r="AC16" s="301" t="s">
        <v>538</v>
      </c>
      <c r="AD16" s="301" t="s">
        <v>539</v>
      </c>
      <c r="AE16" s="301" t="s">
        <v>540</v>
      </c>
      <c r="AF16" s="301" t="s">
        <v>612</v>
      </c>
      <c r="AG16" s="301" t="s">
        <v>613</v>
      </c>
      <c r="AH16" s="301" t="s">
        <v>624</v>
      </c>
      <c r="AI16" s="301" t="s">
        <v>625</v>
      </c>
      <c r="AJ16" s="301" t="s">
        <v>667</v>
      </c>
      <c r="AK16" s="301" t="s">
        <v>668</v>
      </c>
      <c r="AL16" s="335" t="s">
        <v>615</v>
      </c>
      <c r="AM16" s="303" t="s">
        <v>542</v>
      </c>
      <c r="AN16" s="303" t="s">
        <v>541</v>
      </c>
      <c r="AP16" s="322" t="s">
        <v>615</v>
      </c>
      <c r="AQ16" s="266" t="s">
        <v>5</v>
      </c>
    </row>
    <row r="17" spans="2:43" ht="25.5" x14ac:dyDescent="0.25">
      <c r="B17" s="399">
        <v>43288.920590277776</v>
      </c>
      <c r="C17" s="400">
        <v>200</v>
      </c>
      <c r="D17" s="263" t="s">
        <v>387</v>
      </c>
      <c r="E17" s="263" t="s">
        <v>34</v>
      </c>
      <c r="F17" s="263" t="s">
        <v>1</v>
      </c>
      <c r="H17" s="324">
        <v>133</v>
      </c>
      <c r="I17" s="410" t="s">
        <v>649</v>
      </c>
      <c r="J17" s="325"/>
      <c r="K17" s="325">
        <v>1</v>
      </c>
      <c r="L17" s="325">
        <v>1</v>
      </c>
      <c r="N17" s="304" t="s">
        <v>7</v>
      </c>
      <c r="O17" s="305">
        <v>458</v>
      </c>
      <c r="P17" s="294" t="s">
        <v>344</v>
      </c>
      <c r="Q17" s="306">
        <v>4</v>
      </c>
      <c r="R17" s="306">
        <v>10</v>
      </c>
      <c r="S17" s="306">
        <v>6</v>
      </c>
      <c r="T17" s="306">
        <v>5</v>
      </c>
      <c r="U17" s="306">
        <v>8</v>
      </c>
      <c r="V17" s="306">
        <v>4</v>
      </c>
      <c r="W17" s="306">
        <v>9</v>
      </c>
      <c r="X17" s="306">
        <v>2</v>
      </c>
      <c r="Y17" s="306">
        <v>2</v>
      </c>
      <c r="Z17" s="306">
        <v>4</v>
      </c>
      <c r="AA17" s="306">
        <v>6</v>
      </c>
      <c r="AB17" s="306">
        <v>4</v>
      </c>
      <c r="AC17" s="306">
        <v>2</v>
      </c>
      <c r="AD17" s="306">
        <v>3</v>
      </c>
      <c r="AE17" s="306">
        <v>2</v>
      </c>
      <c r="AF17" s="306">
        <v>6</v>
      </c>
      <c r="AG17" s="306">
        <v>2</v>
      </c>
      <c r="AH17" s="306">
        <v>3</v>
      </c>
      <c r="AI17" s="306">
        <v>1</v>
      </c>
      <c r="AJ17" s="306">
        <v>5</v>
      </c>
      <c r="AK17" s="306">
        <v>4</v>
      </c>
      <c r="AL17" s="307">
        <f t="shared" ref="AL17:AL80" si="0">+SUM(Q17:W17)</f>
        <v>46</v>
      </c>
      <c r="AM17" s="307">
        <f t="shared" ref="AM17:AM80" si="1">+X17+Z17+AB17+AD17+AF17+AH17+AJ17</f>
        <v>27</v>
      </c>
      <c r="AN17" s="307">
        <f t="shared" ref="AN17:AN80" si="2">+Y17+AA17+AC17+AE17+AG17+AI17+AK17</f>
        <v>19</v>
      </c>
      <c r="AO17" s="99"/>
      <c r="AP17" s="297">
        <v>0</v>
      </c>
      <c r="AQ17" s="264">
        <v>93</v>
      </c>
    </row>
    <row r="18" spans="2:43" ht="24" x14ac:dyDescent="0.25">
      <c r="B18" s="399">
        <v>43289.547523148147</v>
      </c>
      <c r="C18" s="400">
        <v>458</v>
      </c>
      <c r="D18" s="263" t="s">
        <v>628</v>
      </c>
      <c r="E18" s="263" t="s">
        <v>343</v>
      </c>
      <c r="F18" s="263" t="s">
        <v>2</v>
      </c>
      <c r="H18" s="324">
        <v>157</v>
      </c>
      <c r="I18" s="410" t="s">
        <v>630</v>
      </c>
      <c r="J18" s="325"/>
      <c r="K18" s="325">
        <v>1</v>
      </c>
      <c r="L18" s="325">
        <v>1</v>
      </c>
      <c r="N18" s="308" t="s">
        <v>7</v>
      </c>
      <c r="O18" s="308">
        <v>378</v>
      </c>
      <c r="P18" s="294" t="s">
        <v>14</v>
      </c>
      <c r="Q18" s="306">
        <v>6</v>
      </c>
      <c r="R18" s="306">
        <v>3</v>
      </c>
      <c r="S18" s="306">
        <v>4</v>
      </c>
      <c r="T18" s="306">
        <v>2</v>
      </c>
      <c r="U18" s="306">
        <v>3</v>
      </c>
      <c r="V18" s="306">
        <v>3</v>
      </c>
      <c r="W18" s="306">
        <v>5</v>
      </c>
      <c r="X18" s="306">
        <v>1</v>
      </c>
      <c r="Y18" s="306">
        <v>5</v>
      </c>
      <c r="Z18" s="306">
        <v>0</v>
      </c>
      <c r="AA18" s="306">
        <v>3</v>
      </c>
      <c r="AB18" s="306">
        <v>3</v>
      </c>
      <c r="AC18" s="306">
        <v>1</v>
      </c>
      <c r="AD18" s="306">
        <v>2</v>
      </c>
      <c r="AE18" s="306">
        <v>0</v>
      </c>
      <c r="AF18" s="306">
        <v>1</v>
      </c>
      <c r="AG18" s="306">
        <v>2</v>
      </c>
      <c r="AH18" s="306">
        <v>0</v>
      </c>
      <c r="AI18" s="306">
        <v>3</v>
      </c>
      <c r="AJ18" s="306">
        <v>3</v>
      </c>
      <c r="AK18" s="306">
        <v>2</v>
      </c>
      <c r="AL18" s="307">
        <f t="shared" si="0"/>
        <v>26</v>
      </c>
      <c r="AM18" s="307">
        <f t="shared" si="1"/>
        <v>10</v>
      </c>
      <c r="AN18" s="307">
        <f t="shared" si="2"/>
        <v>16</v>
      </c>
      <c r="AO18" s="99"/>
      <c r="AP18" s="297">
        <v>1</v>
      </c>
      <c r="AQ18" s="264">
        <v>41</v>
      </c>
    </row>
    <row r="19" spans="2:43" ht="25.5" x14ac:dyDescent="0.25">
      <c r="B19" s="399">
        <v>43289.619212962964</v>
      </c>
      <c r="C19" s="400">
        <v>458</v>
      </c>
      <c r="D19" s="263" t="s">
        <v>628</v>
      </c>
      <c r="E19" s="263" t="s">
        <v>343</v>
      </c>
      <c r="F19" s="263" t="s">
        <v>2</v>
      </c>
      <c r="H19" s="324">
        <v>189</v>
      </c>
      <c r="I19" s="410" t="s">
        <v>455</v>
      </c>
      <c r="J19" s="325">
        <v>1</v>
      </c>
      <c r="K19" s="325"/>
      <c r="L19" s="325">
        <v>1</v>
      </c>
      <c r="N19" s="304" t="s">
        <v>34</v>
      </c>
      <c r="O19" s="305">
        <v>161</v>
      </c>
      <c r="P19" s="294" t="s">
        <v>95</v>
      </c>
      <c r="Q19" s="306">
        <v>3</v>
      </c>
      <c r="R19" s="306">
        <v>3</v>
      </c>
      <c r="S19" s="306"/>
      <c r="T19" s="306">
        <v>5</v>
      </c>
      <c r="U19" s="306">
        <v>6</v>
      </c>
      <c r="V19" s="306">
        <v>3</v>
      </c>
      <c r="W19" s="306">
        <v>4</v>
      </c>
      <c r="X19" s="306">
        <v>2</v>
      </c>
      <c r="Y19" s="306">
        <v>1</v>
      </c>
      <c r="Z19" s="306">
        <v>2</v>
      </c>
      <c r="AA19" s="306">
        <v>1</v>
      </c>
      <c r="AB19" s="306">
        <v>0</v>
      </c>
      <c r="AC19" s="306">
        <v>0</v>
      </c>
      <c r="AD19" s="306">
        <v>2</v>
      </c>
      <c r="AE19" s="306">
        <v>3</v>
      </c>
      <c r="AF19" s="306">
        <v>3</v>
      </c>
      <c r="AG19" s="306">
        <v>3</v>
      </c>
      <c r="AH19" s="306">
        <v>0</v>
      </c>
      <c r="AI19" s="306">
        <v>3</v>
      </c>
      <c r="AJ19" s="306">
        <v>0</v>
      </c>
      <c r="AK19" s="306">
        <v>4</v>
      </c>
      <c r="AL19" s="307">
        <f t="shared" si="0"/>
        <v>24</v>
      </c>
      <c r="AM19" s="307">
        <f t="shared" si="1"/>
        <v>9</v>
      </c>
      <c r="AN19" s="307">
        <f t="shared" si="2"/>
        <v>15</v>
      </c>
      <c r="AO19" s="99"/>
      <c r="AP19" s="297">
        <v>2</v>
      </c>
      <c r="AQ19" s="264">
        <v>15</v>
      </c>
    </row>
    <row r="20" spans="2:43" ht="38.25" x14ac:dyDescent="0.25">
      <c r="B20" s="399">
        <v>43290.710925925923</v>
      </c>
      <c r="C20" s="400">
        <v>157</v>
      </c>
      <c r="D20" s="263" t="s">
        <v>630</v>
      </c>
      <c r="E20" s="263" t="s">
        <v>7</v>
      </c>
      <c r="F20" s="263" t="s">
        <v>1</v>
      </c>
      <c r="H20" s="324">
        <v>226</v>
      </c>
      <c r="I20" s="410" t="s">
        <v>386</v>
      </c>
      <c r="J20" s="325"/>
      <c r="K20" s="325">
        <v>2</v>
      </c>
      <c r="L20" s="325">
        <v>2</v>
      </c>
      <c r="N20" s="304" t="s">
        <v>7</v>
      </c>
      <c r="O20" s="305">
        <v>157</v>
      </c>
      <c r="P20" s="294" t="s">
        <v>138</v>
      </c>
      <c r="Q20" s="306">
        <v>1</v>
      </c>
      <c r="R20" s="306">
        <v>2</v>
      </c>
      <c r="S20" s="306">
        <v>6</v>
      </c>
      <c r="T20" s="306">
        <v>2</v>
      </c>
      <c r="U20" s="306">
        <v>3</v>
      </c>
      <c r="V20" s="306">
        <v>4</v>
      </c>
      <c r="W20" s="306">
        <v>1</v>
      </c>
      <c r="X20" s="306">
        <v>0</v>
      </c>
      <c r="Y20" s="306">
        <v>1</v>
      </c>
      <c r="Z20" s="306">
        <v>0</v>
      </c>
      <c r="AA20" s="306">
        <v>2</v>
      </c>
      <c r="AB20" s="306">
        <v>0</v>
      </c>
      <c r="AC20" s="306">
        <v>6</v>
      </c>
      <c r="AD20" s="306">
        <v>0</v>
      </c>
      <c r="AE20" s="306">
        <v>2</v>
      </c>
      <c r="AF20" s="306">
        <v>0</v>
      </c>
      <c r="AG20" s="306">
        <v>3</v>
      </c>
      <c r="AH20" s="306">
        <v>0</v>
      </c>
      <c r="AI20" s="306">
        <v>4</v>
      </c>
      <c r="AJ20" s="306">
        <v>0</v>
      </c>
      <c r="AK20" s="306">
        <v>1</v>
      </c>
      <c r="AL20" s="307">
        <f t="shared" si="0"/>
        <v>19</v>
      </c>
      <c r="AM20" s="307">
        <f t="shared" si="1"/>
        <v>0</v>
      </c>
      <c r="AN20" s="307">
        <f t="shared" si="2"/>
        <v>19</v>
      </c>
      <c r="AO20" s="99"/>
      <c r="AP20" s="297">
        <v>3</v>
      </c>
      <c r="AQ20" s="264">
        <v>10</v>
      </c>
    </row>
    <row r="21" spans="2:43" ht="38.25" x14ac:dyDescent="0.25">
      <c r="B21" s="399">
        <v>43290.828564814816</v>
      </c>
      <c r="C21" s="400">
        <v>458</v>
      </c>
      <c r="D21" s="263" t="s">
        <v>628</v>
      </c>
      <c r="E21" s="263" t="s">
        <v>343</v>
      </c>
      <c r="F21" s="263" t="s">
        <v>1</v>
      </c>
      <c r="H21" s="324">
        <v>257</v>
      </c>
      <c r="I21" s="410" t="s">
        <v>450</v>
      </c>
      <c r="J21" s="325">
        <v>1</v>
      </c>
      <c r="K21" s="325">
        <v>1</v>
      </c>
      <c r="L21" s="325">
        <v>2</v>
      </c>
      <c r="N21" s="308" t="s">
        <v>7</v>
      </c>
      <c r="O21" s="308">
        <v>226</v>
      </c>
      <c r="P21" s="294" t="s">
        <v>155</v>
      </c>
      <c r="Q21" s="306">
        <v>3</v>
      </c>
      <c r="R21" s="306">
        <v>2</v>
      </c>
      <c r="S21" s="306">
        <v>5</v>
      </c>
      <c r="T21" s="306">
        <v>1</v>
      </c>
      <c r="U21" s="306">
        <v>4</v>
      </c>
      <c r="V21" s="306">
        <v>2</v>
      </c>
      <c r="W21" s="306">
        <v>2</v>
      </c>
      <c r="X21" s="306">
        <v>2</v>
      </c>
      <c r="Y21" s="306">
        <v>1</v>
      </c>
      <c r="Z21" s="306">
        <v>1</v>
      </c>
      <c r="AA21" s="306">
        <v>1</v>
      </c>
      <c r="AB21" s="306">
        <v>0</v>
      </c>
      <c r="AC21" s="306">
        <v>5</v>
      </c>
      <c r="AD21" s="306">
        <v>0</v>
      </c>
      <c r="AE21" s="306">
        <v>1</v>
      </c>
      <c r="AF21" s="306">
        <v>1</v>
      </c>
      <c r="AG21" s="306">
        <v>3</v>
      </c>
      <c r="AH21" s="306">
        <v>0</v>
      </c>
      <c r="AI21" s="306">
        <v>2</v>
      </c>
      <c r="AJ21" s="306">
        <v>0</v>
      </c>
      <c r="AK21" s="306">
        <v>2</v>
      </c>
      <c r="AL21" s="307">
        <f t="shared" si="0"/>
        <v>19</v>
      </c>
      <c r="AM21" s="307">
        <f t="shared" si="1"/>
        <v>4</v>
      </c>
      <c r="AN21" s="307">
        <f t="shared" si="2"/>
        <v>15</v>
      </c>
      <c r="AO21" s="99"/>
      <c r="AP21" s="297">
        <v>4</v>
      </c>
      <c r="AQ21" s="264">
        <v>8</v>
      </c>
    </row>
    <row r="22" spans="2:43" ht="25.5" x14ac:dyDescent="0.25">
      <c r="B22" s="399">
        <v>43290.852962962963</v>
      </c>
      <c r="C22" s="400">
        <v>262</v>
      </c>
      <c r="D22" s="263" t="s">
        <v>379</v>
      </c>
      <c r="E22" s="263" t="s">
        <v>7</v>
      </c>
      <c r="F22" s="263" t="s">
        <v>1</v>
      </c>
      <c r="H22" s="324">
        <v>378</v>
      </c>
      <c r="I22" s="410" t="s">
        <v>638</v>
      </c>
      <c r="J22" s="325">
        <v>3</v>
      </c>
      <c r="K22" s="325">
        <v>2</v>
      </c>
      <c r="L22" s="325">
        <v>5</v>
      </c>
      <c r="N22" s="304" t="s">
        <v>7</v>
      </c>
      <c r="O22" s="305">
        <v>172</v>
      </c>
      <c r="P22" s="294" t="s">
        <v>22</v>
      </c>
      <c r="Q22" s="306">
        <v>2</v>
      </c>
      <c r="R22" s="306">
        <v>3</v>
      </c>
      <c r="S22" s="306">
        <v>1</v>
      </c>
      <c r="T22" s="306">
        <v>4</v>
      </c>
      <c r="U22" s="306">
        <v>0</v>
      </c>
      <c r="V22" s="306">
        <v>3</v>
      </c>
      <c r="W22" s="306">
        <v>6</v>
      </c>
      <c r="X22" s="306">
        <v>2</v>
      </c>
      <c r="Y22" s="306">
        <v>0</v>
      </c>
      <c r="Z22" s="306">
        <v>3</v>
      </c>
      <c r="AA22" s="306">
        <v>0</v>
      </c>
      <c r="AB22" s="306">
        <v>1</v>
      </c>
      <c r="AC22" s="306">
        <v>0</v>
      </c>
      <c r="AD22" s="306">
        <v>3</v>
      </c>
      <c r="AE22" s="306">
        <v>1</v>
      </c>
      <c r="AF22" s="306"/>
      <c r="AG22" s="306"/>
      <c r="AH22" s="306">
        <v>2</v>
      </c>
      <c r="AI22" s="306">
        <v>1</v>
      </c>
      <c r="AJ22" s="306">
        <v>3</v>
      </c>
      <c r="AK22" s="306">
        <v>3</v>
      </c>
      <c r="AL22" s="307">
        <f t="shared" si="0"/>
        <v>19</v>
      </c>
      <c r="AM22" s="307">
        <f t="shared" si="1"/>
        <v>14</v>
      </c>
      <c r="AN22" s="307">
        <f t="shared" si="2"/>
        <v>5</v>
      </c>
      <c r="AO22" s="99"/>
      <c r="AP22" s="297">
        <v>5</v>
      </c>
      <c r="AQ22" s="264">
        <v>10</v>
      </c>
    </row>
    <row r="23" spans="2:43" ht="25.5" x14ac:dyDescent="0.25">
      <c r="B23" s="399">
        <v>43290.859699074077</v>
      </c>
      <c r="C23" s="400">
        <v>161</v>
      </c>
      <c r="D23" s="263" t="s">
        <v>382</v>
      </c>
      <c r="E23" s="263" t="s">
        <v>34</v>
      </c>
      <c r="F23" s="263" t="s">
        <v>1</v>
      </c>
      <c r="H23" s="324">
        <v>383</v>
      </c>
      <c r="I23" s="410" t="s">
        <v>483</v>
      </c>
      <c r="J23" s="325">
        <v>1</v>
      </c>
      <c r="K23" s="325"/>
      <c r="L23" s="325">
        <v>1</v>
      </c>
      <c r="N23" s="359" t="s">
        <v>7</v>
      </c>
      <c r="O23" s="359">
        <v>451</v>
      </c>
      <c r="P23" s="359" t="s">
        <v>257</v>
      </c>
      <c r="Q23" s="405">
        <v>3</v>
      </c>
      <c r="R23" s="405">
        <v>2</v>
      </c>
      <c r="S23" s="405">
        <v>5</v>
      </c>
      <c r="T23" s="405">
        <v>2</v>
      </c>
      <c r="U23" s="405">
        <v>2</v>
      </c>
      <c r="V23" s="405">
        <v>3</v>
      </c>
      <c r="W23" s="405">
        <v>0</v>
      </c>
      <c r="X23" s="405">
        <v>3</v>
      </c>
      <c r="Y23" s="405">
        <v>0</v>
      </c>
      <c r="Z23" s="405">
        <v>2</v>
      </c>
      <c r="AA23" s="405">
        <v>0</v>
      </c>
      <c r="AB23" s="405">
        <v>5</v>
      </c>
      <c r="AC23" s="405">
        <v>0</v>
      </c>
      <c r="AD23" s="405">
        <v>2</v>
      </c>
      <c r="AE23" s="405">
        <v>0</v>
      </c>
      <c r="AF23" s="405">
        <v>2</v>
      </c>
      <c r="AG23" s="405">
        <v>0</v>
      </c>
      <c r="AH23" s="405">
        <v>3</v>
      </c>
      <c r="AI23" s="405">
        <v>0</v>
      </c>
      <c r="AJ23" s="405">
        <v>0</v>
      </c>
      <c r="AK23" s="405">
        <v>0</v>
      </c>
      <c r="AL23" s="406">
        <f t="shared" si="0"/>
        <v>17</v>
      </c>
      <c r="AM23" s="406">
        <f t="shared" si="1"/>
        <v>17</v>
      </c>
      <c r="AN23" s="406">
        <f t="shared" si="2"/>
        <v>0</v>
      </c>
      <c r="AO23" s="99"/>
      <c r="AP23" s="297">
        <v>6</v>
      </c>
      <c r="AQ23" s="264">
        <v>5</v>
      </c>
    </row>
    <row r="24" spans="2:43" ht="25.5" x14ac:dyDescent="0.25">
      <c r="B24" s="399">
        <v>43291.660231481481</v>
      </c>
      <c r="C24" s="400">
        <v>131</v>
      </c>
      <c r="D24" s="263" t="s">
        <v>631</v>
      </c>
      <c r="E24" s="263" t="s">
        <v>103</v>
      </c>
      <c r="F24" s="263" t="s">
        <v>1</v>
      </c>
      <c r="H24" s="324">
        <v>455</v>
      </c>
      <c r="I24" s="410" t="s">
        <v>646</v>
      </c>
      <c r="J24" s="325">
        <v>1</v>
      </c>
      <c r="K24" s="325"/>
      <c r="L24" s="325">
        <v>1</v>
      </c>
      <c r="N24" s="359" t="s">
        <v>7</v>
      </c>
      <c r="O24" s="359">
        <v>468</v>
      </c>
      <c r="P24" s="292" t="s">
        <v>413</v>
      </c>
      <c r="Q24" s="405">
        <v>2</v>
      </c>
      <c r="R24" s="405">
        <v>2</v>
      </c>
      <c r="S24" s="405">
        <v>5</v>
      </c>
      <c r="T24" s="405">
        <v>2</v>
      </c>
      <c r="U24" s="405">
        <v>3</v>
      </c>
      <c r="V24" s="405">
        <v>3</v>
      </c>
      <c r="W24" s="405">
        <v>0</v>
      </c>
      <c r="X24" s="405">
        <v>0</v>
      </c>
      <c r="Y24" s="405">
        <v>2</v>
      </c>
      <c r="Z24" s="405">
        <v>1</v>
      </c>
      <c r="AA24" s="405">
        <v>1</v>
      </c>
      <c r="AB24" s="405">
        <v>1</v>
      </c>
      <c r="AC24" s="405">
        <v>4</v>
      </c>
      <c r="AD24" s="405">
        <v>1</v>
      </c>
      <c r="AE24" s="405">
        <v>1</v>
      </c>
      <c r="AF24" s="405">
        <v>2</v>
      </c>
      <c r="AG24" s="405">
        <v>1</v>
      </c>
      <c r="AH24" s="405">
        <v>0</v>
      </c>
      <c r="AI24" s="405">
        <v>3</v>
      </c>
      <c r="AJ24" s="405">
        <v>0</v>
      </c>
      <c r="AK24" s="405">
        <v>0</v>
      </c>
      <c r="AL24" s="406">
        <f t="shared" si="0"/>
        <v>17</v>
      </c>
      <c r="AM24" s="406">
        <f t="shared" si="1"/>
        <v>5</v>
      </c>
      <c r="AN24" s="406">
        <f t="shared" si="2"/>
        <v>12</v>
      </c>
      <c r="AO24" s="99"/>
      <c r="AP24" s="297">
        <v>10</v>
      </c>
      <c r="AQ24" s="264">
        <v>5</v>
      </c>
    </row>
    <row r="25" spans="2:43" ht="25.5" x14ac:dyDescent="0.25">
      <c r="B25" s="399">
        <v>43291.845590277779</v>
      </c>
      <c r="C25" s="314">
        <v>389</v>
      </c>
      <c r="D25" s="263" t="s">
        <v>392</v>
      </c>
      <c r="E25" s="263" t="s">
        <v>7</v>
      </c>
      <c r="F25" s="263" t="s">
        <v>2</v>
      </c>
      <c r="H25" s="324">
        <v>458</v>
      </c>
      <c r="I25" s="410" t="s">
        <v>628</v>
      </c>
      <c r="J25" s="325">
        <v>5</v>
      </c>
      <c r="K25" s="325">
        <v>4</v>
      </c>
      <c r="L25" s="325">
        <v>9</v>
      </c>
      <c r="N25" s="289" t="s">
        <v>7</v>
      </c>
      <c r="O25" s="289">
        <v>505</v>
      </c>
      <c r="P25" s="214" t="s">
        <v>443</v>
      </c>
      <c r="Q25" s="309">
        <v>1</v>
      </c>
      <c r="R25" s="309">
        <v>3</v>
      </c>
      <c r="S25" s="309">
        <v>3</v>
      </c>
      <c r="T25" s="309">
        <v>2</v>
      </c>
      <c r="U25" s="309">
        <v>1</v>
      </c>
      <c r="V25" s="309">
        <v>6</v>
      </c>
      <c r="W25" s="405">
        <v>0</v>
      </c>
      <c r="X25" s="309">
        <v>0</v>
      </c>
      <c r="Y25" s="309">
        <v>1</v>
      </c>
      <c r="Z25" s="309">
        <v>3</v>
      </c>
      <c r="AA25" s="309">
        <v>0</v>
      </c>
      <c r="AB25" s="309">
        <v>3</v>
      </c>
      <c r="AC25" s="309">
        <v>0</v>
      </c>
      <c r="AD25" s="309">
        <v>2</v>
      </c>
      <c r="AE25" s="309">
        <v>0</v>
      </c>
      <c r="AF25" s="309">
        <v>1</v>
      </c>
      <c r="AG25" s="309">
        <v>0</v>
      </c>
      <c r="AH25" s="309">
        <v>5</v>
      </c>
      <c r="AI25" s="309">
        <v>1</v>
      </c>
      <c r="AJ25" s="405">
        <v>0</v>
      </c>
      <c r="AK25" s="405">
        <v>0</v>
      </c>
      <c r="AL25" s="406">
        <f t="shared" si="0"/>
        <v>16</v>
      </c>
      <c r="AM25" s="406">
        <f t="shared" si="1"/>
        <v>14</v>
      </c>
      <c r="AN25" s="406">
        <f t="shared" si="2"/>
        <v>2</v>
      </c>
      <c r="AO25" s="99"/>
      <c r="AP25" s="297">
        <v>7</v>
      </c>
      <c r="AQ25" s="264">
        <v>5</v>
      </c>
    </row>
    <row r="26" spans="2:43" ht="25.5" x14ac:dyDescent="0.25">
      <c r="B26" s="399">
        <v>43291.857037037036</v>
      </c>
      <c r="C26" s="314">
        <v>389</v>
      </c>
      <c r="D26" s="263" t="s">
        <v>392</v>
      </c>
      <c r="E26" s="263" t="s">
        <v>7</v>
      </c>
      <c r="F26" s="263" t="s">
        <v>1</v>
      </c>
      <c r="H26" s="324">
        <v>507</v>
      </c>
      <c r="I26" s="410" t="s">
        <v>656</v>
      </c>
      <c r="J26" s="325">
        <v>1</v>
      </c>
      <c r="K26" s="325">
        <v>1</v>
      </c>
      <c r="L26" s="325">
        <v>2</v>
      </c>
      <c r="N26" s="289" t="s">
        <v>136</v>
      </c>
      <c r="O26" s="289">
        <v>382</v>
      </c>
      <c r="P26" s="214" t="s">
        <v>137</v>
      </c>
      <c r="Q26" s="309">
        <v>4</v>
      </c>
      <c r="R26" s="309">
        <v>2</v>
      </c>
      <c r="S26" s="309">
        <v>4</v>
      </c>
      <c r="T26" s="309">
        <v>0</v>
      </c>
      <c r="U26" s="309">
        <v>1</v>
      </c>
      <c r="V26" s="309">
        <v>1</v>
      </c>
      <c r="W26" s="405">
        <v>4</v>
      </c>
      <c r="X26" s="309">
        <v>4</v>
      </c>
      <c r="Y26" s="309">
        <v>0</v>
      </c>
      <c r="Z26" s="309">
        <v>2</v>
      </c>
      <c r="AA26" s="309">
        <v>0</v>
      </c>
      <c r="AB26" s="309">
        <v>4</v>
      </c>
      <c r="AC26" s="309">
        <v>0</v>
      </c>
      <c r="AD26" s="309">
        <v>0</v>
      </c>
      <c r="AE26" s="309">
        <v>0</v>
      </c>
      <c r="AF26" s="309">
        <v>0</v>
      </c>
      <c r="AG26" s="309">
        <v>1</v>
      </c>
      <c r="AH26" s="309">
        <v>0</v>
      </c>
      <c r="AI26" s="309">
        <v>1</v>
      </c>
      <c r="AJ26" s="405">
        <v>3</v>
      </c>
      <c r="AK26" s="405">
        <v>1</v>
      </c>
      <c r="AL26" s="406">
        <f t="shared" si="0"/>
        <v>16</v>
      </c>
      <c r="AM26" s="406">
        <f t="shared" si="1"/>
        <v>13</v>
      </c>
      <c r="AN26" s="406">
        <f t="shared" si="2"/>
        <v>3</v>
      </c>
      <c r="AO26" s="99"/>
      <c r="AP26" s="297">
        <v>15</v>
      </c>
      <c r="AQ26" s="264">
        <v>3</v>
      </c>
    </row>
    <row r="27" spans="2:43" ht="25.5" x14ac:dyDescent="0.25">
      <c r="B27" s="399">
        <v>43291.863576388889</v>
      </c>
      <c r="C27" s="400">
        <v>131</v>
      </c>
      <c r="D27" s="263" t="s">
        <v>631</v>
      </c>
      <c r="E27" s="263" t="s">
        <v>103</v>
      </c>
      <c r="F27" s="263" t="s">
        <v>2</v>
      </c>
      <c r="H27" s="324">
        <v>460</v>
      </c>
      <c r="I27" s="410" t="s">
        <v>644</v>
      </c>
      <c r="J27" s="325">
        <v>2</v>
      </c>
      <c r="K27" s="325"/>
      <c r="L27" s="325">
        <v>2</v>
      </c>
      <c r="N27" s="289" t="s">
        <v>7</v>
      </c>
      <c r="O27" s="289">
        <v>511</v>
      </c>
      <c r="P27" s="214" t="s">
        <v>444</v>
      </c>
      <c r="Q27" s="309">
        <v>0</v>
      </c>
      <c r="R27" s="309">
        <v>1</v>
      </c>
      <c r="S27" s="309">
        <v>4</v>
      </c>
      <c r="T27" s="309">
        <v>3</v>
      </c>
      <c r="U27" s="309">
        <v>3</v>
      </c>
      <c r="V27" s="309">
        <v>4</v>
      </c>
      <c r="W27" s="405">
        <v>0</v>
      </c>
      <c r="X27" s="309">
        <v>0</v>
      </c>
      <c r="Y27" s="309">
        <v>0</v>
      </c>
      <c r="Z27" s="309">
        <v>0</v>
      </c>
      <c r="AA27" s="309">
        <v>1</v>
      </c>
      <c r="AB27" s="309">
        <v>0</v>
      </c>
      <c r="AC27" s="309">
        <v>4</v>
      </c>
      <c r="AD27" s="309">
        <v>0</v>
      </c>
      <c r="AE27" s="309">
        <v>3</v>
      </c>
      <c r="AF27" s="309">
        <v>0</v>
      </c>
      <c r="AG27" s="309">
        <v>3</v>
      </c>
      <c r="AH27" s="309">
        <v>0</v>
      </c>
      <c r="AI27" s="309">
        <v>4</v>
      </c>
      <c r="AJ27" s="405">
        <v>0</v>
      </c>
      <c r="AK27" s="405">
        <v>0</v>
      </c>
      <c r="AL27" s="406">
        <f t="shared" si="0"/>
        <v>15</v>
      </c>
      <c r="AM27" s="406">
        <f t="shared" si="1"/>
        <v>0</v>
      </c>
      <c r="AN27" s="406">
        <f t="shared" si="2"/>
        <v>15</v>
      </c>
      <c r="AO27" s="99"/>
      <c r="AP27" s="297">
        <v>12</v>
      </c>
      <c r="AQ27" s="264">
        <v>4</v>
      </c>
    </row>
    <row r="28" spans="2:43" ht="25.5" x14ac:dyDescent="0.25">
      <c r="B28" s="399">
        <v>43291.914085648146</v>
      </c>
      <c r="C28" s="400">
        <v>495</v>
      </c>
      <c r="D28" s="263" t="s">
        <v>627</v>
      </c>
      <c r="E28" s="263" t="s">
        <v>343</v>
      </c>
      <c r="F28" s="263" t="s">
        <v>2</v>
      </c>
      <c r="H28" s="324">
        <v>160</v>
      </c>
      <c r="I28" s="410" t="s">
        <v>461</v>
      </c>
      <c r="J28" s="325"/>
      <c r="K28" s="325">
        <v>1</v>
      </c>
      <c r="L28" s="325">
        <v>1</v>
      </c>
      <c r="N28" s="312" t="s">
        <v>7</v>
      </c>
      <c r="O28" s="313">
        <v>160</v>
      </c>
      <c r="P28" s="214" t="s">
        <v>112</v>
      </c>
      <c r="Q28" s="309">
        <v>1</v>
      </c>
      <c r="R28" s="309">
        <v>3</v>
      </c>
      <c r="S28" s="309"/>
      <c r="T28" s="309">
        <v>7</v>
      </c>
      <c r="U28" s="309">
        <v>1</v>
      </c>
      <c r="V28" s="309">
        <v>2</v>
      </c>
      <c r="W28" s="405">
        <v>1</v>
      </c>
      <c r="X28" s="309">
        <v>0</v>
      </c>
      <c r="Y28" s="309">
        <v>1</v>
      </c>
      <c r="Z28" s="309">
        <v>1</v>
      </c>
      <c r="AA28" s="309">
        <v>2</v>
      </c>
      <c r="AB28" s="309">
        <v>0</v>
      </c>
      <c r="AC28" s="309">
        <v>0</v>
      </c>
      <c r="AD28" s="309">
        <v>1</v>
      </c>
      <c r="AE28" s="309">
        <v>6</v>
      </c>
      <c r="AF28" s="309">
        <v>0</v>
      </c>
      <c r="AG28" s="309">
        <v>1</v>
      </c>
      <c r="AH28" s="309">
        <v>0</v>
      </c>
      <c r="AI28" s="309">
        <v>2</v>
      </c>
      <c r="AJ28" s="405">
        <v>0</v>
      </c>
      <c r="AK28" s="405">
        <v>1</v>
      </c>
      <c r="AL28" s="406">
        <f t="shared" si="0"/>
        <v>15</v>
      </c>
      <c r="AM28" s="406">
        <f t="shared" si="1"/>
        <v>2</v>
      </c>
      <c r="AN28" s="406">
        <f t="shared" si="2"/>
        <v>13</v>
      </c>
      <c r="AO28" s="99"/>
      <c r="AP28" s="297">
        <v>8</v>
      </c>
      <c r="AQ28" s="264">
        <v>10</v>
      </c>
    </row>
    <row r="29" spans="2:43" ht="25.5" x14ac:dyDescent="0.25">
      <c r="B29" s="399">
        <v>43292.689166666663</v>
      </c>
      <c r="C29" s="400">
        <v>183</v>
      </c>
      <c r="D29" s="263" t="s">
        <v>632</v>
      </c>
      <c r="E29" s="263" t="s">
        <v>29</v>
      </c>
      <c r="F29" s="263" t="s">
        <v>2</v>
      </c>
      <c r="H29" s="324">
        <v>161</v>
      </c>
      <c r="I29" s="410" t="s">
        <v>382</v>
      </c>
      <c r="J29" s="325"/>
      <c r="K29" s="325">
        <v>4</v>
      </c>
      <c r="L29" s="325">
        <v>4</v>
      </c>
      <c r="N29" s="312" t="s">
        <v>103</v>
      </c>
      <c r="O29" s="313">
        <v>131</v>
      </c>
      <c r="P29" s="214" t="s">
        <v>104</v>
      </c>
      <c r="Q29" s="309">
        <v>0</v>
      </c>
      <c r="R29" s="309"/>
      <c r="S29" s="309"/>
      <c r="T29" s="309">
        <v>0</v>
      </c>
      <c r="U29" s="309">
        <v>9</v>
      </c>
      <c r="V29" s="309">
        <v>2</v>
      </c>
      <c r="W29" s="405">
        <v>4</v>
      </c>
      <c r="X29" s="309">
        <v>0</v>
      </c>
      <c r="Y29" s="309">
        <v>0</v>
      </c>
      <c r="Z29" s="309">
        <v>0</v>
      </c>
      <c r="AA29" s="309">
        <v>0</v>
      </c>
      <c r="AB29" s="309">
        <v>0</v>
      </c>
      <c r="AC29" s="309">
        <v>0</v>
      </c>
      <c r="AD29" s="309">
        <v>0</v>
      </c>
      <c r="AE29" s="309">
        <v>0</v>
      </c>
      <c r="AF29" s="309">
        <v>0</v>
      </c>
      <c r="AG29" s="309">
        <v>9</v>
      </c>
      <c r="AH29" s="309">
        <v>0</v>
      </c>
      <c r="AI29" s="309">
        <v>2</v>
      </c>
      <c r="AJ29" s="405">
        <v>2</v>
      </c>
      <c r="AK29" s="405">
        <v>2</v>
      </c>
      <c r="AL29" s="406">
        <f t="shared" si="0"/>
        <v>15</v>
      </c>
      <c r="AM29" s="406">
        <f t="shared" si="1"/>
        <v>2</v>
      </c>
      <c r="AN29" s="406">
        <f t="shared" si="2"/>
        <v>13</v>
      </c>
      <c r="AO29" s="99"/>
      <c r="AP29" s="297">
        <v>14</v>
      </c>
      <c r="AQ29" s="264">
        <v>2</v>
      </c>
    </row>
    <row r="30" spans="2:43" ht="25.5" x14ac:dyDescent="0.25">
      <c r="B30" s="399">
        <v>43292.765393518515</v>
      </c>
      <c r="C30" s="400">
        <v>471</v>
      </c>
      <c r="D30" s="263" t="s">
        <v>633</v>
      </c>
      <c r="E30" s="263" t="s">
        <v>29</v>
      </c>
      <c r="F30" s="263" t="s">
        <v>1</v>
      </c>
      <c r="H30" s="324">
        <v>167</v>
      </c>
      <c r="I30" s="410" t="s">
        <v>398</v>
      </c>
      <c r="J30" s="325">
        <v>1</v>
      </c>
      <c r="K30" s="325">
        <v>1</v>
      </c>
      <c r="L30" s="325">
        <v>2</v>
      </c>
      <c r="N30" s="289" t="s">
        <v>183</v>
      </c>
      <c r="O30" s="289">
        <v>455</v>
      </c>
      <c r="P30" s="214" t="s">
        <v>428</v>
      </c>
      <c r="Q30" s="309">
        <v>1</v>
      </c>
      <c r="R30" s="309"/>
      <c r="S30" s="309">
        <v>2</v>
      </c>
      <c r="T30" s="309">
        <v>1</v>
      </c>
      <c r="U30" s="309">
        <v>6</v>
      </c>
      <c r="V30" s="309">
        <v>3</v>
      </c>
      <c r="W30" s="405">
        <v>1</v>
      </c>
      <c r="X30" s="309">
        <v>1</v>
      </c>
      <c r="Y30" s="309">
        <v>0</v>
      </c>
      <c r="Z30" s="309">
        <v>0</v>
      </c>
      <c r="AA30" s="309">
        <v>0</v>
      </c>
      <c r="AB30" s="309">
        <v>1</v>
      </c>
      <c r="AC30" s="309">
        <v>1</v>
      </c>
      <c r="AD30" s="309">
        <v>0</v>
      </c>
      <c r="AE30" s="309">
        <v>1</v>
      </c>
      <c r="AF30" s="309">
        <v>2</v>
      </c>
      <c r="AG30" s="309">
        <v>4</v>
      </c>
      <c r="AH30" s="309">
        <v>2</v>
      </c>
      <c r="AI30" s="309">
        <v>1</v>
      </c>
      <c r="AJ30" s="405">
        <v>1</v>
      </c>
      <c r="AK30" s="405">
        <v>0</v>
      </c>
      <c r="AL30" s="406">
        <f t="shared" si="0"/>
        <v>14</v>
      </c>
      <c r="AM30" s="406">
        <f t="shared" si="1"/>
        <v>7</v>
      </c>
      <c r="AN30" s="406">
        <f t="shared" si="2"/>
        <v>7</v>
      </c>
      <c r="AO30" s="99"/>
      <c r="AP30" s="297">
        <v>17</v>
      </c>
      <c r="AQ30" s="264">
        <v>2</v>
      </c>
    </row>
    <row r="31" spans="2:43" ht="25.5" x14ac:dyDescent="0.25">
      <c r="B31" s="399">
        <v>43293.02621527778</v>
      </c>
      <c r="C31" s="314">
        <v>554</v>
      </c>
      <c r="D31" s="263" t="s">
        <v>634</v>
      </c>
      <c r="E31" s="263" t="s">
        <v>34</v>
      </c>
      <c r="F31" s="263" t="s">
        <v>2</v>
      </c>
      <c r="H31" s="324">
        <v>469</v>
      </c>
      <c r="I31" s="410" t="s">
        <v>402</v>
      </c>
      <c r="J31" s="325">
        <v>3</v>
      </c>
      <c r="K31" s="325"/>
      <c r="L31" s="325">
        <v>3</v>
      </c>
      <c r="N31" s="289" t="s">
        <v>7</v>
      </c>
      <c r="O31" s="289">
        <v>262</v>
      </c>
      <c r="P31" s="214" t="s">
        <v>157</v>
      </c>
      <c r="Q31" s="309">
        <v>4</v>
      </c>
      <c r="R31" s="309">
        <v>1</v>
      </c>
      <c r="S31" s="309">
        <v>1</v>
      </c>
      <c r="T31" s="309">
        <v>2</v>
      </c>
      <c r="U31" s="309">
        <v>2</v>
      </c>
      <c r="V31" s="309"/>
      <c r="W31" s="405">
        <v>4</v>
      </c>
      <c r="X31" s="309">
        <v>0</v>
      </c>
      <c r="Y31" s="309">
        <v>4</v>
      </c>
      <c r="Z31" s="309">
        <v>0</v>
      </c>
      <c r="AA31" s="309">
        <v>1</v>
      </c>
      <c r="AB31" s="309">
        <v>0</v>
      </c>
      <c r="AC31" s="309">
        <v>1</v>
      </c>
      <c r="AD31" s="309">
        <v>0</v>
      </c>
      <c r="AE31" s="309">
        <v>2</v>
      </c>
      <c r="AF31" s="309">
        <v>0</v>
      </c>
      <c r="AG31" s="309">
        <v>2</v>
      </c>
      <c r="AH31" s="309"/>
      <c r="AI31" s="309"/>
      <c r="AJ31" s="405">
        <v>0</v>
      </c>
      <c r="AK31" s="405">
        <v>4</v>
      </c>
      <c r="AL31" s="406">
        <f t="shared" si="0"/>
        <v>14</v>
      </c>
      <c r="AM31" s="406">
        <f t="shared" si="1"/>
        <v>0</v>
      </c>
      <c r="AN31" s="406">
        <f t="shared" si="2"/>
        <v>14</v>
      </c>
      <c r="AO31" s="99"/>
      <c r="AP31" s="297">
        <v>13</v>
      </c>
      <c r="AQ31" s="264">
        <v>2</v>
      </c>
    </row>
    <row r="32" spans="2:43" ht="25.5" x14ac:dyDescent="0.25">
      <c r="B32" s="399">
        <v>43293.708124999997</v>
      </c>
      <c r="C32" s="400">
        <v>142</v>
      </c>
      <c r="D32" s="263" t="s">
        <v>635</v>
      </c>
      <c r="E32" s="263" t="s">
        <v>118</v>
      </c>
      <c r="F32" s="263" t="s">
        <v>560</v>
      </c>
      <c r="H32" s="324">
        <v>229</v>
      </c>
      <c r="I32" s="410" t="s">
        <v>651</v>
      </c>
      <c r="J32" s="325"/>
      <c r="K32" s="325">
        <v>1</v>
      </c>
      <c r="L32" s="325">
        <v>1</v>
      </c>
      <c r="N32" s="312" t="s">
        <v>39</v>
      </c>
      <c r="O32" s="313">
        <v>189</v>
      </c>
      <c r="P32" s="214" t="s">
        <v>40</v>
      </c>
      <c r="Q32" s="309">
        <v>1</v>
      </c>
      <c r="R32" s="309">
        <v>1</v>
      </c>
      <c r="S32" s="309">
        <v>2</v>
      </c>
      <c r="T32" s="309">
        <v>5</v>
      </c>
      <c r="U32" s="309">
        <v>2</v>
      </c>
      <c r="V32" s="309">
        <v>1</v>
      </c>
      <c r="W32" s="405">
        <v>1</v>
      </c>
      <c r="X32" s="309">
        <v>0</v>
      </c>
      <c r="Y32" s="309">
        <v>1</v>
      </c>
      <c r="Z32" s="309">
        <v>0</v>
      </c>
      <c r="AA32" s="309">
        <v>1</v>
      </c>
      <c r="AB32" s="309">
        <v>0</v>
      </c>
      <c r="AC32" s="309">
        <v>2</v>
      </c>
      <c r="AD32" s="309">
        <v>0</v>
      </c>
      <c r="AE32" s="309">
        <v>5</v>
      </c>
      <c r="AF32" s="309">
        <v>0</v>
      </c>
      <c r="AG32" s="309">
        <v>2</v>
      </c>
      <c r="AH32" s="309">
        <v>0</v>
      </c>
      <c r="AI32" s="309">
        <v>1</v>
      </c>
      <c r="AJ32" s="405">
        <v>1</v>
      </c>
      <c r="AK32" s="405">
        <v>0</v>
      </c>
      <c r="AL32" s="406">
        <f t="shared" si="0"/>
        <v>13</v>
      </c>
      <c r="AM32" s="406">
        <f t="shared" si="1"/>
        <v>1</v>
      </c>
      <c r="AN32" s="406">
        <f t="shared" si="2"/>
        <v>12</v>
      </c>
      <c r="AO32" s="99"/>
      <c r="AP32" s="297">
        <v>16</v>
      </c>
      <c r="AQ32" s="264">
        <v>2</v>
      </c>
    </row>
    <row r="33" spans="2:44" ht="25.5" x14ac:dyDescent="0.25">
      <c r="B33" s="399">
        <v>43293.772997685184</v>
      </c>
      <c r="C33" s="400">
        <v>265</v>
      </c>
      <c r="D33" s="263" t="s">
        <v>636</v>
      </c>
      <c r="E33" s="263" t="s">
        <v>7</v>
      </c>
      <c r="F33" s="263" t="s">
        <v>1</v>
      </c>
      <c r="H33" s="324">
        <v>201</v>
      </c>
      <c r="I33" s="410" t="s">
        <v>457</v>
      </c>
      <c r="J33" s="325"/>
      <c r="K33" s="325">
        <v>1</v>
      </c>
      <c r="L33" s="325">
        <v>1</v>
      </c>
      <c r="N33" s="314" t="s">
        <v>103</v>
      </c>
      <c r="O33" s="289">
        <v>460</v>
      </c>
      <c r="P33" s="214" t="s">
        <v>354</v>
      </c>
      <c r="Q33" s="309">
        <v>2</v>
      </c>
      <c r="R33" s="309">
        <v>1</v>
      </c>
      <c r="S33" s="309"/>
      <c r="T33" s="309">
        <v>3</v>
      </c>
      <c r="U33" s="309">
        <v>2</v>
      </c>
      <c r="V33" s="309">
        <v>3</v>
      </c>
      <c r="W33" s="405">
        <v>2</v>
      </c>
      <c r="X33" s="309">
        <v>2</v>
      </c>
      <c r="Y33" s="309">
        <v>0</v>
      </c>
      <c r="Z33" s="309">
        <v>1</v>
      </c>
      <c r="AA33" s="309">
        <v>0</v>
      </c>
      <c r="AB33" s="309">
        <v>0</v>
      </c>
      <c r="AC33" s="309">
        <v>0</v>
      </c>
      <c r="AD33" s="309">
        <v>3</v>
      </c>
      <c r="AE33" s="309">
        <v>0</v>
      </c>
      <c r="AF33" s="309">
        <v>2</v>
      </c>
      <c r="AG33" s="309">
        <v>0</v>
      </c>
      <c r="AH33" s="309">
        <v>3</v>
      </c>
      <c r="AI33" s="309">
        <v>0</v>
      </c>
      <c r="AJ33" s="405">
        <v>2</v>
      </c>
      <c r="AK33" s="405">
        <v>0</v>
      </c>
      <c r="AL33" s="406">
        <f t="shared" si="0"/>
        <v>13</v>
      </c>
      <c r="AM33" s="406">
        <f t="shared" si="1"/>
        <v>13</v>
      </c>
      <c r="AN33" s="406">
        <f t="shared" si="2"/>
        <v>0</v>
      </c>
      <c r="AO33" s="99"/>
      <c r="AP33" s="297">
        <v>46</v>
      </c>
      <c r="AQ33" s="264">
        <v>1</v>
      </c>
    </row>
    <row r="34" spans="2:44" ht="25.5" x14ac:dyDescent="0.25">
      <c r="B34" s="399">
        <v>43293.782858796294</v>
      </c>
      <c r="C34" s="400">
        <v>469</v>
      </c>
      <c r="D34" s="263" t="s">
        <v>402</v>
      </c>
      <c r="E34" s="263" t="s">
        <v>7</v>
      </c>
      <c r="F34" s="263" t="s">
        <v>2</v>
      </c>
      <c r="H34" s="324">
        <v>461</v>
      </c>
      <c r="I34" s="407" t="s">
        <v>655</v>
      </c>
      <c r="J34" s="325">
        <v>2</v>
      </c>
      <c r="K34" s="325"/>
      <c r="L34" s="325">
        <v>2</v>
      </c>
      <c r="N34" s="289" t="s">
        <v>34</v>
      </c>
      <c r="O34" s="289">
        <v>200</v>
      </c>
      <c r="P34" s="214" t="s">
        <v>170</v>
      </c>
      <c r="Q34" s="309">
        <v>6</v>
      </c>
      <c r="R34" s="309">
        <v>4</v>
      </c>
      <c r="S34" s="309">
        <v>1</v>
      </c>
      <c r="T34" s="309">
        <v>0</v>
      </c>
      <c r="U34" s="309"/>
      <c r="V34" s="309"/>
      <c r="W34" s="405">
        <v>1</v>
      </c>
      <c r="X34" s="309">
        <v>1</v>
      </c>
      <c r="Y34" s="309">
        <v>5</v>
      </c>
      <c r="Z34" s="309">
        <v>0</v>
      </c>
      <c r="AA34" s="309">
        <v>4</v>
      </c>
      <c r="AB34" s="309">
        <v>0</v>
      </c>
      <c r="AC34" s="309">
        <v>1</v>
      </c>
      <c r="AD34" s="309">
        <v>0</v>
      </c>
      <c r="AE34" s="309">
        <v>0</v>
      </c>
      <c r="AF34" s="309"/>
      <c r="AG34" s="309"/>
      <c r="AH34" s="309"/>
      <c r="AI34" s="309"/>
      <c r="AJ34" s="405">
        <v>0</v>
      </c>
      <c r="AK34" s="405">
        <v>1</v>
      </c>
      <c r="AL34" s="406">
        <f t="shared" si="0"/>
        <v>12</v>
      </c>
      <c r="AM34" s="406">
        <f t="shared" si="1"/>
        <v>1</v>
      </c>
      <c r="AN34" s="406">
        <f t="shared" si="2"/>
        <v>11</v>
      </c>
      <c r="AO34" s="99"/>
      <c r="AP34" s="297">
        <v>26</v>
      </c>
      <c r="AQ34" s="264">
        <v>1</v>
      </c>
    </row>
    <row r="35" spans="2:44" x14ac:dyDescent="0.25">
      <c r="B35" s="399">
        <v>43293.827175925922</v>
      </c>
      <c r="C35" s="400">
        <v>160</v>
      </c>
      <c r="D35" s="263" t="s">
        <v>461</v>
      </c>
      <c r="E35" s="263" t="s">
        <v>7</v>
      </c>
      <c r="F35" s="263" t="s">
        <v>658</v>
      </c>
      <c r="H35" s="324">
        <v>131</v>
      </c>
      <c r="I35" s="407" t="s">
        <v>631</v>
      </c>
      <c r="J35" s="325">
        <v>2</v>
      </c>
      <c r="K35" s="325">
        <v>2</v>
      </c>
      <c r="L35" s="325">
        <v>4</v>
      </c>
      <c r="N35" s="312" t="s">
        <v>7</v>
      </c>
      <c r="O35" s="289">
        <v>464</v>
      </c>
      <c r="P35" s="214" t="s">
        <v>365</v>
      </c>
      <c r="Q35" s="309">
        <v>2</v>
      </c>
      <c r="R35" s="309">
        <v>4</v>
      </c>
      <c r="S35" s="309">
        <v>5</v>
      </c>
      <c r="T35" s="309">
        <v>0</v>
      </c>
      <c r="U35" s="309"/>
      <c r="V35" s="309"/>
      <c r="W35" s="405">
        <v>1</v>
      </c>
      <c r="X35" s="309">
        <v>2</v>
      </c>
      <c r="Y35" s="309">
        <v>0</v>
      </c>
      <c r="Z35" s="309">
        <v>3</v>
      </c>
      <c r="AA35" s="309">
        <v>1</v>
      </c>
      <c r="AB35" s="309">
        <v>4</v>
      </c>
      <c r="AC35" s="309">
        <v>1</v>
      </c>
      <c r="AD35" s="309">
        <v>0</v>
      </c>
      <c r="AE35" s="309">
        <v>0</v>
      </c>
      <c r="AF35" s="309"/>
      <c r="AG35" s="309"/>
      <c r="AH35" s="309"/>
      <c r="AI35" s="309"/>
      <c r="AJ35" s="405">
        <v>1</v>
      </c>
      <c r="AK35" s="405">
        <v>0</v>
      </c>
      <c r="AL35" s="406">
        <f t="shared" si="0"/>
        <v>12</v>
      </c>
      <c r="AM35" s="406">
        <f t="shared" si="1"/>
        <v>10</v>
      </c>
      <c r="AN35" s="406">
        <f t="shared" si="2"/>
        <v>2</v>
      </c>
      <c r="AO35" s="99"/>
      <c r="AP35" s="297">
        <v>24</v>
      </c>
      <c r="AQ35" s="264">
        <v>1</v>
      </c>
    </row>
    <row r="36" spans="2:44" ht="25.5" x14ac:dyDescent="0.25">
      <c r="B36" s="399">
        <v>43293.951215277775</v>
      </c>
      <c r="C36" s="400">
        <v>257</v>
      </c>
      <c r="D36" s="263" t="s">
        <v>450</v>
      </c>
      <c r="E36" s="263" t="s">
        <v>29</v>
      </c>
      <c r="F36" s="263" t="s">
        <v>2</v>
      </c>
      <c r="H36" s="324">
        <v>495</v>
      </c>
      <c r="I36" s="407" t="s">
        <v>627</v>
      </c>
      <c r="J36" s="325">
        <v>5</v>
      </c>
      <c r="K36" s="325"/>
      <c r="L36" s="325">
        <v>5</v>
      </c>
      <c r="N36" s="312" t="s">
        <v>7</v>
      </c>
      <c r="O36" s="313">
        <v>167</v>
      </c>
      <c r="P36" s="214" t="s">
        <v>98</v>
      </c>
      <c r="Q36" s="309">
        <v>0</v>
      </c>
      <c r="R36" s="309">
        <v>2</v>
      </c>
      <c r="S36" s="309"/>
      <c r="T36" s="309">
        <v>3</v>
      </c>
      <c r="U36" s="309">
        <v>3</v>
      </c>
      <c r="V36" s="309">
        <v>2</v>
      </c>
      <c r="W36" s="405">
        <v>2</v>
      </c>
      <c r="X36" s="309">
        <v>0</v>
      </c>
      <c r="Y36" s="309">
        <v>0</v>
      </c>
      <c r="Z36" s="309">
        <v>0</v>
      </c>
      <c r="AA36" s="309">
        <v>2</v>
      </c>
      <c r="AB36" s="309">
        <v>0</v>
      </c>
      <c r="AC36" s="309">
        <v>0</v>
      </c>
      <c r="AD36" s="309">
        <v>2</v>
      </c>
      <c r="AE36" s="309">
        <v>1</v>
      </c>
      <c r="AF36" s="309">
        <v>3</v>
      </c>
      <c r="AG36" s="309">
        <v>0</v>
      </c>
      <c r="AH36" s="309">
        <v>2</v>
      </c>
      <c r="AI36" s="309">
        <v>0</v>
      </c>
      <c r="AJ36" s="405">
        <v>1</v>
      </c>
      <c r="AK36" s="405">
        <v>1</v>
      </c>
      <c r="AL36" s="406">
        <f t="shared" si="0"/>
        <v>12</v>
      </c>
      <c r="AM36" s="406">
        <f t="shared" si="1"/>
        <v>8</v>
      </c>
      <c r="AN36" s="406">
        <f t="shared" si="2"/>
        <v>4</v>
      </c>
      <c r="AO36" s="99"/>
      <c r="AP36" s="297">
        <v>19</v>
      </c>
      <c r="AQ36" s="264">
        <v>3</v>
      </c>
    </row>
    <row r="37" spans="2:44" ht="25.5" x14ac:dyDescent="0.25">
      <c r="B37" s="399">
        <v>43294.536481481482</v>
      </c>
      <c r="C37" s="400">
        <v>131</v>
      </c>
      <c r="D37" s="263" t="s">
        <v>631</v>
      </c>
      <c r="E37" s="263" t="s">
        <v>103</v>
      </c>
      <c r="F37" s="263" t="s">
        <v>2</v>
      </c>
      <c r="H37" s="324">
        <v>183</v>
      </c>
      <c r="I37" s="407" t="s">
        <v>632</v>
      </c>
      <c r="J37" s="325">
        <v>3</v>
      </c>
      <c r="K37" s="325">
        <v>2</v>
      </c>
      <c r="L37" s="325">
        <v>5</v>
      </c>
      <c r="N37" s="289" t="s">
        <v>343</v>
      </c>
      <c r="O37" s="289">
        <v>495</v>
      </c>
      <c r="P37" s="214" t="s">
        <v>517</v>
      </c>
      <c r="Q37" s="309">
        <v>0</v>
      </c>
      <c r="R37" s="314"/>
      <c r="S37" s="309"/>
      <c r="T37" s="309">
        <v>0</v>
      </c>
      <c r="U37" s="309">
        <v>6</v>
      </c>
      <c r="V37" s="309">
        <v>1</v>
      </c>
      <c r="W37" s="405">
        <v>5</v>
      </c>
      <c r="X37" s="309">
        <v>0</v>
      </c>
      <c r="Y37" s="309">
        <v>0</v>
      </c>
      <c r="Z37" s="309">
        <v>0</v>
      </c>
      <c r="AA37" s="309">
        <v>0</v>
      </c>
      <c r="AB37" s="309">
        <v>0</v>
      </c>
      <c r="AC37" s="309">
        <v>0</v>
      </c>
      <c r="AD37" s="309">
        <v>0</v>
      </c>
      <c r="AE37" s="309">
        <v>0</v>
      </c>
      <c r="AF37" s="309">
        <v>4</v>
      </c>
      <c r="AG37" s="309">
        <v>2</v>
      </c>
      <c r="AH37" s="309">
        <v>1</v>
      </c>
      <c r="AI37" s="309">
        <v>0</v>
      </c>
      <c r="AJ37" s="405">
        <v>5</v>
      </c>
      <c r="AK37" s="405">
        <v>0</v>
      </c>
      <c r="AL37" s="406">
        <f t="shared" si="0"/>
        <v>12</v>
      </c>
      <c r="AM37" s="406">
        <f t="shared" si="1"/>
        <v>10</v>
      </c>
      <c r="AN37" s="406">
        <f t="shared" si="2"/>
        <v>2</v>
      </c>
      <c r="AO37" s="99"/>
      <c r="AP37" s="297" t="s">
        <v>3</v>
      </c>
      <c r="AQ37" s="264">
        <v>223</v>
      </c>
    </row>
    <row r="38" spans="2:44" ht="25.5" x14ac:dyDescent="0.25">
      <c r="B38" s="399">
        <v>43294.614745370367</v>
      </c>
      <c r="C38" s="400">
        <v>131</v>
      </c>
      <c r="D38" s="263" t="s">
        <v>631</v>
      </c>
      <c r="E38" s="263" t="s">
        <v>103</v>
      </c>
      <c r="F38" s="263" t="s">
        <v>1</v>
      </c>
      <c r="H38" s="324">
        <v>110</v>
      </c>
      <c r="I38" s="407" t="s">
        <v>376</v>
      </c>
      <c r="J38" s="325"/>
      <c r="K38" s="325">
        <v>2</v>
      </c>
      <c r="L38" s="325">
        <v>2</v>
      </c>
      <c r="N38" s="312" t="s">
        <v>48</v>
      </c>
      <c r="O38" s="313">
        <v>143</v>
      </c>
      <c r="P38" s="214" t="s">
        <v>49</v>
      </c>
      <c r="Q38" s="309">
        <v>1</v>
      </c>
      <c r="R38" s="309">
        <v>1</v>
      </c>
      <c r="S38" s="309">
        <v>3</v>
      </c>
      <c r="T38" s="309">
        <v>4</v>
      </c>
      <c r="U38" s="309">
        <v>1</v>
      </c>
      <c r="V38" s="309"/>
      <c r="W38" s="405">
        <v>0</v>
      </c>
      <c r="X38" s="309">
        <v>0</v>
      </c>
      <c r="Y38" s="309">
        <v>1</v>
      </c>
      <c r="Z38" s="309">
        <v>0</v>
      </c>
      <c r="AA38" s="309">
        <v>1</v>
      </c>
      <c r="AB38" s="309">
        <v>1</v>
      </c>
      <c r="AC38" s="309">
        <v>2</v>
      </c>
      <c r="AD38" s="309">
        <v>3</v>
      </c>
      <c r="AE38" s="309">
        <v>1</v>
      </c>
      <c r="AF38" s="309">
        <v>0</v>
      </c>
      <c r="AG38" s="309">
        <v>1</v>
      </c>
      <c r="AH38" s="309"/>
      <c r="AI38" s="309"/>
      <c r="AJ38" s="405">
        <v>0</v>
      </c>
      <c r="AK38" s="405">
        <v>0</v>
      </c>
      <c r="AL38" s="406">
        <f t="shared" si="0"/>
        <v>10</v>
      </c>
      <c r="AM38" s="406">
        <f t="shared" si="1"/>
        <v>4</v>
      </c>
      <c r="AN38" s="406">
        <f t="shared" si="2"/>
        <v>6</v>
      </c>
      <c r="AO38" s="99"/>
      <c r="AP38"/>
      <c r="AQ38"/>
    </row>
    <row r="39" spans="2:44" ht="25.5" x14ac:dyDescent="0.25">
      <c r="B39" s="399">
        <v>43294.652037037034</v>
      </c>
      <c r="C39" s="400">
        <v>495</v>
      </c>
      <c r="D39" s="263" t="s">
        <v>627</v>
      </c>
      <c r="E39" s="263" t="s">
        <v>343</v>
      </c>
      <c r="F39" s="263" t="s">
        <v>2</v>
      </c>
      <c r="H39" s="324">
        <v>382</v>
      </c>
      <c r="I39" s="407" t="s">
        <v>395</v>
      </c>
      <c r="J39" s="325">
        <v>3</v>
      </c>
      <c r="K39" s="325">
        <v>1</v>
      </c>
      <c r="L39" s="325">
        <v>4</v>
      </c>
      <c r="N39" s="312" t="s">
        <v>7</v>
      </c>
      <c r="O39" s="313">
        <v>459</v>
      </c>
      <c r="P39" s="214" t="s">
        <v>412</v>
      </c>
      <c r="Q39" s="309">
        <v>3</v>
      </c>
      <c r="R39" s="309"/>
      <c r="S39" s="309">
        <v>4</v>
      </c>
      <c r="T39" s="309">
        <v>0</v>
      </c>
      <c r="U39" s="309">
        <v>3</v>
      </c>
      <c r="V39" s="309"/>
      <c r="W39" s="405">
        <v>0</v>
      </c>
      <c r="X39" s="309">
        <v>1</v>
      </c>
      <c r="Y39" s="309">
        <v>2</v>
      </c>
      <c r="Z39" s="309">
        <v>0</v>
      </c>
      <c r="AA39" s="309">
        <v>0</v>
      </c>
      <c r="AB39" s="309">
        <v>4</v>
      </c>
      <c r="AC39" s="309">
        <v>0</v>
      </c>
      <c r="AD39" s="309">
        <v>0</v>
      </c>
      <c r="AE39" s="309">
        <v>0</v>
      </c>
      <c r="AF39" s="309">
        <v>3</v>
      </c>
      <c r="AG39" s="309">
        <v>0</v>
      </c>
      <c r="AH39" s="309"/>
      <c r="AI39" s="309"/>
      <c r="AJ39" s="405">
        <v>0</v>
      </c>
      <c r="AK39" s="405">
        <v>0</v>
      </c>
      <c r="AL39" s="406">
        <f t="shared" si="0"/>
        <v>10</v>
      </c>
      <c r="AM39" s="406">
        <f t="shared" si="1"/>
        <v>8</v>
      </c>
      <c r="AN39" s="406">
        <f t="shared" si="2"/>
        <v>2</v>
      </c>
      <c r="AO39" s="99"/>
      <c r="AP39"/>
      <c r="AQ39"/>
    </row>
    <row r="40" spans="2:44" ht="25.5" x14ac:dyDescent="0.25">
      <c r="B40" s="399">
        <v>43294.72724537037</v>
      </c>
      <c r="C40" s="400">
        <v>160</v>
      </c>
      <c r="D40" s="263" t="s">
        <v>461</v>
      </c>
      <c r="E40" s="263" t="s">
        <v>7</v>
      </c>
      <c r="F40" s="263" t="s">
        <v>1</v>
      </c>
      <c r="H40" s="324">
        <v>162</v>
      </c>
      <c r="I40" s="407" t="s">
        <v>629</v>
      </c>
      <c r="J40" s="325">
        <v>2</v>
      </c>
      <c r="K40" s="325"/>
      <c r="L40" s="325">
        <v>2</v>
      </c>
      <c r="N40" s="289" t="s">
        <v>7</v>
      </c>
      <c r="O40" s="289">
        <v>512</v>
      </c>
      <c r="P40" s="214" t="s">
        <v>468</v>
      </c>
      <c r="Q40" s="309">
        <v>3</v>
      </c>
      <c r="R40" s="309"/>
      <c r="S40" s="309"/>
      <c r="T40" s="309">
        <v>1</v>
      </c>
      <c r="U40" s="309">
        <v>3</v>
      </c>
      <c r="V40" s="309">
        <v>3</v>
      </c>
      <c r="W40" s="405">
        <v>0</v>
      </c>
      <c r="X40" s="309">
        <v>2</v>
      </c>
      <c r="Y40" s="309">
        <v>1</v>
      </c>
      <c r="Z40" s="309">
        <v>0</v>
      </c>
      <c r="AA40" s="309">
        <v>0</v>
      </c>
      <c r="AB40" s="309">
        <v>0</v>
      </c>
      <c r="AC40" s="309">
        <v>0</v>
      </c>
      <c r="AD40" s="309">
        <v>1</v>
      </c>
      <c r="AE40" s="309">
        <v>0</v>
      </c>
      <c r="AF40" s="309">
        <v>1</v>
      </c>
      <c r="AG40" s="309">
        <v>2</v>
      </c>
      <c r="AH40" s="309">
        <v>1</v>
      </c>
      <c r="AI40" s="309">
        <v>2</v>
      </c>
      <c r="AJ40" s="405">
        <v>0</v>
      </c>
      <c r="AK40" s="405">
        <v>0</v>
      </c>
      <c r="AL40" s="406">
        <f t="shared" si="0"/>
        <v>10</v>
      </c>
      <c r="AM40" s="406">
        <f t="shared" si="1"/>
        <v>5</v>
      </c>
      <c r="AN40" s="406">
        <f t="shared" si="2"/>
        <v>5</v>
      </c>
      <c r="AO40" s="99"/>
    </row>
    <row r="41" spans="2:44" ht="25.5" x14ac:dyDescent="0.25">
      <c r="B41" s="399">
        <v>43294.776550925926</v>
      </c>
      <c r="C41" s="400">
        <v>382</v>
      </c>
      <c r="D41" s="263" t="s">
        <v>395</v>
      </c>
      <c r="E41" s="263" t="s">
        <v>136</v>
      </c>
      <c r="F41" s="263" t="s">
        <v>1</v>
      </c>
      <c r="H41" s="352">
        <v>172</v>
      </c>
      <c r="I41" s="407" t="s">
        <v>375</v>
      </c>
      <c r="J41" s="325">
        <v>3</v>
      </c>
      <c r="K41" s="325">
        <v>3</v>
      </c>
      <c r="L41" s="325">
        <v>6</v>
      </c>
      <c r="N41" s="312" t="s">
        <v>12</v>
      </c>
      <c r="O41" s="313">
        <v>133</v>
      </c>
      <c r="P41" s="214" t="s">
        <v>13</v>
      </c>
      <c r="Q41" s="309">
        <v>0</v>
      </c>
      <c r="R41" s="309">
        <v>2</v>
      </c>
      <c r="S41" s="309">
        <v>2</v>
      </c>
      <c r="T41" s="309">
        <v>2</v>
      </c>
      <c r="U41" s="309">
        <v>1</v>
      </c>
      <c r="V41" s="309">
        <v>2</v>
      </c>
      <c r="W41" s="405">
        <v>1</v>
      </c>
      <c r="X41" s="309">
        <v>0</v>
      </c>
      <c r="Y41" s="309">
        <v>0</v>
      </c>
      <c r="Z41" s="309">
        <v>0</v>
      </c>
      <c r="AA41" s="309">
        <v>2</v>
      </c>
      <c r="AB41" s="309">
        <v>0</v>
      </c>
      <c r="AC41" s="309">
        <v>2</v>
      </c>
      <c r="AD41" s="309">
        <v>1</v>
      </c>
      <c r="AE41" s="309">
        <v>1</v>
      </c>
      <c r="AF41" s="309">
        <v>0</v>
      </c>
      <c r="AG41" s="309">
        <v>1</v>
      </c>
      <c r="AH41" s="309">
        <v>0</v>
      </c>
      <c r="AI41" s="309">
        <v>2</v>
      </c>
      <c r="AJ41" s="405">
        <v>0</v>
      </c>
      <c r="AK41" s="405">
        <v>1</v>
      </c>
      <c r="AL41" s="406">
        <f t="shared" si="0"/>
        <v>10</v>
      </c>
      <c r="AM41" s="406">
        <f t="shared" si="1"/>
        <v>1</v>
      </c>
      <c r="AN41" s="406">
        <f t="shared" si="2"/>
        <v>9</v>
      </c>
      <c r="AO41" s="99"/>
    </row>
    <row r="42" spans="2:44" ht="25.5" x14ac:dyDescent="0.25">
      <c r="B42" s="399">
        <v>43294.778333333335</v>
      </c>
      <c r="C42" s="400">
        <v>382</v>
      </c>
      <c r="D42" s="263" t="s">
        <v>395</v>
      </c>
      <c r="E42" s="263" t="s">
        <v>136</v>
      </c>
      <c r="F42" s="263" t="s">
        <v>2</v>
      </c>
      <c r="H42" s="352">
        <v>506</v>
      </c>
      <c r="I42" s="407" t="s">
        <v>452</v>
      </c>
      <c r="J42" s="325">
        <v>1</v>
      </c>
      <c r="K42" s="325"/>
      <c r="L42" s="325">
        <v>1</v>
      </c>
      <c r="N42" s="289" t="s">
        <v>7</v>
      </c>
      <c r="O42" s="289">
        <v>110</v>
      </c>
      <c r="P42" s="214" t="s">
        <v>90</v>
      </c>
      <c r="Q42" s="309">
        <v>0</v>
      </c>
      <c r="R42" s="309">
        <v>2</v>
      </c>
      <c r="S42" s="309">
        <v>3</v>
      </c>
      <c r="T42" s="309">
        <v>0</v>
      </c>
      <c r="U42" s="309">
        <v>2</v>
      </c>
      <c r="V42" s="309">
        <v>1</v>
      </c>
      <c r="W42" s="405">
        <v>2</v>
      </c>
      <c r="X42" s="309">
        <v>0</v>
      </c>
      <c r="Y42" s="309">
        <v>0</v>
      </c>
      <c r="Z42" s="309">
        <v>0</v>
      </c>
      <c r="AA42" s="309">
        <v>2</v>
      </c>
      <c r="AB42" s="309">
        <v>0</v>
      </c>
      <c r="AC42" s="309">
        <v>3</v>
      </c>
      <c r="AD42" s="309">
        <v>0</v>
      </c>
      <c r="AE42" s="309">
        <v>0</v>
      </c>
      <c r="AF42" s="309">
        <v>1</v>
      </c>
      <c r="AG42" s="309">
        <v>1</v>
      </c>
      <c r="AH42" s="309">
        <v>0</v>
      </c>
      <c r="AI42" s="309">
        <v>1</v>
      </c>
      <c r="AJ42" s="405">
        <v>0</v>
      </c>
      <c r="AK42" s="405">
        <v>2</v>
      </c>
      <c r="AL42" s="406">
        <f t="shared" si="0"/>
        <v>10</v>
      </c>
      <c r="AM42" s="406">
        <f t="shared" si="1"/>
        <v>1</v>
      </c>
      <c r="AN42" s="406">
        <f t="shared" si="2"/>
        <v>9</v>
      </c>
      <c r="AO42" s="99"/>
    </row>
    <row r="43" spans="2:44" ht="25.5" x14ac:dyDescent="0.25">
      <c r="B43" s="399">
        <v>43294.780150462961</v>
      </c>
      <c r="C43" s="400">
        <v>382</v>
      </c>
      <c r="D43" s="263" t="s">
        <v>395</v>
      </c>
      <c r="E43" s="263" t="s">
        <v>136</v>
      </c>
      <c r="F43" s="263" t="s">
        <v>2</v>
      </c>
      <c r="H43" s="352">
        <v>297</v>
      </c>
      <c r="I43" s="407" t="s">
        <v>657</v>
      </c>
      <c r="J43" s="325">
        <v>1</v>
      </c>
      <c r="K43" s="325"/>
      <c r="L43" s="325">
        <v>1</v>
      </c>
      <c r="N43" s="312" t="s">
        <v>39</v>
      </c>
      <c r="O43" s="313">
        <v>120</v>
      </c>
      <c r="P43" s="214" t="s">
        <v>102</v>
      </c>
      <c r="Q43" s="309">
        <v>0</v>
      </c>
      <c r="R43" s="309">
        <v>1</v>
      </c>
      <c r="S43" s="309">
        <v>1</v>
      </c>
      <c r="T43" s="309">
        <v>0</v>
      </c>
      <c r="U43" s="309">
        <v>4</v>
      </c>
      <c r="V43" s="309">
        <v>2</v>
      </c>
      <c r="W43" s="405">
        <v>0</v>
      </c>
      <c r="X43" s="309">
        <v>0</v>
      </c>
      <c r="Y43" s="309">
        <v>0</v>
      </c>
      <c r="Z43" s="309">
        <v>0</v>
      </c>
      <c r="AA43" s="309">
        <v>1</v>
      </c>
      <c r="AB43" s="309">
        <v>0</v>
      </c>
      <c r="AC43" s="309">
        <v>1</v>
      </c>
      <c r="AD43" s="309">
        <v>0</v>
      </c>
      <c r="AE43" s="309">
        <v>0</v>
      </c>
      <c r="AF43" s="309">
        <v>0</v>
      </c>
      <c r="AG43" s="309">
        <v>4</v>
      </c>
      <c r="AH43" s="309">
        <v>0</v>
      </c>
      <c r="AI43" s="309">
        <v>2</v>
      </c>
      <c r="AJ43" s="405">
        <v>0</v>
      </c>
      <c r="AK43" s="405">
        <v>0</v>
      </c>
      <c r="AL43" s="406">
        <f t="shared" si="0"/>
        <v>8</v>
      </c>
      <c r="AM43" s="406">
        <f t="shared" si="1"/>
        <v>0</v>
      </c>
      <c r="AN43" s="406">
        <f t="shared" si="2"/>
        <v>8</v>
      </c>
      <c r="AO43" s="99"/>
    </row>
    <row r="44" spans="2:44" ht="38.25" x14ac:dyDescent="0.25">
      <c r="B44" s="399">
        <v>43294.815324074072</v>
      </c>
      <c r="C44" s="400">
        <v>167</v>
      </c>
      <c r="D44" s="263" t="s">
        <v>398</v>
      </c>
      <c r="E44" s="263" t="s">
        <v>7</v>
      </c>
      <c r="F44" s="263" t="s">
        <v>2</v>
      </c>
      <c r="H44" s="408">
        <v>466</v>
      </c>
      <c r="I44" s="407" t="s">
        <v>384</v>
      </c>
      <c r="J44" s="325">
        <v>1</v>
      </c>
      <c r="K44" s="325"/>
      <c r="L44" s="325">
        <v>1</v>
      </c>
      <c r="N44" s="289" t="s">
        <v>7</v>
      </c>
      <c r="O44" s="289">
        <v>265</v>
      </c>
      <c r="P44" s="214" t="s">
        <v>154</v>
      </c>
      <c r="Q44" s="309">
        <v>2</v>
      </c>
      <c r="R44" s="309">
        <v>2</v>
      </c>
      <c r="S44" s="309">
        <v>1</v>
      </c>
      <c r="T44" s="309">
        <v>0</v>
      </c>
      <c r="U44" s="309">
        <v>2</v>
      </c>
      <c r="V44" s="309"/>
      <c r="W44" s="405">
        <v>1</v>
      </c>
      <c r="X44" s="309">
        <v>2</v>
      </c>
      <c r="Y44" s="309">
        <v>0</v>
      </c>
      <c r="Z44" s="309">
        <v>2</v>
      </c>
      <c r="AA44" s="309">
        <v>0</v>
      </c>
      <c r="AB44" s="309">
        <v>1</v>
      </c>
      <c r="AC44" s="309">
        <v>0</v>
      </c>
      <c r="AD44" s="309">
        <v>0</v>
      </c>
      <c r="AE44" s="309">
        <v>0</v>
      </c>
      <c r="AF44" s="309">
        <v>1</v>
      </c>
      <c r="AG44" s="309">
        <v>1</v>
      </c>
      <c r="AH44" s="309"/>
      <c r="AI44" s="309"/>
      <c r="AJ44" s="405">
        <v>0</v>
      </c>
      <c r="AK44" s="405">
        <v>1</v>
      </c>
      <c r="AL44" s="406">
        <f t="shared" si="0"/>
        <v>8</v>
      </c>
      <c r="AM44" s="406">
        <f t="shared" si="1"/>
        <v>6</v>
      </c>
      <c r="AN44" s="406">
        <f t="shared" si="2"/>
        <v>2</v>
      </c>
      <c r="AO44" s="99"/>
    </row>
    <row r="45" spans="2:44" ht="38.25" x14ac:dyDescent="0.25">
      <c r="B45" s="399">
        <v>43294.825057870374</v>
      </c>
      <c r="C45" s="400">
        <v>305</v>
      </c>
      <c r="D45" s="263" t="s">
        <v>464</v>
      </c>
      <c r="E45" s="263" t="s">
        <v>39</v>
      </c>
      <c r="F45" s="263" t="s">
        <v>2</v>
      </c>
      <c r="H45" s="409">
        <v>262</v>
      </c>
      <c r="I45" s="407" t="s">
        <v>379</v>
      </c>
      <c r="J45" s="325"/>
      <c r="K45" s="325">
        <v>4</v>
      </c>
      <c r="L45" s="325">
        <v>4</v>
      </c>
      <c r="N45" s="289" t="s">
        <v>7</v>
      </c>
      <c r="O45" s="289">
        <v>383</v>
      </c>
      <c r="P45" s="214" t="s">
        <v>135</v>
      </c>
      <c r="Q45" s="309">
        <v>1</v>
      </c>
      <c r="R45" s="309"/>
      <c r="S45" s="309">
        <v>1</v>
      </c>
      <c r="T45" s="309">
        <v>1</v>
      </c>
      <c r="U45" s="309">
        <v>3</v>
      </c>
      <c r="V45" s="309">
        <v>1</v>
      </c>
      <c r="W45" s="405">
        <v>1</v>
      </c>
      <c r="X45" s="309">
        <v>1</v>
      </c>
      <c r="Y45" s="309">
        <v>0</v>
      </c>
      <c r="Z45" s="309">
        <v>0</v>
      </c>
      <c r="AA45" s="309">
        <v>0</v>
      </c>
      <c r="AB45" s="309">
        <v>0</v>
      </c>
      <c r="AC45" s="309">
        <v>1</v>
      </c>
      <c r="AD45" s="309">
        <v>1</v>
      </c>
      <c r="AE45" s="309">
        <v>0</v>
      </c>
      <c r="AF45" s="309">
        <v>2</v>
      </c>
      <c r="AG45" s="309">
        <v>1</v>
      </c>
      <c r="AH45" s="309">
        <v>0</v>
      </c>
      <c r="AI45" s="309">
        <v>1</v>
      </c>
      <c r="AJ45" s="405">
        <v>1</v>
      </c>
      <c r="AK45" s="405">
        <v>0</v>
      </c>
      <c r="AL45" s="406">
        <f t="shared" si="0"/>
        <v>8</v>
      </c>
      <c r="AM45" s="406">
        <f t="shared" si="1"/>
        <v>5</v>
      </c>
      <c r="AN45" s="406">
        <f t="shared" si="2"/>
        <v>3</v>
      </c>
      <c r="AO45" s="99"/>
    </row>
    <row r="46" spans="2:44" ht="38.25" x14ac:dyDescent="0.25">
      <c r="B46" s="399">
        <v>43294.826724537037</v>
      </c>
      <c r="C46" s="400">
        <v>308</v>
      </c>
      <c r="D46" s="263" t="s">
        <v>637</v>
      </c>
      <c r="E46" s="263" t="s">
        <v>7</v>
      </c>
      <c r="F46" s="263" t="s">
        <v>2</v>
      </c>
      <c r="H46" s="409">
        <v>200</v>
      </c>
      <c r="I46" s="407" t="s">
        <v>387</v>
      </c>
      <c r="J46" s="325"/>
      <c r="K46" s="325">
        <v>1</v>
      </c>
      <c r="L46" s="325">
        <v>1</v>
      </c>
      <c r="N46" s="312" t="s">
        <v>19</v>
      </c>
      <c r="O46" s="313">
        <v>297</v>
      </c>
      <c r="P46" s="214" t="s">
        <v>85</v>
      </c>
      <c r="Q46" s="309">
        <v>2</v>
      </c>
      <c r="R46" s="309"/>
      <c r="S46" s="309">
        <v>3</v>
      </c>
      <c r="T46" s="309">
        <v>0</v>
      </c>
      <c r="U46" s="309"/>
      <c r="V46" s="309">
        <v>2</v>
      </c>
      <c r="W46" s="405">
        <v>1</v>
      </c>
      <c r="X46" s="309">
        <v>2</v>
      </c>
      <c r="Y46" s="309">
        <v>0</v>
      </c>
      <c r="Z46" s="309">
        <v>0</v>
      </c>
      <c r="AA46" s="309">
        <v>0</v>
      </c>
      <c r="AB46" s="309">
        <v>3</v>
      </c>
      <c r="AC46" s="309">
        <v>0</v>
      </c>
      <c r="AD46" s="309">
        <v>0</v>
      </c>
      <c r="AE46" s="309">
        <v>0</v>
      </c>
      <c r="AF46" s="309"/>
      <c r="AG46" s="309"/>
      <c r="AH46" s="309">
        <v>2</v>
      </c>
      <c r="AI46" s="309">
        <v>0</v>
      </c>
      <c r="AJ46" s="405">
        <v>1</v>
      </c>
      <c r="AK46" s="405">
        <v>0</v>
      </c>
      <c r="AL46" s="406">
        <f t="shared" si="0"/>
        <v>8</v>
      </c>
      <c r="AM46" s="406">
        <f t="shared" si="1"/>
        <v>8</v>
      </c>
      <c r="AN46" s="406">
        <f t="shared" si="2"/>
        <v>0</v>
      </c>
      <c r="AO46" s="99"/>
    </row>
    <row r="47" spans="2:44" ht="25.5" x14ac:dyDescent="0.25">
      <c r="B47" s="399">
        <v>43294.910983796297</v>
      </c>
      <c r="C47" s="400">
        <v>378</v>
      </c>
      <c r="D47" s="263" t="s">
        <v>638</v>
      </c>
      <c r="E47" s="263" t="s">
        <v>7</v>
      </c>
      <c r="F47" s="263" t="s">
        <v>1</v>
      </c>
      <c r="H47" s="409">
        <v>389</v>
      </c>
      <c r="I47" s="407" t="s">
        <v>392</v>
      </c>
      <c r="J47" s="325">
        <v>1</v>
      </c>
      <c r="K47" s="325">
        <v>1</v>
      </c>
      <c r="L47" s="325">
        <v>2</v>
      </c>
      <c r="N47" s="312" t="s">
        <v>7</v>
      </c>
      <c r="O47" s="289">
        <v>466</v>
      </c>
      <c r="P47" s="214" t="s">
        <v>361</v>
      </c>
      <c r="Q47" s="309">
        <v>0</v>
      </c>
      <c r="R47" s="309">
        <v>1</v>
      </c>
      <c r="S47" s="309">
        <v>3</v>
      </c>
      <c r="T47" s="309">
        <v>0</v>
      </c>
      <c r="U47" s="309"/>
      <c r="V47" s="309">
        <v>3</v>
      </c>
      <c r="W47" s="405">
        <v>1</v>
      </c>
      <c r="X47" s="309">
        <v>0</v>
      </c>
      <c r="Y47" s="309">
        <v>0</v>
      </c>
      <c r="Z47" s="309">
        <v>1</v>
      </c>
      <c r="AA47" s="309">
        <v>0</v>
      </c>
      <c r="AB47" s="309">
        <v>3</v>
      </c>
      <c r="AC47" s="309">
        <v>0</v>
      </c>
      <c r="AD47" s="309">
        <v>0</v>
      </c>
      <c r="AE47" s="309">
        <v>0</v>
      </c>
      <c r="AF47" s="309"/>
      <c r="AG47" s="309"/>
      <c r="AH47" s="309">
        <v>3</v>
      </c>
      <c r="AI47" s="309">
        <v>0</v>
      </c>
      <c r="AJ47" s="405">
        <v>1</v>
      </c>
      <c r="AK47" s="405">
        <v>0</v>
      </c>
      <c r="AL47" s="406">
        <f t="shared" si="0"/>
        <v>8</v>
      </c>
      <c r="AM47" s="406">
        <f t="shared" si="1"/>
        <v>8</v>
      </c>
      <c r="AN47" s="406">
        <f t="shared" si="2"/>
        <v>0</v>
      </c>
      <c r="AO47" s="99"/>
    </row>
    <row r="48" spans="2:44" s="266" customFormat="1" ht="25.5" x14ac:dyDescent="0.25">
      <c r="B48" s="399">
        <v>43294.916296296295</v>
      </c>
      <c r="C48" s="400">
        <v>378</v>
      </c>
      <c r="D48" s="263" t="s">
        <v>638</v>
      </c>
      <c r="E48" s="263" t="s">
        <v>7</v>
      </c>
      <c r="F48" s="263" t="s">
        <v>1</v>
      </c>
      <c r="G48" s="37"/>
      <c r="H48" s="409">
        <v>471</v>
      </c>
      <c r="I48" s="407" t="s">
        <v>633</v>
      </c>
      <c r="J48" s="325"/>
      <c r="K48" s="325">
        <v>1</v>
      </c>
      <c r="L48" s="325">
        <v>1</v>
      </c>
      <c r="M48" s="51"/>
      <c r="N48" s="289" t="s">
        <v>7</v>
      </c>
      <c r="O48" s="289">
        <v>507</v>
      </c>
      <c r="P48" s="214" t="s">
        <v>467</v>
      </c>
      <c r="Q48" s="309">
        <v>0</v>
      </c>
      <c r="R48" s="309">
        <v>1</v>
      </c>
      <c r="S48" s="309">
        <v>1</v>
      </c>
      <c r="T48" s="309">
        <v>1</v>
      </c>
      <c r="U48" s="309">
        <v>2</v>
      </c>
      <c r="V48" s="309">
        <v>1</v>
      </c>
      <c r="W48" s="405">
        <v>2</v>
      </c>
      <c r="X48" s="309">
        <v>0</v>
      </c>
      <c r="Y48" s="309">
        <v>0</v>
      </c>
      <c r="Z48" s="309">
        <v>1</v>
      </c>
      <c r="AA48" s="309">
        <v>0</v>
      </c>
      <c r="AB48" s="309">
        <v>1</v>
      </c>
      <c r="AC48" s="309">
        <v>0</v>
      </c>
      <c r="AD48" s="309">
        <v>1</v>
      </c>
      <c r="AE48" s="309">
        <v>0</v>
      </c>
      <c r="AF48" s="309">
        <v>2</v>
      </c>
      <c r="AG48" s="309">
        <v>0</v>
      </c>
      <c r="AH48" s="309">
        <v>0</v>
      </c>
      <c r="AI48" s="309">
        <v>1</v>
      </c>
      <c r="AJ48" s="405">
        <v>1</v>
      </c>
      <c r="AK48" s="405">
        <v>1</v>
      </c>
      <c r="AL48" s="406">
        <f t="shared" si="0"/>
        <v>8</v>
      </c>
      <c r="AM48" s="406">
        <f t="shared" si="1"/>
        <v>6</v>
      </c>
      <c r="AN48" s="406">
        <f t="shared" si="2"/>
        <v>2</v>
      </c>
      <c r="AO48" s="99"/>
      <c r="AR48" s="51"/>
    </row>
    <row r="49" spans="2:44" s="266" customFormat="1" ht="25.5" x14ac:dyDescent="0.25">
      <c r="B49" s="399">
        <v>43294.999583333331</v>
      </c>
      <c r="C49" s="400">
        <v>126</v>
      </c>
      <c r="D49" s="263" t="s">
        <v>473</v>
      </c>
      <c r="E49" s="263" t="s">
        <v>41</v>
      </c>
      <c r="F49" s="263" t="s">
        <v>2</v>
      </c>
      <c r="G49" s="37"/>
      <c r="H49" s="409">
        <v>554</v>
      </c>
      <c r="I49" s="407" t="s">
        <v>634</v>
      </c>
      <c r="J49" s="325">
        <v>1</v>
      </c>
      <c r="K49" s="325"/>
      <c r="L49" s="325">
        <v>1</v>
      </c>
      <c r="M49" s="51"/>
      <c r="N49" s="312" t="s">
        <v>19</v>
      </c>
      <c r="O49" s="313">
        <v>162</v>
      </c>
      <c r="P49" s="214" t="s">
        <v>20</v>
      </c>
      <c r="Q49" s="309">
        <v>0</v>
      </c>
      <c r="R49" s="309">
        <v>2</v>
      </c>
      <c r="S49" s="309">
        <v>1</v>
      </c>
      <c r="T49" s="309">
        <v>0</v>
      </c>
      <c r="U49" s="309">
        <v>1</v>
      </c>
      <c r="V49" s="309">
        <v>2</v>
      </c>
      <c r="W49" s="405">
        <v>2</v>
      </c>
      <c r="X49" s="309">
        <v>0</v>
      </c>
      <c r="Y49" s="309">
        <v>0</v>
      </c>
      <c r="Z49" s="309">
        <v>2</v>
      </c>
      <c r="AA49" s="309">
        <v>0</v>
      </c>
      <c r="AB49" s="309">
        <v>1</v>
      </c>
      <c r="AC49" s="309">
        <v>0</v>
      </c>
      <c r="AD49" s="309">
        <v>0</v>
      </c>
      <c r="AE49" s="309">
        <v>0</v>
      </c>
      <c r="AF49" s="309">
        <v>0</v>
      </c>
      <c r="AG49" s="309">
        <v>1</v>
      </c>
      <c r="AH49" s="309">
        <v>2</v>
      </c>
      <c r="AI49" s="309">
        <v>0</v>
      </c>
      <c r="AJ49" s="405">
        <v>2</v>
      </c>
      <c r="AK49" s="405">
        <v>0</v>
      </c>
      <c r="AL49" s="406">
        <f t="shared" si="0"/>
        <v>8</v>
      </c>
      <c r="AM49" s="406">
        <f t="shared" si="1"/>
        <v>7</v>
      </c>
      <c r="AN49" s="406">
        <f t="shared" si="2"/>
        <v>1</v>
      </c>
      <c r="AO49" s="99"/>
      <c r="AR49" s="51"/>
    </row>
    <row r="50" spans="2:44" s="266" customFormat="1" ht="38.25" x14ac:dyDescent="0.25">
      <c r="B50" s="399">
        <v>43295.018865740742</v>
      </c>
      <c r="C50" s="314">
        <v>97</v>
      </c>
      <c r="D50" s="263" t="s">
        <v>639</v>
      </c>
      <c r="E50" s="263" t="s">
        <v>7</v>
      </c>
      <c r="F50" s="263" t="s">
        <v>658</v>
      </c>
      <c r="G50" s="37"/>
      <c r="H50" s="409">
        <v>265</v>
      </c>
      <c r="I50" s="407" t="s">
        <v>636</v>
      </c>
      <c r="J50" s="325"/>
      <c r="K50" s="325">
        <v>1</v>
      </c>
      <c r="L50" s="325">
        <v>1</v>
      </c>
      <c r="M50" s="51"/>
      <c r="N50" s="289" t="s">
        <v>29</v>
      </c>
      <c r="O50" s="289">
        <v>257</v>
      </c>
      <c r="P50" s="214" t="s">
        <v>144</v>
      </c>
      <c r="Q50" s="309">
        <v>1</v>
      </c>
      <c r="R50" s="309"/>
      <c r="S50" s="309">
        <v>1</v>
      </c>
      <c r="T50" s="309">
        <v>1</v>
      </c>
      <c r="U50" s="309">
        <v>1</v>
      </c>
      <c r="V50" s="309">
        <v>2</v>
      </c>
      <c r="W50" s="405">
        <v>2</v>
      </c>
      <c r="X50" s="309">
        <v>1</v>
      </c>
      <c r="Y50" s="309">
        <v>0</v>
      </c>
      <c r="Z50" s="309">
        <v>0</v>
      </c>
      <c r="AA50" s="309">
        <v>0</v>
      </c>
      <c r="AB50" s="309">
        <v>0</v>
      </c>
      <c r="AC50" s="309">
        <v>1</v>
      </c>
      <c r="AD50" s="309">
        <v>0</v>
      </c>
      <c r="AE50" s="309">
        <v>1</v>
      </c>
      <c r="AF50" s="309">
        <v>1</v>
      </c>
      <c r="AG50" s="309">
        <v>0</v>
      </c>
      <c r="AH50" s="309">
        <v>1</v>
      </c>
      <c r="AI50" s="309">
        <v>1</v>
      </c>
      <c r="AJ50" s="405">
        <v>1</v>
      </c>
      <c r="AK50" s="405">
        <v>1</v>
      </c>
      <c r="AL50" s="406">
        <f t="shared" si="0"/>
        <v>8</v>
      </c>
      <c r="AM50" s="406">
        <f t="shared" si="1"/>
        <v>4</v>
      </c>
      <c r="AN50" s="406">
        <f t="shared" si="2"/>
        <v>4</v>
      </c>
      <c r="AO50" s="99"/>
      <c r="AR50" s="51"/>
    </row>
    <row r="51" spans="2:44" s="266" customFormat="1" ht="25.5" x14ac:dyDescent="0.25">
      <c r="B51" s="399">
        <v>43295.049166666664</v>
      </c>
      <c r="C51" s="400">
        <v>469</v>
      </c>
      <c r="D51" s="263" t="s">
        <v>402</v>
      </c>
      <c r="E51" s="263" t="s">
        <v>7</v>
      </c>
      <c r="F51" s="263" t="s">
        <v>2</v>
      </c>
      <c r="G51" s="37"/>
      <c r="H51" s="409">
        <v>305</v>
      </c>
      <c r="I51" s="407" t="s">
        <v>464</v>
      </c>
      <c r="J51" s="325">
        <v>1</v>
      </c>
      <c r="K51" s="325"/>
      <c r="L51" s="325">
        <v>1</v>
      </c>
      <c r="M51" s="51"/>
      <c r="N51" s="312" t="s">
        <v>7</v>
      </c>
      <c r="O51" s="289">
        <v>469</v>
      </c>
      <c r="P51" s="214" t="s">
        <v>364</v>
      </c>
      <c r="Q51" s="309">
        <v>0</v>
      </c>
      <c r="R51" s="309">
        <v>1</v>
      </c>
      <c r="S51" s="309"/>
      <c r="T51" s="309">
        <v>2</v>
      </c>
      <c r="U51" s="309">
        <v>1</v>
      </c>
      <c r="V51" s="309">
        <v>1</v>
      </c>
      <c r="W51" s="405">
        <v>3</v>
      </c>
      <c r="X51" s="309">
        <v>0</v>
      </c>
      <c r="Y51" s="309">
        <v>0</v>
      </c>
      <c r="Z51" s="309">
        <v>0</v>
      </c>
      <c r="AA51" s="309">
        <v>1</v>
      </c>
      <c r="AB51" s="309">
        <v>0</v>
      </c>
      <c r="AC51" s="309">
        <v>0</v>
      </c>
      <c r="AD51" s="309">
        <v>1</v>
      </c>
      <c r="AE51" s="309">
        <v>1</v>
      </c>
      <c r="AF51" s="309">
        <v>1</v>
      </c>
      <c r="AG51" s="309">
        <v>0</v>
      </c>
      <c r="AH51" s="309">
        <v>1</v>
      </c>
      <c r="AI51" s="309">
        <v>0</v>
      </c>
      <c r="AJ51" s="405">
        <v>3</v>
      </c>
      <c r="AK51" s="405">
        <v>0</v>
      </c>
      <c r="AL51" s="406">
        <f t="shared" si="0"/>
        <v>8</v>
      </c>
      <c r="AM51" s="406">
        <f t="shared" si="1"/>
        <v>6</v>
      </c>
      <c r="AN51" s="406">
        <f t="shared" si="2"/>
        <v>2</v>
      </c>
      <c r="AO51" s="99"/>
      <c r="AR51" s="51"/>
    </row>
    <row r="52" spans="2:44" s="266" customFormat="1" x14ac:dyDescent="0.25">
      <c r="B52" s="399">
        <v>43295.551921296297</v>
      </c>
      <c r="C52" s="400">
        <v>176</v>
      </c>
      <c r="D52" s="263" t="s">
        <v>640</v>
      </c>
      <c r="E52" s="263" t="s">
        <v>29</v>
      </c>
      <c r="F52" s="263" t="s">
        <v>1</v>
      </c>
      <c r="G52" s="37"/>
      <c r="H52" s="409">
        <v>308</v>
      </c>
      <c r="I52" s="407" t="s">
        <v>637</v>
      </c>
      <c r="J52" s="325">
        <v>1</v>
      </c>
      <c r="K52" s="325"/>
      <c r="L52" s="325">
        <v>1</v>
      </c>
      <c r="M52" s="51"/>
      <c r="N52" s="312" t="s">
        <v>29</v>
      </c>
      <c r="O52" s="313">
        <v>183</v>
      </c>
      <c r="P52" s="214" t="s">
        <v>31</v>
      </c>
      <c r="Q52" s="309">
        <v>0</v>
      </c>
      <c r="R52" s="309"/>
      <c r="S52" s="309"/>
      <c r="T52" s="309">
        <v>0</v>
      </c>
      <c r="U52" s="309">
        <v>2</v>
      </c>
      <c r="V52" s="309">
        <v>1</v>
      </c>
      <c r="W52" s="405">
        <v>5</v>
      </c>
      <c r="X52" s="309">
        <v>0</v>
      </c>
      <c r="Y52" s="309">
        <v>0</v>
      </c>
      <c r="Z52" s="309">
        <v>0</v>
      </c>
      <c r="AA52" s="309">
        <v>0</v>
      </c>
      <c r="AB52" s="309">
        <v>0</v>
      </c>
      <c r="AC52" s="309">
        <v>0</v>
      </c>
      <c r="AD52" s="309">
        <v>0</v>
      </c>
      <c r="AE52" s="309">
        <v>0</v>
      </c>
      <c r="AF52" s="309">
        <v>0</v>
      </c>
      <c r="AG52" s="309">
        <v>2</v>
      </c>
      <c r="AH52" s="309">
        <v>1</v>
      </c>
      <c r="AI52" s="309">
        <v>0</v>
      </c>
      <c r="AJ52" s="405">
        <v>3</v>
      </c>
      <c r="AK52" s="405">
        <v>2</v>
      </c>
      <c r="AL52" s="406">
        <f t="shared" si="0"/>
        <v>8</v>
      </c>
      <c r="AM52" s="406">
        <f t="shared" si="1"/>
        <v>4</v>
      </c>
      <c r="AN52" s="406">
        <f t="shared" si="2"/>
        <v>4</v>
      </c>
      <c r="AO52" s="99"/>
      <c r="AR52" s="51"/>
    </row>
    <row r="53" spans="2:44" s="266" customFormat="1" ht="25.5" x14ac:dyDescent="0.25">
      <c r="B53" s="399">
        <v>43295.692395833335</v>
      </c>
      <c r="C53" s="400">
        <v>183</v>
      </c>
      <c r="D53" s="263" t="s">
        <v>632</v>
      </c>
      <c r="E53" s="263" t="s">
        <v>29</v>
      </c>
      <c r="F53" s="263" t="s">
        <v>1</v>
      </c>
      <c r="G53" s="37"/>
      <c r="H53" s="409">
        <v>126</v>
      </c>
      <c r="I53" s="407" t="s">
        <v>473</v>
      </c>
      <c r="J53" s="325">
        <v>1</v>
      </c>
      <c r="K53" s="325"/>
      <c r="L53" s="325">
        <v>1</v>
      </c>
      <c r="M53" s="51"/>
      <c r="N53" s="312" t="s">
        <v>7</v>
      </c>
      <c r="O53" s="313">
        <v>367</v>
      </c>
      <c r="P53" s="214" t="s">
        <v>61</v>
      </c>
      <c r="Q53" s="309">
        <v>1</v>
      </c>
      <c r="R53" s="309"/>
      <c r="S53" s="309">
        <v>1</v>
      </c>
      <c r="T53" s="309">
        <v>4</v>
      </c>
      <c r="U53" s="309">
        <v>1</v>
      </c>
      <c r="V53" s="309"/>
      <c r="W53" s="405">
        <v>0</v>
      </c>
      <c r="X53" s="309">
        <v>1</v>
      </c>
      <c r="Y53" s="309">
        <v>0</v>
      </c>
      <c r="Z53" s="309">
        <v>0</v>
      </c>
      <c r="AA53" s="309">
        <v>0</v>
      </c>
      <c r="AB53" s="309">
        <v>1</v>
      </c>
      <c r="AC53" s="309">
        <v>0</v>
      </c>
      <c r="AD53" s="309">
        <v>2</v>
      </c>
      <c r="AE53" s="309">
        <v>2</v>
      </c>
      <c r="AF53" s="309">
        <v>1</v>
      </c>
      <c r="AG53" s="309">
        <v>0</v>
      </c>
      <c r="AH53" s="309"/>
      <c r="AI53" s="309"/>
      <c r="AJ53" s="405">
        <v>0</v>
      </c>
      <c r="AK53" s="405">
        <v>0</v>
      </c>
      <c r="AL53" s="406">
        <f t="shared" si="0"/>
        <v>7</v>
      </c>
      <c r="AM53" s="406">
        <f t="shared" si="1"/>
        <v>5</v>
      </c>
      <c r="AN53" s="406">
        <f t="shared" si="2"/>
        <v>2</v>
      </c>
      <c r="AO53" s="99"/>
      <c r="AR53" s="51"/>
    </row>
    <row r="54" spans="2:44" s="266" customFormat="1" ht="24" x14ac:dyDescent="0.25">
      <c r="B54" s="399">
        <v>43297.782199074078</v>
      </c>
      <c r="C54" s="400">
        <v>225</v>
      </c>
      <c r="D54" s="263" t="s">
        <v>641</v>
      </c>
      <c r="E54" s="263" t="s">
        <v>7</v>
      </c>
      <c r="F54" s="263" t="s">
        <v>1</v>
      </c>
      <c r="G54" s="37"/>
      <c r="H54" s="409">
        <v>176</v>
      </c>
      <c r="I54" s="407" t="s">
        <v>640</v>
      </c>
      <c r="J54" s="325"/>
      <c r="K54" s="325">
        <v>1</v>
      </c>
      <c r="L54" s="325">
        <v>1</v>
      </c>
      <c r="M54" s="51"/>
      <c r="N54" s="312" t="s">
        <v>39</v>
      </c>
      <c r="O54" s="313">
        <v>188</v>
      </c>
      <c r="P54" s="214" t="s">
        <v>121</v>
      </c>
      <c r="Q54" s="309">
        <v>0</v>
      </c>
      <c r="R54" s="309">
        <v>1</v>
      </c>
      <c r="S54" s="309"/>
      <c r="T54" s="309">
        <v>1</v>
      </c>
      <c r="U54" s="309">
        <v>3</v>
      </c>
      <c r="V54" s="309">
        <v>2</v>
      </c>
      <c r="W54" s="405">
        <v>0</v>
      </c>
      <c r="X54" s="309">
        <v>0</v>
      </c>
      <c r="Y54" s="309">
        <v>0</v>
      </c>
      <c r="Z54" s="309">
        <v>0</v>
      </c>
      <c r="AA54" s="309">
        <v>1</v>
      </c>
      <c r="AB54" s="309">
        <v>0</v>
      </c>
      <c r="AC54" s="309">
        <v>0</v>
      </c>
      <c r="AD54" s="309">
        <v>0</v>
      </c>
      <c r="AE54" s="309">
        <v>1</v>
      </c>
      <c r="AF54" s="309">
        <v>1</v>
      </c>
      <c r="AG54" s="309">
        <v>2</v>
      </c>
      <c r="AH54" s="309">
        <v>0</v>
      </c>
      <c r="AI54" s="309">
        <v>2</v>
      </c>
      <c r="AJ54" s="405">
        <v>0</v>
      </c>
      <c r="AK54" s="405">
        <v>0</v>
      </c>
      <c r="AL54" s="406">
        <f t="shared" si="0"/>
        <v>7</v>
      </c>
      <c r="AM54" s="406">
        <f t="shared" si="1"/>
        <v>1</v>
      </c>
      <c r="AN54" s="406">
        <f t="shared" si="2"/>
        <v>6</v>
      </c>
      <c r="AO54" s="99"/>
      <c r="AR54" s="51"/>
    </row>
    <row r="55" spans="2:44" s="266" customFormat="1" ht="38.25" x14ac:dyDescent="0.25">
      <c r="B55" s="399">
        <v>43297.899988425925</v>
      </c>
      <c r="C55" s="400">
        <v>172</v>
      </c>
      <c r="D55" s="263" t="s">
        <v>375</v>
      </c>
      <c r="E55" s="263" t="s">
        <v>7</v>
      </c>
      <c r="F55" s="263" t="s">
        <v>1</v>
      </c>
      <c r="G55" s="37"/>
      <c r="H55" s="409">
        <v>225</v>
      </c>
      <c r="I55" s="407" t="s">
        <v>641</v>
      </c>
      <c r="J55" s="325"/>
      <c r="K55" s="325">
        <v>1</v>
      </c>
      <c r="L55" s="325">
        <v>1</v>
      </c>
      <c r="M55" s="51"/>
      <c r="N55" s="289" t="s">
        <v>7</v>
      </c>
      <c r="O55" s="289">
        <v>504</v>
      </c>
      <c r="P55" s="214" t="s">
        <v>469</v>
      </c>
      <c r="Q55" s="309">
        <v>0</v>
      </c>
      <c r="R55" s="309">
        <v>3</v>
      </c>
      <c r="S55" s="309">
        <v>1</v>
      </c>
      <c r="T55" s="309">
        <v>0</v>
      </c>
      <c r="U55" s="309"/>
      <c r="V55" s="309">
        <v>3</v>
      </c>
      <c r="W55" s="405">
        <v>0</v>
      </c>
      <c r="X55" s="309">
        <v>0</v>
      </c>
      <c r="Y55" s="309">
        <v>0</v>
      </c>
      <c r="Z55" s="309">
        <v>2</v>
      </c>
      <c r="AA55" s="309">
        <v>1</v>
      </c>
      <c r="AB55" s="309">
        <v>1</v>
      </c>
      <c r="AC55" s="309">
        <v>0</v>
      </c>
      <c r="AD55" s="309">
        <v>0</v>
      </c>
      <c r="AE55" s="309">
        <v>0</v>
      </c>
      <c r="AF55" s="309"/>
      <c r="AG55" s="309"/>
      <c r="AH55" s="309">
        <v>3</v>
      </c>
      <c r="AI55" s="309">
        <v>0</v>
      </c>
      <c r="AJ55" s="405">
        <v>0</v>
      </c>
      <c r="AK55" s="405">
        <v>0</v>
      </c>
      <c r="AL55" s="406">
        <f t="shared" si="0"/>
        <v>7</v>
      </c>
      <c r="AM55" s="406">
        <f t="shared" si="1"/>
        <v>6</v>
      </c>
      <c r="AN55" s="406">
        <f t="shared" si="2"/>
        <v>1</v>
      </c>
      <c r="AO55" s="99"/>
      <c r="AR55" s="51"/>
    </row>
    <row r="56" spans="2:44" s="266" customFormat="1" ht="38.25" x14ac:dyDescent="0.25">
      <c r="B56" s="399">
        <v>43297.902025462965</v>
      </c>
      <c r="C56" s="400">
        <v>172</v>
      </c>
      <c r="D56" s="263" t="s">
        <v>375</v>
      </c>
      <c r="E56" s="263" t="s">
        <v>7</v>
      </c>
      <c r="F56" s="263" t="s">
        <v>1</v>
      </c>
      <c r="G56" s="37"/>
      <c r="H56" s="409">
        <v>248</v>
      </c>
      <c r="I56" s="407" t="s">
        <v>642</v>
      </c>
      <c r="J56" s="325"/>
      <c r="K56" s="325">
        <v>1</v>
      </c>
      <c r="L56" s="325">
        <v>1</v>
      </c>
      <c r="M56" s="51"/>
      <c r="N56" s="289" t="s">
        <v>7</v>
      </c>
      <c r="O56" s="289">
        <v>494</v>
      </c>
      <c r="P56" s="214" t="s">
        <v>415</v>
      </c>
      <c r="Q56" s="309">
        <v>1</v>
      </c>
      <c r="R56" s="309"/>
      <c r="S56" s="309">
        <v>1</v>
      </c>
      <c r="T56" s="309">
        <v>2</v>
      </c>
      <c r="U56" s="309"/>
      <c r="V56" s="309">
        <v>3</v>
      </c>
      <c r="W56" s="405">
        <v>0</v>
      </c>
      <c r="X56" s="309">
        <v>1</v>
      </c>
      <c r="Y56" s="309">
        <v>0</v>
      </c>
      <c r="Z56" s="309">
        <v>0</v>
      </c>
      <c r="AA56" s="309">
        <v>0</v>
      </c>
      <c r="AB56" s="309">
        <v>1</v>
      </c>
      <c r="AC56" s="309">
        <v>0</v>
      </c>
      <c r="AD56" s="309">
        <v>2</v>
      </c>
      <c r="AE56" s="309">
        <v>0</v>
      </c>
      <c r="AF56" s="309"/>
      <c r="AG56" s="309"/>
      <c r="AH56" s="309">
        <v>3</v>
      </c>
      <c r="AI56" s="309">
        <v>0</v>
      </c>
      <c r="AJ56" s="405">
        <v>0</v>
      </c>
      <c r="AK56" s="405">
        <v>0</v>
      </c>
      <c r="AL56" s="406">
        <f t="shared" si="0"/>
        <v>7</v>
      </c>
      <c r="AM56" s="406">
        <f t="shared" si="1"/>
        <v>7</v>
      </c>
      <c r="AN56" s="406">
        <f t="shared" si="2"/>
        <v>0</v>
      </c>
      <c r="AO56" s="99"/>
      <c r="AR56" s="51"/>
    </row>
    <row r="57" spans="2:44" s="266" customFormat="1" ht="25.5" x14ac:dyDescent="0.25">
      <c r="B57" s="399">
        <v>43297.955138888887</v>
      </c>
      <c r="C57" s="400">
        <v>248</v>
      </c>
      <c r="D57" s="263" t="s">
        <v>642</v>
      </c>
      <c r="E57" s="263" t="s">
        <v>7</v>
      </c>
      <c r="F57" s="263" t="s">
        <v>1</v>
      </c>
      <c r="G57" s="37"/>
      <c r="H57" s="409">
        <v>464</v>
      </c>
      <c r="I57" s="407" t="s">
        <v>390</v>
      </c>
      <c r="J57" s="325">
        <v>1</v>
      </c>
      <c r="K57" s="325"/>
      <c r="L57" s="325">
        <v>1</v>
      </c>
      <c r="M57" s="51"/>
      <c r="N57" s="289" t="s">
        <v>7</v>
      </c>
      <c r="O57" s="289">
        <v>506</v>
      </c>
      <c r="P57" s="214" t="s">
        <v>445</v>
      </c>
      <c r="Q57" s="309">
        <v>0</v>
      </c>
      <c r="R57" s="309">
        <v>1</v>
      </c>
      <c r="S57" s="309">
        <v>2</v>
      </c>
      <c r="T57" s="309">
        <v>2</v>
      </c>
      <c r="U57" s="309"/>
      <c r="V57" s="309">
        <v>1</v>
      </c>
      <c r="W57" s="405">
        <v>1</v>
      </c>
      <c r="X57" s="309">
        <v>0</v>
      </c>
      <c r="Y57" s="309">
        <v>0</v>
      </c>
      <c r="Z57" s="309">
        <v>1</v>
      </c>
      <c r="AA57" s="309">
        <v>0</v>
      </c>
      <c r="AB57" s="309">
        <v>2</v>
      </c>
      <c r="AC57" s="309">
        <v>0</v>
      </c>
      <c r="AD57" s="309">
        <v>1</v>
      </c>
      <c r="AE57" s="309">
        <v>1</v>
      </c>
      <c r="AF57" s="309"/>
      <c r="AG57" s="309"/>
      <c r="AH57" s="309">
        <v>1</v>
      </c>
      <c r="AI57" s="309">
        <v>0</v>
      </c>
      <c r="AJ57" s="405">
        <v>1</v>
      </c>
      <c r="AK57" s="405">
        <v>0</v>
      </c>
      <c r="AL57" s="406">
        <f t="shared" si="0"/>
        <v>7</v>
      </c>
      <c r="AM57" s="406">
        <f t="shared" si="1"/>
        <v>6</v>
      </c>
      <c r="AN57" s="406">
        <f t="shared" si="2"/>
        <v>1</v>
      </c>
      <c r="AO57" s="99"/>
      <c r="AR57" s="51"/>
    </row>
    <row r="58" spans="2:44" s="266" customFormat="1" ht="38.25" x14ac:dyDescent="0.25">
      <c r="B58" s="399">
        <v>43297.99894675926</v>
      </c>
      <c r="C58" s="400">
        <v>262</v>
      </c>
      <c r="D58" s="263" t="s">
        <v>379</v>
      </c>
      <c r="E58" s="263" t="s">
        <v>7</v>
      </c>
      <c r="F58" s="263" t="s">
        <v>1</v>
      </c>
      <c r="G58" s="37"/>
      <c r="H58" s="409">
        <v>196</v>
      </c>
      <c r="I58" s="407" t="s">
        <v>643</v>
      </c>
      <c r="J58" s="325"/>
      <c r="K58" s="325">
        <v>1</v>
      </c>
      <c r="L58" s="325">
        <v>1</v>
      </c>
      <c r="M58" s="51"/>
      <c r="N58" s="289" t="s">
        <v>7</v>
      </c>
      <c r="O58" s="289">
        <v>253</v>
      </c>
      <c r="P58" s="214" t="s">
        <v>152</v>
      </c>
      <c r="Q58" s="309">
        <v>2</v>
      </c>
      <c r="R58" s="309">
        <v>1</v>
      </c>
      <c r="S58" s="309">
        <v>1</v>
      </c>
      <c r="T58" s="309">
        <v>1</v>
      </c>
      <c r="U58" s="309">
        <v>1</v>
      </c>
      <c r="V58" s="309"/>
      <c r="W58" s="405">
        <v>0</v>
      </c>
      <c r="X58" s="309">
        <v>0</v>
      </c>
      <c r="Y58" s="309">
        <v>2</v>
      </c>
      <c r="Z58" s="309">
        <v>0</v>
      </c>
      <c r="AA58" s="309">
        <v>1</v>
      </c>
      <c r="AB58" s="309">
        <v>0</v>
      </c>
      <c r="AC58" s="309">
        <v>1</v>
      </c>
      <c r="AD58" s="309">
        <v>1</v>
      </c>
      <c r="AE58" s="309">
        <v>0</v>
      </c>
      <c r="AF58" s="309">
        <v>0</v>
      </c>
      <c r="AG58" s="309">
        <v>1</v>
      </c>
      <c r="AH58" s="309"/>
      <c r="AI58" s="309"/>
      <c r="AJ58" s="405">
        <v>0</v>
      </c>
      <c r="AK58" s="405">
        <v>0</v>
      </c>
      <c r="AL58" s="406">
        <f t="shared" si="0"/>
        <v>6</v>
      </c>
      <c r="AM58" s="406">
        <f t="shared" si="1"/>
        <v>1</v>
      </c>
      <c r="AN58" s="406">
        <f t="shared" si="2"/>
        <v>5</v>
      </c>
      <c r="AO58" s="99"/>
      <c r="AR58" s="51"/>
    </row>
    <row r="59" spans="2:44" s="266" customFormat="1" ht="25.5" x14ac:dyDescent="0.25">
      <c r="B59" s="399">
        <v>43298.016921296294</v>
      </c>
      <c r="C59" s="400">
        <v>161</v>
      </c>
      <c r="D59" s="263" t="s">
        <v>382</v>
      </c>
      <c r="E59" s="263" t="s">
        <v>34</v>
      </c>
      <c r="F59" s="263" t="s">
        <v>1</v>
      </c>
      <c r="G59" s="37"/>
      <c r="H59" s="409">
        <v>123</v>
      </c>
      <c r="I59" s="407" t="s">
        <v>474</v>
      </c>
      <c r="J59" s="325"/>
      <c r="K59" s="325">
        <v>1</v>
      </c>
      <c r="L59" s="325">
        <v>1</v>
      </c>
      <c r="M59" s="51"/>
      <c r="N59" s="312" t="s">
        <v>7</v>
      </c>
      <c r="O59" s="313">
        <v>168</v>
      </c>
      <c r="P59" s="214" t="s">
        <v>24</v>
      </c>
      <c r="Q59" s="309">
        <v>1</v>
      </c>
      <c r="R59" s="309">
        <v>1</v>
      </c>
      <c r="S59" s="309">
        <v>1</v>
      </c>
      <c r="T59" s="309">
        <v>2</v>
      </c>
      <c r="U59" s="309">
        <v>1</v>
      </c>
      <c r="V59" s="309"/>
      <c r="W59" s="405">
        <v>0</v>
      </c>
      <c r="X59" s="309">
        <v>0</v>
      </c>
      <c r="Y59" s="309">
        <v>1</v>
      </c>
      <c r="Z59" s="309">
        <v>0</v>
      </c>
      <c r="AA59" s="309">
        <v>1</v>
      </c>
      <c r="AB59" s="309">
        <v>0</v>
      </c>
      <c r="AC59" s="309">
        <v>1</v>
      </c>
      <c r="AD59" s="309">
        <v>0</v>
      </c>
      <c r="AE59" s="309">
        <v>2</v>
      </c>
      <c r="AF59" s="309">
        <v>0</v>
      </c>
      <c r="AG59" s="309">
        <v>1</v>
      </c>
      <c r="AH59" s="309"/>
      <c r="AI59" s="309"/>
      <c r="AJ59" s="405">
        <v>0</v>
      </c>
      <c r="AK59" s="405">
        <v>0</v>
      </c>
      <c r="AL59" s="406">
        <f t="shared" si="0"/>
        <v>6</v>
      </c>
      <c r="AM59" s="406">
        <f t="shared" si="1"/>
        <v>0</v>
      </c>
      <c r="AN59" s="406">
        <f t="shared" si="2"/>
        <v>6</v>
      </c>
      <c r="AO59" s="99"/>
      <c r="AR59" s="51"/>
    </row>
    <row r="60" spans="2:44" s="266" customFormat="1" ht="25.5" x14ac:dyDescent="0.25">
      <c r="B60" s="399">
        <v>43298.602037037039</v>
      </c>
      <c r="C60" s="400">
        <v>464</v>
      </c>
      <c r="D60" s="263" t="s">
        <v>390</v>
      </c>
      <c r="E60" s="263" t="s">
        <v>7</v>
      </c>
      <c r="F60" s="263" t="s">
        <v>2</v>
      </c>
      <c r="G60" s="37"/>
      <c r="H60" s="409">
        <v>447</v>
      </c>
      <c r="I60" s="407" t="s">
        <v>647</v>
      </c>
      <c r="J60" s="325"/>
      <c r="K60" s="325">
        <v>1</v>
      </c>
      <c r="L60" s="325">
        <v>1</v>
      </c>
      <c r="M60" s="51"/>
      <c r="N60" s="312" t="s">
        <v>7</v>
      </c>
      <c r="O60" s="313">
        <v>98</v>
      </c>
      <c r="P60" s="214" t="s">
        <v>16</v>
      </c>
      <c r="Q60" s="309">
        <v>1</v>
      </c>
      <c r="R60" s="309">
        <v>1</v>
      </c>
      <c r="S60" s="309">
        <v>1</v>
      </c>
      <c r="T60" s="309">
        <v>1</v>
      </c>
      <c r="U60" s="309">
        <v>1</v>
      </c>
      <c r="V60" s="309">
        <v>1</v>
      </c>
      <c r="W60" s="405">
        <v>0</v>
      </c>
      <c r="X60" s="309">
        <v>0</v>
      </c>
      <c r="Y60" s="309">
        <v>1</v>
      </c>
      <c r="Z60" s="309">
        <v>0</v>
      </c>
      <c r="AA60" s="309">
        <v>1</v>
      </c>
      <c r="AB60" s="309">
        <v>0</v>
      </c>
      <c r="AC60" s="309">
        <v>1</v>
      </c>
      <c r="AD60" s="309">
        <v>0</v>
      </c>
      <c r="AE60" s="309">
        <v>1</v>
      </c>
      <c r="AF60" s="309">
        <v>0</v>
      </c>
      <c r="AG60" s="309">
        <v>1</v>
      </c>
      <c r="AH60" s="309">
        <v>0</v>
      </c>
      <c r="AI60" s="309">
        <v>1</v>
      </c>
      <c r="AJ60" s="405">
        <v>0</v>
      </c>
      <c r="AK60" s="405">
        <v>0</v>
      </c>
      <c r="AL60" s="406">
        <f t="shared" si="0"/>
        <v>6</v>
      </c>
      <c r="AM60" s="406">
        <f t="shared" si="1"/>
        <v>0</v>
      </c>
      <c r="AN60" s="406">
        <f t="shared" si="2"/>
        <v>6</v>
      </c>
      <c r="AO60" s="99"/>
      <c r="AR60" s="51"/>
    </row>
    <row r="61" spans="2:44" s="266" customFormat="1" ht="25.5" x14ac:dyDescent="0.25">
      <c r="B61" s="399">
        <v>43298.659467592595</v>
      </c>
      <c r="C61" s="400">
        <v>196</v>
      </c>
      <c r="D61" s="263" t="s">
        <v>643</v>
      </c>
      <c r="E61" s="263" t="s">
        <v>183</v>
      </c>
      <c r="F61" s="263" t="s">
        <v>1</v>
      </c>
      <c r="G61" s="37"/>
      <c r="H61" s="409">
        <v>499</v>
      </c>
      <c r="I61" s="407" t="s">
        <v>650</v>
      </c>
      <c r="J61" s="325"/>
      <c r="K61" s="325">
        <v>1</v>
      </c>
      <c r="L61" s="325">
        <v>1</v>
      </c>
      <c r="M61" s="51"/>
      <c r="N61" s="289" t="s">
        <v>75</v>
      </c>
      <c r="O61" s="289">
        <v>201</v>
      </c>
      <c r="P61" s="214" t="s">
        <v>177</v>
      </c>
      <c r="Q61" s="309">
        <v>1</v>
      </c>
      <c r="R61" s="309">
        <v>1</v>
      </c>
      <c r="S61" s="309"/>
      <c r="T61" s="309">
        <v>1</v>
      </c>
      <c r="U61" s="309">
        <v>1</v>
      </c>
      <c r="V61" s="309">
        <v>1</v>
      </c>
      <c r="W61" s="405">
        <v>1</v>
      </c>
      <c r="X61" s="309">
        <v>0</v>
      </c>
      <c r="Y61" s="309">
        <v>1</v>
      </c>
      <c r="Z61" s="309">
        <v>0</v>
      </c>
      <c r="AA61" s="309">
        <v>1</v>
      </c>
      <c r="AB61" s="309">
        <v>0</v>
      </c>
      <c r="AC61" s="309">
        <v>0</v>
      </c>
      <c r="AD61" s="309">
        <v>1</v>
      </c>
      <c r="AE61" s="309">
        <v>0</v>
      </c>
      <c r="AF61" s="309">
        <v>0</v>
      </c>
      <c r="AG61" s="309">
        <v>1</v>
      </c>
      <c r="AH61" s="309">
        <v>0</v>
      </c>
      <c r="AI61" s="309">
        <v>1</v>
      </c>
      <c r="AJ61" s="405">
        <v>0</v>
      </c>
      <c r="AK61" s="405">
        <v>1</v>
      </c>
      <c r="AL61" s="406">
        <f t="shared" si="0"/>
        <v>6</v>
      </c>
      <c r="AM61" s="406">
        <f t="shared" si="1"/>
        <v>1</v>
      </c>
      <c r="AN61" s="406">
        <f t="shared" si="2"/>
        <v>5</v>
      </c>
      <c r="AO61" s="99"/>
      <c r="AR61" s="51"/>
    </row>
    <row r="62" spans="2:44" s="266" customFormat="1" ht="24" x14ac:dyDescent="0.25">
      <c r="B62" s="399">
        <v>43298.89435185185</v>
      </c>
      <c r="C62" s="400">
        <v>257</v>
      </c>
      <c r="D62" s="263" t="s">
        <v>450</v>
      </c>
      <c r="E62" s="263" t="s">
        <v>29</v>
      </c>
      <c r="F62" s="263" t="s">
        <v>1</v>
      </c>
      <c r="G62" s="37"/>
      <c r="H62" s="409">
        <v>409</v>
      </c>
      <c r="I62" s="407" t="s">
        <v>652</v>
      </c>
      <c r="J62" s="325">
        <v>1</v>
      </c>
      <c r="K62" s="325"/>
      <c r="L62" s="325">
        <v>1</v>
      </c>
      <c r="M62" s="51"/>
      <c r="N62" s="312" t="s">
        <v>7</v>
      </c>
      <c r="O62" s="289">
        <v>461</v>
      </c>
      <c r="P62" s="214" t="s">
        <v>356</v>
      </c>
      <c r="Q62" s="309">
        <v>1</v>
      </c>
      <c r="R62" s="309"/>
      <c r="S62" s="309"/>
      <c r="T62" s="309">
        <v>0</v>
      </c>
      <c r="U62" s="309">
        <v>1</v>
      </c>
      <c r="V62" s="309">
        <v>2</v>
      </c>
      <c r="W62" s="405">
        <v>2</v>
      </c>
      <c r="X62" s="309">
        <v>1</v>
      </c>
      <c r="Y62" s="309">
        <v>0</v>
      </c>
      <c r="Z62" s="309">
        <v>0</v>
      </c>
      <c r="AA62" s="309">
        <v>0</v>
      </c>
      <c r="AB62" s="309">
        <v>0</v>
      </c>
      <c r="AC62" s="309">
        <v>0</v>
      </c>
      <c r="AD62" s="309">
        <v>0</v>
      </c>
      <c r="AE62" s="309">
        <v>0</v>
      </c>
      <c r="AF62" s="309">
        <v>1</v>
      </c>
      <c r="AG62" s="309">
        <v>0</v>
      </c>
      <c r="AH62" s="309">
        <v>2</v>
      </c>
      <c r="AI62" s="309">
        <v>0</v>
      </c>
      <c r="AJ62" s="405">
        <v>2</v>
      </c>
      <c r="AK62" s="405">
        <v>0</v>
      </c>
      <c r="AL62" s="406">
        <f t="shared" si="0"/>
        <v>6</v>
      </c>
      <c r="AM62" s="406">
        <f t="shared" si="1"/>
        <v>6</v>
      </c>
      <c r="AN62" s="406">
        <f t="shared" si="2"/>
        <v>0</v>
      </c>
      <c r="AO62" s="99"/>
      <c r="AR62" s="51"/>
    </row>
    <row r="63" spans="2:44" s="266" customFormat="1" ht="25.5" x14ac:dyDescent="0.25">
      <c r="B63" s="399">
        <v>43299.002627314818</v>
      </c>
      <c r="C63" s="400">
        <v>506</v>
      </c>
      <c r="D63" s="263" t="s">
        <v>452</v>
      </c>
      <c r="E63" s="263" t="s">
        <v>7</v>
      </c>
      <c r="F63" s="263" t="s">
        <v>2</v>
      </c>
      <c r="G63" s="37"/>
      <c r="H63" s="409">
        <v>553</v>
      </c>
      <c r="I63" s="407" t="s">
        <v>653</v>
      </c>
      <c r="J63" s="325">
        <v>1</v>
      </c>
      <c r="K63" s="325"/>
      <c r="L63" s="325">
        <v>1</v>
      </c>
      <c r="M63" s="51"/>
      <c r="N63" s="312" t="s">
        <v>63</v>
      </c>
      <c r="O63" s="313">
        <v>147</v>
      </c>
      <c r="P63" s="214" t="s">
        <v>64</v>
      </c>
      <c r="Q63" s="309">
        <v>2</v>
      </c>
      <c r="R63" s="309">
        <v>1</v>
      </c>
      <c r="S63" s="309">
        <v>1</v>
      </c>
      <c r="T63" s="309">
        <v>1</v>
      </c>
      <c r="U63" s="309"/>
      <c r="V63" s="309"/>
      <c r="W63" s="405">
        <v>0</v>
      </c>
      <c r="X63" s="309">
        <v>0</v>
      </c>
      <c r="Y63" s="309">
        <v>2</v>
      </c>
      <c r="Z63" s="309">
        <v>0</v>
      </c>
      <c r="AA63" s="309">
        <v>1</v>
      </c>
      <c r="AB63" s="309">
        <v>0</v>
      </c>
      <c r="AC63" s="309">
        <v>1</v>
      </c>
      <c r="AD63" s="309">
        <v>1</v>
      </c>
      <c r="AE63" s="309">
        <v>0</v>
      </c>
      <c r="AF63" s="309"/>
      <c r="AG63" s="309"/>
      <c r="AH63" s="309"/>
      <c r="AI63" s="309"/>
      <c r="AJ63" s="405">
        <v>0</v>
      </c>
      <c r="AK63" s="405">
        <v>0</v>
      </c>
      <c r="AL63" s="406">
        <f t="shared" si="0"/>
        <v>5</v>
      </c>
      <c r="AM63" s="406">
        <f t="shared" si="1"/>
        <v>1</v>
      </c>
      <c r="AN63" s="406">
        <f t="shared" si="2"/>
        <v>4</v>
      </c>
      <c r="AO63" s="99"/>
      <c r="AR63" s="51"/>
    </row>
    <row r="64" spans="2:44" s="266" customFormat="1" x14ac:dyDescent="0.25">
      <c r="B64" s="399">
        <v>43299.763773148145</v>
      </c>
      <c r="C64" s="400">
        <v>460</v>
      </c>
      <c r="D64" s="263" t="s">
        <v>644</v>
      </c>
      <c r="E64" s="263" t="s">
        <v>103</v>
      </c>
      <c r="F64" s="263" t="s">
        <v>2</v>
      </c>
      <c r="G64" s="37"/>
      <c r="H64" s="409">
        <v>152</v>
      </c>
      <c r="I64" s="407" t="s">
        <v>654</v>
      </c>
      <c r="J64" s="325"/>
      <c r="K64" s="325">
        <v>1</v>
      </c>
      <c r="L64" s="325">
        <v>1</v>
      </c>
      <c r="M64" s="51"/>
      <c r="N64" s="312" t="s">
        <v>34</v>
      </c>
      <c r="O64" s="313">
        <v>113</v>
      </c>
      <c r="P64" s="214" t="s">
        <v>108</v>
      </c>
      <c r="Q64" s="309">
        <v>2</v>
      </c>
      <c r="R64" s="309">
        <v>1</v>
      </c>
      <c r="S64" s="309">
        <v>1</v>
      </c>
      <c r="T64" s="309">
        <v>0</v>
      </c>
      <c r="U64" s="309">
        <v>1</v>
      </c>
      <c r="V64" s="309"/>
      <c r="W64" s="405">
        <v>0</v>
      </c>
      <c r="X64" s="309">
        <v>1</v>
      </c>
      <c r="Y64" s="309">
        <v>1</v>
      </c>
      <c r="Z64" s="309">
        <v>0</v>
      </c>
      <c r="AA64" s="309">
        <v>1</v>
      </c>
      <c r="AB64" s="309">
        <v>0</v>
      </c>
      <c r="AC64" s="309">
        <v>1</v>
      </c>
      <c r="AD64" s="309">
        <v>0</v>
      </c>
      <c r="AE64" s="309">
        <v>0</v>
      </c>
      <c r="AF64" s="309">
        <v>0</v>
      </c>
      <c r="AG64" s="309">
        <v>1</v>
      </c>
      <c r="AH64" s="309"/>
      <c r="AI64" s="309"/>
      <c r="AJ64" s="405">
        <v>0</v>
      </c>
      <c r="AK64" s="405">
        <v>0</v>
      </c>
      <c r="AL64" s="406">
        <f t="shared" si="0"/>
        <v>5</v>
      </c>
      <c r="AM64" s="406">
        <f t="shared" si="1"/>
        <v>1</v>
      </c>
      <c r="AN64" s="406">
        <f t="shared" si="2"/>
        <v>4</v>
      </c>
      <c r="AO64" s="99"/>
      <c r="AR64" s="51"/>
    </row>
    <row r="65" spans="2:44" s="266" customFormat="1" x14ac:dyDescent="0.25">
      <c r="B65" s="399">
        <v>43299.907916666663</v>
      </c>
      <c r="C65" s="400">
        <v>454</v>
      </c>
      <c r="D65" s="263" t="s">
        <v>645</v>
      </c>
      <c r="E65" s="263" t="s">
        <v>7</v>
      </c>
      <c r="F65" s="263" t="s">
        <v>658</v>
      </c>
      <c r="G65" s="37"/>
      <c r="H65" s="324" t="s">
        <v>3</v>
      </c>
      <c r="I65" s="324"/>
      <c r="J65" s="325">
        <v>50</v>
      </c>
      <c r="K65" s="325">
        <v>46</v>
      </c>
      <c r="L65" s="325">
        <v>96</v>
      </c>
      <c r="M65" s="51"/>
      <c r="N65" s="312" t="s">
        <v>39</v>
      </c>
      <c r="O65" s="289">
        <v>385</v>
      </c>
      <c r="P65" s="214" t="s">
        <v>62</v>
      </c>
      <c r="Q65" s="309">
        <v>1</v>
      </c>
      <c r="R65" s="309"/>
      <c r="S65" s="309">
        <v>1</v>
      </c>
      <c r="T65" s="309">
        <v>2</v>
      </c>
      <c r="U65" s="309">
        <v>1</v>
      </c>
      <c r="V65" s="309"/>
      <c r="W65" s="405">
        <v>0</v>
      </c>
      <c r="X65" s="309">
        <v>0</v>
      </c>
      <c r="Y65" s="309">
        <v>1</v>
      </c>
      <c r="Z65" s="309">
        <v>0</v>
      </c>
      <c r="AA65" s="309">
        <v>0</v>
      </c>
      <c r="AB65" s="309">
        <v>1</v>
      </c>
      <c r="AC65" s="309">
        <v>0</v>
      </c>
      <c r="AD65" s="309">
        <v>1</v>
      </c>
      <c r="AE65" s="309">
        <v>1</v>
      </c>
      <c r="AF65" s="309">
        <v>1</v>
      </c>
      <c r="AG65" s="309">
        <v>0</v>
      </c>
      <c r="AH65" s="309"/>
      <c r="AI65" s="309"/>
      <c r="AJ65" s="405">
        <v>0</v>
      </c>
      <c r="AK65" s="405">
        <v>0</v>
      </c>
      <c r="AL65" s="406">
        <f t="shared" si="0"/>
        <v>5</v>
      </c>
      <c r="AM65" s="406">
        <f t="shared" si="1"/>
        <v>3</v>
      </c>
      <c r="AN65" s="406">
        <f t="shared" si="2"/>
        <v>2</v>
      </c>
      <c r="AO65" s="99"/>
      <c r="AR65" s="51"/>
    </row>
    <row r="66" spans="2:44" s="266" customFormat="1" x14ac:dyDescent="0.25">
      <c r="B66" s="399">
        <v>43299.916331018518</v>
      </c>
      <c r="C66" s="400">
        <v>183</v>
      </c>
      <c r="D66" s="263" t="s">
        <v>632</v>
      </c>
      <c r="E66" s="263" t="s">
        <v>29</v>
      </c>
      <c r="F66" s="263" t="s">
        <v>2</v>
      </c>
      <c r="G66" s="37"/>
      <c r="H66" s="51"/>
      <c r="I66" s="51"/>
      <c r="J66" s="51"/>
      <c r="K66" s="51"/>
      <c r="L66" s="51"/>
      <c r="M66" s="51"/>
      <c r="N66" s="289" t="s">
        <v>17</v>
      </c>
      <c r="O66" s="289">
        <v>470</v>
      </c>
      <c r="P66" s="214" t="s">
        <v>416</v>
      </c>
      <c r="Q66" s="309">
        <v>0</v>
      </c>
      <c r="R66" s="309">
        <v>1</v>
      </c>
      <c r="S66" s="309">
        <v>1</v>
      </c>
      <c r="T66" s="309">
        <v>1</v>
      </c>
      <c r="U66" s="309">
        <v>2</v>
      </c>
      <c r="V66" s="309"/>
      <c r="W66" s="405">
        <v>0</v>
      </c>
      <c r="X66" s="309">
        <v>0</v>
      </c>
      <c r="Y66" s="309">
        <v>0</v>
      </c>
      <c r="Z66" s="309">
        <v>1</v>
      </c>
      <c r="AA66" s="309">
        <v>0</v>
      </c>
      <c r="AB66" s="309">
        <v>0</v>
      </c>
      <c r="AC66" s="309">
        <v>1</v>
      </c>
      <c r="AD66" s="309">
        <v>1</v>
      </c>
      <c r="AE66" s="309">
        <v>0</v>
      </c>
      <c r="AF66" s="309">
        <v>0</v>
      </c>
      <c r="AG66" s="309">
        <v>2</v>
      </c>
      <c r="AH66" s="309"/>
      <c r="AI66" s="309"/>
      <c r="AJ66" s="405">
        <v>0</v>
      </c>
      <c r="AK66" s="405">
        <v>0</v>
      </c>
      <c r="AL66" s="406">
        <f t="shared" si="0"/>
        <v>5</v>
      </c>
      <c r="AM66" s="406">
        <f t="shared" si="1"/>
        <v>2</v>
      </c>
      <c r="AN66" s="406">
        <f t="shared" si="2"/>
        <v>3</v>
      </c>
      <c r="AO66" s="99"/>
      <c r="AR66" s="51"/>
    </row>
    <row r="67" spans="2:44" s="266" customFormat="1" x14ac:dyDescent="0.25">
      <c r="B67" s="399">
        <v>43299.923310185186</v>
      </c>
      <c r="C67" s="400">
        <v>183</v>
      </c>
      <c r="D67" s="263" t="s">
        <v>632</v>
      </c>
      <c r="E67" s="263" t="s">
        <v>29</v>
      </c>
      <c r="F67" s="263" t="s">
        <v>2</v>
      </c>
      <c r="G67" s="37"/>
      <c r="H67" s="51"/>
      <c r="I67" s="51"/>
      <c r="J67" s="51"/>
      <c r="K67" s="51"/>
      <c r="L67" s="51"/>
      <c r="M67" s="51"/>
      <c r="N67" s="312" t="s">
        <v>7</v>
      </c>
      <c r="O67" s="313">
        <v>186</v>
      </c>
      <c r="P67" s="214" t="s">
        <v>33</v>
      </c>
      <c r="Q67" s="309">
        <v>0</v>
      </c>
      <c r="R67" s="309"/>
      <c r="S67" s="309"/>
      <c r="T67" s="309">
        <v>2</v>
      </c>
      <c r="U67" s="309">
        <v>3</v>
      </c>
      <c r="V67" s="309"/>
      <c r="W67" s="405">
        <v>0</v>
      </c>
      <c r="X67" s="309">
        <v>0</v>
      </c>
      <c r="Y67" s="309">
        <v>0</v>
      </c>
      <c r="Z67" s="309">
        <v>0</v>
      </c>
      <c r="AA67" s="309">
        <v>0</v>
      </c>
      <c r="AB67" s="309">
        <v>0</v>
      </c>
      <c r="AC67" s="309">
        <v>0</v>
      </c>
      <c r="AD67" s="309">
        <v>1</v>
      </c>
      <c r="AE67" s="309">
        <v>1</v>
      </c>
      <c r="AF67" s="309">
        <v>0</v>
      </c>
      <c r="AG67" s="309">
        <v>3</v>
      </c>
      <c r="AH67" s="309"/>
      <c r="AI67" s="309"/>
      <c r="AJ67" s="405">
        <v>0</v>
      </c>
      <c r="AK67" s="405">
        <v>0</v>
      </c>
      <c r="AL67" s="406">
        <f t="shared" si="0"/>
        <v>5</v>
      </c>
      <c r="AM67" s="406">
        <f t="shared" si="1"/>
        <v>1</v>
      </c>
      <c r="AN67" s="406">
        <f t="shared" si="2"/>
        <v>4</v>
      </c>
      <c r="AO67" s="99"/>
      <c r="AR67" s="51"/>
    </row>
    <row r="68" spans="2:44" s="266" customFormat="1" x14ac:dyDescent="0.25">
      <c r="B68" s="399">
        <v>43299.979560185187</v>
      </c>
      <c r="C68" s="400">
        <v>455</v>
      </c>
      <c r="D68" s="263" t="s">
        <v>646</v>
      </c>
      <c r="E68" s="263" t="s">
        <v>183</v>
      </c>
      <c r="F68" s="263" t="s">
        <v>2</v>
      </c>
      <c r="G68" s="37"/>
      <c r="H68" s="51"/>
      <c r="I68" s="51"/>
      <c r="J68" s="51"/>
      <c r="K68" s="51"/>
      <c r="L68" s="51"/>
      <c r="M68" s="51"/>
      <c r="N68" s="289" t="s">
        <v>19</v>
      </c>
      <c r="O68" s="289">
        <v>444</v>
      </c>
      <c r="P68" s="214" t="s">
        <v>37</v>
      </c>
      <c r="Q68" s="309">
        <v>1</v>
      </c>
      <c r="R68" s="309">
        <v>2</v>
      </c>
      <c r="S68" s="309">
        <v>1</v>
      </c>
      <c r="T68" s="309">
        <v>0</v>
      </c>
      <c r="U68" s="309"/>
      <c r="V68" s="309">
        <v>1</v>
      </c>
      <c r="W68" s="405">
        <v>0</v>
      </c>
      <c r="X68" s="309">
        <v>1</v>
      </c>
      <c r="Y68" s="309">
        <v>0</v>
      </c>
      <c r="Z68" s="309">
        <v>2</v>
      </c>
      <c r="AA68" s="309">
        <v>0</v>
      </c>
      <c r="AB68" s="309">
        <v>1</v>
      </c>
      <c r="AC68" s="309">
        <v>0</v>
      </c>
      <c r="AD68" s="309">
        <v>0</v>
      </c>
      <c r="AE68" s="309">
        <v>0</v>
      </c>
      <c r="AF68" s="309"/>
      <c r="AG68" s="309"/>
      <c r="AH68" s="309">
        <v>1</v>
      </c>
      <c r="AI68" s="309">
        <v>0</v>
      </c>
      <c r="AJ68" s="405">
        <v>0</v>
      </c>
      <c r="AK68" s="405">
        <v>0</v>
      </c>
      <c r="AL68" s="406">
        <f t="shared" si="0"/>
        <v>5</v>
      </c>
      <c r="AM68" s="406">
        <f t="shared" si="1"/>
        <v>5</v>
      </c>
      <c r="AN68" s="406">
        <f t="shared" si="2"/>
        <v>0</v>
      </c>
      <c r="AO68" s="99"/>
      <c r="AR68" s="51"/>
    </row>
    <row r="69" spans="2:44" s="266" customFormat="1" ht="24" x14ac:dyDescent="0.25">
      <c r="B69" s="399">
        <v>43300.584548611114</v>
      </c>
      <c r="C69" s="400">
        <v>382</v>
      </c>
      <c r="D69" s="263" t="s">
        <v>395</v>
      </c>
      <c r="E69" s="263" t="s">
        <v>136</v>
      </c>
      <c r="F69" s="263" t="s">
        <v>2</v>
      </c>
      <c r="G69" s="37"/>
      <c r="H69" s="51"/>
      <c r="I69" s="51"/>
      <c r="J69" s="51"/>
      <c r="K69" s="51"/>
      <c r="L69" s="51"/>
      <c r="M69" s="51"/>
      <c r="N69" s="312" t="s">
        <v>7</v>
      </c>
      <c r="O69" s="313">
        <v>163</v>
      </c>
      <c r="P69" s="214" t="s">
        <v>84</v>
      </c>
      <c r="Q69" s="309">
        <v>0</v>
      </c>
      <c r="R69" s="309">
        <v>2</v>
      </c>
      <c r="S69" s="309"/>
      <c r="T69" s="309">
        <v>2</v>
      </c>
      <c r="U69" s="309"/>
      <c r="V69" s="309">
        <v>1</v>
      </c>
      <c r="W69" s="405">
        <v>0</v>
      </c>
      <c r="X69" s="309">
        <v>0</v>
      </c>
      <c r="Y69" s="309">
        <v>0</v>
      </c>
      <c r="Z69" s="309">
        <v>2</v>
      </c>
      <c r="AA69" s="309">
        <v>0</v>
      </c>
      <c r="AB69" s="309">
        <v>0</v>
      </c>
      <c r="AC69" s="309">
        <v>0</v>
      </c>
      <c r="AD69" s="309">
        <v>2</v>
      </c>
      <c r="AE69" s="309">
        <v>0</v>
      </c>
      <c r="AF69" s="309"/>
      <c r="AG69" s="309"/>
      <c r="AH69" s="309">
        <v>0</v>
      </c>
      <c r="AI69" s="309">
        <v>1</v>
      </c>
      <c r="AJ69" s="405">
        <v>0</v>
      </c>
      <c r="AK69" s="405">
        <v>0</v>
      </c>
      <c r="AL69" s="406">
        <f t="shared" si="0"/>
        <v>5</v>
      </c>
      <c r="AM69" s="406">
        <f t="shared" si="1"/>
        <v>4</v>
      </c>
      <c r="AN69" s="406">
        <f t="shared" si="2"/>
        <v>1</v>
      </c>
      <c r="AO69" s="99"/>
      <c r="AR69" s="51"/>
    </row>
    <row r="70" spans="2:44" s="266" customFormat="1" x14ac:dyDescent="0.25">
      <c r="B70" s="399">
        <v>43300.609027777777</v>
      </c>
      <c r="C70" s="400">
        <v>157</v>
      </c>
      <c r="D70" s="263" t="s">
        <v>630</v>
      </c>
      <c r="E70" s="263" t="s">
        <v>7</v>
      </c>
      <c r="F70" s="263" t="s">
        <v>658</v>
      </c>
      <c r="G70" s="37"/>
      <c r="H70" s="51"/>
      <c r="I70" s="51"/>
      <c r="J70" s="51"/>
      <c r="K70" s="51"/>
      <c r="L70" s="51"/>
      <c r="M70" s="51"/>
      <c r="N70" s="312" t="s">
        <v>56</v>
      </c>
      <c r="O70" s="313">
        <v>123</v>
      </c>
      <c r="P70" s="214" t="s">
        <v>57</v>
      </c>
      <c r="Q70" s="309">
        <v>0</v>
      </c>
      <c r="R70" s="309">
        <v>3</v>
      </c>
      <c r="S70" s="309"/>
      <c r="T70" s="309">
        <v>0</v>
      </c>
      <c r="U70" s="309">
        <v>1</v>
      </c>
      <c r="V70" s="309"/>
      <c r="W70" s="405">
        <v>1</v>
      </c>
      <c r="X70" s="309">
        <v>0</v>
      </c>
      <c r="Y70" s="309">
        <v>0</v>
      </c>
      <c r="Z70" s="309">
        <v>0</v>
      </c>
      <c r="AA70" s="309">
        <v>3</v>
      </c>
      <c r="AB70" s="309">
        <v>0</v>
      </c>
      <c r="AC70" s="309">
        <v>0</v>
      </c>
      <c r="AD70" s="309">
        <v>0</v>
      </c>
      <c r="AE70" s="309">
        <v>0</v>
      </c>
      <c r="AF70" s="309">
        <v>0</v>
      </c>
      <c r="AG70" s="309">
        <v>1</v>
      </c>
      <c r="AH70" s="309"/>
      <c r="AI70" s="309"/>
      <c r="AJ70" s="405">
        <v>0</v>
      </c>
      <c r="AK70" s="405">
        <v>1</v>
      </c>
      <c r="AL70" s="406">
        <f t="shared" si="0"/>
        <v>5</v>
      </c>
      <c r="AM70" s="406">
        <f t="shared" si="1"/>
        <v>0</v>
      </c>
      <c r="AN70" s="406">
        <f t="shared" si="2"/>
        <v>5</v>
      </c>
      <c r="AO70" s="99"/>
      <c r="AR70" s="51"/>
    </row>
    <row r="71" spans="2:44" s="266" customFormat="1" ht="24" x14ac:dyDescent="0.25">
      <c r="B71" s="399">
        <v>43300.945706018516</v>
      </c>
      <c r="C71" s="400">
        <v>383</v>
      </c>
      <c r="D71" s="263" t="s">
        <v>483</v>
      </c>
      <c r="E71" s="263" t="s">
        <v>7</v>
      </c>
      <c r="F71" s="263" t="s">
        <v>658</v>
      </c>
      <c r="G71" s="37"/>
      <c r="H71" s="51"/>
      <c r="I71" s="51"/>
      <c r="J71" s="51"/>
      <c r="K71" s="51"/>
      <c r="L71" s="51"/>
      <c r="M71" s="51"/>
      <c r="N71" s="289" t="s">
        <v>7</v>
      </c>
      <c r="O71" s="289">
        <v>229</v>
      </c>
      <c r="P71" s="214" t="s">
        <v>156</v>
      </c>
      <c r="Q71" s="309">
        <v>1</v>
      </c>
      <c r="R71" s="309"/>
      <c r="S71" s="309"/>
      <c r="T71" s="309">
        <v>1</v>
      </c>
      <c r="U71" s="309">
        <v>1</v>
      </c>
      <c r="V71" s="309">
        <v>1</v>
      </c>
      <c r="W71" s="405">
        <v>1</v>
      </c>
      <c r="X71" s="309">
        <v>0</v>
      </c>
      <c r="Y71" s="309">
        <v>1</v>
      </c>
      <c r="Z71" s="309">
        <v>0</v>
      </c>
      <c r="AA71" s="309">
        <v>0</v>
      </c>
      <c r="AB71" s="309">
        <v>0</v>
      </c>
      <c r="AC71" s="309">
        <v>0</v>
      </c>
      <c r="AD71" s="309">
        <v>0</v>
      </c>
      <c r="AE71" s="309">
        <v>1</v>
      </c>
      <c r="AF71" s="309">
        <v>0</v>
      </c>
      <c r="AG71" s="309">
        <v>1</v>
      </c>
      <c r="AH71" s="309">
        <v>0</v>
      </c>
      <c r="AI71" s="309">
        <v>1</v>
      </c>
      <c r="AJ71" s="405">
        <v>0</v>
      </c>
      <c r="AK71" s="405">
        <v>1</v>
      </c>
      <c r="AL71" s="406">
        <f t="shared" si="0"/>
        <v>5</v>
      </c>
      <c r="AM71" s="406">
        <f t="shared" si="1"/>
        <v>0</v>
      </c>
      <c r="AN71" s="406">
        <f t="shared" si="2"/>
        <v>5</v>
      </c>
      <c r="AO71" s="99"/>
      <c r="AR71" s="51"/>
    </row>
    <row r="72" spans="2:44" s="266" customFormat="1" ht="24" x14ac:dyDescent="0.25">
      <c r="B72" s="399">
        <v>43302.61824074074</v>
      </c>
      <c r="C72" s="400">
        <v>383</v>
      </c>
      <c r="D72" s="263" t="s">
        <v>483</v>
      </c>
      <c r="E72" s="263" t="s">
        <v>7</v>
      </c>
      <c r="F72" s="263" t="s">
        <v>2</v>
      </c>
      <c r="G72" s="37"/>
      <c r="H72" s="51"/>
      <c r="I72" s="51"/>
      <c r="J72" s="51"/>
      <c r="K72" s="51"/>
      <c r="L72" s="51"/>
      <c r="M72" s="51"/>
      <c r="N72" s="289" t="s">
        <v>7</v>
      </c>
      <c r="O72" s="289">
        <v>389</v>
      </c>
      <c r="P72" s="214" t="s">
        <v>101</v>
      </c>
      <c r="Q72" s="309">
        <v>1</v>
      </c>
      <c r="R72" s="309">
        <v>2</v>
      </c>
      <c r="S72" s="309"/>
      <c r="T72" s="309">
        <v>0</v>
      </c>
      <c r="U72" s="309"/>
      <c r="V72" s="309"/>
      <c r="W72" s="405">
        <v>2</v>
      </c>
      <c r="X72" s="309">
        <v>0</v>
      </c>
      <c r="Y72" s="309">
        <v>1</v>
      </c>
      <c r="Z72" s="309">
        <v>0</v>
      </c>
      <c r="AA72" s="309">
        <v>2</v>
      </c>
      <c r="AB72" s="309">
        <v>0</v>
      </c>
      <c r="AC72" s="309">
        <v>0</v>
      </c>
      <c r="AD72" s="309">
        <v>0</v>
      </c>
      <c r="AE72" s="309">
        <v>0</v>
      </c>
      <c r="AF72" s="309"/>
      <c r="AG72" s="309"/>
      <c r="AH72" s="309"/>
      <c r="AI72" s="309"/>
      <c r="AJ72" s="405">
        <v>1</v>
      </c>
      <c r="AK72" s="405">
        <v>1</v>
      </c>
      <c r="AL72" s="406">
        <f t="shared" si="0"/>
        <v>5</v>
      </c>
      <c r="AM72" s="406">
        <f t="shared" si="1"/>
        <v>1</v>
      </c>
      <c r="AN72" s="406">
        <f t="shared" si="2"/>
        <v>4</v>
      </c>
      <c r="AO72" s="99"/>
      <c r="AR72" s="51"/>
    </row>
    <row r="73" spans="2:44" s="266" customFormat="1" x14ac:dyDescent="0.25">
      <c r="B73" s="399">
        <v>43302.696469907409</v>
      </c>
      <c r="C73" s="400">
        <v>123</v>
      </c>
      <c r="D73" s="263" t="s">
        <v>474</v>
      </c>
      <c r="E73" s="263" t="s">
        <v>56</v>
      </c>
      <c r="F73" s="263" t="s">
        <v>1</v>
      </c>
      <c r="G73" s="37"/>
      <c r="H73" s="51"/>
      <c r="I73" s="51"/>
      <c r="J73" s="51"/>
      <c r="K73" s="51"/>
      <c r="L73" s="51"/>
      <c r="M73" s="51"/>
      <c r="N73" s="289" t="s">
        <v>7</v>
      </c>
      <c r="O73" s="289">
        <v>251</v>
      </c>
      <c r="P73" s="214" t="s">
        <v>25</v>
      </c>
      <c r="Q73" s="309">
        <v>0</v>
      </c>
      <c r="R73" s="309">
        <v>1</v>
      </c>
      <c r="S73" s="309">
        <v>3</v>
      </c>
      <c r="T73" s="309">
        <v>0</v>
      </c>
      <c r="U73" s="309"/>
      <c r="V73" s="309"/>
      <c r="W73" s="405">
        <v>0</v>
      </c>
      <c r="X73" s="309">
        <v>0</v>
      </c>
      <c r="Y73" s="309">
        <v>0</v>
      </c>
      <c r="Z73" s="309">
        <v>0</v>
      </c>
      <c r="AA73" s="309">
        <v>1</v>
      </c>
      <c r="AB73" s="309">
        <v>1</v>
      </c>
      <c r="AC73" s="309">
        <v>2</v>
      </c>
      <c r="AD73" s="309">
        <v>0</v>
      </c>
      <c r="AE73" s="309">
        <v>0</v>
      </c>
      <c r="AF73" s="309"/>
      <c r="AG73" s="309"/>
      <c r="AH73" s="309"/>
      <c r="AI73" s="309"/>
      <c r="AJ73" s="405">
        <v>0</v>
      </c>
      <c r="AK73" s="405">
        <v>0</v>
      </c>
      <c r="AL73" s="406">
        <f t="shared" si="0"/>
        <v>4</v>
      </c>
      <c r="AM73" s="406">
        <f t="shared" si="1"/>
        <v>1</v>
      </c>
      <c r="AN73" s="406">
        <f t="shared" si="2"/>
        <v>3</v>
      </c>
      <c r="AO73" s="99"/>
      <c r="AR73" s="51"/>
    </row>
    <row r="74" spans="2:44" s="266" customFormat="1" x14ac:dyDescent="0.25">
      <c r="B74" s="399">
        <v>43302.749085648145</v>
      </c>
      <c r="C74" s="400">
        <v>378</v>
      </c>
      <c r="D74" s="263" t="s">
        <v>638</v>
      </c>
      <c r="E74" s="263" t="s">
        <v>7</v>
      </c>
      <c r="F74" s="263" t="s">
        <v>2</v>
      </c>
      <c r="G74" s="37"/>
      <c r="H74" s="51"/>
      <c r="I74" s="51"/>
      <c r="J74" s="51"/>
      <c r="K74" s="51"/>
      <c r="L74" s="51"/>
      <c r="M74" s="51"/>
      <c r="N74" s="289" t="s">
        <v>7</v>
      </c>
      <c r="O74" s="289">
        <v>496</v>
      </c>
      <c r="P74" s="214" t="s">
        <v>414</v>
      </c>
      <c r="Q74" s="309">
        <v>1</v>
      </c>
      <c r="R74" s="309">
        <v>1</v>
      </c>
      <c r="S74" s="309">
        <v>1</v>
      </c>
      <c r="T74" s="309">
        <v>1</v>
      </c>
      <c r="U74" s="309"/>
      <c r="V74" s="309"/>
      <c r="W74" s="405">
        <v>0</v>
      </c>
      <c r="X74" s="309">
        <v>0</v>
      </c>
      <c r="Y74" s="309">
        <v>1</v>
      </c>
      <c r="Z74" s="309">
        <v>1</v>
      </c>
      <c r="AA74" s="309">
        <v>0</v>
      </c>
      <c r="AB74" s="309">
        <v>1</v>
      </c>
      <c r="AC74" s="309">
        <v>0</v>
      </c>
      <c r="AD74" s="309">
        <v>1</v>
      </c>
      <c r="AE74" s="309">
        <v>0</v>
      </c>
      <c r="AF74" s="309"/>
      <c r="AG74" s="309"/>
      <c r="AH74" s="309"/>
      <c r="AI74" s="309"/>
      <c r="AJ74" s="405">
        <v>0</v>
      </c>
      <c r="AK74" s="405">
        <v>0</v>
      </c>
      <c r="AL74" s="406">
        <f t="shared" si="0"/>
        <v>4</v>
      </c>
      <c r="AM74" s="406">
        <f t="shared" si="1"/>
        <v>3</v>
      </c>
      <c r="AN74" s="406">
        <f t="shared" si="2"/>
        <v>1</v>
      </c>
      <c r="AO74" s="99"/>
      <c r="AR74" s="51"/>
    </row>
    <row r="75" spans="2:44" s="266" customFormat="1" ht="24" x14ac:dyDescent="0.25">
      <c r="B75" s="399">
        <v>43303.078958333332</v>
      </c>
      <c r="C75" s="400">
        <v>447</v>
      </c>
      <c r="D75" s="263" t="s">
        <v>647</v>
      </c>
      <c r="E75" s="263" t="s">
        <v>87</v>
      </c>
      <c r="F75" s="263" t="s">
        <v>1</v>
      </c>
      <c r="G75" s="37"/>
      <c r="H75" s="51"/>
      <c r="I75" s="51"/>
      <c r="J75" s="51"/>
      <c r="K75" s="51"/>
      <c r="L75" s="51"/>
      <c r="M75" s="51"/>
      <c r="N75" s="312" t="s">
        <v>34</v>
      </c>
      <c r="O75" s="313">
        <v>175</v>
      </c>
      <c r="P75" s="214" t="s">
        <v>35</v>
      </c>
      <c r="Q75" s="309">
        <v>0</v>
      </c>
      <c r="R75" s="309">
        <v>1</v>
      </c>
      <c r="S75" s="309"/>
      <c r="T75" s="309">
        <v>3</v>
      </c>
      <c r="U75" s="309"/>
      <c r="V75" s="309"/>
      <c r="W75" s="405">
        <v>0</v>
      </c>
      <c r="X75" s="309">
        <v>0</v>
      </c>
      <c r="Y75" s="309">
        <v>0</v>
      </c>
      <c r="Z75" s="309">
        <v>1</v>
      </c>
      <c r="AA75" s="309">
        <v>0</v>
      </c>
      <c r="AB75" s="309">
        <v>0</v>
      </c>
      <c r="AC75" s="309">
        <v>0</v>
      </c>
      <c r="AD75" s="309">
        <v>2</v>
      </c>
      <c r="AE75" s="309">
        <v>1</v>
      </c>
      <c r="AF75" s="309"/>
      <c r="AG75" s="309"/>
      <c r="AH75" s="309"/>
      <c r="AI75" s="309"/>
      <c r="AJ75" s="405">
        <v>0</v>
      </c>
      <c r="AK75" s="405">
        <v>0</v>
      </c>
      <c r="AL75" s="406">
        <f t="shared" si="0"/>
        <v>4</v>
      </c>
      <c r="AM75" s="406">
        <f t="shared" si="1"/>
        <v>3</v>
      </c>
      <c r="AN75" s="406">
        <f t="shared" si="2"/>
        <v>1</v>
      </c>
      <c r="AO75" s="99"/>
      <c r="AR75" s="51"/>
    </row>
    <row r="76" spans="2:44" s="266" customFormat="1" x14ac:dyDescent="0.25">
      <c r="B76" s="399">
        <v>43303.699479166666</v>
      </c>
      <c r="C76" s="400">
        <v>418</v>
      </c>
      <c r="D76" s="263" t="s">
        <v>648</v>
      </c>
      <c r="E76" s="263" t="s">
        <v>343</v>
      </c>
      <c r="F76" s="263" t="s">
        <v>560</v>
      </c>
      <c r="G76" s="37"/>
      <c r="H76" s="51"/>
      <c r="I76" s="51"/>
      <c r="J76" s="51"/>
      <c r="K76" s="51"/>
      <c r="L76" s="51"/>
      <c r="M76" s="51"/>
      <c r="N76" s="289" t="s">
        <v>17</v>
      </c>
      <c r="O76" s="289">
        <v>456</v>
      </c>
      <c r="P76" s="289" t="s">
        <v>256</v>
      </c>
      <c r="Q76" s="309">
        <v>0</v>
      </c>
      <c r="R76" s="309"/>
      <c r="S76" s="309">
        <v>1</v>
      </c>
      <c r="T76" s="309">
        <v>3</v>
      </c>
      <c r="U76" s="309"/>
      <c r="V76" s="309"/>
      <c r="W76" s="405">
        <v>0</v>
      </c>
      <c r="X76" s="309">
        <v>0</v>
      </c>
      <c r="Y76" s="309">
        <v>0</v>
      </c>
      <c r="Z76" s="309">
        <v>0</v>
      </c>
      <c r="AA76" s="309">
        <v>0</v>
      </c>
      <c r="AB76" s="309">
        <v>1</v>
      </c>
      <c r="AC76" s="309">
        <v>0</v>
      </c>
      <c r="AD76" s="309">
        <v>1</v>
      </c>
      <c r="AE76" s="309">
        <v>2</v>
      </c>
      <c r="AF76" s="309"/>
      <c r="AG76" s="309"/>
      <c r="AH76" s="309"/>
      <c r="AI76" s="309"/>
      <c r="AJ76" s="405">
        <v>0</v>
      </c>
      <c r="AK76" s="405">
        <v>0</v>
      </c>
      <c r="AL76" s="406">
        <f t="shared" si="0"/>
        <v>4</v>
      </c>
      <c r="AM76" s="406">
        <f t="shared" si="1"/>
        <v>2</v>
      </c>
      <c r="AN76" s="406">
        <f t="shared" si="2"/>
        <v>2</v>
      </c>
      <c r="AO76" s="99"/>
      <c r="AR76" s="51"/>
    </row>
    <row r="77" spans="2:44" s="266" customFormat="1" x14ac:dyDescent="0.25">
      <c r="B77" s="399">
        <v>43303.738379629627</v>
      </c>
      <c r="C77" s="400">
        <v>133</v>
      </c>
      <c r="D77" s="263" t="s">
        <v>649</v>
      </c>
      <c r="E77" s="263" t="s">
        <v>12</v>
      </c>
      <c r="F77" s="263" t="s">
        <v>1</v>
      </c>
      <c r="G77" s="37"/>
      <c r="H77" s="51"/>
      <c r="I77" s="51"/>
      <c r="J77" s="51"/>
      <c r="K77" s="51"/>
      <c r="L77" s="51"/>
      <c r="M77" s="51"/>
      <c r="N77" s="312" t="s">
        <v>19</v>
      </c>
      <c r="O77" s="313">
        <v>174</v>
      </c>
      <c r="P77" s="214" t="s">
        <v>86</v>
      </c>
      <c r="Q77" s="309">
        <v>1</v>
      </c>
      <c r="R77" s="309">
        <v>2</v>
      </c>
      <c r="S77" s="309"/>
      <c r="T77" s="309">
        <v>0</v>
      </c>
      <c r="U77" s="309">
        <v>1</v>
      </c>
      <c r="V77" s="309"/>
      <c r="W77" s="405">
        <v>0</v>
      </c>
      <c r="X77" s="309">
        <v>1</v>
      </c>
      <c r="Y77" s="309">
        <v>0</v>
      </c>
      <c r="Z77" s="309">
        <v>2</v>
      </c>
      <c r="AA77" s="309">
        <v>0</v>
      </c>
      <c r="AB77" s="309">
        <v>0</v>
      </c>
      <c r="AC77" s="309">
        <v>0</v>
      </c>
      <c r="AD77" s="309">
        <v>0</v>
      </c>
      <c r="AE77" s="309">
        <v>0</v>
      </c>
      <c r="AF77" s="309">
        <v>1</v>
      </c>
      <c r="AG77" s="309">
        <v>0</v>
      </c>
      <c r="AH77" s="309"/>
      <c r="AI77" s="309"/>
      <c r="AJ77" s="405">
        <v>0</v>
      </c>
      <c r="AK77" s="405">
        <v>0</v>
      </c>
      <c r="AL77" s="406">
        <f t="shared" si="0"/>
        <v>4</v>
      </c>
      <c r="AM77" s="406">
        <f t="shared" si="1"/>
        <v>4</v>
      </c>
      <c r="AN77" s="406">
        <f t="shared" si="2"/>
        <v>0</v>
      </c>
      <c r="AO77" s="99"/>
      <c r="AR77" s="51"/>
    </row>
    <row r="78" spans="2:44" s="266" customFormat="1" x14ac:dyDescent="0.25">
      <c r="B78" s="399">
        <v>43303.902442129627</v>
      </c>
      <c r="C78" s="400">
        <v>161</v>
      </c>
      <c r="D78" s="263" t="s">
        <v>382</v>
      </c>
      <c r="E78" s="263" t="s">
        <v>34</v>
      </c>
      <c r="F78" s="263" t="s">
        <v>1</v>
      </c>
      <c r="G78" s="37"/>
      <c r="H78" s="51"/>
      <c r="I78" s="51"/>
      <c r="J78" s="51"/>
      <c r="K78" s="51"/>
      <c r="L78" s="51"/>
      <c r="M78" s="51"/>
      <c r="N78" s="289" t="s">
        <v>7</v>
      </c>
      <c r="O78" s="289">
        <v>454</v>
      </c>
      <c r="P78" s="289" t="s">
        <v>324</v>
      </c>
      <c r="Q78" s="309">
        <v>1</v>
      </c>
      <c r="R78" s="309">
        <v>1</v>
      </c>
      <c r="S78" s="309"/>
      <c r="T78" s="309">
        <v>1</v>
      </c>
      <c r="U78" s="309">
        <v>1</v>
      </c>
      <c r="V78" s="309"/>
      <c r="W78" s="405">
        <v>0</v>
      </c>
      <c r="X78" s="309">
        <v>0</v>
      </c>
      <c r="Y78" s="309">
        <v>1</v>
      </c>
      <c r="Z78" s="309">
        <v>0</v>
      </c>
      <c r="AA78" s="309">
        <v>1</v>
      </c>
      <c r="AB78" s="309">
        <v>0</v>
      </c>
      <c r="AC78" s="309">
        <v>0</v>
      </c>
      <c r="AD78" s="309">
        <v>0</v>
      </c>
      <c r="AE78" s="309">
        <v>1</v>
      </c>
      <c r="AF78" s="309">
        <v>0</v>
      </c>
      <c r="AG78" s="309">
        <v>1</v>
      </c>
      <c r="AH78" s="309"/>
      <c r="AI78" s="309"/>
      <c r="AJ78" s="405">
        <v>0</v>
      </c>
      <c r="AK78" s="405">
        <v>0</v>
      </c>
      <c r="AL78" s="406">
        <f t="shared" si="0"/>
        <v>4</v>
      </c>
      <c r="AM78" s="406">
        <f t="shared" si="1"/>
        <v>0</v>
      </c>
      <c r="AN78" s="406">
        <f t="shared" si="2"/>
        <v>4</v>
      </c>
      <c r="AO78" s="99"/>
      <c r="AR78" s="51"/>
    </row>
    <row r="79" spans="2:44" s="266" customFormat="1" x14ac:dyDescent="0.25">
      <c r="B79" s="399">
        <v>43304.816412037035</v>
      </c>
      <c r="C79" s="314">
        <v>499</v>
      </c>
      <c r="D79" s="263" t="s">
        <v>650</v>
      </c>
      <c r="E79" s="263" t="s">
        <v>7</v>
      </c>
      <c r="F79" s="263" t="s">
        <v>1</v>
      </c>
      <c r="G79" s="37"/>
      <c r="H79" s="51"/>
      <c r="I79" s="51"/>
      <c r="J79" s="51"/>
      <c r="K79" s="51"/>
      <c r="L79" s="51"/>
      <c r="M79" s="51"/>
      <c r="N79" s="312" t="s">
        <v>29</v>
      </c>
      <c r="O79" s="313">
        <v>309</v>
      </c>
      <c r="P79" s="214" t="s">
        <v>79</v>
      </c>
      <c r="Q79" s="309">
        <v>0</v>
      </c>
      <c r="R79" s="309">
        <v>1</v>
      </c>
      <c r="S79" s="309">
        <v>1</v>
      </c>
      <c r="T79" s="309">
        <v>1</v>
      </c>
      <c r="U79" s="309">
        <v>1</v>
      </c>
      <c r="V79" s="309"/>
      <c r="W79" s="405">
        <v>0</v>
      </c>
      <c r="X79" s="309">
        <v>0</v>
      </c>
      <c r="Y79" s="309">
        <v>0</v>
      </c>
      <c r="Z79" s="309">
        <v>0</v>
      </c>
      <c r="AA79" s="309">
        <v>1</v>
      </c>
      <c r="AB79" s="309">
        <v>0</v>
      </c>
      <c r="AC79" s="309">
        <v>1</v>
      </c>
      <c r="AD79" s="309">
        <v>0</v>
      </c>
      <c r="AE79" s="309">
        <v>1</v>
      </c>
      <c r="AF79" s="309">
        <v>0</v>
      </c>
      <c r="AG79" s="309">
        <v>1</v>
      </c>
      <c r="AH79" s="309"/>
      <c r="AI79" s="309"/>
      <c r="AJ79" s="405">
        <v>0</v>
      </c>
      <c r="AK79" s="405">
        <v>0</v>
      </c>
      <c r="AL79" s="406">
        <f t="shared" si="0"/>
        <v>4</v>
      </c>
      <c r="AM79" s="406">
        <f t="shared" si="1"/>
        <v>0</v>
      </c>
      <c r="AN79" s="406">
        <f t="shared" si="2"/>
        <v>4</v>
      </c>
      <c r="AO79" s="99"/>
      <c r="AR79" s="51"/>
    </row>
    <row r="80" spans="2:44" s="266" customFormat="1" ht="24" x14ac:dyDescent="0.25">
      <c r="B80" s="399">
        <v>43305.059861111113</v>
      </c>
      <c r="C80" s="400">
        <v>226</v>
      </c>
      <c r="D80" s="263" t="s">
        <v>386</v>
      </c>
      <c r="E80" s="263" t="s">
        <v>7</v>
      </c>
      <c r="F80" s="263" t="s">
        <v>1</v>
      </c>
      <c r="G80" s="37"/>
      <c r="H80" s="51"/>
      <c r="I80" s="51"/>
      <c r="J80" s="51"/>
      <c r="K80" s="51"/>
      <c r="L80" s="51"/>
      <c r="M80" s="51"/>
      <c r="N80" s="289" t="s">
        <v>56</v>
      </c>
      <c r="O80" s="289">
        <v>501</v>
      </c>
      <c r="P80" s="214" t="s">
        <v>427</v>
      </c>
      <c r="Q80" s="309">
        <v>0</v>
      </c>
      <c r="R80" s="309">
        <v>2</v>
      </c>
      <c r="S80" s="309"/>
      <c r="T80" s="309">
        <v>0</v>
      </c>
      <c r="U80" s="309"/>
      <c r="V80" s="309">
        <v>2</v>
      </c>
      <c r="W80" s="405">
        <v>0</v>
      </c>
      <c r="X80" s="309">
        <v>0</v>
      </c>
      <c r="Y80" s="309">
        <v>0</v>
      </c>
      <c r="Z80" s="309">
        <v>1</v>
      </c>
      <c r="AA80" s="309">
        <v>1</v>
      </c>
      <c r="AB80" s="309">
        <v>0</v>
      </c>
      <c r="AC80" s="309">
        <v>0</v>
      </c>
      <c r="AD80" s="309">
        <v>0</v>
      </c>
      <c r="AE80" s="309">
        <v>0</v>
      </c>
      <c r="AF80" s="309"/>
      <c r="AG80" s="309"/>
      <c r="AH80" s="309">
        <v>0</v>
      </c>
      <c r="AI80" s="309">
        <v>2</v>
      </c>
      <c r="AJ80" s="405">
        <v>0</v>
      </c>
      <c r="AK80" s="405">
        <v>0</v>
      </c>
      <c r="AL80" s="406">
        <f t="shared" si="0"/>
        <v>4</v>
      </c>
      <c r="AM80" s="406">
        <f t="shared" si="1"/>
        <v>1</v>
      </c>
      <c r="AN80" s="406">
        <f t="shared" si="2"/>
        <v>3</v>
      </c>
      <c r="AO80" s="99"/>
      <c r="AR80" s="51"/>
    </row>
    <row r="81" spans="2:44" s="266" customFormat="1" x14ac:dyDescent="0.25">
      <c r="B81" s="399">
        <v>43305.69976851852</v>
      </c>
      <c r="C81" s="400">
        <v>469</v>
      </c>
      <c r="D81" s="263" t="s">
        <v>402</v>
      </c>
      <c r="E81" s="263" t="s">
        <v>7</v>
      </c>
      <c r="F81" s="263" t="s">
        <v>2</v>
      </c>
      <c r="G81" s="37"/>
      <c r="H81" s="51"/>
      <c r="I81" s="51"/>
      <c r="J81" s="51"/>
      <c r="K81" s="51"/>
      <c r="L81" s="51"/>
      <c r="M81" s="51"/>
      <c r="N81" s="312" t="s">
        <v>7</v>
      </c>
      <c r="O81" s="313">
        <v>165</v>
      </c>
      <c r="P81" s="214" t="s">
        <v>126</v>
      </c>
      <c r="Q81" s="309">
        <v>3</v>
      </c>
      <c r="R81" s="309"/>
      <c r="S81" s="309"/>
      <c r="T81" s="309">
        <v>0</v>
      </c>
      <c r="U81" s="309"/>
      <c r="V81" s="309"/>
      <c r="W81" s="405">
        <v>0</v>
      </c>
      <c r="X81" s="309">
        <v>0</v>
      </c>
      <c r="Y81" s="309">
        <v>3</v>
      </c>
      <c r="Z81" s="309">
        <v>0</v>
      </c>
      <c r="AA81" s="309">
        <v>0</v>
      </c>
      <c r="AB81" s="309">
        <v>0</v>
      </c>
      <c r="AC81" s="309">
        <v>0</v>
      </c>
      <c r="AD81" s="309">
        <v>0</v>
      </c>
      <c r="AE81" s="309">
        <v>0</v>
      </c>
      <c r="AF81" s="309"/>
      <c r="AG81" s="309"/>
      <c r="AH81" s="309"/>
      <c r="AI81" s="309"/>
      <c r="AJ81" s="405">
        <v>0</v>
      </c>
      <c r="AK81" s="405">
        <v>0</v>
      </c>
      <c r="AL81" s="406">
        <f t="shared" ref="AL81:AL144" si="3">+SUM(Q81:W81)</f>
        <v>3</v>
      </c>
      <c r="AM81" s="406">
        <f t="shared" ref="AM81:AM144" si="4">+X81+Z81+AB81+AD81+AF81+AH81+AJ81</f>
        <v>0</v>
      </c>
      <c r="AN81" s="406">
        <f t="shared" ref="AN81:AN144" si="5">+Y81+AA81+AC81+AE81+AG81+AI81+AK81</f>
        <v>3</v>
      </c>
      <c r="AO81" s="99"/>
      <c r="AR81" s="51"/>
    </row>
    <row r="82" spans="2:44" s="266" customFormat="1" ht="24" x14ac:dyDescent="0.25">
      <c r="B82" s="399">
        <v>43305.737361111111</v>
      </c>
      <c r="C82" s="400">
        <v>458</v>
      </c>
      <c r="D82" s="263" t="s">
        <v>628</v>
      </c>
      <c r="E82" s="263" t="s">
        <v>343</v>
      </c>
      <c r="F82" s="263" t="s">
        <v>2</v>
      </c>
      <c r="G82" s="37"/>
      <c r="H82" s="51"/>
      <c r="I82" s="51"/>
      <c r="J82" s="51"/>
      <c r="K82" s="51"/>
      <c r="L82" s="51"/>
      <c r="M82" s="51"/>
      <c r="N82" s="312" t="s">
        <v>7</v>
      </c>
      <c r="O82" s="313">
        <v>164</v>
      </c>
      <c r="P82" s="214" t="s">
        <v>38</v>
      </c>
      <c r="Q82" s="309">
        <v>2</v>
      </c>
      <c r="R82" s="309">
        <v>1</v>
      </c>
      <c r="S82" s="309"/>
      <c r="T82" s="309">
        <v>0</v>
      </c>
      <c r="U82" s="309"/>
      <c r="V82" s="309"/>
      <c r="W82" s="405">
        <v>0</v>
      </c>
      <c r="X82" s="309">
        <v>0</v>
      </c>
      <c r="Y82" s="309">
        <v>2</v>
      </c>
      <c r="Z82" s="309">
        <v>1</v>
      </c>
      <c r="AA82" s="309">
        <v>0</v>
      </c>
      <c r="AB82" s="309">
        <v>0</v>
      </c>
      <c r="AC82" s="309">
        <v>0</v>
      </c>
      <c r="AD82" s="309">
        <v>0</v>
      </c>
      <c r="AE82" s="309">
        <v>0</v>
      </c>
      <c r="AF82" s="309"/>
      <c r="AG82" s="309"/>
      <c r="AH82" s="309"/>
      <c r="AI82" s="309"/>
      <c r="AJ82" s="405">
        <v>0</v>
      </c>
      <c r="AK82" s="405">
        <v>0</v>
      </c>
      <c r="AL82" s="406">
        <f t="shared" si="3"/>
        <v>3</v>
      </c>
      <c r="AM82" s="406">
        <f t="shared" si="4"/>
        <v>1</v>
      </c>
      <c r="AN82" s="406">
        <f t="shared" si="5"/>
        <v>2</v>
      </c>
      <c r="AO82" s="99"/>
      <c r="AR82" s="51"/>
    </row>
    <row r="83" spans="2:44" s="266" customFormat="1" ht="24" x14ac:dyDescent="0.25">
      <c r="B83" s="399">
        <v>43305.804224537038</v>
      </c>
      <c r="C83" s="400">
        <v>229</v>
      </c>
      <c r="D83" s="263" t="s">
        <v>651</v>
      </c>
      <c r="E83" s="263" t="s">
        <v>7</v>
      </c>
      <c r="F83" s="263" t="s">
        <v>1</v>
      </c>
      <c r="G83" s="37"/>
      <c r="H83" s="51"/>
      <c r="I83" s="51"/>
      <c r="J83" s="51"/>
      <c r="K83" s="51"/>
      <c r="L83" s="51"/>
      <c r="M83" s="51"/>
      <c r="N83" s="289" t="s">
        <v>29</v>
      </c>
      <c r="O83" s="289">
        <v>224</v>
      </c>
      <c r="P83" s="214" t="s">
        <v>145</v>
      </c>
      <c r="Q83" s="309">
        <v>1</v>
      </c>
      <c r="R83" s="309">
        <v>1</v>
      </c>
      <c r="S83" s="309">
        <v>1</v>
      </c>
      <c r="T83" s="309">
        <v>0</v>
      </c>
      <c r="U83" s="309"/>
      <c r="V83" s="309"/>
      <c r="W83" s="405">
        <v>0</v>
      </c>
      <c r="X83" s="309">
        <v>0</v>
      </c>
      <c r="Y83" s="309">
        <v>1</v>
      </c>
      <c r="Z83" s="309">
        <v>0</v>
      </c>
      <c r="AA83" s="309">
        <v>1</v>
      </c>
      <c r="AB83" s="309">
        <v>1</v>
      </c>
      <c r="AC83" s="309">
        <v>0</v>
      </c>
      <c r="AD83" s="309">
        <v>0</v>
      </c>
      <c r="AE83" s="309">
        <v>0</v>
      </c>
      <c r="AF83" s="309"/>
      <c r="AG83" s="309"/>
      <c r="AH83" s="309"/>
      <c r="AI83" s="309"/>
      <c r="AJ83" s="405">
        <v>0</v>
      </c>
      <c r="AK83" s="405">
        <v>0</v>
      </c>
      <c r="AL83" s="406">
        <f t="shared" si="3"/>
        <v>3</v>
      </c>
      <c r="AM83" s="406">
        <f t="shared" si="4"/>
        <v>1</v>
      </c>
      <c r="AN83" s="406">
        <f t="shared" si="5"/>
        <v>2</v>
      </c>
      <c r="AO83" s="99"/>
      <c r="AR83" s="51"/>
    </row>
    <row r="84" spans="2:44" s="266" customFormat="1" ht="24" x14ac:dyDescent="0.25">
      <c r="B84" s="399">
        <v>43305.822800925926</v>
      </c>
      <c r="C84" s="400">
        <v>458</v>
      </c>
      <c r="D84" s="263" t="s">
        <v>628</v>
      </c>
      <c r="E84" s="263" t="s">
        <v>343</v>
      </c>
      <c r="F84" s="263" t="s">
        <v>658</v>
      </c>
      <c r="G84" s="37"/>
      <c r="H84" s="242"/>
      <c r="I84" s="51"/>
      <c r="J84" s="51"/>
      <c r="K84" s="51"/>
      <c r="L84" s="51"/>
      <c r="M84" s="51"/>
      <c r="N84" s="312" t="s">
        <v>7</v>
      </c>
      <c r="O84" s="313">
        <v>178</v>
      </c>
      <c r="P84" s="214" t="s">
        <v>27</v>
      </c>
      <c r="Q84" s="309">
        <v>0</v>
      </c>
      <c r="R84" s="309"/>
      <c r="S84" s="309">
        <v>2</v>
      </c>
      <c r="T84" s="309">
        <v>0</v>
      </c>
      <c r="U84" s="309">
        <v>1</v>
      </c>
      <c r="V84" s="309"/>
      <c r="W84" s="405">
        <v>0</v>
      </c>
      <c r="X84" s="309">
        <v>0</v>
      </c>
      <c r="Y84" s="309">
        <v>0</v>
      </c>
      <c r="Z84" s="309">
        <v>0</v>
      </c>
      <c r="AA84" s="309">
        <v>0</v>
      </c>
      <c r="AB84" s="309">
        <v>2</v>
      </c>
      <c r="AC84" s="309">
        <v>0</v>
      </c>
      <c r="AD84" s="309">
        <v>0</v>
      </c>
      <c r="AE84" s="309">
        <v>0</v>
      </c>
      <c r="AF84" s="309">
        <v>1</v>
      </c>
      <c r="AG84" s="309">
        <v>0</v>
      </c>
      <c r="AH84" s="309"/>
      <c r="AI84" s="309"/>
      <c r="AJ84" s="405">
        <v>0</v>
      </c>
      <c r="AK84" s="405">
        <v>0</v>
      </c>
      <c r="AL84" s="406">
        <f t="shared" si="3"/>
        <v>3</v>
      </c>
      <c r="AM84" s="406">
        <f t="shared" si="4"/>
        <v>3</v>
      </c>
      <c r="AN84" s="406">
        <f t="shared" si="5"/>
        <v>0</v>
      </c>
      <c r="AO84" s="99"/>
      <c r="AR84" s="51"/>
    </row>
    <row r="85" spans="2:44" s="266" customFormat="1" ht="24" x14ac:dyDescent="0.25">
      <c r="B85" s="399">
        <v>43305.890150462961</v>
      </c>
      <c r="C85" s="400">
        <v>458</v>
      </c>
      <c r="D85" s="263" t="s">
        <v>628</v>
      </c>
      <c r="E85" s="263" t="s">
        <v>343</v>
      </c>
      <c r="F85" s="263" t="s">
        <v>2</v>
      </c>
      <c r="G85" s="37"/>
      <c r="H85" s="286"/>
      <c r="I85" s="287"/>
      <c r="J85" s="287"/>
      <c r="K85" s="287"/>
      <c r="L85" s="287"/>
      <c r="M85" s="51"/>
      <c r="N85" s="312" t="s">
        <v>41</v>
      </c>
      <c r="O85" s="313">
        <v>184</v>
      </c>
      <c r="P85" s="214" t="s">
        <v>73</v>
      </c>
      <c r="Q85" s="309">
        <v>0</v>
      </c>
      <c r="R85" s="309"/>
      <c r="S85" s="309">
        <v>1</v>
      </c>
      <c r="T85" s="309">
        <v>0</v>
      </c>
      <c r="U85" s="309">
        <v>2</v>
      </c>
      <c r="V85" s="309"/>
      <c r="W85" s="405">
        <v>0</v>
      </c>
      <c r="X85" s="309">
        <v>0</v>
      </c>
      <c r="Y85" s="309">
        <v>0</v>
      </c>
      <c r="Z85" s="309">
        <v>0</v>
      </c>
      <c r="AA85" s="309">
        <v>0</v>
      </c>
      <c r="AB85" s="309">
        <v>1</v>
      </c>
      <c r="AC85" s="309">
        <v>0</v>
      </c>
      <c r="AD85" s="309">
        <v>0</v>
      </c>
      <c r="AE85" s="309">
        <v>0</v>
      </c>
      <c r="AF85" s="309">
        <v>1</v>
      </c>
      <c r="AG85" s="309">
        <v>1</v>
      </c>
      <c r="AH85" s="309"/>
      <c r="AI85" s="309"/>
      <c r="AJ85" s="405">
        <v>0</v>
      </c>
      <c r="AK85" s="405">
        <v>0</v>
      </c>
      <c r="AL85" s="406">
        <f t="shared" si="3"/>
        <v>3</v>
      </c>
      <c r="AM85" s="406">
        <f t="shared" si="4"/>
        <v>2</v>
      </c>
      <c r="AN85" s="406">
        <f t="shared" si="5"/>
        <v>1</v>
      </c>
      <c r="AO85" s="99"/>
      <c r="AR85" s="51"/>
    </row>
    <row r="86" spans="2:44" s="266" customFormat="1" ht="24" x14ac:dyDescent="0.25">
      <c r="B86" s="399">
        <v>43305.938425925924</v>
      </c>
      <c r="C86" s="314">
        <v>466</v>
      </c>
      <c r="D86" s="263" t="s">
        <v>384</v>
      </c>
      <c r="E86" s="263" t="s">
        <v>7</v>
      </c>
      <c r="F86" s="263" t="s">
        <v>2</v>
      </c>
      <c r="G86" s="37"/>
      <c r="H86" s="286"/>
      <c r="I86" s="287"/>
      <c r="J86" s="287"/>
      <c r="K86" s="287"/>
      <c r="L86" s="287"/>
      <c r="M86" s="51"/>
      <c r="N86" s="289" t="s">
        <v>7</v>
      </c>
      <c r="O86" s="289">
        <v>263</v>
      </c>
      <c r="P86" s="214" t="s">
        <v>158</v>
      </c>
      <c r="Q86" s="309">
        <v>0</v>
      </c>
      <c r="R86" s="309">
        <v>1</v>
      </c>
      <c r="S86" s="309">
        <v>1</v>
      </c>
      <c r="T86" s="309">
        <v>0</v>
      </c>
      <c r="U86" s="309"/>
      <c r="V86" s="309">
        <v>1</v>
      </c>
      <c r="W86" s="405">
        <v>0</v>
      </c>
      <c r="X86" s="309">
        <v>0</v>
      </c>
      <c r="Y86" s="309">
        <v>0</v>
      </c>
      <c r="Z86" s="309">
        <v>0</v>
      </c>
      <c r="AA86" s="309">
        <v>1</v>
      </c>
      <c r="AB86" s="309">
        <v>0</v>
      </c>
      <c r="AC86" s="309">
        <v>1</v>
      </c>
      <c r="AD86" s="309">
        <v>0</v>
      </c>
      <c r="AE86" s="309">
        <v>0</v>
      </c>
      <c r="AF86" s="309"/>
      <c r="AG86" s="309"/>
      <c r="AH86" s="309">
        <v>0</v>
      </c>
      <c r="AI86" s="309">
        <v>1</v>
      </c>
      <c r="AJ86" s="405">
        <v>0</v>
      </c>
      <c r="AK86" s="405">
        <v>0</v>
      </c>
      <c r="AL86" s="406">
        <f t="shared" si="3"/>
        <v>3</v>
      </c>
      <c r="AM86" s="406">
        <f t="shared" si="4"/>
        <v>0</v>
      </c>
      <c r="AN86" s="406">
        <f t="shared" si="5"/>
        <v>3</v>
      </c>
      <c r="AO86" s="99"/>
      <c r="AR86" s="51"/>
    </row>
    <row r="87" spans="2:44" s="266" customFormat="1" x14ac:dyDescent="0.25">
      <c r="B87" s="399">
        <v>43306.6484375</v>
      </c>
      <c r="C87" s="400">
        <v>183</v>
      </c>
      <c r="D87" s="263" t="s">
        <v>632</v>
      </c>
      <c r="E87" s="263" t="s">
        <v>29</v>
      </c>
      <c r="F87" s="263" t="s">
        <v>1</v>
      </c>
      <c r="G87" s="37"/>
      <c r="H87" s="265"/>
      <c r="L87" s="287"/>
      <c r="M87" s="51"/>
      <c r="N87" s="289" t="s">
        <v>29</v>
      </c>
      <c r="O87" s="289">
        <v>390</v>
      </c>
      <c r="P87" s="214" t="s">
        <v>30</v>
      </c>
      <c r="Q87" s="309">
        <v>0</v>
      </c>
      <c r="R87" s="309"/>
      <c r="S87" s="309">
        <v>1</v>
      </c>
      <c r="T87" s="309">
        <v>0</v>
      </c>
      <c r="U87" s="309">
        <v>1</v>
      </c>
      <c r="V87" s="309">
        <v>1</v>
      </c>
      <c r="W87" s="405">
        <v>0</v>
      </c>
      <c r="X87" s="309">
        <v>0</v>
      </c>
      <c r="Y87" s="309">
        <v>0</v>
      </c>
      <c r="Z87" s="309">
        <v>0</v>
      </c>
      <c r="AA87" s="309">
        <v>0</v>
      </c>
      <c r="AB87" s="309">
        <v>0</v>
      </c>
      <c r="AC87" s="309">
        <v>1</v>
      </c>
      <c r="AD87" s="309">
        <v>0</v>
      </c>
      <c r="AE87" s="309">
        <v>0</v>
      </c>
      <c r="AF87" s="309">
        <v>0</v>
      </c>
      <c r="AG87" s="309">
        <v>1</v>
      </c>
      <c r="AH87" s="309">
        <v>0</v>
      </c>
      <c r="AI87" s="309">
        <v>1</v>
      </c>
      <c r="AJ87" s="405">
        <v>0</v>
      </c>
      <c r="AK87" s="405">
        <v>0</v>
      </c>
      <c r="AL87" s="406">
        <f t="shared" si="3"/>
        <v>3</v>
      </c>
      <c r="AM87" s="406">
        <f t="shared" si="4"/>
        <v>0</v>
      </c>
      <c r="AN87" s="406">
        <f t="shared" si="5"/>
        <v>3</v>
      </c>
      <c r="AO87" s="99"/>
      <c r="AR87" s="51"/>
    </row>
    <row r="88" spans="2:44" s="266" customFormat="1" x14ac:dyDescent="0.25">
      <c r="B88" s="399">
        <v>43306.690648148149</v>
      </c>
      <c r="C88" s="400">
        <v>162</v>
      </c>
      <c r="D88" s="263" t="s">
        <v>629</v>
      </c>
      <c r="E88" s="263" t="s">
        <v>19</v>
      </c>
      <c r="F88" s="263" t="s">
        <v>2</v>
      </c>
      <c r="G88" s="37"/>
      <c r="H88" s="265"/>
      <c r="L88" s="287"/>
      <c r="M88" s="51"/>
      <c r="N88" s="312" t="s">
        <v>7</v>
      </c>
      <c r="O88" s="289">
        <v>467</v>
      </c>
      <c r="P88" s="214" t="s">
        <v>362</v>
      </c>
      <c r="Q88" s="309">
        <v>0</v>
      </c>
      <c r="R88" s="309"/>
      <c r="S88" s="309">
        <v>1</v>
      </c>
      <c r="T88" s="309">
        <v>0</v>
      </c>
      <c r="U88" s="309"/>
      <c r="V88" s="309">
        <v>2</v>
      </c>
      <c r="W88" s="405">
        <v>0</v>
      </c>
      <c r="X88" s="309">
        <v>0</v>
      </c>
      <c r="Y88" s="309">
        <v>0</v>
      </c>
      <c r="Z88" s="309">
        <v>0</v>
      </c>
      <c r="AA88" s="309">
        <v>0</v>
      </c>
      <c r="AB88" s="309">
        <v>1</v>
      </c>
      <c r="AC88" s="309">
        <v>0</v>
      </c>
      <c r="AD88" s="309">
        <v>0</v>
      </c>
      <c r="AE88" s="309">
        <v>0</v>
      </c>
      <c r="AF88" s="309"/>
      <c r="AG88" s="309"/>
      <c r="AH88" s="309">
        <v>2</v>
      </c>
      <c r="AI88" s="309">
        <v>0</v>
      </c>
      <c r="AJ88" s="405">
        <v>0</v>
      </c>
      <c r="AK88" s="405">
        <v>0</v>
      </c>
      <c r="AL88" s="406">
        <f t="shared" si="3"/>
        <v>3</v>
      </c>
      <c r="AM88" s="406">
        <f t="shared" si="4"/>
        <v>3</v>
      </c>
      <c r="AN88" s="406">
        <f t="shared" si="5"/>
        <v>0</v>
      </c>
      <c r="AO88" s="99"/>
      <c r="AR88" s="51"/>
    </row>
    <row r="89" spans="2:44" s="266" customFormat="1" ht="24" x14ac:dyDescent="0.25">
      <c r="B89" s="399">
        <v>43306.942395833335</v>
      </c>
      <c r="C89" s="400">
        <v>458</v>
      </c>
      <c r="D89" s="263" t="s">
        <v>628</v>
      </c>
      <c r="E89" s="263" t="s">
        <v>343</v>
      </c>
      <c r="F89" s="263" t="s">
        <v>658</v>
      </c>
      <c r="G89" s="37"/>
      <c r="H89" s="265"/>
      <c r="M89" s="51"/>
      <c r="N89" s="312" t="s">
        <v>39</v>
      </c>
      <c r="O89" s="313">
        <v>152</v>
      </c>
      <c r="P89" s="214" t="s">
        <v>83</v>
      </c>
      <c r="Q89" s="309">
        <v>1</v>
      </c>
      <c r="R89" s="309"/>
      <c r="S89" s="309">
        <v>1</v>
      </c>
      <c r="T89" s="309">
        <v>0</v>
      </c>
      <c r="U89" s="309"/>
      <c r="V89" s="309"/>
      <c r="W89" s="405">
        <v>1</v>
      </c>
      <c r="X89" s="309">
        <v>0</v>
      </c>
      <c r="Y89" s="309">
        <v>1</v>
      </c>
      <c r="Z89" s="309">
        <v>0</v>
      </c>
      <c r="AA89" s="309">
        <v>0</v>
      </c>
      <c r="AB89" s="309">
        <v>0</v>
      </c>
      <c r="AC89" s="309">
        <v>1</v>
      </c>
      <c r="AD89" s="309">
        <v>0</v>
      </c>
      <c r="AE89" s="309">
        <v>0</v>
      </c>
      <c r="AF89" s="309"/>
      <c r="AG89" s="309"/>
      <c r="AH89" s="309"/>
      <c r="AI89" s="309"/>
      <c r="AJ89" s="405">
        <v>0</v>
      </c>
      <c r="AK89" s="405">
        <v>1</v>
      </c>
      <c r="AL89" s="406">
        <f t="shared" si="3"/>
        <v>3</v>
      </c>
      <c r="AM89" s="406">
        <f t="shared" si="4"/>
        <v>0</v>
      </c>
      <c r="AN89" s="406">
        <f t="shared" si="5"/>
        <v>3</v>
      </c>
      <c r="AO89" s="99"/>
      <c r="AR89" s="51"/>
    </row>
    <row r="90" spans="2:44" s="266" customFormat="1" x14ac:dyDescent="0.25">
      <c r="B90" s="399">
        <v>43307.063472222224</v>
      </c>
      <c r="C90" s="400">
        <v>409</v>
      </c>
      <c r="D90" s="263" t="s">
        <v>652</v>
      </c>
      <c r="E90" s="263" t="s">
        <v>343</v>
      </c>
      <c r="F90" s="263" t="s">
        <v>2</v>
      </c>
      <c r="G90" s="37"/>
      <c r="H90" s="265"/>
      <c r="M90" s="51"/>
      <c r="N90" s="289" t="s">
        <v>7</v>
      </c>
      <c r="O90" s="289">
        <v>248</v>
      </c>
      <c r="P90" s="214" t="s">
        <v>146</v>
      </c>
      <c r="Q90" s="309">
        <v>1</v>
      </c>
      <c r="R90" s="309"/>
      <c r="S90" s="309"/>
      <c r="T90" s="309">
        <v>0</v>
      </c>
      <c r="U90" s="309">
        <v>1</v>
      </c>
      <c r="V90" s="309"/>
      <c r="W90" s="405">
        <v>1</v>
      </c>
      <c r="X90" s="309">
        <v>0</v>
      </c>
      <c r="Y90" s="309">
        <v>1</v>
      </c>
      <c r="Z90" s="309">
        <v>0</v>
      </c>
      <c r="AA90" s="309">
        <v>0</v>
      </c>
      <c r="AB90" s="309">
        <v>0</v>
      </c>
      <c r="AC90" s="309">
        <v>0</v>
      </c>
      <c r="AD90" s="309">
        <v>0</v>
      </c>
      <c r="AE90" s="309">
        <v>0</v>
      </c>
      <c r="AF90" s="309">
        <v>1</v>
      </c>
      <c r="AG90" s="309">
        <v>0</v>
      </c>
      <c r="AH90" s="309"/>
      <c r="AI90" s="309"/>
      <c r="AJ90" s="405">
        <v>0</v>
      </c>
      <c r="AK90" s="405">
        <v>1</v>
      </c>
      <c r="AL90" s="406">
        <f t="shared" si="3"/>
        <v>3</v>
      </c>
      <c r="AM90" s="406">
        <f t="shared" si="4"/>
        <v>1</v>
      </c>
      <c r="AN90" s="406">
        <f t="shared" si="5"/>
        <v>2</v>
      </c>
      <c r="AO90" s="99"/>
      <c r="AR90" s="51"/>
    </row>
    <row r="91" spans="2:44" s="266" customFormat="1" ht="24" x14ac:dyDescent="0.25">
      <c r="B91" s="399">
        <v>43307.071122685185</v>
      </c>
      <c r="C91" s="400">
        <v>262</v>
      </c>
      <c r="D91" s="263" t="s">
        <v>379</v>
      </c>
      <c r="E91" s="263" t="s">
        <v>7</v>
      </c>
      <c r="F91" s="263" t="s">
        <v>1</v>
      </c>
      <c r="G91" s="37"/>
      <c r="H91" s="265"/>
      <c r="M91" s="51"/>
      <c r="N91" s="289" t="s">
        <v>7</v>
      </c>
      <c r="O91" s="289">
        <v>197</v>
      </c>
      <c r="P91" s="214" t="s">
        <v>150</v>
      </c>
      <c r="Q91" s="309">
        <v>2</v>
      </c>
      <c r="R91" s="309"/>
      <c r="S91" s="309"/>
      <c r="T91" s="309">
        <v>0</v>
      </c>
      <c r="U91" s="309"/>
      <c r="V91" s="309"/>
      <c r="W91" s="405">
        <v>0</v>
      </c>
      <c r="X91" s="309">
        <v>1</v>
      </c>
      <c r="Y91" s="309">
        <v>1</v>
      </c>
      <c r="Z91" s="309">
        <v>0</v>
      </c>
      <c r="AA91" s="309">
        <v>0</v>
      </c>
      <c r="AB91" s="309">
        <v>0</v>
      </c>
      <c r="AC91" s="309">
        <v>0</v>
      </c>
      <c r="AD91" s="309">
        <v>0</v>
      </c>
      <c r="AE91" s="309">
        <v>0</v>
      </c>
      <c r="AF91" s="309"/>
      <c r="AG91" s="309"/>
      <c r="AH91" s="309"/>
      <c r="AI91" s="309"/>
      <c r="AJ91" s="405">
        <v>0</v>
      </c>
      <c r="AK91" s="405">
        <v>0</v>
      </c>
      <c r="AL91" s="406">
        <f t="shared" si="3"/>
        <v>2</v>
      </c>
      <c r="AM91" s="406">
        <f t="shared" si="4"/>
        <v>1</v>
      </c>
      <c r="AN91" s="406">
        <f t="shared" si="5"/>
        <v>1</v>
      </c>
      <c r="AO91" s="99"/>
      <c r="AR91" s="51"/>
    </row>
    <row r="92" spans="2:44" s="266" customFormat="1" x14ac:dyDescent="0.25">
      <c r="B92" s="399">
        <v>43307.543680555558</v>
      </c>
      <c r="C92" s="400">
        <v>495</v>
      </c>
      <c r="D92" s="263" t="s">
        <v>627</v>
      </c>
      <c r="E92" s="263" t="s">
        <v>343</v>
      </c>
      <c r="F92" s="263" t="s">
        <v>2</v>
      </c>
      <c r="G92" s="37"/>
      <c r="H92" s="577" t="s">
        <v>659</v>
      </c>
      <c r="I92" s="577"/>
      <c r="J92" s="577"/>
      <c r="K92" s="577"/>
      <c r="M92" s="51"/>
      <c r="N92" s="312" t="s">
        <v>52</v>
      </c>
      <c r="O92" s="313">
        <v>137</v>
      </c>
      <c r="P92" s="214" t="s">
        <v>53</v>
      </c>
      <c r="Q92" s="309">
        <v>1</v>
      </c>
      <c r="R92" s="309">
        <v>1</v>
      </c>
      <c r="S92" s="309"/>
      <c r="T92" s="309">
        <v>0</v>
      </c>
      <c r="U92" s="309"/>
      <c r="V92" s="309"/>
      <c r="W92" s="405">
        <v>0</v>
      </c>
      <c r="X92" s="309">
        <v>1</v>
      </c>
      <c r="Y92" s="309">
        <v>0</v>
      </c>
      <c r="Z92" s="309">
        <v>1</v>
      </c>
      <c r="AA92" s="309">
        <v>0</v>
      </c>
      <c r="AB92" s="309">
        <v>0</v>
      </c>
      <c r="AC92" s="309">
        <v>0</v>
      </c>
      <c r="AD92" s="309">
        <v>0</v>
      </c>
      <c r="AE92" s="309">
        <v>0</v>
      </c>
      <c r="AF92" s="309"/>
      <c r="AG92" s="309"/>
      <c r="AH92" s="309"/>
      <c r="AI92" s="309"/>
      <c r="AJ92" s="405">
        <v>0</v>
      </c>
      <c r="AK92" s="405">
        <v>0</v>
      </c>
      <c r="AL92" s="406">
        <f t="shared" si="3"/>
        <v>2</v>
      </c>
      <c r="AM92" s="406">
        <f t="shared" si="4"/>
        <v>2</v>
      </c>
      <c r="AN92" s="406">
        <f t="shared" si="5"/>
        <v>0</v>
      </c>
      <c r="AO92" s="99"/>
      <c r="AR92" s="51"/>
    </row>
    <row r="93" spans="2:44" s="266" customFormat="1" x14ac:dyDescent="0.25">
      <c r="B93" s="399">
        <v>43307.677615740744</v>
      </c>
      <c r="C93" s="400">
        <v>378</v>
      </c>
      <c r="D93" s="263" t="s">
        <v>638</v>
      </c>
      <c r="E93" s="263" t="s">
        <v>7</v>
      </c>
      <c r="F93" s="263" t="s">
        <v>2</v>
      </c>
      <c r="G93" s="37"/>
      <c r="H93" s="269" t="s">
        <v>500</v>
      </c>
      <c r="I93" s="269"/>
      <c r="J93" s="269"/>
      <c r="K93" s="288"/>
      <c r="L93" s="287"/>
      <c r="M93" s="51"/>
      <c r="N93" s="312" t="s">
        <v>91</v>
      </c>
      <c r="O93" s="313">
        <v>117</v>
      </c>
      <c r="P93" s="214" t="s">
        <v>92</v>
      </c>
      <c r="Q93" s="309">
        <v>0</v>
      </c>
      <c r="R93" s="309">
        <v>2</v>
      </c>
      <c r="S93" s="309"/>
      <c r="T93" s="309">
        <v>0</v>
      </c>
      <c r="U93" s="309"/>
      <c r="V93" s="309"/>
      <c r="W93" s="405">
        <v>0</v>
      </c>
      <c r="X93" s="309">
        <v>0</v>
      </c>
      <c r="Y93" s="309">
        <v>0</v>
      </c>
      <c r="Z93" s="309">
        <v>0</v>
      </c>
      <c r="AA93" s="309">
        <v>2</v>
      </c>
      <c r="AB93" s="309">
        <v>0</v>
      </c>
      <c r="AC93" s="309">
        <v>0</v>
      </c>
      <c r="AD93" s="309">
        <v>0</v>
      </c>
      <c r="AE93" s="309">
        <v>0</v>
      </c>
      <c r="AF93" s="309"/>
      <c r="AG93" s="309"/>
      <c r="AH93" s="309"/>
      <c r="AI93" s="309"/>
      <c r="AJ93" s="405">
        <v>0</v>
      </c>
      <c r="AK93" s="405">
        <v>0</v>
      </c>
      <c r="AL93" s="406">
        <f t="shared" si="3"/>
        <v>2</v>
      </c>
      <c r="AM93" s="406">
        <f t="shared" si="4"/>
        <v>0</v>
      </c>
      <c r="AN93" s="406">
        <f t="shared" si="5"/>
        <v>2</v>
      </c>
      <c r="AO93" s="99"/>
      <c r="AR93" s="51"/>
    </row>
    <row r="94" spans="2:44" s="266" customFormat="1" ht="24" x14ac:dyDescent="0.25">
      <c r="B94" s="399">
        <v>43307.710127314815</v>
      </c>
      <c r="C94" s="400">
        <v>458</v>
      </c>
      <c r="D94" s="263" t="s">
        <v>628</v>
      </c>
      <c r="E94" s="263" t="s">
        <v>343</v>
      </c>
      <c r="F94" s="263" t="s">
        <v>1</v>
      </c>
      <c r="G94" s="37"/>
      <c r="H94" s="278" t="s">
        <v>497</v>
      </c>
      <c r="I94" s="262" t="s">
        <v>498</v>
      </c>
      <c r="J94" s="262" t="s">
        <v>0</v>
      </c>
      <c r="K94" s="270" t="s">
        <v>5</v>
      </c>
      <c r="L94" s="287"/>
      <c r="M94" s="51"/>
      <c r="N94" s="312" t="s">
        <v>80</v>
      </c>
      <c r="O94" s="313">
        <v>121</v>
      </c>
      <c r="P94" s="214" t="s">
        <v>81</v>
      </c>
      <c r="Q94" s="309">
        <v>1</v>
      </c>
      <c r="R94" s="309"/>
      <c r="S94" s="309">
        <v>1</v>
      </c>
      <c r="T94" s="309">
        <v>0</v>
      </c>
      <c r="U94" s="309"/>
      <c r="V94" s="309"/>
      <c r="W94" s="405">
        <v>0</v>
      </c>
      <c r="X94" s="309">
        <v>0</v>
      </c>
      <c r="Y94" s="309">
        <v>1</v>
      </c>
      <c r="Z94" s="309">
        <v>0</v>
      </c>
      <c r="AA94" s="309">
        <v>0</v>
      </c>
      <c r="AB94" s="309">
        <v>0</v>
      </c>
      <c r="AC94" s="309">
        <v>1</v>
      </c>
      <c r="AD94" s="309">
        <v>0</v>
      </c>
      <c r="AE94" s="309">
        <v>0</v>
      </c>
      <c r="AF94" s="309"/>
      <c r="AG94" s="309"/>
      <c r="AH94" s="309"/>
      <c r="AI94" s="309"/>
      <c r="AJ94" s="405">
        <v>0</v>
      </c>
      <c r="AK94" s="405">
        <v>0</v>
      </c>
      <c r="AL94" s="406">
        <f t="shared" si="3"/>
        <v>2</v>
      </c>
      <c r="AM94" s="406">
        <f t="shared" si="4"/>
        <v>0</v>
      </c>
      <c r="AN94" s="406">
        <f t="shared" si="5"/>
        <v>2</v>
      </c>
      <c r="AO94" s="99"/>
      <c r="AR94" s="51"/>
    </row>
    <row r="95" spans="2:44" s="266" customFormat="1" ht="24" x14ac:dyDescent="0.25">
      <c r="B95" s="399">
        <v>43307.780624999999</v>
      </c>
      <c r="C95" s="314">
        <v>553</v>
      </c>
      <c r="D95" s="263" t="s">
        <v>653</v>
      </c>
      <c r="E95" s="263" t="s">
        <v>343</v>
      </c>
      <c r="F95" s="263" t="s">
        <v>2</v>
      </c>
      <c r="G95" s="37"/>
      <c r="H95" s="270" t="s">
        <v>627</v>
      </c>
      <c r="I95" s="326">
        <v>43284.625474537039</v>
      </c>
      <c r="J95" s="270" t="s">
        <v>658</v>
      </c>
      <c r="K95" s="289">
        <v>1</v>
      </c>
      <c r="L95" s="287"/>
      <c r="M95" s="51"/>
      <c r="N95" s="289" t="s">
        <v>113</v>
      </c>
      <c r="O95" s="289">
        <v>457</v>
      </c>
      <c r="P95" s="289" t="s">
        <v>346</v>
      </c>
      <c r="Q95" s="309">
        <v>1</v>
      </c>
      <c r="R95" s="309"/>
      <c r="S95" s="309">
        <v>1</v>
      </c>
      <c r="T95" s="309">
        <v>0</v>
      </c>
      <c r="U95" s="309"/>
      <c r="V95" s="309"/>
      <c r="W95" s="405">
        <v>0</v>
      </c>
      <c r="X95" s="309">
        <v>0</v>
      </c>
      <c r="Y95" s="309">
        <v>1</v>
      </c>
      <c r="Z95" s="309">
        <v>0</v>
      </c>
      <c r="AA95" s="309">
        <v>0</v>
      </c>
      <c r="AB95" s="309">
        <v>0</v>
      </c>
      <c r="AC95" s="309">
        <v>1</v>
      </c>
      <c r="AD95" s="309">
        <v>0</v>
      </c>
      <c r="AE95" s="309">
        <v>0</v>
      </c>
      <c r="AF95" s="309"/>
      <c r="AG95" s="309"/>
      <c r="AH95" s="309"/>
      <c r="AI95" s="309"/>
      <c r="AJ95" s="405">
        <v>0</v>
      </c>
      <c r="AK95" s="405">
        <v>0</v>
      </c>
      <c r="AL95" s="406">
        <f t="shared" si="3"/>
        <v>2</v>
      </c>
      <c r="AM95" s="406">
        <f t="shared" si="4"/>
        <v>0</v>
      </c>
      <c r="AN95" s="406">
        <f t="shared" si="5"/>
        <v>2</v>
      </c>
      <c r="AO95" s="99"/>
      <c r="AR95" s="51"/>
    </row>
    <row r="96" spans="2:44" s="266" customFormat="1" ht="24" x14ac:dyDescent="0.25">
      <c r="B96" s="399">
        <v>43308.067060185182</v>
      </c>
      <c r="C96" s="400">
        <v>226</v>
      </c>
      <c r="D96" s="263" t="s">
        <v>386</v>
      </c>
      <c r="E96" s="263" t="s">
        <v>7</v>
      </c>
      <c r="F96" s="263" t="s">
        <v>1</v>
      </c>
      <c r="G96" s="37"/>
      <c r="H96" s="270"/>
      <c r="I96" s="326">
        <v>43284.703356481485</v>
      </c>
      <c r="J96" s="270" t="s">
        <v>2</v>
      </c>
      <c r="K96" s="289">
        <v>1</v>
      </c>
      <c r="L96" s="287"/>
      <c r="M96" s="51"/>
      <c r="N96" s="312" t="s">
        <v>7</v>
      </c>
      <c r="O96" s="313">
        <v>155</v>
      </c>
      <c r="P96" s="214" t="s">
        <v>105</v>
      </c>
      <c r="Q96" s="309">
        <v>0</v>
      </c>
      <c r="R96" s="309"/>
      <c r="S96" s="309">
        <v>1</v>
      </c>
      <c r="T96" s="309">
        <v>0</v>
      </c>
      <c r="U96" s="309">
        <v>1</v>
      </c>
      <c r="V96" s="309"/>
      <c r="W96" s="405">
        <v>0</v>
      </c>
      <c r="X96" s="309">
        <v>0</v>
      </c>
      <c r="Y96" s="309">
        <v>0</v>
      </c>
      <c r="Z96" s="309">
        <v>0</v>
      </c>
      <c r="AA96" s="309">
        <v>0</v>
      </c>
      <c r="AB96" s="309">
        <v>1</v>
      </c>
      <c r="AC96" s="309">
        <v>0</v>
      </c>
      <c r="AD96" s="309">
        <v>0</v>
      </c>
      <c r="AE96" s="309">
        <v>0</v>
      </c>
      <c r="AF96" s="309">
        <v>0</v>
      </c>
      <c r="AG96" s="309">
        <v>1</v>
      </c>
      <c r="AH96" s="309"/>
      <c r="AI96" s="309"/>
      <c r="AJ96" s="405">
        <v>0</v>
      </c>
      <c r="AK96" s="405">
        <v>0</v>
      </c>
      <c r="AL96" s="406">
        <f t="shared" si="3"/>
        <v>2</v>
      </c>
      <c r="AM96" s="406">
        <f t="shared" si="4"/>
        <v>1</v>
      </c>
      <c r="AN96" s="406">
        <f t="shared" si="5"/>
        <v>1</v>
      </c>
      <c r="AO96" s="99"/>
      <c r="AR96" s="51"/>
    </row>
    <row r="97" spans="2:44" s="266" customFormat="1" x14ac:dyDescent="0.25">
      <c r="B97" s="399">
        <v>43308.919652777775</v>
      </c>
      <c r="C97" s="400">
        <v>460</v>
      </c>
      <c r="D97" s="263" t="s">
        <v>644</v>
      </c>
      <c r="E97" s="263" t="s">
        <v>103</v>
      </c>
      <c r="F97" s="263" t="s">
        <v>2</v>
      </c>
      <c r="G97" s="37"/>
      <c r="H97" s="270"/>
      <c r="I97" s="326">
        <v>43288.632210648146</v>
      </c>
      <c r="J97" s="270" t="s">
        <v>2</v>
      </c>
      <c r="K97" s="289">
        <v>1</v>
      </c>
      <c r="L97" s="287"/>
      <c r="M97" s="51"/>
      <c r="N97" s="289" t="s">
        <v>39</v>
      </c>
      <c r="O97" s="289">
        <v>388</v>
      </c>
      <c r="P97" s="214" t="s">
        <v>127</v>
      </c>
      <c r="Q97" s="309">
        <v>0</v>
      </c>
      <c r="R97" s="309"/>
      <c r="S97" s="309">
        <v>1</v>
      </c>
      <c r="T97" s="309">
        <v>0</v>
      </c>
      <c r="U97" s="309"/>
      <c r="V97" s="309">
        <v>1</v>
      </c>
      <c r="W97" s="405">
        <v>0</v>
      </c>
      <c r="X97" s="309">
        <v>0</v>
      </c>
      <c r="Y97" s="309">
        <v>0</v>
      </c>
      <c r="Z97" s="309">
        <v>0</v>
      </c>
      <c r="AA97" s="309">
        <v>0</v>
      </c>
      <c r="AB97" s="309">
        <v>0</v>
      </c>
      <c r="AC97" s="309">
        <v>1</v>
      </c>
      <c r="AD97" s="309">
        <v>0</v>
      </c>
      <c r="AE97" s="309">
        <v>0</v>
      </c>
      <c r="AF97" s="309"/>
      <c r="AG97" s="309"/>
      <c r="AH97" s="309">
        <v>0</v>
      </c>
      <c r="AI97" s="309">
        <v>1</v>
      </c>
      <c r="AJ97" s="405">
        <v>0</v>
      </c>
      <c r="AK97" s="405">
        <v>0</v>
      </c>
      <c r="AL97" s="406">
        <f t="shared" si="3"/>
        <v>2</v>
      </c>
      <c r="AM97" s="406">
        <f t="shared" si="4"/>
        <v>0</v>
      </c>
      <c r="AN97" s="406">
        <f t="shared" si="5"/>
        <v>2</v>
      </c>
      <c r="AO97" s="99"/>
      <c r="AR97" s="51"/>
    </row>
    <row r="98" spans="2:44" s="266" customFormat="1" x14ac:dyDescent="0.25">
      <c r="B98" s="399">
        <v>43308.973043981481</v>
      </c>
      <c r="C98" s="400">
        <v>189</v>
      </c>
      <c r="D98" s="263" t="s">
        <v>455</v>
      </c>
      <c r="E98" s="263" t="s">
        <v>39</v>
      </c>
      <c r="F98" s="263" t="s">
        <v>2</v>
      </c>
      <c r="G98" s="37"/>
      <c r="H98" s="270"/>
      <c r="I98" s="326">
        <v>43291.914085648146</v>
      </c>
      <c r="J98" s="270" t="s">
        <v>2</v>
      </c>
      <c r="K98" s="289">
        <v>1</v>
      </c>
      <c r="L98" s="287"/>
      <c r="M98" s="51"/>
      <c r="N98" s="289" t="s">
        <v>39</v>
      </c>
      <c r="O98" s="289">
        <v>258</v>
      </c>
      <c r="P98" s="214" t="s">
        <v>165</v>
      </c>
      <c r="Q98" s="309">
        <v>0</v>
      </c>
      <c r="R98" s="309"/>
      <c r="S98" s="309">
        <v>1</v>
      </c>
      <c r="T98" s="309">
        <v>0</v>
      </c>
      <c r="U98" s="309"/>
      <c r="V98" s="309">
        <v>1</v>
      </c>
      <c r="W98" s="405">
        <v>0</v>
      </c>
      <c r="X98" s="309">
        <v>0</v>
      </c>
      <c r="Y98" s="309">
        <v>0</v>
      </c>
      <c r="Z98" s="309">
        <v>0</v>
      </c>
      <c r="AA98" s="309">
        <v>0</v>
      </c>
      <c r="AB98" s="309">
        <v>0</v>
      </c>
      <c r="AC98" s="309">
        <v>1</v>
      </c>
      <c r="AD98" s="309">
        <v>0</v>
      </c>
      <c r="AE98" s="309">
        <v>0</v>
      </c>
      <c r="AF98" s="309"/>
      <c r="AG98" s="309"/>
      <c r="AH98" s="309">
        <v>0</v>
      </c>
      <c r="AI98" s="309">
        <v>1</v>
      </c>
      <c r="AJ98" s="405">
        <v>0</v>
      </c>
      <c r="AK98" s="405">
        <v>0</v>
      </c>
      <c r="AL98" s="406">
        <f t="shared" si="3"/>
        <v>2</v>
      </c>
      <c r="AM98" s="406">
        <f t="shared" si="4"/>
        <v>0</v>
      </c>
      <c r="AN98" s="406">
        <f t="shared" si="5"/>
        <v>2</v>
      </c>
      <c r="AO98" s="99"/>
      <c r="AR98" s="51"/>
    </row>
    <row r="99" spans="2:44" s="266" customFormat="1" x14ac:dyDescent="0.25">
      <c r="B99" s="399">
        <v>43309.700219907405</v>
      </c>
      <c r="C99" s="400">
        <v>152</v>
      </c>
      <c r="D99" s="263" t="s">
        <v>654</v>
      </c>
      <c r="E99" s="263" t="s">
        <v>39</v>
      </c>
      <c r="F99" s="263" t="s">
        <v>1</v>
      </c>
      <c r="G99" s="37"/>
      <c r="H99" s="270"/>
      <c r="I99" s="326">
        <v>43294.652037037034</v>
      </c>
      <c r="J99" s="270" t="s">
        <v>2</v>
      </c>
      <c r="K99" s="289">
        <v>1</v>
      </c>
      <c r="L99" s="287"/>
      <c r="M99" s="51"/>
      <c r="N99" s="289" t="s">
        <v>7</v>
      </c>
      <c r="O99" s="289">
        <v>502</v>
      </c>
      <c r="P99" s="214" t="s">
        <v>425</v>
      </c>
      <c r="Q99" s="309">
        <v>0</v>
      </c>
      <c r="R99" s="309"/>
      <c r="S99" s="309"/>
      <c r="T99" s="309">
        <v>0</v>
      </c>
      <c r="U99" s="309">
        <v>1</v>
      </c>
      <c r="V99" s="309">
        <v>1</v>
      </c>
      <c r="W99" s="405">
        <v>0</v>
      </c>
      <c r="X99" s="309">
        <v>0</v>
      </c>
      <c r="Y99" s="309">
        <v>0</v>
      </c>
      <c r="Z99" s="309">
        <v>0</v>
      </c>
      <c r="AA99" s="309">
        <v>0</v>
      </c>
      <c r="AB99" s="309">
        <v>0</v>
      </c>
      <c r="AC99" s="309">
        <v>0</v>
      </c>
      <c r="AD99" s="309">
        <v>0</v>
      </c>
      <c r="AE99" s="309">
        <v>0</v>
      </c>
      <c r="AF99" s="309">
        <v>1</v>
      </c>
      <c r="AG99" s="309">
        <v>0</v>
      </c>
      <c r="AH99" s="309">
        <v>1</v>
      </c>
      <c r="AI99" s="309">
        <v>0</v>
      </c>
      <c r="AJ99" s="405">
        <v>0</v>
      </c>
      <c r="AK99" s="405">
        <v>0</v>
      </c>
      <c r="AL99" s="406">
        <f t="shared" si="3"/>
        <v>2</v>
      </c>
      <c r="AM99" s="406">
        <f t="shared" si="4"/>
        <v>2</v>
      </c>
      <c r="AN99" s="406">
        <f t="shared" si="5"/>
        <v>0</v>
      </c>
      <c r="AO99" s="99"/>
      <c r="AR99" s="51"/>
    </row>
    <row r="100" spans="2:44" s="266" customFormat="1" ht="24" x14ac:dyDescent="0.25">
      <c r="B100" s="399">
        <v>43309.760613425926</v>
      </c>
      <c r="C100" s="400">
        <v>458</v>
      </c>
      <c r="D100" s="263" t="s">
        <v>628</v>
      </c>
      <c r="E100" s="263" t="s">
        <v>343</v>
      </c>
      <c r="F100" s="263" t="s">
        <v>658</v>
      </c>
      <c r="G100" s="37"/>
      <c r="H100" s="270"/>
      <c r="I100" s="326">
        <v>43307.543680555558</v>
      </c>
      <c r="J100" s="270" t="s">
        <v>2</v>
      </c>
      <c r="K100" s="289">
        <v>1</v>
      </c>
      <c r="L100" s="287"/>
      <c r="M100" s="51"/>
      <c r="N100" s="314" t="s">
        <v>71</v>
      </c>
      <c r="O100" s="314">
        <v>516</v>
      </c>
      <c r="P100" s="314" t="s">
        <v>532</v>
      </c>
      <c r="Q100" s="311">
        <v>0</v>
      </c>
      <c r="R100" s="311">
        <v>0</v>
      </c>
      <c r="S100" s="311">
        <v>0</v>
      </c>
      <c r="T100" s="311">
        <v>0</v>
      </c>
      <c r="U100" s="309">
        <v>1</v>
      </c>
      <c r="V100" s="309">
        <v>1</v>
      </c>
      <c r="W100" s="405">
        <v>0</v>
      </c>
      <c r="X100" s="309">
        <v>0</v>
      </c>
      <c r="Y100" s="309">
        <v>0</v>
      </c>
      <c r="Z100" s="309">
        <v>0</v>
      </c>
      <c r="AA100" s="309">
        <v>0</v>
      </c>
      <c r="AB100" s="309">
        <v>0</v>
      </c>
      <c r="AC100" s="309">
        <v>0</v>
      </c>
      <c r="AD100" s="309">
        <v>0</v>
      </c>
      <c r="AE100" s="309">
        <v>0</v>
      </c>
      <c r="AF100" s="309">
        <v>0</v>
      </c>
      <c r="AG100" s="309">
        <v>1</v>
      </c>
      <c r="AH100" s="309">
        <v>0</v>
      </c>
      <c r="AI100" s="309">
        <v>1</v>
      </c>
      <c r="AJ100" s="405">
        <v>0</v>
      </c>
      <c r="AK100" s="405">
        <v>0</v>
      </c>
      <c r="AL100" s="406">
        <f t="shared" si="3"/>
        <v>2</v>
      </c>
      <c r="AM100" s="406">
        <f t="shared" si="4"/>
        <v>0</v>
      </c>
      <c r="AN100" s="406">
        <f t="shared" si="5"/>
        <v>2</v>
      </c>
      <c r="AO100" s="99"/>
      <c r="AR100" s="51"/>
    </row>
    <row r="101" spans="2:44" s="266" customFormat="1" ht="24" x14ac:dyDescent="0.25">
      <c r="B101" s="399">
        <v>43309.770011574074</v>
      </c>
      <c r="C101" s="400">
        <v>458</v>
      </c>
      <c r="D101" s="263" t="s">
        <v>628</v>
      </c>
      <c r="E101" s="263" t="s">
        <v>343</v>
      </c>
      <c r="F101" s="263" t="s">
        <v>2</v>
      </c>
      <c r="G101" s="37"/>
      <c r="H101" s="270" t="s">
        <v>375</v>
      </c>
      <c r="I101" s="326">
        <v>43284.680636574078</v>
      </c>
      <c r="J101" s="270" t="s">
        <v>2</v>
      </c>
      <c r="K101" s="289">
        <v>1</v>
      </c>
      <c r="L101" s="287"/>
      <c r="M101" s="51"/>
      <c r="N101" s="314" t="s">
        <v>343</v>
      </c>
      <c r="O101" s="314">
        <v>394</v>
      </c>
      <c r="P101" s="314" t="s">
        <v>567</v>
      </c>
      <c r="Q101" s="311">
        <v>0</v>
      </c>
      <c r="R101" s="311">
        <v>0</v>
      </c>
      <c r="S101" s="311">
        <v>0</v>
      </c>
      <c r="T101" s="311">
        <v>0</v>
      </c>
      <c r="U101" s="309">
        <v>1</v>
      </c>
      <c r="V101" s="309">
        <v>1</v>
      </c>
      <c r="W101" s="405">
        <v>0</v>
      </c>
      <c r="X101" s="309">
        <v>0</v>
      </c>
      <c r="Y101" s="309">
        <v>0</v>
      </c>
      <c r="Z101" s="309">
        <v>0</v>
      </c>
      <c r="AA101" s="309">
        <v>0</v>
      </c>
      <c r="AB101" s="309">
        <v>0</v>
      </c>
      <c r="AC101" s="309">
        <v>0</v>
      </c>
      <c r="AD101" s="309">
        <v>0</v>
      </c>
      <c r="AE101" s="309">
        <v>0</v>
      </c>
      <c r="AF101" s="309">
        <v>0</v>
      </c>
      <c r="AG101" s="309">
        <v>1</v>
      </c>
      <c r="AH101" s="309">
        <v>0</v>
      </c>
      <c r="AI101" s="309">
        <v>1</v>
      </c>
      <c r="AJ101" s="405">
        <v>0</v>
      </c>
      <c r="AK101" s="405">
        <v>0</v>
      </c>
      <c r="AL101" s="406">
        <f t="shared" si="3"/>
        <v>2</v>
      </c>
      <c r="AM101" s="406">
        <f t="shared" si="4"/>
        <v>0</v>
      </c>
      <c r="AN101" s="406">
        <f t="shared" si="5"/>
        <v>2</v>
      </c>
      <c r="AO101" s="99"/>
      <c r="AR101" s="51"/>
    </row>
    <row r="102" spans="2:44" s="266" customFormat="1" x14ac:dyDescent="0.25">
      <c r="B102" s="399">
        <v>43309.834386574075</v>
      </c>
      <c r="C102" s="400">
        <v>378</v>
      </c>
      <c r="D102" s="263" t="s">
        <v>638</v>
      </c>
      <c r="E102" s="263" t="s">
        <v>7</v>
      </c>
      <c r="F102" s="263" t="s">
        <v>2</v>
      </c>
      <c r="G102" s="37"/>
      <c r="H102" s="270"/>
      <c r="I102" s="326">
        <v>43284.698657407411</v>
      </c>
      <c r="J102" s="270" t="s">
        <v>1</v>
      </c>
      <c r="K102" s="289">
        <v>1</v>
      </c>
      <c r="L102" s="287"/>
      <c r="M102" s="51"/>
      <c r="N102" s="289" t="s">
        <v>7</v>
      </c>
      <c r="O102" s="289">
        <v>499</v>
      </c>
      <c r="P102" s="214" t="s">
        <v>426</v>
      </c>
      <c r="Q102" s="309">
        <v>0</v>
      </c>
      <c r="R102" s="309"/>
      <c r="S102" s="309">
        <v>1</v>
      </c>
      <c r="T102" s="309">
        <v>0</v>
      </c>
      <c r="U102" s="309"/>
      <c r="V102" s="309"/>
      <c r="W102" s="405">
        <v>1</v>
      </c>
      <c r="X102" s="309">
        <v>0</v>
      </c>
      <c r="Y102" s="309">
        <v>0</v>
      </c>
      <c r="Z102" s="309">
        <v>0</v>
      </c>
      <c r="AA102" s="309">
        <v>0</v>
      </c>
      <c r="AB102" s="309">
        <v>0</v>
      </c>
      <c r="AC102" s="309">
        <v>1</v>
      </c>
      <c r="AD102" s="309">
        <v>0</v>
      </c>
      <c r="AE102" s="309">
        <v>0</v>
      </c>
      <c r="AF102" s="309"/>
      <c r="AG102" s="309"/>
      <c r="AH102" s="309"/>
      <c r="AI102" s="309"/>
      <c r="AJ102" s="405">
        <v>0</v>
      </c>
      <c r="AK102" s="405">
        <v>1</v>
      </c>
      <c r="AL102" s="406">
        <f t="shared" si="3"/>
        <v>2</v>
      </c>
      <c r="AM102" s="406">
        <f t="shared" si="4"/>
        <v>0</v>
      </c>
      <c r="AN102" s="406">
        <f t="shared" si="5"/>
        <v>2</v>
      </c>
      <c r="AO102" s="99"/>
      <c r="AR102" s="51"/>
    </row>
    <row r="103" spans="2:44" s="266" customFormat="1" ht="24" x14ac:dyDescent="0.25">
      <c r="B103" s="399">
        <v>43309.84337962963</v>
      </c>
      <c r="C103" s="400">
        <v>458</v>
      </c>
      <c r="D103" s="263" t="s">
        <v>628</v>
      </c>
      <c r="E103" s="263" t="s">
        <v>343</v>
      </c>
      <c r="F103" s="263" t="s">
        <v>658</v>
      </c>
      <c r="G103" s="37"/>
      <c r="H103" s="270"/>
      <c r="I103" s="326">
        <v>43284.706574074073</v>
      </c>
      <c r="J103" s="270" t="s">
        <v>2</v>
      </c>
      <c r="K103" s="289">
        <v>1</v>
      </c>
      <c r="L103" s="287"/>
      <c r="M103" s="51"/>
      <c r="N103" s="289" t="s">
        <v>7</v>
      </c>
      <c r="O103" s="289">
        <v>225</v>
      </c>
      <c r="P103" s="214" t="s">
        <v>153</v>
      </c>
      <c r="Q103" s="309">
        <v>0</v>
      </c>
      <c r="R103" s="309"/>
      <c r="S103" s="309"/>
      <c r="T103" s="309">
        <v>1</v>
      </c>
      <c r="U103" s="309"/>
      <c r="V103" s="309"/>
      <c r="W103" s="405">
        <v>1</v>
      </c>
      <c r="X103" s="309">
        <v>0</v>
      </c>
      <c r="Y103" s="309">
        <v>0</v>
      </c>
      <c r="Z103" s="309">
        <v>0</v>
      </c>
      <c r="AA103" s="309">
        <v>0</v>
      </c>
      <c r="AB103" s="309">
        <v>0</v>
      </c>
      <c r="AC103" s="309">
        <v>0</v>
      </c>
      <c r="AD103" s="309">
        <v>0</v>
      </c>
      <c r="AE103" s="309">
        <v>1</v>
      </c>
      <c r="AF103" s="309"/>
      <c r="AG103" s="309"/>
      <c r="AH103" s="309"/>
      <c r="AI103" s="309"/>
      <c r="AJ103" s="405">
        <v>0</v>
      </c>
      <c r="AK103" s="405">
        <v>1</v>
      </c>
      <c r="AL103" s="406">
        <f t="shared" si="3"/>
        <v>2</v>
      </c>
      <c r="AM103" s="406">
        <f t="shared" si="4"/>
        <v>0</v>
      </c>
      <c r="AN103" s="406">
        <f t="shared" si="5"/>
        <v>2</v>
      </c>
      <c r="AO103" s="99"/>
      <c r="AR103" s="51"/>
    </row>
    <row r="104" spans="2:44" s="266" customFormat="1" x14ac:dyDescent="0.25">
      <c r="B104" s="399">
        <v>43309.849710648145</v>
      </c>
      <c r="C104" s="400">
        <v>461</v>
      </c>
      <c r="D104" s="263" t="s">
        <v>655</v>
      </c>
      <c r="E104" s="263" t="s">
        <v>7</v>
      </c>
      <c r="F104" s="263" t="s">
        <v>2</v>
      </c>
      <c r="G104" s="37"/>
      <c r="H104" s="270"/>
      <c r="I104" s="326">
        <v>43284.959606481483</v>
      </c>
      <c r="J104" s="270" t="s">
        <v>2</v>
      </c>
      <c r="K104" s="289">
        <v>1</v>
      </c>
      <c r="L104" s="287"/>
      <c r="M104" s="51"/>
      <c r="N104" s="312" t="s">
        <v>39</v>
      </c>
      <c r="O104" s="289">
        <v>305</v>
      </c>
      <c r="P104" s="214" t="s">
        <v>74</v>
      </c>
      <c r="Q104" s="309">
        <v>0</v>
      </c>
      <c r="R104" s="309"/>
      <c r="S104" s="309"/>
      <c r="T104" s="309">
        <v>1</v>
      </c>
      <c r="U104" s="309"/>
      <c r="V104" s="309"/>
      <c r="W104" s="405">
        <v>1</v>
      </c>
      <c r="X104" s="309">
        <v>0</v>
      </c>
      <c r="Y104" s="309">
        <v>0</v>
      </c>
      <c r="Z104" s="309">
        <v>0</v>
      </c>
      <c r="AA104" s="309">
        <v>0</v>
      </c>
      <c r="AB104" s="309">
        <v>0</v>
      </c>
      <c r="AC104" s="309">
        <v>0</v>
      </c>
      <c r="AD104" s="309">
        <v>0</v>
      </c>
      <c r="AE104" s="309">
        <v>1</v>
      </c>
      <c r="AF104" s="309"/>
      <c r="AG104" s="309"/>
      <c r="AH104" s="309"/>
      <c r="AI104" s="309"/>
      <c r="AJ104" s="405">
        <v>1</v>
      </c>
      <c r="AK104" s="405">
        <v>0</v>
      </c>
      <c r="AL104" s="406">
        <f t="shared" si="3"/>
        <v>2</v>
      </c>
      <c r="AM104" s="406">
        <f t="shared" si="4"/>
        <v>1</v>
      </c>
      <c r="AN104" s="406">
        <f t="shared" si="5"/>
        <v>1</v>
      </c>
      <c r="AO104" s="99"/>
      <c r="AR104" s="51"/>
    </row>
    <row r="105" spans="2:44" s="266" customFormat="1" x14ac:dyDescent="0.25">
      <c r="B105" s="399">
        <v>43309.998969907407</v>
      </c>
      <c r="C105" s="314">
        <v>507</v>
      </c>
      <c r="D105" s="263" t="s">
        <v>656</v>
      </c>
      <c r="E105" s="263" t="s">
        <v>7</v>
      </c>
      <c r="F105" s="263" t="s">
        <v>2</v>
      </c>
      <c r="G105" s="37"/>
      <c r="H105" s="270"/>
      <c r="I105" s="326">
        <v>43297.899988425925</v>
      </c>
      <c r="J105" s="270" t="s">
        <v>1</v>
      </c>
      <c r="K105" s="289">
        <v>1</v>
      </c>
      <c r="L105" s="287"/>
      <c r="M105" s="51"/>
      <c r="N105" s="314" t="s">
        <v>343</v>
      </c>
      <c r="O105" s="314">
        <v>409</v>
      </c>
      <c r="P105" s="314" t="s">
        <v>579</v>
      </c>
      <c r="Q105" s="311">
        <v>0</v>
      </c>
      <c r="R105" s="311">
        <v>0</v>
      </c>
      <c r="S105" s="311">
        <v>0</v>
      </c>
      <c r="T105" s="311">
        <v>0</v>
      </c>
      <c r="U105" s="309">
        <v>1</v>
      </c>
      <c r="V105" s="309"/>
      <c r="W105" s="405">
        <v>1</v>
      </c>
      <c r="X105" s="309">
        <v>0</v>
      </c>
      <c r="Y105" s="309">
        <v>0</v>
      </c>
      <c r="Z105" s="309">
        <v>0</v>
      </c>
      <c r="AA105" s="309">
        <v>0</v>
      </c>
      <c r="AB105" s="309">
        <v>0</v>
      </c>
      <c r="AC105" s="309">
        <v>0</v>
      </c>
      <c r="AD105" s="309">
        <v>0</v>
      </c>
      <c r="AE105" s="309">
        <v>0</v>
      </c>
      <c r="AF105" s="309">
        <v>1</v>
      </c>
      <c r="AG105" s="309">
        <v>0</v>
      </c>
      <c r="AH105" s="309"/>
      <c r="AI105" s="309"/>
      <c r="AJ105" s="405">
        <v>1</v>
      </c>
      <c r="AK105" s="405">
        <v>0</v>
      </c>
      <c r="AL105" s="406">
        <f t="shared" si="3"/>
        <v>2</v>
      </c>
      <c r="AM105" s="406">
        <f t="shared" si="4"/>
        <v>2</v>
      </c>
      <c r="AN105" s="406">
        <f t="shared" si="5"/>
        <v>0</v>
      </c>
      <c r="AO105" s="99"/>
      <c r="AR105" s="51"/>
    </row>
    <row r="106" spans="2:44" s="266" customFormat="1" x14ac:dyDescent="0.25">
      <c r="B106" s="399">
        <v>43310.034733796296</v>
      </c>
      <c r="C106" s="314">
        <v>507</v>
      </c>
      <c r="D106" s="263" t="s">
        <v>656</v>
      </c>
      <c r="E106" s="263" t="s">
        <v>7</v>
      </c>
      <c r="F106" s="263" t="s">
        <v>1</v>
      </c>
      <c r="G106" s="37"/>
      <c r="H106" s="270"/>
      <c r="I106" s="326">
        <v>43297.902025462965</v>
      </c>
      <c r="J106" s="270" t="s">
        <v>1</v>
      </c>
      <c r="K106" s="289">
        <v>1</v>
      </c>
      <c r="L106" s="287"/>
      <c r="M106" s="51"/>
      <c r="N106" s="312" t="s">
        <v>67</v>
      </c>
      <c r="O106" s="313">
        <v>312</v>
      </c>
      <c r="P106" s="214" t="s">
        <v>68</v>
      </c>
      <c r="Q106" s="309">
        <v>1</v>
      </c>
      <c r="R106" s="309"/>
      <c r="S106" s="309"/>
      <c r="T106" s="309">
        <v>0</v>
      </c>
      <c r="U106" s="309"/>
      <c r="V106" s="309"/>
      <c r="W106" s="405">
        <v>0</v>
      </c>
      <c r="X106" s="309">
        <v>0</v>
      </c>
      <c r="Y106" s="309">
        <v>1</v>
      </c>
      <c r="Z106" s="309">
        <v>0</v>
      </c>
      <c r="AA106" s="309">
        <v>0</v>
      </c>
      <c r="AB106" s="309">
        <v>0</v>
      </c>
      <c r="AC106" s="309">
        <v>0</v>
      </c>
      <c r="AD106" s="309">
        <v>0</v>
      </c>
      <c r="AE106" s="309">
        <v>0</v>
      </c>
      <c r="AF106" s="309"/>
      <c r="AG106" s="309"/>
      <c r="AH106" s="309"/>
      <c r="AI106" s="309"/>
      <c r="AJ106" s="405">
        <v>0</v>
      </c>
      <c r="AK106" s="405">
        <v>0</v>
      </c>
      <c r="AL106" s="406">
        <f t="shared" si="3"/>
        <v>1</v>
      </c>
      <c r="AM106" s="406">
        <f t="shared" si="4"/>
        <v>0</v>
      </c>
      <c r="AN106" s="406">
        <f t="shared" si="5"/>
        <v>1</v>
      </c>
      <c r="AO106" s="99"/>
      <c r="AR106" s="51"/>
    </row>
    <row r="107" spans="2:44" s="266" customFormat="1" x14ac:dyDescent="0.25">
      <c r="B107" s="399">
        <v>43310.929212962961</v>
      </c>
      <c r="C107" s="400">
        <v>161</v>
      </c>
      <c r="D107" s="263" t="s">
        <v>382</v>
      </c>
      <c r="E107" s="263" t="s">
        <v>34</v>
      </c>
      <c r="F107" s="263" t="s">
        <v>1</v>
      </c>
      <c r="G107" s="37"/>
      <c r="H107" s="270" t="s">
        <v>403</v>
      </c>
      <c r="I107" s="326">
        <v>43285.85396990741</v>
      </c>
      <c r="J107" s="270" t="s">
        <v>658</v>
      </c>
      <c r="K107" s="289">
        <v>1</v>
      </c>
      <c r="L107" s="287"/>
      <c r="M107" s="51"/>
      <c r="N107" s="312" t="s">
        <v>87</v>
      </c>
      <c r="O107" s="313">
        <v>127</v>
      </c>
      <c r="P107" s="214" t="s">
        <v>88</v>
      </c>
      <c r="Q107" s="309">
        <v>1</v>
      </c>
      <c r="R107" s="309"/>
      <c r="S107" s="309"/>
      <c r="T107" s="309">
        <v>0</v>
      </c>
      <c r="U107" s="309"/>
      <c r="V107" s="309"/>
      <c r="W107" s="405">
        <v>0</v>
      </c>
      <c r="X107" s="309">
        <v>0</v>
      </c>
      <c r="Y107" s="309">
        <v>1</v>
      </c>
      <c r="Z107" s="309">
        <v>0</v>
      </c>
      <c r="AA107" s="309">
        <v>0</v>
      </c>
      <c r="AB107" s="309">
        <v>0</v>
      </c>
      <c r="AC107" s="309">
        <v>0</v>
      </c>
      <c r="AD107" s="309">
        <v>0</v>
      </c>
      <c r="AE107" s="309">
        <v>0</v>
      </c>
      <c r="AF107" s="309"/>
      <c r="AG107" s="309"/>
      <c r="AH107" s="309"/>
      <c r="AI107" s="309"/>
      <c r="AJ107" s="405">
        <v>0</v>
      </c>
      <c r="AK107" s="405">
        <v>0</v>
      </c>
      <c r="AL107" s="406">
        <f t="shared" si="3"/>
        <v>1</v>
      </c>
      <c r="AM107" s="406">
        <f t="shared" si="4"/>
        <v>0</v>
      </c>
      <c r="AN107" s="406">
        <f t="shared" si="5"/>
        <v>1</v>
      </c>
      <c r="AO107" s="99"/>
      <c r="AR107" s="51"/>
    </row>
    <row r="108" spans="2:44" s="266" customFormat="1" x14ac:dyDescent="0.25">
      <c r="B108" s="399">
        <v>43311.806886574072</v>
      </c>
      <c r="C108" s="400">
        <v>461</v>
      </c>
      <c r="D108" s="263" t="s">
        <v>655</v>
      </c>
      <c r="E108" s="263" t="s">
        <v>7</v>
      </c>
      <c r="F108" s="263" t="s">
        <v>2</v>
      </c>
      <c r="G108" s="37"/>
      <c r="H108" s="270"/>
      <c r="I108" s="326">
        <v>43287.839201388888</v>
      </c>
      <c r="J108" s="270" t="s">
        <v>658</v>
      </c>
      <c r="K108" s="289">
        <v>1</v>
      </c>
      <c r="L108" s="287"/>
      <c r="M108" s="51"/>
      <c r="N108" s="312" t="s">
        <v>34</v>
      </c>
      <c r="O108" s="313">
        <v>311</v>
      </c>
      <c r="P108" s="214" t="s">
        <v>78</v>
      </c>
      <c r="Q108" s="309">
        <v>1</v>
      </c>
      <c r="R108" s="309"/>
      <c r="S108" s="309"/>
      <c r="T108" s="309">
        <v>0</v>
      </c>
      <c r="U108" s="309"/>
      <c r="V108" s="309"/>
      <c r="W108" s="405">
        <v>0</v>
      </c>
      <c r="X108" s="309">
        <v>0</v>
      </c>
      <c r="Y108" s="309">
        <v>1</v>
      </c>
      <c r="Z108" s="309">
        <v>0</v>
      </c>
      <c r="AA108" s="309">
        <v>0</v>
      </c>
      <c r="AB108" s="309">
        <v>0</v>
      </c>
      <c r="AC108" s="309">
        <v>0</v>
      </c>
      <c r="AD108" s="309">
        <v>0</v>
      </c>
      <c r="AE108" s="309">
        <v>0</v>
      </c>
      <c r="AF108" s="309"/>
      <c r="AG108" s="309"/>
      <c r="AH108" s="309"/>
      <c r="AI108" s="309"/>
      <c r="AJ108" s="405">
        <v>0</v>
      </c>
      <c r="AK108" s="405">
        <v>0</v>
      </c>
      <c r="AL108" s="406">
        <f t="shared" si="3"/>
        <v>1</v>
      </c>
      <c r="AM108" s="406">
        <f t="shared" si="4"/>
        <v>0</v>
      </c>
      <c r="AN108" s="406">
        <f t="shared" si="5"/>
        <v>1</v>
      </c>
      <c r="AO108" s="99"/>
      <c r="AR108" s="51"/>
    </row>
    <row r="109" spans="2:44" s="266" customFormat="1" ht="24" x14ac:dyDescent="0.25">
      <c r="B109" s="399">
        <v>43311.890752314815</v>
      </c>
      <c r="C109" s="400">
        <v>110</v>
      </c>
      <c r="D109" s="263" t="s">
        <v>376</v>
      </c>
      <c r="E109" s="263" t="s">
        <v>7</v>
      </c>
      <c r="F109" s="263" t="s">
        <v>1</v>
      </c>
      <c r="G109" s="37"/>
      <c r="H109" s="270" t="s">
        <v>628</v>
      </c>
      <c r="I109" s="326">
        <v>43286.697106481479</v>
      </c>
      <c r="J109" s="270" t="s">
        <v>1</v>
      </c>
      <c r="K109" s="289">
        <v>1</v>
      </c>
      <c r="L109" s="287"/>
      <c r="M109" s="51"/>
      <c r="N109" s="289" t="s">
        <v>91</v>
      </c>
      <c r="O109" s="289">
        <v>215</v>
      </c>
      <c r="P109" s="214" t="s">
        <v>173</v>
      </c>
      <c r="Q109" s="309">
        <v>1</v>
      </c>
      <c r="R109" s="309"/>
      <c r="S109" s="309"/>
      <c r="T109" s="309">
        <v>0</v>
      </c>
      <c r="U109" s="309"/>
      <c r="V109" s="309"/>
      <c r="W109" s="405">
        <v>0</v>
      </c>
      <c r="X109" s="309">
        <v>1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/>
      <c r="AG109" s="309"/>
      <c r="AH109" s="309"/>
      <c r="AI109" s="309"/>
      <c r="AJ109" s="405">
        <v>0</v>
      </c>
      <c r="AK109" s="405">
        <v>0</v>
      </c>
      <c r="AL109" s="406">
        <f t="shared" si="3"/>
        <v>1</v>
      </c>
      <c r="AM109" s="406">
        <f t="shared" si="4"/>
        <v>1</v>
      </c>
      <c r="AN109" s="406">
        <f t="shared" si="5"/>
        <v>0</v>
      </c>
      <c r="AO109" s="99"/>
      <c r="AR109" s="51"/>
    </row>
    <row r="110" spans="2:44" s="266" customFormat="1" ht="24" x14ac:dyDescent="0.25">
      <c r="B110" s="399">
        <v>43312.021053240744</v>
      </c>
      <c r="C110" s="400">
        <v>458</v>
      </c>
      <c r="D110" s="263" t="s">
        <v>628</v>
      </c>
      <c r="E110" s="263" t="s">
        <v>343</v>
      </c>
      <c r="F110" s="263" t="s">
        <v>658</v>
      </c>
      <c r="G110" s="37"/>
      <c r="H110" s="270"/>
      <c r="I110" s="326">
        <v>43286.885914351849</v>
      </c>
      <c r="J110" s="270" t="s">
        <v>1</v>
      </c>
      <c r="K110" s="289">
        <v>1</v>
      </c>
      <c r="L110" s="287"/>
      <c r="M110" s="51"/>
      <c r="N110" s="289" t="s">
        <v>109</v>
      </c>
      <c r="O110" s="289">
        <v>498</v>
      </c>
      <c r="P110" s="214" t="s">
        <v>417</v>
      </c>
      <c r="Q110" s="309">
        <v>1</v>
      </c>
      <c r="R110" s="309"/>
      <c r="S110" s="309"/>
      <c r="T110" s="309">
        <v>0</v>
      </c>
      <c r="U110" s="309"/>
      <c r="V110" s="309"/>
      <c r="W110" s="405">
        <v>0</v>
      </c>
      <c r="X110" s="309">
        <v>1</v>
      </c>
      <c r="Y110" s="309">
        <v>0</v>
      </c>
      <c r="Z110" s="309">
        <v>0</v>
      </c>
      <c r="AA110" s="309">
        <v>0</v>
      </c>
      <c r="AB110" s="309">
        <v>0</v>
      </c>
      <c r="AC110" s="309">
        <v>0</v>
      </c>
      <c r="AD110" s="309">
        <v>0</v>
      </c>
      <c r="AE110" s="309">
        <v>0</v>
      </c>
      <c r="AF110" s="309"/>
      <c r="AG110" s="309"/>
      <c r="AH110" s="309"/>
      <c r="AI110" s="309"/>
      <c r="AJ110" s="405">
        <v>0</v>
      </c>
      <c r="AK110" s="405">
        <v>0</v>
      </c>
      <c r="AL110" s="406">
        <f t="shared" si="3"/>
        <v>1</v>
      </c>
      <c r="AM110" s="406">
        <f t="shared" si="4"/>
        <v>1</v>
      </c>
      <c r="AN110" s="406">
        <f t="shared" si="5"/>
        <v>0</v>
      </c>
      <c r="AO110" s="99"/>
      <c r="AR110" s="51"/>
    </row>
    <row r="111" spans="2:44" s="266" customFormat="1" ht="24" x14ac:dyDescent="0.25">
      <c r="B111" s="399">
        <v>43312.618472222224</v>
      </c>
      <c r="C111" s="400">
        <v>110</v>
      </c>
      <c r="D111" s="263" t="s">
        <v>376</v>
      </c>
      <c r="E111" s="263" t="s">
        <v>7</v>
      </c>
      <c r="F111" s="263" t="s">
        <v>1</v>
      </c>
      <c r="G111" s="37"/>
      <c r="H111" s="270"/>
      <c r="I111" s="326">
        <v>43289.547523148147</v>
      </c>
      <c r="J111" s="270" t="s">
        <v>2</v>
      </c>
      <c r="K111" s="289">
        <v>1</v>
      </c>
      <c r="L111" s="287"/>
      <c r="M111" s="51"/>
      <c r="N111" s="312" t="s">
        <v>54</v>
      </c>
      <c r="O111" s="313">
        <v>144</v>
      </c>
      <c r="P111" s="214" t="s">
        <v>55</v>
      </c>
      <c r="Q111" s="309">
        <v>0</v>
      </c>
      <c r="R111" s="309">
        <v>1</v>
      </c>
      <c r="S111" s="309"/>
      <c r="T111" s="309">
        <v>0</v>
      </c>
      <c r="U111" s="309"/>
      <c r="V111" s="309"/>
      <c r="W111" s="405">
        <v>0</v>
      </c>
      <c r="X111" s="309">
        <v>0</v>
      </c>
      <c r="Y111" s="309">
        <v>0</v>
      </c>
      <c r="Z111" s="309">
        <v>0</v>
      </c>
      <c r="AA111" s="309">
        <v>1</v>
      </c>
      <c r="AB111" s="309">
        <v>0</v>
      </c>
      <c r="AC111" s="309">
        <v>0</v>
      </c>
      <c r="AD111" s="309">
        <v>0</v>
      </c>
      <c r="AE111" s="309">
        <v>0</v>
      </c>
      <c r="AF111" s="309"/>
      <c r="AG111" s="309"/>
      <c r="AH111" s="309"/>
      <c r="AI111" s="309"/>
      <c r="AJ111" s="405">
        <v>0</v>
      </c>
      <c r="AK111" s="405">
        <v>0</v>
      </c>
      <c r="AL111" s="406">
        <f t="shared" si="3"/>
        <v>1</v>
      </c>
      <c r="AM111" s="406">
        <f t="shared" si="4"/>
        <v>0</v>
      </c>
      <c r="AN111" s="406">
        <f t="shared" si="5"/>
        <v>1</v>
      </c>
      <c r="AO111" s="99"/>
      <c r="AR111" s="51"/>
    </row>
    <row r="112" spans="2:44" s="266" customFormat="1" ht="24" x14ac:dyDescent="0.25">
      <c r="B112" s="399">
        <v>43312.786134259259</v>
      </c>
      <c r="C112" s="400">
        <v>201</v>
      </c>
      <c r="D112" s="263" t="s">
        <v>457</v>
      </c>
      <c r="E112" s="263" t="s">
        <v>75</v>
      </c>
      <c r="F112" s="263" t="s">
        <v>1</v>
      </c>
      <c r="G112" s="37"/>
      <c r="H112" s="270"/>
      <c r="I112" s="326">
        <v>43289.619212962964</v>
      </c>
      <c r="J112" s="270" t="s">
        <v>2</v>
      </c>
      <c r="K112" s="289">
        <v>1</v>
      </c>
      <c r="L112" s="287"/>
      <c r="M112" s="51"/>
      <c r="N112" s="312" t="s">
        <v>45</v>
      </c>
      <c r="O112" s="313">
        <v>146</v>
      </c>
      <c r="P112" s="214" t="s">
        <v>46</v>
      </c>
      <c r="Q112" s="309">
        <v>0</v>
      </c>
      <c r="R112" s="309">
        <v>1</v>
      </c>
      <c r="S112" s="309"/>
      <c r="T112" s="309">
        <v>0</v>
      </c>
      <c r="U112" s="309"/>
      <c r="V112" s="309"/>
      <c r="W112" s="405">
        <v>0</v>
      </c>
      <c r="X112" s="309">
        <v>0</v>
      </c>
      <c r="Y112" s="309">
        <v>0</v>
      </c>
      <c r="Z112" s="309">
        <v>1</v>
      </c>
      <c r="AA112" s="309">
        <v>0</v>
      </c>
      <c r="AB112" s="309">
        <v>0</v>
      </c>
      <c r="AC112" s="309">
        <v>0</v>
      </c>
      <c r="AD112" s="309">
        <v>0</v>
      </c>
      <c r="AE112" s="309">
        <v>0</v>
      </c>
      <c r="AF112" s="309"/>
      <c r="AG112" s="309"/>
      <c r="AH112" s="309"/>
      <c r="AI112" s="309"/>
      <c r="AJ112" s="405">
        <v>0</v>
      </c>
      <c r="AK112" s="405">
        <v>0</v>
      </c>
      <c r="AL112" s="406">
        <f t="shared" si="3"/>
        <v>1</v>
      </c>
      <c r="AM112" s="406">
        <f t="shared" si="4"/>
        <v>1</v>
      </c>
      <c r="AN112" s="406">
        <f t="shared" si="5"/>
        <v>0</v>
      </c>
      <c r="AO112" s="99"/>
      <c r="AR112" s="51"/>
    </row>
    <row r="113" spans="2:44" s="266" customFormat="1" ht="24" x14ac:dyDescent="0.25">
      <c r="B113" s="399">
        <v>43312.798645833333</v>
      </c>
      <c r="C113" s="400">
        <v>297</v>
      </c>
      <c r="D113" s="263" t="s">
        <v>657</v>
      </c>
      <c r="E113" s="263" t="s">
        <v>19</v>
      </c>
      <c r="F113" s="263" t="s">
        <v>2</v>
      </c>
      <c r="G113" s="37"/>
      <c r="H113" s="270"/>
      <c r="I113" s="326">
        <v>43290.828564814816</v>
      </c>
      <c r="J113" s="270" t="s">
        <v>1</v>
      </c>
      <c r="K113" s="289">
        <v>1</v>
      </c>
      <c r="L113" s="287"/>
      <c r="M113" s="51"/>
      <c r="N113" s="312" t="s">
        <v>7</v>
      </c>
      <c r="O113" s="313">
        <v>158</v>
      </c>
      <c r="P113" s="214" t="s">
        <v>120</v>
      </c>
      <c r="Q113" s="309">
        <v>0</v>
      </c>
      <c r="R113" s="309">
        <v>1</v>
      </c>
      <c r="S113" s="309"/>
      <c r="T113" s="309">
        <v>0</v>
      </c>
      <c r="U113" s="309"/>
      <c r="V113" s="309"/>
      <c r="W113" s="405">
        <v>0</v>
      </c>
      <c r="X113" s="309">
        <v>0</v>
      </c>
      <c r="Y113" s="309">
        <v>0</v>
      </c>
      <c r="Z113" s="309">
        <v>0</v>
      </c>
      <c r="AA113" s="309">
        <v>1</v>
      </c>
      <c r="AB113" s="309">
        <v>0</v>
      </c>
      <c r="AC113" s="309">
        <v>0</v>
      </c>
      <c r="AD113" s="309">
        <v>0</v>
      </c>
      <c r="AE113" s="309">
        <v>0</v>
      </c>
      <c r="AF113" s="309"/>
      <c r="AG113" s="309"/>
      <c r="AH113" s="309"/>
      <c r="AI113" s="309"/>
      <c r="AJ113" s="405">
        <v>0</v>
      </c>
      <c r="AK113" s="405">
        <v>0</v>
      </c>
      <c r="AL113" s="406">
        <f t="shared" si="3"/>
        <v>1</v>
      </c>
      <c r="AM113" s="406">
        <f t="shared" si="4"/>
        <v>0</v>
      </c>
      <c r="AN113" s="406">
        <f t="shared" si="5"/>
        <v>1</v>
      </c>
      <c r="AO113" s="99"/>
      <c r="AR113" s="51"/>
    </row>
    <row r="114" spans="2:44" s="266" customFormat="1" x14ac:dyDescent="0.25">
      <c r="B114" s="243"/>
      <c r="C114" s="244"/>
      <c r="D114" s="401"/>
      <c r="E114" s="244"/>
      <c r="F114" s="244"/>
      <c r="G114" s="37"/>
      <c r="H114" s="270"/>
      <c r="I114" s="326">
        <v>43305.737361111111</v>
      </c>
      <c r="J114" s="270" t="s">
        <v>2</v>
      </c>
      <c r="K114" s="289">
        <v>1</v>
      </c>
      <c r="L114" s="287"/>
      <c r="M114" s="51"/>
      <c r="N114" s="312" t="s">
        <v>9</v>
      </c>
      <c r="O114" s="313">
        <v>135</v>
      </c>
      <c r="P114" s="214" t="s">
        <v>10</v>
      </c>
      <c r="Q114" s="309">
        <v>0</v>
      </c>
      <c r="R114" s="309">
        <v>1</v>
      </c>
      <c r="S114" s="309"/>
      <c r="T114" s="309">
        <v>0</v>
      </c>
      <c r="U114" s="309"/>
      <c r="V114" s="309"/>
      <c r="W114" s="405">
        <v>0</v>
      </c>
      <c r="X114" s="309">
        <v>0</v>
      </c>
      <c r="Y114" s="309">
        <v>0</v>
      </c>
      <c r="Z114" s="309">
        <v>0</v>
      </c>
      <c r="AA114" s="309">
        <v>1</v>
      </c>
      <c r="AB114" s="309">
        <v>0</v>
      </c>
      <c r="AC114" s="309">
        <v>0</v>
      </c>
      <c r="AD114" s="309">
        <v>0</v>
      </c>
      <c r="AE114" s="309">
        <v>0</v>
      </c>
      <c r="AF114" s="309"/>
      <c r="AG114" s="309"/>
      <c r="AH114" s="309"/>
      <c r="AI114" s="309"/>
      <c r="AJ114" s="405">
        <v>0</v>
      </c>
      <c r="AK114" s="405">
        <v>0</v>
      </c>
      <c r="AL114" s="406">
        <f t="shared" si="3"/>
        <v>1</v>
      </c>
      <c r="AM114" s="406">
        <f t="shared" si="4"/>
        <v>0</v>
      </c>
      <c r="AN114" s="406">
        <f t="shared" si="5"/>
        <v>1</v>
      </c>
      <c r="AO114" s="99"/>
      <c r="AR114" s="51"/>
    </row>
    <row r="115" spans="2:44" s="266" customFormat="1" x14ac:dyDescent="0.25">
      <c r="B115" s="243"/>
      <c r="C115" s="244"/>
      <c r="D115" s="401"/>
      <c r="E115" s="244"/>
      <c r="F115" s="244"/>
      <c r="G115" s="37"/>
      <c r="H115" s="270"/>
      <c r="I115" s="326">
        <v>43305.822800925926</v>
      </c>
      <c r="J115" s="270" t="s">
        <v>658</v>
      </c>
      <c r="K115" s="289">
        <v>1</v>
      </c>
      <c r="L115" s="287"/>
      <c r="M115" s="51"/>
      <c r="N115" s="312" t="s">
        <v>118</v>
      </c>
      <c r="O115" s="313">
        <v>142</v>
      </c>
      <c r="P115" s="214" t="s">
        <v>119</v>
      </c>
      <c r="Q115" s="309">
        <v>0</v>
      </c>
      <c r="R115" s="309">
        <v>1</v>
      </c>
      <c r="S115" s="309"/>
      <c r="T115" s="309">
        <v>0</v>
      </c>
      <c r="U115" s="309"/>
      <c r="V115" s="309"/>
      <c r="W115" s="405">
        <v>0</v>
      </c>
      <c r="X115" s="309">
        <v>0</v>
      </c>
      <c r="Y115" s="309">
        <v>0</v>
      </c>
      <c r="Z115" s="309">
        <v>0</v>
      </c>
      <c r="AA115" s="309">
        <v>1</v>
      </c>
      <c r="AB115" s="309">
        <v>0</v>
      </c>
      <c r="AC115" s="309">
        <v>0</v>
      </c>
      <c r="AD115" s="309">
        <v>0</v>
      </c>
      <c r="AE115" s="309">
        <v>0</v>
      </c>
      <c r="AF115" s="309"/>
      <c r="AG115" s="309"/>
      <c r="AH115" s="309"/>
      <c r="AI115" s="309"/>
      <c r="AJ115" s="405">
        <v>0</v>
      </c>
      <c r="AK115" s="405">
        <v>0</v>
      </c>
      <c r="AL115" s="406">
        <f t="shared" si="3"/>
        <v>1</v>
      </c>
      <c r="AM115" s="406">
        <f t="shared" si="4"/>
        <v>0</v>
      </c>
      <c r="AN115" s="406">
        <f t="shared" si="5"/>
        <v>1</v>
      </c>
      <c r="AO115" s="99"/>
      <c r="AR115" s="51"/>
    </row>
    <row r="116" spans="2:44" s="266" customFormat="1" x14ac:dyDescent="0.25">
      <c r="B116" s="243"/>
      <c r="C116" s="244"/>
      <c r="D116" s="401"/>
      <c r="E116" s="244"/>
      <c r="F116" s="244"/>
      <c r="G116" s="37"/>
      <c r="H116" s="270"/>
      <c r="I116" s="326">
        <v>43305.890150462961</v>
      </c>
      <c r="J116" s="270" t="s">
        <v>2</v>
      </c>
      <c r="K116" s="289">
        <v>1</v>
      </c>
      <c r="L116" s="287"/>
      <c r="M116" s="51"/>
      <c r="N116" s="289" t="s">
        <v>34</v>
      </c>
      <c r="O116" s="289">
        <v>199</v>
      </c>
      <c r="P116" s="214" t="s">
        <v>169</v>
      </c>
      <c r="Q116" s="309">
        <v>0</v>
      </c>
      <c r="R116" s="309"/>
      <c r="S116" s="309">
        <v>1</v>
      </c>
      <c r="T116" s="309">
        <v>0</v>
      </c>
      <c r="U116" s="309"/>
      <c r="V116" s="309"/>
      <c r="W116" s="405">
        <v>0</v>
      </c>
      <c r="X116" s="309">
        <v>0</v>
      </c>
      <c r="Y116" s="309">
        <v>0</v>
      </c>
      <c r="Z116" s="309">
        <v>0</v>
      </c>
      <c r="AA116" s="309">
        <v>0</v>
      </c>
      <c r="AB116" s="309">
        <v>0</v>
      </c>
      <c r="AC116" s="309">
        <v>1</v>
      </c>
      <c r="AD116" s="309">
        <v>0</v>
      </c>
      <c r="AE116" s="309">
        <v>0</v>
      </c>
      <c r="AF116" s="309"/>
      <c r="AG116" s="309"/>
      <c r="AH116" s="309"/>
      <c r="AI116" s="309"/>
      <c r="AJ116" s="405">
        <v>0</v>
      </c>
      <c r="AK116" s="405">
        <v>0</v>
      </c>
      <c r="AL116" s="406">
        <f t="shared" si="3"/>
        <v>1</v>
      </c>
      <c r="AM116" s="406">
        <f t="shared" si="4"/>
        <v>0</v>
      </c>
      <c r="AN116" s="406">
        <f t="shared" si="5"/>
        <v>1</v>
      </c>
      <c r="AO116" s="99"/>
      <c r="AR116" s="51"/>
    </row>
    <row r="117" spans="2:44" s="266" customFormat="1" x14ac:dyDescent="0.25">
      <c r="B117" s="243"/>
      <c r="C117" s="244"/>
      <c r="D117" s="401"/>
      <c r="E117" s="244"/>
      <c r="F117" s="244"/>
      <c r="G117" s="37"/>
      <c r="H117" s="270"/>
      <c r="I117" s="326">
        <v>43306.942395833335</v>
      </c>
      <c r="J117" s="270" t="s">
        <v>658</v>
      </c>
      <c r="K117" s="289">
        <v>1</v>
      </c>
      <c r="L117" s="287"/>
      <c r="M117" s="51"/>
      <c r="N117" s="312" t="s">
        <v>17</v>
      </c>
      <c r="O117" s="313">
        <v>122</v>
      </c>
      <c r="P117" s="214" t="s">
        <v>77</v>
      </c>
      <c r="Q117" s="309">
        <v>0</v>
      </c>
      <c r="R117" s="309"/>
      <c r="S117" s="309">
        <v>1</v>
      </c>
      <c r="T117" s="309">
        <v>0</v>
      </c>
      <c r="U117" s="309"/>
      <c r="V117" s="309"/>
      <c r="W117" s="405">
        <v>0</v>
      </c>
      <c r="X117" s="309">
        <v>0</v>
      </c>
      <c r="Y117" s="309">
        <v>0</v>
      </c>
      <c r="Z117" s="309">
        <v>0</v>
      </c>
      <c r="AA117" s="309">
        <v>0</v>
      </c>
      <c r="AB117" s="309">
        <v>0</v>
      </c>
      <c r="AC117" s="309">
        <v>1</v>
      </c>
      <c r="AD117" s="309">
        <v>0</v>
      </c>
      <c r="AE117" s="309">
        <v>0</v>
      </c>
      <c r="AF117" s="309"/>
      <c r="AG117" s="309"/>
      <c r="AH117" s="309"/>
      <c r="AI117" s="309"/>
      <c r="AJ117" s="405">
        <v>0</v>
      </c>
      <c r="AK117" s="405">
        <v>0</v>
      </c>
      <c r="AL117" s="406">
        <f t="shared" si="3"/>
        <v>1</v>
      </c>
      <c r="AM117" s="406">
        <f t="shared" si="4"/>
        <v>0</v>
      </c>
      <c r="AN117" s="406">
        <f t="shared" si="5"/>
        <v>1</v>
      </c>
      <c r="AO117" s="99"/>
      <c r="AR117" s="51"/>
    </row>
    <row r="118" spans="2:44" s="266" customFormat="1" x14ac:dyDescent="0.25">
      <c r="B118" s="243"/>
      <c r="C118" s="244"/>
      <c r="D118" s="401"/>
      <c r="E118" s="244"/>
      <c r="F118" s="244"/>
      <c r="G118" s="37"/>
      <c r="H118" s="270"/>
      <c r="I118" s="326">
        <v>43307.710127314815</v>
      </c>
      <c r="J118" s="270" t="s">
        <v>1</v>
      </c>
      <c r="K118" s="289">
        <v>1</v>
      </c>
      <c r="L118" s="287"/>
      <c r="M118" s="51"/>
      <c r="N118" s="312" t="s">
        <v>58</v>
      </c>
      <c r="O118" s="313">
        <v>138</v>
      </c>
      <c r="P118" s="214" t="s">
        <v>59</v>
      </c>
      <c r="Q118" s="309">
        <v>0</v>
      </c>
      <c r="R118" s="309"/>
      <c r="S118" s="309">
        <v>1</v>
      </c>
      <c r="T118" s="309">
        <v>0</v>
      </c>
      <c r="U118" s="309"/>
      <c r="V118" s="309"/>
      <c r="W118" s="405">
        <v>0</v>
      </c>
      <c r="X118" s="309">
        <v>0</v>
      </c>
      <c r="Y118" s="309">
        <v>0</v>
      </c>
      <c r="Z118" s="309">
        <v>0</v>
      </c>
      <c r="AA118" s="309">
        <v>0</v>
      </c>
      <c r="AB118" s="309">
        <v>1</v>
      </c>
      <c r="AC118" s="309">
        <v>0</v>
      </c>
      <c r="AD118" s="309">
        <v>0</v>
      </c>
      <c r="AE118" s="309">
        <v>0</v>
      </c>
      <c r="AF118" s="309"/>
      <c r="AG118" s="309"/>
      <c r="AH118" s="309"/>
      <c r="AI118" s="309"/>
      <c r="AJ118" s="405">
        <v>0</v>
      </c>
      <c r="AK118" s="405">
        <v>0</v>
      </c>
      <c r="AL118" s="406">
        <f t="shared" si="3"/>
        <v>1</v>
      </c>
      <c r="AM118" s="406">
        <f t="shared" si="4"/>
        <v>1</v>
      </c>
      <c r="AN118" s="406">
        <f t="shared" si="5"/>
        <v>0</v>
      </c>
      <c r="AO118" s="99"/>
      <c r="AR118" s="51"/>
    </row>
    <row r="119" spans="2:44" s="266" customFormat="1" x14ac:dyDescent="0.25">
      <c r="B119" s="243"/>
      <c r="C119" s="244"/>
      <c r="D119" s="401"/>
      <c r="E119" s="244"/>
      <c r="F119" s="244"/>
      <c r="G119" s="37"/>
      <c r="H119" s="270"/>
      <c r="I119" s="326">
        <v>43309.760613425926</v>
      </c>
      <c r="J119" s="270" t="s">
        <v>658</v>
      </c>
      <c r="K119" s="289">
        <v>1</v>
      </c>
      <c r="L119" s="287"/>
      <c r="M119" s="51"/>
      <c r="N119" s="289" t="s">
        <v>136</v>
      </c>
      <c r="O119" s="289">
        <v>128</v>
      </c>
      <c r="P119" s="214" t="s">
        <v>179</v>
      </c>
      <c r="Q119" s="309">
        <v>0</v>
      </c>
      <c r="R119" s="309"/>
      <c r="S119" s="309">
        <v>1</v>
      </c>
      <c r="T119" s="309">
        <v>0</v>
      </c>
      <c r="U119" s="309"/>
      <c r="V119" s="309"/>
      <c r="W119" s="405">
        <v>0</v>
      </c>
      <c r="X119" s="309">
        <v>0</v>
      </c>
      <c r="Y119" s="309">
        <v>0</v>
      </c>
      <c r="Z119" s="309">
        <v>0</v>
      </c>
      <c r="AA119" s="309">
        <v>0</v>
      </c>
      <c r="AB119" s="309">
        <v>1</v>
      </c>
      <c r="AC119" s="309">
        <v>0</v>
      </c>
      <c r="AD119" s="309">
        <v>0</v>
      </c>
      <c r="AE119" s="309">
        <v>0</v>
      </c>
      <c r="AF119" s="309"/>
      <c r="AG119" s="309"/>
      <c r="AH119" s="309"/>
      <c r="AI119" s="309"/>
      <c r="AJ119" s="405">
        <v>0</v>
      </c>
      <c r="AK119" s="405">
        <v>0</v>
      </c>
      <c r="AL119" s="406">
        <f t="shared" si="3"/>
        <v>1</v>
      </c>
      <c r="AM119" s="406">
        <f t="shared" si="4"/>
        <v>1</v>
      </c>
      <c r="AN119" s="406">
        <f t="shared" si="5"/>
        <v>0</v>
      </c>
      <c r="AO119" s="99"/>
      <c r="AR119" s="51"/>
    </row>
    <row r="120" spans="2:44" s="266" customFormat="1" x14ac:dyDescent="0.25">
      <c r="B120" s="243"/>
      <c r="C120" s="244"/>
      <c r="D120" s="401"/>
      <c r="E120" s="244"/>
      <c r="F120" s="244"/>
      <c r="G120" s="37"/>
      <c r="H120" s="270"/>
      <c r="I120" s="326">
        <v>43309.770011574074</v>
      </c>
      <c r="J120" s="270" t="s">
        <v>2</v>
      </c>
      <c r="K120" s="289">
        <v>1</v>
      </c>
      <c r="L120" s="287"/>
      <c r="M120" s="51"/>
      <c r="N120" s="312" t="s">
        <v>7</v>
      </c>
      <c r="O120" s="289">
        <v>465</v>
      </c>
      <c r="P120" s="214" t="s">
        <v>363</v>
      </c>
      <c r="Q120" s="309">
        <v>0</v>
      </c>
      <c r="R120" s="309"/>
      <c r="S120" s="309">
        <v>1</v>
      </c>
      <c r="T120" s="309">
        <v>0</v>
      </c>
      <c r="U120" s="309"/>
      <c r="V120" s="309"/>
      <c r="W120" s="405">
        <v>0</v>
      </c>
      <c r="X120" s="309">
        <v>0</v>
      </c>
      <c r="Y120" s="309">
        <v>0</v>
      </c>
      <c r="Z120" s="309">
        <v>0</v>
      </c>
      <c r="AA120" s="309">
        <v>0</v>
      </c>
      <c r="AB120" s="309">
        <v>1</v>
      </c>
      <c r="AC120" s="309">
        <v>0</v>
      </c>
      <c r="AD120" s="309">
        <v>0</v>
      </c>
      <c r="AE120" s="309">
        <v>0</v>
      </c>
      <c r="AF120" s="309"/>
      <c r="AG120" s="309"/>
      <c r="AH120" s="309"/>
      <c r="AI120" s="309"/>
      <c r="AJ120" s="405">
        <v>0</v>
      </c>
      <c r="AK120" s="405">
        <v>0</v>
      </c>
      <c r="AL120" s="406">
        <f t="shared" si="3"/>
        <v>1</v>
      </c>
      <c r="AM120" s="406">
        <f t="shared" si="4"/>
        <v>1</v>
      </c>
      <c r="AN120" s="406">
        <f t="shared" si="5"/>
        <v>0</v>
      </c>
      <c r="AO120" s="99"/>
      <c r="AR120" s="51"/>
    </row>
    <row r="121" spans="2:44" s="266" customFormat="1" x14ac:dyDescent="0.25">
      <c r="B121" s="243"/>
      <c r="C121" s="244"/>
      <c r="D121" s="401"/>
      <c r="E121" s="244"/>
      <c r="F121" s="244"/>
      <c r="G121" s="37"/>
      <c r="H121" s="270"/>
      <c r="I121" s="326">
        <v>43309.84337962963</v>
      </c>
      <c r="J121" s="270" t="s">
        <v>658</v>
      </c>
      <c r="K121" s="289">
        <v>1</v>
      </c>
      <c r="L121" s="287"/>
      <c r="M121" s="51"/>
      <c r="N121" s="289" t="s">
        <v>7</v>
      </c>
      <c r="O121" s="289">
        <v>252</v>
      </c>
      <c r="P121" s="214" t="s">
        <v>147</v>
      </c>
      <c r="Q121" s="309">
        <v>0</v>
      </c>
      <c r="R121" s="309"/>
      <c r="S121" s="309"/>
      <c r="T121" s="309">
        <v>1</v>
      </c>
      <c r="U121" s="309"/>
      <c r="V121" s="309"/>
      <c r="W121" s="405">
        <v>0</v>
      </c>
      <c r="X121" s="309">
        <v>0</v>
      </c>
      <c r="Y121" s="309">
        <v>0</v>
      </c>
      <c r="Z121" s="309">
        <v>0</v>
      </c>
      <c r="AA121" s="309">
        <v>0</v>
      </c>
      <c r="AB121" s="309">
        <v>0</v>
      </c>
      <c r="AC121" s="309">
        <v>0</v>
      </c>
      <c r="AD121" s="309">
        <v>1</v>
      </c>
      <c r="AE121" s="309">
        <v>0</v>
      </c>
      <c r="AF121" s="309"/>
      <c r="AG121" s="309"/>
      <c r="AH121" s="309"/>
      <c r="AI121" s="309"/>
      <c r="AJ121" s="405">
        <v>0</v>
      </c>
      <c r="AK121" s="405">
        <v>0</v>
      </c>
      <c r="AL121" s="406">
        <f t="shared" si="3"/>
        <v>1</v>
      </c>
      <c r="AM121" s="406">
        <f t="shared" si="4"/>
        <v>1</v>
      </c>
      <c r="AN121" s="406">
        <f t="shared" si="5"/>
        <v>0</v>
      </c>
      <c r="AO121" s="99"/>
      <c r="AR121" s="51"/>
    </row>
    <row r="122" spans="2:44" s="266" customFormat="1" x14ac:dyDescent="0.25">
      <c r="B122" s="243"/>
      <c r="C122" s="244"/>
      <c r="D122" s="401"/>
      <c r="E122" s="244"/>
      <c r="F122" s="244"/>
      <c r="G122" s="37"/>
      <c r="H122" s="270"/>
      <c r="I122" s="326">
        <v>43312.021053240744</v>
      </c>
      <c r="J122" s="270" t="s">
        <v>658</v>
      </c>
      <c r="K122" s="289">
        <v>1</v>
      </c>
      <c r="L122" s="287"/>
      <c r="M122" s="51"/>
      <c r="N122" s="289" t="s">
        <v>7</v>
      </c>
      <c r="O122" s="313">
        <v>198</v>
      </c>
      <c r="P122" s="214" t="s">
        <v>151</v>
      </c>
      <c r="Q122" s="309">
        <v>0</v>
      </c>
      <c r="R122" s="309"/>
      <c r="S122" s="309"/>
      <c r="T122" s="309">
        <v>1</v>
      </c>
      <c r="U122" s="309"/>
      <c r="V122" s="309"/>
      <c r="W122" s="405">
        <v>0</v>
      </c>
      <c r="X122" s="309">
        <v>0</v>
      </c>
      <c r="Y122" s="309">
        <v>0</v>
      </c>
      <c r="Z122" s="309">
        <v>0</v>
      </c>
      <c r="AA122" s="309">
        <v>0</v>
      </c>
      <c r="AB122" s="309">
        <v>0</v>
      </c>
      <c r="AC122" s="309">
        <v>0</v>
      </c>
      <c r="AD122" s="309">
        <v>0</v>
      </c>
      <c r="AE122" s="309">
        <v>1</v>
      </c>
      <c r="AF122" s="309"/>
      <c r="AG122" s="309"/>
      <c r="AH122" s="309"/>
      <c r="AI122" s="309"/>
      <c r="AJ122" s="405">
        <v>0</v>
      </c>
      <c r="AK122" s="405">
        <v>0</v>
      </c>
      <c r="AL122" s="406">
        <f t="shared" si="3"/>
        <v>1</v>
      </c>
      <c r="AM122" s="406">
        <f t="shared" si="4"/>
        <v>0</v>
      </c>
      <c r="AN122" s="406">
        <f t="shared" si="5"/>
        <v>1</v>
      </c>
      <c r="AO122" s="99"/>
      <c r="AR122" s="51"/>
    </row>
    <row r="123" spans="2:44" s="266" customFormat="1" x14ac:dyDescent="0.25">
      <c r="B123" s="243"/>
      <c r="C123" s="244"/>
      <c r="D123" s="401"/>
      <c r="E123" s="244"/>
      <c r="F123" s="244"/>
      <c r="G123" s="37"/>
      <c r="H123" s="270" t="s">
        <v>379</v>
      </c>
      <c r="I123" s="326">
        <v>43287.034224537034</v>
      </c>
      <c r="J123" s="270" t="s">
        <v>1</v>
      </c>
      <c r="K123" s="289">
        <v>1</v>
      </c>
      <c r="L123" s="287"/>
      <c r="M123" s="51"/>
      <c r="N123" s="289" t="s">
        <v>19</v>
      </c>
      <c r="O123" s="313">
        <v>270</v>
      </c>
      <c r="P123" s="214" t="s">
        <v>159</v>
      </c>
      <c r="Q123" s="309">
        <v>0</v>
      </c>
      <c r="R123" s="309"/>
      <c r="S123" s="309"/>
      <c r="T123" s="309">
        <v>1</v>
      </c>
      <c r="U123" s="309"/>
      <c r="V123" s="309"/>
      <c r="W123" s="405">
        <v>0</v>
      </c>
      <c r="X123" s="309">
        <v>0</v>
      </c>
      <c r="Y123" s="309">
        <v>0</v>
      </c>
      <c r="Z123" s="309">
        <v>0</v>
      </c>
      <c r="AA123" s="309">
        <v>0</v>
      </c>
      <c r="AB123" s="309">
        <v>0</v>
      </c>
      <c r="AC123" s="309">
        <v>0</v>
      </c>
      <c r="AD123" s="309">
        <v>0</v>
      </c>
      <c r="AE123" s="309">
        <v>1</v>
      </c>
      <c r="AF123" s="309"/>
      <c r="AG123" s="309"/>
      <c r="AH123" s="309"/>
      <c r="AI123" s="309"/>
      <c r="AJ123" s="405">
        <v>0</v>
      </c>
      <c r="AK123" s="405">
        <v>0</v>
      </c>
      <c r="AL123" s="406">
        <f t="shared" si="3"/>
        <v>1</v>
      </c>
      <c r="AM123" s="406">
        <f t="shared" si="4"/>
        <v>0</v>
      </c>
      <c r="AN123" s="406">
        <f t="shared" si="5"/>
        <v>1</v>
      </c>
      <c r="AO123" s="99"/>
      <c r="AR123" s="51"/>
    </row>
    <row r="124" spans="2:44" s="266" customFormat="1" x14ac:dyDescent="0.25">
      <c r="B124" s="243"/>
      <c r="C124" s="244"/>
      <c r="D124" s="401"/>
      <c r="E124" s="244"/>
      <c r="F124" s="244"/>
      <c r="G124" s="37"/>
      <c r="H124" s="270"/>
      <c r="I124" s="326">
        <v>43290.852962962963</v>
      </c>
      <c r="J124" s="270" t="s">
        <v>1</v>
      </c>
      <c r="K124" s="289">
        <v>1</v>
      </c>
      <c r="L124" s="287"/>
      <c r="M124" s="51"/>
      <c r="N124" s="289" t="s">
        <v>19</v>
      </c>
      <c r="O124" s="313">
        <v>289</v>
      </c>
      <c r="P124" s="315" t="s">
        <v>162</v>
      </c>
      <c r="Q124" s="309">
        <v>0</v>
      </c>
      <c r="R124" s="309"/>
      <c r="S124" s="309"/>
      <c r="T124" s="309">
        <v>1</v>
      </c>
      <c r="U124" s="309"/>
      <c r="V124" s="309"/>
      <c r="W124" s="405">
        <v>0</v>
      </c>
      <c r="X124" s="309">
        <v>0</v>
      </c>
      <c r="Y124" s="309">
        <v>0</v>
      </c>
      <c r="Z124" s="309">
        <v>0</v>
      </c>
      <c r="AA124" s="309">
        <v>0</v>
      </c>
      <c r="AB124" s="309">
        <v>0</v>
      </c>
      <c r="AC124" s="309">
        <v>0</v>
      </c>
      <c r="AD124" s="309">
        <v>0</v>
      </c>
      <c r="AE124" s="309">
        <v>1</v>
      </c>
      <c r="AF124" s="309"/>
      <c r="AG124" s="309"/>
      <c r="AH124" s="309"/>
      <c r="AI124" s="309"/>
      <c r="AJ124" s="405">
        <v>0</v>
      </c>
      <c r="AK124" s="405">
        <v>0</v>
      </c>
      <c r="AL124" s="406">
        <f t="shared" si="3"/>
        <v>1</v>
      </c>
      <c r="AM124" s="406">
        <f t="shared" si="4"/>
        <v>0</v>
      </c>
      <c r="AN124" s="406">
        <f t="shared" si="5"/>
        <v>1</v>
      </c>
      <c r="AO124" s="99"/>
      <c r="AR124" s="51"/>
    </row>
    <row r="125" spans="2:44" s="266" customFormat="1" x14ac:dyDescent="0.25">
      <c r="B125" s="243"/>
      <c r="C125" s="244"/>
      <c r="D125" s="401"/>
      <c r="E125" s="244"/>
      <c r="F125" s="244"/>
      <c r="G125" s="37"/>
      <c r="H125" s="270"/>
      <c r="I125" s="326">
        <v>43297.99894675926</v>
      </c>
      <c r="J125" s="270" t="s">
        <v>1</v>
      </c>
      <c r="K125" s="289">
        <v>1</v>
      </c>
      <c r="L125" s="287"/>
      <c r="M125" s="51"/>
      <c r="N125" s="289" t="s">
        <v>182</v>
      </c>
      <c r="O125" s="289">
        <v>266</v>
      </c>
      <c r="P125" s="214" t="s">
        <v>175</v>
      </c>
      <c r="Q125" s="309">
        <v>0</v>
      </c>
      <c r="R125" s="309"/>
      <c r="S125" s="309"/>
      <c r="T125" s="309">
        <v>1</v>
      </c>
      <c r="U125" s="309"/>
      <c r="V125" s="309"/>
      <c r="W125" s="405">
        <v>0</v>
      </c>
      <c r="X125" s="309">
        <v>0</v>
      </c>
      <c r="Y125" s="309">
        <v>0</v>
      </c>
      <c r="Z125" s="309">
        <v>0</v>
      </c>
      <c r="AA125" s="309">
        <v>0</v>
      </c>
      <c r="AB125" s="309">
        <v>0</v>
      </c>
      <c r="AC125" s="309">
        <v>0</v>
      </c>
      <c r="AD125" s="309">
        <v>0</v>
      </c>
      <c r="AE125" s="309">
        <v>1</v>
      </c>
      <c r="AF125" s="309"/>
      <c r="AG125" s="309"/>
      <c r="AH125" s="309"/>
      <c r="AI125" s="309"/>
      <c r="AJ125" s="405">
        <v>0</v>
      </c>
      <c r="AK125" s="405">
        <v>0</v>
      </c>
      <c r="AL125" s="406">
        <f t="shared" si="3"/>
        <v>1</v>
      </c>
      <c r="AM125" s="406">
        <f t="shared" si="4"/>
        <v>0</v>
      </c>
      <c r="AN125" s="406">
        <f t="shared" si="5"/>
        <v>1</v>
      </c>
      <c r="AO125" s="99"/>
      <c r="AR125" s="51"/>
    </row>
    <row r="126" spans="2:44" s="266" customFormat="1" x14ac:dyDescent="0.25">
      <c r="B126" s="243"/>
      <c r="C126" s="244"/>
      <c r="D126" s="401"/>
      <c r="E126" s="244"/>
      <c r="F126" s="244"/>
      <c r="G126" s="37"/>
      <c r="H126" s="270"/>
      <c r="I126" s="326">
        <v>43307.071122685185</v>
      </c>
      <c r="J126" s="270" t="s">
        <v>1</v>
      </c>
      <c r="K126" s="289">
        <v>1</v>
      </c>
      <c r="L126" s="287"/>
      <c r="M126" s="51"/>
      <c r="N126" s="312" t="s">
        <v>50</v>
      </c>
      <c r="O126" s="289">
        <v>139</v>
      </c>
      <c r="P126" s="214" t="s">
        <v>51</v>
      </c>
      <c r="Q126" s="309">
        <v>0</v>
      </c>
      <c r="R126" s="309"/>
      <c r="S126" s="309"/>
      <c r="T126" s="309">
        <v>1</v>
      </c>
      <c r="U126" s="309"/>
      <c r="V126" s="309"/>
      <c r="W126" s="405">
        <v>0</v>
      </c>
      <c r="X126" s="309">
        <v>0</v>
      </c>
      <c r="Y126" s="309">
        <v>0</v>
      </c>
      <c r="Z126" s="309">
        <v>0</v>
      </c>
      <c r="AA126" s="309">
        <v>0</v>
      </c>
      <c r="AB126" s="309">
        <v>0</v>
      </c>
      <c r="AC126" s="309">
        <v>0</v>
      </c>
      <c r="AD126" s="309">
        <v>0</v>
      </c>
      <c r="AE126" s="309">
        <v>1</v>
      </c>
      <c r="AF126" s="309"/>
      <c r="AG126" s="309"/>
      <c r="AH126" s="309"/>
      <c r="AI126" s="309"/>
      <c r="AJ126" s="405">
        <v>0</v>
      </c>
      <c r="AK126" s="405">
        <v>0</v>
      </c>
      <c r="AL126" s="406">
        <f t="shared" si="3"/>
        <v>1</v>
      </c>
      <c r="AM126" s="406">
        <f t="shared" si="4"/>
        <v>0</v>
      </c>
      <c r="AN126" s="406">
        <f t="shared" si="5"/>
        <v>1</v>
      </c>
      <c r="AO126" s="99"/>
      <c r="AR126" s="51"/>
    </row>
    <row r="127" spans="2:44" s="266" customFormat="1" x14ac:dyDescent="0.25">
      <c r="B127" s="243"/>
      <c r="C127" s="244"/>
      <c r="D127" s="401"/>
      <c r="E127" s="244"/>
      <c r="F127" s="244"/>
      <c r="G127" s="37"/>
      <c r="H127" s="270" t="s">
        <v>398</v>
      </c>
      <c r="I127" s="326">
        <v>43287.711365740739</v>
      </c>
      <c r="J127" s="270" t="s">
        <v>1</v>
      </c>
      <c r="K127" s="289">
        <v>1</v>
      </c>
      <c r="L127" s="287"/>
      <c r="M127" s="51"/>
      <c r="N127" s="312" t="s">
        <v>131</v>
      </c>
      <c r="O127" s="313">
        <v>134</v>
      </c>
      <c r="P127" s="214" t="s">
        <v>132</v>
      </c>
      <c r="Q127" s="309">
        <v>0</v>
      </c>
      <c r="R127" s="309"/>
      <c r="S127" s="309"/>
      <c r="T127" s="309">
        <v>0</v>
      </c>
      <c r="U127" s="309">
        <v>1</v>
      </c>
      <c r="V127" s="309"/>
      <c r="W127" s="405">
        <v>0</v>
      </c>
      <c r="X127" s="309">
        <v>0</v>
      </c>
      <c r="Y127" s="309">
        <v>0</v>
      </c>
      <c r="Z127" s="309">
        <v>0</v>
      </c>
      <c r="AA127" s="309">
        <v>0</v>
      </c>
      <c r="AB127" s="309">
        <v>0</v>
      </c>
      <c r="AC127" s="309">
        <v>0</v>
      </c>
      <c r="AD127" s="309">
        <v>0</v>
      </c>
      <c r="AE127" s="309">
        <v>0</v>
      </c>
      <c r="AF127" s="309">
        <v>0</v>
      </c>
      <c r="AG127" s="309">
        <v>1</v>
      </c>
      <c r="AH127" s="309"/>
      <c r="AI127" s="309"/>
      <c r="AJ127" s="405">
        <v>0</v>
      </c>
      <c r="AK127" s="405">
        <v>0</v>
      </c>
      <c r="AL127" s="406">
        <f t="shared" si="3"/>
        <v>1</v>
      </c>
      <c r="AM127" s="406">
        <f t="shared" si="4"/>
        <v>0</v>
      </c>
      <c r="AN127" s="406">
        <f t="shared" si="5"/>
        <v>1</v>
      </c>
      <c r="AO127" s="99"/>
      <c r="AR127" s="51"/>
    </row>
    <row r="128" spans="2:44" s="266" customFormat="1" x14ac:dyDescent="0.25">
      <c r="B128" s="243"/>
      <c r="C128" s="244"/>
      <c r="D128" s="401"/>
      <c r="E128" s="244"/>
      <c r="F128" s="244"/>
      <c r="G128" s="37"/>
      <c r="H128" s="270"/>
      <c r="I128" s="326">
        <v>43294.815324074072</v>
      </c>
      <c r="J128" s="270" t="s">
        <v>2</v>
      </c>
      <c r="K128" s="289">
        <v>1</v>
      </c>
      <c r="L128" s="287"/>
      <c r="M128" s="51"/>
      <c r="N128" s="312" t="s">
        <v>29</v>
      </c>
      <c r="O128" s="312">
        <v>115</v>
      </c>
      <c r="P128" s="214" t="s">
        <v>93</v>
      </c>
      <c r="Q128" s="309">
        <v>0</v>
      </c>
      <c r="R128" s="309"/>
      <c r="S128" s="309"/>
      <c r="T128" s="309">
        <v>0</v>
      </c>
      <c r="U128" s="309">
        <v>1</v>
      </c>
      <c r="V128" s="309"/>
      <c r="W128" s="405">
        <v>0</v>
      </c>
      <c r="X128" s="309">
        <v>0</v>
      </c>
      <c r="Y128" s="309">
        <v>0</v>
      </c>
      <c r="Z128" s="309">
        <v>0</v>
      </c>
      <c r="AA128" s="309">
        <v>0</v>
      </c>
      <c r="AB128" s="309">
        <v>0</v>
      </c>
      <c r="AC128" s="309">
        <v>0</v>
      </c>
      <c r="AD128" s="309">
        <v>0</v>
      </c>
      <c r="AE128" s="309">
        <v>0</v>
      </c>
      <c r="AF128" s="309">
        <v>0</v>
      </c>
      <c r="AG128" s="309">
        <v>1</v>
      </c>
      <c r="AH128" s="309"/>
      <c r="AI128" s="309"/>
      <c r="AJ128" s="405">
        <v>0</v>
      </c>
      <c r="AK128" s="405">
        <v>0</v>
      </c>
      <c r="AL128" s="406">
        <f t="shared" si="3"/>
        <v>1</v>
      </c>
      <c r="AM128" s="406">
        <f t="shared" si="4"/>
        <v>0</v>
      </c>
      <c r="AN128" s="406">
        <f t="shared" si="5"/>
        <v>1</v>
      </c>
      <c r="AO128" s="99"/>
      <c r="AR128" s="51"/>
    </row>
    <row r="129" spans="2:44" s="266" customFormat="1" x14ac:dyDescent="0.25">
      <c r="B129" s="243"/>
      <c r="C129" s="244"/>
      <c r="D129" s="401"/>
      <c r="E129" s="244"/>
      <c r="F129" s="244"/>
      <c r="G129" s="37"/>
      <c r="H129" s="270" t="s">
        <v>629</v>
      </c>
      <c r="I129" s="326">
        <v>43287.7268287037</v>
      </c>
      <c r="J129" s="270" t="s">
        <v>2</v>
      </c>
      <c r="K129" s="289">
        <v>1</v>
      </c>
      <c r="L129" s="287"/>
      <c r="M129" s="51"/>
      <c r="N129" s="312" t="s">
        <v>34</v>
      </c>
      <c r="O129" s="289">
        <v>187</v>
      </c>
      <c r="P129" s="214" t="s">
        <v>123</v>
      </c>
      <c r="Q129" s="309">
        <v>0</v>
      </c>
      <c r="R129" s="309"/>
      <c r="S129" s="309"/>
      <c r="T129" s="309">
        <v>0</v>
      </c>
      <c r="U129" s="309">
        <v>1</v>
      </c>
      <c r="V129" s="309"/>
      <c r="W129" s="405">
        <v>0</v>
      </c>
      <c r="X129" s="309">
        <v>0</v>
      </c>
      <c r="Y129" s="309">
        <v>0</v>
      </c>
      <c r="Z129" s="309">
        <v>0</v>
      </c>
      <c r="AA129" s="309">
        <v>0</v>
      </c>
      <c r="AB129" s="309">
        <v>0</v>
      </c>
      <c r="AC129" s="309">
        <v>0</v>
      </c>
      <c r="AD129" s="309">
        <v>0</v>
      </c>
      <c r="AE129" s="309">
        <v>0</v>
      </c>
      <c r="AF129" s="309">
        <v>0</v>
      </c>
      <c r="AG129" s="309">
        <v>1</v>
      </c>
      <c r="AH129" s="309"/>
      <c r="AI129" s="309"/>
      <c r="AJ129" s="405">
        <v>0</v>
      </c>
      <c r="AK129" s="405">
        <v>0</v>
      </c>
      <c r="AL129" s="406">
        <f t="shared" si="3"/>
        <v>1</v>
      </c>
      <c r="AM129" s="406">
        <f t="shared" si="4"/>
        <v>0</v>
      </c>
      <c r="AN129" s="406">
        <f t="shared" si="5"/>
        <v>1</v>
      </c>
      <c r="AO129" s="99"/>
      <c r="AR129" s="51"/>
    </row>
    <row r="130" spans="2:44" s="266" customFormat="1" x14ac:dyDescent="0.25">
      <c r="B130" s="243"/>
      <c r="C130" s="244"/>
      <c r="D130" s="401"/>
      <c r="E130" s="244"/>
      <c r="F130" s="244"/>
      <c r="G130" s="37"/>
      <c r="H130" s="270"/>
      <c r="I130" s="326">
        <v>43306.690648148149</v>
      </c>
      <c r="J130" s="270" t="s">
        <v>2</v>
      </c>
      <c r="K130" s="289">
        <v>1</v>
      </c>
      <c r="L130" s="287"/>
      <c r="M130" s="51"/>
      <c r="N130" s="312" t="s">
        <v>7</v>
      </c>
      <c r="O130" s="289">
        <v>97</v>
      </c>
      <c r="P130" s="214" t="s">
        <v>44</v>
      </c>
      <c r="Q130" s="309">
        <v>0</v>
      </c>
      <c r="R130" s="309"/>
      <c r="S130" s="309"/>
      <c r="T130" s="309">
        <v>0</v>
      </c>
      <c r="U130" s="309">
        <v>1</v>
      </c>
      <c r="V130" s="309"/>
      <c r="W130" s="405">
        <v>0</v>
      </c>
      <c r="X130" s="309">
        <v>0</v>
      </c>
      <c r="Y130" s="309">
        <v>0</v>
      </c>
      <c r="Z130" s="309">
        <v>0</v>
      </c>
      <c r="AA130" s="309">
        <v>0</v>
      </c>
      <c r="AB130" s="309">
        <v>0</v>
      </c>
      <c r="AC130" s="309">
        <v>0</v>
      </c>
      <c r="AD130" s="309">
        <v>0</v>
      </c>
      <c r="AE130" s="309">
        <v>0</v>
      </c>
      <c r="AF130" s="309">
        <v>0</v>
      </c>
      <c r="AG130" s="309">
        <v>1</v>
      </c>
      <c r="AH130" s="309"/>
      <c r="AI130" s="309"/>
      <c r="AJ130" s="405">
        <v>0</v>
      </c>
      <c r="AK130" s="405">
        <v>0</v>
      </c>
      <c r="AL130" s="406">
        <f t="shared" si="3"/>
        <v>1</v>
      </c>
      <c r="AM130" s="406">
        <f t="shared" si="4"/>
        <v>0</v>
      </c>
      <c r="AN130" s="406">
        <f t="shared" si="5"/>
        <v>1</v>
      </c>
      <c r="AO130" s="99"/>
      <c r="AR130" s="51"/>
    </row>
    <row r="131" spans="2:44" s="266" customFormat="1" x14ac:dyDescent="0.25">
      <c r="B131" s="243"/>
      <c r="C131" s="244"/>
      <c r="D131" s="401"/>
      <c r="E131" s="244"/>
      <c r="F131" s="244"/>
      <c r="G131" s="37"/>
      <c r="H131" s="270" t="s">
        <v>387</v>
      </c>
      <c r="I131" s="326">
        <v>43288.920590277776</v>
      </c>
      <c r="J131" s="270" t="s">
        <v>1</v>
      </c>
      <c r="K131" s="289">
        <v>1</v>
      </c>
      <c r="L131" s="287"/>
      <c r="M131" s="51"/>
      <c r="N131" s="289" t="s">
        <v>7</v>
      </c>
      <c r="O131" s="289">
        <v>261</v>
      </c>
      <c r="P131" s="214" t="s">
        <v>149</v>
      </c>
      <c r="Q131" s="309">
        <v>0</v>
      </c>
      <c r="R131" s="309"/>
      <c r="S131" s="309"/>
      <c r="T131" s="309">
        <v>0</v>
      </c>
      <c r="U131" s="309">
        <v>1</v>
      </c>
      <c r="V131" s="309"/>
      <c r="W131" s="405">
        <v>0</v>
      </c>
      <c r="X131" s="309">
        <v>0</v>
      </c>
      <c r="Y131" s="309">
        <v>0</v>
      </c>
      <c r="Z131" s="309">
        <v>0</v>
      </c>
      <c r="AA131" s="309">
        <v>0</v>
      </c>
      <c r="AB131" s="309">
        <v>0</v>
      </c>
      <c r="AC131" s="309">
        <v>0</v>
      </c>
      <c r="AD131" s="309">
        <v>0</v>
      </c>
      <c r="AE131" s="309">
        <v>0</v>
      </c>
      <c r="AF131" s="309">
        <v>0</v>
      </c>
      <c r="AG131" s="309">
        <v>1</v>
      </c>
      <c r="AH131" s="309"/>
      <c r="AI131" s="309"/>
      <c r="AJ131" s="405">
        <v>0</v>
      </c>
      <c r="AK131" s="405">
        <v>0</v>
      </c>
      <c r="AL131" s="406">
        <f t="shared" si="3"/>
        <v>1</v>
      </c>
      <c r="AM131" s="406">
        <f t="shared" si="4"/>
        <v>0</v>
      </c>
      <c r="AN131" s="406">
        <f t="shared" si="5"/>
        <v>1</v>
      </c>
      <c r="AO131" s="99"/>
      <c r="AR131" s="51"/>
    </row>
    <row r="132" spans="2:44" s="266" customFormat="1" x14ac:dyDescent="0.25">
      <c r="B132" s="243"/>
      <c r="C132" s="244"/>
      <c r="D132" s="401"/>
      <c r="E132" s="244"/>
      <c r="F132" s="244"/>
      <c r="G132" s="37"/>
      <c r="H132" s="270" t="s">
        <v>630</v>
      </c>
      <c r="I132" s="326">
        <v>43290.710925925923</v>
      </c>
      <c r="J132" s="270" t="s">
        <v>1</v>
      </c>
      <c r="K132" s="289">
        <v>1</v>
      </c>
      <c r="L132" s="287"/>
      <c r="M132" s="51"/>
      <c r="N132" s="289" t="s">
        <v>128</v>
      </c>
      <c r="O132" s="289">
        <v>508</v>
      </c>
      <c r="P132" s="214" t="s">
        <v>447</v>
      </c>
      <c r="Q132" s="309">
        <v>0</v>
      </c>
      <c r="R132" s="309"/>
      <c r="S132" s="309"/>
      <c r="T132" s="309">
        <v>0</v>
      </c>
      <c r="U132" s="309">
        <v>1</v>
      </c>
      <c r="V132" s="309"/>
      <c r="W132" s="405">
        <v>0</v>
      </c>
      <c r="X132" s="309">
        <v>0</v>
      </c>
      <c r="Y132" s="309">
        <v>0</v>
      </c>
      <c r="Z132" s="309">
        <v>0</v>
      </c>
      <c r="AA132" s="309">
        <v>0</v>
      </c>
      <c r="AB132" s="309">
        <v>0</v>
      </c>
      <c r="AC132" s="309">
        <v>0</v>
      </c>
      <c r="AD132" s="309">
        <v>0</v>
      </c>
      <c r="AE132" s="309">
        <v>0</v>
      </c>
      <c r="AF132" s="309">
        <v>0</v>
      </c>
      <c r="AG132" s="309">
        <v>1</v>
      </c>
      <c r="AH132" s="309"/>
      <c r="AI132" s="309"/>
      <c r="AJ132" s="405">
        <v>0</v>
      </c>
      <c r="AK132" s="405">
        <v>0</v>
      </c>
      <c r="AL132" s="406">
        <f t="shared" si="3"/>
        <v>1</v>
      </c>
      <c r="AM132" s="406">
        <f t="shared" si="4"/>
        <v>0</v>
      </c>
      <c r="AN132" s="406">
        <f t="shared" si="5"/>
        <v>1</v>
      </c>
      <c r="AO132" s="99"/>
      <c r="AR132" s="51"/>
    </row>
    <row r="133" spans="2:44" s="266" customFormat="1" x14ac:dyDescent="0.25">
      <c r="B133" s="243"/>
      <c r="C133" s="244"/>
      <c r="D133" s="401"/>
      <c r="E133" s="244"/>
      <c r="F133" s="244"/>
      <c r="G133" s="37"/>
      <c r="H133" s="270"/>
      <c r="I133" s="326">
        <v>43300.609027777777</v>
      </c>
      <c r="J133" s="270" t="s">
        <v>658</v>
      </c>
      <c r="K133" s="289">
        <v>1</v>
      </c>
      <c r="L133" s="287"/>
      <c r="M133" s="51"/>
      <c r="N133" s="289" t="s">
        <v>65</v>
      </c>
      <c r="O133" s="289">
        <v>509</v>
      </c>
      <c r="P133" s="214" t="s">
        <v>446</v>
      </c>
      <c r="Q133" s="309">
        <v>0</v>
      </c>
      <c r="R133" s="309"/>
      <c r="S133" s="309"/>
      <c r="T133" s="309">
        <v>0</v>
      </c>
      <c r="U133" s="309">
        <v>1</v>
      </c>
      <c r="V133" s="309"/>
      <c r="W133" s="405">
        <v>0</v>
      </c>
      <c r="X133" s="309">
        <v>0</v>
      </c>
      <c r="Y133" s="309">
        <v>0</v>
      </c>
      <c r="Z133" s="309">
        <v>0</v>
      </c>
      <c r="AA133" s="309">
        <v>0</v>
      </c>
      <c r="AB133" s="309">
        <v>0</v>
      </c>
      <c r="AC133" s="309">
        <v>0</v>
      </c>
      <c r="AD133" s="309">
        <v>0</v>
      </c>
      <c r="AE133" s="309">
        <v>0</v>
      </c>
      <c r="AF133" s="309">
        <v>0</v>
      </c>
      <c r="AG133" s="309">
        <v>1</v>
      </c>
      <c r="AH133" s="309"/>
      <c r="AI133" s="309"/>
      <c r="AJ133" s="405">
        <v>0</v>
      </c>
      <c r="AK133" s="405">
        <v>0</v>
      </c>
      <c r="AL133" s="406">
        <f t="shared" si="3"/>
        <v>1</v>
      </c>
      <c r="AM133" s="406">
        <f t="shared" si="4"/>
        <v>0</v>
      </c>
      <c r="AN133" s="406">
        <f t="shared" si="5"/>
        <v>1</v>
      </c>
      <c r="AO133" s="99"/>
      <c r="AR133" s="51"/>
    </row>
    <row r="134" spans="2:44" s="266" customFormat="1" x14ac:dyDescent="0.25">
      <c r="B134" s="243"/>
      <c r="C134" s="244"/>
      <c r="D134" s="401"/>
      <c r="E134" s="244"/>
      <c r="F134" s="244"/>
      <c r="G134" s="37"/>
      <c r="H134" s="270" t="s">
        <v>382</v>
      </c>
      <c r="I134" s="326">
        <v>43290.859699074077</v>
      </c>
      <c r="J134" s="270" t="s">
        <v>1</v>
      </c>
      <c r="K134" s="289">
        <v>1</v>
      </c>
      <c r="L134" s="287"/>
      <c r="M134" s="51"/>
      <c r="N134" s="314" t="s">
        <v>343</v>
      </c>
      <c r="O134" s="314">
        <v>415</v>
      </c>
      <c r="P134" s="314" t="s">
        <v>565</v>
      </c>
      <c r="Q134" s="311">
        <v>0</v>
      </c>
      <c r="R134" s="311">
        <v>0</v>
      </c>
      <c r="S134" s="311">
        <v>0</v>
      </c>
      <c r="T134" s="311">
        <v>0</v>
      </c>
      <c r="U134" s="309">
        <v>1</v>
      </c>
      <c r="V134" s="309"/>
      <c r="W134" s="405">
        <v>0</v>
      </c>
      <c r="X134" s="309">
        <v>0</v>
      </c>
      <c r="Y134" s="309">
        <v>0</v>
      </c>
      <c r="Z134" s="309">
        <v>0</v>
      </c>
      <c r="AA134" s="309">
        <v>0</v>
      </c>
      <c r="AB134" s="309">
        <v>0</v>
      </c>
      <c r="AC134" s="309">
        <v>0</v>
      </c>
      <c r="AD134" s="309">
        <v>0</v>
      </c>
      <c r="AE134" s="309">
        <v>0</v>
      </c>
      <c r="AF134" s="309">
        <v>0</v>
      </c>
      <c r="AG134" s="309">
        <v>1</v>
      </c>
      <c r="AH134" s="309"/>
      <c r="AI134" s="309"/>
      <c r="AJ134" s="405">
        <v>0</v>
      </c>
      <c r="AK134" s="405">
        <v>0</v>
      </c>
      <c r="AL134" s="406">
        <f t="shared" si="3"/>
        <v>1</v>
      </c>
      <c r="AM134" s="406">
        <f t="shared" si="4"/>
        <v>0</v>
      </c>
      <c r="AN134" s="406">
        <f t="shared" si="5"/>
        <v>1</v>
      </c>
      <c r="AO134" s="99"/>
      <c r="AR134" s="51"/>
    </row>
    <row r="135" spans="2:44" s="266" customFormat="1" x14ac:dyDescent="0.25">
      <c r="B135" s="243"/>
      <c r="C135" s="244"/>
      <c r="D135" s="401"/>
      <c r="E135" s="244"/>
      <c r="F135" s="244"/>
      <c r="G135" s="37"/>
      <c r="H135" s="270"/>
      <c r="I135" s="326">
        <v>43298.016921296294</v>
      </c>
      <c r="J135" s="270" t="s">
        <v>1</v>
      </c>
      <c r="K135" s="289">
        <v>1</v>
      </c>
      <c r="L135" s="287"/>
      <c r="M135" s="51"/>
      <c r="N135" s="314" t="s">
        <v>343</v>
      </c>
      <c r="O135" s="314">
        <v>396</v>
      </c>
      <c r="P135" s="314" t="s">
        <v>566</v>
      </c>
      <c r="Q135" s="311">
        <v>0</v>
      </c>
      <c r="R135" s="311">
        <v>0</v>
      </c>
      <c r="S135" s="311">
        <v>0</v>
      </c>
      <c r="T135" s="311">
        <v>0</v>
      </c>
      <c r="U135" s="309">
        <v>1</v>
      </c>
      <c r="V135" s="309"/>
      <c r="W135" s="405">
        <v>0</v>
      </c>
      <c r="X135" s="309">
        <v>0</v>
      </c>
      <c r="Y135" s="309">
        <v>0</v>
      </c>
      <c r="Z135" s="309">
        <v>0</v>
      </c>
      <c r="AA135" s="309">
        <v>0</v>
      </c>
      <c r="AB135" s="309">
        <v>0</v>
      </c>
      <c r="AC135" s="309">
        <v>0</v>
      </c>
      <c r="AD135" s="309">
        <v>0</v>
      </c>
      <c r="AE135" s="309">
        <v>0</v>
      </c>
      <c r="AF135" s="309">
        <v>0</v>
      </c>
      <c r="AG135" s="309">
        <v>1</v>
      </c>
      <c r="AH135" s="309"/>
      <c r="AI135" s="309"/>
      <c r="AJ135" s="405">
        <v>0</v>
      </c>
      <c r="AK135" s="405">
        <v>0</v>
      </c>
      <c r="AL135" s="406">
        <f t="shared" si="3"/>
        <v>1</v>
      </c>
      <c r="AM135" s="406">
        <f t="shared" si="4"/>
        <v>0</v>
      </c>
      <c r="AN135" s="406">
        <f t="shared" si="5"/>
        <v>1</v>
      </c>
      <c r="AO135" s="99"/>
      <c r="AR135" s="51"/>
    </row>
    <row r="136" spans="2:44" s="266" customFormat="1" x14ac:dyDescent="0.25">
      <c r="B136" s="243"/>
      <c r="C136" s="244"/>
      <c r="D136" s="401"/>
      <c r="E136" s="244"/>
      <c r="F136" s="244"/>
      <c r="G136" s="37"/>
      <c r="H136" s="270"/>
      <c r="I136" s="326">
        <v>43303.902442129627</v>
      </c>
      <c r="J136" s="270" t="s">
        <v>1</v>
      </c>
      <c r="K136" s="289">
        <v>1</v>
      </c>
      <c r="L136" s="287"/>
      <c r="M136" s="51"/>
      <c r="N136" s="314" t="s">
        <v>343</v>
      </c>
      <c r="O136" s="314">
        <v>423</v>
      </c>
      <c r="P136" s="314" t="s">
        <v>593</v>
      </c>
      <c r="Q136" s="311">
        <v>0</v>
      </c>
      <c r="R136" s="311">
        <v>0</v>
      </c>
      <c r="S136" s="311">
        <v>0</v>
      </c>
      <c r="T136" s="311">
        <v>0</v>
      </c>
      <c r="U136" s="309">
        <v>1</v>
      </c>
      <c r="V136" s="309"/>
      <c r="W136" s="405">
        <v>0</v>
      </c>
      <c r="X136" s="309">
        <v>0</v>
      </c>
      <c r="Y136" s="309">
        <v>0</v>
      </c>
      <c r="Z136" s="309">
        <v>0</v>
      </c>
      <c r="AA136" s="309">
        <v>0</v>
      </c>
      <c r="AB136" s="309">
        <v>0</v>
      </c>
      <c r="AC136" s="309">
        <v>0</v>
      </c>
      <c r="AD136" s="309">
        <v>0</v>
      </c>
      <c r="AE136" s="309">
        <v>0</v>
      </c>
      <c r="AF136" s="309">
        <v>1</v>
      </c>
      <c r="AG136" s="309">
        <v>0</v>
      </c>
      <c r="AH136" s="309"/>
      <c r="AI136" s="309"/>
      <c r="AJ136" s="405">
        <v>0</v>
      </c>
      <c r="AK136" s="405">
        <v>0</v>
      </c>
      <c r="AL136" s="406">
        <f t="shared" si="3"/>
        <v>1</v>
      </c>
      <c r="AM136" s="406">
        <f t="shared" si="4"/>
        <v>1</v>
      </c>
      <c r="AN136" s="406">
        <f t="shared" si="5"/>
        <v>0</v>
      </c>
      <c r="AO136" s="99"/>
      <c r="AR136" s="51"/>
    </row>
    <row r="137" spans="2:44" s="266" customFormat="1" x14ac:dyDescent="0.25">
      <c r="B137" s="243"/>
      <c r="C137" s="244"/>
      <c r="D137" s="401"/>
      <c r="E137" s="244"/>
      <c r="F137" s="244"/>
      <c r="G137" s="37"/>
      <c r="H137" s="270"/>
      <c r="I137" s="326">
        <v>43310.929212962961</v>
      </c>
      <c r="J137" s="270" t="s">
        <v>1</v>
      </c>
      <c r="K137" s="289">
        <v>1</v>
      </c>
      <c r="L137" s="287"/>
      <c r="M137" s="51"/>
      <c r="N137" s="289" t="s">
        <v>34</v>
      </c>
      <c r="O137" s="289">
        <v>513</v>
      </c>
      <c r="P137" s="214" t="s">
        <v>485</v>
      </c>
      <c r="Q137" s="309">
        <v>0</v>
      </c>
      <c r="R137" s="309"/>
      <c r="S137" s="309"/>
      <c r="T137" s="309">
        <v>0</v>
      </c>
      <c r="U137" s="309"/>
      <c r="V137" s="309">
        <v>1</v>
      </c>
      <c r="W137" s="405">
        <v>0</v>
      </c>
      <c r="X137" s="309">
        <v>0</v>
      </c>
      <c r="Y137" s="309">
        <v>0</v>
      </c>
      <c r="Z137" s="309">
        <v>0</v>
      </c>
      <c r="AA137" s="309">
        <v>0</v>
      </c>
      <c r="AB137" s="309">
        <v>0</v>
      </c>
      <c r="AC137" s="309">
        <v>0</v>
      </c>
      <c r="AD137" s="309">
        <v>0</v>
      </c>
      <c r="AE137" s="309">
        <v>0</v>
      </c>
      <c r="AF137" s="309"/>
      <c r="AG137" s="309"/>
      <c r="AH137" s="309">
        <v>0</v>
      </c>
      <c r="AI137" s="309">
        <v>1</v>
      </c>
      <c r="AJ137" s="405">
        <v>0</v>
      </c>
      <c r="AK137" s="405">
        <v>0</v>
      </c>
      <c r="AL137" s="406">
        <f t="shared" si="3"/>
        <v>1</v>
      </c>
      <c r="AM137" s="406">
        <f t="shared" si="4"/>
        <v>0</v>
      </c>
      <c r="AN137" s="406">
        <f t="shared" si="5"/>
        <v>1</v>
      </c>
      <c r="AO137" s="99"/>
      <c r="AR137" s="51"/>
    </row>
    <row r="138" spans="2:44" s="266" customFormat="1" x14ac:dyDescent="0.25">
      <c r="B138" s="243"/>
      <c r="C138" s="402"/>
      <c r="D138" s="402"/>
      <c r="E138" s="402"/>
      <c r="F138" s="402"/>
      <c r="G138" s="37"/>
      <c r="H138" s="270" t="s">
        <v>631</v>
      </c>
      <c r="I138" s="326">
        <v>43291.660231481481</v>
      </c>
      <c r="J138" s="270" t="s">
        <v>1</v>
      </c>
      <c r="K138" s="289">
        <v>1</v>
      </c>
      <c r="L138" s="287"/>
      <c r="M138" s="51"/>
      <c r="N138" s="314" t="s">
        <v>343</v>
      </c>
      <c r="O138" s="314">
        <v>405</v>
      </c>
      <c r="P138" s="314" t="s">
        <v>595</v>
      </c>
      <c r="Q138" s="311">
        <v>0</v>
      </c>
      <c r="R138" s="311">
        <v>0</v>
      </c>
      <c r="S138" s="311">
        <v>0</v>
      </c>
      <c r="T138" s="311">
        <v>0</v>
      </c>
      <c r="U138" s="309"/>
      <c r="V138" s="309">
        <v>1</v>
      </c>
      <c r="W138" s="405">
        <v>0</v>
      </c>
      <c r="X138" s="309">
        <v>0</v>
      </c>
      <c r="Y138" s="309">
        <v>0</v>
      </c>
      <c r="Z138" s="309">
        <v>0</v>
      </c>
      <c r="AA138" s="309">
        <v>0</v>
      </c>
      <c r="AB138" s="309">
        <v>0</v>
      </c>
      <c r="AC138" s="309">
        <v>0</v>
      </c>
      <c r="AD138" s="309">
        <v>0</v>
      </c>
      <c r="AE138" s="309">
        <v>0</v>
      </c>
      <c r="AF138" s="309"/>
      <c r="AG138" s="309"/>
      <c r="AH138" s="309">
        <v>0</v>
      </c>
      <c r="AI138" s="309">
        <v>1</v>
      </c>
      <c r="AJ138" s="405">
        <v>0</v>
      </c>
      <c r="AK138" s="405">
        <v>0</v>
      </c>
      <c r="AL138" s="406">
        <f t="shared" si="3"/>
        <v>1</v>
      </c>
      <c r="AM138" s="406">
        <f t="shared" si="4"/>
        <v>0</v>
      </c>
      <c r="AN138" s="406">
        <f t="shared" si="5"/>
        <v>1</v>
      </c>
      <c r="AO138" s="99"/>
      <c r="AR138" s="51"/>
    </row>
    <row r="139" spans="2:44" s="266" customFormat="1" x14ac:dyDescent="0.25">
      <c r="B139" s="402"/>
      <c r="C139" s="402"/>
      <c r="D139" s="402"/>
      <c r="E139" s="402"/>
      <c r="F139" s="402"/>
      <c r="G139" s="37"/>
      <c r="H139" s="270"/>
      <c r="I139" s="326">
        <v>43291.863576388889</v>
      </c>
      <c r="J139" s="270" t="s">
        <v>2</v>
      </c>
      <c r="K139" s="289">
        <v>1</v>
      </c>
      <c r="L139" s="287"/>
      <c r="M139" s="51"/>
      <c r="N139" s="312" t="s">
        <v>41</v>
      </c>
      <c r="O139" s="313">
        <v>126</v>
      </c>
      <c r="P139" s="214" t="s">
        <v>42</v>
      </c>
      <c r="Q139" s="309">
        <v>0</v>
      </c>
      <c r="R139" s="309"/>
      <c r="S139" s="309"/>
      <c r="T139" s="309">
        <v>0</v>
      </c>
      <c r="U139" s="309"/>
      <c r="V139" s="309"/>
      <c r="W139" s="405">
        <v>1</v>
      </c>
      <c r="X139" s="309">
        <v>0</v>
      </c>
      <c r="Y139" s="309">
        <v>0</v>
      </c>
      <c r="Z139" s="309">
        <v>0</v>
      </c>
      <c r="AA139" s="309">
        <v>0</v>
      </c>
      <c r="AB139" s="309">
        <v>0</v>
      </c>
      <c r="AC139" s="309">
        <v>0</v>
      </c>
      <c r="AD139" s="309">
        <v>0</v>
      </c>
      <c r="AE139" s="309">
        <v>0</v>
      </c>
      <c r="AF139" s="309"/>
      <c r="AG139" s="309"/>
      <c r="AH139" s="309"/>
      <c r="AI139" s="309"/>
      <c r="AJ139" s="405">
        <v>1</v>
      </c>
      <c r="AK139" s="405">
        <v>0</v>
      </c>
      <c r="AL139" s="406">
        <f t="shared" si="3"/>
        <v>1</v>
      </c>
      <c r="AM139" s="406">
        <f t="shared" si="4"/>
        <v>1</v>
      </c>
      <c r="AN139" s="406">
        <f t="shared" si="5"/>
        <v>0</v>
      </c>
      <c r="AO139" s="99"/>
      <c r="AR139" s="51"/>
    </row>
    <row r="140" spans="2:44" s="266" customFormat="1" x14ac:dyDescent="0.25">
      <c r="B140" s="402"/>
      <c r="C140" s="402"/>
      <c r="D140" s="402"/>
      <c r="E140" s="402"/>
      <c r="F140" s="402"/>
      <c r="G140" s="37"/>
      <c r="H140" s="270"/>
      <c r="I140" s="326">
        <v>43294.536481481482</v>
      </c>
      <c r="J140" s="270" t="s">
        <v>2</v>
      </c>
      <c r="K140" s="289">
        <v>1</v>
      </c>
      <c r="L140" s="287"/>
      <c r="M140" s="51"/>
      <c r="N140" s="312" t="s">
        <v>29</v>
      </c>
      <c r="O140" s="313">
        <v>176</v>
      </c>
      <c r="P140" s="214" t="s">
        <v>262</v>
      </c>
      <c r="Q140" s="309">
        <v>0</v>
      </c>
      <c r="R140" s="309"/>
      <c r="S140" s="309"/>
      <c r="T140" s="309">
        <v>0</v>
      </c>
      <c r="U140" s="309"/>
      <c r="V140" s="309"/>
      <c r="W140" s="405">
        <v>1</v>
      </c>
      <c r="X140" s="309">
        <v>0</v>
      </c>
      <c r="Y140" s="309">
        <v>0</v>
      </c>
      <c r="Z140" s="309">
        <v>0</v>
      </c>
      <c r="AA140" s="309">
        <v>0</v>
      </c>
      <c r="AB140" s="309">
        <v>0</v>
      </c>
      <c r="AC140" s="309">
        <v>0</v>
      </c>
      <c r="AD140" s="309">
        <v>0</v>
      </c>
      <c r="AE140" s="309">
        <v>0</v>
      </c>
      <c r="AF140" s="309"/>
      <c r="AG140" s="309"/>
      <c r="AH140" s="309"/>
      <c r="AI140" s="309"/>
      <c r="AJ140" s="405">
        <v>0</v>
      </c>
      <c r="AK140" s="405">
        <v>1</v>
      </c>
      <c r="AL140" s="406">
        <f t="shared" si="3"/>
        <v>1</v>
      </c>
      <c r="AM140" s="406">
        <f t="shared" si="4"/>
        <v>0</v>
      </c>
      <c r="AN140" s="406">
        <f t="shared" si="5"/>
        <v>1</v>
      </c>
      <c r="AO140" s="99"/>
      <c r="AR140" s="51"/>
    </row>
    <row r="141" spans="2:44" s="266" customFormat="1" x14ac:dyDescent="0.25">
      <c r="B141" s="402"/>
      <c r="C141" s="402"/>
      <c r="D141" s="402"/>
      <c r="E141" s="402"/>
      <c r="F141" s="402"/>
      <c r="G141" s="37"/>
      <c r="H141" s="270"/>
      <c r="I141" s="326">
        <v>43294.614745370367</v>
      </c>
      <c r="J141" s="270" t="s">
        <v>1</v>
      </c>
      <c r="K141" s="289">
        <v>1</v>
      </c>
      <c r="L141" s="287"/>
      <c r="M141" s="51"/>
      <c r="N141" s="312" t="s">
        <v>87</v>
      </c>
      <c r="O141" s="313">
        <v>447</v>
      </c>
      <c r="P141" s="214" t="s">
        <v>323</v>
      </c>
      <c r="Q141" s="309">
        <v>0</v>
      </c>
      <c r="R141" s="309"/>
      <c r="S141" s="309"/>
      <c r="T141" s="309">
        <v>0</v>
      </c>
      <c r="U141" s="309"/>
      <c r="V141" s="309"/>
      <c r="W141" s="405">
        <v>1</v>
      </c>
      <c r="X141" s="309">
        <v>0</v>
      </c>
      <c r="Y141" s="309">
        <v>0</v>
      </c>
      <c r="Z141" s="309">
        <v>0</v>
      </c>
      <c r="AA141" s="309">
        <v>0</v>
      </c>
      <c r="AB141" s="309">
        <v>0</v>
      </c>
      <c r="AC141" s="309">
        <v>0</v>
      </c>
      <c r="AD141" s="309">
        <v>0</v>
      </c>
      <c r="AE141" s="309">
        <v>0</v>
      </c>
      <c r="AF141" s="309"/>
      <c r="AG141" s="309"/>
      <c r="AH141" s="309"/>
      <c r="AI141" s="309"/>
      <c r="AJ141" s="405">
        <v>0</v>
      </c>
      <c r="AK141" s="405">
        <v>1</v>
      </c>
      <c r="AL141" s="406">
        <f t="shared" si="3"/>
        <v>1</v>
      </c>
      <c r="AM141" s="406">
        <f t="shared" si="4"/>
        <v>0</v>
      </c>
      <c r="AN141" s="406">
        <f t="shared" si="5"/>
        <v>1</v>
      </c>
      <c r="AO141" s="99"/>
      <c r="AR141" s="51"/>
    </row>
    <row r="142" spans="2:44" s="266" customFormat="1" x14ac:dyDescent="0.25">
      <c r="B142" s="402"/>
      <c r="C142" s="402"/>
      <c r="D142" s="402"/>
      <c r="E142" s="402"/>
      <c r="F142" s="402"/>
      <c r="G142" s="37"/>
      <c r="H142" s="270" t="s">
        <v>392</v>
      </c>
      <c r="I142" s="326">
        <v>43291.845590277779</v>
      </c>
      <c r="J142" s="270" t="s">
        <v>2</v>
      </c>
      <c r="K142" s="289">
        <v>1</v>
      </c>
      <c r="L142" s="287"/>
      <c r="M142" s="51"/>
      <c r="N142" s="312" t="s">
        <v>7</v>
      </c>
      <c r="O142" s="313">
        <v>308</v>
      </c>
      <c r="P142" s="214" t="s">
        <v>122</v>
      </c>
      <c r="Q142" s="309">
        <v>0</v>
      </c>
      <c r="R142" s="309"/>
      <c r="S142" s="309"/>
      <c r="T142" s="309">
        <v>0</v>
      </c>
      <c r="U142" s="309"/>
      <c r="V142" s="309"/>
      <c r="W142" s="405">
        <v>1</v>
      </c>
      <c r="X142" s="309">
        <v>0</v>
      </c>
      <c r="Y142" s="309">
        <v>0</v>
      </c>
      <c r="Z142" s="309">
        <v>0</v>
      </c>
      <c r="AA142" s="309">
        <v>0</v>
      </c>
      <c r="AB142" s="309">
        <v>0</v>
      </c>
      <c r="AC142" s="309">
        <v>0</v>
      </c>
      <c r="AD142" s="309">
        <v>0</v>
      </c>
      <c r="AE142" s="309">
        <v>0</v>
      </c>
      <c r="AF142" s="309"/>
      <c r="AG142" s="309"/>
      <c r="AH142" s="309"/>
      <c r="AI142" s="309"/>
      <c r="AJ142" s="405">
        <v>1</v>
      </c>
      <c r="AK142" s="405">
        <v>0</v>
      </c>
      <c r="AL142" s="406">
        <f t="shared" si="3"/>
        <v>1</v>
      </c>
      <c r="AM142" s="406">
        <f t="shared" si="4"/>
        <v>1</v>
      </c>
      <c r="AN142" s="406">
        <f t="shared" si="5"/>
        <v>0</v>
      </c>
      <c r="AO142" s="99"/>
      <c r="AR142" s="51"/>
    </row>
    <row r="143" spans="2:44" s="266" customFormat="1" x14ac:dyDescent="0.25">
      <c r="B143" s="402"/>
      <c r="C143" s="402"/>
      <c r="D143" s="402"/>
      <c r="E143" s="402"/>
      <c r="F143" s="402"/>
      <c r="G143" s="37"/>
      <c r="H143" s="270"/>
      <c r="I143" s="326">
        <v>43291.857037037036</v>
      </c>
      <c r="J143" s="270" t="s">
        <v>1</v>
      </c>
      <c r="K143" s="289">
        <v>1</v>
      </c>
      <c r="L143" s="287"/>
      <c r="M143" s="51"/>
      <c r="N143" s="289" t="s">
        <v>183</v>
      </c>
      <c r="O143" s="289">
        <v>196</v>
      </c>
      <c r="P143" s="214" t="s">
        <v>176</v>
      </c>
      <c r="Q143" s="309">
        <v>0</v>
      </c>
      <c r="R143" s="309"/>
      <c r="S143" s="309"/>
      <c r="T143" s="309">
        <v>0</v>
      </c>
      <c r="U143" s="309"/>
      <c r="V143" s="309"/>
      <c r="W143" s="405">
        <v>1</v>
      </c>
      <c r="X143" s="309">
        <v>0</v>
      </c>
      <c r="Y143" s="309">
        <v>0</v>
      </c>
      <c r="Z143" s="309">
        <v>0</v>
      </c>
      <c r="AA143" s="309">
        <v>0</v>
      </c>
      <c r="AB143" s="309">
        <v>0</v>
      </c>
      <c r="AC143" s="309">
        <v>0</v>
      </c>
      <c r="AD143" s="309">
        <v>0</v>
      </c>
      <c r="AE143" s="309">
        <v>0</v>
      </c>
      <c r="AF143" s="309"/>
      <c r="AG143" s="309"/>
      <c r="AH143" s="309"/>
      <c r="AI143" s="309"/>
      <c r="AJ143" s="405">
        <v>0</v>
      </c>
      <c r="AK143" s="405">
        <v>1</v>
      </c>
      <c r="AL143" s="406">
        <f t="shared" si="3"/>
        <v>1</v>
      </c>
      <c r="AM143" s="406">
        <f t="shared" si="4"/>
        <v>0</v>
      </c>
      <c r="AN143" s="406">
        <f t="shared" si="5"/>
        <v>1</v>
      </c>
      <c r="AO143" s="99"/>
      <c r="AR143" s="51"/>
    </row>
    <row r="144" spans="2:44" s="266" customFormat="1" x14ac:dyDescent="0.25">
      <c r="B144" s="402"/>
      <c r="C144" s="402"/>
      <c r="D144" s="402"/>
      <c r="E144" s="402"/>
      <c r="F144" s="402"/>
      <c r="G144" s="37"/>
      <c r="H144" s="270" t="s">
        <v>632</v>
      </c>
      <c r="I144" s="326">
        <v>43292.689166666663</v>
      </c>
      <c r="J144" s="270" t="s">
        <v>2</v>
      </c>
      <c r="K144" s="289">
        <v>1</v>
      </c>
      <c r="L144" s="287"/>
      <c r="M144" s="51"/>
      <c r="N144" s="289" t="s">
        <v>29</v>
      </c>
      <c r="O144" s="289">
        <v>471</v>
      </c>
      <c r="P144" s="214" t="s">
        <v>60</v>
      </c>
      <c r="Q144" s="309">
        <v>0</v>
      </c>
      <c r="R144" s="309"/>
      <c r="S144" s="309"/>
      <c r="T144" s="309">
        <v>0</v>
      </c>
      <c r="U144" s="309"/>
      <c r="V144" s="309"/>
      <c r="W144" s="405">
        <v>1</v>
      </c>
      <c r="X144" s="309">
        <v>0</v>
      </c>
      <c r="Y144" s="309">
        <v>0</v>
      </c>
      <c r="Z144" s="309">
        <v>0</v>
      </c>
      <c r="AA144" s="309">
        <v>0</v>
      </c>
      <c r="AB144" s="309">
        <v>0</v>
      </c>
      <c r="AC144" s="309">
        <v>0</v>
      </c>
      <c r="AD144" s="309">
        <v>0</v>
      </c>
      <c r="AE144" s="309">
        <v>0</v>
      </c>
      <c r="AF144" s="309"/>
      <c r="AG144" s="309"/>
      <c r="AH144" s="309"/>
      <c r="AI144" s="309"/>
      <c r="AJ144" s="405">
        <v>0</v>
      </c>
      <c r="AK144" s="405">
        <v>1</v>
      </c>
      <c r="AL144" s="406">
        <f t="shared" si="3"/>
        <v>1</v>
      </c>
      <c r="AM144" s="406">
        <f t="shared" si="4"/>
        <v>0</v>
      </c>
      <c r="AN144" s="406">
        <f t="shared" si="5"/>
        <v>1</v>
      </c>
      <c r="AO144" s="99"/>
      <c r="AR144" s="51"/>
    </row>
    <row r="145" spans="2:44" s="266" customFormat="1" x14ac:dyDescent="0.25">
      <c r="B145" s="402"/>
      <c r="C145" s="402"/>
      <c r="D145" s="402"/>
      <c r="E145" s="402"/>
      <c r="F145" s="402"/>
      <c r="G145" s="37"/>
      <c r="H145" s="270"/>
      <c r="I145" s="326">
        <v>43295.692395833335</v>
      </c>
      <c r="J145" s="270" t="s">
        <v>1</v>
      </c>
      <c r="K145" s="289">
        <v>1</v>
      </c>
      <c r="L145" s="287"/>
      <c r="M145" s="51"/>
      <c r="N145" s="314" t="s">
        <v>343</v>
      </c>
      <c r="O145" s="314">
        <v>553</v>
      </c>
      <c r="P145" s="314" t="s">
        <v>662</v>
      </c>
      <c r="Q145" s="311">
        <v>0</v>
      </c>
      <c r="R145" s="311">
        <v>0</v>
      </c>
      <c r="S145" s="311">
        <v>0</v>
      </c>
      <c r="T145" s="311">
        <v>0</v>
      </c>
      <c r="U145" s="311">
        <v>0</v>
      </c>
      <c r="V145" s="311">
        <v>0</v>
      </c>
      <c r="W145" s="405">
        <v>1</v>
      </c>
      <c r="X145" s="311">
        <v>0</v>
      </c>
      <c r="Y145" s="311">
        <v>0</v>
      </c>
      <c r="Z145" s="311">
        <v>0</v>
      </c>
      <c r="AA145" s="311">
        <v>0</v>
      </c>
      <c r="AB145" s="311">
        <v>0</v>
      </c>
      <c r="AC145" s="311">
        <v>0</v>
      </c>
      <c r="AD145" s="311">
        <v>0</v>
      </c>
      <c r="AE145" s="311">
        <v>0</v>
      </c>
      <c r="AF145" s="311">
        <v>0</v>
      </c>
      <c r="AG145" s="311">
        <v>0</v>
      </c>
      <c r="AH145" s="311">
        <v>0</v>
      </c>
      <c r="AI145" s="311">
        <v>0</v>
      </c>
      <c r="AJ145" s="405">
        <v>1</v>
      </c>
      <c r="AK145" s="405">
        <v>0</v>
      </c>
      <c r="AL145" s="406">
        <f t="shared" ref="AL145:AL208" si="6">+SUM(Q145:W145)</f>
        <v>1</v>
      </c>
      <c r="AM145" s="406">
        <f t="shared" ref="AM145:AM208" si="7">+X145+Z145+AB145+AD145+AF145+AH145+AJ145</f>
        <v>1</v>
      </c>
      <c r="AN145" s="406">
        <f t="shared" ref="AN145:AN208" si="8">+Y145+AA145+AC145+AE145+AG145+AI145+AK145</f>
        <v>0</v>
      </c>
      <c r="AO145" s="99"/>
      <c r="AR145" s="51"/>
    </row>
    <row r="146" spans="2:44" s="266" customFormat="1" x14ac:dyDescent="0.25">
      <c r="B146" s="402"/>
      <c r="C146" s="402"/>
      <c r="D146" s="402"/>
      <c r="E146" s="402"/>
      <c r="F146" s="402"/>
      <c r="G146" s="37"/>
      <c r="H146" s="270"/>
      <c r="I146" s="326">
        <v>43299.916331018518</v>
      </c>
      <c r="J146" s="270" t="s">
        <v>2</v>
      </c>
      <c r="K146" s="289">
        <v>1</v>
      </c>
      <c r="L146" s="287"/>
      <c r="M146" s="51"/>
      <c r="N146" s="314" t="s">
        <v>34</v>
      </c>
      <c r="O146" s="314">
        <v>554</v>
      </c>
      <c r="P146" s="314" t="s">
        <v>663</v>
      </c>
      <c r="Q146" s="311">
        <v>0</v>
      </c>
      <c r="R146" s="311">
        <v>0</v>
      </c>
      <c r="S146" s="311">
        <v>0</v>
      </c>
      <c r="T146" s="311">
        <v>0</v>
      </c>
      <c r="U146" s="311">
        <v>0</v>
      </c>
      <c r="V146" s="311">
        <v>0</v>
      </c>
      <c r="W146" s="405">
        <v>1</v>
      </c>
      <c r="X146" s="311">
        <v>0</v>
      </c>
      <c r="Y146" s="311">
        <v>0</v>
      </c>
      <c r="Z146" s="311">
        <v>0</v>
      </c>
      <c r="AA146" s="311">
        <v>0</v>
      </c>
      <c r="AB146" s="311">
        <v>0</v>
      </c>
      <c r="AC146" s="311">
        <v>0</v>
      </c>
      <c r="AD146" s="311">
        <v>0</v>
      </c>
      <c r="AE146" s="311">
        <v>0</v>
      </c>
      <c r="AF146" s="311">
        <v>0</v>
      </c>
      <c r="AG146" s="311">
        <v>0</v>
      </c>
      <c r="AH146" s="311">
        <v>0</v>
      </c>
      <c r="AI146" s="311">
        <v>0</v>
      </c>
      <c r="AJ146" s="405">
        <v>1</v>
      </c>
      <c r="AK146" s="405">
        <v>0</v>
      </c>
      <c r="AL146" s="406">
        <f t="shared" si="6"/>
        <v>1</v>
      </c>
      <c r="AM146" s="406">
        <f t="shared" si="7"/>
        <v>1</v>
      </c>
      <c r="AN146" s="406">
        <f t="shared" si="8"/>
        <v>0</v>
      </c>
      <c r="AO146" s="99"/>
      <c r="AR146" s="51"/>
    </row>
    <row r="147" spans="2:44" s="266" customFormat="1" x14ac:dyDescent="0.25">
      <c r="B147" s="402"/>
      <c r="C147" s="402"/>
      <c r="D147" s="402"/>
      <c r="E147" s="402"/>
      <c r="F147" s="402"/>
      <c r="G147" s="37"/>
      <c r="H147" s="270"/>
      <c r="I147" s="326">
        <v>43299.923310185186</v>
      </c>
      <c r="J147" s="270" t="s">
        <v>2</v>
      </c>
      <c r="K147" s="289">
        <v>1</v>
      </c>
      <c r="L147" s="287"/>
      <c r="M147" s="51"/>
      <c r="N147" s="289" t="s">
        <v>7</v>
      </c>
      <c r="O147" s="289">
        <v>268</v>
      </c>
      <c r="P147" s="214" t="s">
        <v>43</v>
      </c>
      <c r="Q147" s="309">
        <v>0</v>
      </c>
      <c r="R147" s="309"/>
      <c r="S147" s="309"/>
      <c r="T147" s="309">
        <v>0</v>
      </c>
      <c r="U147" s="309"/>
      <c r="V147" s="309"/>
      <c r="W147" s="405">
        <v>0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/>
      <c r="AG147" s="309"/>
      <c r="AH147" s="309"/>
      <c r="AI147" s="309"/>
      <c r="AJ147" s="405">
        <v>0</v>
      </c>
      <c r="AK147" s="405">
        <v>0</v>
      </c>
      <c r="AL147" s="406">
        <f t="shared" si="6"/>
        <v>0</v>
      </c>
      <c r="AM147" s="406">
        <f t="shared" si="7"/>
        <v>0</v>
      </c>
      <c r="AN147" s="406">
        <f t="shared" si="8"/>
        <v>0</v>
      </c>
      <c r="AO147" s="99"/>
      <c r="AR147" s="51"/>
    </row>
    <row r="148" spans="2:44" s="266" customFormat="1" x14ac:dyDescent="0.25">
      <c r="B148" s="402"/>
      <c r="C148" s="402"/>
      <c r="D148" s="402"/>
      <c r="E148" s="402"/>
      <c r="F148" s="402"/>
      <c r="G148" s="37"/>
      <c r="H148" s="270"/>
      <c r="I148" s="326">
        <v>43306.6484375</v>
      </c>
      <c r="J148" s="270" t="s">
        <v>1</v>
      </c>
      <c r="K148" s="289">
        <v>1</v>
      </c>
      <c r="L148" s="287"/>
      <c r="M148" s="51"/>
      <c r="N148" s="312" t="s">
        <v>7</v>
      </c>
      <c r="O148" s="313">
        <v>166</v>
      </c>
      <c r="P148" s="214" t="s">
        <v>23</v>
      </c>
      <c r="Q148" s="309">
        <v>0</v>
      </c>
      <c r="R148" s="309"/>
      <c r="S148" s="309"/>
      <c r="T148" s="309">
        <v>0</v>
      </c>
      <c r="U148" s="309"/>
      <c r="V148" s="309"/>
      <c r="W148" s="405">
        <v>0</v>
      </c>
      <c r="X148" s="309">
        <v>0</v>
      </c>
      <c r="Y148" s="309">
        <v>0</v>
      </c>
      <c r="Z148" s="309">
        <v>0</v>
      </c>
      <c r="AA148" s="309">
        <v>0</v>
      </c>
      <c r="AB148" s="309">
        <v>0</v>
      </c>
      <c r="AC148" s="309">
        <v>0</v>
      </c>
      <c r="AD148" s="309">
        <v>0</v>
      </c>
      <c r="AE148" s="309">
        <v>0</v>
      </c>
      <c r="AF148" s="309"/>
      <c r="AG148" s="309"/>
      <c r="AH148" s="309"/>
      <c r="AI148" s="309"/>
      <c r="AJ148" s="405">
        <v>0</v>
      </c>
      <c r="AK148" s="405">
        <v>0</v>
      </c>
      <c r="AL148" s="406">
        <f t="shared" si="6"/>
        <v>0</v>
      </c>
      <c r="AM148" s="406">
        <f t="shared" si="7"/>
        <v>0</v>
      </c>
      <c r="AN148" s="406">
        <f t="shared" si="8"/>
        <v>0</v>
      </c>
      <c r="AO148" s="99"/>
      <c r="AR148" s="51"/>
    </row>
    <row r="149" spans="2:44" s="266" customFormat="1" x14ac:dyDescent="0.25">
      <c r="B149" s="402"/>
      <c r="C149" s="402"/>
      <c r="D149" s="402"/>
      <c r="E149" s="402"/>
      <c r="F149" s="402"/>
      <c r="G149" s="37"/>
      <c r="H149" s="270" t="s">
        <v>633</v>
      </c>
      <c r="I149" s="326">
        <v>43292.765393518515</v>
      </c>
      <c r="J149" s="270" t="s">
        <v>1</v>
      </c>
      <c r="K149" s="289">
        <v>1</v>
      </c>
      <c r="L149" s="287"/>
      <c r="M149" s="51"/>
      <c r="N149" s="289" t="s">
        <v>71</v>
      </c>
      <c r="O149" s="289">
        <v>264</v>
      </c>
      <c r="P149" s="214" t="s">
        <v>168</v>
      </c>
      <c r="Q149" s="309">
        <v>0</v>
      </c>
      <c r="R149" s="309"/>
      <c r="S149" s="309"/>
      <c r="T149" s="309">
        <v>0</v>
      </c>
      <c r="U149" s="309"/>
      <c r="V149" s="309"/>
      <c r="W149" s="405">
        <v>0</v>
      </c>
      <c r="X149" s="309">
        <v>0</v>
      </c>
      <c r="Y149" s="309">
        <v>0</v>
      </c>
      <c r="Z149" s="309">
        <v>0</v>
      </c>
      <c r="AA149" s="309">
        <v>0</v>
      </c>
      <c r="AB149" s="309">
        <v>0</v>
      </c>
      <c r="AC149" s="309">
        <v>0</v>
      </c>
      <c r="AD149" s="309">
        <v>0</v>
      </c>
      <c r="AE149" s="309">
        <v>0</v>
      </c>
      <c r="AF149" s="309"/>
      <c r="AG149" s="309"/>
      <c r="AH149" s="309"/>
      <c r="AI149" s="309"/>
      <c r="AJ149" s="405">
        <v>0</v>
      </c>
      <c r="AK149" s="405">
        <v>0</v>
      </c>
      <c r="AL149" s="406">
        <f t="shared" si="6"/>
        <v>0</v>
      </c>
      <c r="AM149" s="406">
        <f t="shared" si="7"/>
        <v>0</v>
      </c>
      <c r="AN149" s="406">
        <f t="shared" si="8"/>
        <v>0</v>
      </c>
      <c r="AO149" s="99"/>
      <c r="AR149" s="51"/>
    </row>
    <row r="150" spans="2:44" s="266" customFormat="1" x14ac:dyDescent="0.25">
      <c r="B150" s="402"/>
      <c r="C150" s="402"/>
      <c r="D150" s="402"/>
      <c r="E150" s="402"/>
      <c r="F150" s="402"/>
      <c r="G150" s="37"/>
      <c r="H150" s="270" t="s">
        <v>634</v>
      </c>
      <c r="I150" s="326">
        <v>43293.02621527778</v>
      </c>
      <c r="J150" s="270" t="s">
        <v>2</v>
      </c>
      <c r="K150" s="289">
        <v>1</v>
      </c>
      <c r="L150" s="287"/>
      <c r="M150" s="51"/>
      <c r="N150" s="312" t="s">
        <v>39</v>
      </c>
      <c r="O150" s="313">
        <v>177</v>
      </c>
      <c r="P150" s="214" t="s">
        <v>130</v>
      </c>
      <c r="Q150" s="309">
        <v>0</v>
      </c>
      <c r="R150" s="309"/>
      <c r="S150" s="309"/>
      <c r="T150" s="309">
        <v>0</v>
      </c>
      <c r="U150" s="309"/>
      <c r="V150" s="309"/>
      <c r="W150" s="405">
        <v>0</v>
      </c>
      <c r="X150" s="309">
        <v>0</v>
      </c>
      <c r="Y150" s="309">
        <v>0</v>
      </c>
      <c r="Z150" s="309">
        <v>0</v>
      </c>
      <c r="AA150" s="309">
        <v>0</v>
      </c>
      <c r="AB150" s="309">
        <v>0</v>
      </c>
      <c r="AC150" s="309">
        <v>0</v>
      </c>
      <c r="AD150" s="309">
        <v>0</v>
      </c>
      <c r="AE150" s="309">
        <v>0</v>
      </c>
      <c r="AF150" s="309"/>
      <c r="AG150" s="309"/>
      <c r="AH150" s="309"/>
      <c r="AI150" s="309"/>
      <c r="AJ150" s="405">
        <v>0</v>
      </c>
      <c r="AK150" s="405">
        <v>0</v>
      </c>
      <c r="AL150" s="406">
        <f t="shared" si="6"/>
        <v>0</v>
      </c>
      <c r="AM150" s="406">
        <f t="shared" si="7"/>
        <v>0</v>
      </c>
      <c r="AN150" s="406">
        <f t="shared" si="8"/>
        <v>0</v>
      </c>
      <c r="AO150" s="99"/>
      <c r="AR150" s="51"/>
    </row>
    <row r="151" spans="2:44" s="266" customFormat="1" x14ac:dyDescent="0.25">
      <c r="B151" s="403"/>
      <c r="C151" s="403"/>
      <c r="D151" s="403"/>
      <c r="E151" s="403"/>
      <c r="F151" s="403"/>
      <c r="G151" s="37"/>
      <c r="H151" s="270" t="s">
        <v>635</v>
      </c>
      <c r="I151" s="326">
        <v>43293.708124999997</v>
      </c>
      <c r="J151" s="270" t="s">
        <v>560</v>
      </c>
      <c r="K151" s="289">
        <v>1</v>
      </c>
      <c r="L151" s="287"/>
      <c r="M151" s="51"/>
      <c r="N151" s="289" t="s">
        <v>54</v>
      </c>
      <c r="O151" s="289">
        <v>452</v>
      </c>
      <c r="P151" s="289" t="s">
        <v>263</v>
      </c>
      <c r="Q151" s="309">
        <v>0</v>
      </c>
      <c r="R151" s="309"/>
      <c r="S151" s="309"/>
      <c r="T151" s="309">
        <v>0</v>
      </c>
      <c r="U151" s="309"/>
      <c r="V151" s="309"/>
      <c r="W151" s="405">
        <v>0</v>
      </c>
      <c r="X151" s="309">
        <v>0</v>
      </c>
      <c r="Y151" s="309">
        <v>0</v>
      </c>
      <c r="Z151" s="309">
        <v>0</v>
      </c>
      <c r="AA151" s="309">
        <v>0</v>
      </c>
      <c r="AB151" s="309">
        <v>0</v>
      </c>
      <c r="AC151" s="309">
        <v>0</v>
      </c>
      <c r="AD151" s="309">
        <v>0</v>
      </c>
      <c r="AE151" s="309">
        <v>0</v>
      </c>
      <c r="AF151" s="309"/>
      <c r="AG151" s="309"/>
      <c r="AH151" s="309"/>
      <c r="AI151" s="309"/>
      <c r="AJ151" s="405">
        <v>0</v>
      </c>
      <c r="AK151" s="405">
        <v>0</v>
      </c>
      <c r="AL151" s="406">
        <f t="shared" si="6"/>
        <v>0</v>
      </c>
      <c r="AM151" s="406">
        <f t="shared" si="7"/>
        <v>0</v>
      </c>
      <c r="AN151" s="406">
        <f t="shared" si="8"/>
        <v>0</v>
      </c>
      <c r="AO151" s="99"/>
      <c r="AR151" s="51"/>
    </row>
    <row r="152" spans="2:44" s="266" customFormat="1" x14ac:dyDescent="0.25">
      <c r="B152" s="403"/>
      <c r="C152" s="403"/>
      <c r="D152" s="403"/>
      <c r="E152" s="403"/>
      <c r="F152" s="403"/>
      <c r="G152" s="37"/>
      <c r="H152" s="270" t="s">
        <v>636</v>
      </c>
      <c r="I152" s="326">
        <v>43293.772997685184</v>
      </c>
      <c r="J152" s="270" t="s">
        <v>1</v>
      </c>
      <c r="K152" s="289">
        <v>1</v>
      </c>
      <c r="L152" s="287"/>
      <c r="M152" s="51"/>
      <c r="N152" s="312" t="s">
        <v>65</v>
      </c>
      <c r="O152" s="313">
        <v>148</v>
      </c>
      <c r="P152" s="214" t="s">
        <v>66</v>
      </c>
      <c r="Q152" s="309">
        <v>0</v>
      </c>
      <c r="R152" s="309"/>
      <c r="S152" s="309"/>
      <c r="T152" s="309">
        <v>0</v>
      </c>
      <c r="U152" s="309"/>
      <c r="V152" s="309"/>
      <c r="W152" s="405">
        <v>0</v>
      </c>
      <c r="X152" s="309">
        <v>0</v>
      </c>
      <c r="Y152" s="309">
        <v>0</v>
      </c>
      <c r="Z152" s="309">
        <v>0</v>
      </c>
      <c r="AA152" s="309">
        <v>0</v>
      </c>
      <c r="AB152" s="309">
        <v>0</v>
      </c>
      <c r="AC152" s="309">
        <v>0</v>
      </c>
      <c r="AD152" s="309">
        <v>0</v>
      </c>
      <c r="AE152" s="309">
        <v>0</v>
      </c>
      <c r="AF152" s="309"/>
      <c r="AG152" s="309"/>
      <c r="AH152" s="309"/>
      <c r="AI152" s="309"/>
      <c r="AJ152" s="405">
        <v>0</v>
      </c>
      <c r="AK152" s="405">
        <v>0</v>
      </c>
      <c r="AL152" s="406">
        <f t="shared" si="6"/>
        <v>0</v>
      </c>
      <c r="AM152" s="406">
        <f t="shared" si="7"/>
        <v>0</v>
      </c>
      <c r="AN152" s="406">
        <f t="shared" si="8"/>
        <v>0</v>
      </c>
      <c r="AO152" s="99"/>
      <c r="AR152" s="51"/>
    </row>
    <row r="153" spans="2:44" s="266" customFormat="1" x14ac:dyDescent="0.25">
      <c r="B153" s="403"/>
      <c r="C153" s="403"/>
      <c r="D153" s="403"/>
      <c r="E153" s="403"/>
      <c r="F153" s="403"/>
      <c r="G153" s="37"/>
      <c r="H153" s="270" t="s">
        <v>402</v>
      </c>
      <c r="I153" s="326">
        <v>43293.782858796294</v>
      </c>
      <c r="J153" s="270" t="s">
        <v>2</v>
      </c>
      <c r="K153" s="289">
        <v>1</v>
      </c>
      <c r="L153" s="287"/>
      <c r="M153" s="51"/>
      <c r="N153" s="312" t="s">
        <v>7</v>
      </c>
      <c r="O153" s="313">
        <v>171</v>
      </c>
      <c r="P153" s="214" t="s">
        <v>89</v>
      </c>
      <c r="Q153" s="309">
        <v>0</v>
      </c>
      <c r="R153" s="309"/>
      <c r="S153" s="309"/>
      <c r="T153" s="309">
        <v>0</v>
      </c>
      <c r="U153" s="309"/>
      <c r="V153" s="309"/>
      <c r="W153" s="405">
        <v>0</v>
      </c>
      <c r="X153" s="309">
        <v>0</v>
      </c>
      <c r="Y153" s="309">
        <v>0</v>
      </c>
      <c r="Z153" s="309">
        <v>0</v>
      </c>
      <c r="AA153" s="309">
        <v>0</v>
      </c>
      <c r="AB153" s="309">
        <v>0</v>
      </c>
      <c r="AC153" s="309">
        <v>0</v>
      </c>
      <c r="AD153" s="309">
        <v>0</v>
      </c>
      <c r="AE153" s="309">
        <v>0</v>
      </c>
      <c r="AF153" s="309"/>
      <c r="AG153" s="309"/>
      <c r="AH153" s="309"/>
      <c r="AI153" s="309"/>
      <c r="AJ153" s="405">
        <v>0</v>
      </c>
      <c r="AK153" s="405">
        <v>0</v>
      </c>
      <c r="AL153" s="406">
        <f t="shared" si="6"/>
        <v>0</v>
      </c>
      <c r="AM153" s="406">
        <f t="shared" si="7"/>
        <v>0</v>
      </c>
      <c r="AN153" s="406">
        <f t="shared" si="8"/>
        <v>0</v>
      </c>
      <c r="AO153" s="99"/>
      <c r="AR153" s="51"/>
    </row>
    <row r="154" spans="2:44" s="266" customFormat="1" x14ac:dyDescent="0.25">
      <c r="B154" s="403"/>
      <c r="C154" s="403"/>
      <c r="D154" s="403"/>
      <c r="E154" s="403"/>
      <c r="F154" s="403"/>
      <c r="G154" s="37"/>
      <c r="H154" s="270"/>
      <c r="I154" s="326">
        <v>43295.049166666664</v>
      </c>
      <c r="J154" s="270" t="s">
        <v>2</v>
      </c>
      <c r="K154" s="289">
        <v>1</v>
      </c>
      <c r="L154" s="287"/>
      <c r="M154" s="51"/>
      <c r="N154" s="289" t="s">
        <v>7</v>
      </c>
      <c r="O154" s="289">
        <v>384</v>
      </c>
      <c r="P154" s="214" t="s">
        <v>94</v>
      </c>
      <c r="Q154" s="309">
        <v>0</v>
      </c>
      <c r="R154" s="309"/>
      <c r="S154" s="309"/>
      <c r="T154" s="309">
        <v>0</v>
      </c>
      <c r="U154" s="309"/>
      <c r="V154" s="309"/>
      <c r="W154" s="405">
        <v>0</v>
      </c>
      <c r="X154" s="309">
        <v>0</v>
      </c>
      <c r="Y154" s="309">
        <v>0</v>
      </c>
      <c r="Z154" s="309">
        <v>0</v>
      </c>
      <c r="AA154" s="309">
        <v>0</v>
      </c>
      <c r="AB154" s="309">
        <v>0</v>
      </c>
      <c r="AC154" s="309">
        <v>0</v>
      </c>
      <c r="AD154" s="309">
        <v>0</v>
      </c>
      <c r="AE154" s="309">
        <v>0</v>
      </c>
      <c r="AF154" s="309"/>
      <c r="AG154" s="309"/>
      <c r="AH154" s="309"/>
      <c r="AI154" s="309"/>
      <c r="AJ154" s="405">
        <v>0</v>
      </c>
      <c r="AK154" s="405">
        <v>0</v>
      </c>
      <c r="AL154" s="406">
        <f t="shared" si="6"/>
        <v>0</v>
      </c>
      <c r="AM154" s="406">
        <f t="shared" si="7"/>
        <v>0</v>
      </c>
      <c r="AN154" s="406">
        <f t="shared" si="8"/>
        <v>0</v>
      </c>
      <c r="AO154" s="99"/>
      <c r="AR154" s="51"/>
    </row>
    <row r="155" spans="2:44" s="266" customFormat="1" x14ac:dyDescent="0.25">
      <c r="B155" s="403"/>
      <c r="C155" s="403"/>
      <c r="D155" s="403"/>
      <c r="E155" s="403"/>
      <c r="F155" s="403"/>
      <c r="G155" s="37"/>
      <c r="H155" s="270"/>
      <c r="I155" s="326">
        <v>43305.69976851852</v>
      </c>
      <c r="J155" s="270" t="s">
        <v>2</v>
      </c>
      <c r="K155" s="289">
        <v>1</v>
      </c>
      <c r="L155" s="287"/>
      <c r="M155" s="51"/>
      <c r="N155" s="312" t="s">
        <v>19</v>
      </c>
      <c r="O155" s="313">
        <v>109</v>
      </c>
      <c r="P155" s="214" t="s">
        <v>26</v>
      </c>
      <c r="Q155" s="309">
        <v>0</v>
      </c>
      <c r="R155" s="309"/>
      <c r="S155" s="309"/>
      <c r="T155" s="309">
        <v>0</v>
      </c>
      <c r="U155" s="309"/>
      <c r="V155" s="309"/>
      <c r="W155" s="405">
        <v>0</v>
      </c>
      <c r="X155" s="309">
        <v>0</v>
      </c>
      <c r="Y155" s="309">
        <v>0</v>
      </c>
      <c r="Z155" s="309">
        <v>0</v>
      </c>
      <c r="AA155" s="309">
        <v>0</v>
      </c>
      <c r="AB155" s="309">
        <v>0</v>
      </c>
      <c r="AC155" s="309">
        <v>0</v>
      </c>
      <c r="AD155" s="309">
        <v>0</v>
      </c>
      <c r="AE155" s="309">
        <v>0</v>
      </c>
      <c r="AF155" s="309"/>
      <c r="AG155" s="309"/>
      <c r="AH155" s="309"/>
      <c r="AI155" s="309"/>
      <c r="AJ155" s="405">
        <v>0</v>
      </c>
      <c r="AK155" s="405">
        <v>0</v>
      </c>
      <c r="AL155" s="406">
        <f t="shared" si="6"/>
        <v>0</v>
      </c>
      <c r="AM155" s="406">
        <f t="shared" si="7"/>
        <v>0</v>
      </c>
      <c r="AN155" s="406">
        <f t="shared" si="8"/>
        <v>0</v>
      </c>
      <c r="AO155" s="99"/>
      <c r="AR155" s="51"/>
    </row>
    <row r="156" spans="2:44" s="266" customFormat="1" x14ac:dyDescent="0.25">
      <c r="B156" s="403"/>
      <c r="C156" s="403"/>
      <c r="D156" s="403"/>
      <c r="E156" s="403"/>
      <c r="F156" s="403"/>
      <c r="G156" s="37"/>
      <c r="H156" s="270" t="s">
        <v>461</v>
      </c>
      <c r="I156" s="326">
        <v>43293.827175925922</v>
      </c>
      <c r="J156" s="270" t="s">
        <v>658</v>
      </c>
      <c r="K156" s="289">
        <v>1</v>
      </c>
      <c r="L156" s="287"/>
      <c r="M156" s="51"/>
      <c r="N156" s="312" t="s">
        <v>7</v>
      </c>
      <c r="O156" s="313">
        <v>156</v>
      </c>
      <c r="P156" s="214" t="s">
        <v>297</v>
      </c>
      <c r="Q156" s="309">
        <v>0</v>
      </c>
      <c r="R156" s="309"/>
      <c r="S156" s="309"/>
      <c r="T156" s="309">
        <v>0</v>
      </c>
      <c r="U156" s="309"/>
      <c r="V156" s="309"/>
      <c r="W156" s="405">
        <v>0</v>
      </c>
      <c r="X156" s="309">
        <v>0</v>
      </c>
      <c r="Y156" s="309">
        <v>0</v>
      </c>
      <c r="Z156" s="309">
        <v>0</v>
      </c>
      <c r="AA156" s="309">
        <v>0</v>
      </c>
      <c r="AB156" s="309">
        <v>0</v>
      </c>
      <c r="AC156" s="309">
        <v>0</v>
      </c>
      <c r="AD156" s="309">
        <v>0</v>
      </c>
      <c r="AE156" s="309">
        <v>0</v>
      </c>
      <c r="AF156" s="309"/>
      <c r="AG156" s="309"/>
      <c r="AH156" s="309"/>
      <c r="AI156" s="309"/>
      <c r="AJ156" s="405">
        <v>0</v>
      </c>
      <c r="AK156" s="405">
        <v>0</v>
      </c>
      <c r="AL156" s="406">
        <f t="shared" si="6"/>
        <v>0</v>
      </c>
      <c r="AM156" s="406">
        <f t="shared" si="7"/>
        <v>0</v>
      </c>
      <c r="AN156" s="406">
        <f t="shared" si="8"/>
        <v>0</v>
      </c>
      <c r="AO156" s="99"/>
      <c r="AR156" s="51"/>
    </row>
    <row r="157" spans="2:44" s="266" customFormat="1" x14ac:dyDescent="0.25">
      <c r="B157" s="403"/>
      <c r="C157" s="403"/>
      <c r="D157" s="403"/>
      <c r="E157" s="403"/>
      <c r="F157" s="403"/>
      <c r="G157" s="37"/>
      <c r="H157" s="270"/>
      <c r="I157" s="326">
        <v>43294.72724537037</v>
      </c>
      <c r="J157" s="270" t="s">
        <v>1</v>
      </c>
      <c r="K157" s="289">
        <v>1</v>
      </c>
      <c r="L157" s="287"/>
      <c r="M157" s="51"/>
      <c r="N157" s="312" t="s">
        <v>39</v>
      </c>
      <c r="O157" s="313">
        <v>179</v>
      </c>
      <c r="P157" s="214" t="s">
        <v>47</v>
      </c>
      <c r="Q157" s="309">
        <v>0</v>
      </c>
      <c r="R157" s="309"/>
      <c r="S157" s="309"/>
      <c r="T157" s="309">
        <v>0</v>
      </c>
      <c r="U157" s="309"/>
      <c r="V157" s="309"/>
      <c r="W157" s="405">
        <v>0</v>
      </c>
      <c r="X157" s="309">
        <v>0</v>
      </c>
      <c r="Y157" s="309">
        <v>0</v>
      </c>
      <c r="Z157" s="309">
        <v>0</v>
      </c>
      <c r="AA157" s="309">
        <v>0</v>
      </c>
      <c r="AB157" s="309">
        <v>0</v>
      </c>
      <c r="AC157" s="309">
        <v>0</v>
      </c>
      <c r="AD157" s="309">
        <v>0</v>
      </c>
      <c r="AE157" s="309">
        <v>0</v>
      </c>
      <c r="AF157" s="309"/>
      <c r="AG157" s="309"/>
      <c r="AH157" s="309"/>
      <c r="AI157" s="309"/>
      <c r="AJ157" s="405">
        <v>0</v>
      </c>
      <c r="AK157" s="405">
        <v>0</v>
      </c>
      <c r="AL157" s="406">
        <f t="shared" si="6"/>
        <v>0</v>
      </c>
      <c r="AM157" s="406">
        <f t="shared" si="7"/>
        <v>0</v>
      </c>
      <c r="AN157" s="406">
        <f t="shared" si="8"/>
        <v>0</v>
      </c>
      <c r="AO157" s="99"/>
      <c r="AR157" s="51"/>
    </row>
    <row r="158" spans="2:44" s="266" customFormat="1" x14ac:dyDescent="0.25">
      <c r="B158" s="403"/>
      <c r="C158" s="403"/>
      <c r="D158" s="403"/>
      <c r="E158" s="403"/>
      <c r="F158" s="403"/>
      <c r="G158" s="37"/>
      <c r="H158" s="270" t="s">
        <v>450</v>
      </c>
      <c r="I158" s="326">
        <v>43293.951215277775</v>
      </c>
      <c r="J158" s="270" t="s">
        <v>2</v>
      </c>
      <c r="K158" s="289">
        <v>1</v>
      </c>
      <c r="L158" s="287"/>
      <c r="M158" s="51"/>
      <c r="N158" s="289" t="s">
        <v>7</v>
      </c>
      <c r="O158" s="289">
        <v>245</v>
      </c>
      <c r="P158" s="214" t="s">
        <v>148</v>
      </c>
      <c r="Q158" s="309">
        <v>0</v>
      </c>
      <c r="R158" s="309"/>
      <c r="S158" s="309"/>
      <c r="T158" s="309">
        <v>0</v>
      </c>
      <c r="U158" s="309"/>
      <c r="V158" s="309"/>
      <c r="W158" s="405">
        <v>0</v>
      </c>
      <c r="X158" s="309">
        <v>0</v>
      </c>
      <c r="Y158" s="309">
        <v>0</v>
      </c>
      <c r="Z158" s="309">
        <v>0</v>
      </c>
      <c r="AA158" s="309">
        <v>0</v>
      </c>
      <c r="AB158" s="309">
        <v>0</v>
      </c>
      <c r="AC158" s="309">
        <v>0</v>
      </c>
      <c r="AD158" s="309">
        <v>0</v>
      </c>
      <c r="AE158" s="309">
        <v>0</v>
      </c>
      <c r="AF158" s="309"/>
      <c r="AG158" s="309"/>
      <c r="AH158" s="309"/>
      <c r="AI158" s="309"/>
      <c r="AJ158" s="405">
        <v>0</v>
      </c>
      <c r="AK158" s="405">
        <v>0</v>
      </c>
      <c r="AL158" s="406">
        <f t="shared" si="6"/>
        <v>0</v>
      </c>
      <c r="AM158" s="406">
        <f t="shared" si="7"/>
        <v>0</v>
      </c>
      <c r="AN158" s="406">
        <f t="shared" si="8"/>
        <v>0</v>
      </c>
      <c r="AO158" s="99"/>
      <c r="AR158" s="51"/>
    </row>
    <row r="159" spans="2:44" s="266" customFormat="1" x14ac:dyDescent="0.25">
      <c r="B159" s="403"/>
      <c r="C159" s="403"/>
      <c r="D159" s="403"/>
      <c r="E159" s="403"/>
      <c r="F159" s="403"/>
      <c r="G159" s="37"/>
      <c r="H159" s="270"/>
      <c r="I159" s="326">
        <v>43298.89435185185</v>
      </c>
      <c r="J159" s="270" t="s">
        <v>1</v>
      </c>
      <c r="K159" s="289">
        <v>1</v>
      </c>
      <c r="L159" s="287"/>
      <c r="M159" s="51"/>
      <c r="N159" s="289" t="s">
        <v>54</v>
      </c>
      <c r="O159" s="289">
        <v>249</v>
      </c>
      <c r="P159" s="214" t="s">
        <v>167</v>
      </c>
      <c r="Q159" s="309">
        <v>0</v>
      </c>
      <c r="R159" s="309"/>
      <c r="S159" s="309"/>
      <c r="T159" s="309">
        <v>0</v>
      </c>
      <c r="U159" s="309"/>
      <c r="V159" s="309"/>
      <c r="W159" s="405">
        <v>0</v>
      </c>
      <c r="X159" s="309">
        <v>0</v>
      </c>
      <c r="Y159" s="309">
        <v>0</v>
      </c>
      <c r="Z159" s="309">
        <v>0</v>
      </c>
      <c r="AA159" s="309">
        <v>0</v>
      </c>
      <c r="AB159" s="309">
        <v>0</v>
      </c>
      <c r="AC159" s="309">
        <v>0</v>
      </c>
      <c r="AD159" s="309">
        <v>0</v>
      </c>
      <c r="AE159" s="309">
        <v>0</v>
      </c>
      <c r="AF159" s="309"/>
      <c r="AG159" s="309"/>
      <c r="AH159" s="309"/>
      <c r="AI159" s="309"/>
      <c r="AJ159" s="405">
        <v>0</v>
      </c>
      <c r="AK159" s="405">
        <v>0</v>
      </c>
      <c r="AL159" s="406">
        <f t="shared" si="6"/>
        <v>0</v>
      </c>
      <c r="AM159" s="406">
        <f t="shared" si="7"/>
        <v>0</v>
      </c>
      <c r="AN159" s="406">
        <f t="shared" si="8"/>
        <v>0</v>
      </c>
      <c r="AO159" s="99"/>
      <c r="AR159" s="51"/>
    </row>
    <row r="160" spans="2:44" s="266" customFormat="1" x14ac:dyDescent="0.25">
      <c r="B160" s="403"/>
      <c r="C160" s="403"/>
      <c r="D160" s="403"/>
      <c r="E160" s="403"/>
      <c r="F160" s="403"/>
      <c r="G160" s="37"/>
      <c r="H160" s="270" t="s">
        <v>395</v>
      </c>
      <c r="I160" s="326">
        <v>43294.776550925926</v>
      </c>
      <c r="J160" s="270" t="s">
        <v>1</v>
      </c>
      <c r="K160" s="289">
        <v>1</v>
      </c>
      <c r="L160" s="287"/>
      <c r="M160" s="51"/>
      <c r="N160" s="289" t="s">
        <v>109</v>
      </c>
      <c r="O160" s="289">
        <v>116</v>
      </c>
      <c r="P160" s="214" t="s">
        <v>178</v>
      </c>
      <c r="Q160" s="309">
        <v>0</v>
      </c>
      <c r="R160" s="309"/>
      <c r="S160" s="309"/>
      <c r="T160" s="309">
        <v>0</v>
      </c>
      <c r="U160" s="309"/>
      <c r="V160" s="309"/>
      <c r="W160" s="405">
        <v>0</v>
      </c>
      <c r="X160" s="309">
        <v>0</v>
      </c>
      <c r="Y160" s="309">
        <v>0</v>
      </c>
      <c r="Z160" s="309">
        <v>0</v>
      </c>
      <c r="AA160" s="309">
        <v>0</v>
      </c>
      <c r="AB160" s="309">
        <v>0</v>
      </c>
      <c r="AC160" s="309">
        <v>0</v>
      </c>
      <c r="AD160" s="309">
        <v>0</v>
      </c>
      <c r="AE160" s="309">
        <v>0</v>
      </c>
      <c r="AF160" s="309"/>
      <c r="AG160" s="309"/>
      <c r="AH160" s="309"/>
      <c r="AI160" s="309"/>
      <c r="AJ160" s="405">
        <v>0</v>
      </c>
      <c r="AK160" s="405">
        <v>0</v>
      </c>
      <c r="AL160" s="406">
        <f t="shared" si="6"/>
        <v>0</v>
      </c>
      <c r="AM160" s="406">
        <f t="shared" si="7"/>
        <v>0</v>
      </c>
      <c r="AN160" s="406">
        <f t="shared" si="8"/>
        <v>0</v>
      </c>
      <c r="AO160" s="99"/>
      <c r="AR160" s="51"/>
    </row>
    <row r="161" spans="2:44" s="266" customFormat="1" x14ac:dyDescent="0.25">
      <c r="B161" s="403"/>
      <c r="C161" s="403"/>
      <c r="D161" s="403"/>
      <c r="E161" s="403"/>
      <c r="F161" s="403"/>
      <c r="G161" s="37"/>
      <c r="H161" s="270"/>
      <c r="I161" s="326">
        <v>43294.778333333335</v>
      </c>
      <c r="J161" s="270" t="s">
        <v>2</v>
      </c>
      <c r="K161" s="289">
        <v>1</v>
      </c>
      <c r="L161" s="287"/>
      <c r="M161" s="51"/>
      <c r="N161" s="312" t="s">
        <v>113</v>
      </c>
      <c r="O161" s="313">
        <v>119</v>
      </c>
      <c r="P161" s="214" t="s">
        <v>114</v>
      </c>
      <c r="Q161" s="309">
        <v>0</v>
      </c>
      <c r="R161" s="309"/>
      <c r="S161" s="309"/>
      <c r="T161" s="309">
        <v>0</v>
      </c>
      <c r="U161" s="309"/>
      <c r="V161" s="309"/>
      <c r="W161" s="405">
        <v>0</v>
      </c>
      <c r="X161" s="309">
        <v>0</v>
      </c>
      <c r="Y161" s="309">
        <v>0</v>
      </c>
      <c r="Z161" s="309">
        <v>0</v>
      </c>
      <c r="AA161" s="309">
        <v>0</v>
      </c>
      <c r="AB161" s="309">
        <v>0</v>
      </c>
      <c r="AC161" s="309">
        <v>0</v>
      </c>
      <c r="AD161" s="309">
        <v>0</v>
      </c>
      <c r="AE161" s="309">
        <v>0</v>
      </c>
      <c r="AF161" s="309"/>
      <c r="AG161" s="309"/>
      <c r="AH161" s="309"/>
      <c r="AI161" s="309"/>
      <c r="AJ161" s="405">
        <v>0</v>
      </c>
      <c r="AK161" s="405">
        <v>0</v>
      </c>
      <c r="AL161" s="406">
        <f t="shared" si="6"/>
        <v>0</v>
      </c>
      <c r="AM161" s="406">
        <f t="shared" si="7"/>
        <v>0</v>
      </c>
      <c r="AN161" s="406">
        <f t="shared" si="8"/>
        <v>0</v>
      </c>
      <c r="AO161" s="99"/>
      <c r="AR161" s="51"/>
    </row>
    <row r="162" spans="2:44" s="266" customFormat="1" x14ac:dyDescent="0.25">
      <c r="B162" s="403"/>
      <c r="C162" s="403"/>
      <c r="D162" s="403"/>
      <c r="E162" s="403"/>
      <c r="F162" s="403"/>
      <c r="G162" s="37"/>
      <c r="H162" s="270"/>
      <c r="I162" s="326">
        <v>43294.780150462961</v>
      </c>
      <c r="J162" s="270" t="s">
        <v>2</v>
      </c>
      <c r="K162" s="289">
        <v>1</v>
      </c>
      <c r="L162" s="287"/>
      <c r="M162" s="51"/>
      <c r="N162" s="312" t="s">
        <v>71</v>
      </c>
      <c r="O162" s="313">
        <v>125</v>
      </c>
      <c r="P162" s="214" t="s">
        <v>111</v>
      </c>
      <c r="Q162" s="309">
        <v>0</v>
      </c>
      <c r="R162" s="309"/>
      <c r="S162" s="309"/>
      <c r="T162" s="309">
        <v>0</v>
      </c>
      <c r="U162" s="309"/>
      <c r="V162" s="309"/>
      <c r="W162" s="405">
        <v>0</v>
      </c>
      <c r="X162" s="309">
        <v>0</v>
      </c>
      <c r="Y162" s="309">
        <v>0</v>
      </c>
      <c r="Z162" s="309">
        <v>0</v>
      </c>
      <c r="AA162" s="309">
        <v>0</v>
      </c>
      <c r="AB162" s="309">
        <v>0</v>
      </c>
      <c r="AC162" s="309">
        <v>0</v>
      </c>
      <c r="AD162" s="309">
        <v>0</v>
      </c>
      <c r="AE162" s="309">
        <v>0</v>
      </c>
      <c r="AF162" s="309"/>
      <c r="AG162" s="309"/>
      <c r="AH162" s="309"/>
      <c r="AI162" s="309"/>
      <c r="AJ162" s="405">
        <v>0</v>
      </c>
      <c r="AK162" s="405">
        <v>0</v>
      </c>
      <c r="AL162" s="406">
        <f t="shared" si="6"/>
        <v>0</v>
      </c>
      <c r="AM162" s="406">
        <f t="shared" si="7"/>
        <v>0</v>
      </c>
      <c r="AN162" s="406">
        <f t="shared" si="8"/>
        <v>0</v>
      </c>
      <c r="AO162" s="99"/>
      <c r="AR162" s="51"/>
    </row>
    <row r="163" spans="2:44" s="266" customFormat="1" x14ac:dyDescent="0.25">
      <c r="B163" s="403"/>
      <c r="C163" s="403"/>
      <c r="D163" s="403"/>
      <c r="E163" s="403"/>
      <c r="F163" s="403"/>
      <c r="G163" s="37"/>
      <c r="H163" s="270"/>
      <c r="I163" s="326">
        <v>43300.584548611114</v>
      </c>
      <c r="J163" s="270" t="s">
        <v>2</v>
      </c>
      <c r="K163" s="289">
        <v>1</v>
      </c>
      <c r="L163" s="287"/>
      <c r="M163" s="51"/>
      <c r="N163" s="312" t="s">
        <v>75</v>
      </c>
      <c r="O163" s="313">
        <v>129</v>
      </c>
      <c r="P163" s="214" t="s">
        <v>76</v>
      </c>
      <c r="Q163" s="309">
        <v>0</v>
      </c>
      <c r="R163" s="309"/>
      <c r="S163" s="309"/>
      <c r="T163" s="309">
        <v>0</v>
      </c>
      <c r="U163" s="309"/>
      <c r="V163" s="309"/>
      <c r="W163" s="405">
        <v>0</v>
      </c>
      <c r="X163" s="309">
        <v>0</v>
      </c>
      <c r="Y163" s="309">
        <v>0</v>
      </c>
      <c r="Z163" s="309">
        <v>0</v>
      </c>
      <c r="AA163" s="309">
        <v>0</v>
      </c>
      <c r="AB163" s="309">
        <v>0</v>
      </c>
      <c r="AC163" s="309">
        <v>0</v>
      </c>
      <c r="AD163" s="309">
        <v>0</v>
      </c>
      <c r="AE163" s="309">
        <v>0</v>
      </c>
      <c r="AF163" s="309"/>
      <c r="AG163" s="309"/>
      <c r="AH163" s="309"/>
      <c r="AI163" s="309"/>
      <c r="AJ163" s="405">
        <v>0</v>
      </c>
      <c r="AK163" s="405">
        <v>0</v>
      </c>
      <c r="AL163" s="406">
        <f t="shared" si="6"/>
        <v>0</v>
      </c>
      <c r="AM163" s="406">
        <f t="shared" si="7"/>
        <v>0</v>
      </c>
      <c r="AN163" s="406">
        <f t="shared" si="8"/>
        <v>0</v>
      </c>
      <c r="AO163" s="99"/>
      <c r="AR163" s="51"/>
    </row>
    <row r="164" spans="2:44" s="266" customFormat="1" x14ac:dyDescent="0.25">
      <c r="B164" s="403"/>
      <c r="C164" s="403"/>
      <c r="D164" s="403"/>
      <c r="E164" s="403"/>
      <c r="F164" s="403"/>
      <c r="G164" s="37"/>
      <c r="H164" s="270" t="s">
        <v>464</v>
      </c>
      <c r="I164" s="326">
        <v>43294.825057870374</v>
      </c>
      <c r="J164" s="270" t="s">
        <v>2</v>
      </c>
      <c r="K164" s="289">
        <v>1</v>
      </c>
      <c r="L164" s="287"/>
      <c r="M164" s="51"/>
      <c r="N164" s="312" t="s">
        <v>17</v>
      </c>
      <c r="O164" s="313">
        <v>185</v>
      </c>
      <c r="P164" s="214" t="s">
        <v>18</v>
      </c>
      <c r="Q164" s="309">
        <v>0</v>
      </c>
      <c r="R164" s="309"/>
      <c r="S164" s="309"/>
      <c r="T164" s="309">
        <v>0</v>
      </c>
      <c r="U164" s="309"/>
      <c r="V164" s="309"/>
      <c r="W164" s="405">
        <v>0</v>
      </c>
      <c r="X164" s="309">
        <v>0</v>
      </c>
      <c r="Y164" s="309">
        <v>0</v>
      </c>
      <c r="Z164" s="309">
        <v>0</v>
      </c>
      <c r="AA164" s="309">
        <v>0</v>
      </c>
      <c r="AB164" s="309">
        <v>0</v>
      </c>
      <c r="AC164" s="309">
        <v>0</v>
      </c>
      <c r="AD164" s="309">
        <v>0</v>
      </c>
      <c r="AE164" s="309">
        <v>0</v>
      </c>
      <c r="AF164" s="309"/>
      <c r="AG164" s="309"/>
      <c r="AH164" s="309"/>
      <c r="AI164" s="309"/>
      <c r="AJ164" s="405">
        <v>0</v>
      </c>
      <c r="AK164" s="405">
        <v>0</v>
      </c>
      <c r="AL164" s="406">
        <f t="shared" si="6"/>
        <v>0</v>
      </c>
      <c r="AM164" s="406">
        <f t="shared" si="7"/>
        <v>0</v>
      </c>
      <c r="AN164" s="406">
        <f t="shared" si="8"/>
        <v>0</v>
      </c>
      <c r="AO164" s="99"/>
      <c r="AR164" s="51"/>
    </row>
    <row r="165" spans="2:44" s="266" customFormat="1" x14ac:dyDescent="0.25">
      <c r="B165" s="403"/>
      <c r="C165" s="403"/>
      <c r="D165" s="403"/>
      <c r="E165" s="403"/>
      <c r="F165" s="403"/>
      <c r="G165" s="37"/>
      <c r="H165" s="270" t="s">
        <v>637</v>
      </c>
      <c r="I165" s="326">
        <v>43294.826724537037</v>
      </c>
      <c r="J165" s="270" t="s">
        <v>2</v>
      </c>
      <c r="K165" s="289">
        <v>1</v>
      </c>
      <c r="L165" s="287"/>
      <c r="M165" s="51"/>
      <c r="N165" s="312" t="s">
        <v>7</v>
      </c>
      <c r="O165" s="313">
        <v>307</v>
      </c>
      <c r="P165" s="214" t="s">
        <v>8</v>
      </c>
      <c r="Q165" s="309">
        <v>0</v>
      </c>
      <c r="R165" s="309"/>
      <c r="S165" s="309"/>
      <c r="T165" s="309">
        <v>0</v>
      </c>
      <c r="U165" s="309"/>
      <c r="V165" s="309"/>
      <c r="W165" s="405">
        <v>0</v>
      </c>
      <c r="X165" s="309">
        <v>0</v>
      </c>
      <c r="Y165" s="309">
        <v>0</v>
      </c>
      <c r="Z165" s="309">
        <v>0</v>
      </c>
      <c r="AA165" s="309">
        <v>0</v>
      </c>
      <c r="AB165" s="309">
        <v>0</v>
      </c>
      <c r="AC165" s="309">
        <v>0</v>
      </c>
      <c r="AD165" s="309">
        <v>0</v>
      </c>
      <c r="AE165" s="309">
        <v>0</v>
      </c>
      <c r="AF165" s="309"/>
      <c r="AG165" s="309"/>
      <c r="AH165" s="309"/>
      <c r="AI165" s="309"/>
      <c r="AJ165" s="405">
        <v>0</v>
      </c>
      <c r="AK165" s="405">
        <v>0</v>
      </c>
      <c r="AL165" s="406">
        <f t="shared" si="6"/>
        <v>0</v>
      </c>
      <c r="AM165" s="406">
        <f t="shared" si="7"/>
        <v>0</v>
      </c>
      <c r="AN165" s="406">
        <f t="shared" si="8"/>
        <v>0</v>
      </c>
      <c r="AO165" s="99"/>
      <c r="AR165" s="51"/>
    </row>
    <row r="166" spans="2:44" s="266" customFormat="1" x14ac:dyDescent="0.25">
      <c r="B166" s="403"/>
      <c r="C166" s="403"/>
      <c r="D166" s="403"/>
      <c r="E166" s="403"/>
      <c r="F166" s="403"/>
      <c r="G166" s="37"/>
      <c r="H166" s="270" t="s">
        <v>638</v>
      </c>
      <c r="I166" s="326">
        <v>43294.910983796297</v>
      </c>
      <c r="J166" s="270" t="s">
        <v>1</v>
      </c>
      <c r="K166" s="289">
        <v>1</v>
      </c>
      <c r="L166" s="287"/>
      <c r="M166" s="51"/>
      <c r="N166" s="289" t="s">
        <v>260</v>
      </c>
      <c r="O166" s="289">
        <v>450</v>
      </c>
      <c r="P166" s="289" t="s">
        <v>261</v>
      </c>
      <c r="Q166" s="309">
        <v>0</v>
      </c>
      <c r="R166" s="309"/>
      <c r="S166" s="309"/>
      <c r="T166" s="309">
        <v>0</v>
      </c>
      <c r="U166" s="309"/>
      <c r="V166" s="309"/>
      <c r="W166" s="405">
        <v>0</v>
      </c>
      <c r="X166" s="309">
        <v>0</v>
      </c>
      <c r="Y166" s="309">
        <v>0</v>
      </c>
      <c r="Z166" s="309">
        <v>0</v>
      </c>
      <c r="AA166" s="309">
        <v>0</v>
      </c>
      <c r="AB166" s="309">
        <v>0</v>
      </c>
      <c r="AC166" s="309">
        <v>0</v>
      </c>
      <c r="AD166" s="309">
        <v>0</v>
      </c>
      <c r="AE166" s="309">
        <v>0</v>
      </c>
      <c r="AF166" s="309"/>
      <c r="AG166" s="309"/>
      <c r="AH166" s="309"/>
      <c r="AI166" s="309"/>
      <c r="AJ166" s="405">
        <v>0</v>
      </c>
      <c r="AK166" s="405">
        <v>0</v>
      </c>
      <c r="AL166" s="406">
        <f t="shared" si="6"/>
        <v>0</v>
      </c>
      <c r="AM166" s="406">
        <f t="shared" si="7"/>
        <v>0</v>
      </c>
      <c r="AN166" s="406">
        <f t="shared" si="8"/>
        <v>0</v>
      </c>
      <c r="AO166" s="99"/>
      <c r="AR166" s="51"/>
    </row>
    <row r="167" spans="2:44" s="266" customFormat="1" x14ac:dyDescent="0.25">
      <c r="B167" s="403"/>
      <c r="C167" s="403"/>
      <c r="D167" s="403"/>
      <c r="E167" s="403"/>
      <c r="F167" s="403"/>
      <c r="G167" s="37"/>
      <c r="H167" s="270"/>
      <c r="I167" s="326">
        <v>43294.916296296295</v>
      </c>
      <c r="J167" s="270" t="s">
        <v>1</v>
      </c>
      <c r="K167" s="289">
        <v>1</v>
      </c>
      <c r="L167" s="287"/>
      <c r="M167" s="51"/>
      <c r="N167" s="312" t="s">
        <v>116</v>
      </c>
      <c r="O167" s="313">
        <v>118</v>
      </c>
      <c r="P167" s="214" t="s">
        <v>117</v>
      </c>
      <c r="Q167" s="309">
        <v>0</v>
      </c>
      <c r="R167" s="309"/>
      <c r="S167" s="309"/>
      <c r="T167" s="309">
        <v>0</v>
      </c>
      <c r="U167" s="309"/>
      <c r="V167" s="309"/>
      <c r="W167" s="405">
        <v>0</v>
      </c>
      <c r="X167" s="309">
        <v>0</v>
      </c>
      <c r="Y167" s="309">
        <v>0</v>
      </c>
      <c r="Z167" s="309">
        <v>0</v>
      </c>
      <c r="AA167" s="309">
        <v>0</v>
      </c>
      <c r="AB167" s="309">
        <v>0</v>
      </c>
      <c r="AC167" s="309">
        <v>0</v>
      </c>
      <c r="AD167" s="309">
        <v>0</v>
      </c>
      <c r="AE167" s="309">
        <v>0</v>
      </c>
      <c r="AF167" s="309"/>
      <c r="AG167" s="309"/>
      <c r="AH167" s="309"/>
      <c r="AI167" s="309"/>
      <c r="AJ167" s="405">
        <v>0</v>
      </c>
      <c r="AK167" s="405">
        <v>0</v>
      </c>
      <c r="AL167" s="406">
        <f t="shared" si="6"/>
        <v>0</v>
      </c>
      <c r="AM167" s="406">
        <f t="shared" si="7"/>
        <v>0</v>
      </c>
      <c r="AN167" s="406">
        <f t="shared" si="8"/>
        <v>0</v>
      </c>
      <c r="AO167" s="99"/>
      <c r="AR167" s="51"/>
    </row>
    <row r="168" spans="2:44" s="266" customFormat="1" x14ac:dyDescent="0.25">
      <c r="B168" s="403"/>
      <c r="C168" s="403"/>
      <c r="D168" s="403"/>
      <c r="E168" s="403"/>
      <c r="F168" s="403"/>
      <c r="G168" s="37"/>
      <c r="H168" s="270"/>
      <c r="I168" s="326">
        <v>43302.749085648145</v>
      </c>
      <c r="J168" s="270" t="s">
        <v>2</v>
      </c>
      <c r="K168" s="289">
        <v>1</v>
      </c>
      <c r="L168" s="287"/>
      <c r="M168" s="51"/>
      <c r="N168" s="289" t="s">
        <v>124</v>
      </c>
      <c r="O168" s="289">
        <v>124</v>
      </c>
      <c r="P168" s="214" t="s">
        <v>125</v>
      </c>
      <c r="Q168" s="309">
        <v>0</v>
      </c>
      <c r="R168" s="309"/>
      <c r="S168" s="309"/>
      <c r="T168" s="309">
        <v>0</v>
      </c>
      <c r="U168" s="309"/>
      <c r="V168" s="309"/>
      <c r="W168" s="405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/>
      <c r="AG168" s="309"/>
      <c r="AH168" s="309"/>
      <c r="AI168" s="309"/>
      <c r="AJ168" s="405">
        <v>0</v>
      </c>
      <c r="AK168" s="405">
        <v>0</v>
      </c>
      <c r="AL168" s="406">
        <f t="shared" si="6"/>
        <v>0</v>
      </c>
      <c r="AM168" s="406">
        <f t="shared" si="7"/>
        <v>0</v>
      </c>
      <c r="AN168" s="406">
        <f t="shared" si="8"/>
        <v>0</v>
      </c>
      <c r="AO168" s="99"/>
      <c r="AR168" s="51"/>
    </row>
    <row r="169" spans="2:44" s="266" customFormat="1" x14ac:dyDescent="0.25">
      <c r="B169" s="403"/>
      <c r="C169" s="403"/>
      <c r="D169" s="403"/>
      <c r="E169" s="403"/>
      <c r="F169" s="403"/>
      <c r="G169" s="37"/>
      <c r="H169" s="270"/>
      <c r="I169" s="326">
        <v>43307.677615740744</v>
      </c>
      <c r="J169" s="270" t="s">
        <v>2</v>
      </c>
      <c r="K169" s="289">
        <v>1</v>
      </c>
      <c r="L169" s="287"/>
      <c r="M169" s="51"/>
      <c r="N169" s="312" t="s">
        <v>99</v>
      </c>
      <c r="O169" s="313">
        <v>130</v>
      </c>
      <c r="P169" s="289" t="s">
        <v>100</v>
      </c>
      <c r="Q169" s="309">
        <v>0</v>
      </c>
      <c r="R169" s="309"/>
      <c r="S169" s="309"/>
      <c r="T169" s="309">
        <v>0</v>
      </c>
      <c r="U169" s="309"/>
      <c r="V169" s="309"/>
      <c r="W169" s="405">
        <v>0</v>
      </c>
      <c r="X169" s="309">
        <v>0</v>
      </c>
      <c r="Y169" s="309">
        <v>0</v>
      </c>
      <c r="Z169" s="309">
        <v>0</v>
      </c>
      <c r="AA169" s="309">
        <v>0</v>
      </c>
      <c r="AB169" s="309">
        <v>0</v>
      </c>
      <c r="AC169" s="309">
        <v>0</v>
      </c>
      <c r="AD169" s="309">
        <v>0</v>
      </c>
      <c r="AE169" s="309">
        <v>0</v>
      </c>
      <c r="AF169" s="309"/>
      <c r="AG169" s="309"/>
      <c r="AH169" s="309"/>
      <c r="AI169" s="309"/>
      <c r="AJ169" s="405">
        <v>0</v>
      </c>
      <c r="AK169" s="405">
        <v>0</v>
      </c>
      <c r="AL169" s="406">
        <f t="shared" si="6"/>
        <v>0</v>
      </c>
      <c r="AM169" s="406">
        <f t="shared" si="7"/>
        <v>0</v>
      </c>
      <c r="AN169" s="406">
        <f t="shared" si="8"/>
        <v>0</v>
      </c>
      <c r="AO169" s="99"/>
      <c r="AR169" s="51"/>
    </row>
    <row r="170" spans="2:44" s="266" customFormat="1" x14ac:dyDescent="0.25">
      <c r="B170" s="403"/>
      <c r="C170" s="403"/>
      <c r="D170" s="403"/>
      <c r="E170" s="403"/>
      <c r="F170" s="403"/>
      <c r="G170" s="37"/>
      <c r="H170" s="270"/>
      <c r="I170" s="326">
        <v>43309.834386574075</v>
      </c>
      <c r="J170" s="270" t="s">
        <v>2</v>
      </c>
      <c r="K170" s="289">
        <v>1</v>
      </c>
      <c r="L170" s="287"/>
      <c r="M170" s="51"/>
      <c r="N170" s="289" t="s">
        <v>181</v>
      </c>
      <c r="O170" s="289">
        <v>132</v>
      </c>
      <c r="P170" s="214" t="s">
        <v>174</v>
      </c>
      <c r="Q170" s="309">
        <v>0</v>
      </c>
      <c r="R170" s="309"/>
      <c r="S170" s="309"/>
      <c r="T170" s="309">
        <v>0</v>
      </c>
      <c r="U170" s="309"/>
      <c r="V170" s="309"/>
      <c r="W170" s="405">
        <v>0</v>
      </c>
      <c r="X170" s="309">
        <v>0</v>
      </c>
      <c r="Y170" s="309">
        <v>0</v>
      </c>
      <c r="Z170" s="309">
        <v>0</v>
      </c>
      <c r="AA170" s="309">
        <v>0</v>
      </c>
      <c r="AB170" s="309">
        <v>0</v>
      </c>
      <c r="AC170" s="309">
        <v>0</v>
      </c>
      <c r="AD170" s="309">
        <v>0</v>
      </c>
      <c r="AE170" s="309">
        <v>0</v>
      </c>
      <c r="AF170" s="309"/>
      <c r="AG170" s="309"/>
      <c r="AH170" s="309"/>
      <c r="AI170" s="309"/>
      <c r="AJ170" s="405">
        <v>0</v>
      </c>
      <c r="AK170" s="405">
        <v>0</v>
      </c>
      <c r="AL170" s="406">
        <f t="shared" si="6"/>
        <v>0</v>
      </c>
      <c r="AM170" s="406">
        <f t="shared" si="7"/>
        <v>0</v>
      </c>
      <c r="AN170" s="406">
        <f t="shared" si="8"/>
        <v>0</v>
      </c>
      <c r="AO170" s="99"/>
      <c r="AR170" s="51"/>
    </row>
    <row r="171" spans="2:44" s="266" customFormat="1" x14ac:dyDescent="0.25">
      <c r="B171" s="403"/>
      <c r="C171" s="403"/>
      <c r="D171" s="403"/>
      <c r="E171" s="403"/>
      <c r="F171" s="403"/>
      <c r="G171" s="37"/>
      <c r="H171" s="270" t="s">
        <v>473</v>
      </c>
      <c r="I171" s="326">
        <v>43294.999583333331</v>
      </c>
      <c r="J171" s="270" t="s">
        <v>2</v>
      </c>
      <c r="K171" s="289">
        <v>1</v>
      </c>
      <c r="L171" s="287"/>
      <c r="M171" s="51"/>
      <c r="N171" s="312" t="s">
        <v>128</v>
      </c>
      <c r="O171" s="313">
        <v>136</v>
      </c>
      <c r="P171" s="214" t="s">
        <v>129</v>
      </c>
      <c r="Q171" s="309">
        <v>0</v>
      </c>
      <c r="R171" s="309"/>
      <c r="S171" s="309"/>
      <c r="T171" s="309">
        <v>0</v>
      </c>
      <c r="U171" s="309"/>
      <c r="V171" s="309"/>
      <c r="W171" s="405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/>
      <c r="AG171" s="309"/>
      <c r="AH171" s="309"/>
      <c r="AI171" s="309"/>
      <c r="AJ171" s="405">
        <v>0</v>
      </c>
      <c r="AK171" s="405">
        <v>0</v>
      </c>
      <c r="AL171" s="406">
        <f t="shared" si="6"/>
        <v>0</v>
      </c>
      <c r="AM171" s="406">
        <f t="shared" si="7"/>
        <v>0</v>
      </c>
      <c r="AN171" s="406">
        <f t="shared" si="8"/>
        <v>0</v>
      </c>
      <c r="AO171" s="99"/>
      <c r="AR171" s="51"/>
    </row>
    <row r="172" spans="2:44" s="266" customFormat="1" x14ac:dyDescent="0.25">
      <c r="B172" s="403"/>
      <c r="C172" s="403"/>
      <c r="D172" s="403"/>
      <c r="E172" s="403"/>
      <c r="F172" s="403"/>
      <c r="G172" s="37"/>
      <c r="H172" s="270" t="s">
        <v>639</v>
      </c>
      <c r="I172" s="326">
        <v>43295.018865740742</v>
      </c>
      <c r="J172" s="270" t="s">
        <v>658</v>
      </c>
      <c r="K172" s="289">
        <v>1</v>
      </c>
      <c r="L172" s="287"/>
      <c r="M172" s="51"/>
      <c r="N172" s="312" t="s">
        <v>96</v>
      </c>
      <c r="O172" s="313">
        <v>141</v>
      </c>
      <c r="P172" s="214" t="s">
        <v>97</v>
      </c>
      <c r="Q172" s="309">
        <v>0</v>
      </c>
      <c r="R172" s="309"/>
      <c r="S172" s="309"/>
      <c r="T172" s="309">
        <v>0</v>
      </c>
      <c r="U172" s="309"/>
      <c r="V172" s="309"/>
      <c r="W172" s="405">
        <v>0</v>
      </c>
      <c r="X172" s="309">
        <v>0</v>
      </c>
      <c r="Y172" s="309">
        <v>0</v>
      </c>
      <c r="Z172" s="309">
        <v>0</v>
      </c>
      <c r="AA172" s="309">
        <v>0</v>
      </c>
      <c r="AB172" s="309">
        <v>0</v>
      </c>
      <c r="AC172" s="309">
        <v>0</v>
      </c>
      <c r="AD172" s="309">
        <v>0</v>
      </c>
      <c r="AE172" s="309">
        <v>0</v>
      </c>
      <c r="AF172" s="309"/>
      <c r="AG172" s="309"/>
      <c r="AH172" s="309"/>
      <c r="AI172" s="309"/>
      <c r="AJ172" s="405">
        <v>0</v>
      </c>
      <c r="AK172" s="405">
        <v>0</v>
      </c>
      <c r="AL172" s="406">
        <f t="shared" si="6"/>
        <v>0</v>
      </c>
      <c r="AM172" s="406">
        <f t="shared" si="7"/>
        <v>0</v>
      </c>
      <c r="AN172" s="406">
        <f t="shared" si="8"/>
        <v>0</v>
      </c>
      <c r="AO172" s="99"/>
      <c r="AR172" s="51"/>
    </row>
    <row r="173" spans="2:44" s="266" customFormat="1" x14ac:dyDescent="0.25">
      <c r="B173" s="403"/>
      <c r="C173" s="403"/>
      <c r="D173" s="403"/>
      <c r="E173" s="403"/>
      <c r="F173" s="403"/>
      <c r="G173" s="37"/>
      <c r="H173" s="270" t="s">
        <v>640</v>
      </c>
      <c r="I173" s="326">
        <v>43295.551921296297</v>
      </c>
      <c r="J173" s="270" t="s">
        <v>1</v>
      </c>
      <c r="K173" s="289">
        <v>1</v>
      </c>
      <c r="L173" s="287"/>
      <c r="M173" s="51"/>
      <c r="N173" s="312" t="s">
        <v>133</v>
      </c>
      <c r="O173" s="313">
        <v>145</v>
      </c>
      <c r="P173" s="214" t="s">
        <v>134</v>
      </c>
      <c r="Q173" s="309">
        <v>0</v>
      </c>
      <c r="R173" s="309"/>
      <c r="S173" s="309"/>
      <c r="T173" s="309">
        <v>0</v>
      </c>
      <c r="U173" s="309"/>
      <c r="V173" s="309"/>
      <c r="W173" s="405">
        <v>0</v>
      </c>
      <c r="X173" s="309">
        <v>0</v>
      </c>
      <c r="Y173" s="309">
        <v>0</v>
      </c>
      <c r="Z173" s="309">
        <v>0</v>
      </c>
      <c r="AA173" s="309">
        <v>0</v>
      </c>
      <c r="AB173" s="309">
        <v>0</v>
      </c>
      <c r="AC173" s="309">
        <v>0</v>
      </c>
      <c r="AD173" s="309">
        <v>0</v>
      </c>
      <c r="AE173" s="309">
        <v>0</v>
      </c>
      <c r="AF173" s="309"/>
      <c r="AG173" s="309"/>
      <c r="AH173" s="309"/>
      <c r="AI173" s="309"/>
      <c r="AJ173" s="405">
        <v>0</v>
      </c>
      <c r="AK173" s="405">
        <v>0</v>
      </c>
      <c r="AL173" s="406">
        <f t="shared" si="6"/>
        <v>0</v>
      </c>
      <c r="AM173" s="406">
        <f t="shared" si="7"/>
        <v>0</v>
      </c>
      <c r="AN173" s="406">
        <f t="shared" si="8"/>
        <v>0</v>
      </c>
      <c r="AO173" s="99"/>
      <c r="AR173" s="51"/>
    </row>
    <row r="174" spans="2:44" s="266" customFormat="1" x14ac:dyDescent="0.25">
      <c r="B174" s="403"/>
      <c r="C174" s="403"/>
      <c r="D174" s="403"/>
      <c r="E174" s="403"/>
      <c r="F174" s="403"/>
      <c r="G174" s="37"/>
      <c r="H174" s="270" t="s">
        <v>641</v>
      </c>
      <c r="I174" s="326">
        <v>43297.782199074078</v>
      </c>
      <c r="J174" s="270" t="s">
        <v>1</v>
      </c>
      <c r="K174" s="289">
        <v>1</v>
      </c>
      <c r="L174" s="287"/>
      <c r="M174" s="51"/>
      <c r="N174" s="312" t="s">
        <v>106</v>
      </c>
      <c r="O174" s="313">
        <v>149</v>
      </c>
      <c r="P174" s="214" t="s">
        <v>107</v>
      </c>
      <c r="Q174" s="309">
        <v>0</v>
      </c>
      <c r="R174" s="309"/>
      <c r="S174" s="309"/>
      <c r="T174" s="309">
        <v>0</v>
      </c>
      <c r="U174" s="309"/>
      <c r="V174" s="309"/>
      <c r="W174" s="405">
        <v>0</v>
      </c>
      <c r="X174" s="309">
        <v>0</v>
      </c>
      <c r="Y174" s="309">
        <v>0</v>
      </c>
      <c r="Z174" s="309">
        <v>0</v>
      </c>
      <c r="AA174" s="309">
        <v>0</v>
      </c>
      <c r="AB174" s="309">
        <v>0</v>
      </c>
      <c r="AC174" s="309">
        <v>0</v>
      </c>
      <c r="AD174" s="309">
        <v>0</v>
      </c>
      <c r="AE174" s="309">
        <v>0</v>
      </c>
      <c r="AF174" s="309"/>
      <c r="AG174" s="309"/>
      <c r="AH174" s="309"/>
      <c r="AI174" s="309"/>
      <c r="AJ174" s="405">
        <v>0</v>
      </c>
      <c r="AK174" s="405">
        <v>0</v>
      </c>
      <c r="AL174" s="406">
        <f t="shared" si="6"/>
        <v>0</v>
      </c>
      <c r="AM174" s="406">
        <f t="shared" si="7"/>
        <v>0</v>
      </c>
      <c r="AN174" s="406">
        <f t="shared" si="8"/>
        <v>0</v>
      </c>
      <c r="AO174" s="99"/>
      <c r="AR174" s="51"/>
    </row>
    <row r="175" spans="2:44" s="266" customFormat="1" x14ac:dyDescent="0.25">
      <c r="B175" s="403"/>
      <c r="C175" s="403"/>
      <c r="D175" s="403"/>
      <c r="E175" s="403"/>
      <c r="F175" s="403"/>
      <c r="G175" s="37"/>
      <c r="H175" s="270" t="s">
        <v>642</v>
      </c>
      <c r="I175" s="326">
        <v>43297.955138888887</v>
      </c>
      <c r="J175" s="270" t="s">
        <v>1</v>
      </c>
      <c r="K175" s="289">
        <v>1</v>
      </c>
      <c r="L175" s="287"/>
      <c r="M175" s="51"/>
      <c r="N175" s="312" t="s">
        <v>7</v>
      </c>
      <c r="O175" s="313">
        <v>151</v>
      </c>
      <c r="P175" s="214" t="s">
        <v>11</v>
      </c>
      <c r="Q175" s="309">
        <v>0</v>
      </c>
      <c r="R175" s="309"/>
      <c r="S175" s="309"/>
      <c r="T175" s="309">
        <v>0</v>
      </c>
      <c r="U175" s="309"/>
      <c r="V175" s="309"/>
      <c r="W175" s="405">
        <v>0</v>
      </c>
      <c r="X175" s="309">
        <v>0</v>
      </c>
      <c r="Y175" s="309">
        <v>0</v>
      </c>
      <c r="Z175" s="309">
        <v>0</v>
      </c>
      <c r="AA175" s="309">
        <v>0</v>
      </c>
      <c r="AB175" s="309">
        <v>0</v>
      </c>
      <c r="AC175" s="309">
        <v>0</v>
      </c>
      <c r="AD175" s="309">
        <v>0</v>
      </c>
      <c r="AE175" s="309">
        <v>0</v>
      </c>
      <c r="AF175" s="309"/>
      <c r="AG175" s="309"/>
      <c r="AH175" s="309"/>
      <c r="AI175" s="309"/>
      <c r="AJ175" s="405">
        <v>0</v>
      </c>
      <c r="AK175" s="405">
        <v>0</v>
      </c>
      <c r="AL175" s="406">
        <f t="shared" si="6"/>
        <v>0</v>
      </c>
      <c r="AM175" s="406">
        <f t="shared" si="7"/>
        <v>0</v>
      </c>
      <c r="AN175" s="406">
        <f t="shared" si="8"/>
        <v>0</v>
      </c>
      <c r="AO175" s="99"/>
      <c r="AR175" s="51"/>
    </row>
    <row r="176" spans="2:44" s="266" customFormat="1" x14ac:dyDescent="0.25">
      <c r="B176" s="403"/>
      <c r="C176" s="403"/>
      <c r="D176" s="403"/>
      <c r="E176" s="403"/>
      <c r="F176" s="403"/>
      <c r="G176" s="37"/>
      <c r="H176" s="270" t="s">
        <v>390</v>
      </c>
      <c r="I176" s="326">
        <v>43298.602037037039</v>
      </c>
      <c r="J176" s="270" t="s">
        <v>2</v>
      </c>
      <c r="K176" s="289">
        <v>1</v>
      </c>
      <c r="L176" s="287"/>
      <c r="M176" s="51"/>
      <c r="N176" s="312" t="s">
        <v>7</v>
      </c>
      <c r="O176" s="313">
        <v>154</v>
      </c>
      <c r="P176" s="214" t="s">
        <v>21</v>
      </c>
      <c r="Q176" s="309">
        <v>0</v>
      </c>
      <c r="R176" s="309"/>
      <c r="S176" s="309"/>
      <c r="T176" s="309">
        <v>0</v>
      </c>
      <c r="U176" s="309"/>
      <c r="V176" s="309"/>
      <c r="W176" s="405">
        <v>0</v>
      </c>
      <c r="X176" s="309">
        <v>0</v>
      </c>
      <c r="Y176" s="309">
        <v>0</v>
      </c>
      <c r="Z176" s="309">
        <v>0</v>
      </c>
      <c r="AA176" s="309">
        <v>0</v>
      </c>
      <c r="AB176" s="309">
        <v>0</v>
      </c>
      <c r="AC176" s="309">
        <v>0</v>
      </c>
      <c r="AD176" s="309">
        <v>0</v>
      </c>
      <c r="AE176" s="309">
        <v>0</v>
      </c>
      <c r="AF176" s="309"/>
      <c r="AG176" s="309"/>
      <c r="AH176" s="309"/>
      <c r="AI176" s="309"/>
      <c r="AJ176" s="405">
        <v>0</v>
      </c>
      <c r="AK176" s="405">
        <v>0</v>
      </c>
      <c r="AL176" s="406">
        <f t="shared" si="6"/>
        <v>0</v>
      </c>
      <c r="AM176" s="406">
        <f t="shared" si="7"/>
        <v>0</v>
      </c>
      <c r="AN176" s="406">
        <f t="shared" si="8"/>
        <v>0</v>
      </c>
      <c r="AO176" s="99"/>
      <c r="AR176" s="51"/>
    </row>
    <row r="177" spans="2:44" s="266" customFormat="1" x14ac:dyDescent="0.25">
      <c r="B177" s="403"/>
      <c r="C177" s="403"/>
      <c r="D177" s="403"/>
      <c r="E177" s="403"/>
      <c r="F177" s="403"/>
      <c r="G177" s="37"/>
      <c r="H177" s="270" t="s">
        <v>643</v>
      </c>
      <c r="I177" s="326">
        <v>43298.659467592595</v>
      </c>
      <c r="J177" s="270" t="s">
        <v>1</v>
      </c>
      <c r="K177" s="289">
        <v>1</v>
      </c>
      <c r="L177" s="287"/>
      <c r="M177" s="51"/>
      <c r="N177" s="312" t="s">
        <v>7</v>
      </c>
      <c r="O177" s="313">
        <v>193</v>
      </c>
      <c r="P177" s="214" t="s">
        <v>15</v>
      </c>
      <c r="Q177" s="309">
        <v>0</v>
      </c>
      <c r="R177" s="309"/>
      <c r="S177" s="309"/>
      <c r="T177" s="309">
        <v>0</v>
      </c>
      <c r="U177" s="309"/>
      <c r="V177" s="309"/>
      <c r="W177" s="405">
        <v>0</v>
      </c>
      <c r="X177" s="309">
        <v>0</v>
      </c>
      <c r="Y177" s="309">
        <v>0</v>
      </c>
      <c r="Z177" s="309">
        <v>0</v>
      </c>
      <c r="AA177" s="309">
        <v>0</v>
      </c>
      <c r="AB177" s="309">
        <v>0</v>
      </c>
      <c r="AC177" s="309">
        <v>0</v>
      </c>
      <c r="AD177" s="309">
        <v>0</v>
      </c>
      <c r="AE177" s="309">
        <v>0</v>
      </c>
      <c r="AF177" s="309"/>
      <c r="AG177" s="309"/>
      <c r="AH177" s="309"/>
      <c r="AI177" s="309"/>
      <c r="AJ177" s="405">
        <v>0</v>
      </c>
      <c r="AK177" s="405">
        <v>0</v>
      </c>
      <c r="AL177" s="406">
        <f t="shared" si="6"/>
        <v>0</v>
      </c>
      <c r="AM177" s="406">
        <f t="shared" si="7"/>
        <v>0</v>
      </c>
      <c r="AN177" s="406">
        <f t="shared" si="8"/>
        <v>0</v>
      </c>
      <c r="AO177" s="99"/>
      <c r="AR177" s="51"/>
    </row>
    <row r="178" spans="2:44" s="266" customFormat="1" x14ac:dyDescent="0.25">
      <c r="B178" s="403"/>
      <c r="C178" s="403"/>
      <c r="D178" s="403"/>
      <c r="E178" s="403"/>
      <c r="F178" s="403"/>
      <c r="G178" s="37"/>
      <c r="H178" s="270" t="s">
        <v>452</v>
      </c>
      <c r="I178" s="326">
        <v>43299.002627314818</v>
      </c>
      <c r="J178" s="270" t="s">
        <v>2</v>
      </c>
      <c r="K178" s="289">
        <v>1</v>
      </c>
      <c r="L178" s="287"/>
      <c r="M178" s="51"/>
      <c r="N178" s="289" t="s">
        <v>39</v>
      </c>
      <c r="O178" s="289">
        <v>202</v>
      </c>
      <c r="P178" s="214" t="s">
        <v>164</v>
      </c>
      <c r="Q178" s="309">
        <v>0</v>
      </c>
      <c r="R178" s="309"/>
      <c r="S178" s="309"/>
      <c r="T178" s="309">
        <v>0</v>
      </c>
      <c r="U178" s="309"/>
      <c r="V178" s="309"/>
      <c r="W178" s="405">
        <v>0</v>
      </c>
      <c r="X178" s="309">
        <v>0</v>
      </c>
      <c r="Y178" s="309">
        <v>0</v>
      </c>
      <c r="Z178" s="309">
        <v>0</v>
      </c>
      <c r="AA178" s="309">
        <v>0</v>
      </c>
      <c r="AB178" s="309">
        <v>0</v>
      </c>
      <c r="AC178" s="309">
        <v>0</v>
      </c>
      <c r="AD178" s="309">
        <v>0</v>
      </c>
      <c r="AE178" s="309">
        <v>0</v>
      </c>
      <c r="AF178" s="309"/>
      <c r="AG178" s="309"/>
      <c r="AH178" s="309"/>
      <c r="AI178" s="309"/>
      <c r="AJ178" s="405">
        <v>0</v>
      </c>
      <c r="AK178" s="405">
        <v>0</v>
      </c>
      <c r="AL178" s="406">
        <f t="shared" si="6"/>
        <v>0</v>
      </c>
      <c r="AM178" s="406">
        <f t="shared" si="7"/>
        <v>0</v>
      </c>
      <c r="AN178" s="406">
        <f t="shared" si="8"/>
        <v>0</v>
      </c>
      <c r="AO178" s="99"/>
      <c r="AR178" s="51"/>
    </row>
    <row r="179" spans="2:44" s="266" customFormat="1" x14ac:dyDescent="0.25">
      <c r="B179" s="403"/>
      <c r="C179" s="403"/>
      <c r="D179" s="403"/>
      <c r="E179" s="403"/>
      <c r="F179" s="403"/>
      <c r="G179" s="37"/>
      <c r="H179" s="270" t="s">
        <v>644</v>
      </c>
      <c r="I179" s="326">
        <v>43299.763773148145</v>
      </c>
      <c r="J179" s="270" t="s">
        <v>2</v>
      </c>
      <c r="K179" s="289">
        <v>1</v>
      </c>
      <c r="L179" s="287"/>
      <c r="M179" s="51"/>
      <c r="N179" s="289" t="s">
        <v>99</v>
      </c>
      <c r="O179" s="289">
        <v>250</v>
      </c>
      <c r="P179" s="214" t="s">
        <v>171</v>
      </c>
      <c r="Q179" s="309">
        <v>0</v>
      </c>
      <c r="R179" s="309"/>
      <c r="S179" s="309"/>
      <c r="T179" s="309">
        <v>0</v>
      </c>
      <c r="U179" s="309"/>
      <c r="V179" s="309"/>
      <c r="W179" s="405">
        <v>0</v>
      </c>
      <c r="X179" s="309">
        <v>0</v>
      </c>
      <c r="Y179" s="309">
        <v>0</v>
      </c>
      <c r="Z179" s="309">
        <v>0</v>
      </c>
      <c r="AA179" s="309">
        <v>0</v>
      </c>
      <c r="AB179" s="309">
        <v>0</v>
      </c>
      <c r="AC179" s="309">
        <v>0</v>
      </c>
      <c r="AD179" s="309">
        <v>0</v>
      </c>
      <c r="AE179" s="309">
        <v>0</v>
      </c>
      <c r="AF179" s="309"/>
      <c r="AG179" s="309"/>
      <c r="AH179" s="309"/>
      <c r="AI179" s="309"/>
      <c r="AJ179" s="405">
        <v>0</v>
      </c>
      <c r="AK179" s="405">
        <v>0</v>
      </c>
      <c r="AL179" s="406">
        <f t="shared" si="6"/>
        <v>0</v>
      </c>
      <c r="AM179" s="406">
        <f t="shared" si="7"/>
        <v>0</v>
      </c>
      <c r="AN179" s="406">
        <f t="shared" si="8"/>
        <v>0</v>
      </c>
      <c r="AO179" s="99"/>
      <c r="AR179" s="51"/>
    </row>
    <row r="180" spans="2:44" s="266" customFormat="1" x14ac:dyDescent="0.25">
      <c r="B180" s="403"/>
      <c r="C180" s="403"/>
      <c r="D180" s="403"/>
      <c r="E180" s="403"/>
      <c r="F180" s="403"/>
      <c r="G180" s="37"/>
      <c r="H180" s="270"/>
      <c r="I180" s="326">
        <v>43308.919652777775</v>
      </c>
      <c r="J180" s="270" t="s">
        <v>2</v>
      </c>
      <c r="K180" s="289">
        <v>1</v>
      </c>
      <c r="L180" s="287"/>
      <c r="M180" s="51"/>
      <c r="N180" s="289" t="s">
        <v>128</v>
      </c>
      <c r="O180" s="289">
        <v>260</v>
      </c>
      <c r="P180" s="214" t="s">
        <v>172</v>
      </c>
      <c r="Q180" s="309">
        <v>0</v>
      </c>
      <c r="R180" s="309"/>
      <c r="S180" s="309"/>
      <c r="T180" s="309">
        <v>0</v>
      </c>
      <c r="U180" s="309"/>
      <c r="V180" s="309"/>
      <c r="W180" s="405">
        <v>0</v>
      </c>
      <c r="X180" s="309">
        <v>0</v>
      </c>
      <c r="Y180" s="309">
        <v>0</v>
      </c>
      <c r="Z180" s="309">
        <v>0</v>
      </c>
      <c r="AA180" s="309">
        <v>0</v>
      </c>
      <c r="AB180" s="309">
        <v>0</v>
      </c>
      <c r="AC180" s="309">
        <v>0</v>
      </c>
      <c r="AD180" s="309">
        <v>0</v>
      </c>
      <c r="AE180" s="309">
        <v>0</v>
      </c>
      <c r="AF180" s="309"/>
      <c r="AG180" s="309"/>
      <c r="AH180" s="309"/>
      <c r="AI180" s="309"/>
      <c r="AJ180" s="405">
        <v>0</v>
      </c>
      <c r="AK180" s="405">
        <v>0</v>
      </c>
      <c r="AL180" s="406">
        <f t="shared" si="6"/>
        <v>0</v>
      </c>
      <c r="AM180" s="406">
        <f t="shared" si="7"/>
        <v>0</v>
      </c>
      <c r="AN180" s="406">
        <f t="shared" si="8"/>
        <v>0</v>
      </c>
      <c r="AO180" s="99"/>
      <c r="AR180" s="51"/>
    </row>
    <row r="181" spans="2:44" s="266" customFormat="1" x14ac:dyDescent="0.25">
      <c r="B181" s="403"/>
      <c r="C181" s="403"/>
      <c r="D181" s="403"/>
      <c r="E181" s="403"/>
      <c r="F181" s="403"/>
      <c r="G181" s="37"/>
      <c r="H181" s="270" t="s">
        <v>645</v>
      </c>
      <c r="I181" s="326">
        <v>43299.907916666663</v>
      </c>
      <c r="J181" s="270" t="s">
        <v>658</v>
      </c>
      <c r="K181" s="289">
        <v>1</v>
      </c>
      <c r="L181" s="287"/>
      <c r="M181" s="51"/>
      <c r="N181" s="289" t="s">
        <v>180</v>
      </c>
      <c r="O181" s="313">
        <v>293</v>
      </c>
      <c r="P181" s="214" t="s">
        <v>166</v>
      </c>
      <c r="Q181" s="309">
        <v>0</v>
      </c>
      <c r="R181" s="309"/>
      <c r="S181" s="309"/>
      <c r="T181" s="309">
        <v>0</v>
      </c>
      <c r="U181" s="309"/>
      <c r="V181" s="309"/>
      <c r="W181" s="405">
        <v>0</v>
      </c>
      <c r="X181" s="309">
        <v>0</v>
      </c>
      <c r="Y181" s="309">
        <v>0</v>
      </c>
      <c r="Z181" s="309">
        <v>0</v>
      </c>
      <c r="AA181" s="309">
        <v>0</v>
      </c>
      <c r="AB181" s="309">
        <v>0</v>
      </c>
      <c r="AC181" s="309">
        <v>0</v>
      </c>
      <c r="AD181" s="309">
        <v>0</v>
      </c>
      <c r="AE181" s="309">
        <v>0</v>
      </c>
      <c r="AF181" s="309"/>
      <c r="AG181" s="309"/>
      <c r="AH181" s="309"/>
      <c r="AI181" s="309"/>
      <c r="AJ181" s="405">
        <v>0</v>
      </c>
      <c r="AK181" s="405">
        <v>0</v>
      </c>
      <c r="AL181" s="406">
        <f t="shared" si="6"/>
        <v>0</v>
      </c>
      <c r="AM181" s="406">
        <f t="shared" si="7"/>
        <v>0</v>
      </c>
      <c r="AN181" s="406">
        <f t="shared" si="8"/>
        <v>0</v>
      </c>
      <c r="AO181" s="99"/>
      <c r="AR181" s="51"/>
    </row>
    <row r="182" spans="2:44" s="266" customFormat="1" ht="24" x14ac:dyDescent="0.25">
      <c r="B182" s="403"/>
      <c r="C182" s="403"/>
      <c r="D182" s="403"/>
      <c r="E182" s="403"/>
      <c r="F182" s="403"/>
      <c r="G182" s="37"/>
      <c r="H182" s="270" t="s">
        <v>646</v>
      </c>
      <c r="I182" s="326">
        <v>43299.979560185187</v>
      </c>
      <c r="J182" s="270" t="s">
        <v>2</v>
      </c>
      <c r="K182" s="289">
        <v>1</v>
      </c>
      <c r="L182" s="287"/>
      <c r="M182" s="51"/>
      <c r="N182" s="289" t="s">
        <v>19</v>
      </c>
      <c r="O182" s="313">
        <v>294</v>
      </c>
      <c r="P182" s="214" t="s">
        <v>163</v>
      </c>
      <c r="Q182" s="309">
        <v>0</v>
      </c>
      <c r="R182" s="309"/>
      <c r="S182" s="309"/>
      <c r="T182" s="309">
        <v>0</v>
      </c>
      <c r="U182" s="309"/>
      <c r="V182" s="309"/>
      <c r="W182" s="405">
        <v>0</v>
      </c>
      <c r="X182" s="309">
        <v>0</v>
      </c>
      <c r="Y182" s="309">
        <v>0</v>
      </c>
      <c r="Z182" s="309">
        <v>0</v>
      </c>
      <c r="AA182" s="309">
        <v>0</v>
      </c>
      <c r="AB182" s="309">
        <v>0</v>
      </c>
      <c r="AC182" s="309">
        <v>0</v>
      </c>
      <c r="AD182" s="309">
        <v>0</v>
      </c>
      <c r="AE182" s="309">
        <v>0</v>
      </c>
      <c r="AF182" s="309"/>
      <c r="AG182" s="309"/>
      <c r="AH182" s="309"/>
      <c r="AI182" s="309"/>
      <c r="AJ182" s="405">
        <v>0</v>
      </c>
      <c r="AK182" s="405">
        <v>0</v>
      </c>
      <c r="AL182" s="406">
        <f t="shared" si="6"/>
        <v>0</v>
      </c>
      <c r="AM182" s="406">
        <f t="shared" si="7"/>
        <v>0</v>
      </c>
      <c r="AN182" s="406">
        <f t="shared" si="8"/>
        <v>0</v>
      </c>
      <c r="AO182" s="99"/>
      <c r="AR182" s="51"/>
    </row>
    <row r="183" spans="2:44" s="266" customFormat="1" x14ac:dyDescent="0.25">
      <c r="B183" s="403"/>
      <c r="C183" s="403"/>
      <c r="D183" s="403"/>
      <c r="E183" s="403"/>
      <c r="F183" s="403"/>
      <c r="G183" s="37"/>
      <c r="H183" s="270" t="s">
        <v>483</v>
      </c>
      <c r="I183" s="326">
        <v>43300.945706018516</v>
      </c>
      <c r="J183" s="270" t="s">
        <v>658</v>
      </c>
      <c r="K183" s="289">
        <v>1</v>
      </c>
      <c r="L183" s="287"/>
      <c r="M183" s="51"/>
      <c r="N183" s="312" t="s">
        <v>7</v>
      </c>
      <c r="O183" s="313">
        <v>369</v>
      </c>
      <c r="P183" s="214" t="s">
        <v>82</v>
      </c>
      <c r="Q183" s="309">
        <v>0</v>
      </c>
      <c r="R183" s="309"/>
      <c r="S183" s="309"/>
      <c r="T183" s="309">
        <v>0</v>
      </c>
      <c r="U183" s="309"/>
      <c r="V183" s="309"/>
      <c r="W183" s="405">
        <v>0</v>
      </c>
      <c r="X183" s="309">
        <v>0</v>
      </c>
      <c r="Y183" s="309">
        <v>0</v>
      </c>
      <c r="Z183" s="309">
        <v>0</v>
      </c>
      <c r="AA183" s="309">
        <v>0</v>
      </c>
      <c r="AB183" s="309">
        <v>0</v>
      </c>
      <c r="AC183" s="309">
        <v>0</v>
      </c>
      <c r="AD183" s="309">
        <v>0</v>
      </c>
      <c r="AE183" s="309">
        <v>0</v>
      </c>
      <c r="AF183" s="309"/>
      <c r="AG183" s="309"/>
      <c r="AH183" s="309"/>
      <c r="AI183" s="309"/>
      <c r="AJ183" s="405">
        <v>0</v>
      </c>
      <c r="AK183" s="405">
        <v>0</v>
      </c>
      <c r="AL183" s="406">
        <f t="shared" si="6"/>
        <v>0</v>
      </c>
      <c r="AM183" s="406">
        <f t="shared" si="7"/>
        <v>0</v>
      </c>
      <c r="AN183" s="406">
        <f t="shared" si="8"/>
        <v>0</v>
      </c>
      <c r="AO183" s="99"/>
      <c r="AR183" s="51"/>
    </row>
    <row r="184" spans="2:44" s="266" customFormat="1" x14ac:dyDescent="0.25">
      <c r="B184" s="403"/>
      <c r="C184" s="403"/>
      <c r="D184" s="403"/>
      <c r="E184" s="403"/>
      <c r="F184" s="403"/>
      <c r="G184" s="37"/>
      <c r="H184" s="270"/>
      <c r="I184" s="326">
        <v>43302.61824074074</v>
      </c>
      <c r="J184" s="270" t="s">
        <v>2</v>
      </c>
      <c r="K184" s="289">
        <v>1</v>
      </c>
      <c r="L184" s="287"/>
      <c r="M184" s="51"/>
      <c r="N184" s="312" t="s">
        <v>109</v>
      </c>
      <c r="O184" s="313">
        <v>370</v>
      </c>
      <c r="P184" s="214" t="s">
        <v>110</v>
      </c>
      <c r="Q184" s="309">
        <v>0</v>
      </c>
      <c r="R184" s="309"/>
      <c r="S184" s="309"/>
      <c r="T184" s="309">
        <v>0</v>
      </c>
      <c r="U184" s="309"/>
      <c r="V184" s="309"/>
      <c r="W184" s="405">
        <v>0</v>
      </c>
      <c r="X184" s="309">
        <v>0</v>
      </c>
      <c r="Y184" s="309">
        <v>0</v>
      </c>
      <c r="Z184" s="309">
        <v>0</v>
      </c>
      <c r="AA184" s="309">
        <v>0</v>
      </c>
      <c r="AB184" s="309">
        <v>0</v>
      </c>
      <c r="AC184" s="309">
        <v>0</v>
      </c>
      <c r="AD184" s="309">
        <v>0</v>
      </c>
      <c r="AE184" s="309">
        <v>0</v>
      </c>
      <c r="AF184" s="309"/>
      <c r="AG184" s="309"/>
      <c r="AH184" s="309"/>
      <c r="AI184" s="309"/>
      <c r="AJ184" s="405">
        <v>0</v>
      </c>
      <c r="AK184" s="405">
        <v>0</v>
      </c>
      <c r="AL184" s="406">
        <f t="shared" si="6"/>
        <v>0</v>
      </c>
      <c r="AM184" s="406">
        <f t="shared" si="7"/>
        <v>0</v>
      </c>
      <c r="AN184" s="406">
        <f t="shared" si="8"/>
        <v>0</v>
      </c>
      <c r="AO184" s="99"/>
      <c r="AR184" s="51"/>
    </row>
    <row r="185" spans="2:44" s="266" customFormat="1" x14ac:dyDescent="0.25">
      <c r="B185" s="403"/>
      <c r="C185" s="403"/>
      <c r="D185" s="403"/>
      <c r="E185" s="403"/>
      <c r="F185" s="403"/>
      <c r="G185" s="37"/>
      <c r="H185" s="270" t="s">
        <v>474</v>
      </c>
      <c r="I185" s="326">
        <v>43302.696469907409</v>
      </c>
      <c r="J185" s="270" t="s">
        <v>1</v>
      </c>
      <c r="K185" s="289">
        <v>1</v>
      </c>
      <c r="L185" s="287"/>
      <c r="M185" s="51"/>
      <c r="N185" s="289" t="s">
        <v>7</v>
      </c>
      <c r="O185" s="289">
        <v>374</v>
      </c>
      <c r="P185" s="214" t="s">
        <v>32</v>
      </c>
      <c r="Q185" s="309">
        <v>0</v>
      </c>
      <c r="R185" s="309"/>
      <c r="S185" s="309"/>
      <c r="T185" s="309">
        <v>0</v>
      </c>
      <c r="U185" s="309"/>
      <c r="V185" s="309"/>
      <c r="W185" s="405">
        <v>0</v>
      </c>
      <c r="X185" s="309">
        <v>0</v>
      </c>
      <c r="Y185" s="309">
        <v>0</v>
      </c>
      <c r="Z185" s="309">
        <v>0</v>
      </c>
      <c r="AA185" s="309">
        <v>0</v>
      </c>
      <c r="AB185" s="309">
        <v>0</v>
      </c>
      <c r="AC185" s="309">
        <v>0</v>
      </c>
      <c r="AD185" s="309">
        <v>0</v>
      </c>
      <c r="AE185" s="309">
        <v>0</v>
      </c>
      <c r="AF185" s="309"/>
      <c r="AG185" s="309"/>
      <c r="AH185" s="309"/>
      <c r="AI185" s="309"/>
      <c r="AJ185" s="405">
        <v>0</v>
      </c>
      <c r="AK185" s="405">
        <v>0</v>
      </c>
      <c r="AL185" s="406">
        <f t="shared" si="6"/>
        <v>0</v>
      </c>
      <c r="AM185" s="406">
        <f t="shared" si="7"/>
        <v>0</v>
      </c>
      <c r="AN185" s="406">
        <f t="shared" si="8"/>
        <v>0</v>
      </c>
      <c r="AO185" s="99"/>
      <c r="AR185" s="51"/>
    </row>
    <row r="186" spans="2:44" s="266" customFormat="1" x14ac:dyDescent="0.25">
      <c r="B186" s="403"/>
      <c r="C186" s="403"/>
      <c r="D186" s="403"/>
      <c r="E186" s="403"/>
      <c r="F186" s="403"/>
      <c r="G186" s="37"/>
      <c r="H186" s="270" t="s">
        <v>647</v>
      </c>
      <c r="I186" s="326">
        <v>43303.078958333332</v>
      </c>
      <c r="J186" s="270" t="s">
        <v>1</v>
      </c>
      <c r="K186" s="289">
        <v>1</v>
      </c>
      <c r="L186" s="287"/>
      <c r="M186" s="51"/>
      <c r="N186" s="289" t="s">
        <v>139</v>
      </c>
      <c r="O186" s="289">
        <v>379</v>
      </c>
      <c r="P186" s="214" t="s">
        <v>259</v>
      </c>
      <c r="Q186" s="309">
        <v>0</v>
      </c>
      <c r="R186" s="309"/>
      <c r="S186" s="309"/>
      <c r="T186" s="309">
        <v>0</v>
      </c>
      <c r="U186" s="309"/>
      <c r="V186" s="309"/>
      <c r="W186" s="405">
        <v>0</v>
      </c>
      <c r="X186" s="309">
        <v>0</v>
      </c>
      <c r="Y186" s="309">
        <v>0</v>
      </c>
      <c r="Z186" s="309">
        <v>0</v>
      </c>
      <c r="AA186" s="309">
        <v>0</v>
      </c>
      <c r="AB186" s="309">
        <v>0</v>
      </c>
      <c r="AC186" s="309">
        <v>0</v>
      </c>
      <c r="AD186" s="309">
        <v>0</v>
      </c>
      <c r="AE186" s="309">
        <v>0</v>
      </c>
      <c r="AF186" s="309"/>
      <c r="AG186" s="309"/>
      <c r="AH186" s="309"/>
      <c r="AI186" s="309"/>
      <c r="AJ186" s="405">
        <v>0</v>
      </c>
      <c r="AK186" s="405">
        <v>0</v>
      </c>
      <c r="AL186" s="406">
        <f t="shared" si="6"/>
        <v>0</v>
      </c>
      <c r="AM186" s="406">
        <f t="shared" si="7"/>
        <v>0</v>
      </c>
      <c r="AN186" s="406">
        <f t="shared" si="8"/>
        <v>0</v>
      </c>
      <c r="AO186" s="51"/>
      <c r="AR186" s="51"/>
    </row>
    <row r="187" spans="2:44" s="266" customFormat="1" x14ac:dyDescent="0.25">
      <c r="B187" s="403"/>
      <c r="C187" s="403"/>
      <c r="D187" s="403"/>
      <c r="E187" s="403"/>
      <c r="F187" s="403"/>
      <c r="G187" s="37"/>
      <c r="H187" s="270" t="s">
        <v>648</v>
      </c>
      <c r="I187" s="326">
        <v>43303.699479166666</v>
      </c>
      <c r="J187" s="270" t="s">
        <v>560</v>
      </c>
      <c r="K187" s="289">
        <v>1</v>
      </c>
      <c r="L187" s="287"/>
      <c r="M187" s="51"/>
      <c r="N187" s="289" t="s">
        <v>39</v>
      </c>
      <c r="O187" s="289">
        <v>386</v>
      </c>
      <c r="P187" s="214" t="s">
        <v>70</v>
      </c>
      <c r="Q187" s="309">
        <v>0</v>
      </c>
      <c r="R187" s="309"/>
      <c r="S187" s="309"/>
      <c r="T187" s="309">
        <v>0</v>
      </c>
      <c r="U187" s="309"/>
      <c r="V187" s="309"/>
      <c r="W187" s="405">
        <v>0</v>
      </c>
      <c r="X187" s="309">
        <v>0</v>
      </c>
      <c r="Y187" s="309">
        <v>0</v>
      </c>
      <c r="Z187" s="309">
        <v>0</v>
      </c>
      <c r="AA187" s="309">
        <v>0</v>
      </c>
      <c r="AB187" s="309">
        <v>0</v>
      </c>
      <c r="AC187" s="309">
        <v>0</v>
      </c>
      <c r="AD187" s="309">
        <v>0</v>
      </c>
      <c r="AE187" s="309">
        <v>0</v>
      </c>
      <c r="AF187" s="309"/>
      <c r="AG187" s="309"/>
      <c r="AH187" s="309"/>
      <c r="AI187" s="309"/>
      <c r="AJ187" s="405">
        <v>0</v>
      </c>
      <c r="AK187" s="405">
        <v>0</v>
      </c>
      <c r="AL187" s="406">
        <f t="shared" si="6"/>
        <v>0</v>
      </c>
      <c r="AM187" s="406">
        <f t="shared" si="7"/>
        <v>0</v>
      </c>
      <c r="AN187" s="406">
        <f t="shared" si="8"/>
        <v>0</v>
      </c>
      <c r="AO187" s="51"/>
      <c r="AR187" s="51"/>
    </row>
    <row r="188" spans="2:44" s="266" customFormat="1" x14ac:dyDescent="0.25">
      <c r="B188" s="403"/>
      <c r="C188" s="403"/>
      <c r="D188" s="403"/>
      <c r="E188" s="403"/>
      <c r="F188" s="403"/>
      <c r="G188" s="37"/>
      <c r="H188" s="270" t="s">
        <v>649</v>
      </c>
      <c r="I188" s="326">
        <v>43303.738379629627</v>
      </c>
      <c r="J188" s="270" t="s">
        <v>1</v>
      </c>
      <c r="K188" s="289">
        <v>1</v>
      </c>
      <c r="L188" s="287"/>
      <c r="M188" s="51"/>
      <c r="N188" s="289" t="s">
        <v>39</v>
      </c>
      <c r="O188" s="289">
        <v>387</v>
      </c>
      <c r="P188" s="214" t="s">
        <v>264</v>
      </c>
      <c r="Q188" s="309">
        <v>0</v>
      </c>
      <c r="R188" s="309"/>
      <c r="S188" s="309"/>
      <c r="T188" s="309">
        <v>0</v>
      </c>
      <c r="U188" s="309"/>
      <c r="V188" s="309"/>
      <c r="W188" s="405">
        <v>0</v>
      </c>
      <c r="X188" s="309">
        <v>0</v>
      </c>
      <c r="Y188" s="309">
        <v>0</v>
      </c>
      <c r="Z188" s="309">
        <v>0</v>
      </c>
      <c r="AA188" s="309">
        <v>0</v>
      </c>
      <c r="AB188" s="309">
        <v>0</v>
      </c>
      <c r="AC188" s="309">
        <v>0</v>
      </c>
      <c r="AD188" s="309">
        <v>0</v>
      </c>
      <c r="AE188" s="309">
        <v>0</v>
      </c>
      <c r="AF188" s="309"/>
      <c r="AG188" s="309"/>
      <c r="AH188" s="309"/>
      <c r="AI188" s="309"/>
      <c r="AJ188" s="405">
        <v>0</v>
      </c>
      <c r="AK188" s="405">
        <v>0</v>
      </c>
      <c r="AL188" s="406">
        <f t="shared" si="6"/>
        <v>0</v>
      </c>
      <c r="AM188" s="406">
        <f t="shared" si="7"/>
        <v>0</v>
      </c>
      <c r="AN188" s="406">
        <f t="shared" si="8"/>
        <v>0</v>
      </c>
      <c r="AO188" s="51"/>
      <c r="AR188" s="51"/>
    </row>
    <row r="189" spans="2:44" s="266" customFormat="1" x14ac:dyDescent="0.25">
      <c r="B189" s="403"/>
      <c r="C189" s="403"/>
      <c r="D189" s="403"/>
      <c r="E189" s="403"/>
      <c r="F189" s="403"/>
      <c r="G189" s="37"/>
      <c r="H189" s="270" t="s">
        <v>650</v>
      </c>
      <c r="I189" s="326">
        <v>43304.816412037035</v>
      </c>
      <c r="J189" s="270" t="s">
        <v>1</v>
      </c>
      <c r="K189" s="289">
        <v>1</v>
      </c>
      <c r="L189" s="287"/>
      <c r="M189" s="51"/>
      <c r="N189" s="289" t="s">
        <v>12</v>
      </c>
      <c r="O189" s="289">
        <v>445</v>
      </c>
      <c r="P189" s="214" t="s">
        <v>258</v>
      </c>
      <c r="Q189" s="309">
        <v>0</v>
      </c>
      <c r="R189" s="309"/>
      <c r="S189" s="309"/>
      <c r="T189" s="309">
        <v>0</v>
      </c>
      <c r="U189" s="309"/>
      <c r="V189" s="309"/>
      <c r="W189" s="405">
        <v>0</v>
      </c>
      <c r="X189" s="309">
        <v>0</v>
      </c>
      <c r="Y189" s="309">
        <v>0</v>
      </c>
      <c r="Z189" s="309">
        <v>0</v>
      </c>
      <c r="AA189" s="309">
        <v>0</v>
      </c>
      <c r="AB189" s="309">
        <v>0</v>
      </c>
      <c r="AC189" s="309">
        <v>0</v>
      </c>
      <c r="AD189" s="309">
        <v>0</v>
      </c>
      <c r="AE189" s="309">
        <v>0</v>
      </c>
      <c r="AF189" s="309"/>
      <c r="AG189" s="309"/>
      <c r="AH189" s="309"/>
      <c r="AI189" s="309"/>
      <c r="AJ189" s="405">
        <v>0</v>
      </c>
      <c r="AK189" s="405">
        <v>0</v>
      </c>
      <c r="AL189" s="406">
        <f t="shared" si="6"/>
        <v>0</v>
      </c>
      <c r="AM189" s="406">
        <f t="shared" si="7"/>
        <v>0</v>
      </c>
      <c r="AN189" s="406">
        <f t="shared" si="8"/>
        <v>0</v>
      </c>
      <c r="AO189" s="51"/>
      <c r="AR189" s="51"/>
    </row>
    <row r="190" spans="2:44" s="266" customFormat="1" x14ac:dyDescent="0.25">
      <c r="B190" s="403"/>
      <c r="C190" s="403"/>
      <c r="D190" s="403"/>
      <c r="E190" s="403"/>
      <c r="F190" s="403"/>
      <c r="G190" s="37"/>
      <c r="H190" s="270" t="s">
        <v>386</v>
      </c>
      <c r="I190" s="326">
        <v>43305.059861111113</v>
      </c>
      <c r="J190" s="270" t="s">
        <v>1</v>
      </c>
      <c r="K190" s="289">
        <v>1</v>
      </c>
      <c r="L190" s="287"/>
      <c r="M190" s="51"/>
      <c r="N190" s="314" t="s">
        <v>91</v>
      </c>
      <c r="O190" s="289">
        <v>453</v>
      </c>
      <c r="P190" s="214" t="s">
        <v>333</v>
      </c>
      <c r="Q190" s="309">
        <v>0</v>
      </c>
      <c r="R190" s="309"/>
      <c r="S190" s="309"/>
      <c r="T190" s="309">
        <v>0</v>
      </c>
      <c r="U190" s="309"/>
      <c r="V190" s="309"/>
      <c r="W190" s="405">
        <v>0</v>
      </c>
      <c r="X190" s="309">
        <v>0</v>
      </c>
      <c r="Y190" s="309">
        <v>0</v>
      </c>
      <c r="Z190" s="309">
        <v>0</v>
      </c>
      <c r="AA190" s="309">
        <v>0</v>
      </c>
      <c r="AB190" s="309">
        <v>0</v>
      </c>
      <c r="AC190" s="309">
        <v>0</v>
      </c>
      <c r="AD190" s="309">
        <v>0</v>
      </c>
      <c r="AE190" s="309">
        <v>0</v>
      </c>
      <c r="AF190" s="309"/>
      <c r="AG190" s="309"/>
      <c r="AH190" s="309"/>
      <c r="AI190" s="309"/>
      <c r="AJ190" s="405">
        <v>0</v>
      </c>
      <c r="AK190" s="405">
        <v>0</v>
      </c>
      <c r="AL190" s="406">
        <f t="shared" si="6"/>
        <v>0</v>
      </c>
      <c r="AM190" s="406">
        <f t="shared" si="7"/>
        <v>0</v>
      </c>
      <c r="AN190" s="406">
        <f t="shared" si="8"/>
        <v>0</v>
      </c>
      <c r="AO190" s="51"/>
      <c r="AR190" s="51"/>
    </row>
    <row r="191" spans="2:44" s="266" customFormat="1" x14ac:dyDescent="0.25">
      <c r="B191" s="403"/>
      <c r="C191" s="403"/>
      <c r="D191" s="403"/>
      <c r="E191" s="403"/>
      <c r="F191" s="403"/>
      <c r="G191" s="37"/>
      <c r="H191" s="270"/>
      <c r="I191" s="326">
        <v>43308.067060185182</v>
      </c>
      <c r="J191" s="270" t="s">
        <v>1</v>
      </c>
      <c r="K191" s="289">
        <v>1</v>
      </c>
      <c r="L191" s="287"/>
      <c r="M191" s="51"/>
      <c r="N191" s="314" t="s">
        <v>17</v>
      </c>
      <c r="O191" s="289">
        <v>462</v>
      </c>
      <c r="P191" s="214" t="s">
        <v>357</v>
      </c>
      <c r="Q191" s="309">
        <v>0</v>
      </c>
      <c r="R191" s="309"/>
      <c r="S191" s="309"/>
      <c r="T191" s="309">
        <v>0</v>
      </c>
      <c r="U191" s="309"/>
      <c r="V191" s="309"/>
      <c r="W191" s="405">
        <v>0</v>
      </c>
      <c r="X191" s="309">
        <v>0</v>
      </c>
      <c r="Y191" s="309">
        <v>0</v>
      </c>
      <c r="Z191" s="309">
        <v>0</v>
      </c>
      <c r="AA191" s="309">
        <v>0</v>
      </c>
      <c r="AB191" s="309">
        <v>0</v>
      </c>
      <c r="AC191" s="309">
        <v>0</v>
      </c>
      <c r="AD191" s="309">
        <v>0</v>
      </c>
      <c r="AE191" s="309">
        <v>0</v>
      </c>
      <c r="AF191" s="309"/>
      <c r="AG191" s="309"/>
      <c r="AH191" s="309"/>
      <c r="AI191" s="309"/>
      <c r="AJ191" s="405">
        <v>0</v>
      </c>
      <c r="AK191" s="405">
        <v>0</v>
      </c>
      <c r="AL191" s="406">
        <f t="shared" si="6"/>
        <v>0</v>
      </c>
      <c r="AM191" s="406">
        <f t="shared" si="7"/>
        <v>0</v>
      </c>
      <c r="AN191" s="406">
        <f t="shared" si="8"/>
        <v>0</v>
      </c>
      <c r="AO191" s="51"/>
      <c r="AR191" s="51"/>
    </row>
    <row r="192" spans="2:44" x14ac:dyDescent="0.25">
      <c r="B192" s="403"/>
      <c r="C192" s="403"/>
      <c r="D192" s="403"/>
      <c r="E192" s="403"/>
      <c r="F192" s="403"/>
      <c r="H192" s="270" t="s">
        <v>651</v>
      </c>
      <c r="I192" s="326">
        <v>43305.804224537038</v>
      </c>
      <c r="J192" s="270" t="s">
        <v>1</v>
      </c>
      <c r="K192" s="289">
        <v>1</v>
      </c>
      <c r="L192" s="287"/>
      <c r="N192" s="289" t="s">
        <v>39</v>
      </c>
      <c r="O192" s="289">
        <v>515</v>
      </c>
      <c r="P192" s="214" t="s">
        <v>516</v>
      </c>
      <c r="Q192" s="309">
        <v>0</v>
      </c>
      <c r="R192" s="311"/>
      <c r="S192" s="309"/>
      <c r="T192" s="309">
        <v>0</v>
      </c>
      <c r="U192" s="309"/>
      <c r="V192" s="309"/>
      <c r="W192" s="405">
        <v>0</v>
      </c>
      <c r="X192" s="309">
        <v>0</v>
      </c>
      <c r="Y192" s="309">
        <v>0</v>
      </c>
      <c r="Z192" s="309">
        <v>0</v>
      </c>
      <c r="AA192" s="309">
        <v>0</v>
      </c>
      <c r="AB192" s="309">
        <v>0</v>
      </c>
      <c r="AC192" s="309">
        <v>0</v>
      </c>
      <c r="AD192" s="309">
        <v>0</v>
      </c>
      <c r="AE192" s="309">
        <v>0</v>
      </c>
      <c r="AF192" s="309"/>
      <c r="AG192" s="309"/>
      <c r="AH192" s="309"/>
      <c r="AI192" s="309"/>
      <c r="AJ192" s="405">
        <v>0</v>
      </c>
      <c r="AK192" s="405">
        <v>0</v>
      </c>
      <c r="AL192" s="406">
        <f t="shared" si="6"/>
        <v>0</v>
      </c>
      <c r="AM192" s="406">
        <f t="shared" si="7"/>
        <v>0</v>
      </c>
      <c r="AN192" s="406">
        <f t="shared" si="8"/>
        <v>0</v>
      </c>
    </row>
    <row r="193" spans="2:40" x14ac:dyDescent="0.25">
      <c r="B193" s="403"/>
      <c r="C193" s="403"/>
      <c r="D193" s="403"/>
      <c r="E193" s="403"/>
      <c r="F193" s="403"/>
      <c r="H193" s="270" t="s">
        <v>384</v>
      </c>
      <c r="I193" s="326">
        <v>43305.938425925924</v>
      </c>
      <c r="J193" s="270" t="s">
        <v>2</v>
      </c>
      <c r="K193" s="289">
        <v>1</v>
      </c>
      <c r="L193" s="287"/>
      <c r="N193" s="289" t="s">
        <v>34</v>
      </c>
      <c r="O193" s="314">
        <v>517</v>
      </c>
      <c r="P193" s="214" t="s">
        <v>524</v>
      </c>
      <c r="Q193" s="311">
        <v>0</v>
      </c>
      <c r="R193" s="311">
        <v>0</v>
      </c>
      <c r="S193" s="309">
        <v>0</v>
      </c>
      <c r="T193" s="309">
        <v>0</v>
      </c>
      <c r="U193" s="309"/>
      <c r="V193" s="309"/>
      <c r="W193" s="405">
        <v>0</v>
      </c>
      <c r="X193" s="309">
        <v>0</v>
      </c>
      <c r="Y193" s="309">
        <v>0</v>
      </c>
      <c r="Z193" s="309">
        <v>0</v>
      </c>
      <c r="AA193" s="309">
        <v>0</v>
      </c>
      <c r="AB193" s="309">
        <v>0</v>
      </c>
      <c r="AC193" s="309">
        <v>0</v>
      </c>
      <c r="AD193" s="309">
        <v>0</v>
      </c>
      <c r="AE193" s="309">
        <v>0</v>
      </c>
      <c r="AF193" s="309"/>
      <c r="AG193" s="309"/>
      <c r="AH193" s="309"/>
      <c r="AI193" s="309"/>
      <c r="AJ193" s="405">
        <v>0</v>
      </c>
      <c r="AK193" s="405">
        <v>0</v>
      </c>
      <c r="AL193" s="406">
        <f t="shared" si="6"/>
        <v>0</v>
      </c>
      <c r="AM193" s="406">
        <f t="shared" si="7"/>
        <v>0</v>
      </c>
      <c r="AN193" s="406">
        <f t="shared" si="8"/>
        <v>0</v>
      </c>
    </row>
    <row r="194" spans="2:40" x14ac:dyDescent="0.25">
      <c r="B194" s="403"/>
      <c r="C194" s="403"/>
      <c r="D194" s="403"/>
      <c r="E194" s="403"/>
      <c r="F194" s="403"/>
      <c r="H194" s="270" t="s">
        <v>652</v>
      </c>
      <c r="I194" s="326">
        <v>43307.063472222224</v>
      </c>
      <c r="J194" s="270" t="s">
        <v>2</v>
      </c>
      <c r="K194" s="289">
        <v>1</v>
      </c>
      <c r="L194" s="287"/>
      <c r="N194" s="314" t="s">
        <v>608</v>
      </c>
      <c r="O194" s="314">
        <v>438</v>
      </c>
      <c r="P194" s="314" t="s">
        <v>562</v>
      </c>
      <c r="Q194" s="311">
        <v>0</v>
      </c>
      <c r="R194" s="311">
        <v>0</v>
      </c>
      <c r="S194" s="311">
        <v>0</v>
      </c>
      <c r="T194" s="311">
        <v>0</v>
      </c>
      <c r="U194" s="309"/>
      <c r="V194" s="309"/>
      <c r="W194" s="405">
        <v>0</v>
      </c>
      <c r="X194" s="309">
        <v>0</v>
      </c>
      <c r="Y194" s="309">
        <v>0</v>
      </c>
      <c r="Z194" s="309">
        <v>0</v>
      </c>
      <c r="AA194" s="309">
        <v>0</v>
      </c>
      <c r="AB194" s="309">
        <v>0</v>
      </c>
      <c r="AC194" s="309">
        <v>0</v>
      </c>
      <c r="AD194" s="309">
        <v>0</v>
      </c>
      <c r="AE194" s="309">
        <v>0</v>
      </c>
      <c r="AF194" s="309"/>
      <c r="AG194" s="309"/>
      <c r="AH194" s="309"/>
      <c r="AI194" s="309"/>
      <c r="AJ194" s="405">
        <v>0</v>
      </c>
      <c r="AK194" s="405">
        <v>0</v>
      </c>
      <c r="AL194" s="406">
        <f t="shared" si="6"/>
        <v>0</v>
      </c>
      <c r="AM194" s="406">
        <f t="shared" si="7"/>
        <v>0</v>
      </c>
      <c r="AN194" s="406">
        <f t="shared" si="8"/>
        <v>0</v>
      </c>
    </row>
    <row r="195" spans="2:40" x14ac:dyDescent="0.25">
      <c r="B195" s="403"/>
      <c r="C195" s="403"/>
      <c r="D195" s="403"/>
      <c r="E195" s="403"/>
      <c r="F195" s="403"/>
      <c r="H195" s="270" t="s">
        <v>653</v>
      </c>
      <c r="I195" s="326">
        <v>43307.780624999999</v>
      </c>
      <c r="J195" s="270" t="s">
        <v>2</v>
      </c>
      <c r="K195" s="289">
        <v>1</v>
      </c>
      <c r="L195" s="287"/>
      <c r="N195" s="314" t="s">
        <v>7</v>
      </c>
      <c r="O195" s="314">
        <v>393</v>
      </c>
      <c r="P195" s="314" t="s">
        <v>563</v>
      </c>
      <c r="Q195" s="311">
        <v>0</v>
      </c>
      <c r="R195" s="311">
        <v>0</v>
      </c>
      <c r="S195" s="311">
        <v>0</v>
      </c>
      <c r="T195" s="311">
        <v>0</v>
      </c>
      <c r="U195" s="309"/>
      <c r="V195" s="309"/>
      <c r="W195" s="405">
        <v>0</v>
      </c>
      <c r="X195" s="309">
        <v>0</v>
      </c>
      <c r="Y195" s="309">
        <v>0</v>
      </c>
      <c r="Z195" s="309">
        <v>0</v>
      </c>
      <c r="AA195" s="309">
        <v>0</v>
      </c>
      <c r="AB195" s="309">
        <v>0</v>
      </c>
      <c r="AC195" s="309">
        <v>0</v>
      </c>
      <c r="AD195" s="309">
        <v>0</v>
      </c>
      <c r="AE195" s="309">
        <v>0</v>
      </c>
      <c r="AF195" s="309"/>
      <c r="AG195" s="309"/>
      <c r="AH195" s="309"/>
      <c r="AI195" s="309"/>
      <c r="AJ195" s="405">
        <v>0</v>
      </c>
      <c r="AK195" s="405">
        <v>0</v>
      </c>
      <c r="AL195" s="406">
        <f t="shared" si="6"/>
        <v>0</v>
      </c>
      <c r="AM195" s="406">
        <f t="shared" si="7"/>
        <v>0</v>
      </c>
      <c r="AN195" s="406">
        <f t="shared" si="8"/>
        <v>0</v>
      </c>
    </row>
    <row r="196" spans="2:40" x14ac:dyDescent="0.25">
      <c r="B196" s="403"/>
      <c r="C196" s="403"/>
      <c r="D196" s="403"/>
      <c r="E196" s="403"/>
      <c r="F196" s="403"/>
      <c r="H196" s="270" t="s">
        <v>455</v>
      </c>
      <c r="I196" s="326">
        <v>43308.973043981481</v>
      </c>
      <c r="J196" s="270" t="s">
        <v>2</v>
      </c>
      <c r="K196" s="289">
        <v>1</v>
      </c>
      <c r="L196" s="287"/>
      <c r="N196" s="314" t="s">
        <v>343</v>
      </c>
      <c r="O196" s="314">
        <v>421</v>
      </c>
      <c r="P196" s="314" t="s">
        <v>564</v>
      </c>
      <c r="Q196" s="311">
        <v>0</v>
      </c>
      <c r="R196" s="311">
        <v>0</v>
      </c>
      <c r="S196" s="311">
        <v>0</v>
      </c>
      <c r="T196" s="311">
        <v>0</v>
      </c>
      <c r="U196" s="309"/>
      <c r="V196" s="309"/>
      <c r="W196" s="405">
        <v>0</v>
      </c>
      <c r="X196" s="309">
        <v>0</v>
      </c>
      <c r="Y196" s="309">
        <v>0</v>
      </c>
      <c r="Z196" s="309">
        <v>0</v>
      </c>
      <c r="AA196" s="309">
        <v>0</v>
      </c>
      <c r="AB196" s="309">
        <v>0</v>
      </c>
      <c r="AC196" s="309">
        <v>0</v>
      </c>
      <c r="AD196" s="309">
        <v>0</v>
      </c>
      <c r="AE196" s="309">
        <v>0</v>
      </c>
      <c r="AF196" s="309"/>
      <c r="AG196" s="309"/>
      <c r="AH196" s="309"/>
      <c r="AI196" s="309"/>
      <c r="AJ196" s="405">
        <v>0</v>
      </c>
      <c r="AK196" s="405">
        <v>0</v>
      </c>
      <c r="AL196" s="406">
        <f t="shared" si="6"/>
        <v>0</v>
      </c>
      <c r="AM196" s="406">
        <f t="shared" si="7"/>
        <v>0</v>
      </c>
      <c r="AN196" s="406">
        <f t="shared" si="8"/>
        <v>0</v>
      </c>
    </row>
    <row r="197" spans="2:40" x14ac:dyDescent="0.25">
      <c r="B197" s="403"/>
      <c r="C197" s="403"/>
      <c r="D197" s="403"/>
      <c r="E197" s="403"/>
      <c r="F197" s="403"/>
      <c r="H197" s="270" t="s">
        <v>654</v>
      </c>
      <c r="I197" s="326">
        <v>43309.700219907405</v>
      </c>
      <c r="J197" s="270" t="s">
        <v>1</v>
      </c>
      <c r="K197" s="289">
        <v>1</v>
      </c>
      <c r="L197" s="287"/>
      <c r="N197" s="314" t="s">
        <v>343</v>
      </c>
      <c r="O197" s="314">
        <v>410</v>
      </c>
      <c r="P197" s="314" t="s">
        <v>568</v>
      </c>
      <c r="Q197" s="311">
        <v>0</v>
      </c>
      <c r="R197" s="311">
        <v>0</v>
      </c>
      <c r="S197" s="311">
        <v>0</v>
      </c>
      <c r="T197" s="311">
        <v>0</v>
      </c>
      <c r="U197" s="309"/>
      <c r="V197" s="309"/>
      <c r="W197" s="405">
        <v>0</v>
      </c>
      <c r="X197" s="309">
        <v>0</v>
      </c>
      <c r="Y197" s="309">
        <v>0</v>
      </c>
      <c r="Z197" s="309">
        <v>0</v>
      </c>
      <c r="AA197" s="309">
        <v>0</v>
      </c>
      <c r="AB197" s="309">
        <v>0</v>
      </c>
      <c r="AC197" s="309">
        <v>0</v>
      </c>
      <c r="AD197" s="309">
        <v>0</v>
      </c>
      <c r="AE197" s="309">
        <v>0</v>
      </c>
      <c r="AF197" s="309"/>
      <c r="AG197" s="309"/>
      <c r="AH197" s="309"/>
      <c r="AI197" s="309"/>
      <c r="AJ197" s="405">
        <v>0</v>
      </c>
      <c r="AK197" s="405">
        <v>0</v>
      </c>
      <c r="AL197" s="406">
        <f t="shared" si="6"/>
        <v>0</v>
      </c>
      <c r="AM197" s="406">
        <f t="shared" si="7"/>
        <v>0</v>
      </c>
      <c r="AN197" s="406">
        <f t="shared" si="8"/>
        <v>0</v>
      </c>
    </row>
    <row r="198" spans="2:40" x14ac:dyDescent="0.25">
      <c r="B198" s="403"/>
      <c r="C198" s="403"/>
      <c r="D198" s="403"/>
      <c r="E198" s="403"/>
      <c r="F198" s="403"/>
      <c r="H198" s="270" t="s">
        <v>655</v>
      </c>
      <c r="I198" s="326">
        <v>43309.849710648145</v>
      </c>
      <c r="J198" s="270" t="s">
        <v>2</v>
      </c>
      <c r="K198" s="289">
        <v>1</v>
      </c>
      <c r="L198" s="287"/>
      <c r="N198" s="314" t="s">
        <v>343</v>
      </c>
      <c r="O198" s="314">
        <v>399</v>
      </c>
      <c r="P198" s="314" t="s">
        <v>569</v>
      </c>
      <c r="Q198" s="311">
        <v>0</v>
      </c>
      <c r="R198" s="311">
        <v>0</v>
      </c>
      <c r="S198" s="311">
        <v>0</v>
      </c>
      <c r="T198" s="311">
        <v>0</v>
      </c>
      <c r="U198" s="309"/>
      <c r="V198" s="309"/>
      <c r="W198" s="405">
        <v>0</v>
      </c>
      <c r="X198" s="309">
        <v>0</v>
      </c>
      <c r="Y198" s="309">
        <v>0</v>
      </c>
      <c r="Z198" s="309">
        <v>0</v>
      </c>
      <c r="AA198" s="309">
        <v>0</v>
      </c>
      <c r="AB198" s="309">
        <v>0</v>
      </c>
      <c r="AC198" s="309">
        <v>0</v>
      </c>
      <c r="AD198" s="309">
        <v>0</v>
      </c>
      <c r="AE198" s="309">
        <v>0</v>
      </c>
      <c r="AF198" s="309"/>
      <c r="AG198" s="309"/>
      <c r="AH198" s="309"/>
      <c r="AI198" s="309"/>
      <c r="AJ198" s="405">
        <v>0</v>
      </c>
      <c r="AK198" s="405">
        <v>0</v>
      </c>
      <c r="AL198" s="406">
        <f t="shared" si="6"/>
        <v>0</v>
      </c>
      <c r="AM198" s="406">
        <f t="shared" si="7"/>
        <v>0</v>
      </c>
      <c r="AN198" s="406">
        <f t="shared" si="8"/>
        <v>0</v>
      </c>
    </row>
    <row r="199" spans="2:40" x14ac:dyDescent="0.25">
      <c r="B199" s="403"/>
      <c r="C199" s="403"/>
      <c r="D199" s="403"/>
      <c r="E199" s="403"/>
      <c r="F199" s="403"/>
      <c r="H199" s="270"/>
      <c r="I199" s="326">
        <v>43311.806886574072</v>
      </c>
      <c r="J199" s="270" t="s">
        <v>2</v>
      </c>
      <c r="K199" s="289">
        <v>1</v>
      </c>
      <c r="L199" s="287"/>
      <c r="N199" s="314" t="s">
        <v>343</v>
      </c>
      <c r="O199" s="314">
        <v>416</v>
      </c>
      <c r="P199" s="314" t="s">
        <v>570</v>
      </c>
      <c r="Q199" s="311">
        <v>0</v>
      </c>
      <c r="R199" s="311">
        <v>0</v>
      </c>
      <c r="S199" s="311">
        <v>0</v>
      </c>
      <c r="T199" s="311">
        <v>0</v>
      </c>
      <c r="U199" s="309"/>
      <c r="V199" s="309"/>
      <c r="W199" s="405">
        <v>0</v>
      </c>
      <c r="X199" s="309">
        <v>0</v>
      </c>
      <c r="Y199" s="309">
        <v>0</v>
      </c>
      <c r="Z199" s="309">
        <v>0</v>
      </c>
      <c r="AA199" s="309">
        <v>0</v>
      </c>
      <c r="AB199" s="309">
        <v>0</v>
      </c>
      <c r="AC199" s="309">
        <v>0</v>
      </c>
      <c r="AD199" s="309">
        <v>0</v>
      </c>
      <c r="AE199" s="309">
        <v>0</v>
      </c>
      <c r="AF199" s="309"/>
      <c r="AG199" s="309"/>
      <c r="AH199" s="309"/>
      <c r="AI199" s="309"/>
      <c r="AJ199" s="405">
        <v>0</v>
      </c>
      <c r="AK199" s="405">
        <v>0</v>
      </c>
      <c r="AL199" s="406">
        <f t="shared" si="6"/>
        <v>0</v>
      </c>
      <c r="AM199" s="406">
        <f t="shared" si="7"/>
        <v>0</v>
      </c>
      <c r="AN199" s="406">
        <f t="shared" si="8"/>
        <v>0</v>
      </c>
    </row>
    <row r="200" spans="2:40" x14ac:dyDescent="0.25">
      <c r="B200" s="403"/>
      <c r="C200" s="403"/>
      <c r="D200" s="403"/>
      <c r="E200" s="403"/>
      <c r="F200" s="403"/>
      <c r="H200" s="270" t="s">
        <v>656</v>
      </c>
      <c r="I200" s="326">
        <v>43309.998969907407</v>
      </c>
      <c r="J200" s="270" t="s">
        <v>2</v>
      </c>
      <c r="K200" s="289">
        <v>1</v>
      </c>
      <c r="L200" s="287"/>
      <c r="N200" s="314" t="s">
        <v>343</v>
      </c>
      <c r="O200" s="314">
        <v>395</v>
      </c>
      <c r="P200" s="314" t="s">
        <v>571</v>
      </c>
      <c r="Q200" s="311">
        <v>0</v>
      </c>
      <c r="R200" s="311">
        <v>0</v>
      </c>
      <c r="S200" s="311">
        <v>0</v>
      </c>
      <c r="T200" s="311">
        <v>0</v>
      </c>
      <c r="U200" s="309"/>
      <c r="V200" s="309"/>
      <c r="W200" s="405">
        <v>0</v>
      </c>
      <c r="X200" s="309">
        <v>0</v>
      </c>
      <c r="Y200" s="309">
        <v>0</v>
      </c>
      <c r="Z200" s="309">
        <v>0</v>
      </c>
      <c r="AA200" s="309">
        <v>0</v>
      </c>
      <c r="AB200" s="309">
        <v>0</v>
      </c>
      <c r="AC200" s="309">
        <v>0</v>
      </c>
      <c r="AD200" s="309">
        <v>0</v>
      </c>
      <c r="AE200" s="309">
        <v>0</v>
      </c>
      <c r="AF200" s="309"/>
      <c r="AG200" s="309"/>
      <c r="AH200" s="309"/>
      <c r="AI200" s="309"/>
      <c r="AJ200" s="405">
        <v>0</v>
      </c>
      <c r="AK200" s="405">
        <v>0</v>
      </c>
      <c r="AL200" s="406">
        <f t="shared" si="6"/>
        <v>0</v>
      </c>
      <c r="AM200" s="406">
        <f t="shared" si="7"/>
        <v>0</v>
      </c>
      <c r="AN200" s="406">
        <f t="shared" si="8"/>
        <v>0</v>
      </c>
    </row>
    <row r="201" spans="2:40" x14ac:dyDescent="0.25">
      <c r="B201" s="403"/>
      <c r="C201" s="403"/>
      <c r="D201" s="403"/>
      <c r="E201" s="403"/>
      <c r="F201" s="403"/>
      <c r="H201" s="270"/>
      <c r="I201" s="326">
        <v>43310.034733796296</v>
      </c>
      <c r="J201" s="270" t="s">
        <v>1</v>
      </c>
      <c r="K201" s="289">
        <v>1</v>
      </c>
      <c r="L201" s="287"/>
      <c r="N201" s="314" t="s">
        <v>343</v>
      </c>
      <c r="O201" s="314">
        <v>417</v>
      </c>
      <c r="P201" s="314" t="s">
        <v>572</v>
      </c>
      <c r="Q201" s="311">
        <v>0</v>
      </c>
      <c r="R201" s="311">
        <v>0</v>
      </c>
      <c r="S201" s="311">
        <v>0</v>
      </c>
      <c r="T201" s="311">
        <v>0</v>
      </c>
      <c r="U201" s="309"/>
      <c r="V201" s="309"/>
      <c r="W201" s="405">
        <v>0</v>
      </c>
      <c r="X201" s="309">
        <v>0</v>
      </c>
      <c r="Y201" s="309">
        <v>0</v>
      </c>
      <c r="Z201" s="309">
        <v>0</v>
      </c>
      <c r="AA201" s="309">
        <v>0</v>
      </c>
      <c r="AB201" s="309">
        <v>0</v>
      </c>
      <c r="AC201" s="309">
        <v>0</v>
      </c>
      <c r="AD201" s="309">
        <v>0</v>
      </c>
      <c r="AE201" s="309">
        <v>0</v>
      </c>
      <c r="AF201" s="309"/>
      <c r="AG201" s="309"/>
      <c r="AH201" s="309"/>
      <c r="AI201" s="309"/>
      <c r="AJ201" s="405">
        <v>0</v>
      </c>
      <c r="AK201" s="405">
        <v>0</v>
      </c>
      <c r="AL201" s="406">
        <f t="shared" si="6"/>
        <v>0</v>
      </c>
      <c r="AM201" s="406">
        <f t="shared" si="7"/>
        <v>0</v>
      </c>
      <c r="AN201" s="406">
        <f t="shared" si="8"/>
        <v>0</v>
      </c>
    </row>
    <row r="202" spans="2:40" x14ac:dyDescent="0.25">
      <c r="B202" s="403"/>
      <c r="C202" s="403"/>
      <c r="D202" s="403"/>
      <c r="E202" s="403"/>
      <c r="F202" s="403"/>
      <c r="H202" s="270" t="s">
        <v>376</v>
      </c>
      <c r="I202" s="326">
        <v>43311.890752314815</v>
      </c>
      <c r="J202" s="270" t="s">
        <v>1</v>
      </c>
      <c r="K202" s="289">
        <v>1</v>
      </c>
      <c r="L202" s="287"/>
      <c r="N202" s="314" t="s">
        <v>343</v>
      </c>
      <c r="O202" s="314">
        <v>397</v>
      </c>
      <c r="P202" s="314" t="s">
        <v>573</v>
      </c>
      <c r="Q202" s="311">
        <v>0</v>
      </c>
      <c r="R202" s="311">
        <v>0</v>
      </c>
      <c r="S202" s="311">
        <v>0</v>
      </c>
      <c r="T202" s="311">
        <v>0</v>
      </c>
      <c r="U202" s="309"/>
      <c r="V202" s="309"/>
      <c r="W202" s="405">
        <v>0</v>
      </c>
      <c r="X202" s="309">
        <v>0</v>
      </c>
      <c r="Y202" s="309">
        <v>0</v>
      </c>
      <c r="Z202" s="309">
        <v>0</v>
      </c>
      <c r="AA202" s="309">
        <v>0</v>
      </c>
      <c r="AB202" s="309">
        <v>0</v>
      </c>
      <c r="AC202" s="309">
        <v>0</v>
      </c>
      <c r="AD202" s="309">
        <v>0</v>
      </c>
      <c r="AE202" s="309">
        <v>0</v>
      </c>
      <c r="AF202" s="309"/>
      <c r="AG202" s="309"/>
      <c r="AH202" s="309"/>
      <c r="AI202" s="309"/>
      <c r="AJ202" s="405">
        <v>0</v>
      </c>
      <c r="AK202" s="405">
        <v>0</v>
      </c>
      <c r="AL202" s="406">
        <f t="shared" si="6"/>
        <v>0</v>
      </c>
      <c r="AM202" s="406">
        <f t="shared" si="7"/>
        <v>0</v>
      </c>
      <c r="AN202" s="406">
        <f t="shared" si="8"/>
        <v>0</v>
      </c>
    </row>
    <row r="203" spans="2:40" x14ac:dyDescent="0.25">
      <c r="B203" s="403"/>
      <c r="C203" s="403"/>
      <c r="D203" s="403"/>
      <c r="E203" s="403"/>
      <c r="F203" s="403"/>
      <c r="H203" s="270"/>
      <c r="I203" s="326">
        <v>43312.618472222224</v>
      </c>
      <c r="J203" s="270" t="s">
        <v>1</v>
      </c>
      <c r="K203" s="289">
        <v>1</v>
      </c>
      <c r="L203" s="287"/>
      <c r="N203" s="314" t="s">
        <v>343</v>
      </c>
      <c r="O203" s="314">
        <v>411</v>
      </c>
      <c r="P203" s="314" t="s">
        <v>578</v>
      </c>
      <c r="Q203" s="311">
        <v>0</v>
      </c>
      <c r="R203" s="311">
        <v>0</v>
      </c>
      <c r="S203" s="311">
        <v>0</v>
      </c>
      <c r="T203" s="311">
        <v>0</v>
      </c>
      <c r="U203" s="309"/>
      <c r="V203" s="309"/>
      <c r="W203" s="405">
        <v>0</v>
      </c>
      <c r="X203" s="309">
        <v>0</v>
      </c>
      <c r="Y203" s="309">
        <v>0</v>
      </c>
      <c r="Z203" s="309">
        <v>0</v>
      </c>
      <c r="AA203" s="309">
        <v>0</v>
      </c>
      <c r="AB203" s="309">
        <v>0</v>
      </c>
      <c r="AC203" s="309">
        <v>0</v>
      </c>
      <c r="AD203" s="309">
        <v>0</v>
      </c>
      <c r="AE203" s="309">
        <v>0</v>
      </c>
      <c r="AF203" s="309"/>
      <c r="AG203" s="309"/>
      <c r="AH203" s="309"/>
      <c r="AI203" s="309"/>
      <c r="AJ203" s="405">
        <v>0</v>
      </c>
      <c r="AK203" s="405">
        <v>0</v>
      </c>
      <c r="AL203" s="406">
        <f t="shared" si="6"/>
        <v>0</v>
      </c>
      <c r="AM203" s="406">
        <f t="shared" si="7"/>
        <v>0</v>
      </c>
      <c r="AN203" s="406">
        <f t="shared" si="8"/>
        <v>0</v>
      </c>
    </row>
    <row r="204" spans="2:40" x14ac:dyDescent="0.25">
      <c r="B204" s="403"/>
      <c r="C204" s="403"/>
      <c r="D204" s="403"/>
      <c r="E204" s="403"/>
      <c r="F204" s="403"/>
      <c r="H204" s="270" t="s">
        <v>457</v>
      </c>
      <c r="I204" s="326">
        <v>43312.786134259259</v>
      </c>
      <c r="J204" s="270" t="s">
        <v>1</v>
      </c>
      <c r="K204" s="289">
        <v>1</v>
      </c>
      <c r="L204" s="287"/>
      <c r="N204" s="314" t="s">
        <v>343</v>
      </c>
      <c r="O204" s="314">
        <v>408</v>
      </c>
      <c r="P204" s="314" t="s">
        <v>580</v>
      </c>
      <c r="Q204" s="311">
        <v>0</v>
      </c>
      <c r="R204" s="311">
        <v>0</v>
      </c>
      <c r="S204" s="311">
        <v>0</v>
      </c>
      <c r="T204" s="311">
        <v>0</v>
      </c>
      <c r="U204" s="309"/>
      <c r="V204" s="309"/>
      <c r="W204" s="405">
        <v>0</v>
      </c>
      <c r="X204" s="309">
        <v>0</v>
      </c>
      <c r="Y204" s="309">
        <v>0</v>
      </c>
      <c r="Z204" s="309">
        <v>0</v>
      </c>
      <c r="AA204" s="309">
        <v>0</v>
      </c>
      <c r="AB204" s="309">
        <v>0</v>
      </c>
      <c r="AC204" s="309">
        <v>0</v>
      </c>
      <c r="AD204" s="309">
        <v>0</v>
      </c>
      <c r="AE204" s="309">
        <v>0</v>
      </c>
      <c r="AF204" s="309"/>
      <c r="AG204" s="309"/>
      <c r="AH204" s="309"/>
      <c r="AI204" s="309"/>
      <c r="AJ204" s="405">
        <v>0</v>
      </c>
      <c r="AK204" s="405">
        <v>0</v>
      </c>
      <c r="AL204" s="406">
        <f t="shared" si="6"/>
        <v>0</v>
      </c>
      <c r="AM204" s="406">
        <f t="shared" si="7"/>
        <v>0</v>
      </c>
      <c r="AN204" s="406">
        <f t="shared" si="8"/>
        <v>0</v>
      </c>
    </row>
    <row r="205" spans="2:40" x14ac:dyDescent="0.25">
      <c r="B205" s="403"/>
      <c r="C205" s="403"/>
      <c r="D205" s="403"/>
      <c r="E205" s="403"/>
      <c r="F205" s="403"/>
      <c r="H205" s="270" t="s">
        <v>657</v>
      </c>
      <c r="I205" s="326">
        <v>43312.798645833333</v>
      </c>
      <c r="J205" s="270" t="s">
        <v>2</v>
      </c>
      <c r="K205" s="289">
        <v>1</v>
      </c>
      <c r="L205" s="287"/>
      <c r="N205" s="314" t="s">
        <v>343</v>
      </c>
      <c r="O205" s="314">
        <v>413</v>
      </c>
      <c r="P205" s="314" t="s">
        <v>581</v>
      </c>
      <c r="Q205" s="311">
        <v>0</v>
      </c>
      <c r="R205" s="311">
        <v>0</v>
      </c>
      <c r="S205" s="311">
        <v>0</v>
      </c>
      <c r="T205" s="311">
        <v>0</v>
      </c>
      <c r="U205" s="309"/>
      <c r="V205" s="309"/>
      <c r="W205" s="405">
        <v>0</v>
      </c>
      <c r="X205" s="309">
        <v>0</v>
      </c>
      <c r="Y205" s="309">
        <v>0</v>
      </c>
      <c r="Z205" s="309">
        <v>0</v>
      </c>
      <c r="AA205" s="309">
        <v>0</v>
      </c>
      <c r="AB205" s="309">
        <v>0</v>
      </c>
      <c r="AC205" s="309">
        <v>0</v>
      </c>
      <c r="AD205" s="309">
        <v>0</v>
      </c>
      <c r="AE205" s="309">
        <v>0</v>
      </c>
      <c r="AF205" s="309"/>
      <c r="AG205" s="309"/>
      <c r="AH205" s="309"/>
      <c r="AI205" s="309"/>
      <c r="AJ205" s="405">
        <v>0</v>
      </c>
      <c r="AK205" s="405">
        <v>0</v>
      </c>
      <c r="AL205" s="406">
        <f t="shared" si="6"/>
        <v>0</v>
      </c>
      <c r="AM205" s="406">
        <f t="shared" si="7"/>
        <v>0</v>
      </c>
      <c r="AN205" s="406">
        <f t="shared" si="8"/>
        <v>0</v>
      </c>
    </row>
    <row r="206" spans="2:40" x14ac:dyDescent="0.25">
      <c r="B206" s="403"/>
      <c r="C206" s="403"/>
      <c r="D206" s="403"/>
      <c r="E206" s="403"/>
      <c r="F206" s="403"/>
      <c r="H206" s="214" t="s">
        <v>3</v>
      </c>
      <c r="I206" s="214"/>
      <c r="J206" s="214"/>
      <c r="K206" s="289">
        <v>111</v>
      </c>
      <c r="L206" s="287"/>
      <c r="N206" s="314" t="s">
        <v>343</v>
      </c>
      <c r="O206" s="314">
        <v>403</v>
      </c>
      <c r="P206" s="314" t="s">
        <v>582</v>
      </c>
      <c r="Q206" s="311">
        <v>0</v>
      </c>
      <c r="R206" s="311">
        <v>0</v>
      </c>
      <c r="S206" s="311">
        <v>0</v>
      </c>
      <c r="T206" s="311">
        <v>0</v>
      </c>
      <c r="U206" s="309"/>
      <c r="V206" s="309"/>
      <c r="W206" s="405">
        <v>0</v>
      </c>
      <c r="X206" s="309">
        <v>0</v>
      </c>
      <c r="Y206" s="309">
        <v>0</v>
      </c>
      <c r="Z206" s="309">
        <v>0</v>
      </c>
      <c r="AA206" s="309">
        <v>0</v>
      </c>
      <c r="AB206" s="309">
        <v>0</v>
      </c>
      <c r="AC206" s="309">
        <v>0</v>
      </c>
      <c r="AD206" s="309">
        <v>0</v>
      </c>
      <c r="AE206" s="309">
        <v>0</v>
      </c>
      <c r="AF206" s="309"/>
      <c r="AG206" s="309"/>
      <c r="AH206" s="309"/>
      <c r="AI206" s="309"/>
      <c r="AJ206" s="405">
        <v>0</v>
      </c>
      <c r="AK206" s="405">
        <v>0</v>
      </c>
      <c r="AL206" s="406">
        <f t="shared" si="6"/>
        <v>0</v>
      </c>
      <c r="AM206" s="406">
        <f t="shared" si="7"/>
        <v>0</v>
      </c>
      <c r="AN206" s="406">
        <f t="shared" si="8"/>
        <v>0</v>
      </c>
    </row>
    <row r="207" spans="2:40" x14ac:dyDescent="0.25">
      <c r="B207" s="403"/>
      <c r="C207" s="403"/>
      <c r="D207" s="403"/>
      <c r="E207" s="403"/>
      <c r="F207" s="403"/>
      <c r="H207" s="51"/>
      <c r="I207" s="51"/>
      <c r="J207" s="51"/>
      <c r="K207" s="51"/>
      <c r="L207" s="287"/>
      <c r="N207" s="314" t="s">
        <v>343</v>
      </c>
      <c r="O207" s="314">
        <v>412</v>
      </c>
      <c r="P207" s="314" t="s">
        <v>583</v>
      </c>
      <c r="Q207" s="311">
        <v>0</v>
      </c>
      <c r="R207" s="311">
        <v>0</v>
      </c>
      <c r="S207" s="311">
        <v>0</v>
      </c>
      <c r="T207" s="311">
        <v>0</v>
      </c>
      <c r="U207" s="309"/>
      <c r="V207" s="309"/>
      <c r="W207" s="405">
        <v>0</v>
      </c>
      <c r="X207" s="309">
        <v>0</v>
      </c>
      <c r="Y207" s="309">
        <v>0</v>
      </c>
      <c r="Z207" s="309">
        <v>0</v>
      </c>
      <c r="AA207" s="309">
        <v>0</v>
      </c>
      <c r="AB207" s="309">
        <v>0</v>
      </c>
      <c r="AC207" s="309">
        <v>0</v>
      </c>
      <c r="AD207" s="309">
        <v>0</v>
      </c>
      <c r="AE207" s="309">
        <v>0</v>
      </c>
      <c r="AF207" s="309"/>
      <c r="AG207" s="309"/>
      <c r="AH207" s="309"/>
      <c r="AI207" s="309"/>
      <c r="AJ207" s="405">
        <v>0</v>
      </c>
      <c r="AK207" s="405">
        <v>0</v>
      </c>
      <c r="AL207" s="406">
        <f t="shared" si="6"/>
        <v>0</v>
      </c>
      <c r="AM207" s="406">
        <f t="shared" si="7"/>
        <v>0</v>
      </c>
      <c r="AN207" s="406">
        <f t="shared" si="8"/>
        <v>0</v>
      </c>
    </row>
    <row r="208" spans="2:40" x14ac:dyDescent="0.25">
      <c r="B208" s="403"/>
      <c r="C208" s="403"/>
      <c r="D208" s="403"/>
      <c r="E208" s="403"/>
      <c r="F208" s="403"/>
      <c r="H208" s="51"/>
      <c r="I208" s="51"/>
      <c r="J208" s="51"/>
      <c r="K208" s="51"/>
      <c r="L208" s="287"/>
      <c r="N208" s="314" t="s">
        <v>343</v>
      </c>
      <c r="O208" s="314">
        <v>404</v>
      </c>
      <c r="P208" s="314" t="s">
        <v>584</v>
      </c>
      <c r="Q208" s="311">
        <v>0</v>
      </c>
      <c r="R208" s="311">
        <v>0</v>
      </c>
      <c r="S208" s="311">
        <v>0</v>
      </c>
      <c r="T208" s="311">
        <v>0</v>
      </c>
      <c r="U208" s="309"/>
      <c r="V208" s="309"/>
      <c r="W208" s="405">
        <v>0</v>
      </c>
      <c r="X208" s="309">
        <v>0</v>
      </c>
      <c r="Y208" s="309">
        <v>0</v>
      </c>
      <c r="Z208" s="309">
        <v>0</v>
      </c>
      <c r="AA208" s="309">
        <v>0</v>
      </c>
      <c r="AB208" s="309">
        <v>0</v>
      </c>
      <c r="AC208" s="309">
        <v>0</v>
      </c>
      <c r="AD208" s="309">
        <v>0</v>
      </c>
      <c r="AE208" s="309">
        <v>0</v>
      </c>
      <c r="AF208" s="309"/>
      <c r="AG208" s="309"/>
      <c r="AH208" s="309"/>
      <c r="AI208" s="309"/>
      <c r="AJ208" s="405">
        <v>0</v>
      </c>
      <c r="AK208" s="405">
        <v>0</v>
      </c>
      <c r="AL208" s="406">
        <f t="shared" si="6"/>
        <v>0</v>
      </c>
      <c r="AM208" s="406">
        <f t="shared" si="7"/>
        <v>0</v>
      </c>
      <c r="AN208" s="406">
        <f t="shared" si="8"/>
        <v>0</v>
      </c>
    </row>
    <row r="209" spans="2:43" x14ac:dyDescent="0.25">
      <c r="B209" s="403"/>
      <c r="C209" s="403"/>
      <c r="D209" s="403"/>
      <c r="E209" s="403"/>
      <c r="F209" s="403"/>
      <c r="H209" s="51"/>
      <c r="I209" s="51"/>
      <c r="J209" s="51"/>
      <c r="K209" s="51"/>
      <c r="L209" s="287"/>
      <c r="N209" s="314" t="s">
        <v>343</v>
      </c>
      <c r="O209" s="314">
        <v>418</v>
      </c>
      <c r="P209" s="314" t="s">
        <v>585</v>
      </c>
      <c r="Q209" s="311">
        <v>0</v>
      </c>
      <c r="R209" s="311">
        <v>0</v>
      </c>
      <c r="S209" s="311">
        <v>0</v>
      </c>
      <c r="T209" s="311">
        <v>0</v>
      </c>
      <c r="U209" s="309"/>
      <c r="V209" s="309"/>
      <c r="W209" s="405">
        <v>0</v>
      </c>
      <c r="X209" s="309">
        <v>0</v>
      </c>
      <c r="Y209" s="309">
        <v>0</v>
      </c>
      <c r="Z209" s="309">
        <v>0</v>
      </c>
      <c r="AA209" s="309">
        <v>0</v>
      </c>
      <c r="AB209" s="309">
        <v>0</v>
      </c>
      <c r="AC209" s="309">
        <v>0</v>
      </c>
      <c r="AD209" s="309">
        <v>0</v>
      </c>
      <c r="AE209" s="309">
        <v>0</v>
      </c>
      <c r="AF209" s="309"/>
      <c r="AG209" s="309"/>
      <c r="AH209" s="309"/>
      <c r="AI209" s="309"/>
      <c r="AJ209" s="405">
        <v>0</v>
      </c>
      <c r="AK209" s="405">
        <v>0</v>
      </c>
      <c r="AL209" s="406">
        <f t="shared" ref="AL209:AL239" si="9">+SUM(Q209:W209)</f>
        <v>0</v>
      </c>
      <c r="AM209" s="406">
        <f t="shared" ref="AM209:AM239" si="10">+X209+Z209+AB209+AD209+AF209+AH209+AJ209</f>
        <v>0</v>
      </c>
      <c r="AN209" s="406">
        <f t="shared" ref="AN209:AN239" si="11">+Y209+AA209+AC209+AE209+AG209+AI209+AK209</f>
        <v>0</v>
      </c>
    </row>
    <row r="210" spans="2:43" x14ac:dyDescent="0.25">
      <c r="B210" s="403"/>
      <c r="C210" s="403"/>
      <c r="D210" s="403"/>
      <c r="E210" s="403"/>
      <c r="F210" s="403"/>
      <c r="H210" s="51"/>
      <c r="I210" s="51"/>
      <c r="J210" s="51"/>
      <c r="K210" s="51"/>
      <c r="L210" s="287"/>
      <c r="N210" s="314" t="s">
        <v>343</v>
      </c>
      <c r="O210" s="314">
        <v>407</v>
      </c>
      <c r="P210" s="314" t="s">
        <v>586</v>
      </c>
      <c r="Q210" s="311">
        <v>0</v>
      </c>
      <c r="R210" s="311">
        <v>0</v>
      </c>
      <c r="S210" s="311">
        <v>0</v>
      </c>
      <c r="T210" s="311">
        <v>0</v>
      </c>
      <c r="U210" s="309"/>
      <c r="V210" s="309"/>
      <c r="W210" s="405">
        <v>0</v>
      </c>
      <c r="X210" s="309">
        <v>0</v>
      </c>
      <c r="Y210" s="309">
        <v>0</v>
      </c>
      <c r="Z210" s="309">
        <v>0</v>
      </c>
      <c r="AA210" s="309">
        <v>0</v>
      </c>
      <c r="AB210" s="309">
        <v>0</v>
      </c>
      <c r="AC210" s="309">
        <v>0</v>
      </c>
      <c r="AD210" s="309">
        <v>0</v>
      </c>
      <c r="AE210" s="309">
        <v>0</v>
      </c>
      <c r="AF210" s="309"/>
      <c r="AG210" s="309"/>
      <c r="AH210" s="309"/>
      <c r="AI210" s="309"/>
      <c r="AJ210" s="405">
        <v>0</v>
      </c>
      <c r="AK210" s="405">
        <v>0</v>
      </c>
      <c r="AL210" s="406">
        <f t="shared" si="9"/>
        <v>0</v>
      </c>
      <c r="AM210" s="406">
        <f t="shared" si="10"/>
        <v>0</v>
      </c>
      <c r="AN210" s="406">
        <f t="shared" si="11"/>
        <v>0</v>
      </c>
    </row>
    <row r="211" spans="2:43" x14ac:dyDescent="0.25">
      <c r="B211" s="403"/>
      <c r="C211" s="403"/>
      <c r="D211" s="403"/>
      <c r="E211" s="403"/>
      <c r="F211" s="403"/>
      <c r="H211" s="51"/>
      <c r="I211" s="51"/>
      <c r="J211" s="51"/>
      <c r="K211" s="51"/>
      <c r="L211" s="287"/>
      <c r="N211" s="314" t="s">
        <v>343</v>
      </c>
      <c r="O211" s="314">
        <v>398</v>
      </c>
      <c r="P211" s="314" t="s">
        <v>587</v>
      </c>
      <c r="Q211" s="311">
        <v>0</v>
      </c>
      <c r="R211" s="311">
        <v>0</v>
      </c>
      <c r="S211" s="311">
        <v>0</v>
      </c>
      <c r="T211" s="311">
        <v>0</v>
      </c>
      <c r="U211" s="309"/>
      <c r="V211" s="309"/>
      <c r="W211" s="405">
        <v>0</v>
      </c>
      <c r="X211" s="309">
        <v>0</v>
      </c>
      <c r="Y211" s="309">
        <v>0</v>
      </c>
      <c r="Z211" s="309">
        <v>0</v>
      </c>
      <c r="AA211" s="309">
        <v>0</v>
      </c>
      <c r="AB211" s="309">
        <v>0</v>
      </c>
      <c r="AC211" s="309">
        <v>0</v>
      </c>
      <c r="AD211" s="309">
        <v>0</v>
      </c>
      <c r="AE211" s="309">
        <v>0</v>
      </c>
      <c r="AF211" s="309"/>
      <c r="AG211" s="309"/>
      <c r="AH211" s="309"/>
      <c r="AI211" s="309"/>
      <c r="AJ211" s="405">
        <v>0</v>
      </c>
      <c r="AK211" s="405">
        <v>0</v>
      </c>
      <c r="AL211" s="406">
        <f t="shared" si="9"/>
        <v>0</v>
      </c>
      <c r="AM211" s="406">
        <f t="shared" si="10"/>
        <v>0</v>
      </c>
      <c r="AN211" s="406">
        <f t="shared" si="11"/>
        <v>0</v>
      </c>
    </row>
    <row r="212" spans="2:43" x14ac:dyDescent="0.25">
      <c r="B212" s="403"/>
      <c r="C212" s="403"/>
      <c r="D212" s="403"/>
      <c r="E212" s="403"/>
      <c r="F212" s="403"/>
      <c r="H212" s="51"/>
      <c r="I212" s="51"/>
      <c r="J212" s="51"/>
      <c r="K212" s="51"/>
      <c r="L212" s="287"/>
      <c r="N212" s="314" t="s">
        <v>343</v>
      </c>
      <c r="O212" s="314">
        <v>402</v>
      </c>
      <c r="P212" s="314" t="s">
        <v>588</v>
      </c>
      <c r="Q212" s="311">
        <v>0</v>
      </c>
      <c r="R212" s="311">
        <v>0</v>
      </c>
      <c r="S212" s="311">
        <v>0</v>
      </c>
      <c r="T212" s="311">
        <v>0</v>
      </c>
      <c r="U212" s="309"/>
      <c r="V212" s="309"/>
      <c r="W212" s="405">
        <v>0</v>
      </c>
      <c r="X212" s="309">
        <v>0</v>
      </c>
      <c r="Y212" s="309">
        <v>0</v>
      </c>
      <c r="Z212" s="309">
        <v>0</v>
      </c>
      <c r="AA212" s="309">
        <v>0</v>
      </c>
      <c r="AB212" s="309">
        <v>0</v>
      </c>
      <c r="AC212" s="309">
        <v>0</v>
      </c>
      <c r="AD212" s="309">
        <v>0</v>
      </c>
      <c r="AE212" s="309">
        <v>0</v>
      </c>
      <c r="AF212" s="309"/>
      <c r="AG212" s="309"/>
      <c r="AH212" s="309"/>
      <c r="AI212" s="309"/>
      <c r="AJ212" s="405">
        <v>0</v>
      </c>
      <c r="AK212" s="405">
        <v>0</v>
      </c>
      <c r="AL212" s="406">
        <f t="shared" si="9"/>
        <v>0</v>
      </c>
      <c r="AM212" s="406">
        <f t="shared" si="10"/>
        <v>0</v>
      </c>
      <c r="AN212" s="406">
        <f t="shared" si="11"/>
        <v>0</v>
      </c>
    </row>
    <row r="213" spans="2:43" x14ac:dyDescent="0.25">
      <c r="B213" s="403"/>
      <c r="C213" s="403"/>
      <c r="D213" s="403"/>
      <c r="E213" s="403"/>
      <c r="F213" s="403"/>
      <c r="H213" s="51"/>
      <c r="I213" s="51"/>
      <c r="J213" s="51"/>
      <c r="K213" s="51"/>
      <c r="L213" s="287"/>
      <c r="N213" s="314" t="s">
        <v>343</v>
      </c>
      <c r="O213" s="314">
        <v>420</v>
      </c>
      <c r="P213" s="314" t="s">
        <v>589</v>
      </c>
      <c r="Q213" s="311">
        <v>0</v>
      </c>
      <c r="R213" s="311">
        <v>0</v>
      </c>
      <c r="S213" s="311">
        <v>0</v>
      </c>
      <c r="T213" s="311">
        <v>0</v>
      </c>
      <c r="U213" s="309"/>
      <c r="V213" s="309"/>
      <c r="W213" s="405">
        <v>0</v>
      </c>
      <c r="X213" s="309">
        <v>0</v>
      </c>
      <c r="Y213" s="309">
        <v>0</v>
      </c>
      <c r="Z213" s="309">
        <v>0</v>
      </c>
      <c r="AA213" s="309">
        <v>0</v>
      </c>
      <c r="AB213" s="309">
        <v>0</v>
      </c>
      <c r="AC213" s="309">
        <v>0</v>
      </c>
      <c r="AD213" s="309">
        <v>0</v>
      </c>
      <c r="AE213" s="309">
        <v>0</v>
      </c>
      <c r="AF213" s="309"/>
      <c r="AG213" s="309"/>
      <c r="AH213" s="309"/>
      <c r="AI213" s="309"/>
      <c r="AJ213" s="405">
        <v>0</v>
      </c>
      <c r="AK213" s="405">
        <v>0</v>
      </c>
      <c r="AL213" s="406">
        <f t="shared" si="9"/>
        <v>0</v>
      </c>
      <c r="AM213" s="406">
        <f t="shared" si="10"/>
        <v>0</v>
      </c>
      <c r="AN213" s="406">
        <f t="shared" si="11"/>
        <v>0</v>
      </c>
    </row>
    <row r="214" spans="2:43" x14ac:dyDescent="0.25">
      <c r="B214" s="403"/>
      <c r="C214" s="403"/>
      <c r="D214" s="403"/>
      <c r="E214" s="403"/>
      <c r="F214" s="403"/>
      <c r="H214" s="51"/>
      <c r="I214" s="51"/>
      <c r="J214" s="51"/>
      <c r="K214" s="51"/>
      <c r="L214" s="287"/>
      <c r="N214" s="314" t="s">
        <v>343</v>
      </c>
      <c r="O214" s="314">
        <v>343</v>
      </c>
      <c r="P214" s="314" t="s">
        <v>590</v>
      </c>
      <c r="Q214" s="311">
        <v>0</v>
      </c>
      <c r="R214" s="311">
        <v>0</v>
      </c>
      <c r="S214" s="311">
        <v>0</v>
      </c>
      <c r="T214" s="311">
        <v>0</v>
      </c>
      <c r="U214" s="309"/>
      <c r="V214" s="309"/>
      <c r="W214" s="405">
        <v>0</v>
      </c>
      <c r="X214" s="309">
        <v>0</v>
      </c>
      <c r="Y214" s="309">
        <v>0</v>
      </c>
      <c r="Z214" s="309">
        <v>0</v>
      </c>
      <c r="AA214" s="309">
        <v>0</v>
      </c>
      <c r="AB214" s="309">
        <v>0</v>
      </c>
      <c r="AC214" s="309">
        <v>0</v>
      </c>
      <c r="AD214" s="309">
        <v>0</v>
      </c>
      <c r="AE214" s="309">
        <v>0</v>
      </c>
      <c r="AF214" s="309"/>
      <c r="AG214" s="309"/>
      <c r="AH214" s="309"/>
      <c r="AI214" s="309"/>
      <c r="AJ214" s="405">
        <v>0</v>
      </c>
      <c r="AK214" s="405">
        <v>0</v>
      </c>
      <c r="AL214" s="406">
        <f t="shared" si="9"/>
        <v>0</v>
      </c>
      <c r="AM214" s="406">
        <f t="shared" si="10"/>
        <v>0</v>
      </c>
      <c r="AN214" s="406">
        <f t="shared" si="11"/>
        <v>0</v>
      </c>
    </row>
    <row r="215" spans="2:43" x14ac:dyDescent="0.25">
      <c r="B215" s="403"/>
      <c r="C215" s="403"/>
      <c r="D215" s="403"/>
      <c r="E215" s="403"/>
      <c r="F215" s="403"/>
      <c r="H215" s="51"/>
      <c r="I215" s="51"/>
      <c r="J215" s="51"/>
      <c r="K215" s="51"/>
      <c r="L215" s="287"/>
      <c r="N215" s="314" t="s">
        <v>343</v>
      </c>
      <c r="O215" s="314">
        <v>414</v>
      </c>
      <c r="P215" s="314" t="s">
        <v>591</v>
      </c>
      <c r="Q215" s="311">
        <v>0</v>
      </c>
      <c r="R215" s="311">
        <v>0</v>
      </c>
      <c r="S215" s="311">
        <v>0</v>
      </c>
      <c r="T215" s="311">
        <v>0</v>
      </c>
      <c r="U215" s="309"/>
      <c r="V215" s="309"/>
      <c r="W215" s="405">
        <v>0</v>
      </c>
      <c r="X215" s="309">
        <v>0</v>
      </c>
      <c r="Y215" s="309">
        <v>0</v>
      </c>
      <c r="Z215" s="309">
        <v>0</v>
      </c>
      <c r="AA215" s="309">
        <v>0</v>
      </c>
      <c r="AB215" s="309">
        <v>0</v>
      </c>
      <c r="AC215" s="309">
        <v>0</v>
      </c>
      <c r="AD215" s="309">
        <v>0</v>
      </c>
      <c r="AE215" s="309">
        <v>0</v>
      </c>
      <c r="AF215" s="309"/>
      <c r="AG215" s="309"/>
      <c r="AH215" s="309"/>
      <c r="AI215" s="309"/>
      <c r="AJ215" s="405">
        <v>0</v>
      </c>
      <c r="AK215" s="405">
        <v>0</v>
      </c>
      <c r="AL215" s="406">
        <f t="shared" si="9"/>
        <v>0</v>
      </c>
      <c r="AM215" s="406">
        <f t="shared" si="10"/>
        <v>0</v>
      </c>
      <c r="AN215" s="406">
        <f t="shared" si="11"/>
        <v>0</v>
      </c>
    </row>
    <row r="216" spans="2:43" x14ac:dyDescent="0.25">
      <c r="B216" s="403"/>
      <c r="C216" s="403"/>
      <c r="D216" s="403"/>
      <c r="E216" s="403"/>
      <c r="F216" s="403"/>
      <c r="H216" s="51"/>
      <c r="I216" s="51"/>
      <c r="J216" s="51"/>
      <c r="K216" s="51"/>
      <c r="L216" s="287"/>
      <c r="N216" s="314" t="s">
        <v>343</v>
      </c>
      <c r="O216" s="314">
        <v>391</v>
      </c>
      <c r="P216" s="314" t="s">
        <v>592</v>
      </c>
      <c r="Q216" s="311">
        <v>0</v>
      </c>
      <c r="R216" s="311">
        <v>0</v>
      </c>
      <c r="S216" s="311">
        <v>0</v>
      </c>
      <c r="T216" s="311">
        <v>0</v>
      </c>
      <c r="U216" s="309"/>
      <c r="V216" s="309"/>
      <c r="W216" s="405">
        <v>0</v>
      </c>
      <c r="X216" s="309">
        <v>0</v>
      </c>
      <c r="Y216" s="309">
        <v>0</v>
      </c>
      <c r="Z216" s="309">
        <v>0</v>
      </c>
      <c r="AA216" s="309">
        <v>0</v>
      </c>
      <c r="AB216" s="309">
        <v>0</v>
      </c>
      <c r="AC216" s="309">
        <v>0</v>
      </c>
      <c r="AD216" s="309">
        <v>0</v>
      </c>
      <c r="AE216" s="309">
        <v>0</v>
      </c>
      <c r="AF216" s="309"/>
      <c r="AG216" s="309"/>
      <c r="AH216" s="309"/>
      <c r="AI216" s="309"/>
      <c r="AJ216" s="405">
        <v>0</v>
      </c>
      <c r="AK216" s="405">
        <v>0</v>
      </c>
      <c r="AL216" s="406">
        <f t="shared" si="9"/>
        <v>0</v>
      </c>
      <c r="AM216" s="406">
        <f t="shared" si="10"/>
        <v>0</v>
      </c>
      <c r="AN216" s="406">
        <f t="shared" si="11"/>
        <v>0</v>
      </c>
    </row>
    <row r="217" spans="2:43" x14ac:dyDescent="0.25">
      <c r="B217" s="403"/>
      <c r="C217" s="403"/>
      <c r="D217" s="403"/>
      <c r="E217" s="403"/>
      <c r="F217" s="403"/>
      <c r="H217" s="51"/>
      <c r="I217" s="51"/>
      <c r="J217" s="51"/>
      <c r="K217" s="51"/>
      <c r="L217" s="287"/>
      <c r="N217" s="314" t="s">
        <v>343</v>
      </c>
      <c r="O217" s="314">
        <v>406</v>
      </c>
      <c r="P217" s="314" t="s">
        <v>594</v>
      </c>
      <c r="Q217" s="311">
        <v>0</v>
      </c>
      <c r="R217" s="311">
        <v>0</v>
      </c>
      <c r="S217" s="311">
        <v>0</v>
      </c>
      <c r="T217" s="311">
        <v>0</v>
      </c>
      <c r="U217" s="309"/>
      <c r="V217" s="309"/>
      <c r="W217" s="405">
        <v>0</v>
      </c>
      <c r="X217" s="309">
        <v>0</v>
      </c>
      <c r="Y217" s="309">
        <v>0</v>
      </c>
      <c r="Z217" s="309">
        <v>0</v>
      </c>
      <c r="AA217" s="309">
        <v>0</v>
      </c>
      <c r="AB217" s="309">
        <v>0</v>
      </c>
      <c r="AC217" s="309">
        <v>0</v>
      </c>
      <c r="AD217" s="309">
        <v>0</v>
      </c>
      <c r="AE217" s="309">
        <v>0</v>
      </c>
      <c r="AF217" s="309"/>
      <c r="AG217" s="309"/>
      <c r="AH217" s="309"/>
      <c r="AI217" s="309"/>
      <c r="AJ217" s="405">
        <v>0</v>
      </c>
      <c r="AK217" s="405">
        <v>0</v>
      </c>
      <c r="AL217" s="406">
        <f t="shared" si="9"/>
        <v>0</v>
      </c>
      <c r="AM217" s="406">
        <f t="shared" si="10"/>
        <v>0</v>
      </c>
      <c r="AN217" s="406">
        <f t="shared" si="11"/>
        <v>0</v>
      </c>
    </row>
    <row r="218" spans="2:43" x14ac:dyDescent="0.25">
      <c r="B218" s="403"/>
      <c r="C218" s="403"/>
      <c r="D218" s="403"/>
      <c r="E218" s="403"/>
      <c r="F218" s="403"/>
      <c r="H218" s="51"/>
      <c r="I218" s="51"/>
      <c r="J218" s="51"/>
      <c r="K218" s="51"/>
      <c r="L218" s="287"/>
      <c r="N218" s="314" t="s">
        <v>343</v>
      </c>
      <c r="O218" s="314">
        <v>401</v>
      </c>
      <c r="P218" s="314" t="s">
        <v>596</v>
      </c>
      <c r="Q218" s="311">
        <v>0</v>
      </c>
      <c r="R218" s="311">
        <v>0</v>
      </c>
      <c r="S218" s="311">
        <v>0</v>
      </c>
      <c r="T218" s="311">
        <v>0</v>
      </c>
      <c r="U218" s="309"/>
      <c r="V218" s="309"/>
      <c r="W218" s="405">
        <v>0</v>
      </c>
      <c r="X218" s="309">
        <v>0</v>
      </c>
      <c r="Y218" s="309">
        <v>0</v>
      </c>
      <c r="Z218" s="309">
        <v>0</v>
      </c>
      <c r="AA218" s="309">
        <v>0</v>
      </c>
      <c r="AB218" s="309">
        <v>0</v>
      </c>
      <c r="AC218" s="309">
        <v>0</v>
      </c>
      <c r="AD218" s="309">
        <v>0</v>
      </c>
      <c r="AE218" s="309">
        <v>0</v>
      </c>
      <c r="AF218" s="309"/>
      <c r="AG218" s="309"/>
      <c r="AH218" s="309"/>
      <c r="AI218" s="309"/>
      <c r="AJ218" s="405">
        <v>0</v>
      </c>
      <c r="AK218" s="405">
        <v>0</v>
      </c>
      <c r="AL218" s="406">
        <f t="shared" si="9"/>
        <v>0</v>
      </c>
      <c r="AM218" s="406">
        <f t="shared" si="10"/>
        <v>0</v>
      </c>
      <c r="AN218" s="406">
        <f t="shared" si="11"/>
        <v>0</v>
      </c>
    </row>
    <row r="219" spans="2:43" x14ac:dyDescent="0.25">
      <c r="B219" s="403"/>
      <c r="C219" s="403"/>
      <c r="D219" s="403"/>
      <c r="E219" s="403"/>
      <c r="F219" s="403"/>
      <c r="H219" s="51"/>
      <c r="I219" s="51"/>
      <c r="J219" s="51"/>
      <c r="K219" s="51"/>
      <c r="L219" s="287"/>
      <c r="N219" s="314" t="s">
        <v>343</v>
      </c>
      <c r="O219" s="314">
        <v>419</v>
      </c>
      <c r="P219" s="314" t="s">
        <v>597</v>
      </c>
      <c r="Q219" s="311">
        <v>0</v>
      </c>
      <c r="R219" s="311">
        <v>0</v>
      </c>
      <c r="S219" s="311">
        <v>0</v>
      </c>
      <c r="T219" s="311">
        <v>0</v>
      </c>
      <c r="U219" s="309"/>
      <c r="V219" s="309"/>
      <c r="W219" s="405">
        <v>0</v>
      </c>
      <c r="X219" s="309">
        <v>0</v>
      </c>
      <c r="Y219" s="309">
        <v>0</v>
      </c>
      <c r="Z219" s="309">
        <v>0</v>
      </c>
      <c r="AA219" s="309">
        <v>0</v>
      </c>
      <c r="AB219" s="309">
        <v>0</v>
      </c>
      <c r="AC219" s="309">
        <v>0</v>
      </c>
      <c r="AD219" s="309">
        <v>0</v>
      </c>
      <c r="AE219" s="309">
        <v>0</v>
      </c>
      <c r="AF219" s="309"/>
      <c r="AG219" s="309"/>
      <c r="AH219" s="309"/>
      <c r="AI219" s="309"/>
      <c r="AJ219" s="405">
        <v>0</v>
      </c>
      <c r="AK219" s="405">
        <v>0</v>
      </c>
      <c r="AL219" s="406">
        <f t="shared" si="9"/>
        <v>0</v>
      </c>
      <c r="AM219" s="406">
        <f t="shared" si="10"/>
        <v>0</v>
      </c>
      <c r="AN219" s="406">
        <f t="shared" si="11"/>
        <v>0</v>
      </c>
    </row>
    <row r="220" spans="2:43" x14ac:dyDescent="0.25">
      <c r="B220" s="403"/>
      <c r="C220" s="403"/>
      <c r="D220" s="403"/>
      <c r="E220" s="403"/>
      <c r="F220" s="403"/>
      <c r="H220" s="51"/>
      <c r="I220" s="51"/>
      <c r="J220" s="51"/>
      <c r="K220" s="51"/>
      <c r="L220" s="287"/>
      <c r="N220" s="314" t="s">
        <v>343</v>
      </c>
      <c r="O220" s="314">
        <v>392</v>
      </c>
      <c r="P220" s="314" t="s">
        <v>605</v>
      </c>
      <c r="Q220" s="311">
        <v>0</v>
      </c>
      <c r="R220" s="311">
        <v>0</v>
      </c>
      <c r="S220" s="311">
        <v>0</v>
      </c>
      <c r="T220" s="311">
        <v>0</v>
      </c>
      <c r="U220" s="309"/>
      <c r="V220" s="309"/>
      <c r="W220" s="405">
        <v>0</v>
      </c>
      <c r="X220" s="309">
        <v>0</v>
      </c>
      <c r="Y220" s="309">
        <v>0</v>
      </c>
      <c r="Z220" s="309">
        <v>0</v>
      </c>
      <c r="AA220" s="309">
        <v>0</v>
      </c>
      <c r="AB220" s="309">
        <v>0</v>
      </c>
      <c r="AC220" s="309">
        <v>0</v>
      </c>
      <c r="AD220" s="309">
        <v>0</v>
      </c>
      <c r="AE220" s="309">
        <v>0</v>
      </c>
      <c r="AF220" s="309"/>
      <c r="AG220" s="309"/>
      <c r="AH220" s="309"/>
      <c r="AI220" s="309"/>
      <c r="AJ220" s="405">
        <v>0</v>
      </c>
      <c r="AK220" s="405">
        <v>0</v>
      </c>
      <c r="AL220" s="406">
        <f t="shared" si="9"/>
        <v>0</v>
      </c>
      <c r="AM220" s="406">
        <f t="shared" si="10"/>
        <v>0</v>
      </c>
      <c r="AN220" s="406">
        <f t="shared" si="11"/>
        <v>0</v>
      </c>
    </row>
    <row r="221" spans="2:43" s="63" customFormat="1" x14ac:dyDescent="0.25">
      <c r="B221" s="403"/>
      <c r="C221" s="403"/>
      <c r="D221" s="403"/>
      <c r="E221" s="403"/>
      <c r="F221" s="403"/>
      <c r="G221" s="37"/>
      <c r="H221" s="51"/>
      <c r="I221" s="51"/>
      <c r="J221" s="51"/>
      <c r="K221" s="51"/>
      <c r="L221" s="287"/>
      <c r="M221" s="51"/>
      <c r="N221" s="314" t="s">
        <v>63</v>
      </c>
      <c r="O221" s="314">
        <v>430</v>
      </c>
      <c r="P221" s="314" t="s">
        <v>606</v>
      </c>
      <c r="Q221" s="311">
        <v>0</v>
      </c>
      <c r="R221" s="311">
        <v>0</v>
      </c>
      <c r="S221" s="311">
        <v>0</v>
      </c>
      <c r="T221" s="311">
        <v>0</v>
      </c>
      <c r="U221" s="309"/>
      <c r="V221" s="309"/>
      <c r="W221" s="405">
        <v>0</v>
      </c>
      <c r="X221" s="309">
        <v>0</v>
      </c>
      <c r="Y221" s="309">
        <v>0</v>
      </c>
      <c r="Z221" s="309">
        <v>0</v>
      </c>
      <c r="AA221" s="309">
        <v>0</v>
      </c>
      <c r="AB221" s="309">
        <v>0</v>
      </c>
      <c r="AC221" s="309">
        <v>0</v>
      </c>
      <c r="AD221" s="309">
        <v>0</v>
      </c>
      <c r="AE221" s="309">
        <v>0</v>
      </c>
      <c r="AF221" s="309"/>
      <c r="AG221" s="309"/>
      <c r="AH221" s="309"/>
      <c r="AI221" s="309"/>
      <c r="AJ221" s="405">
        <v>0</v>
      </c>
      <c r="AK221" s="405">
        <v>0</v>
      </c>
      <c r="AL221" s="406">
        <f t="shared" si="9"/>
        <v>0</v>
      </c>
      <c r="AM221" s="406">
        <f t="shared" si="10"/>
        <v>0</v>
      </c>
      <c r="AN221" s="406">
        <f t="shared" si="11"/>
        <v>0</v>
      </c>
      <c r="AP221" s="266"/>
      <c r="AQ221" s="266"/>
    </row>
    <row r="222" spans="2:43" s="63" customFormat="1" x14ac:dyDescent="0.25">
      <c r="B222" s="403"/>
      <c r="C222" s="403"/>
      <c r="D222" s="403"/>
      <c r="E222" s="403"/>
      <c r="F222" s="403"/>
      <c r="G222" s="37"/>
      <c r="H222" s="51"/>
      <c r="I222" s="51"/>
      <c r="J222" s="51"/>
      <c r="K222" s="51"/>
      <c r="L222" s="287"/>
      <c r="M222" s="51"/>
      <c r="N222" s="314" t="s">
        <v>609</v>
      </c>
      <c r="O222" s="314">
        <v>435</v>
      </c>
      <c r="P222" s="314" t="s">
        <v>607</v>
      </c>
      <c r="Q222" s="311">
        <v>0</v>
      </c>
      <c r="R222" s="311">
        <v>0</v>
      </c>
      <c r="S222" s="311">
        <v>0</v>
      </c>
      <c r="T222" s="311">
        <v>0</v>
      </c>
      <c r="U222" s="309"/>
      <c r="V222" s="309"/>
      <c r="W222" s="405">
        <v>0</v>
      </c>
      <c r="X222" s="309">
        <v>0</v>
      </c>
      <c r="Y222" s="309">
        <v>0</v>
      </c>
      <c r="Z222" s="309">
        <v>0</v>
      </c>
      <c r="AA222" s="309">
        <v>0</v>
      </c>
      <c r="AB222" s="309">
        <v>0</v>
      </c>
      <c r="AC222" s="309">
        <v>0</v>
      </c>
      <c r="AD222" s="309">
        <v>0</v>
      </c>
      <c r="AE222" s="309">
        <v>0</v>
      </c>
      <c r="AF222" s="309"/>
      <c r="AG222" s="309"/>
      <c r="AH222" s="309"/>
      <c r="AI222" s="309"/>
      <c r="AJ222" s="405">
        <v>0</v>
      </c>
      <c r="AK222" s="405">
        <v>0</v>
      </c>
      <c r="AL222" s="406">
        <f t="shared" si="9"/>
        <v>0</v>
      </c>
      <c r="AM222" s="406">
        <f t="shared" si="10"/>
        <v>0</v>
      </c>
      <c r="AN222" s="406">
        <f t="shared" si="11"/>
        <v>0</v>
      </c>
      <c r="AP222" s="266"/>
      <c r="AQ222" s="266"/>
    </row>
    <row r="223" spans="2:43" s="63" customFormat="1" x14ac:dyDescent="0.25">
      <c r="B223" s="403"/>
      <c r="C223" s="403"/>
      <c r="D223" s="403"/>
      <c r="E223" s="403"/>
      <c r="F223" s="403"/>
      <c r="G223" s="37"/>
      <c r="H223" s="51"/>
      <c r="I223" s="51"/>
      <c r="J223" s="51"/>
      <c r="K223" s="51"/>
      <c r="L223" s="287"/>
      <c r="M223" s="51"/>
      <c r="N223" s="314" t="s">
        <v>71</v>
      </c>
      <c r="O223" s="314">
        <v>424</v>
      </c>
      <c r="P223" s="314" t="s">
        <v>604</v>
      </c>
      <c r="Q223" s="311">
        <v>0</v>
      </c>
      <c r="R223" s="311">
        <v>0</v>
      </c>
      <c r="S223" s="311">
        <v>0</v>
      </c>
      <c r="T223" s="311">
        <v>0</v>
      </c>
      <c r="U223" s="309"/>
      <c r="V223" s="309"/>
      <c r="W223" s="405">
        <v>0</v>
      </c>
      <c r="X223" s="309">
        <v>0</v>
      </c>
      <c r="Y223" s="309">
        <v>0</v>
      </c>
      <c r="Z223" s="309">
        <v>0</v>
      </c>
      <c r="AA223" s="309">
        <v>0</v>
      </c>
      <c r="AB223" s="309">
        <v>0</v>
      </c>
      <c r="AC223" s="309">
        <v>0</v>
      </c>
      <c r="AD223" s="309">
        <v>0</v>
      </c>
      <c r="AE223" s="309">
        <v>0</v>
      </c>
      <c r="AF223" s="309"/>
      <c r="AG223" s="309"/>
      <c r="AH223" s="309"/>
      <c r="AI223" s="309"/>
      <c r="AJ223" s="405">
        <v>0</v>
      </c>
      <c r="AK223" s="405">
        <v>0</v>
      </c>
      <c r="AL223" s="406">
        <f t="shared" si="9"/>
        <v>0</v>
      </c>
      <c r="AM223" s="406">
        <f t="shared" si="10"/>
        <v>0</v>
      </c>
      <c r="AN223" s="406">
        <f t="shared" si="11"/>
        <v>0</v>
      </c>
      <c r="AP223" s="266"/>
      <c r="AQ223" s="266"/>
    </row>
    <row r="224" spans="2:43" s="63" customFormat="1" x14ac:dyDescent="0.25">
      <c r="B224" s="403"/>
      <c r="C224" s="403"/>
      <c r="D224" s="403"/>
      <c r="E224" s="403"/>
      <c r="F224" s="403"/>
      <c r="G224" s="37"/>
      <c r="H224" s="51"/>
      <c r="I224" s="51"/>
      <c r="J224" s="51"/>
      <c r="K224" s="51"/>
      <c r="L224" s="287"/>
      <c r="M224" s="51"/>
      <c r="N224" s="314" t="s">
        <v>71</v>
      </c>
      <c r="O224" s="314">
        <v>425</v>
      </c>
      <c r="P224" s="314" t="s">
        <v>603</v>
      </c>
      <c r="Q224" s="311">
        <v>0</v>
      </c>
      <c r="R224" s="311">
        <v>0</v>
      </c>
      <c r="S224" s="311">
        <v>0</v>
      </c>
      <c r="T224" s="311">
        <v>0</v>
      </c>
      <c r="U224" s="309"/>
      <c r="V224" s="309"/>
      <c r="W224" s="405">
        <v>0</v>
      </c>
      <c r="X224" s="309">
        <v>0</v>
      </c>
      <c r="Y224" s="309">
        <v>0</v>
      </c>
      <c r="Z224" s="309">
        <v>0</v>
      </c>
      <c r="AA224" s="309">
        <v>0</v>
      </c>
      <c r="AB224" s="309">
        <v>0</v>
      </c>
      <c r="AC224" s="309">
        <v>0</v>
      </c>
      <c r="AD224" s="309">
        <v>0</v>
      </c>
      <c r="AE224" s="309">
        <v>0</v>
      </c>
      <c r="AF224" s="309"/>
      <c r="AG224" s="309"/>
      <c r="AH224" s="309"/>
      <c r="AI224" s="309"/>
      <c r="AJ224" s="405">
        <v>0</v>
      </c>
      <c r="AK224" s="405">
        <v>0</v>
      </c>
      <c r="AL224" s="406">
        <f t="shared" si="9"/>
        <v>0</v>
      </c>
      <c r="AM224" s="406">
        <f t="shared" si="10"/>
        <v>0</v>
      </c>
      <c r="AN224" s="406">
        <f t="shared" si="11"/>
        <v>0</v>
      </c>
      <c r="AP224" s="266"/>
      <c r="AQ224" s="266"/>
    </row>
    <row r="225" spans="2:43" s="63" customFormat="1" x14ac:dyDescent="0.25">
      <c r="B225" s="403"/>
      <c r="C225" s="403"/>
      <c r="D225" s="403"/>
      <c r="E225" s="403"/>
      <c r="F225" s="403"/>
      <c r="G225" s="37"/>
      <c r="H225" s="51"/>
      <c r="I225" s="51"/>
      <c r="J225" s="51"/>
      <c r="K225" s="51"/>
      <c r="L225" s="287"/>
      <c r="M225" s="51"/>
      <c r="N225" s="314" t="s">
        <v>610</v>
      </c>
      <c r="O225" s="314">
        <v>437</v>
      </c>
      <c r="P225" s="314" t="s">
        <v>602</v>
      </c>
      <c r="Q225" s="311">
        <v>0</v>
      </c>
      <c r="R225" s="311">
        <v>0</v>
      </c>
      <c r="S225" s="311">
        <v>0</v>
      </c>
      <c r="T225" s="311">
        <v>0</v>
      </c>
      <c r="U225" s="309"/>
      <c r="V225" s="309"/>
      <c r="W225" s="405">
        <v>0</v>
      </c>
      <c r="X225" s="309">
        <v>0</v>
      </c>
      <c r="Y225" s="309">
        <v>0</v>
      </c>
      <c r="Z225" s="309">
        <v>0</v>
      </c>
      <c r="AA225" s="309">
        <v>0</v>
      </c>
      <c r="AB225" s="309">
        <v>0</v>
      </c>
      <c r="AC225" s="309">
        <v>0</v>
      </c>
      <c r="AD225" s="309">
        <v>0</v>
      </c>
      <c r="AE225" s="309">
        <v>0</v>
      </c>
      <c r="AF225" s="309"/>
      <c r="AG225" s="309"/>
      <c r="AH225" s="309"/>
      <c r="AI225" s="309"/>
      <c r="AJ225" s="405">
        <v>0</v>
      </c>
      <c r="AK225" s="405">
        <v>0</v>
      </c>
      <c r="AL225" s="406">
        <f t="shared" si="9"/>
        <v>0</v>
      </c>
      <c r="AM225" s="406">
        <f t="shared" si="10"/>
        <v>0</v>
      </c>
      <c r="AN225" s="406">
        <f t="shared" si="11"/>
        <v>0</v>
      </c>
      <c r="AP225" s="266"/>
      <c r="AQ225" s="266"/>
    </row>
    <row r="226" spans="2:43" s="63" customFormat="1" x14ac:dyDescent="0.25">
      <c r="B226" s="403"/>
      <c r="C226" s="403"/>
      <c r="D226" s="403"/>
      <c r="E226" s="403"/>
      <c r="F226" s="403"/>
      <c r="G226" s="37"/>
      <c r="H226" s="51"/>
      <c r="I226" s="51"/>
      <c r="J226" s="51"/>
      <c r="K226" s="51"/>
      <c r="L226" s="287"/>
      <c r="M226" s="51"/>
      <c r="N226" s="314" t="s">
        <v>75</v>
      </c>
      <c r="O226" s="314">
        <v>431</v>
      </c>
      <c r="P226" s="314" t="s">
        <v>601</v>
      </c>
      <c r="Q226" s="311">
        <v>0</v>
      </c>
      <c r="R226" s="311">
        <v>0</v>
      </c>
      <c r="S226" s="311">
        <v>0</v>
      </c>
      <c r="T226" s="311">
        <v>0</v>
      </c>
      <c r="U226" s="309"/>
      <c r="V226" s="309"/>
      <c r="W226" s="405">
        <v>0</v>
      </c>
      <c r="X226" s="309">
        <v>0</v>
      </c>
      <c r="Y226" s="309">
        <v>0</v>
      </c>
      <c r="Z226" s="309">
        <v>0</v>
      </c>
      <c r="AA226" s="309">
        <v>0</v>
      </c>
      <c r="AB226" s="309">
        <v>0</v>
      </c>
      <c r="AC226" s="309">
        <v>0</v>
      </c>
      <c r="AD226" s="309">
        <v>0</v>
      </c>
      <c r="AE226" s="309">
        <v>0</v>
      </c>
      <c r="AF226" s="309"/>
      <c r="AG226" s="309"/>
      <c r="AH226" s="309"/>
      <c r="AI226" s="309"/>
      <c r="AJ226" s="405">
        <v>0</v>
      </c>
      <c r="AK226" s="405">
        <v>0</v>
      </c>
      <c r="AL226" s="406">
        <f t="shared" si="9"/>
        <v>0</v>
      </c>
      <c r="AM226" s="406">
        <f t="shared" si="10"/>
        <v>0</v>
      </c>
      <c r="AN226" s="406">
        <f t="shared" si="11"/>
        <v>0</v>
      </c>
      <c r="AP226" s="266"/>
      <c r="AQ226" s="266"/>
    </row>
    <row r="227" spans="2:43" s="63" customFormat="1" x14ac:dyDescent="0.25">
      <c r="B227" s="403"/>
      <c r="C227" s="403"/>
      <c r="D227" s="403"/>
      <c r="E227" s="403"/>
      <c r="F227" s="403"/>
      <c r="G227" s="37"/>
      <c r="H227" s="51"/>
      <c r="I227" s="51"/>
      <c r="J227" s="51"/>
      <c r="K227" s="51"/>
      <c r="L227" s="287"/>
      <c r="M227" s="51"/>
      <c r="N227" s="314" t="s">
        <v>75</v>
      </c>
      <c r="O227" s="314">
        <v>433</v>
      </c>
      <c r="P227" s="314" t="s">
        <v>600</v>
      </c>
      <c r="Q227" s="311">
        <v>0</v>
      </c>
      <c r="R227" s="311">
        <v>0</v>
      </c>
      <c r="S227" s="311">
        <v>0</v>
      </c>
      <c r="T227" s="311">
        <v>0</v>
      </c>
      <c r="U227" s="309"/>
      <c r="V227" s="309"/>
      <c r="W227" s="405">
        <v>0</v>
      </c>
      <c r="X227" s="309">
        <v>0</v>
      </c>
      <c r="Y227" s="309">
        <v>0</v>
      </c>
      <c r="Z227" s="309">
        <v>0</v>
      </c>
      <c r="AA227" s="309">
        <v>0</v>
      </c>
      <c r="AB227" s="309">
        <v>0</v>
      </c>
      <c r="AC227" s="309">
        <v>0</v>
      </c>
      <c r="AD227" s="309">
        <v>0</v>
      </c>
      <c r="AE227" s="309">
        <v>0</v>
      </c>
      <c r="AF227" s="309"/>
      <c r="AG227" s="309"/>
      <c r="AH227" s="309"/>
      <c r="AI227" s="309"/>
      <c r="AJ227" s="405">
        <v>0</v>
      </c>
      <c r="AK227" s="405">
        <v>0</v>
      </c>
      <c r="AL227" s="406">
        <f t="shared" si="9"/>
        <v>0</v>
      </c>
      <c r="AM227" s="406">
        <f t="shared" si="10"/>
        <v>0</v>
      </c>
      <c r="AN227" s="406">
        <f t="shared" si="11"/>
        <v>0</v>
      </c>
      <c r="AP227" s="266"/>
      <c r="AQ227" s="266"/>
    </row>
    <row r="228" spans="2:43" s="63" customFormat="1" x14ac:dyDescent="0.25">
      <c r="B228" s="403"/>
      <c r="C228" s="403"/>
      <c r="D228" s="403"/>
      <c r="E228" s="403"/>
      <c r="F228" s="403"/>
      <c r="G228" s="37"/>
      <c r="H228" s="51"/>
      <c r="I228" s="51"/>
      <c r="J228" s="51"/>
      <c r="K228" s="51"/>
      <c r="L228" s="287"/>
      <c r="M228" s="51"/>
      <c r="N228" s="314" t="s">
        <v>75</v>
      </c>
      <c r="O228" s="314">
        <v>432</v>
      </c>
      <c r="P228" s="314" t="s">
        <v>599</v>
      </c>
      <c r="Q228" s="311">
        <v>0</v>
      </c>
      <c r="R228" s="311">
        <v>0</v>
      </c>
      <c r="S228" s="311">
        <v>0</v>
      </c>
      <c r="T228" s="311">
        <v>0</v>
      </c>
      <c r="U228" s="309"/>
      <c r="V228" s="309"/>
      <c r="W228" s="405">
        <v>0</v>
      </c>
      <c r="X228" s="309">
        <v>0</v>
      </c>
      <c r="Y228" s="309">
        <v>0</v>
      </c>
      <c r="Z228" s="309">
        <v>0</v>
      </c>
      <c r="AA228" s="309">
        <v>0</v>
      </c>
      <c r="AB228" s="309">
        <v>0</v>
      </c>
      <c r="AC228" s="309">
        <v>0</v>
      </c>
      <c r="AD228" s="309">
        <v>0</v>
      </c>
      <c r="AE228" s="309">
        <v>0</v>
      </c>
      <c r="AF228" s="309"/>
      <c r="AG228" s="309"/>
      <c r="AH228" s="309"/>
      <c r="AI228" s="309"/>
      <c r="AJ228" s="405">
        <v>0</v>
      </c>
      <c r="AK228" s="405">
        <v>0</v>
      </c>
      <c r="AL228" s="406">
        <f t="shared" si="9"/>
        <v>0</v>
      </c>
      <c r="AM228" s="406">
        <f t="shared" si="10"/>
        <v>0</v>
      </c>
      <c r="AN228" s="406">
        <f t="shared" si="11"/>
        <v>0</v>
      </c>
      <c r="AP228" s="266"/>
      <c r="AQ228" s="266"/>
    </row>
    <row r="229" spans="2:43" s="63" customFormat="1" x14ac:dyDescent="0.25">
      <c r="B229" s="403"/>
      <c r="C229" s="403"/>
      <c r="D229" s="403"/>
      <c r="E229" s="403"/>
      <c r="F229" s="403"/>
      <c r="G229" s="37"/>
      <c r="H229" s="51"/>
      <c r="I229" s="51"/>
      <c r="J229" s="51"/>
      <c r="K229" s="51"/>
      <c r="L229" s="287"/>
      <c r="M229" s="51"/>
      <c r="N229" s="314" t="s">
        <v>611</v>
      </c>
      <c r="O229" s="314">
        <v>429</v>
      </c>
      <c r="P229" s="314" t="s">
        <v>598</v>
      </c>
      <c r="Q229" s="311">
        <v>0</v>
      </c>
      <c r="R229" s="311">
        <v>0</v>
      </c>
      <c r="S229" s="311">
        <v>0</v>
      </c>
      <c r="T229" s="311">
        <v>0</v>
      </c>
      <c r="U229" s="309"/>
      <c r="V229" s="309"/>
      <c r="W229" s="405">
        <v>0</v>
      </c>
      <c r="X229" s="309">
        <v>0</v>
      </c>
      <c r="Y229" s="309">
        <v>0</v>
      </c>
      <c r="Z229" s="309">
        <v>0</v>
      </c>
      <c r="AA229" s="309">
        <v>0</v>
      </c>
      <c r="AB229" s="309">
        <v>0</v>
      </c>
      <c r="AC229" s="309">
        <v>0</v>
      </c>
      <c r="AD229" s="309">
        <v>0</v>
      </c>
      <c r="AE229" s="309">
        <v>0</v>
      </c>
      <c r="AF229" s="309"/>
      <c r="AG229" s="309"/>
      <c r="AH229" s="309"/>
      <c r="AI229" s="309"/>
      <c r="AJ229" s="405">
        <v>0</v>
      </c>
      <c r="AK229" s="405">
        <v>0</v>
      </c>
      <c r="AL229" s="406">
        <f t="shared" si="9"/>
        <v>0</v>
      </c>
      <c r="AM229" s="406">
        <f t="shared" si="10"/>
        <v>0</v>
      </c>
      <c r="AN229" s="406">
        <f t="shared" si="11"/>
        <v>0</v>
      </c>
      <c r="AP229" s="266"/>
      <c r="AQ229" s="266"/>
    </row>
    <row r="230" spans="2:43" s="63" customFormat="1" x14ac:dyDescent="0.25">
      <c r="B230" s="403"/>
      <c r="C230" s="403"/>
      <c r="D230" s="403"/>
      <c r="E230" s="403"/>
      <c r="F230" s="403"/>
      <c r="G230" s="37"/>
      <c r="H230" s="51"/>
      <c r="I230" s="51"/>
      <c r="J230" s="51"/>
      <c r="K230" s="51"/>
      <c r="L230" s="287"/>
      <c r="M230" s="51"/>
      <c r="N230" s="314" t="s">
        <v>131</v>
      </c>
      <c r="O230" s="314">
        <v>428</v>
      </c>
      <c r="P230" s="314" t="s">
        <v>577</v>
      </c>
      <c r="Q230" s="311">
        <v>0</v>
      </c>
      <c r="R230" s="311">
        <v>0</v>
      </c>
      <c r="S230" s="311">
        <v>0</v>
      </c>
      <c r="T230" s="311">
        <v>0</v>
      </c>
      <c r="U230" s="309"/>
      <c r="V230" s="309"/>
      <c r="W230" s="405">
        <v>0</v>
      </c>
      <c r="X230" s="309">
        <v>0</v>
      </c>
      <c r="Y230" s="309">
        <v>0</v>
      </c>
      <c r="Z230" s="309">
        <v>0</v>
      </c>
      <c r="AA230" s="309">
        <v>0</v>
      </c>
      <c r="AB230" s="309">
        <v>0</v>
      </c>
      <c r="AC230" s="309">
        <v>0</v>
      </c>
      <c r="AD230" s="309">
        <v>0</v>
      </c>
      <c r="AE230" s="309">
        <v>0</v>
      </c>
      <c r="AF230" s="309"/>
      <c r="AG230" s="309"/>
      <c r="AH230" s="309"/>
      <c r="AI230" s="309"/>
      <c r="AJ230" s="405">
        <v>0</v>
      </c>
      <c r="AK230" s="405">
        <v>0</v>
      </c>
      <c r="AL230" s="406">
        <f t="shared" si="9"/>
        <v>0</v>
      </c>
      <c r="AM230" s="406">
        <f t="shared" si="10"/>
        <v>0</v>
      </c>
      <c r="AN230" s="406">
        <f t="shared" si="11"/>
        <v>0</v>
      </c>
      <c r="AP230" s="266"/>
      <c r="AQ230" s="266"/>
    </row>
    <row r="231" spans="2:43" s="63" customFormat="1" x14ac:dyDescent="0.25">
      <c r="B231" s="403"/>
      <c r="C231" s="403"/>
      <c r="D231" s="403"/>
      <c r="E231" s="403"/>
      <c r="F231" s="403"/>
      <c r="G231" s="37"/>
      <c r="H231" s="265"/>
      <c r="I231" s="266"/>
      <c r="J231" s="266"/>
      <c r="K231" s="266"/>
      <c r="L231" s="287"/>
      <c r="M231" s="51"/>
      <c r="N231" s="314" t="s">
        <v>133</v>
      </c>
      <c r="O231" s="314">
        <v>441</v>
      </c>
      <c r="P231" s="314" t="s">
        <v>576</v>
      </c>
      <c r="Q231" s="311">
        <v>0</v>
      </c>
      <c r="R231" s="311">
        <v>0</v>
      </c>
      <c r="S231" s="311">
        <v>0</v>
      </c>
      <c r="T231" s="311">
        <v>0</v>
      </c>
      <c r="U231" s="309"/>
      <c r="V231" s="309"/>
      <c r="W231" s="405">
        <v>0</v>
      </c>
      <c r="X231" s="309">
        <v>0</v>
      </c>
      <c r="Y231" s="309">
        <v>0</v>
      </c>
      <c r="Z231" s="309">
        <v>0</v>
      </c>
      <c r="AA231" s="309">
        <v>0</v>
      </c>
      <c r="AB231" s="309">
        <v>0</v>
      </c>
      <c r="AC231" s="309">
        <v>0</v>
      </c>
      <c r="AD231" s="309">
        <v>0</v>
      </c>
      <c r="AE231" s="309">
        <v>0</v>
      </c>
      <c r="AF231" s="309"/>
      <c r="AG231" s="309"/>
      <c r="AH231" s="309"/>
      <c r="AI231" s="309"/>
      <c r="AJ231" s="405">
        <v>0</v>
      </c>
      <c r="AK231" s="405">
        <v>0</v>
      </c>
      <c r="AL231" s="406">
        <f t="shared" si="9"/>
        <v>0</v>
      </c>
      <c r="AM231" s="406">
        <f t="shared" si="10"/>
        <v>0</v>
      </c>
      <c r="AN231" s="406">
        <f t="shared" si="11"/>
        <v>0</v>
      </c>
      <c r="AP231" s="266"/>
      <c r="AQ231" s="266"/>
    </row>
    <row r="232" spans="2:43" s="63" customFormat="1" x14ac:dyDescent="0.25">
      <c r="B232" s="403"/>
      <c r="C232" s="403"/>
      <c r="D232" s="403"/>
      <c r="E232" s="403"/>
      <c r="F232" s="403"/>
      <c r="G232" s="37"/>
      <c r="H232" s="265"/>
      <c r="I232" s="266"/>
      <c r="J232" s="266"/>
      <c r="K232" s="266"/>
      <c r="L232" s="287"/>
      <c r="M232" s="51"/>
      <c r="N232" s="314" t="s">
        <v>136</v>
      </c>
      <c r="O232" s="314">
        <v>427</v>
      </c>
      <c r="P232" s="314" t="s">
        <v>575</v>
      </c>
      <c r="Q232" s="311">
        <v>0</v>
      </c>
      <c r="R232" s="311">
        <v>0</v>
      </c>
      <c r="S232" s="311">
        <v>0</v>
      </c>
      <c r="T232" s="311">
        <v>0</v>
      </c>
      <c r="U232" s="309"/>
      <c r="V232" s="309"/>
      <c r="W232" s="405">
        <v>0</v>
      </c>
      <c r="X232" s="309">
        <v>0</v>
      </c>
      <c r="Y232" s="309">
        <v>0</v>
      </c>
      <c r="Z232" s="309">
        <v>0</v>
      </c>
      <c r="AA232" s="309">
        <v>0</v>
      </c>
      <c r="AB232" s="309">
        <v>0</v>
      </c>
      <c r="AC232" s="309">
        <v>0</v>
      </c>
      <c r="AD232" s="309">
        <v>0</v>
      </c>
      <c r="AE232" s="309">
        <v>0</v>
      </c>
      <c r="AF232" s="309"/>
      <c r="AG232" s="309"/>
      <c r="AH232" s="309"/>
      <c r="AI232" s="309"/>
      <c r="AJ232" s="405">
        <v>0</v>
      </c>
      <c r="AK232" s="405">
        <v>0</v>
      </c>
      <c r="AL232" s="406">
        <f t="shared" si="9"/>
        <v>0</v>
      </c>
      <c r="AM232" s="406">
        <f t="shared" si="10"/>
        <v>0</v>
      </c>
      <c r="AN232" s="406">
        <f t="shared" si="11"/>
        <v>0</v>
      </c>
      <c r="AP232" s="266"/>
      <c r="AQ232" s="266"/>
    </row>
    <row r="233" spans="2:43" s="63" customFormat="1" x14ac:dyDescent="0.25">
      <c r="B233" s="403"/>
      <c r="C233" s="403"/>
      <c r="D233" s="403"/>
      <c r="E233" s="403"/>
      <c r="F233" s="403"/>
      <c r="G233" s="37"/>
      <c r="H233" s="265"/>
      <c r="I233" s="266"/>
      <c r="J233" s="266"/>
      <c r="K233" s="266"/>
      <c r="L233" s="287"/>
      <c r="M233" s="51"/>
      <c r="N233" s="314" t="s">
        <v>136</v>
      </c>
      <c r="O233" s="314">
        <v>426</v>
      </c>
      <c r="P233" s="314" t="s">
        <v>574</v>
      </c>
      <c r="Q233" s="311">
        <v>0</v>
      </c>
      <c r="R233" s="311">
        <v>0</v>
      </c>
      <c r="S233" s="311">
        <v>0</v>
      </c>
      <c r="T233" s="311">
        <v>0</v>
      </c>
      <c r="U233" s="309"/>
      <c r="V233" s="309"/>
      <c r="W233" s="405">
        <v>0</v>
      </c>
      <c r="X233" s="309">
        <v>0</v>
      </c>
      <c r="Y233" s="309">
        <v>0</v>
      </c>
      <c r="Z233" s="309">
        <v>0</v>
      </c>
      <c r="AA233" s="309">
        <v>0</v>
      </c>
      <c r="AB233" s="309">
        <v>0</v>
      </c>
      <c r="AC233" s="309">
        <v>0</v>
      </c>
      <c r="AD233" s="309">
        <v>0</v>
      </c>
      <c r="AE233" s="309">
        <v>0</v>
      </c>
      <c r="AF233" s="309"/>
      <c r="AG233" s="309"/>
      <c r="AH233" s="309"/>
      <c r="AI233" s="309"/>
      <c r="AJ233" s="405">
        <v>0</v>
      </c>
      <c r="AK233" s="405">
        <v>0</v>
      </c>
      <c r="AL233" s="406">
        <f t="shared" si="9"/>
        <v>0</v>
      </c>
      <c r="AM233" s="406">
        <f t="shared" si="10"/>
        <v>0</v>
      </c>
      <c r="AN233" s="406">
        <f t="shared" si="11"/>
        <v>0</v>
      </c>
      <c r="AP233" s="266"/>
      <c r="AQ233" s="266"/>
    </row>
    <row r="234" spans="2:43" s="63" customFormat="1" x14ac:dyDescent="0.25">
      <c r="B234" s="403"/>
      <c r="C234" s="403"/>
      <c r="D234" s="403"/>
      <c r="E234" s="403"/>
      <c r="F234" s="403"/>
      <c r="G234" s="37"/>
      <c r="H234" s="265"/>
      <c r="I234" s="266"/>
      <c r="J234" s="266"/>
      <c r="K234" s="266"/>
      <c r="L234" s="287"/>
      <c r="N234" s="314" t="s">
        <v>34</v>
      </c>
      <c r="O234" s="314">
        <v>520</v>
      </c>
      <c r="P234" s="314" t="s">
        <v>614</v>
      </c>
      <c r="Q234" s="311">
        <v>0</v>
      </c>
      <c r="R234" s="311">
        <v>0</v>
      </c>
      <c r="S234" s="311">
        <v>0</v>
      </c>
      <c r="T234" s="311">
        <v>0</v>
      </c>
      <c r="U234" s="309"/>
      <c r="V234" s="309"/>
      <c r="W234" s="405">
        <v>0</v>
      </c>
      <c r="X234" s="309">
        <v>0</v>
      </c>
      <c r="Y234" s="309">
        <v>0</v>
      </c>
      <c r="Z234" s="309">
        <v>0</v>
      </c>
      <c r="AA234" s="309">
        <v>0</v>
      </c>
      <c r="AB234" s="309">
        <v>0</v>
      </c>
      <c r="AC234" s="309">
        <v>0</v>
      </c>
      <c r="AD234" s="309">
        <v>0</v>
      </c>
      <c r="AE234" s="309">
        <v>0</v>
      </c>
      <c r="AF234" s="309"/>
      <c r="AG234" s="309"/>
      <c r="AH234" s="309"/>
      <c r="AI234" s="309"/>
      <c r="AJ234" s="405">
        <v>0</v>
      </c>
      <c r="AK234" s="405">
        <v>0</v>
      </c>
      <c r="AL234" s="406">
        <f t="shared" si="9"/>
        <v>0</v>
      </c>
      <c r="AM234" s="406">
        <f t="shared" si="10"/>
        <v>0</v>
      </c>
      <c r="AN234" s="406">
        <f t="shared" si="11"/>
        <v>0</v>
      </c>
      <c r="AP234" s="266"/>
      <c r="AQ234" s="266"/>
    </row>
    <row r="235" spans="2:43" s="63" customFormat="1" x14ac:dyDescent="0.25">
      <c r="B235" s="403"/>
      <c r="C235" s="403"/>
      <c r="D235" s="403"/>
      <c r="E235" s="403"/>
      <c r="F235" s="403"/>
      <c r="G235" s="37"/>
      <c r="H235" s="265"/>
      <c r="I235" s="266"/>
      <c r="J235" s="266"/>
      <c r="K235" s="266"/>
      <c r="L235" s="287"/>
      <c r="N235" s="314" t="s">
        <v>113</v>
      </c>
      <c r="O235" s="314">
        <v>518</v>
      </c>
      <c r="P235" s="314" t="s">
        <v>626</v>
      </c>
      <c r="Q235" s="311">
        <v>0</v>
      </c>
      <c r="R235" s="311">
        <v>0</v>
      </c>
      <c r="S235" s="311">
        <v>0</v>
      </c>
      <c r="T235" s="311">
        <v>0</v>
      </c>
      <c r="U235" s="311">
        <v>0</v>
      </c>
      <c r="V235" s="311">
        <v>0</v>
      </c>
      <c r="W235" s="405">
        <v>0</v>
      </c>
      <c r="X235" s="311">
        <v>0</v>
      </c>
      <c r="Y235" s="311">
        <v>0</v>
      </c>
      <c r="Z235" s="311">
        <v>0</v>
      </c>
      <c r="AA235" s="311">
        <v>0</v>
      </c>
      <c r="AB235" s="311">
        <v>0</v>
      </c>
      <c r="AC235" s="311">
        <v>0</v>
      </c>
      <c r="AD235" s="311">
        <v>0</v>
      </c>
      <c r="AE235" s="311">
        <v>0</v>
      </c>
      <c r="AF235" s="311">
        <v>0</v>
      </c>
      <c r="AG235" s="311">
        <v>0</v>
      </c>
      <c r="AH235" s="311">
        <v>0</v>
      </c>
      <c r="AI235" s="311">
        <v>0</v>
      </c>
      <c r="AJ235" s="405">
        <v>0</v>
      </c>
      <c r="AK235" s="405">
        <v>0</v>
      </c>
      <c r="AL235" s="406">
        <f t="shared" si="9"/>
        <v>0</v>
      </c>
      <c r="AM235" s="406">
        <f t="shared" si="10"/>
        <v>0</v>
      </c>
      <c r="AN235" s="406">
        <f t="shared" si="11"/>
        <v>0</v>
      </c>
      <c r="AP235" s="266"/>
      <c r="AQ235" s="266"/>
    </row>
    <row r="236" spans="2:43" s="63" customFormat="1" x14ac:dyDescent="0.25">
      <c r="B236" s="403"/>
      <c r="C236" s="403"/>
      <c r="D236" s="403"/>
      <c r="E236" s="403"/>
      <c r="F236" s="403"/>
      <c r="G236" s="37"/>
      <c r="H236" s="265"/>
      <c r="I236" s="266"/>
      <c r="J236" s="266"/>
      <c r="K236" s="266"/>
      <c r="L236" s="287"/>
      <c r="N236" s="314" t="s">
        <v>29</v>
      </c>
      <c r="O236" s="314">
        <v>552</v>
      </c>
      <c r="P236" s="314" t="s">
        <v>661</v>
      </c>
      <c r="Q236" s="311">
        <v>0</v>
      </c>
      <c r="R236" s="311">
        <v>0</v>
      </c>
      <c r="S236" s="311">
        <v>0</v>
      </c>
      <c r="T236" s="311">
        <v>0</v>
      </c>
      <c r="U236" s="311">
        <v>0</v>
      </c>
      <c r="V236" s="311">
        <v>0</v>
      </c>
      <c r="W236" s="405">
        <v>0</v>
      </c>
      <c r="X236" s="311">
        <v>0</v>
      </c>
      <c r="Y236" s="311">
        <v>0</v>
      </c>
      <c r="Z236" s="311">
        <v>0</v>
      </c>
      <c r="AA236" s="311">
        <v>0</v>
      </c>
      <c r="AB236" s="311">
        <v>0</v>
      </c>
      <c r="AC236" s="311">
        <v>0</v>
      </c>
      <c r="AD236" s="311">
        <v>0</v>
      </c>
      <c r="AE236" s="311">
        <v>0</v>
      </c>
      <c r="AF236" s="311">
        <v>0</v>
      </c>
      <c r="AG236" s="311">
        <v>0</v>
      </c>
      <c r="AH236" s="311">
        <v>0</v>
      </c>
      <c r="AI236" s="311">
        <v>0</v>
      </c>
      <c r="AJ236" s="405">
        <v>0</v>
      </c>
      <c r="AK236" s="405">
        <v>0</v>
      </c>
      <c r="AL236" s="406">
        <f t="shared" si="9"/>
        <v>0</v>
      </c>
      <c r="AM236" s="406">
        <f t="shared" si="10"/>
        <v>0</v>
      </c>
      <c r="AN236" s="406">
        <f t="shared" si="11"/>
        <v>0</v>
      </c>
      <c r="AP236" s="266"/>
      <c r="AQ236" s="266"/>
    </row>
    <row r="237" spans="2:43" s="63" customFormat="1" x14ac:dyDescent="0.25">
      <c r="B237" s="403"/>
      <c r="C237" s="403"/>
      <c r="D237" s="403"/>
      <c r="E237" s="403"/>
      <c r="F237" s="403"/>
      <c r="G237" s="37"/>
      <c r="H237" s="265"/>
      <c r="I237" s="266"/>
      <c r="J237" s="266"/>
      <c r="K237" s="266"/>
      <c r="L237" s="287"/>
      <c r="N237" s="314" t="s">
        <v>34</v>
      </c>
      <c r="O237" s="314">
        <v>555</v>
      </c>
      <c r="P237" s="314" t="s">
        <v>664</v>
      </c>
      <c r="Q237" s="311">
        <v>0</v>
      </c>
      <c r="R237" s="311">
        <v>0</v>
      </c>
      <c r="S237" s="311">
        <v>0</v>
      </c>
      <c r="T237" s="311">
        <v>0</v>
      </c>
      <c r="U237" s="311">
        <v>0</v>
      </c>
      <c r="V237" s="311">
        <v>0</v>
      </c>
      <c r="W237" s="405">
        <v>0</v>
      </c>
      <c r="X237" s="311">
        <v>0</v>
      </c>
      <c r="Y237" s="311">
        <v>0</v>
      </c>
      <c r="Z237" s="311">
        <v>0</v>
      </c>
      <c r="AA237" s="311">
        <v>0</v>
      </c>
      <c r="AB237" s="311">
        <v>0</v>
      </c>
      <c r="AC237" s="311">
        <v>0</v>
      </c>
      <c r="AD237" s="311">
        <v>0</v>
      </c>
      <c r="AE237" s="311">
        <v>0</v>
      </c>
      <c r="AF237" s="311">
        <v>0</v>
      </c>
      <c r="AG237" s="311">
        <v>0</v>
      </c>
      <c r="AH237" s="311">
        <v>0</v>
      </c>
      <c r="AI237" s="311">
        <v>0</v>
      </c>
      <c r="AJ237" s="405">
        <v>0</v>
      </c>
      <c r="AK237" s="405">
        <v>0</v>
      </c>
      <c r="AL237" s="406">
        <f t="shared" si="9"/>
        <v>0</v>
      </c>
      <c r="AM237" s="406">
        <f t="shared" si="10"/>
        <v>0</v>
      </c>
      <c r="AN237" s="406">
        <f t="shared" si="11"/>
        <v>0</v>
      </c>
      <c r="AP237" s="266"/>
      <c r="AQ237" s="266"/>
    </row>
    <row r="238" spans="2:43" s="63" customFormat="1" x14ac:dyDescent="0.25">
      <c r="B238" s="403"/>
      <c r="C238" s="403"/>
      <c r="D238" s="403"/>
      <c r="E238" s="403"/>
      <c r="F238" s="403"/>
      <c r="G238" s="37"/>
      <c r="H238" s="265"/>
      <c r="I238" s="266"/>
      <c r="J238" s="266"/>
      <c r="K238" s="266"/>
      <c r="L238" s="287"/>
      <c r="N238" s="314" t="s">
        <v>34</v>
      </c>
      <c r="O238" s="314">
        <v>556</v>
      </c>
      <c r="P238" s="314" t="s">
        <v>665</v>
      </c>
      <c r="Q238" s="311">
        <v>0</v>
      </c>
      <c r="R238" s="311">
        <v>0</v>
      </c>
      <c r="S238" s="311">
        <v>0</v>
      </c>
      <c r="T238" s="311">
        <v>0</v>
      </c>
      <c r="U238" s="311">
        <v>0</v>
      </c>
      <c r="V238" s="311">
        <v>0</v>
      </c>
      <c r="W238" s="405">
        <v>0</v>
      </c>
      <c r="X238" s="311">
        <v>0</v>
      </c>
      <c r="Y238" s="311">
        <v>0</v>
      </c>
      <c r="Z238" s="311">
        <v>0</v>
      </c>
      <c r="AA238" s="311">
        <v>0</v>
      </c>
      <c r="AB238" s="311">
        <v>0</v>
      </c>
      <c r="AC238" s="311">
        <v>0</v>
      </c>
      <c r="AD238" s="311">
        <v>0</v>
      </c>
      <c r="AE238" s="311">
        <v>0</v>
      </c>
      <c r="AF238" s="311">
        <v>0</v>
      </c>
      <c r="AG238" s="311">
        <v>0</v>
      </c>
      <c r="AH238" s="311">
        <v>0</v>
      </c>
      <c r="AI238" s="311">
        <v>0</v>
      </c>
      <c r="AJ238" s="405">
        <v>0</v>
      </c>
      <c r="AK238" s="405">
        <v>0</v>
      </c>
      <c r="AL238" s="406">
        <f t="shared" si="9"/>
        <v>0</v>
      </c>
      <c r="AM238" s="406">
        <f t="shared" si="10"/>
        <v>0</v>
      </c>
      <c r="AN238" s="406">
        <f t="shared" si="11"/>
        <v>0</v>
      </c>
      <c r="AP238" s="266"/>
      <c r="AQ238" s="266"/>
    </row>
    <row r="239" spans="2:43" s="63" customFormat="1" x14ac:dyDescent="0.25">
      <c r="B239" s="403"/>
      <c r="C239" s="403"/>
      <c r="D239" s="403"/>
      <c r="E239" s="403"/>
      <c r="F239" s="403"/>
      <c r="G239" s="37"/>
      <c r="H239" s="265"/>
      <c r="I239" s="266"/>
      <c r="J239" s="266"/>
      <c r="K239" s="266"/>
      <c r="L239" s="287"/>
      <c r="M239" s="51"/>
      <c r="N239" s="314" t="s">
        <v>7</v>
      </c>
      <c r="O239" s="314">
        <v>519</v>
      </c>
      <c r="P239" s="314" t="s">
        <v>666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405">
        <v>0</v>
      </c>
      <c r="X239" s="311">
        <v>0</v>
      </c>
      <c r="Y239" s="311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405">
        <v>0</v>
      </c>
      <c r="AK239" s="405">
        <v>0</v>
      </c>
      <c r="AL239" s="406">
        <f t="shared" si="9"/>
        <v>0</v>
      </c>
      <c r="AM239" s="406">
        <f t="shared" si="10"/>
        <v>0</v>
      </c>
      <c r="AN239" s="406">
        <f t="shared" si="11"/>
        <v>0</v>
      </c>
      <c r="AP239" s="266"/>
      <c r="AQ239" s="266"/>
    </row>
    <row r="240" spans="2:43" s="63" customFormat="1" x14ac:dyDescent="0.25">
      <c r="B240" s="403"/>
      <c r="C240" s="403"/>
      <c r="D240" s="403"/>
      <c r="E240" s="403"/>
      <c r="F240" s="403"/>
      <c r="G240" s="37"/>
      <c r="H240" s="265"/>
      <c r="I240" s="266"/>
      <c r="J240" s="266"/>
      <c r="K240" s="266"/>
      <c r="L240" s="287"/>
      <c r="M240" s="51"/>
      <c r="N240" s="266"/>
      <c r="Q240" s="316">
        <f t="shared" ref="Q240:AI240" si="12">+SUM(Q17:Q238)</f>
        <v>96</v>
      </c>
      <c r="R240" s="316">
        <f t="shared" si="12"/>
        <v>103</v>
      </c>
      <c r="S240" s="316">
        <f t="shared" si="12"/>
        <v>116</v>
      </c>
      <c r="T240" s="316">
        <f t="shared" si="12"/>
        <v>101</v>
      </c>
      <c r="U240" s="316">
        <f t="shared" si="12"/>
        <v>132</v>
      </c>
      <c r="V240" s="316">
        <f t="shared" si="12"/>
        <v>100</v>
      </c>
      <c r="W240" s="316">
        <f t="shared" si="12"/>
        <v>96</v>
      </c>
      <c r="X240" s="316">
        <f t="shared" si="12"/>
        <v>41</v>
      </c>
      <c r="Y240" s="316">
        <f t="shared" si="12"/>
        <v>55</v>
      </c>
      <c r="Z240" s="316">
        <f t="shared" si="12"/>
        <v>45</v>
      </c>
      <c r="AA240" s="316">
        <f t="shared" si="12"/>
        <v>58</v>
      </c>
      <c r="AB240" s="316">
        <f t="shared" si="12"/>
        <v>59</v>
      </c>
      <c r="AC240" s="316">
        <f t="shared" si="12"/>
        <v>57</v>
      </c>
      <c r="AD240" s="316">
        <f t="shared" si="12"/>
        <v>47</v>
      </c>
      <c r="AE240" s="316">
        <f t="shared" si="12"/>
        <v>54</v>
      </c>
      <c r="AF240" s="316">
        <f t="shared" si="12"/>
        <v>50</v>
      </c>
      <c r="AG240" s="316">
        <f t="shared" si="12"/>
        <v>82</v>
      </c>
      <c r="AH240" s="316">
        <f t="shared" si="12"/>
        <v>45</v>
      </c>
      <c r="AI240" s="316">
        <f t="shared" si="12"/>
        <v>55</v>
      </c>
      <c r="AJ240" s="316">
        <f t="shared" ref="AJ240:AN240" si="13">+SUM(AJ17:AJ238)</f>
        <v>50</v>
      </c>
      <c r="AK240" s="316">
        <f t="shared" si="13"/>
        <v>46</v>
      </c>
      <c r="AL240" s="316">
        <f t="shared" si="13"/>
        <v>744</v>
      </c>
      <c r="AM240" s="316">
        <f t="shared" si="13"/>
        <v>337</v>
      </c>
      <c r="AN240" s="316">
        <f t="shared" si="13"/>
        <v>407</v>
      </c>
      <c r="AP240" s="266"/>
      <c r="AQ240" s="266"/>
    </row>
    <row r="241" spans="2:43" s="63" customFormat="1" x14ac:dyDescent="0.25">
      <c r="B241" s="403"/>
      <c r="C241" s="403"/>
      <c r="D241" s="403"/>
      <c r="E241" s="403"/>
      <c r="F241" s="403"/>
      <c r="G241" s="37"/>
      <c r="H241" s="265"/>
      <c r="I241" s="266"/>
      <c r="J241" s="266"/>
      <c r="K241" s="266"/>
      <c r="L241" s="287"/>
      <c r="M241" s="51"/>
      <c r="N241" s="266"/>
      <c r="Q241" s="266"/>
      <c r="R241" s="266"/>
      <c r="S241" s="266"/>
      <c r="T241" s="266"/>
      <c r="U241" s="266"/>
      <c r="V241" s="266"/>
      <c r="W241" s="266"/>
      <c r="X241" s="266"/>
      <c r="Y241" s="266"/>
      <c r="Z241" s="266"/>
      <c r="AA241" s="266"/>
      <c r="AB241" s="266"/>
      <c r="AC241" s="266"/>
      <c r="AD241" s="266"/>
      <c r="AE241" s="266"/>
      <c r="AF241" s="266"/>
      <c r="AG241" s="266"/>
      <c r="AH241" s="266"/>
      <c r="AI241" s="266"/>
      <c r="AJ241" s="266"/>
      <c r="AK241" s="266"/>
      <c r="AL241" s="266"/>
      <c r="AM241" s="266"/>
      <c r="AN241" s="266"/>
      <c r="AP241" s="266"/>
      <c r="AQ241" s="266"/>
    </row>
    <row r="242" spans="2:43" s="63" customFormat="1" x14ac:dyDescent="0.25">
      <c r="B242" s="403"/>
      <c r="C242" s="403"/>
      <c r="D242" s="403"/>
      <c r="E242" s="403"/>
      <c r="F242" s="403"/>
      <c r="G242" s="37"/>
      <c r="H242" s="265"/>
      <c r="I242" s="266"/>
      <c r="J242" s="266"/>
      <c r="K242" s="266"/>
      <c r="L242" s="287"/>
      <c r="M242" s="51"/>
      <c r="N242" s="266"/>
      <c r="Q242" s="266"/>
      <c r="R242" s="266"/>
      <c r="S242" s="266"/>
      <c r="T242" s="266"/>
      <c r="U242" s="266"/>
      <c r="V242" s="266"/>
      <c r="W242" s="266"/>
      <c r="X242" s="266"/>
      <c r="Y242" s="266"/>
      <c r="Z242" s="266"/>
      <c r="AA242" s="266"/>
      <c r="AB242" s="266"/>
      <c r="AC242" s="266"/>
      <c r="AD242" s="266"/>
      <c r="AE242" s="266"/>
      <c r="AF242" s="266"/>
      <c r="AG242" s="266"/>
      <c r="AH242" s="266"/>
      <c r="AI242" s="266"/>
      <c r="AJ242" s="266"/>
      <c r="AK242" s="266"/>
      <c r="AL242" s="266"/>
      <c r="AM242" s="266"/>
      <c r="AN242" s="266"/>
      <c r="AP242" s="266"/>
      <c r="AQ242" s="266"/>
    </row>
    <row r="243" spans="2:43" s="63" customFormat="1" x14ac:dyDescent="0.25">
      <c r="B243" s="403"/>
      <c r="C243" s="403"/>
      <c r="D243" s="403"/>
      <c r="E243" s="403"/>
      <c r="F243" s="403"/>
      <c r="G243" s="37"/>
      <c r="H243" s="265"/>
      <c r="I243" s="266"/>
      <c r="J243" s="266"/>
      <c r="K243" s="266"/>
      <c r="L243" s="287"/>
      <c r="M243" s="51"/>
      <c r="N243" s="266"/>
      <c r="Q243" s="266"/>
      <c r="R243" s="266"/>
      <c r="S243" s="266"/>
      <c r="T243" s="266"/>
      <c r="U243" s="266"/>
      <c r="V243" s="266"/>
      <c r="W243" s="266"/>
      <c r="X243" s="266"/>
      <c r="Y243" s="266"/>
      <c r="Z243" s="266"/>
      <c r="AA243" s="266"/>
      <c r="AB243" s="266"/>
      <c r="AC243" s="266"/>
      <c r="AD243" s="266"/>
      <c r="AE243" s="266"/>
      <c r="AF243" s="266"/>
      <c r="AG243" s="266"/>
      <c r="AH243" s="266"/>
      <c r="AI243" s="266"/>
      <c r="AJ243" s="266"/>
      <c r="AK243" s="266"/>
      <c r="AL243" s="266"/>
      <c r="AM243" s="299"/>
      <c r="AN243" s="266"/>
      <c r="AP243" s="266"/>
      <c r="AQ243" s="266"/>
    </row>
    <row r="244" spans="2:43" s="63" customFormat="1" x14ac:dyDescent="0.25">
      <c r="B244" s="403"/>
      <c r="C244" s="403"/>
      <c r="D244" s="403"/>
      <c r="E244" s="403"/>
      <c r="F244" s="403"/>
      <c r="G244" s="37"/>
      <c r="H244" s="265"/>
      <c r="I244" s="266"/>
      <c r="J244" s="266"/>
      <c r="K244" s="266"/>
      <c r="L244" s="287"/>
      <c r="M244" s="51"/>
      <c r="N244" s="266"/>
      <c r="Q244" s="266"/>
      <c r="R244" s="266"/>
      <c r="S244" s="266"/>
      <c r="T244" s="266"/>
      <c r="U244" s="266"/>
      <c r="V244" s="266"/>
      <c r="W244" s="266"/>
      <c r="X244" s="266"/>
      <c r="Y244" s="266"/>
      <c r="Z244" s="266"/>
      <c r="AA244" s="266"/>
      <c r="AB244" s="266"/>
      <c r="AC244" s="266"/>
      <c r="AD244" s="266"/>
      <c r="AE244" s="266"/>
      <c r="AF244" s="266"/>
      <c r="AG244" s="266"/>
      <c r="AH244" s="266"/>
      <c r="AI244" s="266"/>
      <c r="AJ244" s="266"/>
      <c r="AK244" s="266"/>
      <c r="AL244" s="266"/>
      <c r="AM244" s="266"/>
      <c r="AN244" s="266"/>
      <c r="AP244" s="266"/>
      <c r="AQ244" s="266"/>
    </row>
    <row r="245" spans="2:43" s="63" customFormat="1" x14ac:dyDescent="0.25">
      <c r="B245" s="403"/>
      <c r="C245" s="403"/>
      <c r="D245" s="403"/>
      <c r="E245" s="403"/>
      <c r="F245" s="403"/>
      <c r="G245" s="37"/>
      <c r="H245" s="265"/>
      <c r="I245" s="266"/>
      <c r="J245" s="266"/>
      <c r="K245" s="266"/>
      <c r="L245" s="287"/>
      <c r="M245" s="51"/>
      <c r="N245" s="266"/>
      <c r="S245" s="266"/>
      <c r="T245" s="266"/>
      <c r="U245" s="266"/>
      <c r="V245" s="266"/>
      <c r="W245" s="266"/>
      <c r="X245" s="266"/>
      <c r="Y245" s="266"/>
      <c r="Z245" s="266"/>
      <c r="AA245" s="266"/>
      <c r="AB245" s="266"/>
      <c r="AC245" s="266"/>
      <c r="AD245" s="266"/>
      <c r="AE245" s="266"/>
      <c r="AF245" s="266"/>
      <c r="AG245" s="266"/>
      <c r="AH245" s="266"/>
      <c r="AI245" s="266"/>
      <c r="AJ245" s="266"/>
      <c r="AK245" s="266"/>
      <c r="AL245" s="266"/>
      <c r="AM245" s="266"/>
      <c r="AN245" s="266"/>
      <c r="AP245" s="266"/>
      <c r="AQ245" s="266"/>
    </row>
    <row r="246" spans="2:43" s="63" customFormat="1" x14ac:dyDescent="0.25">
      <c r="B246" s="403"/>
      <c r="C246" s="403"/>
      <c r="D246" s="403"/>
      <c r="E246" s="403"/>
      <c r="F246" s="403"/>
      <c r="G246" s="37"/>
      <c r="H246" s="265"/>
      <c r="I246" s="266"/>
      <c r="J246" s="266"/>
      <c r="K246" s="266"/>
      <c r="L246" s="287"/>
      <c r="M246" s="51"/>
      <c r="N246" s="266"/>
      <c r="Q246" s="266"/>
      <c r="R246" s="266"/>
      <c r="S246" s="266"/>
      <c r="T246" s="266"/>
      <c r="U246" s="266"/>
      <c r="V246" s="266"/>
      <c r="W246" s="266"/>
      <c r="X246" s="266"/>
      <c r="Y246" s="266"/>
      <c r="Z246" s="266"/>
      <c r="AA246" s="266"/>
      <c r="AB246" s="266"/>
      <c r="AC246" s="266"/>
      <c r="AD246" s="266"/>
      <c r="AE246" s="266"/>
      <c r="AF246" s="266"/>
      <c r="AG246" s="266"/>
      <c r="AH246" s="266"/>
      <c r="AI246" s="266"/>
      <c r="AJ246" s="266"/>
      <c r="AK246" s="266"/>
      <c r="AL246" s="266"/>
      <c r="AM246" s="266"/>
      <c r="AN246" s="266"/>
      <c r="AP246" s="266"/>
      <c r="AQ246" s="266"/>
    </row>
    <row r="247" spans="2:43" s="63" customFormat="1" x14ac:dyDescent="0.25">
      <c r="B247" s="403"/>
      <c r="C247" s="403"/>
      <c r="D247" s="403"/>
      <c r="E247" s="403"/>
      <c r="F247" s="403"/>
      <c r="G247" s="37"/>
      <c r="H247" s="265"/>
      <c r="I247" s="266"/>
      <c r="J247" s="266"/>
      <c r="K247" s="266"/>
      <c r="L247" s="287"/>
      <c r="M247" s="51"/>
      <c r="N247" s="266"/>
      <c r="Q247" s="266"/>
      <c r="R247" s="266"/>
      <c r="S247" s="266"/>
      <c r="T247" s="266"/>
      <c r="U247" s="266"/>
      <c r="V247" s="266"/>
      <c r="W247" s="266"/>
      <c r="X247" s="266"/>
      <c r="Y247" s="266"/>
      <c r="Z247" s="266"/>
      <c r="AA247" s="266"/>
      <c r="AB247" s="266"/>
      <c r="AC247" s="266"/>
      <c r="AD247" s="266"/>
      <c r="AE247" s="266"/>
      <c r="AF247" s="266"/>
      <c r="AG247" s="266"/>
      <c r="AH247" s="266"/>
      <c r="AI247" s="266"/>
      <c r="AJ247" s="266"/>
      <c r="AK247" s="266"/>
      <c r="AL247" s="266"/>
      <c r="AM247" s="266"/>
      <c r="AN247" s="266"/>
      <c r="AP247" s="266"/>
      <c r="AQ247" s="266"/>
    </row>
    <row r="248" spans="2:43" s="63" customFormat="1" x14ac:dyDescent="0.25">
      <c r="B248" s="403"/>
      <c r="C248" s="403"/>
      <c r="D248" s="403"/>
      <c r="E248" s="403"/>
      <c r="F248" s="403"/>
      <c r="G248" s="37"/>
      <c r="H248" s="265"/>
      <c r="I248" s="266"/>
      <c r="J248" s="266"/>
      <c r="K248" s="266"/>
      <c r="L248" s="287"/>
      <c r="M248" s="51"/>
      <c r="N248" s="266"/>
      <c r="Q248" s="266"/>
      <c r="R248" s="266"/>
      <c r="S248" s="266"/>
      <c r="T248" s="266"/>
      <c r="U248" s="266"/>
      <c r="V248" s="266"/>
      <c r="W248" s="266"/>
      <c r="X248" s="266"/>
      <c r="Y248" s="266"/>
      <c r="Z248" s="266"/>
      <c r="AA248" s="266"/>
      <c r="AB248" s="266"/>
      <c r="AC248" s="266"/>
      <c r="AD248" s="266"/>
      <c r="AE248" s="266"/>
      <c r="AF248" s="266"/>
      <c r="AG248" s="266"/>
      <c r="AH248" s="266"/>
      <c r="AI248" s="266"/>
      <c r="AJ248" s="266"/>
      <c r="AK248" s="266"/>
      <c r="AL248" s="266"/>
      <c r="AM248" s="266"/>
      <c r="AN248" s="266"/>
      <c r="AP248" s="266"/>
      <c r="AQ248" s="266"/>
    </row>
    <row r="249" spans="2:43" s="63" customFormat="1" x14ac:dyDescent="0.25">
      <c r="B249" s="403"/>
      <c r="C249" s="403"/>
      <c r="D249" s="403"/>
      <c r="E249" s="403"/>
      <c r="F249" s="403"/>
      <c r="G249" s="37"/>
      <c r="H249" s="265"/>
      <c r="I249" s="266"/>
      <c r="J249" s="266"/>
      <c r="K249" s="266"/>
      <c r="L249" s="287"/>
      <c r="M249" s="51"/>
      <c r="N249" s="266"/>
      <c r="Q249" s="266"/>
      <c r="R249" s="266"/>
      <c r="S249" s="266"/>
      <c r="T249" s="266"/>
      <c r="U249" s="266"/>
      <c r="V249" s="266"/>
      <c r="W249" s="266"/>
      <c r="X249" s="266"/>
      <c r="Y249" s="266"/>
      <c r="Z249" s="266"/>
      <c r="AA249" s="266"/>
      <c r="AB249" s="266"/>
      <c r="AC249" s="266"/>
      <c r="AD249" s="266"/>
      <c r="AE249" s="266"/>
      <c r="AF249" s="266"/>
      <c r="AG249" s="266"/>
      <c r="AH249" s="266"/>
      <c r="AI249" s="266"/>
      <c r="AJ249" s="266"/>
      <c r="AK249" s="266"/>
      <c r="AL249" s="266"/>
      <c r="AM249" s="266"/>
      <c r="AN249" s="266"/>
      <c r="AP249" s="266"/>
      <c r="AQ249" s="266"/>
    </row>
    <row r="250" spans="2:43" s="63" customFormat="1" x14ac:dyDescent="0.25">
      <c r="B250" s="403"/>
      <c r="C250" s="403"/>
      <c r="D250" s="403"/>
      <c r="E250" s="403"/>
      <c r="F250" s="403"/>
      <c r="G250" s="37"/>
      <c r="H250" s="265"/>
      <c r="I250" s="266"/>
      <c r="J250" s="266"/>
      <c r="K250" s="266"/>
      <c r="L250" s="287"/>
      <c r="M250" s="51"/>
      <c r="N250" s="266"/>
      <c r="Q250" s="266"/>
      <c r="R250" s="266"/>
      <c r="S250" s="266"/>
      <c r="T250" s="266"/>
      <c r="U250" s="266"/>
      <c r="V250" s="266"/>
      <c r="W250" s="266"/>
      <c r="X250" s="266"/>
      <c r="Y250" s="266"/>
      <c r="Z250" s="266"/>
      <c r="AA250" s="266"/>
      <c r="AB250" s="266"/>
      <c r="AC250" s="266"/>
      <c r="AD250" s="266"/>
      <c r="AE250" s="266"/>
      <c r="AF250" s="266"/>
      <c r="AG250" s="266"/>
      <c r="AH250" s="266"/>
      <c r="AI250" s="266"/>
      <c r="AJ250" s="266"/>
      <c r="AK250" s="266"/>
      <c r="AL250" s="266"/>
      <c r="AM250" s="266"/>
      <c r="AN250" s="266"/>
      <c r="AP250" s="266"/>
      <c r="AQ250" s="266"/>
    </row>
    <row r="251" spans="2:43" s="63" customFormat="1" x14ac:dyDescent="0.25">
      <c r="B251" s="403"/>
      <c r="C251" s="403"/>
      <c r="D251" s="403"/>
      <c r="E251" s="403"/>
      <c r="F251" s="403"/>
      <c r="G251" s="37"/>
      <c r="H251" s="265"/>
      <c r="I251" s="266"/>
      <c r="J251" s="266"/>
      <c r="K251" s="266"/>
      <c r="L251" s="287"/>
      <c r="M251" s="51"/>
      <c r="N251" s="266"/>
      <c r="Q251" s="266"/>
      <c r="R251" s="266"/>
      <c r="S251" s="266"/>
      <c r="T251" s="266"/>
      <c r="U251" s="266"/>
      <c r="V251" s="266"/>
      <c r="W251" s="266"/>
      <c r="X251" s="266"/>
      <c r="Y251" s="266"/>
      <c r="Z251" s="266"/>
      <c r="AA251" s="266"/>
      <c r="AB251" s="266"/>
      <c r="AC251" s="266"/>
      <c r="AD251" s="266"/>
      <c r="AE251" s="266"/>
      <c r="AF251" s="266"/>
      <c r="AG251" s="266"/>
      <c r="AH251" s="266"/>
      <c r="AI251" s="266"/>
      <c r="AJ251" s="266"/>
      <c r="AK251" s="266"/>
      <c r="AL251" s="266"/>
      <c r="AM251" s="266"/>
      <c r="AN251" s="266"/>
      <c r="AP251" s="266"/>
      <c r="AQ251" s="266"/>
    </row>
    <row r="252" spans="2:43" s="63" customFormat="1" x14ac:dyDescent="0.25">
      <c r="B252" s="403"/>
      <c r="C252" s="403"/>
      <c r="D252" s="403"/>
      <c r="E252" s="403"/>
      <c r="F252" s="403"/>
      <c r="G252" s="37"/>
      <c r="H252" s="265"/>
      <c r="I252" s="266"/>
      <c r="J252" s="266"/>
      <c r="K252" s="266"/>
      <c r="L252" s="287"/>
      <c r="M252" s="51"/>
      <c r="N252" s="266"/>
      <c r="Q252" s="266"/>
      <c r="R252" s="266"/>
      <c r="S252" s="266"/>
      <c r="T252" s="266"/>
      <c r="U252" s="266"/>
      <c r="V252" s="266"/>
      <c r="W252" s="266"/>
      <c r="X252" s="266"/>
      <c r="Y252" s="266"/>
      <c r="Z252" s="266"/>
      <c r="AA252" s="266"/>
      <c r="AB252" s="266"/>
      <c r="AC252" s="266"/>
      <c r="AD252" s="266"/>
      <c r="AE252" s="266"/>
      <c r="AF252" s="266"/>
      <c r="AG252" s="266"/>
      <c r="AH252" s="266"/>
      <c r="AI252" s="266"/>
      <c r="AJ252" s="266"/>
      <c r="AK252" s="266"/>
      <c r="AL252" s="266"/>
      <c r="AM252" s="266"/>
      <c r="AN252" s="266"/>
      <c r="AP252" s="266"/>
      <c r="AQ252" s="266"/>
    </row>
    <row r="253" spans="2:43" s="63" customFormat="1" x14ac:dyDescent="0.25">
      <c r="B253" s="403"/>
      <c r="C253" s="403"/>
      <c r="D253" s="403"/>
      <c r="E253" s="403"/>
      <c r="F253" s="403"/>
      <c r="G253" s="37"/>
      <c r="H253" s="265"/>
      <c r="I253" s="266"/>
      <c r="J253" s="266"/>
      <c r="K253" s="266"/>
      <c r="L253" s="287"/>
      <c r="M253" s="51"/>
      <c r="N253" s="266"/>
      <c r="Q253" s="266"/>
      <c r="R253" s="266"/>
      <c r="S253" s="266"/>
      <c r="T253" s="266"/>
      <c r="U253" s="266"/>
      <c r="V253" s="266"/>
      <c r="W253" s="266"/>
      <c r="X253" s="266"/>
      <c r="Y253" s="266"/>
      <c r="Z253" s="266"/>
      <c r="AA253" s="266"/>
      <c r="AB253" s="266"/>
      <c r="AC253" s="266"/>
      <c r="AD253" s="266"/>
      <c r="AE253" s="266"/>
      <c r="AF253" s="266"/>
      <c r="AG253" s="266"/>
      <c r="AH253" s="266"/>
      <c r="AI253" s="266"/>
      <c r="AJ253" s="266"/>
      <c r="AK253" s="266"/>
      <c r="AL253" s="266"/>
      <c r="AM253" s="266"/>
      <c r="AN253" s="266"/>
      <c r="AP253" s="266"/>
      <c r="AQ253" s="266"/>
    </row>
    <row r="254" spans="2:43" s="63" customFormat="1" x14ac:dyDescent="0.25">
      <c r="B254" s="403"/>
      <c r="C254" s="403"/>
      <c r="D254" s="403"/>
      <c r="E254" s="403"/>
      <c r="F254" s="403"/>
      <c r="G254" s="37"/>
      <c r="H254" s="265"/>
      <c r="I254" s="266"/>
      <c r="J254" s="266"/>
      <c r="K254" s="266"/>
      <c r="L254" s="287"/>
      <c r="M254" s="51"/>
      <c r="N254" s="266"/>
      <c r="Q254" s="266"/>
      <c r="R254" s="266"/>
      <c r="S254" s="266"/>
      <c r="T254" s="266"/>
      <c r="U254" s="266"/>
      <c r="V254" s="266"/>
      <c r="W254" s="266"/>
      <c r="X254" s="266"/>
      <c r="Y254" s="266"/>
      <c r="Z254" s="266"/>
      <c r="AA254" s="266"/>
      <c r="AB254" s="266"/>
      <c r="AC254" s="266"/>
      <c r="AD254" s="266"/>
      <c r="AE254" s="266"/>
      <c r="AF254" s="266"/>
      <c r="AG254" s="266"/>
      <c r="AH254" s="266"/>
      <c r="AI254" s="266"/>
      <c r="AJ254" s="266"/>
      <c r="AK254" s="266"/>
      <c r="AL254" s="266"/>
      <c r="AM254" s="266"/>
      <c r="AN254" s="266"/>
      <c r="AP254" s="266"/>
      <c r="AQ254" s="266"/>
    </row>
    <row r="255" spans="2:43" s="63" customFormat="1" x14ac:dyDescent="0.25">
      <c r="B255" s="403"/>
      <c r="C255" s="403"/>
      <c r="D255" s="403"/>
      <c r="E255" s="403"/>
      <c r="F255" s="403"/>
      <c r="G255" s="37"/>
      <c r="H255" s="265"/>
      <c r="I255" s="266"/>
      <c r="J255" s="266"/>
      <c r="K255" s="266"/>
      <c r="L255" s="287"/>
      <c r="M255" s="51"/>
      <c r="N255" s="266"/>
      <c r="Q255" s="266"/>
      <c r="R255" s="266"/>
      <c r="S255" s="266"/>
      <c r="T255" s="266"/>
      <c r="U255" s="266"/>
      <c r="V255" s="266"/>
      <c r="W255" s="266"/>
      <c r="X255" s="266"/>
      <c r="Y255" s="266"/>
      <c r="Z255" s="266"/>
      <c r="AA255" s="266"/>
      <c r="AB255" s="266"/>
      <c r="AC255" s="266"/>
      <c r="AD255" s="266"/>
      <c r="AE255" s="266"/>
      <c r="AF255" s="266"/>
      <c r="AG255" s="266"/>
      <c r="AH255" s="266"/>
      <c r="AI255" s="266"/>
      <c r="AJ255" s="266"/>
      <c r="AK255" s="266"/>
      <c r="AL255" s="266"/>
      <c r="AM255" s="266"/>
      <c r="AN255" s="266"/>
      <c r="AP255" s="266"/>
      <c r="AQ255" s="266"/>
    </row>
    <row r="256" spans="2:43" s="63" customFormat="1" x14ac:dyDescent="0.25">
      <c r="B256" s="403"/>
      <c r="C256" s="403"/>
      <c r="D256" s="403"/>
      <c r="E256" s="403"/>
      <c r="F256" s="403"/>
      <c r="G256" s="37"/>
      <c r="H256" s="265"/>
      <c r="I256" s="266"/>
      <c r="J256" s="266"/>
      <c r="K256" s="266"/>
      <c r="L256" s="287"/>
      <c r="M256" s="51"/>
      <c r="N256" s="266"/>
      <c r="Q256" s="266"/>
      <c r="R256" s="266"/>
      <c r="S256" s="266"/>
      <c r="T256" s="266"/>
      <c r="U256" s="266"/>
      <c r="V256" s="266"/>
      <c r="W256" s="266"/>
      <c r="X256" s="266"/>
      <c r="Y256" s="266"/>
      <c r="Z256" s="266"/>
      <c r="AA256" s="266"/>
      <c r="AB256" s="266"/>
      <c r="AC256" s="266"/>
      <c r="AD256" s="266"/>
      <c r="AE256" s="266"/>
      <c r="AF256" s="266"/>
      <c r="AG256" s="266"/>
      <c r="AH256" s="266"/>
      <c r="AI256" s="266"/>
      <c r="AJ256" s="266"/>
      <c r="AK256" s="266"/>
      <c r="AL256" s="266"/>
      <c r="AM256" s="266"/>
      <c r="AN256" s="266"/>
      <c r="AP256" s="266"/>
      <c r="AQ256" s="266"/>
    </row>
    <row r="257" spans="2:43" s="63" customFormat="1" x14ac:dyDescent="0.25">
      <c r="B257" s="404"/>
      <c r="C257" s="404"/>
      <c r="D257" s="404"/>
      <c r="E257" s="404"/>
      <c r="F257" s="404"/>
      <c r="G257" s="37"/>
      <c r="H257" s="265"/>
      <c r="I257" s="266"/>
      <c r="J257" s="266"/>
      <c r="K257" s="266"/>
      <c r="L257" s="287"/>
      <c r="M257" s="51"/>
      <c r="N257" s="266"/>
      <c r="Q257" s="266"/>
      <c r="R257" s="266"/>
      <c r="S257" s="266"/>
      <c r="T257" s="266"/>
      <c r="U257" s="266"/>
      <c r="V257" s="266"/>
      <c r="W257" s="266"/>
      <c r="X257" s="266"/>
      <c r="Y257" s="266"/>
      <c r="Z257" s="266"/>
      <c r="AA257" s="266"/>
      <c r="AB257" s="266"/>
      <c r="AC257" s="266"/>
      <c r="AD257" s="266"/>
      <c r="AE257" s="266"/>
      <c r="AF257" s="266"/>
      <c r="AG257" s="266"/>
      <c r="AH257" s="266"/>
      <c r="AI257" s="266"/>
      <c r="AJ257" s="266"/>
      <c r="AK257" s="266"/>
      <c r="AL257" s="266"/>
      <c r="AM257" s="266"/>
      <c r="AN257" s="266"/>
      <c r="AP257" s="266"/>
      <c r="AQ257" s="266"/>
    </row>
    <row r="258" spans="2:43" s="63" customFormat="1" x14ac:dyDescent="0.25">
      <c r="B258" s="404"/>
      <c r="C258" s="404"/>
      <c r="D258" s="404"/>
      <c r="E258" s="404"/>
      <c r="F258" s="404"/>
      <c r="G258" s="37"/>
      <c r="H258" s="265"/>
      <c r="I258" s="266"/>
      <c r="J258" s="266"/>
      <c r="K258" s="266"/>
      <c r="L258" s="287"/>
      <c r="M258" s="51"/>
      <c r="N258" s="266"/>
      <c r="Q258" s="266"/>
      <c r="R258" s="266"/>
      <c r="S258" s="266"/>
      <c r="T258" s="266"/>
      <c r="U258" s="266"/>
      <c r="V258" s="266"/>
      <c r="W258" s="266"/>
      <c r="X258" s="266"/>
      <c r="Y258" s="266"/>
      <c r="Z258" s="266"/>
      <c r="AA258" s="266"/>
      <c r="AB258" s="266"/>
      <c r="AC258" s="266"/>
      <c r="AD258" s="266"/>
      <c r="AE258" s="266"/>
      <c r="AF258" s="266"/>
      <c r="AG258" s="266"/>
      <c r="AH258" s="266"/>
      <c r="AI258" s="266"/>
      <c r="AJ258" s="266"/>
      <c r="AK258" s="266"/>
      <c r="AL258" s="266"/>
      <c r="AM258" s="266"/>
      <c r="AN258" s="266"/>
      <c r="AP258" s="266"/>
      <c r="AQ258" s="266"/>
    </row>
    <row r="259" spans="2:43" s="63" customFormat="1" x14ac:dyDescent="0.25">
      <c r="B259" s="404"/>
      <c r="C259" s="404"/>
      <c r="D259" s="404"/>
      <c r="E259" s="404"/>
      <c r="F259" s="404"/>
      <c r="G259" s="37"/>
      <c r="H259" s="265"/>
      <c r="I259" s="266"/>
      <c r="J259" s="266"/>
      <c r="K259" s="266"/>
      <c r="L259" s="287"/>
      <c r="M259" s="51"/>
      <c r="N259" s="266"/>
      <c r="Q259" s="266"/>
      <c r="R259" s="266"/>
      <c r="S259" s="266"/>
      <c r="T259" s="266"/>
      <c r="U259" s="266"/>
      <c r="V259" s="266"/>
      <c r="W259" s="266"/>
      <c r="X259" s="266"/>
      <c r="Y259" s="266"/>
      <c r="Z259" s="266"/>
      <c r="AA259" s="266"/>
      <c r="AB259" s="266"/>
      <c r="AC259" s="266"/>
      <c r="AD259" s="266"/>
      <c r="AE259" s="266"/>
      <c r="AF259" s="266"/>
      <c r="AG259" s="266"/>
      <c r="AH259" s="266"/>
      <c r="AI259" s="266"/>
      <c r="AJ259" s="266"/>
      <c r="AK259" s="266"/>
      <c r="AL259" s="266"/>
      <c r="AM259" s="266"/>
      <c r="AN259" s="266"/>
      <c r="AP259" s="266"/>
      <c r="AQ259" s="266"/>
    </row>
    <row r="260" spans="2:43" s="63" customFormat="1" x14ac:dyDescent="0.25">
      <c r="B260" s="404"/>
      <c r="C260" s="404"/>
      <c r="D260" s="404"/>
      <c r="E260" s="404"/>
      <c r="F260" s="404"/>
      <c r="G260" s="37"/>
      <c r="H260" s="265"/>
      <c r="I260" s="266"/>
      <c r="J260" s="266"/>
      <c r="K260" s="266"/>
      <c r="L260" s="287"/>
      <c r="M260" s="51"/>
      <c r="N260" s="266"/>
      <c r="Q260" s="266"/>
      <c r="R260" s="266"/>
      <c r="S260" s="266"/>
      <c r="T260" s="266"/>
      <c r="U260" s="266"/>
      <c r="V260" s="266"/>
      <c r="W260" s="266"/>
      <c r="X260" s="266"/>
      <c r="Y260" s="266"/>
      <c r="Z260" s="266"/>
      <c r="AA260" s="266"/>
      <c r="AB260" s="266"/>
      <c r="AC260" s="266"/>
      <c r="AD260" s="266"/>
      <c r="AE260" s="266"/>
      <c r="AF260" s="266"/>
      <c r="AG260" s="266"/>
      <c r="AH260" s="266"/>
      <c r="AI260" s="266"/>
      <c r="AJ260" s="266"/>
      <c r="AK260" s="266"/>
      <c r="AL260" s="266"/>
      <c r="AM260" s="266"/>
      <c r="AN260" s="266"/>
      <c r="AP260" s="266"/>
      <c r="AQ260" s="266"/>
    </row>
    <row r="261" spans="2:43" s="63" customFormat="1" x14ac:dyDescent="0.25">
      <c r="B261" s="404"/>
      <c r="C261" s="404"/>
      <c r="D261" s="404"/>
      <c r="E261" s="404"/>
      <c r="F261" s="404"/>
      <c r="G261" s="37"/>
      <c r="H261" s="265"/>
      <c r="I261" s="266"/>
      <c r="J261" s="266"/>
      <c r="K261" s="266"/>
      <c r="L261" s="287"/>
      <c r="M261" s="51"/>
      <c r="N261" s="266"/>
      <c r="Q261" s="266"/>
      <c r="R261" s="266"/>
      <c r="S261" s="266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266"/>
      <c r="AL261" s="266"/>
      <c r="AM261" s="266"/>
      <c r="AN261" s="266"/>
      <c r="AP261" s="266"/>
      <c r="AQ261" s="266"/>
    </row>
    <row r="262" spans="2:43" s="63" customFormat="1" x14ac:dyDescent="0.25">
      <c r="B262" s="404"/>
      <c r="C262" s="404"/>
      <c r="D262" s="404"/>
      <c r="E262" s="404"/>
      <c r="F262" s="404"/>
      <c r="G262" s="37"/>
      <c r="H262" s="265"/>
      <c r="I262" s="266"/>
      <c r="J262" s="266"/>
      <c r="K262" s="266"/>
      <c r="L262" s="287"/>
      <c r="M262" s="51"/>
      <c r="N262" s="266"/>
      <c r="Q262" s="266"/>
      <c r="R262" s="266"/>
      <c r="S262" s="266"/>
      <c r="T262" s="266"/>
      <c r="U262" s="266"/>
      <c r="V262" s="266"/>
      <c r="W262" s="266"/>
      <c r="X262" s="266"/>
      <c r="Y262" s="266"/>
      <c r="Z262" s="266"/>
      <c r="AA262" s="266"/>
      <c r="AB262" s="266"/>
      <c r="AC262" s="266"/>
      <c r="AD262" s="266"/>
      <c r="AE262" s="266"/>
      <c r="AF262" s="266"/>
      <c r="AG262" s="266"/>
      <c r="AH262" s="266"/>
      <c r="AI262" s="266"/>
      <c r="AJ262" s="266"/>
      <c r="AK262" s="266"/>
      <c r="AL262" s="266"/>
      <c r="AM262" s="266"/>
      <c r="AN262" s="266"/>
      <c r="AP262" s="266"/>
      <c r="AQ262" s="266"/>
    </row>
    <row r="263" spans="2:43" s="63" customFormat="1" x14ac:dyDescent="0.25">
      <c r="B263" s="404"/>
      <c r="C263" s="404"/>
      <c r="D263" s="404"/>
      <c r="E263" s="404"/>
      <c r="F263" s="404"/>
      <c r="G263" s="37"/>
      <c r="H263" s="265"/>
      <c r="I263" s="266"/>
      <c r="J263" s="266"/>
      <c r="K263" s="266"/>
      <c r="L263" s="287"/>
      <c r="M263" s="51"/>
      <c r="N263" s="266"/>
      <c r="Q263" s="266"/>
      <c r="R263" s="266"/>
      <c r="S263" s="266"/>
      <c r="T263" s="266"/>
      <c r="U263" s="266"/>
      <c r="V263" s="266"/>
      <c r="W263" s="266"/>
      <c r="X263" s="266"/>
      <c r="Y263" s="266"/>
      <c r="Z263" s="266"/>
      <c r="AA263" s="266"/>
      <c r="AB263" s="266"/>
      <c r="AC263" s="266"/>
      <c r="AD263" s="266"/>
      <c r="AE263" s="266"/>
      <c r="AF263" s="266"/>
      <c r="AG263" s="266"/>
      <c r="AH263" s="266"/>
      <c r="AI263" s="266"/>
      <c r="AJ263" s="266"/>
      <c r="AK263" s="266"/>
      <c r="AL263" s="266"/>
      <c r="AM263" s="266"/>
      <c r="AN263" s="266"/>
      <c r="AP263" s="266"/>
      <c r="AQ263" s="266"/>
    </row>
    <row r="264" spans="2:43" s="63" customFormat="1" x14ac:dyDescent="0.25">
      <c r="B264" s="404"/>
      <c r="C264" s="404"/>
      <c r="D264" s="404"/>
      <c r="E264" s="404"/>
      <c r="F264" s="404"/>
      <c r="G264" s="37"/>
      <c r="H264" s="265"/>
      <c r="I264" s="266"/>
      <c r="J264" s="266"/>
      <c r="K264" s="266"/>
      <c r="L264" s="287"/>
      <c r="M264" s="51"/>
      <c r="N264" s="266"/>
      <c r="Q264" s="266"/>
      <c r="R264" s="266"/>
      <c r="S264" s="266"/>
      <c r="T264" s="266"/>
      <c r="U264" s="266"/>
      <c r="V264" s="266"/>
      <c r="W264" s="266"/>
      <c r="X264" s="266"/>
      <c r="Y264" s="266"/>
      <c r="Z264" s="266"/>
      <c r="AA264" s="266"/>
      <c r="AB264" s="266"/>
      <c r="AC264" s="266"/>
      <c r="AD264" s="266"/>
      <c r="AE264" s="266"/>
      <c r="AF264" s="266"/>
      <c r="AG264" s="266"/>
      <c r="AH264" s="266"/>
      <c r="AI264" s="266"/>
      <c r="AJ264" s="266"/>
      <c r="AK264" s="266"/>
      <c r="AL264" s="266"/>
      <c r="AM264" s="266"/>
      <c r="AN264" s="266"/>
      <c r="AP264" s="266"/>
      <c r="AQ264" s="266"/>
    </row>
    <row r="265" spans="2:43" s="63" customFormat="1" x14ac:dyDescent="0.25">
      <c r="B265" s="404"/>
      <c r="C265" s="404"/>
      <c r="D265" s="404"/>
      <c r="E265" s="404"/>
      <c r="F265" s="404"/>
      <c r="G265" s="37"/>
      <c r="H265" s="265"/>
      <c r="I265" s="266"/>
      <c r="J265" s="266"/>
      <c r="K265" s="266"/>
      <c r="L265" s="287"/>
      <c r="M265" s="51"/>
      <c r="N265" s="266"/>
      <c r="Q265" s="266"/>
      <c r="R265" s="266"/>
      <c r="S265" s="266"/>
      <c r="T265" s="266"/>
      <c r="U265" s="266"/>
      <c r="V265" s="266"/>
      <c r="W265" s="266"/>
      <c r="X265" s="266"/>
      <c r="Y265" s="266"/>
      <c r="Z265" s="266"/>
      <c r="AA265" s="266"/>
      <c r="AB265" s="266"/>
      <c r="AC265" s="266"/>
      <c r="AD265" s="266"/>
      <c r="AE265" s="266"/>
      <c r="AF265" s="266"/>
      <c r="AG265" s="266"/>
      <c r="AH265" s="266"/>
      <c r="AI265" s="266"/>
      <c r="AJ265" s="266"/>
      <c r="AK265" s="266"/>
      <c r="AL265" s="266"/>
      <c r="AM265" s="266"/>
      <c r="AN265" s="266"/>
      <c r="AP265" s="266"/>
      <c r="AQ265" s="266"/>
    </row>
    <row r="266" spans="2:43" s="63" customFormat="1" x14ac:dyDescent="0.25">
      <c r="B266" s="404"/>
      <c r="C266" s="404"/>
      <c r="D266" s="404"/>
      <c r="E266" s="404"/>
      <c r="F266" s="404"/>
      <c r="G266" s="37"/>
      <c r="H266" s="265"/>
      <c r="I266" s="266"/>
      <c r="J266" s="266"/>
      <c r="K266" s="266"/>
      <c r="L266" s="287"/>
      <c r="M266" s="51"/>
      <c r="N266" s="266"/>
      <c r="Q266" s="266"/>
      <c r="R266" s="266"/>
      <c r="S266" s="266"/>
      <c r="T266" s="266"/>
      <c r="U266" s="266"/>
      <c r="V266" s="266"/>
      <c r="W266" s="266"/>
      <c r="X266" s="266"/>
      <c r="Y266" s="266"/>
      <c r="Z266" s="266"/>
      <c r="AA266" s="266"/>
      <c r="AB266" s="266"/>
      <c r="AC266" s="266"/>
      <c r="AD266" s="266"/>
      <c r="AE266" s="266"/>
      <c r="AF266" s="266"/>
      <c r="AG266" s="266"/>
      <c r="AH266" s="266"/>
      <c r="AI266" s="266"/>
      <c r="AJ266" s="266"/>
      <c r="AK266" s="266"/>
      <c r="AL266" s="266"/>
      <c r="AM266" s="266"/>
      <c r="AN266" s="266"/>
      <c r="AP266" s="266"/>
      <c r="AQ266" s="266"/>
    </row>
    <row r="267" spans="2:43" s="63" customFormat="1" x14ac:dyDescent="0.25">
      <c r="B267" s="404"/>
      <c r="C267" s="404"/>
      <c r="D267" s="404"/>
      <c r="E267" s="404"/>
      <c r="F267" s="404"/>
      <c r="G267" s="37"/>
      <c r="H267" s="265"/>
      <c r="I267" s="266"/>
      <c r="J267" s="266"/>
      <c r="K267" s="266"/>
      <c r="L267" s="287"/>
      <c r="M267" s="51"/>
      <c r="N267" s="266"/>
      <c r="Q267" s="266"/>
      <c r="R267" s="266"/>
      <c r="S267" s="266"/>
      <c r="T267" s="266"/>
      <c r="U267" s="266"/>
      <c r="V267" s="266"/>
      <c r="W267" s="266"/>
      <c r="X267" s="266"/>
      <c r="Y267" s="266"/>
      <c r="Z267" s="266"/>
      <c r="AA267" s="266"/>
      <c r="AB267" s="266"/>
      <c r="AC267" s="266"/>
      <c r="AD267" s="266"/>
      <c r="AE267" s="266"/>
      <c r="AF267" s="266"/>
      <c r="AG267" s="266"/>
      <c r="AH267" s="266"/>
      <c r="AI267" s="266"/>
      <c r="AJ267" s="266"/>
      <c r="AK267" s="266"/>
      <c r="AL267" s="266"/>
      <c r="AM267" s="266"/>
      <c r="AN267" s="266"/>
      <c r="AP267" s="266"/>
      <c r="AQ267" s="266"/>
    </row>
    <row r="268" spans="2:43" s="63" customFormat="1" x14ac:dyDescent="0.25">
      <c r="B268" s="404"/>
      <c r="C268" s="404"/>
      <c r="D268" s="404"/>
      <c r="E268" s="404"/>
      <c r="F268" s="404"/>
      <c r="G268" s="37"/>
      <c r="H268" s="265"/>
      <c r="I268" s="266"/>
      <c r="J268" s="266"/>
      <c r="K268" s="266"/>
      <c r="L268" s="287"/>
      <c r="M268" s="51"/>
      <c r="N268" s="266"/>
      <c r="Q268" s="266"/>
      <c r="R268" s="266"/>
      <c r="S268" s="266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266"/>
      <c r="AL268" s="266"/>
      <c r="AM268" s="266"/>
      <c r="AN268" s="266"/>
      <c r="AP268" s="266"/>
      <c r="AQ268" s="266"/>
    </row>
    <row r="269" spans="2:43" s="63" customFormat="1" x14ac:dyDescent="0.25">
      <c r="B269" s="404"/>
      <c r="C269" s="404"/>
      <c r="D269" s="404"/>
      <c r="E269" s="404"/>
      <c r="F269" s="404"/>
      <c r="G269" s="37"/>
      <c r="H269" s="265"/>
      <c r="I269" s="266"/>
      <c r="J269" s="266"/>
      <c r="K269" s="266"/>
      <c r="L269" s="287"/>
      <c r="M269" s="51"/>
      <c r="N269" s="266"/>
      <c r="Q269" s="266"/>
      <c r="R269" s="266"/>
      <c r="S269" s="266"/>
      <c r="T269" s="266"/>
      <c r="U269" s="266"/>
      <c r="V269" s="266"/>
      <c r="W269" s="266"/>
      <c r="X269" s="266"/>
      <c r="Y269" s="266"/>
      <c r="Z269" s="266"/>
      <c r="AA269" s="266"/>
      <c r="AB269" s="266"/>
      <c r="AC269" s="266"/>
      <c r="AD269" s="266"/>
      <c r="AE269" s="266"/>
      <c r="AF269" s="266"/>
      <c r="AG269" s="266"/>
      <c r="AH269" s="266"/>
      <c r="AI269" s="266"/>
      <c r="AJ269" s="266"/>
      <c r="AK269" s="266"/>
      <c r="AL269" s="266"/>
      <c r="AM269" s="266"/>
      <c r="AN269" s="266"/>
      <c r="AP269" s="266"/>
      <c r="AQ269" s="266"/>
    </row>
    <row r="270" spans="2:43" s="63" customFormat="1" x14ac:dyDescent="0.25">
      <c r="B270" s="404"/>
      <c r="C270" s="404"/>
      <c r="D270" s="404"/>
      <c r="E270" s="404"/>
      <c r="F270" s="404"/>
      <c r="G270" s="37"/>
      <c r="H270" s="265"/>
      <c r="I270" s="266"/>
      <c r="J270" s="266"/>
      <c r="K270" s="266"/>
      <c r="L270" s="287"/>
      <c r="M270" s="51"/>
      <c r="N270" s="266"/>
      <c r="Q270" s="266"/>
      <c r="R270" s="266"/>
      <c r="S270" s="266"/>
      <c r="T270" s="266"/>
      <c r="U270" s="266"/>
      <c r="V270" s="266"/>
      <c r="W270" s="266"/>
      <c r="X270" s="266"/>
      <c r="Y270" s="266"/>
      <c r="Z270" s="266"/>
      <c r="AA270" s="266"/>
      <c r="AB270" s="266"/>
      <c r="AC270" s="266"/>
      <c r="AD270" s="266"/>
      <c r="AE270" s="266"/>
      <c r="AF270" s="266"/>
      <c r="AG270" s="266"/>
      <c r="AH270" s="266"/>
      <c r="AI270" s="266"/>
      <c r="AJ270" s="266"/>
      <c r="AK270" s="266"/>
      <c r="AL270" s="266"/>
      <c r="AM270" s="266"/>
      <c r="AN270" s="266"/>
      <c r="AP270" s="266"/>
      <c r="AQ270" s="266"/>
    </row>
    <row r="271" spans="2:43" s="63" customFormat="1" x14ac:dyDescent="0.25">
      <c r="B271" s="404"/>
      <c r="C271" s="404"/>
      <c r="D271" s="404"/>
      <c r="E271" s="404"/>
      <c r="F271" s="404"/>
      <c r="G271" s="37"/>
      <c r="H271" s="265"/>
      <c r="I271" s="266"/>
      <c r="J271" s="266"/>
      <c r="K271" s="266"/>
      <c r="L271" s="287"/>
      <c r="M271" s="51"/>
      <c r="N271" s="266"/>
      <c r="Q271" s="266"/>
      <c r="R271" s="266"/>
      <c r="S271" s="266"/>
      <c r="T271" s="266"/>
      <c r="U271" s="266"/>
      <c r="V271" s="266"/>
      <c r="W271" s="266"/>
      <c r="X271" s="266"/>
      <c r="Y271" s="266"/>
      <c r="Z271" s="266"/>
      <c r="AA271" s="266"/>
      <c r="AB271" s="266"/>
      <c r="AC271" s="266"/>
      <c r="AD271" s="266"/>
      <c r="AE271" s="266"/>
      <c r="AF271" s="266"/>
      <c r="AG271" s="266"/>
      <c r="AH271" s="266"/>
      <c r="AI271" s="266"/>
      <c r="AJ271" s="266"/>
      <c r="AK271" s="266"/>
      <c r="AL271" s="266"/>
      <c r="AM271" s="266"/>
      <c r="AN271" s="266"/>
      <c r="AP271" s="266"/>
      <c r="AQ271" s="266"/>
    </row>
    <row r="272" spans="2:43" s="63" customFormat="1" x14ac:dyDescent="0.25">
      <c r="B272" s="404"/>
      <c r="C272" s="404"/>
      <c r="D272" s="404"/>
      <c r="E272" s="404"/>
      <c r="F272" s="404"/>
      <c r="G272" s="37"/>
      <c r="H272" s="265"/>
      <c r="I272" s="266"/>
      <c r="J272" s="266"/>
      <c r="K272" s="266"/>
      <c r="L272" s="287"/>
      <c r="M272" s="51"/>
      <c r="N272" s="266"/>
      <c r="Q272" s="266"/>
      <c r="R272" s="266"/>
      <c r="S272" s="266"/>
      <c r="T272" s="266"/>
      <c r="U272" s="266"/>
      <c r="V272" s="266"/>
      <c r="W272" s="266"/>
      <c r="X272" s="266"/>
      <c r="Y272" s="266"/>
      <c r="Z272" s="266"/>
      <c r="AA272" s="266"/>
      <c r="AB272" s="266"/>
      <c r="AC272" s="266"/>
      <c r="AD272" s="266"/>
      <c r="AE272" s="266"/>
      <c r="AF272" s="266"/>
      <c r="AG272" s="266"/>
      <c r="AH272" s="266"/>
      <c r="AI272" s="266"/>
      <c r="AJ272" s="266"/>
      <c r="AK272" s="266"/>
      <c r="AL272" s="266"/>
      <c r="AM272" s="266"/>
      <c r="AN272" s="266"/>
      <c r="AP272" s="266"/>
      <c r="AQ272" s="266"/>
    </row>
    <row r="273" spans="2:43" s="63" customFormat="1" x14ac:dyDescent="0.25">
      <c r="B273" s="404"/>
      <c r="C273" s="404"/>
      <c r="D273" s="404"/>
      <c r="E273" s="404"/>
      <c r="F273" s="404"/>
      <c r="G273" s="37"/>
      <c r="H273" s="265"/>
      <c r="I273" s="266"/>
      <c r="J273" s="266"/>
      <c r="K273" s="266"/>
      <c r="L273" s="287"/>
      <c r="M273" s="51"/>
      <c r="N273" s="266"/>
      <c r="Q273" s="266"/>
      <c r="R273" s="266"/>
      <c r="S273" s="266"/>
      <c r="T273" s="266"/>
      <c r="U273" s="266"/>
      <c r="V273" s="266"/>
      <c r="W273" s="266"/>
      <c r="X273" s="266"/>
      <c r="Y273" s="266"/>
      <c r="Z273" s="266"/>
      <c r="AA273" s="266"/>
      <c r="AB273" s="266"/>
      <c r="AC273" s="266"/>
      <c r="AD273" s="266"/>
      <c r="AE273" s="266"/>
      <c r="AF273" s="266"/>
      <c r="AG273" s="266"/>
      <c r="AH273" s="266"/>
      <c r="AI273" s="266"/>
      <c r="AJ273" s="266"/>
      <c r="AK273" s="266"/>
      <c r="AL273" s="266"/>
      <c r="AM273" s="266"/>
      <c r="AN273" s="266"/>
      <c r="AP273" s="266"/>
      <c r="AQ273" s="266"/>
    </row>
    <row r="274" spans="2:43" s="63" customFormat="1" x14ac:dyDescent="0.25">
      <c r="B274" s="404"/>
      <c r="C274" s="404"/>
      <c r="D274" s="404"/>
      <c r="E274" s="404"/>
      <c r="F274" s="404"/>
      <c r="G274" s="37"/>
      <c r="H274" s="265"/>
      <c r="I274" s="266"/>
      <c r="J274" s="266"/>
      <c r="K274" s="266"/>
      <c r="L274" s="287"/>
      <c r="M274" s="51"/>
      <c r="N274" s="266"/>
      <c r="Q274" s="266"/>
      <c r="R274" s="266"/>
      <c r="S274" s="266"/>
      <c r="T274" s="266"/>
      <c r="U274" s="266"/>
      <c r="V274" s="266"/>
      <c r="W274" s="266"/>
      <c r="X274" s="266"/>
      <c r="Y274" s="266"/>
      <c r="Z274" s="266"/>
      <c r="AA274" s="266"/>
      <c r="AB274" s="266"/>
      <c r="AC274" s="266"/>
      <c r="AD274" s="266"/>
      <c r="AE274" s="266"/>
      <c r="AF274" s="266"/>
      <c r="AG274" s="266"/>
      <c r="AH274" s="266"/>
      <c r="AI274" s="266"/>
      <c r="AJ274" s="266"/>
      <c r="AK274" s="266"/>
      <c r="AL274" s="266"/>
      <c r="AM274" s="266"/>
      <c r="AN274" s="266"/>
      <c r="AP274" s="266"/>
      <c r="AQ274" s="266"/>
    </row>
    <row r="275" spans="2:43" s="63" customFormat="1" x14ac:dyDescent="0.25">
      <c r="B275" s="404"/>
      <c r="C275" s="404"/>
      <c r="D275" s="404"/>
      <c r="E275" s="404"/>
      <c r="F275" s="404"/>
      <c r="G275" s="37"/>
      <c r="H275" s="265"/>
      <c r="I275" s="266"/>
      <c r="J275" s="266"/>
      <c r="K275" s="266"/>
      <c r="L275" s="287"/>
      <c r="M275" s="51"/>
      <c r="N275" s="266"/>
      <c r="Q275" s="266"/>
      <c r="R275" s="266"/>
      <c r="S275" s="266"/>
      <c r="T275" s="266"/>
      <c r="U275" s="266"/>
      <c r="V275" s="266"/>
      <c r="W275" s="266"/>
      <c r="X275" s="266"/>
      <c r="Y275" s="266"/>
      <c r="Z275" s="266"/>
      <c r="AA275" s="266"/>
      <c r="AB275" s="266"/>
      <c r="AC275" s="266"/>
      <c r="AD275" s="266"/>
      <c r="AE275" s="266"/>
      <c r="AF275" s="266"/>
      <c r="AG275" s="266"/>
      <c r="AH275" s="266"/>
      <c r="AI275" s="266"/>
      <c r="AJ275" s="266"/>
      <c r="AK275" s="266"/>
      <c r="AL275" s="266"/>
      <c r="AM275" s="266"/>
      <c r="AN275" s="266"/>
      <c r="AP275" s="266"/>
      <c r="AQ275" s="266"/>
    </row>
    <row r="276" spans="2:43" s="63" customFormat="1" x14ac:dyDescent="0.25">
      <c r="B276" s="404"/>
      <c r="C276" s="404"/>
      <c r="D276" s="404"/>
      <c r="E276" s="404"/>
      <c r="F276" s="404"/>
      <c r="G276" s="37"/>
      <c r="H276" s="265"/>
      <c r="I276" s="266"/>
      <c r="J276" s="266"/>
      <c r="K276" s="266"/>
      <c r="L276" s="287"/>
      <c r="M276" s="51"/>
      <c r="N276" s="266"/>
      <c r="Q276" s="266"/>
      <c r="R276" s="266"/>
      <c r="S276" s="266"/>
      <c r="T276" s="266"/>
      <c r="U276" s="266"/>
      <c r="V276" s="266"/>
      <c r="W276" s="266"/>
      <c r="X276" s="266"/>
      <c r="Y276" s="266"/>
      <c r="Z276" s="266"/>
      <c r="AA276" s="266"/>
      <c r="AB276" s="266"/>
      <c r="AC276" s="266"/>
      <c r="AD276" s="266"/>
      <c r="AE276" s="266"/>
      <c r="AF276" s="266"/>
      <c r="AG276" s="266"/>
      <c r="AH276" s="266"/>
      <c r="AI276" s="266"/>
      <c r="AJ276" s="266"/>
      <c r="AK276" s="266"/>
      <c r="AL276" s="266"/>
      <c r="AM276" s="266"/>
      <c r="AN276" s="266"/>
      <c r="AP276" s="266"/>
      <c r="AQ276" s="266"/>
    </row>
    <row r="277" spans="2:43" s="63" customFormat="1" x14ac:dyDescent="0.25">
      <c r="B277" s="404"/>
      <c r="C277" s="404"/>
      <c r="D277" s="404"/>
      <c r="E277" s="404"/>
      <c r="F277" s="404"/>
      <c r="G277" s="37"/>
      <c r="H277" s="265"/>
      <c r="I277" s="266"/>
      <c r="J277" s="266"/>
      <c r="K277" s="266"/>
      <c r="L277" s="287"/>
      <c r="M277" s="51"/>
      <c r="N277" s="266"/>
      <c r="Q277" s="266"/>
      <c r="R277" s="266"/>
      <c r="S277" s="266"/>
      <c r="T277" s="266"/>
      <c r="U277" s="266"/>
      <c r="V277" s="266"/>
      <c r="W277" s="266"/>
      <c r="X277" s="266"/>
      <c r="Y277" s="266"/>
      <c r="Z277" s="266"/>
      <c r="AA277" s="266"/>
      <c r="AB277" s="266"/>
      <c r="AC277" s="266"/>
      <c r="AD277" s="266"/>
      <c r="AE277" s="266"/>
      <c r="AF277" s="266"/>
      <c r="AG277" s="266"/>
      <c r="AH277" s="266"/>
      <c r="AI277" s="266"/>
      <c r="AJ277" s="266"/>
      <c r="AK277" s="266"/>
      <c r="AL277" s="266"/>
      <c r="AM277" s="266"/>
      <c r="AN277" s="266"/>
      <c r="AP277" s="266"/>
      <c r="AQ277" s="266"/>
    </row>
    <row r="278" spans="2:43" s="63" customFormat="1" x14ac:dyDescent="0.25">
      <c r="B278" s="404"/>
      <c r="C278" s="404"/>
      <c r="D278" s="404"/>
      <c r="E278" s="404"/>
      <c r="F278" s="404"/>
      <c r="G278" s="37"/>
      <c r="H278" s="265"/>
      <c r="I278" s="266"/>
      <c r="J278" s="266"/>
      <c r="K278" s="266"/>
      <c r="L278" s="287"/>
      <c r="M278" s="51"/>
      <c r="N278" s="266"/>
      <c r="Q278" s="266"/>
      <c r="R278" s="266"/>
      <c r="S278" s="266"/>
      <c r="T278" s="266"/>
      <c r="U278" s="266"/>
      <c r="V278" s="266"/>
      <c r="W278" s="266"/>
      <c r="X278" s="266"/>
      <c r="Y278" s="266"/>
      <c r="Z278" s="266"/>
      <c r="AA278" s="266"/>
      <c r="AB278" s="266"/>
      <c r="AC278" s="266"/>
      <c r="AD278" s="266"/>
      <c r="AE278" s="266"/>
      <c r="AF278" s="266"/>
      <c r="AG278" s="266"/>
      <c r="AH278" s="266"/>
      <c r="AI278" s="266"/>
      <c r="AJ278" s="266"/>
      <c r="AK278" s="266"/>
      <c r="AL278" s="266"/>
      <c r="AM278" s="266"/>
      <c r="AN278" s="266"/>
      <c r="AP278" s="266"/>
      <c r="AQ278" s="266"/>
    </row>
    <row r="279" spans="2:43" s="63" customFormat="1" x14ac:dyDescent="0.25">
      <c r="B279" s="404"/>
      <c r="C279" s="404"/>
      <c r="D279" s="404"/>
      <c r="E279" s="404"/>
      <c r="F279" s="404"/>
      <c r="G279" s="37"/>
      <c r="H279" s="265"/>
      <c r="I279" s="266"/>
      <c r="J279" s="266"/>
      <c r="K279" s="266"/>
      <c r="L279" s="287"/>
      <c r="M279" s="51"/>
      <c r="N279" s="266"/>
      <c r="Q279" s="266"/>
      <c r="R279" s="266"/>
      <c r="S279" s="266"/>
      <c r="T279" s="266"/>
      <c r="U279" s="266"/>
      <c r="V279" s="266"/>
      <c r="W279" s="266"/>
      <c r="X279" s="266"/>
      <c r="Y279" s="266"/>
      <c r="Z279" s="266"/>
      <c r="AA279" s="266"/>
      <c r="AB279" s="266"/>
      <c r="AC279" s="266"/>
      <c r="AD279" s="266"/>
      <c r="AE279" s="266"/>
      <c r="AF279" s="266"/>
      <c r="AG279" s="266"/>
      <c r="AH279" s="266"/>
      <c r="AI279" s="266"/>
      <c r="AJ279" s="266"/>
      <c r="AK279" s="266"/>
      <c r="AL279" s="266"/>
      <c r="AM279" s="266"/>
      <c r="AN279" s="266"/>
      <c r="AP279" s="266"/>
      <c r="AQ279" s="266"/>
    </row>
    <row r="280" spans="2:43" s="63" customFormat="1" x14ac:dyDescent="0.25">
      <c r="B280" s="404"/>
      <c r="C280" s="404"/>
      <c r="D280" s="404"/>
      <c r="E280" s="404"/>
      <c r="F280" s="404"/>
      <c r="G280" s="37"/>
      <c r="H280" s="265"/>
      <c r="I280" s="266"/>
      <c r="J280" s="266"/>
      <c r="K280" s="266"/>
      <c r="L280" s="287"/>
      <c r="M280" s="51"/>
      <c r="N280" s="266"/>
      <c r="Q280" s="266"/>
      <c r="R280" s="266"/>
      <c r="S280" s="266"/>
      <c r="T280" s="266"/>
      <c r="U280" s="266"/>
      <c r="V280" s="266"/>
      <c r="W280" s="266"/>
      <c r="X280" s="266"/>
      <c r="Y280" s="266"/>
      <c r="Z280" s="266"/>
      <c r="AA280" s="266"/>
      <c r="AB280" s="266"/>
      <c r="AC280" s="266"/>
      <c r="AD280" s="266"/>
      <c r="AE280" s="266"/>
      <c r="AF280" s="266"/>
      <c r="AG280" s="266"/>
      <c r="AH280" s="266"/>
      <c r="AI280" s="266"/>
      <c r="AJ280" s="266"/>
      <c r="AK280" s="266"/>
      <c r="AL280" s="266"/>
      <c r="AM280" s="266"/>
      <c r="AN280" s="266"/>
      <c r="AP280" s="266"/>
      <c r="AQ280" s="266"/>
    </row>
    <row r="281" spans="2:43" s="63" customFormat="1" x14ac:dyDescent="0.25">
      <c r="B281" s="404"/>
      <c r="C281" s="404"/>
      <c r="D281" s="404"/>
      <c r="E281" s="404"/>
      <c r="F281" s="404"/>
      <c r="G281" s="37"/>
      <c r="H281" s="265"/>
      <c r="I281" s="266"/>
      <c r="J281" s="266"/>
      <c r="K281" s="266"/>
      <c r="L281" s="287"/>
      <c r="M281" s="51"/>
      <c r="N281" s="266"/>
      <c r="O281" s="266"/>
      <c r="P281" s="266"/>
      <c r="Q281" s="266"/>
      <c r="R281" s="266"/>
      <c r="S281" s="266"/>
      <c r="T281" s="266"/>
      <c r="U281" s="266"/>
      <c r="V281" s="266"/>
      <c r="W281" s="266"/>
      <c r="X281" s="266"/>
      <c r="Y281" s="266"/>
      <c r="Z281" s="266"/>
      <c r="AA281" s="266"/>
      <c r="AB281" s="266"/>
      <c r="AC281" s="266"/>
      <c r="AD281" s="266"/>
      <c r="AE281" s="266"/>
      <c r="AF281" s="266"/>
      <c r="AG281" s="266"/>
      <c r="AH281" s="266"/>
      <c r="AI281" s="266"/>
      <c r="AJ281" s="266"/>
      <c r="AK281" s="266"/>
      <c r="AL281" s="266"/>
      <c r="AM281" s="266"/>
      <c r="AN281" s="266"/>
      <c r="AP281" s="266"/>
      <c r="AQ281" s="266"/>
    </row>
    <row r="282" spans="2:43" s="63" customFormat="1" x14ac:dyDescent="0.25">
      <c r="B282" s="404"/>
      <c r="C282" s="404"/>
      <c r="D282" s="404"/>
      <c r="E282" s="404"/>
      <c r="F282" s="404"/>
      <c r="G282" s="37"/>
      <c r="H282" s="265"/>
      <c r="I282" s="266"/>
      <c r="J282" s="266"/>
      <c r="K282" s="266"/>
      <c r="L282" s="287"/>
      <c r="M282" s="51"/>
      <c r="N282" s="266"/>
      <c r="O282" s="266"/>
      <c r="P282" s="266"/>
      <c r="Q282" s="266"/>
      <c r="R282" s="266"/>
      <c r="S282" s="266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266"/>
      <c r="AL282" s="266"/>
      <c r="AM282" s="266"/>
      <c r="AN282" s="266"/>
      <c r="AP282" s="266"/>
      <c r="AQ282" s="266"/>
    </row>
    <row r="283" spans="2:43" s="63" customFormat="1" x14ac:dyDescent="0.25">
      <c r="B283" s="404"/>
      <c r="C283" s="404"/>
      <c r="D283" s="404"/>
      <c r="E283" s="404"/>
      <c r="F283" s="404"/>
      <c r="G283" s="37"/>
      <c r="H283" s="265"/>
      <c r="I283" s="266"/>
      <c r="J283" s="266"/>
      <c r="K283" s="266"/>
      <c r="L283" s="287"/>
      <c r="M283" s="51"/>
      <c r="N283" s="266"/>
      <c r="O283" s="266"/>
      <c r="P283" s="266"/>
      <c r="Q283" s="266"/>
      <c r="R283" s="266"/>
      <c r="S283" s="266"/>
      <c r="T283" s="266"/>
      <c r="U283" s="266"/>
      <c r="V283" s="266"/>
      <c r="W283" s="266"/>
      <c r="X283" s="266"/>
      <c r="Y283" s="266"/>
      <c r="Z283" s="266"/>
      <c r="AA283" s="266"/>
      <c r="AB283" s="266"/>
      <c r="AC283" s="266"/>
      <c r="AD283" s="266"/>
      <c r="AE283" s="266"/>
      <c r="AF283" s="266"/>
      <c r="AG283" s="266"/>
      <c r="AH283" s="266"/>
      <c r="AI283" s="266"/>
      <c r="AJ283" s="266"/>
      <c r="AK283" s="266"/>
      <c r="AL283" s="266"/>
      <c r="AM283" s="266"/>
      <c r="AN283" s="266"/>
      <c r="AP283" s="266"/>
      <c r="AQ283" s="266"/>
    </row>
    <row r="284" spans="2:43" s="63" customFormat="1" x14ac:dyDescent="0.25">
      <c r="B284" s="404"/>
      <c r="C284" s="404"/>
      <c r="D284" s="404"/>
      <c r="E284" s="404"/>
      <c r="F284" s="404"/>
      <c r="G284" s="37"/>
      <c r="H284" s="265"/>
      <c r="I284" s="266"/>
      <c r="J284" s="266"/>
      <c r="K284" s="266"/>
      <c r="L284" s="287"/>
      <c r="M284" s="51"/>
      <c r="N284" s="266"/>
      <c r="O284" s="266"/>
      <c r="P284" s="266"/>
      <c r="Q284" s="266"/>
      <c r="R284" s="266"/>
      <c r="S284" s="266"/>
      <c r="T284" s="266"/>
      <c r="U284" s="266"/>
      <c r="V284" s="266"/>
      <c r="W284" s="266"/>
      <c r="X284" s="266"/>
      <c r="Y284" s="266"/>
      <c r="Z284" s="266"/>
      <c r="AA284" s="266"/>
      <c r="AB284" s="266"/>
      <c r="AC284" s="266"/>
      <c r="AD284" s="266"/>
      <c r="AE284" s="266"/>
      <c r="AF284" s="266"/>
      <c r="AG284" s="266"/>
      <c r="AH284" s="266"/>
      <c r="AI284" s="266"/>
      <c r="AJ284" s="266"/>
      <c r="AK284" s="266"/>
      <c r="AL284" s="266"/>
      <c r="AM284" s="266"/>
      <c r="AN284" s="266"/>
      <c r="AP284" s="266"/>
      <c r="AQ284" s="266"/>
    </row>
    <row r="285" spans="2:43" s="63" customFormat="1" x14ac:dyDescent="0.25">
      <c r="B285" s="404"/>
      <c r="C285" s="404"/>
      <c r="D285" s="404"/>
      <c r="E285" s="404"/>
      <c r="F285" s="404"/>
      <c r="G285" s="37"/>
      <c r="H285" s="265"/>
      <c r="I285" s="266"/>
      <c r="J285" s="266"/>
      <c r="K285" s="266"/>
      <c r="L285" s="287"/>
      <c r="M285" s="51"/>
      <c r="N285" s="266"/>
      <c r="O285" s="266"/>
      <c r="P285" s="266"/>
      <c r="Q285" s="266"/>
      <c r="R285" s="266"/>
      <c r="S285" s="266"/>
      <c r="T285" s="266"/>
      <c r="U285" s="266"/>
      <c r="V285" s="266"/>
      <c r="W285" s="266"/>
      <c r="X285" s="266"/>
      <c r="Y285" s="266"/>
      <c r="Z285" s="266"/>
      <c r="AA285" s="266"/>
      <c r="AB285" s="266"/>
      <c r="AC285" s="266"/>
      <c r="AD285" s="266"/>
      <c r="AE285" s="266"/>
      <c r="AF285" s="266"/>
      <c r="AG285" s="266"/>
      <c r="AH285" s="266"/>
      <c r="AI285" s="266"/>
      <c r="AJ285" s="266"/>
      <c r="AK285" s="266"/>
      <c r="AL285" s="266"/>
      <c r="AM285" s="266"/>
      <c r="AN285" s="266"/>
      <c r="AP285" s="266"/>
      <c r="AQ285" s="266"/>
    </row>
    <row r="286" spans="2:43" s="63" customFormat="1" x14ac:dyDescent="0.25">
      <c r="B286" s="404"/>
      <c r="C286" s="404"/>
      <c r="D286" s="404"/>
      <c r="E286" s="404"/>
      <c r="F286" s="404"/>
      <c r="G286" s="37"/>
      <c r="H286" s="265"/>
      <c r="I286" s="266"/>
      <c r="J286" s="266"/>
      <c r="K286" s="266"/>
      <c r="L286" s="287"/>
      <c r="M286" s="51"/>
      <c r="N286" s="266"/>
      <c r="O286" s="266"/>
      <c r="P286" s="266"/>
      <c r="Q286" s="266"/>
      <c r="R286" s="266"/>
      <c r="S286" s="266"/>
      <c r="T286" s="266"/>
      <c r="U286" s="266"/>
      <c r="V286" s="266"/>
      <c r="W286" s="266"/>
      <c r="X286" s="266"/>
      <c r="Y286" s="266"/>
      <c r="Z286" s="266"/>
      <c r="AA286" s="266"/>
      <c r="AB286" s="266"/>
      <c r="AC286" s="266"/>
      <c r="AD286" s="266"/>
      <c r="AE286" s="266"/>
      <c r="AF286" s="266"/>
      <c r="AG286" s="266"/>
      <c r="AH286" s="266"/>
      <c r="AI286" s="266"/>
      <c r="AJ286" s="266"/>
      <c r="AK286" s="266"/>
      <c r="AL286" s="266"/>
      <c r="AM286" s="266"/>
      <c r="AN286" s="266"/>
      <c r="AP286" s="266"/>
      <c r="AQ286" s="266"/>
    </row>
    <row r="287" spans="2:43" s="63" customFormat="1" x14ac:dyDescent="0.25">
      <c r="B287" s="404"/>
      <c r="C287" s="404"/>
      <c r="D287" s="404"/>
      <c r="E287" s="404"/>
      <c r="F287" s="404"/>
      <c r="G287" s="37"/>
      <c r="H287" s="265"/>
      <c r="I287" s="266"/>
      <c r="J287" s="266"/>
      <c r="K287" s="266"/>
      <c r="L287" s="287"/>
      <c r="M287" s="51"/>
      <c r="N287" s="266"/>
      <c r="O287" s="266"/>
      <c r="P287" s="266"/>
      <c r="Q287" s="266"/>
      <c r="R287" s="266"/>
      <c r="S287" s="266"/>
      <c r="T287" s="266"/>
      <c r="U287" s="266"/>
      <c r="V287" s="266"/>
      <c r="W287" s="266"/>
      <c r="X287" s="266"/>
      <c r="Y287" s="266"/>
      <c r="Z287" s="266"/>
      <c r="AA287" s="266"/>
      <c r="AB287" s="266"/>
      <c r="AC287" s="266"/>
      <c r="AD287" s="266"/>
      <c r="AE287" s="266"/>
      <c r="AF287" s="266"/>
      <c r="AG287" s="266"/>
      <c r="AH287" s="266"/>
      <c r="AI287" s="266"/>
      <c r="AJ287" s="266"/>
      <c r="AK287" s="266"/>
      <c r="AL287" s="266"/>
      <c r="AM287" s="266"/>
      <c r="AN287" s="266"/>
      <c r="AP287" s="266"/>
      <c r="AQ287" s="266"/>
    </row>
    <row r="288" spans="2:43" s="63" customFormat="1" x14ac:dyDescent="0.25">
      <c r="B288" s="404"/>
      <c r="C288" s="404"/>
      <c r="D288" s="404"/>
      <c r="E288" s="404"/>
      <c r="F288" s="404"/>
      <c r="G288" s="37"/>
      <c r="H288" s="265"/>
      <c r="I288" s="266"/>
      <c r="J288" s="266"/>
      <c r="K288" s="266"/>
      <c r="L288" s="287"/>
      <c r="M288" s="51"/>
      <c r="N288" s="266"/>
      <c r="O288" s="266"/>
      <c r="P288" s="266"/>
      <c r="Q288" s="266"/>
      <c r="R288" s="266"/>
      <c r="S288" s="266"/>
      <c r="T288" s="266"/>
      <c r="U288" s="266"/>
      <c r="V288" s="266"/>
      <c r="W288" s="266"/>
      <c r="X288" s="266"/>
      <c r="Y288" s="266"/>
      <c r="Z288" s="266"/>
      <c r="AA288" s="266"/>
      <c r="AB288" s="266"/>
      <c r="AC288" s="266"/>
      <c r="AD288" s="266"/>
      <c r="AE288" s="266"/>
      <c r="AF288" s="266"/>
      <c r="AG288" s="266"/>
      <c r="AH288" s="266"/>
      <c r="AI288" s="266"/>
      <c r="AJ288" s="266"/>
      <c r="AK288" s="266"/>
      <c r="AL288" s="266"/>
      <c r="AM288" s="266"/>
      <c r="AN288" s="266"/>
      <c r="AP288" s="266"/>
      <c r="AQ288" s="266"/>
    </row>
    <row r="289" spans="2:43" s="63" customFormat="1" x14ac:dyDescent="0.25">
      <c r="B289" s="404"/>
      <c r="C289" s="404"/>
      <c r="D289" s="404"/>
      <c r="E289" s="404"/>
      <c r="F289" s="404"/>
      <c r="G289" s="37"/>
      <c r="H289" s="265"/>
      <c r="I289" s="266"/>
      <c r="J289" s="266"/>
      <c r="K289" s="266"/>
      <c r="L289" s="287"/>
      <c r="M289" s="51"/>
      <c r="N289" s="266"/>
      <c r="O289" s="266"/>
      <c r="P289" s="266"/>
      <c r="Q289" s="266"/>
      <c r="R289" s="266"/>
      <c r="S289" s="266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266"/>
      <c r="AL289" s="266"/>
      <c r="AM289" s="266"/>
      <c r="AN289" s="266"/>
      <c r="AP289" s="266"/>
      <c r="AQ289" s="266"/>
    </row>
    <row r="290" spans="2:43" s="63" customFormat="1" x14ac:dyDescent="0.25">
      <c r="B290" s="404"/>
      <c r="C290" s="404"/>
      <c r="D290" s="404"/>
      <c r="E290" s="404"/>
      <c r="F290" s="404"/>
      <c r="G290" s="37"/>
      <c r="H290" s="265"/>
      <c r="I290" s="266"/>
      <c r="J290" s="266"/>
      <c r="K290" s="266"/>
      <c r="L290" s="287"/>
      <c r="M290" s="51"/>
      <c r="N290" s="266"/>
      <c r="O290" s="266"/>
      <c r="P290" s="266"/>
      <c r="Q290" s="266"/>
      <c r="R290" s="266"/>
      <c r="S290" s="266"/>
      <c r="T290" s="266"/>
      <c r="U290" s="266"/>
      <c r="V290" s="266"/>
      <c r="W290" s="266"/>
      <c r="X290" s="266"/>
      <c r="Y290" s="266"/>
      <c r="Z290" s="266"/>
      <c r="AA290" s="266"/>
      <c r="AB290" s="266"/>
      <c r="AC290" s="266"/>
      <c r="AD290" s="266"/>
      <c r="AE290" s="266"/>
      <c r="AF290" s="266"/>
      <c r="AG290" s="266"/>
      <c r="AH290" s="266"/>
      <c r="AI290" s="266"/>
      <c r="AJ290" s="266"/>
      <c r="AK290" s="266"/>
      <c r="AL290" s="266"/>
      <c r="AM290" s="266"/>
      <c r="AN290" s="266"/>
      <c r="AP290" s="266"/>
      <c r="AQ290" s="266"/>
    </row>
    <row r="291" spans="2:43" s="63" customFormat="1" x14ac:dyDescent="0.25">
      <c r="B291" s="404"/>
      <c r="C291" s="404"/>
      <c r="D291" s="404"/>
      <c r="E291" s="404"/>
      <c r="F291" s="404"/>
      <c r="G291" s="37"/>
      <c r="H291" s="265"/>
      <c r="I291" s="266"/>
      <c r="J291" s="266"/>
      <c r="K291" s="266"/>
      <c r="L291" s="287"/>
      <c r="M291" s="51"/>
      <c r="N291" s="266"/>
      <c r="O291" s="266"/>
      <c r="P291" s="266"/>
      <c r="Q291" s="266"/>
      <c r="R291" s="266"/>
      <c r="S291" s="266"/>
      <c r="T291" s="266"/>
      <c r="U291" s="266"/>
      <c r="V291" s="266"/>
      <c r="W291" s="266"/>
      <c r="X291" s="266"/>
      <c r="Y291" s="266"/>
      <c r="Z291" s="266"/>
      <c r="AA291" s="266"/>
      <c r="AB291" s="266"/>
      <c r="AC291" s="266"/>
      <c r="AD291" s="266"/>
      <c r="AE291" s="266"/>
      <c r="AF291" s="266"/>
      <c r="AG291" s="266"/>
      <c r="AH291" s="266"/>
      <c r="AI291" s="266"/>
      <c r="AJ291" s="266"/>
      <c r="AK291" s="266"/>
      <c r="AL291" s="266"/>
      <c r="AM291" s="266"/>
      <c r="AN291" s="266"/>
      <c r="AP291" s="266"/>
      <c r="AQ291" s="266"/>
    </row>
    <row r="292" spans="2:43" s="63" customFormat="1" x14ac:dyDescent="0.25">
      <c r="B292" s="404"/>
      <c r="C292" s="404"/>
      <c r="D292" s="404"/>
      <c r="E292" s="404"/>
      <c r="F292" s="404"/>
      <c r="G292" s="37"/>
      <c r="H292" s="265"/>
      <c r="I292" s="266"/>
      <c r="J292" s="266"/>
      <c r="K292" s="266"/>
      <c r="L292" s="287"/>
      <c r="M292" s="51"/>
      <c r="N292" s="266"/>
      <c r="O292" s="266"/>
      <c r="P292" s="266"/>
      <c r="Q292" s="266"/>
      <c r="R292" s="266"/>
      <c r="S292" s="266"/>
      <c r="T292" s="266"/>
      <c r="U292" s="266"/>
      <c r="V292" s="266"/>
      <c r="W292" s="266"/>
      <c r="X292" s="266"/>
      <c r="Y292" s="266"/>
      <c r="Z292" s="266"/>
      <c r="AA292" s="266"/>
      <c r="AB292" s="266"/>
      <c r="AC292" s="266"/>
      <c r="AD292" s="266"/>
      <c r="AE292" s="266"/>
      <c r="AF292" s="266"/>
      <c r="AG292" s="266"/>
      <c r="AH292" s="266"/>
      <c r="AI292" s="266"/>
      <c r="AJ292" s="266"/>
      <c r="AK292" s="266"/>
      <c r="AL292" s="266"/>
      <c r="AM292" s="266"/>
      <c r="AN292" s="266"/>
      <c r="AP292" s="266"/>
      <c r="AQ292" s="266"/>
    </row>
    <row r="293" spans="2:43" s="63" customFormat="1" x14ac:dyDescent="0.25">
      <c r="B293" s="404"/>
      <c r="C293" s="404"/>
      <c r="D293" s="404"/>
      <c r="E293" s="404"/>
      <c r="F293" s="404"/>
      <c r="G293" s="37"/>
      <c r="H293" s="265"/>
      <c r="I293" s="266"/>
      <c r="J293" s="266"/>
      <c r="K293" s="266"/>
      <c r="L293" s="287"/>
      <c r="M293" s="51"/>
      <c r="N293" s="266"/>
      <c r="O293" s="266"/>
      <c r="P293" s="266"/>
      <c r="Q293" s="266"/>
      <c r="R293" s="266"/>
      <c r="S293" s="266"/>
      <c r="T293" s="266"/>
      <c r="U293" s="266"/>
      <c r="V293" s="266"/>
      <c r="W293" s="266"/>
      <c r="X293" s="266"/>
      <c r="Y293" s="266"/>
      <c r="Z293" s="266"/>
      <c r="AA293" s="266"/>
      <c r="AB293" s="266"/>
      <c r="AC293" s="266"/>
      <c r="AD293" s="266"/>
      <c r="AE293" s="266"/>
      <c r="AF293" s="266"/>
      <c r="AG293" s="266"/>
      <c r="AH293" s="266"/>
      <c r="AI293" s="266"/>
      <c r="AJ293" s="266"/>
      <c r="AK293" s="266"/>
      <c r="AL293" s="266"/>
      <c r="AM293" s="266"/>
      <c r="AN293" s="266"/>
      <c r="AP293" s="266"/>
      <c r="AQ293" s="266"/>
    </row>
    <row r="294" spans="2:43" s="63" customFormat="1" x14ac:dyDescent="0.25">
      <c r="B294" s="404"/>
      <c r="C294" s="404"/>
      <c r="D294" s="404"/>
      <c r="E294" s="404"/>
      <c r="F294" s="404"/>
      <c r="G294" s="37"/>
      <c r="H294" s="265"/>
      <c r="I294" s="266"/>
      <c r="J294" s="266"/>
      <c r="K294" s="266"/>
      <c r="L294" s="287"/>
      <c r="M294" s="51"/>
      <c r="N294" s="266"/>
      <c r="O294" s="266"/>
      <c r="P294" s="266"/>
      <c r="Q294" s="266"/>
      <c r="R294" s="266"/>
      <c r="S294" s="266"/>
      <c r="T294" s="266"/>
      <c r="U294" s="266"/>
      <c r="V294" s="266"/>
      <c r="W294" s="266"/>
      <c r="X294" s="266"/>
      <c r="Y294" s="266"/>
      <c r="Z294" s="266"/>
      <c r="AA294" s="266"/>
      <c r="AB294" s="266"/>
      <c r="AC294" s="266"/>
      <c r="AD294" s="266"/>
      <c r="AE294" s="266"/>
      <c r="AF294" s="266"/>
      <c r="AG294" s="266"/>
      <c r="AH294" s="266"/>
      <c r="AI294" s="266"/>
      <c r="AJ294" s="266"/>
      <c r="AK294" s="266"/>
      <c r="AL294" s="266"/>
      <c r="AM294" s="266"/>
      <c r="AN294" s="266"/>
      <c r="AP294" s="266"/>
      <c r="AQ294" s="266"/>
    </row>
    <row r="295" spans="2:43" s="63" customFormat="1" x14ac:dyDescent="0.25">
      <c r="B295" s="404"/>
      <c r="C295" s="404"/>
      <c r="D295" s="404"/>
      <c r="E295" s="404"/>
      <c r="F295" s="404"/>
      <c r="G295" s="37"/>
      <c r="H295" s="265"/>
      <c r="I295" s="266"/>
      <c r="J295" s="266"/>
      <c r="K295" s="266"/>
      <c r="L295" s="287"/>
      <c r="M295" s="51"/>
      <c r="N295" s="266"/>
      <c r="O295" s="266"/>
      <c r="P295" s="266"/>
      <c r="Q295" s="266"/>
      <c r="R295" s="266"/>
      <c r="S295" s="266"/>
      <c r="T295" s="266"/>
      <c r="U295" s="266"/>
      <c r="V295" s="266"/>
      <c r="W295" s="266"/>
      <c r="X295" s="266"/>
      <c r="Y295" s="266"/>
      <c r="Z295" s="266"/>
      <c r="AA295" s="266"/>
      <c r="AB295" s="266"/>
      <c r="AC295" s="266"/>
      <c r="AD295" s="266"/>
      <c r="AE295" s="266"/>
      <c r="AF295" s="266"/>
      <c r="AG295" s="266"/>
      <c r="AH295" s="266"/>
      <c r="AI295" s="266"/>
      <c r="AJ295" s="266"/>
      <c r="AK295" s="266"/>
      <c r="AL295" s="266"/>
      <c r="AM295" s="266"/>
      <c r="AN295" s="266"/>
      <c r="AP295" s="266"/>
      <c r="AQ295" s="266"/>
    </row>
    <row r="296" spans="2:43" s="63" customFormat="1" x14ac:dyDescent="0.25">
      <c r="B296" s="404"/>
      <c r="C296" s="404"/>
      <c r="D296" s="404"/>
      <c r="E296" s="404"/>
      <c r="F296" s="404"/>
      <c r="G296" s="37"/>
      <c r="H296" s="265"/>
      <c r="I296" s="266"/>
      <c r="J296" s="266"/>
      <c r="K296" s="266"/>
      <c r="L296" s="287"/>
      <c r="M296" s="51"/>
      <c r="N296" s="266"/>
      <c r="O296" s="266"/>
      <c r="P296" s="266"/>
      <c r="Q296" s="266"/>
      <c r="R296" s="266"/>
      <c r="S296" s="266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266"/>
      <c r="AL296" s="266"/>
      <c r="AM296" s="266"/>
      <c r="AN296" s="266"/>
      <c r="AP296" s="266"/>
      <c r="AQ296" s="266"/>
    </row>
    <row r="297" spans="2:43" s="63" customFormat="1" x14ac:dyDescent="0.25">
      <c r="B297" s="404"/>
      <c r="C297" s="404"/>
      <c r="D297" s="404"/>
      <c r="E297" s="404"/>
      <c r="F297" s="404"/>
      <c r="G297" s="37"/>
      <c r="H297" s="265"/>
      <c r="I297" s="266"/>
      <c r="J297" s="266"/>
      <c r="K297" s="266"/>
      <c r="L297" s="287"/>
      <c r="M297" s="51"/>
      <c r="N297" s="266"/>
      <c r="O297" s="266"/>
      <c r="P297" s="266"/>
      <c r="Q297" s="266"/>
      <c r="R297" s="266"/>
      <c r="S297" s="266"/>
      <c r="T297" s="266"/>
      <c r="U297" s="266"/>
      <c r="V297" s="266"/>
      <c r="W297" s="266"/>
      <c r="X297" s="266"/>
      <c r="Y297" s="266"/>
      <c r="Z297" s="266"/>
      <c r="AA297" s="266"/>
      <c r="AB297" s="266"/>
      <c r="AC297" s="266"/>
      <c r="AD297" s="266"/>
      <c r="AE297" s="266"/>
      <c r="AF297" s="266"/>
      <c r="AG297" s="266"/>
      <c r="AH297" s="266"/>
      <c r="AI297" s="266"/>
      <c r="AJ297" s="266"/>
      <c r="AK297" s="266"/>
      <c r="AL297" s="266"/>
      <c r="AM297" s="266"/>
      <c r="AN297" s="266"/>
      <c r="AP297" s="266"/>
      <c r="AQ297" s="266"/>
    </row>
    <row r="298" spans="2:43" s="63" customFormat="1" x14ac:dyDescent="0.25">
      <c r="B298" s="404"/>
      <c r="C298" s="404"/>
      <c r="D298" s="404"/>
      <c r="E298" s="404"/>
      <c r="F298" s="404"/>
      <c r="G298" s="37"/>
      <c r="H298" s="265"/>
      <c r="I298" s="266"/>
      <c r="J298" s="266"/>
      <c r="K298" s="266"/>
      <c r="L298" s="287"/>
      <c r="M298" s="51"/>
      <c r="N298" s="266"/>
      <c r="O298" s="266"/>
      <c r="P298" s="266"/>
      <c r="Q298" s="266"/>
      <c r="R298" s="266"/>
      <c r="S298" s="266"/>
      <c r="T298" s="266"/>
      <c r="U298" s="266"/>
      <c r="V298" s="266"/>
      <c r="W298" s="266"/>
      <c r="X298" s="266"/>
      <c r="Y298" s="266"/>
      <c r="Z298" s="266"/>
      <c r="AA298" s="266"/>
      <c r="AB298" s="266"/>
      <c r="AC298" s="266"/>
      <c r="AD298" s="266"/>
      <c r="AE298" s="266"/>
      <c r="AF298" s="266"/>
      <c r="AG298" s="266"/>
      <c r="AH298" s="266"/>
      <c r="AI298" s="266"/>
      <c r="AJ298" s="266"/>
      <c r="AK298" s="266"/>
      <c r="AL298" s="266"/>
      <c r="AM298" s="266"/>
      <c r="AN298" s="266"/>
      <c r="AP298" s="266"/>
      <c r="AQ298" s="266"/>
    </row>
    <row r="299" spans="2:43" s="63" customFormat="1" x14ac:dyDescent="0.25">
      <c r="B299" s="404"/>
      <c r="C299" s="404"/>
      <c r="D299" s="404"/>
      <c r="E299" s="404"/>
      <c r="F299" s="404"/>
      <c r="G299" s="37"/>
      <c r="H299" s="265"/>
      <c r="I299" s="266"/>
      <c r="J299" s="266"/>
      <c r="K299" s="266"/>
      <c r="L299" s="287"/>
      <c r="M299" s="51"/>
      <c r="N299" s="266"/>
      <c r="O299" s="266"/>
      <c r="P299" s="266"/>
      <c r="Q299" s="266"/>
      <c r="R299" s="266"/>
      <c r="S299" s="266"/>
      <c r="T299" s="266"/>
      <c r="U299" s="266"/>
      <c r="V299" s="266"/>
      <c r="W299" s="266"/>
      <c r="X299" s="266"/>
      <c r="Y299" s="266"/>
      <c r="Z299" s="266"/>
      <c r="AA299" s="266"/>
      <c r="AB299" s="266"/>
      <c r="AC299" s="266"/>
      <c r="AD299" s="266"/>
      <c r="AE299" s="266"/>
      <c r="AF299" s="266"/>
      <c r="AG299" s="266"/>
      <c r="AH299" s="266"/>
      <c r="AI299" s="266"/>
      <c r="AJ299" s="266"/>
      <c r="AK299" s="266"/>
      <c r="AL299" s="266"/>
      <c r="AM299" s="266"/>
      <c r="AN299" s="266"/>
      <c r="AP299" s="266"/>
      <c r="AQ299" s="266"/>
    </row>
    <row r="300" spans="2:43" s="63" customFormat="1" x14ac:dyDescent="0.25">
      <c r="B300" s="404"/>
      <c r="C300" s="404"/>
      <c r="D300" s="404"/>
      <c r="E300" s="404"/>
      <c r="F300" s="404"/>
      <c r="G300" s="37"/>
      <c r="H300" s="265"/>
      <c r="I300" s="266"/>
      <c r="J300" s="266"/>
      <c r="K300" s="266"/>
      <c r="L300" s="287"/>
      <c r="M300" s="51"/>
      <c r="N300" s="266"/>
      <c r="O300" s="266"/>
      <c r="P300" s="266"/>
      <c r="Q300" s="266"/>
      <c r="R300" s="266"/>
      <c r="S300" s="266"/>
      <c r="T300" s="266"/>
      <c r="U300" s="266"/>
      <c r="V300" s="266"/>
      <c r="W300" s="266"/>
      <c r="X300" s="266"/>
      <c r="Y300" s="266"/>
      <c r="Z300" s="266"/>
      <c r="AA300" s="266"/>
      <c r="AB300" s="266"/>
      <c r="AC300" s="266"/>
      <c r="AD300" s="266"/>
      <c r="AE300" s="266"/>
      <c r="AF300" s="266"/>
      <c r="AG300" s="266"/>
      <c r="AH300" s="266"/>
      <c r="AI300" s="266"/>
      <c r="AJ300" s="266"/>
      <c r="AK300" s="266"/>
      <c r="AL300" s="266"/>
      <c r="AM300" s="266"/>
      <c r="AN300" s="266"/>
      <c r="AP300" s="266"/>
      <c r="AQ300" s="266"/>
    </row>
    <row r="301" spans="2:43" s="63" customFormat="1" x14ac:dyDescent="0.25">
      <c r="B301" s="404"/>
      <c r="C301" s="404"/>
      <c r="D301" s="404"/>
      <c r="E301" s="404"/>
      <c r="F301" s="404"/>
      <c r="G301" s="37"/>
      <c r="H301" s="265"/>
      <c r="I301" s="266"/>
      <c r="J301" s="266"/>
      <c r="K301" s="266"/>
      <c r="L301" s="287"/>
      <c r="M301" s="51"/>
      <c r="N301" s="266"/>
      <c r="O301" s="266"/>
      <c r="P301" s="266"/>
      <c r="Q301" s="266"/>
      <c r="R301" s="266"/>
      <c r="S301" s="266"/>
      <c r="T301" s="266"/>
      <c r="U301" s="266"/>
      <c r="V301" s="266"/>
      <c r="W301" s="266"/>
      <c r="X301" s="266"/>
      <c r="Y301" s="266"/>
      <c r="Z301" s="266"/>
      <c r="AA301" s="266"/>
      <c r="AB301" s="266"/>
      <c r="AC301" s="266"/>
      <c r="AD301" s="266"/>
      <c r="AE301" s="266"/>
      <c r="AF301" s="266"/>
      <c r="AG301" s="266"/>
      <c r="AH301" s="266"/>
      <c r="AI301" s="266"/>
      <c r="AJ301" s="266"/>
      <c r="AK301" s="266"/>
      <c r="AL301" s="266"/>
      <c r="AM301" s="266"/>
      <c r="AN301" s="266"/>
      <c r="AP301" s="266"/>
      <c r="AQ301" s="266"/>
    </row>
    <row r="302" spans="2:43" x14ac:dyDescent="0.25">
      <c r="L302" s="287"/>
    </row>
    <row r="303" spans="2:43" x14ac:dyDescent="0.25">
      <c r="L303" s="287"/>
    </row>
    <row r="304" spans="2:43" x14ac:dyDescent="0.25">
      <c r="L304" s="287"/>
    </row>
    <row r="305" spans="12:12" x14ac:dyDescent="0.25">
      <c r="L305" s="287"/>
    </row>
    <row r="306" spans="12:12" x14ac:dyDescent="0.25">
      <c r="L306" s="287"/>
    </row>
    <row r="307" spans="12:12" x14ac:dyDescent="0.25">
      <c r="L307" s="287"/>
    </row>
    <row r="308" spans="12:12" x14ac:dyDescent="0.25">
      <c r="L308" s="287"/>
    </row>
    <row r="309" spans="12:12" x14ac:dyDescent="0.25">
      <c r="L309" s="287"/>
    </row>
    <row r="310" spans="12:12" x14ac:dyDescent="0.25">
      <c r="L310" s="287"/>
    </row>
    <row r="311" spans="12:12" x14ac:dyDescent="0.25">
      <c r="L311" s="287"/>
    </row>
    <row r="312" spans="12:12" x14ac:dyDescent="0.25">
      <c r="L312" s="287"/>
    </row>
    <row r="313" spans="12:12" x14ac:dyDescent="0.25">
      <c r="L313" s="287"/>
    </row>
    <row r="314" spans="12:12" x14ac:dyDescent="0.25">
      <c r="L314" s="287"/>
    </row>
    <row r="315" spans="12:12" x14ac:dyDescent="0.25">
      <c r="L315" s="287"/>
    </row>
    <row r="316" spans="12:12" x14ac:dyDescent="0.25">
      <c r="L316" s="287"/>
    </row>
    <row r="317" spans="12:12" x14ac:dyDescent="0.25">
      <c r="L317" s="287"/>
    </row>
    <row r="318" spans="12:12" x14ac:dyDescent="0.25">
      <c r="L318" s="287"/>
    </row>
    <row r="319" spans="12:12" x14ac:dyDescent="0.25">
      <c r="L319" s="287"/>
    </row>
    <row r="320" spans="12:12" x14ac:dyDescent="0.25">
      <c r="L320" s="287"/>
    </row>
    <row r="321" spans="12:12" x14ac:dyDescent="0.25">
      <c r="L321" s="287"/>
    </row>
    <row r="322" spans="12:12" x14ac:dyDescent="0.25">
      <c r="L322" s="287"/>
    </row>
    <row r="323" spans="12:12" x14ac:dyDescent="0.25">
      <c r="L323" s="287"/>
    </row>
    <row r="324" spans="12:12" x14ac:dyDescent="0.25">
      <c r="L324" s="287"/>
    </row>
    <row r="325" spans="12:12" x14ac:dyDescent="0.25">
      <c r="L325" s="287"/>
    </row>
    <row r="326" spans="12:12" x14ac:dyDescent="0.25">
      <c r="L326" s="287"/>
    </row>
    <row r="327" spans="12:12" x14ac:dyDescent="0.25">
      <c r="L327" s="287"/>
    </row>
    <row r="328" spans="12:12" x14ac:dyDescent="0.25">
      <c r="L328" s="287"/>
    </row>
    <row r="329" spans="12:12" x14ac:dyDescent="0.25">
      <c r="L329" s="287"/>
    </row>
    <row r="330" spans="12:12" x14ac:dyDescent="0.25">
      <c r="L330" s="287"/>
    </row>
    <row r="331" spans="12:12" x14ac:dyDescent="0.25">
      <c r="L331" s="287"/>
    </row>
    <row r="332" spans="12:12" x14ac:dyDescent="0.25">
      <c r="L332" s="287"/>
    </row>
    <row r="333" spans="12:12" x14ac:dyDescent="0.25">
      <c r="L333" s="287"/>
    </row>
    <row r="334" spans="12:12" x14ac:dyDescent="0.25">
      <c r="L334" s="287"/>
    </row>
    <row r="335" spans="12:12" x14ac:dyDescent="0.25">
      <c r="L335" s="287"/>
    </row>
    <row r="336" spans="12:12" x14ac:dyDescent="0.25">
      <c r="L336" s="287"/>
    </row>
    <row r="337" spans="12:12" x14ac:dyDescent="0.25">
      <c r="L337" s="287"/>
    </row>
    <row r="338" spans="12:12" x14ac:dyDescent="0.25">
      <c r="L338" s="287"/>
    </row>
    <row r="339" spans="12:12" x14ac:dyDescent="0.25">
      <c r="L339" s="287"/>
    </row>
    <row r="340" spans="12:12" x14ac:dyDescent="0.25">
      <c r="L340" s="287"/>
    </row>
    <row r="341" spans="12:12" x14ac:dyDescent="0.25">
      <c r="L341" s="287"/>
    </row>
    <row r="342" spans="12:12" x14ac:dyDescent="0.25">
      <c r="L342" s="287"/>
    </row>
    <row r="343" spans="12:12" x14ac:dyDescent="0.25">
      <c r="L343" s="287"/>
    </row>
    <row r="344" spans="12:12" x14ac:dyDescent="0.25">
      <c r="L344" s="287"/>
    </row>
    <row r="345" spans="12:12" x14ac:dyDescent="0.25">
      <c r="L345" s="287"/>
    </row>
    <row r="346" spans="12:12" x14ac:dyDescent="0.25">
      <c r="L346" s="287"/>
    </row>
    <row r="347" spans="12:12" x14ac:dyDescent="0.25">
      <c r="L347" s="287"/>
    </row>
    <row r="348" spans="12:12" x14ac:dyDescent="0.25">
      <c r="L348" s="287"/>
    </row>
    <row r="349" spans="12:12" x14ac:dyDescent="0.25">
      <c r="L349" s="287"/>
    </row>
    <row r="350" spans="12:12" x14ac:dyDescent="0.25">
      <c r="L350" s="287"/>
    </row>
    <row r="351" spans="12:12" x14ac:dyDescent="0.25">
      <c r="L351" s="287"/>
    </row>
    <row r="352" spans="12:12" x14ac:dyDescent="0.25">
      <c r="L352" s="287"/>
    </row>
    <row r="353" spans="12:12" x14ac:dyDescent="0.25">
      <c r="L353" s="287"/>
    </row>
    <row r="354" spans="12:12" x14ac:dyDescent="0.25">
      <c r="L354" s="287"/>
    </row>
    <row r="355" spans="12:12" x14ac:dyDescent="0.25">
      <c r="L355" s="287"/>
    </row>
    <row r="356" spans="12:12" x14ac:dyDescent="0.25">
      <c r="L356" s="287"/>
    </row>
    <row r="357" spans="12:12" x14ac:dyDescent="0.25">
      <c r="L357" s="287"/>
    </row>
    <row r="358" spans="12:12" x14ac:dyDescent="0.25">
      <c r="L358" s="287"/>
    </row>
    <row r="359" spans="12:12" x14ac:dyDescent="0.25">
      <c r="L359" s="287"/>
    </row>
    <row r="360" spans="12:12" x14ac:dyDescent="0.25">
      <c r="L360" s="287"/>
    </row>
    <row r="361" spans="12:12" x14ac:dyDescent="0.25">
      <c r="L361" s="287"/>
    </row>
    <row r="362" spans="12:12" x14ac:dyDescent="0.25">
      <c r="L362" s="287"/>
    </row>
    <row r="363" spans="12:12" x14ac:dyDescent="0.25">
      <c r="L363" s="287"/>
    </row>
    <row r="364" spans="12:12" x14ac:dyDescent="0.25">
      <c r="L364" s="287"/>
    </row>
    <row r="365" spans="12:12" x14ac:dyDescent="0.25">
      <c r="L365" s="287"/>
    </row>
    <row r="366" spans="12:12" x14ac:dyDescent="0.25">
      <c r="L366" s="287"/>
    </row>
    <row r="367" spans="12:12" x14ac:dyDescent="0.25">
      <c r="L367" s="287"/>
    </row>
    <row r="368" spans="12:12" x14ac:dyDescent="0.25">
      <c r="L368" s="287"/>
    </row>
    <row r="369" spans="12:12" x14ac:dyDescent="0.25">
      <c r="L369" s="287"/>
    </row>
    <row r="370" spans="12:12" x14ac:dyDescent="0.25">
      <c r="L370" s="287"/>
    </row>
    <row r="371" spans="12:12" x14ac:dyDescent="0.25">
      <c r="L371" s="287"/>
    </row>
    <row r="372" spans="12:12" x14ac:dyDescent="0.25">
      <c r="L372" s="287"/>
    </row>
    <row r="373" spans="12:12" x14ac:dyDescent="0.25">
      <c r="L373" s="287"/>
    </row>
    <row r="374" spans="12:12" x14ac:dyDescent="0.25">
      <c r="L374" s="287"/>
    </row>
    <row r="375" spans="12:12" x14ac:dyDescent="0.25">
      <c r="L375" s="287"/>
    </row>
    <row r="376" spans="12:12" x14ac:dyDescent="0.25">
      <c r="L376" s="287"/>
    </row>
    <row r="377" spans="12:12" x14ac:dyDescent="0.25">
      <c r="L377" s="287"/>
    </row>
    <row r="378" spans="12:12" x14ac:dyDescent="0.25">
      <c r="L378" s="287"/>
    </row>
    <row r="379" spans="12:12" x14ac:dyDescent="0.25">
      <c r="L379" s="287"/>
    </row>
    <row r="380" spans="12:12" x14ac:dyDescent="0.25">
      <c r="L380" s="287"/>
    </row>
    <row r="381" spans="12:12" x14ac:dyDescent="0.25">
      <c r="L381" s="287"/>
    </row>
    <row r="382" spans="12:12" x14ac:dyDescent="0.25">
      <c r="L382" s="287"/>
    </row>
    <row r="383" spans="12:12" x14ac:dyDescent="0.25">
      <c r="L383" s="287"/>
    </row>
    <row r="384" spans="12:12" x14ac:dyDescent="0.25">
      <c r="L384" s="287"/>
    </row>
    <row r="385" spans="12:12" x14ac:dyDescent="0.25">
      <c r="L385" s="287"/>
    </row>
    <row r="386" spans="12:12" x14ac:dyDescent="0.25">
      <c r="L386" s="287"/>
    </row>
    <row r="387" spans="12:12" x14ac:dyDescent="0.25">
      <c r="L387" s="287"/>
    </row>
    <row r="388" spans="12:12" x14ac:dyDescent="0.25">
      <c r="L388" s="287"/>
    </row>
    <row r="389" spans="12:12" x14ac:dyDescent="0.25">
      <c r="L389" s="287"/>
    </row>
    <row r="390" spans="12:12" x14ac:dyDescent="0.25">
      <c r="L390" s="287"/>
    </row>
    <row r="391" spans="12:12" x14ac:dyDescent="0.25">
      <c r="L391" s="287"/>
    </row>
    <row r="392" spans="12:12" x14ac:dyDescent="0.25">
      <c r="L392" s="287"/>
    </row>
    <row r="393" spans="12:12" x14ac:dyDescent="0.25">
      <c r="L393" s="287"/>
    </row>
    <row r="394" spans="12:12" x14ac:dyDescent="0.25">
      <c r="L394" s="287"/>
    </row>
    <row r="395" spans="12:12" x14ac:dyDescent="0.25">
      <c r="L395" s="287"/>
    </row>
    <row r="396" spans="12:12" x14ac:dyDescent="0.25">
      <c r="L396" s="287"/>
    </row>
    <row r="397" spans="12:12" x14ac:dyDescent="0.25">
      <c r="L397" s="287"/>
    </row>
  </sheetData>
  <sortState ref="N17:AO239">
    <sortCondition descending="1" ref="AL17:AL239"/>
  </sortState>
  <mergeCells count="3">
    <mergeCell ref="H14:L14"/>
    <mergeCell ref="N15:AN15"/>
    <mergeCell ref="H92:K92"/>
  </mergeCells>
  <hyperlinks>
    <hyperlink ref="P135" r:id="rId5" display="E:\AppData\Roaming\Downloads\Directorio Cruz Verde\FOTOS DROGUERIAS\ACUÑA\ACUÑA LAS VILLAS.jpg"/>
    <hyperlink ref="P101" r:id="rId6" display="E:\AppData\Roaming\Downloads\Directorio Cruz Verde\FOTOS DROGUERIAS\ACUÑA\ACUÑA SALITRE.jpg"/>
    <hyperlink ref="P210" r:id="rId7" display="E:\AppData\Roaming\Downloads\Directorio Cruz Verde\FOTOS DROGUERIAS\ACUÑA\ACUÑA MODELIA.jpg"/>
    <hyperlink ref="P215" r:id="rId8" display="E:\AppData\Roaming\Downloads\Directorio Cruz Verde\FOTOS DROGUERIAS\ACUÑA\ACUÑA PUENTE LARGO.jpg"/>
    <hyperlink ref="P138" r:id="rId9" display="E:\AppData\Roaming\Downloads\Directorio Cruz Verde\FOTOS DROGUERIAS\ACUÑA\ACUÑA TINTALITO.jpg"/>
    <hyperlink ref="P218" r:id="rId10" display="E:\AppData\Roaming\Downloads\Directorio Cruz Verde\FOTOS DROGUERIAS\ACUÑA\ACUÑA UNICENTRO OCCIDENTE.jpg"/>
    <hyperlink ref="P219" r:id="rId11" display="E:\AppData\Roaming\Downloads\Directorio Cruz Verde\FOTOS DROGUERIAS\ACUÑA\ACUÑA VENECIA.jpg"/>
  </hyperlinks>
  <pageMargins left="0.7" right="0.7" top="0.75" bottom="0.75" header="0.3" footer="0.3"/>
  <pageSetup paperSize="9" orientation="portrait" r:id="rId12"/>
  <drawing r:id="rId1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U398"/>
  <sheetViews>
    <sheetView zoomScaleNormal="100" workbookViewId="0">
      <selection activeCell="F13" sqref="F13"/>
    </sheetView>
  </sheetViews>
  <sheetFormatPr baseColWidth="10" defaultRowHeight="15" x14ac:dyDescent="0.25"/>
  <cols>
    <col min="1" max="1" width="2.85546875" style="51" customWidth="1"/>
    <col min="2" max="2" width="15.42578125" style="404" customWidth="1"/>
    <col min="3" max="3" width="7.7109375" style="404" customWidth="1"/>
    <col min="4" max="4" width="26.42578125" style="404" customWidth="1"/>
    <col min="5" max="5" width="12.7109375" style="404" customWidth="1"/>
    <col min="6" max="6" width="18" style="404" customWidth="1"/>
    <col min="7" max="7" width="6.28515625" style="37" customWidth="1"/>
    <col min="8" max="8" width="26.28515625" style="265" customWidth="1"/>
    <col min="9" max="9" width="18.5703125" style="266" customWidth="1"/>
    <col min="10" max="11" width="16.85546875" style="266" customWidth="1"/>
    <col min="12" max="12" width="11.5703125" style="266" customWidth="1"/>
    <col min="13" max="13" width="15.42578125" style="51" customWidth="1"/>
    <col min="14" max="14" width="14.7109375" style="266" customWidth="1"/>
    <col min="15" max="15" width="9.140625" style="266" customWidth="1"/>
    <col min="16" max="16" width="22.42578125" style="266" customWidth="1"/>
    <col min="17" max="18" width="7.7109375" style="266" customWidth="1"/>
    <col min="19" max="19" width="7.85546875" style="266" customWidth="1"/>
    <col min="20" max="20" width="7.7109375" style="266" customWidth="1"/>
    <col min="21" max="24" width="8.28515625" style="266" customWidth="1"/>
    <col min="25" max="34" width="8.28515625" style="266" hidden="1" customWidth="1"/>
    <col min="35" max="35" width="10.140625" style="266" hidden="1" customWidth="1"/>
    <col min="36" max="36" width="11" style="266" hidden="1" customWidth="1"/>
    <col min="37" max="37" width="11.7109375" style="266" hidden="1" customWidth="1"/>
    <col min="38" max="40" width="13.140625" style="266" hidden="1" customWidth="1"/>
    <col min="41" max="41" width="11.140625" style="266" customWidth="1"/>
    <col min="42" max="42" width="10.140625" style="266" customWidth="1"/>
    <col min="43" max="43" width="12.5703125" style="266" bestFit="1" customWidth="1"/>
    <col min="44" max="44" width="13" style="51" customWidth="1"/>
    <col min="45" max="45" width="15.5703125" style="266" customWidth="1"/>
    <col min="46" max="46" width="5" style="266" customWidth="1"/>
    <col min="47" max="16384" width="11.42578125" style="51"/>
  </cols>
  <sheetData>
    <row r="1" spans="2:46" s="47" customFormat="1" ht="15.75" x14ac:dyDescent="0.25">
      <c r="B1" s="397"/>
      <c r="C1" s="397"/>
      <c r="D1" s="398"/>
      <c r="E1" s="397"/>
      <c r="F1" s="397"/>
      <c r="G1" s="219"/>
      <c r="H1" s="330"/>
      <c r="I1" s="245"/>
      <c r="J1" s="268"/>
      <c r="K1" s="268"/>
      <c r="L1" s="268"/>
      <c r="N1" s="268"/>
      <c r="O1" s="268"/>
      <c r="P1" s="268"/>
      <c r="Q1" s="268"/>
      <c r="R1" s="268"/>
      <c r="S1" s="268"/>
      <c r="T1" s="268"/>
      <c r="U1" s="268"/>
      <c r="V1" s="268"/>
      <c r="W1" s="268"/>
      <c r="X1" s="268"/>
      <c r="Y1" s="268"/>
      <c r="Z1" s="268"/>
      <c r="AA1" s="268"/>
      <c r="AB1" s="268"/>
      <c r="AC1" s="268"/>
      <c r="AD1" s="268"/>
      <c r="AE1" s="268"/>
      <c r="AF1" s="268"/>
      <c r="AG1" s="268"/>
      <c r="AH1" s="268"/>
      <c r="AI1" s="268"/>
      <c r="AJ1" s="268"/>
      <c r="AK1" s="268"/>
      <c r="AL1" s="268"/>
      <c r="AM1" s="268"/>
      <c r="AN1" s="268"/>
      <c r="AO1" s="268"/>
      <c r="AP1" s="268"/>
      <c r="AQ1" s="268"/>
      <c r="AS1" s="268"/>
      <c r="AT1" s="268"/>
    </row>
    <row r="2" spans="2:46" ht="19.5" customHeight="1" x14ac:dyDescent="0.25">
      <c r="B2" s="358" t="s">
        <v>498</v>
      </c>
      <c r="C2" s="358" t="s">
        <v>525</v>
      </c>
      <c r="D2" s="267" t="s">
        <v>497</v>
      </c>
      <c r="E2" s="358" t="s">
        <v>184</v>
      </c>
      <c r="F2" s="358" t="s">
        <v>0</v>
      </c>
      <c r="H2" s="330"/>
      <c r="I2" s="245"/>
      <c r="J2" s="271"/>
      <c r="K2" s="271"/>
      <c r="L2" s="271"/>
    </row>
    <row r="3" spans="2:46" x14ac:dyDescent="0.25">
      <c r="B3" s="399">
        <v>43314.431944444441</v>
      </c>
      <c r="C3" s="400">
        <v>163</v>
      </c>
      <c r="D3" s="263" t="s">
        <v>247</v>
      </c>
      <c r="E3" s="263" t="s">
        <v>7</v>
      </c>
      <c r="F3" s="263" t="s">
        <v>2</v>
      </c>
      <c r="H3" s="411" t="s">
        <v>526</v>
      </c>
      <c r="I3" s="412"/>
      <c r="J3" s="272"/>
      <c r="K3" s="272"/>
      <c r="L3" s="272"/>
      <c r="N3" s="295"/>
    </row>
    <row r="4" spans="2:46" x14ac:dyDescent="0.25">
      <c r="B4" s="399">
        <v>43314.440972222219</v>
      </c>
      <c r="C4" s="400">
        <v>163</v>
      </c>
      <c r="D4" s="263" t="s">
        <v>247</v>
      </c>
      <c r="E4" s="263" t="s">
        <v>7</v>
      </c>
      <c r="F4" s="263" t="s">
        <v>2</v>
      </c>
      <c r="H4" s="262"/>
      <c r="I4" s="262" t="s">
        <v>5</v>
      </c>
      <c r="J4" s="272"/>
      <c r="K4" s="272"/>
      <c r="L4" s="272"/>
      <c r="N4" s="265"/>
      <c r="O4" s="298"/>
    </row>
    <row r="5" spans="2:46" x14ac:dyDescent="0.25">
      <c r="B5" s="399">
        <v>43314.477777777778</v>
      </c>
      <c r="C5" s="400">
        <v>163</v>
      </c>
      <c r="D5" s="263" t="s">
        <v>247</v>
      </c>
      <c r="E5" s="263" t="s">
        <v>7</v>
      </c>
      <c r="F5" s="263" t="s">
        <v>2</v>
      </c>
      <c r="H5" s="263" t="s">
        <v>2</v>
      </c>
      <c r="I5" s="264">
        <v>64</v>
      </c>
      <c r="J5" s="272"/>
      <c r="K5" s="272"/>
      <c r="L5" s="272"/>
      <c r="N5" s="265"/>
      <c r="O5" s="298"/>
    </row>
    <row r="6" spans="2:46" x14ac:dyDescent="0.25">
      <c r="B6" s="399">
        <v>43314.734722222223</v>
      </c>
      <c r="C6" s="400">
        <v>410</v>
      </c>
      <c r="D6" s="263" t="s">
        <v>669</v>
      </c>
      <c r="E6" s="263" t="s">
        <v>343</v>
      </c>
      <c r="F6" s="263" t="s">
        <v>2</v>
      </c>
      <c r="H6" s="263" t="s">
        <v>1</v>
      </c>
      <c r="I6" s="264">
        <v>56</v>
      </c>
      <c r="J6" s="272"/>
      <c r="K6" s="272"/>
      <c r="L6" s="272"/>
      <c r="N6" s="265"/>
      <c r="O6" s="298"/>
    </row>
    <row r="7" spans="2:46" ht="24" x14ac:dyDescent="0.25">
      <c r="B7" s="399">
        <v>43314.847222222219</v>
      </c>
      <c r="C7" s="400">
        <v>501</v>
      </c>
      <c r="D7" s="263" t="s">
        <v>505</v>
      </c>
      <c r="E7" s="263" t="s">
        <v>56</v>
      </c>
      <c r="F7" s="263" t="s">
        <v>531</v>
      </c>
      <c r="H7" s="263" t="s">
        <v>560</v>
      </c>
      <c r="I7" s="264">
        <v>4</v>
      </c>
      <c r="J7" s="272"/>
      <c r="K7" s="272"/>
      <c r="L7" s="272"/>
      <c r="O7" s="298"/>
      <c r="S7" s="299"/>
      <c r="T7" s="299"/>
      <c r="U7" s="299"/>
      <c r="V7" s="299"/>
      <c r="W7" s="299"/>
      <c r="X7" s="299"/>
      <c r="Y7" s="299"/>
      <c r="Z7" s="299"/>
      <c r="AA7" s="299"/>
      <c r="AB7" s="299"/>
      <c r="AC7" s="299"/>
      <c r="AD7" s="299"/>
      <c r="AE7" s="299"/>
      <c r="AF7" s="299"/>
      <c r="AG7" s="299"/>
      <c r="AH7" s="299"/>
      <c r="AI7" s="299"/>
      <c r="AJ7" s="299"/>
      <c r="AK7" s="299"/>
      <c r="AL7" s="299"/>
      <c r="AM7" s="299"/>
      <c r="AN7" s="299"/>
    </row>
    <row r="8" spans="2:46" x14ac:dyDescent="0.25">
      <c r="B8" s="399">
        <v>43315.339583333334</v>
      </c>
      <c r="C8" s="400">
        <v>155</v>
      </c>
      <c r="D8" s="263" t="s">
        <v>670</v>
      </c>
      <c r="E8" s="263" t="s">
        <v>7</v>
      </c>
      <c r="F8" s="263" t="s">
        <v>1</v>
      </c>
      <c r="H8" s="263" t="s">
        <v>531</v>
      </c>
      <c r="I8" s="264">
        <v>2</v>
      </c>
    </row>
    <row r="9" spans="2:46" x14ac:dyDescent="0.25">
      <c r="B9" s="399">
        <v>43315.491666666669</v>
      </c>
      <c r="C9" s="400">
        <v>161</v>
      </c>
      <c r="D9" s="263" t="s">
        <v>240</v>
      </c>
      <c r="E9" s="263" t="s">
        <v>34</v>
      </c>
      <c r="F9" s="263" t="s">
        <v>2</v>
      </c>
      <c r="H9" s="263" t="s">
        <v>3</v>
      </c>
      <c r="I9" s="264">
        <v>126</v>
      </c>
    </row>
    <row r="10" spans="2:46" x14ac:dyDescent="0.25">
      <c r="B10" s="399">
        <v>43315.544444444444</v>
      </c>
      <c r="C10" s="400">
        <v>461</v>
      </c>
      <c r="D10" s="263" t="s">
        <v>621</v>
      </c>
      <c r="E10" s="263" t="s">
        <v>7</v>
      </c>
      <c r="F10" s="263" t="s">
        <v>2</v>
      </c>
    </row>
    <row r="11" spans="2:46" ht="24" x14ac:dyDescent="0.25">
      <c r="B11" s="399">
        <v>43315.678472222222</v>
      </c>
      <c r="C11" s="400">
        <v>262</v>
      </c>
      <c r="D11" s="263" t="s">
        <v>289</v>
      </c>
      <c r="E11" s="263" t="s">
        <v>7</v>
      </c>
      <c r="F11" s="263" t="s">
        <v>1</v>
      </c>
    </row>
    <row r="12" spans="2:46" x14ac:dyDescent="0.25">
      <c r="B12" s="399">
        <v>43315.76666666667</v>
      </c>
      <c r="C12" s="400">
        <v>455</v>
      </c>
      <c r="D12" s="263" t="s">
        <v>671</v>
      </c>
      <c r="E12" s="263" t="s">
        <v>183</v>
      </c>
      <c r="F12" s="263" t="s">
        <v>1</v>
      </c>
    </row>
    <row r="13" spans="2:46" x14ac:dyDescent="0.25">
      <c r="B13" s="399">
        <v>43315.787499999999</v>
      </c>
      <c r="C13" s="400">
        <v>126</v>
      </c>
      <c r="D13" s="263" t="s">
        <v>244</v>
      </c>
      <c r="E13" s="263" t="s">
        <v>41</v>
      </c>
      <c r="F13" s="263" t="s">
        <v>531</v>
      </c>
    </row>
    <row r="14" spans="2:46" x14ac:dyDescent="0.25">
      <c r="B14" s="399">
        <v>43315.813888888886</v>
      </c>
      <c r="C14" s="400">
        <v>126</v>
      </c>
      <c r="D14" s="263" t="s">
        <v>244</v>
      </c>
      <c r="E14" s="263" t="s">
        <v>41</v>
      </c>
      <c r="F14" s="263" t="s">
        <v>2</v>
      </c>
      <c r="H14" s="576" t="s">
        <v>715</v>
      </c>
      <c r="I14" s="576"/>
      <c r="J14" s="576"/>
      <c r="K14" s="576"/>
      <c r="L14" s="576"/>
      <c r="M14" s="357"/>
    </row>
    <row r="15" spans="2:46" x14ac:dyDescent="0.25">
      <c r="B15" s="399">
        <v>43316.507638888892</v>
      </c>
      <c r="C15" s="400">
        <v>516</v>
      </c>
      <c r="D15" s="263" t="s">
        <v>546</v>
      </c>
      <c r="E15" s="263" t="s">
        <v>71</v>
      </c>
      <c r="F15" s="263" t="s">
        <v>1</v>
      </c>
      <c r="H15" s="355" t="s">
        <v>500</v>
      </c>
      <c r="I15" s="355"/>
      <c r="J15" s="356" t="s">
        <v>0</v>
      </c>
      <c r="K15" s="356"/>
      <c r="L15" s="356"/>
      <c r="N15" s="571" t="s">
        <v>689</v>
      </c>
      <c r="O15" s="571"/>
      <c r="P15" s="571"/>
      <c r="Q15" s="571"/>
      <c r="R15" s="571"/>
      <c r="S15" s="571"/>
      <c r="T15" s="571"/>
      <c r="U15" s="571"/>
      <c r="V15" s="571"/>
      <c r="W15" s="571"/>
      <c r="X15" s="571"/>
      <c r="Y15" s="571"/>
      <c r="Z15" s="571"/>
      <c r="AA15" s="571"/>
      <c r="AB15" s="571"/>
      <c r="AC15" s="571"/>
      <c r="AD15" s="571"/>
      <c r="AE15" s="571"/>
      <c r="AF15" s="571"/>
      <c r="AG15" s="571"/>
      <c r="AH15" s="571"/>
      <c r="AI15" s="571"/>
      <c r="AJ15" s="571"/>
      <c r="AK15" s="571"/>
      <c r="AL15" s="571"/>
      <c r="AM15" s="571"/>
      <c r="AN15" s="571"/>
      <c r="AO15" s="571"/>
      <c r="AP15" s="571"/>
      <c r="AQ15" s="571"/>
      <c r="AS15" s="295" t="s">
        <v>254</v>
      </c>
    </row>
    <row r="16" spans="2:46" ht="48" x14ac:dyDescent="0.25">
      <c r="B16" s="399">
        <v>43316.588194444441</v>
      </c>
      <c r="C16" s="400">
        <v>378</v>
      </c>
      <c r="D16" s="263" t="s">
        <v>672</v>
      </c>
      <c r="E16" s="263" t="s">
        <v>7</v>
      </c>
      <c r="F16" s="263" t="s">
        <v>2</v>
      </c>
      <c r="H16" s="334" t="s">
        <v>525</v>
      </c>
      <c r="I16" s="322" t="s">
        <v>497</v>
      </c>
      <c r="J16" s="278" t="s">
        <v>2</v>
      </c>
      <c r="K16" s="278" t="s">
        <v>1</v>
      </c>
      <c r="L16" s="278" t="s">
        <v>3</v>
      </c>
      <c r="N16" s="267" t="s">
        <v>184</v>
      </c>
      <c r="O16" s="267" t="s">
        <v>525</v>
      </c>
      <c r="P16" s="267" t="s">
        <v>186</v>
      </c>
      <c r="Q16" s="300">
        <v>43101</v>
      </c>
      <c r="R16" s="300">
        <v>43132</v>
      </c>
      <c r="S16" s="300">
        <v>43160</v>
      </c>
      <c r="T16" s="300">
        <v>43191</v>
      </c>
      <c r="U16" s="300">
        <v>43221</v>
      </c>
      <c r="V16" s="300">
        <v>43252</v>
      </c>
      <c r="W16" s="300">
        <v>43282</v>
      </c>
      <c r="X16" s="300">
        <v>43313</v>
      </c>
      <c r="Y16" s="301" t="s">
        <v>533</v>
      </c>
      <c r="Z16" s="301" t="s">
        <v>534</v>
      </c>
      <c r="AA16" s="301" t="s">
        <v>535</v>
      </c>
      <c r="AB16" s="301" t="s">
        <v>536</v>
      </c>
      <c r="AC16" s="301" t="s">
        <v>537</v>
      </c>
      <c r="AD16" s="301" t="s">
        <v>538</v>
      </c>
      <c r="AE16" s="301" t="s">
        <v>539</v>
      </c>
      <c r="AF16" s="301" t="s">
        <v>540</v>
      </c>
      <c r="AG16" s="301" t="s">
        <v>612</v>
      </c>
      <c r="AH16" s="301" t="s">
        <v>613</v>
      </c>
      <c r="AI16" s="301" t="s">
        <v>624</v>
      </c>
      <c r="AJ16" s="301" t="s">
        <v>625</v>
      </c>
      <c r="AK16" s="301" t="s">
        <v>667</v>
      </c>
      <c r="AL16" s="301" t="s">
        <v>668</v>
      </c>
      <c r="AM16" s="301" t="s">
        <v>690</v>
      </c>
      <c r="AN16" s="301" t="s">
        <v>691</v>
      </c>
      <c r="AO16" s="335" t="s">
        <v>615</v>
      </c>
      <c r="AP16" s="303" t="s">
        <v>542</v>
      </c>
      <c r="AQ16" s="303" t="s">
        <v>541</v>
      </c>
      <c r="AS16" s="322" t="s">
        <v>615</v>
      </c>
      <c r="AT16" s="266" t="s">
        <v>5</v>
      </c>
    </row>
    <row r="17" spans="2:46" ht="24" x14ac:dyDescent="0.25">
      <c r="B17" s="399">
        <v>43318.645138888889</v>
      </c>
      <c r="C17" s="400">
        <v>131</v>
      </c>
      <c r="D17" s="263" t="s">
        <v>330</v>
      </c>
      <c r="E17" s="263" t="s">
        <v>103</v>
      </c>
      <c r="F17" s="263" t="s">
        <v>2</v>
      </c>
      <c r="H17" s="263">
        <v>157</v>
      </c>
      <c r="I17" s="413" t="s">
        <v>673</v>
      </c>
      <c r="J17" s="264"/>
      <c r="K17" s="264">
        <v>3</v>
      </c>
      <c r="L17" s="264">
        <v>3</v>
      </c>
      <c r="N17" s="304" t="s">
        <v>7</v>
      </c>
      <c r="O17" s="305">
        <v>458</v>
      </c>
      <c r="P17" s="294" t="s">
        <v>344</v>
      </c>
      <c r="Q17" s="306">
        <v>4</v>
      </c>
      <c r="R17" s="306">
        <v>10</v>
      </c>
      <c r="S17" s="306">
        <v>6</v>
      </c>
      <c r="T17" s="306">
        <v>5</v>
      </c>
      <c r="U17" s="306">
        <v>8</v>
      </c>
      <c r="V17" s="306">
        <v>4</v>
      </c>
      <c r="W17" s="306">
        <v>9</v>
      </c>
      <c r="X17" s="306">
        <v>5</v>
      </c>
      <c r="Y17" s="306">
        <v>2</v>
      </c>
      <c r="Z17" s="306">
        <v>2</v>
      </c>
      <c r="AA17" s="306">
        <v>4</v>
      </c>
      <c r="AB17" s="306">
        <v>6</v>
      </c>
      <c r="AC17" s="306">
        <v>4</v>
      </c>
      <c r="AD17" s="306">
        <v>2</v>
      </c>
      <c r="AE17" s="306">
        <v>3</v>
      </c>
      <c r="AF17" s="306">
        <v>2</v>
      </c>
      <c r="AG17" s="306">
        <v>6</v>
      </c>
      <c r="AH17" s="306">
        <v>2</v>
      </c>
      <c r="AI17" s="306">
        <v>3</v>
      </c>
      <c r="AJ17" s="306">
        <v>1</v>
      </c>
      <c r="AK17" s="306">
        <v>5</v>
      </c>
      <c r="AL17" s="306">
        <v>4</v>
      </c>
      <c r="AM17" s="306">
        <v>2</v>
      </c>
      <c r="AN17" s="306">
        <v>3</v>
      </c>
      <c r="AO17" s="307">
        <f t="shared" ref="AO17:AO80" si="0">+SUM(Q17:X17)</f>
        <v>51</v>
      </c>
      <c r="AP17" s="307">
        <f t="shared" ref="AP17:AP80" si="1">+Y17+AA17+AC17+AE17+AG17+AI17+AK17+AM17</f>
        <v>29</v>
      </c>
      <c r="AQ17" s="307">
        <f t="shared" ref="AQ17:AQ80" si="2">+Z17+AB17+AD17+AF17+AH17+AJ17+AL17+AN17</f>
        <v>22</v>
      </c>
      <c r="AR17" s="425"/>
      <c r="AS17" s="297">
        <v>0</v>
      </c>
      <c r="AT17" s="264">
        <v>84</v>
      </c>
    </row>
    <row r="18" spans="2:46" ht="24" x14ac:dyDescent="0.25">
      <c r="B18" s="399">
        <v>43318.753472222219</v>
      </c>
      <c r="C18" s="400">
        <v>224</v>
      </c>
      <c r="D18" s="263" t="s">
        <v>272</v>
      </c>
      <c r="E18" s="263" t="s">
        <v>29</v>
      </c>
      <c r="F18" s="263" t="s">
        <v>2</v>
      </c>
      <c r="H18" s="263">
        <v>189</v>
      </c>
      <c r="I18" s="413" t="s">
        <v>337</v>
      </c>
      <c r="J18" s="264">
        <v>1</v>
      </c>
      <c r="K18" s="264">
        <v>2</v>
      </c>
      <c r="L18" s="264">
        <v>3</v>
      </c>
      <c r="N18" s="304" t="s">
        <v>34</v>
      </c>
      <c r="O18" s="305">
        <v>161</v>
      </c>
      <c r="P18" s="294" t="s">
        <v>95</v>
      </c>
      <c r="Q18" s="306">
        <v>3</v>
      </c>
      <c r="R18" s="306">
        <v>3</v>
      </c>
      <c r="S18" s="306"/>
      <c r="T18" s="306">
        <v>5</v>
      </c>
      <c r="U18" s="306">
        <v>6</v>
      </c>
      <c r="V18" s="306">
        <v>3</v>
      </c>
      <c r="W18" s="306">
        <v>4</v>
      </c>
      <c r="X18" s="306">
        <v>5</v>
      </c>
      <c r="Y18" s="306">
        <v>2</v>
      </c>
      <c r="Z18" s="306">
        <v>1</v>
      </c>
      <c r="AA18" s="306">
        <v>2</v>
      </c>
      <c r="AB18" s="306">
        <v>1</v>
      </c>
      <c r="AC18" s="306">
        <v>0</v>
      </c>
      <c r="AD18" s="306">
        <v>0</v>
      </c>
      <c r="AE18" s="306">
        <v>2</v>
      </c>
      <c r="AF18" s="306">
        <v>3</v>
      </c>
      <c r="AG18" s="306">
        <v>3</v>
      </c>
      <c r="AH18" s="306">
        <v>3</v>
      </c>
      <c r="AI18" s="306">
        <v>0</v>
      </c>
      <c r="AJ18" s="306">
        <v>3</v>
      </c>
      <c r="AK18" s="306">
        <v>0</v>
      </c>
      <c r="AL18" s="306">
        <v>4</v>
      </c>
      <c r="AM18" s="306">
        <v>3</v>
      </c>
      <c r="AN18" s="306">
        <v>2</v>
      </c>
      <c r="AO18" s="307">
        <f t="shared" si="0"/>
        <v>29</v>
      </c>
      <c r="AP18" s="307">
        <f t="shared" si="1"/>
        <v>12</v>
      </c>
      <c r="AQ18" s="307">
        <f t="shared" si="2"/>
        <v>17</v>
      </c>
      <c r="AR18" s="99"/>
      <c r="AS18" s="297">
        <v>1</v>
      </c>
      <c r="AT18" s="264">
        <v>45</v>
      </c>
    </row>
    <row r="19" spans="2:46" ht="36" x14ac:dyDescent="0.25">
      <c r="B19" s="399">
        <v>43318.838194444441</v>
      </c>
      <c r="C19" s="400">
        <v>189</v>
      </c>
      <c r="D19" s="263" t="s">
        <v>337</v>
      </c>
      <c r="E19" s="263" t="s">
        <v>39</v>
      </c>
      <c r="F19" s="263" t="s">
        <v>1</v>
      </c>
      <c r="H19" s="263">
        <v>226</v>
      </c>
      <c r="I19" s="413" t="s">
        <v>268</v>
      </c>
      <c r="J19" s="264">
        <v>1</v>
      </c>
      <c r="K19" s="264">
        <v>2</v>
      </c>
      <c r="L19" s="264">
        <v>3</v>
      </c>
      <c r="N19" s="308" t="s">
        <v>7</v>
      </c>
      <c r="O19" s="308">
        <v>378</v>
      </c>
      <c r="P19" s="294" t="s">
        <v>14</v>
      </c>
      <c r="Q19" s="306">
        <v>6</v>
      </c>
      <c r="R19" s="306">
        <v>3</v>
      </c>
      <c r="S19" s="306">
        <v>4</v>
      </c>
      <c r="T19" s="306">
        <v>2</v>
      </c>
      <c r="U19" s="306">
        <v>3</v>
      </c>
      <c r="V19" s="306">
        <v>3</v>
      </c>
      <c r="W19" s="306">
        <v>5</v>
      </c>
      <c r="X19" s="306">
        <v>2</v>
      </c>
      <c r="Y19" s="306">
        <v>1</v>
      </c>
      <c r="Z19" s="306">
        <v>5</v>
      </c>
      <c r="AA19" s="306">
        <v>0</v>
      </c>
      <c r="AB19" s="306">
        <v>3</v>
      </c>
      <c r="AC19" s="306">
        <v>3</v>
      </c>
      <c r="AD19" s="306">
        <v>1</v>
      </c>
      <c r="AE19" s="306">
        <v>2</v>
      </c>
      <c r="AF19" s="306">
        <v>0</v>
      </c>
      <c r="AG19" s="306">
        <v>1</v>
      </c>
      <c r="AH19" s="306">
        <v>2</v>
      </c>
      <c r="AI19" s="306">
        <v>0</v>
      </c>
      <c r="AJ19" s="306">
        <v>3</v>
      </c>
      <c r="AK19" s="306">
        <v>3</v>
      </c>
      <c r="AL19" s="306">
        <v>2</v>
      </c>
      <c r="AM19" s="306">
        <v>1</v>
      </c>
      <c r="AN19" s="306">
        <v>1</v>
      </c>
      <c r="AO19" s="307">
        <f t="shared" si="0"/>
        <v>28</v>
      </c>
      <c r="AP19" s="307">
        <f t="shared" si="1"/>
        <v>11</v>
      </c>
      <c r="AQ19" s="307">
        <f t="shared" si="2"/>
        <v>17</v>
      </c>
      <c r="AR19" s="99"/>
      <c r="AS19" s="297">
        <v>2</v>
      </c>
      <c r="AT19" s="264">
        <v>15</v>
      </c>
    </row>
    <row r="20" spans="2:46" ht="36" x14ac:dyDescent="0.25">
      <c r="B20" s="399">
        <v>43319.587500000001</v>
      </c>
      <c r="C20" s="400">
        <v>265</v>
      </c>
      <c r="D20" s="263" t="s">
        <v>275</v>
      </c>
      <c r="E20" s="263" t="s">
        <v>7</v>
      </c>
      <c r="F20" s="263" t="s">
        <v>2</v>
      </c>
      <c r="H20" s="263">
        <v>257</v>
      </c>
      <c r="I20" s="413" t="s">
        <v>328</v>
      </c>
      <c r="J20" s="264">
        <v>1</v>
      </c>
      <c r="K20" s="264">
        <v>1</v>
      </c>
      <c r="L20" s="264">
        <v>2</v>
      </c>
      <c r="N20" s="304" t="s">
        <v>7</v>
      </c>
      <c r="O20" s="305">
        <v>172</v>
      </c>
      <c r="P20" s="294" t="s">
        <v>22</v>
      </c>
      <c r="Q20" s="306">
        <v>2</v>
      </c>
      <c r="R20" s="306">
        <v>3</v>
      </c>
      <c r="S20" s="306">
        <v>1</v>
      </c>
      <c r="T20" s="306">
        <v>4</v>
      </c>
      <c r="U20" s="306">
        <v>0</v>
      </c>
      <c r="V20" s="306">
        <v>3</v>
      </c>
      <c r="W20" s="306">
        <v>6</v>
      </c>
      <c r="X20" s="306">
        <v>7</v>
      </c>
      <c r="Y20" s="306">
        <v>2</v>
      </c>
      <c r="Z20" s="306">
        <v>0</v>
      </c>
      <c r="AA20" s="306">
        <v>3</v>
      </c>
      <c r="AB20" s="306">
        <v>0</v>
      </c>
      <c r="AC20" s="306">
        <v>1</v>
      </c>
      <c r="AD20" s="306">
        <v>0</v>
      </c>
      <c r="AE20" s="306">
        <v>3</v>
      </c>
      <c r="AF20" s="306">
        <v>1</v>
      </c>
      <c r="AG20" s="306"/>
      <c r="AH20" s="306"/>
      <c r="AI20" s="306">
        <v>2</v>
      </c>
      <c r="AJ20" s="306">
        <v>1</v>
      </c>
      <c r="AK20" s="306">
        <v>3</v>
      </c>
      <c r="AL20" s="306">
        <v>3</v>
      </c>
      <c r="AM20" s="306">
        <v>5</v>
      </c>
      <c r="AN20" s="306">
        <v>2</v>
      </c>
      <c r="AO20" s="307">
        <f t="shared" si="0"/>
        <v>26</v>
      </c>
      <c r="AP20" s="307">
        <f t="shared" si="1"/>
        <v>19</v>
      </c>
      <c r="AQ20" s="307">
        <f t="shared" si="2"/>
        <v>7</v>
      </c>
      <c r="AR20" s="99"/>
      <c r="AS20" s="297">
        <v>3</v>
      </c>
      <c r="AT20" s="264">
        <v>9</v>
      </c>
    </row>
    <row r="21" spans="2:46" ht="24" x14ac:dyDescent="0.25">
      <c r="B21" s="399">
        <v>43320.59375</v>
      </c>
      <c r="C21" s="400">
        <v>157</v>
      </c>
      <c r="D21" s="263" t="s">
        <v>673</v>
      </c>
      <c r="E21" s="263" t="s">
        <v>7</v>
      </c>
      <c r="F21" s="263" t="s">
        <v>1</v>
      </c>
      <c r="H21" s="263">
        <v>378</v>
      </c>
      <c r="I21" s="413" t="s">
        <v>672</v>
      </c>
      <c r="J21" s="264">
        <v>1</v>
      </c>
      <c r="K21" s="264">
        <v>1</v>
      </c>
      <c r="L21" s="264">
        <v>2</v>
      </c>
      <c r="N21" s="304" t="s">
        <v>7</v>
      </c>
      <c r="O21" s="305">
        <v>157</v>
      </c>
      <c r="P21" s="294" t="s">
        <v>138</v>
      </c>
      <c r="Q21" s="306">
        <v>1</v>
      </c>
      <c r="R21" s="306">
        <v>2</v>
      </c>
      <c r="S21" s="306">
        <v>6</v>
      </c>
      <c r="T21" s="306">
        <v>2</v>
      </c>
      <c r="U21" s="306">
        <v>3</v>
      </c>
      <c r="V21" s="306">
        <v>4</v>
      </c>
      <c r="W21" s="306">
        <v>1</v>
      </c>
      <c r="X21" s="306">
        <v>3</v>
      </c>
      <c r="Y21" s="306">
        <v>0</v>
      </c>
      <c r="Z21" s="306">
        <v>1</v>
      </c>
      <c r="AA21" s="306">
        <v>0</v>
      </c>
      <c r="AB21" s="306">
        <v>2</v>
      </c>
      <c r="AC21" s="306">
        <v>0</v>
      </c>
      <c r="AD21" s="306">
        <v>6</v>
      </c>
      <c r="AE21" s="306">
        <v>0</v>
      </c>
      <c r="AF21" s="306">
        <v>2</v>
      </c>
      <c r="AG21" s="306">
        <v>0</v>
      </c>
      <c r="AH21" s="306">
        <v>3</v>
      </c>
      <c r="AI21" s="306">
        <v>0</v>
      </c>
      <c r="AJ21" s="306">
        <v>4</v>
      </c>
      <c r="AK21" s="306">
        <v>0</v>
      </c>
      <c r="AL21" s="306">
        <v>1</v>
      </c>
      <c r="AM21" s="306">
        <v>0</v>
      </c>
      <c r="AN21" s="306">
        <v>3</v>
      </c>
      <c r="AO21" s="307">
        <f t="shared" si="0"/>
        <v>22</v>
      </c>
      <c r="AP21" s="307">
        <f t="shared" si="1"/>
        <v>0</v>
      </c>
      <c r="AQ21" s="307">
        <f t="shared" si="2"/>
        <v>22</v>
      </c>
      <c r="AR21" s="99"/>
      <c r="AS21" s="297">
        <v>4</v>
      </c>
      <c r="AT21" s="264">
        <v>7</v>
      </c>
    </row>
    <row r="22" spans="2:46" ht="24" x14ac:dyDescent="0.25">
      <c r="B22" s="399">
        <v>43320.724999999999</v>
      </c>
      <c r="C22" s="400">
        <v>408</v>
      </c>
      <c r="D22" s="263" t="s">
        <v>674</v>
      </c>
      <c r="E22" s="263" t="s">
        <v>343</v>
      </c>
      <c r="F22" s="263" t="s">
        <v>2</v>
      </c>
      <c r="H22" s="263">
        <v>383</v>
      </c>
      <c r="I22" s="413" t="s">
        <v>238</v>
      </c>
      <c r="J22" s="264"/>
      <c r="K22" s="264">
        <v>3</v>
      </c>
      <c r="L22" s="264">
        <v>3</v>
      </c>
      <c r="N22" s="308" t="s">
        <v>7</v>
      </c>
      <c r="O22" s="308">
        <v>226</v>
      </c>
      <c r="P22" s="294" t="s">
        <v>155</v>
      </c>
      <c r="Q22" s="306">
        <v>3</v>
      </c>
      <c r="R22" s="306">
        <v>2</v>
      </c>
      <c r="S22" s="306">
        <v>5</v>
      </c>
      <c r="T22" s="306">
        <v>1</v>
      </c>
      <c r="U22" s="306">
        <v>4</v>
      </c>
      <c r="V22" s="306">
        <v>2</v>
      </c>
      <c r="W22" s="306">
        <v>2</v>
      </c>
      <c r="X22" s="306">
        <v>3</v>
      </c>
      <c r="Y22" s="306">
        <v>2</v>
      </c>
      <c r="Z22" s="306">
        <v>1</v>
      </c>
      <c r="AA22" s="306">
        <v>1</v>
      </c>
      <c r="AB22" s="306">
        <v>1</v>
      </c>
      <c r="AC22" s="306">
        <v>0</v>
      </c>
      <c r="AD22" s="306">
        <v>5</v>
      </c>
      <c r="AE22" s="306">
        <v>0</v>
      </c>
      <c r="AF22" s="306">
        <v>1</v>
      </c>
      <c r="AG22" s="306">
        <v>1</v>
      </c>
      <c r="AH22" s="306">
        <v>3</v>
      </c>
      <c r="AI22" s="306">
        <v>0</v>
      </c>
      <c r="AJ22" s="306">
        <v>2</v>
      </c>
      <c r="AK22" s="306">
        <v>0</v>
      </c>
      <c r="AL22" s="306">
        <v>2</v>
      </c>
      <c r="AM22" s="306">
        <v>1</v>
      </c>
      <c r="AN22" s="306">
        <v>2</v>
      </c>
      <c r="AO22" s="307">
        <f t="shared" si="0"/>
        <v>22</v>
      </c>
      <c r="AP22" s="307">
        <f t="shared" si="1"/>
        <v>5</v>
      </c>
      <c r="AQ22" s="307">
        <f t="shared" si="2"/>
        <v>17</v>
      </c>
      <c r="AR22" s="99"/>
      <c r="AS22" s="297">
        <v>5</v>
      </c>
      <c r="AT22" s="264">
        <v>14</v>
      </c>
    </row>
    <row r="23" spans="2:46" ht="24" x14ac:dyDescent="0.25">
      <c r="B23" s="399">
        <v>43321.552777777775</v>
      </c>
      <c r="C23" s="400">
        <v>97</v>
      </c>
      <c r="D23" s="263" t="s">
        <v>555</v>
      </c>
      <c r="E23" s="263" t="s">
        <v>7</v>
      </c>
      <c r="F23" s="263" t="s">
        <v>1</v>
      </c>
      <c r="H23" s="263">
        <v>455</v>
      </c>
      <c r="I23" s="413" t="s">
        <v>671</v>
      </c>
      <c r="J23" s="264"/>
      <c r="K23" s="264">
        <v>2</v>
      </c>
      <c r="L23" s="264">
        <v>2</v>
      </c>
      <c r="N23" s="312" t="s">
        <v>7</v>
      </c>
      <c r="O23" s="313">
        <v>459</v>
      </c>
      <c r="P23" s="214" t="s">
        <v>412</v>
      </c>
      <c r="Q23" s="309">
        <v>3</v>
      </c>
      <c r="R23" s="309"/>
      <c r="S23" s="309">
        <v>4</v>
      </c>
      <c r="T23" s="309">
        <v>0</v>
      </c>
      <c r="U23" s="309">
        <v>3</v>
      </c>
      <c r="V23" s="309"/>
      <c r="W23" s="309">
        <v>0</v>
      </c>
      <c r="X23" s="309">
        <v>9</v>
      </c>
      <c r="Y23" s="309">
        <v>1</v>
      </c>
      <c r="Z23" s="309">
        <v>2</v>
      </c>
      <c r="AA23" s="309">
        <v>0</v>
      </c>
      <c r="AB23" s="309">
        <v>0</v>
      </c>
      <c r="AC23" s="309">
        <v>4</v>
      </c>
      <c r="AD23" s="309">
        <v>0</v>
      </c>
      <c r="AE23" s="309">
        <v>0</v>
      </c>
      <c r="AF23" s="309">
        <v>0</v>
      </c>
      <c r="AG23" s="309">
        <v>3</v>
      </c>
      <c r="AH23" s="309">
        <v>0</v>
      </c>
      <c r="AI23" s="309"/>
      <c r="AJ23" s="309"/>
      <c r="AK23" s="309">
        <v>0</v>
      </c>
      <c r="AL23" s="309">
        <v>0</v>
      </c>
      <c r="AM23" s="309">
        <v>4</v>
      </c>
      <c r="AN23" s="309">
        <v>5</v>
      </c>
      <c r="AO23" s="311">
        <f t="shared" si="0"/>
        <v>19</v>
      </c>
      <c r="AP23" s="311">
        <f t="shared" si="1"/>
        <v>12</v>
      </c>
      <c r="AQ23" s="311">
        <f t="shared" si="2"/>
        <v>7</v>
      </c>
      <c r="AR23" s="99"/>
      <c r="AS23" s="297">
        <v>6</v>
      </c>
      <c r="AT23" s="264">
        <v>5</v>
      </c>
    </row>
    <row r="24" spans="2:46" ht="24" x14ac:dyDescent="0.25">
      <c r="B24" s="399">
        <v>43321.631944444445</v>
      </c>
      <c r="C24" s="400">
        <v>499</v>
      </c>
      <c r="D24" s="263" t="s">
        <v>436</v>
      </c>
      <c r="E24" s="263" t="s">
        <v>7</v>
      </c>
      <c r="F24" s="263" t="s">
        <v>2</v>
      </c>
      <c r="H24" s="263">
        <v>458</v>
      </c>
      <c r="I24" s="413" t="s">
        <v>684</v>
      </c>
      <c r="J24" s="264">
        <v>2</v>
      </c>
      <c r="K24" s="264">
        <v>3</v>
      </c>
      <c r="L24" s="264">
        <v>5</v>
      </c>
      <c r="N24" s="289" t="s">
        <v>7</v>
      </c>
      <c r="O24" s="289">
        <v>468</v>
      </c>
      <c r="P24" s="214" t="s">
        <v>413</v>
      </c>
      <c r="Q24" s="309">
        <v>2</v>
      </c>
      <c r="R24" s="309">
        <v>2</v>
      </c>
      <c r="S24" s="309">
        <v>5</v>
      </c>
      <c r="T24" s="309">
        <v>2</v>
      </c>
      <c r="U24" s="309">
        <v>3</v>
      </c>
      <c r="V24" s="309">
        <v>3</v>
      </c>
      <c r="W24" s="309">
        <v>0</v>
      </c>
      <c r="X24" s="309">
        <v>1</v>
      </c>
      <c r="Y24" s="309">
        <v>0</v>
      </c>
      <c r="Z24" s="309">
        <v>2</v>
      </c>
      <c r="AA24" s="309">
        <v>1</v>
      </c>
      <c r="AB24" s="309">
        <v>1</v>
      </c>
      <c r="AC24" s="309">
        <v>1</v>
      </c>
      <c r="AD24" s="309">
        <v>4</v>
      </c>
      <c r="AE24" s="309">
        <v>1</v>
      </c>
      <c r="AF24" s="309">
        <v>1</v>
      </c>
      <c r="AG24" s="309">
        <v>2</v>
      </c>
      <c r="AH24" s="309">
        <v>1</v>
      </c>
      <c r="AI24" s="309">
        <v>0</v>
      </c>
      <c r="AJ24" s="309">
        <v>3</v>
      </c>
      <c r="AK24" s="309">
        <v>0</v>
      </c>
      <c r="AL24" s="309">
        <v>0</v>
      </c>
      <c r="AM24" s="309">
        <v>0</v>
      </c>
      <c r="AN24" s="309">
        <v>1</v>
      </c>
      <c r="AO24" s="311">
        <f t="shared" si="0"/>
        <v>18</v>
      </c>
      <c r="AP24" s="311">
        <f t="shared" si="1"/>
        <v>5</v>
      </c>
      <c r="AQ24" s="311">
        <f t="shared" si="2"/>
        <v>13</v>
      </c>
      <c r="AR24" s="99"/>
      <c r="AS24" s="297">
        <v>10</v>
      </c>
      <c r="AT24" s="264">
        <v>7</v>
      </c>
    </row>
    <row r="25" spans="2:46" ht="24" x14ac:dyDescent="0.25">
      <c r="B25" s="399">
        <v>43322.70208333333</v>
      </c>
      <c r="C25" s="400">
        <v>141</v>
      </c>
      <c r="D25" s="263" t="s">
        <v>675</v>
      </c>
      <c r="E25" s="263" t="s">
        <v>96</v>
      </c>
      <c r="F25" s="263" t="s">
        <v>2</v>
      </c>
      <c r="H25" s="263">
        <v>460</v>
      </c>
      <c r="I25" s="413" t="s">
        <v>682</v>
      </c>
      <c r="J25" s="264">
        <v>1</v>
      </c>
      <c r="K25" s="264">
        <v>1</v>
      </c>
      <c r="L25" s="264">
        <v>2</v>
      </c>
      <c r="N25" s="289" t="s">
        <v>136</v>
      </c>
      <c r="O25" s="289">
        <v>382</v>
      </c>
      <c r="P25" s="214" t="s">
        <v>137</v>
      </c>
      <c r="Q25" s="309">
        <v>4</v>
      </c>
      <c r="R25" s="309">
        <v>2</v>
      </c>
      <c r="S25" s="309">
        <v>4</v>
      </c>
      <c r="T25" s="309">
        <v>0</v>
      </c>
      <c r="U25" s="309">
        <v>1</v>
      </c>
      <c r="V25" s="309">
        <v>1</v>
      </c>
      <c r="W25" s="309">
        <v>4</v>
      </c>
      <c r="X25" s="309">
        <v>2</v>
      </c>
      <c r="Y25" s="309">
        <v>4</v>
      </c>
      <c r="Z25" s="309">
        <v>0</v>
      </c>
      <c r="AA25" s="309">
        <v>2</v>
      </c>
      <c r="AB25" s="309">
        <v>0</v>
      </c>
      <c r="AC25" s="309">
        <v>4</v>
      </c>
      <c r="AD25" s="309">
        <v>0</v>
      </c>
      <c r="AE25" s="309">
        <v>0</v>
      </c>
      <c r="AF25" s="309">
        <v>0</v>
      </c>
      <c r="AG25" s="309">
        <v>0</v>
      </c>
      <c r="AH25" s="309">
        <v>1</v>
      </c>
      <c r="AI25" s="309">
        <v>0</v>
      </c>
      <c r="AJ25" s="309">
        <v>1</v>
      </c>
      <c r="AK25" s="309">
        <v>3</v>
      </c>
      <c r="AL25" s="309">
        <v>1</v>
      </c>
      <c r="AM25" s="309">
        <v>2</v>
      </c>
      <c r="AN25" s="309">
        <v>0</v>
      </c>
      <c r="AO25" s="311">
        <f t="shared" si="0"/>
        <v>18</v>
      </c>
      <c r="AP25" s="311">
        <f t="shared" si="1"/>
        <v>15</v>
      </c>
      <c r="AQ25" s="311">
        <f t="shared" si="2"/>
        <v>3</v>
      </c>
      <c r="AR25" s="99"/>
      <c r="AS25" s="297">
        <v>7</v>
      </c>
      <c r="AT25" s="264">
        <v>3</v>
      </c>
    </row>
    <row r="26" spans="2:46" ht="24" x14ac:dyDescent="0.25">
      <c r="B26" s="399">
        <v>43323.446527777778</v>
      </c>
      <c r="C26" s="400">
        <v>383</v>
      </c>
      <c r="D26" s="263" t="s">
        <v>238</v>
      </c>
      <c r="E26" s="263" t="s">
        <v>7</v>
      </c>
      <c r="F26" s="263" t="s">
        <v>560</v>
      </c>
      <c r="H26" s="263">
        <v>160</v>
      </c>
      <c r="I26" s="413" t="s">
        <v>227</v>
      </c>
      <c r="J26" s="264">
        <v>1</v>
      </c>
      <c r="K26" s="264">
        <v>1</v>
      </c>
      <c r="L26" s="264">
        <v>2</v>
      </c>
      <c r="N26" s="289" t="s">
        <v>7</v>
      </c>
      <c r="O26" s="289">
        <v>451</v>
      </c>
      <c r="P26" s="289" t="s">
        <v>257</v>
      </c>
      <c r="Q26" s="309">
        <v>3</v>
      </c>
      <c r="R26" s="309">
        <v>2</v>
      </c>
      <c r="S26" s="309">
        <v>5</v>
      </c>
      <c r="T26" s="309">
        <v>2</v>
      </c>
      <c r="U26" s="309">
        <v>2</v>
      </c>
      <c r="V26" s="309">
        <v>3</v>
      </c>
      <c r="W26" s="309">
        <v>0</v>
      </c>
      <c r="X26" s="309">
        <v>0</v>
      </c>
      <c r="Y26" s="309">
        <v>3</v>
      </c>
      <c r="Z26" s="309">
        <v>0</v>
      </c>
      <c r="AA26" s="309">
        <v>2</v>
      </c>
      <c r="AB26" s="309">
        <v>0</v>
      </c>
      <c r="AC26" s="309">
        <v>5</v>
      </c>
      <c r="AD26" s="309">
        <v>0</v>
      </c>
      <c r="AE26" s="309">
        <v>2</v>
      </c>
      <c r="AF26" s="309">
        <v>0</v>
      </c>
      <c r="AG26" s="309">
        <v>2</v>
      </c>
      <c r="AH26" s="309">
        <v>0</v>
      </c>
      <c r="AI26" s="309">
        <v>3</v>
      </c>
      <c r="AJ26" s="309">
        <v>0</v>
      </c>
      <c r="AK26" s="309">
        <v>0</v>
      </c>
      <c r="AL26" s="309">
        <v>0</v>
      </c>
      <c r="AM26" s="309">
        <v>0</v>
      </c>
      <c r="AN26" s="309">
        <v>0</v>
      </c>
      <c r="AO26" s="311">
        <f t="shared" si="0"/>
        <v>17</v>
      </c>
      <c r="AP26" s="311">
        <f t="shared" si="1"/>
        <v>17</v>
      </c>
      <c r="AQ26" s="311">
        <f t="shared" si="2"/>
        <v>0</v>
      </c>
      <c r="AR26" s="99"/>
      <c r="AS26" s="297">
        <v>15</v>
      </c>
      <c r="AT26" s="264">
        <v>5</v>
      </c>
    </row>
    <row r="27" spans="2:46" ht="24" x14ac:dyDescent="0.25">
      <c r="B27" s="399">
        <v>43323.455555555556</v>
      </c>
      <c r="C27" s="400">
        <v>383</v>
      </c>
      <c r="D27" s="263" t="s">
        <v>238</v>
      </c>
      <c r="E27" s="263" t="s">
        <v>7</v>
      </c>
      <c r="F27" s="263" t="s">
        <v>1</v>
      </c>
      <c r="H27" s="263">
        <v>161</v>
      </c>
      <c r="I27" s="413" t="s">
        <v>240</v>
      </c>
      <c r="J27" s="264">
        <v>3</v>
      </c>
      <c r="K27" s="264">
        <v>2</v>
      </c>
      <c r="L27" s="264">
        <v>5</v>
      </c>
      <c r="N27" s="312" t="s">
        <v>7</v>
      </c>
      <c r="O27" s="313">
        <v>160</v>
      </c>
      <c r="P27" s="214" t="s">
        <v>112</v>
      </c>
      <c r="Q27" s="309">
        <v>1</v>
      </c>
      <c r="R27" s="309">
        <v>3</v>
      </c>
      <c r="S27" s="309"/>
      <c r="T27" s="309">
        <v>7</v>
      </c>
      <c r="U27" s="309">
        <v>1</v>
      </c>
      <c r="V27" s="309">
        <v>2</v>
      </c>
      <c r="W27" s="309">
        <v>1</v>
      </c>
      <c r="X27" s="309">
        <v>2</v>
      </c>
      <c r="Y27" s="309">
        <v>0</v>
      </c>
      <c r="Z27" s="309">
        <v>1</v>
      </c>
      <c r="AA27" s="309">
        <v>1</v>
      </c>
      <c r="AB27" s="309">
        <v>2</v>
      </c>
      <c r="AC27" s="309">
        <v>0</v>
      </c>
      <c r="AD27" s="309">
        <v>0</v>
      </c>
      <c r="AE27" s="309">
        <v>1</v>
      </c>
      <c r="AF27" s="309">
        <v>6</v>
      </c>
      <c r="AG27" s="309">
        <v>0</v>
      </c>
      <c r="AH27" s="309">
        <v>1</v>
      </c>
      <c r="AI27" s="309">
        <v>0</v>
      </c>
      <c r="AJ27" s="309">
        <v>2</v>
      </c>
      <c r="AK27" s="309">
        <v>0</v>
      </c>
      <c r="AL27" s="309">
        <v>1</v>
      </c>
      <c r="AM27" s="309">
        <v>1</v>
      </c>
      <c r="AN27" s="309">
        <v>1</v>
      </c>
      <c r="AO27" s="311">
        <f t="shared" si="0"/>
        <v>17</v>
      </c>
      <c r="AP27" s="311">
        <f t="shared" si="1"/>
        <v>3</v>
      </c>
      <c r="AQ27" s="311">
        <f t="shared" si="2"/>
        <v>14</v>
      </c>
      <c r="AR27" s="99"/>
      <c r="AS27" s="297">
        <v>12</v>
      </c>
      <c r="AT27" s="264">
        <v>1</v>
      </c>
    </row>
    <row r="28" spans="2:46" ht="24" x14ac:dyDescent="0.25">
      <c r="B28" s="399">
        <v>43323.502083333333</v>
      </c>
      <c r="C28" s="400">
        <v>157</v>
      </c>
      <c r="D28" s="263" t="s">
        <v>673</v>
      </c>
      <c r="E28" s="263" t="s">
        <v>7</v>
      </c>
      <c r="F28" s="263" t="s">
        <v>560</v>
      </c>
      <c r="H28" s="263">
        <v>167</v>
      </c>
      <c r="I28" s="413" t="s">
        <v>302</v>
      </c>
      <c r="J28" s="264">
        <v>3</v>
      </c>
      <c r="K28" s="264"/>
      <c r="L28" s="264">
        <v>3</v>
      </c>
      <c r="N28" s="289" t="s">
        <v>7</v>
      </c>
      <c r="O28" s="289">
        <v>505</v>
      </c>
      <c r="P28" s="214" t="s">
        <v>443</v>
      </c>
      <c r="Q28" s="309">
        <v>1</v>
      </c>
      <c r="R28" s="309">
        <v>3</v>
      </c>
      <c r="S28" s="309">
        <v>3</v>
      </c>
      <c r="T28" s="309">
        <v>2</v>
      </c>
      <c r="U28" s="309">
        <v>1</v>
      </c>
      <c r="V28" s="309">
        <v>6</v>
      </c>
      <c r="W28" s="309">
        <v>0</v>
      </c>
      <c r="X28" s="309">
        <v>0</v>
      </c>
      <c r="Y28" s="309">
        <v>0</v>
      </c>
      <c r="Z28" s="309">
        <v>1</v>
      </c>
      <c r="AA28" s="309">
        <v>3</v>
      </c>
      <c r="AB28" s="309">
        <v>0</v>
      </c>
      <c r="AC28" s="309">
        <v>3</v>
      </c>
      <c r="AD28" s="309">
        <v>0</v>
      </c>
      <c r="AE28" s="309">
        <v>2</v>
      </c>
      <c r="AF28" s="309">
        <v>0</v>
      </c>
      <c r="AG28" s="309">
        <v>1</v>
      </c>
      <c r="AH28" s="309">
        <v>0</v>
      </c>
      <c r="AI28" s="309">
        <v>5</v>
      </c>
      <c r="AJ28" s="309">
        <v>1</v>
      </c>
      <c r="AK28" s="309">
        <v>0</v>
      </c>
      <c r="AL28" s="309">
        <v>0</v>
      </c>
      <c r="AM28" s="309">
        <v>0</v>
      </c>
      <c r="AN28" s="309">
        <v>0</v>
      </c>
      <c r="AO28" s="311">
        <f t="shared" si="0"/>
        <v>16</v>
      </c>
      <c r="AP28" s="311">
        <f t="shared" si="1"/>
        <v>14</v>
      </c>
      <c r="AQ28" s="311">
        <f t="shared" si="2"/>
        <v>2</v>
      </c>
      <c r="AR28" s="99"/>
      <c r="AS28" s="297">
        <v>8</v>
      </c>
      <c r="AT28" s="264">
        <v>7</v>
      </c>
    </row>
    <row r="29" spans="2:46" ht="24" x14ac:dyDescent="0.25">
      <c r="B29" s="399">
        <v>43323.636805555558</v>
      </c>
      <c r="C29" s="400">
        <v>467</v>
      </c>
      <c r="D29" s="263" t="s">
        <v>419</v>
      </c>
      <c r="E29" s="263" t="s">
        <v>7</v>
      </c>
      <c r="F29" s="263" t="s">
        <v>2</v>
      </c>
      <c r="H29" s="263">
        <v>469</v>
      </c>
      <c r="I29" s="413" t="s">
        <v>420</v>
      </c>
      <c r="J29" s="264">
        <v>1</v>
      </c>
      <c r="K29" s="264"/>
      <c r="L29" s="264">
        <v>1</v>
      </c>
      <c r="N29" s="312" t="s">
        <v>103</v>
      </c>
      <c r="O29" s="313">
        <v>131</v>
      </c>
      <c r="P29" s="214" t="s">
        <v>104</v>
      </c>
      <c r="Q29" s="309">
        <v>0</v>
      </c>
      <c r="R29" s="309"/>
      <c r="S29" s="309"/>
      <c r="T29" s="309">
        <v>0</v>
      </c>
      <c r="U29" s="309">
        <v>9</v>
      </c>
      <c r="V29" s="309">
        <v>2</v>
      </c>
      <c r="W29" s="309">
        <v>4</v>
      </c>
      <c r="X29" s="309">
        <v>1</v>
      </c>
      <c r="Y29" s="309">
        <v>0</v>
      </c>
      <c r="Z29" s="309">
        <v>0</v>
      </c>
      <c r="AA29" s="309">
        <v>0</v>
      </c>
      <c r="AB29" s="309">
        <v>0</v>
      </c>
      <c r="AC29" s="309">
        <v>0</v>
      </c>
      <c r="AD29" s="309">
        <v>0</v>
      </c>
      <c r="AE29" s="309">
        <v>0</v>
      </c>
      <c r="AF29" s="309">
        <v>0</v>
      </c>
      <c r="AG29" s="309">
        <v>0</v>
      </c>
      <c r="AH29" s="309">
        <v>9</v>
      </c>
      <c r="AI29" s="309">
        <v>0</v>
      </c>
      <c r="AJ29" s="309">
        <v>2</v>
      </c>
      <c r="AK29" s="309">
        <v>2</v>
      </c>
      <c r="AL29" s="309">
        <v>2</v>
      </c>
      <c r="AM29" s="309">
        <v>1</v>
      </c>
      <c r="AN29" s="309">
        <v>0</v>
      </c>
      <c r="AO29" s="311">
        <f t="shared" si="0"/>
        <v>16</v>
      </c>
      <c r="AP29" s="311">
        <f t="shared" si="1"/>
        <v>3</v>
      </c>
      <c r="AQ29" s="311">
        <f t="shared" si="2"/>
        <v>13</v>
      </c>
      <c r="AR29" s="99"/>
      <c r="AS29" s="297">
        <v>17</v>
      </c>
      <c r="AT29" s="264">
        <v>2</v>
      </c>
    </row>
    <row r="30" spans="2:46" ht="24" x14ac:dyDescent="0.25">
      <c r="B30" s="399">
        <v>43323.796527777777</v>
      </c>
      <c r="C30" s="400">
        <v>496</v>
      </c>
      <c r="D30" s="263" t="s">
        <v>676</v>
      </c>
      <c r="E30" s="263" t="s">
        <v>7</v>
      </c>
      <c r="F30" s="263" t="s">
        <v>2</v>
      </c>
      <c r="H30" s="263">
        <v>461</v>
      </c>
      <c r="I30" s="413" t="s">
        <v>621</v>
      </c>
      <c r="J30" s="264">
        <v>3</v>
      </c>
      <c r="K30" s="264"/>
      <c r="L30" s="264">
        <v>3</v>
      </c>
      <c r="N30" s="289" t="s">
        <v>183</v>
      </c>
      <c r="O30" s="289">
        <v>455</v>
      </c>
      <c r="P30" s="214" t="s">
        <v>428</v>
      </c>
      <c r="Q30" s="309">
        <v>1</v>
      </c>
      <c r="R30" s="309"/>
      <c r="S30" s="309">
        <v>2</v>
      </c>
      <c r="T30" s="309">
        <v>1</v>
      </c>
      <c r="U30" s="309">
        <v>6</v>
      </c>
      <c r="V30" s="309">
        <v>3</v>
      </c>
      <c r="W30" s="309">
        <v>1</v>
      </c>
      <c r="X30" s="309">
        <v>2</v>
      </c>
      <c r="Y30" s="309">
        <v>1</v>
      </c>
      <c r="Z30" s="309">
        <v>0</v>
      </c>
      <c r="AA30" s="309">
        <v>0</v>
      </c>
      <c r="AB30" s="309">
        <v>0</v>
      </c>
      <c r="AC30" s="309">
        <v>1</v>
      </c>
      <c r="AD30" s="309">
        <v>1</v>
      </c>
      <c r="AE30" s="309">
        <v>0</v>
      </c>
      <c r="AF30" s="309">
        <v>1</v>
      </c>
      <c r="AG30" s="309">
        <v>2</v>
      </c>
      <c r="AH30" s="309">
        <v>4</v>
      </c>
      <c r="AI30" s="309">
        <v>2</v>
      </c>
      <c r="AJ30" s="309">
        <v>1</v>
      </c>
      <c r="AK30" s="309">
        <v>1</v>
      </c>
      <c r="AL30" s="309">
        <v>0</v>
      </c>
      <c r="AM30" s="309">
        <v>0</v>
      </c>
      <c r="AN30" s="309">
        <v>2</v>
      </c>
      <c r="AO30" s="311">
        <f t="shared" si="0"/>
        <v>16</v>
      </c>
      <c r="AP30" s="311">
        <f t="shared" si="1"/>
        <v>7</v>
      </c>
      <c r="AQ30" s="311">
        <f t="shared" si="2"/>
        <v>9</v>
      </c>
      <c r="AR30" s="99"/>
      <c r="AS30" s="297">
        <v>13</v>
      </c>
      <c r="AT30" s="264">
        <v>1</v>
      </c>
    </row>
    <row r="31" spans="2:46" ht="24" x14ac:dyDescent="0.25">
      <c r="B31" s="399">
        <v>43323.800694444442</v>
      </c>
      <c r="C31" s="400">
        <v>261</v>
      </c>
      <c r="D31" s="263" t="s">
        <v>554</v>
      </c>
      <c r="E31" s="263" t="s">
        <v>7</v>
      </c>
      <c r="F31" s="263" t="s">
        <v>1</v>
      </c>
      <c r="H31" s="263">
        <v>131</v>
      </c>
      <c r="I31" s="413" t="s">
        <v>330</v>
      </c>
      <c r="J31" s="264">
        <v>1</v>
      </c>
      <c r="K31" s="264"/>
      <c r="L31" s="264">
        <v>1</v>
      </c>
      <c r="N31" s="312" t="s">
        <v>39</v>
      </c>
      <c r="O31" s="313">
        <v>189</v>
      </c>
      <c r="P31" s="214" t="s">
        <v>40</v>
      </c>
      <c r="Q31" s="309">
        <v>1</v>
      </c>
      <c r="R31" s="309">
        <v>1</v>
      </c>
      <c r="S31" s="309">
        <v>2</v>
      </c>
      <c r="T31" s="309">
        <v>5</v>
      </c>
      <c r="U31" s="309">
        <v>2</v>
      </c>
      <c r="V31" s="309">
        <v>1</v>
      </c>
      <c r="W31" s="309">
        <v>1</v>
      </c>
      <c r="X31" s="309">
        <v>3</v>
      </c>
      <c r="Y31" s="309">
        <v>0</v>
      </c>
      <c r="Z31" s="309">
        <v>1</v>
      </c>
      <c r="AA31" s="309">
        <v>0</v>
      </c>
      <c r="AB31" s="309">
        <v>1</v>
      </c>
      <c r="AC31" s="309">
        <v>0</v>
      </c>
      <c r="AD31" s="309">
        <v>2</v>
      </c>
      <c r="AE31" s="309">
        <v>0</v>
      </c>
      <c r="AF31" s="309">
        <v>5</v>
      </c>
      <c r="AG31" s="309">
        <v>0</v>
      </c>
      <c r="AH31" s="309">
        <v>2</v>
      </c>
      <c r="AI31" s="309">
        <v>0</v>
      </c>
      <c r="AJ31" s="309">
        <v>1</v>
      </c>
      <c r="AK31" s="309">
        <v>1</v>
      </c>
      <c r="AL31" s="309">
        <v>0</v>
      </c>
      <c r="AM31" s="309">
        <v>1</v>
      </c>
      <c r="AN31" s="309">
        <v>2</v>
      </c>
      <c r="AO31" s="311">
        <f t="shared" si="0"/>
        <v>16</v>
      </c>
      <c r="AP31" s="311">
        <f t="shared" si="1"/>
        <v>2</v>
      </c>
      <c r="AQ31" s="311">
        <f t="shared" si="2"/>
        <v>14</v>
      </c>
      <c r="AR31" s="99"/>
      <c r="AS31" s="297">
        <v>16</v>
      </c>
      <c r="AT31" s="264">
        <v>4</v>
      </c>
    </row>
    <row r="32" spans="2:46" ht="24" x14ac:dyDescent="0.25">
      <c r="B32" s="399">
        <v>43324.685416666667</v>
      </c>
      <c r="C32" s="400">
        <v>264</v>
      </c>
      <c r="D32" s="263" t="s">
        <v>248</v>
      </c>
      <c r="E32" s="263" t="s">
        <v>71</v>
      </c>
      <c r="F32" s="263" t="s">
        <v>2</v>
      </c>
      <c r="H32" s="263">
        <v>495</v>
      </c>
      <c r="I32" s="413" t="s">
        <v>550</v>
      </c>
      <c r="J32" s="264">
        <v>2</v>
      </c>
      <c r="K32" s="264">
        <v>1</v>
      </c>
      <c r="L32" s="264">
        <v>3</v>
      </c>
      <c r="N32" s="289" t="s">
        <v>7</v>
      </c>
      <c r="O32" s="289">
        <v>511</v>
      </c>
      <c r="P32" s="214" t="s">
        <v>444</v>
      </c>
      <c r="Q32" s="309">
        <v>0</v>
      </c>
      <c r="R32" s="309">
        <v>1</v>
      </c>
      <c r="S32" s="309">
        <v>4</v>
      </c>
      <c r="T32" s="309">
        <v>3</v>
      </c>
      <c r="U32" s="309">
        <v>3</v>
      </c>
      <c r="V32" s="309">
        <v>4</v>
      </c>
      <c r="W32" s="309">
        <v>0</v>
      </c>
      <c r="X32" s="309">
        <v>0</v>
      </c>
      <c r="Y32" s="309">
        <v>0</v>
      </c>
      <c r="Z32" s="309">
        <v>0</v>
      </c>
      <c r="AA32" s="309">
        <v>0</v>
      </c>
      <c r="AB32" s="309">
        <v>1</v>
      </c>
      <c r="AC32" s="309">
        <v>0</v>
      </c>
      <c r="AD32" s="309">
        <v>4</v>
      </c>
      <c r="AE32" s="309">
        <v>0</v>
      </c>
      <c r="AF32" s="309">
        <v>3</v>
      </c>
      <c r="AG32" s="309">
        <v>0</v>
      </c>
      <c r="AH32" s="309">
        <v>3</v>
      </c>
      <c r="AI32" s="309">
        <v>0</v>
      </c>
      <c r="AJ32" s="309">
        <v>4</v>
      </c>
      <c r="AK32" s="309">
        <v>0</v>
      </c>
      <c r="AL32" s="309">
        <v>0</v>
      </c>
      <c r="AM32" s="309">
        <v>0</v>
      </c>
      <c r="AN32" s="309">
        <v>0</v>
      </c>
      <c r="AO32" s="311">
        <f t="shared" si="0"/>
        <v>15</v>
      </c>
      <c r="AP32" s="311">
        <f t="shared" si="1"/>
        <v>0</v>
      </c>
      <c r="AQ32" s="311">
        <f t="shared" si="2"/>
        <v>15</v>
      </c>
      <c r="AR32" s="99"/>
      <c r="AS32" s="297">
        <v>26</v>
      </c>
      <c r="AT32" s="264">
        <v>1</v>
      </c>
    </row>
    <row r="33" spans="2:47" ht="24" x14ac:dyDescent="0.25">
      <c r="B33" s="399">
        <v>43325.524305555555</v>
      </c>
      <c r="C33" s="400">
        <v>459</v>
      </c>
      <c r="D33" s="263" t="s">
        <v>556</v>
      </c>
      <c r="E33" s="263" t="s">
        <v>343</v>
      </c>
      <c r="F33" s="263" t="s">
        <v>2</v>
      </c>
      <c r="H33" s="263">
        <v>183</v>
      </c>
      <c r="I33" s="413" t="s">
        <v>224</v>
      </c>
      <c r="J33" s="264">
        <v>2</v>
      </c>
      <c r="K33" s="264"/>
      <c r="L33" s="264">
        <v>2</v>
      </c>
      <c r="N33" s="289" t="s">
        <v>7</v>
      </c>
      <c r="O33" s="289">
        <v>262</v>
      </c>
      <c r="P33" s="214" t="s">
        <v>157</v>
      </c>
      <c r="Q33" s="309">
        <v>4</v>
      </c>
      <c r="R33" s="309">
        <v>1</v>
      </c>
      <c r="S33" s="309">
        <v>1</v>
      </c>
      <c r="T33" s="309">
        <v>2</v>
      </c>
      <c r="U33" s="309">
        <v>2</v>
      </c>
      <c r="V33" s="309"/>
      <c r="W33" s="309">
        <v>4</v>
      </c>
      <c r="X33" s="309">
        <v>1</v>
      </c>
      <c r="Y33" s="309">
        <v>0</v>
      </c>
      <c r="Z33" s="309">
        <v>4</v>
      </c>
      <c r="AA33" s="309">
        <v>0</v>
      </c>
      <c r="AB33" s="309">
        <v>1</v>
      </c>
      <c r="AC33" s="309">
        <v>0</v>
      </c>
      <c r="AD33" s="309">
        <v>1</v>
      </c>
      <c r="AE33" s="309">
        <v>0</v>
      </c>
      <c r="AF33" s="309">
        <v>2</v>
      </c>
      <c r="AG33" s="309">
        <v>0</v>
      </c>
      <c r="AH33" s="309">
        <v>2</v>
      </c>
      <c r="AI33" s="309"/>
      <c r="AJ33" s="309"/>
      <c r="AK33" s="309">
        <v>0</v>
      </c>
      <c r="AL33" s="309">
        <v>4</v>
      </c>
      <c r="AM33" s="309">
        <v>0</v>
      </c>
      <c r="AN33" s="309">
        <v>1</v>
      </c>
      <c r="AO33" s="311">
        <f t="shared" si="0"/>
        <v>15</v>
      </c>
      <c r="AP33" s="311">
        <f t="shared" si="1"/>
        <v>0</v>
      </c>
      <c r="AQ33" s="311">
        <f t="shared" si="2"/>
        <v>15</v>
      </c>
      <c r="AR33" s="99"/>
      <c r="AS33" s="297">
        <v>19</v>
      </c>
      <c r="AT33" s="264">
        <v>1</v>
      </c>
    </row>
    <row r="34" spans="2:47" ht="24" x14ac:dyDescent="0.25">
      <c r="B34" s="399">
        <v>43325.529861111114</v>
      </c>
      <c r="C34" s="400">
        <v>383</v>
      </c>
      <c r="D34" s="263" t="s">
        <v>238</v>
      </c>
      <c r="E34" s="263" t="s">
        <v>7</v>
      </c>
      <c r="F34" s="263" t="s">
        <v>1</v>
      </c>
      <c r="H34" s="263">
        <v>382</v>
      </c>
      <c r="I34" s="413" t="s">
        <v>232</v>
      </c>
      <c r="J34" s="264">
        <v>2</v>
      </c>
      <c r="K34" s="264"/>
      <c r="L34" s="264">
        <v>2</v>
      </c>
      <c r="N34" s="314" t="s">
        <v>103</v>
      </c>
      <c r="O34" s="289">
        <v>460</v>
      </c>
      <c r="P34" s="214" t="s">
        <v>354</v>
      </c>
      <c r="Q34" s="309">
        <v>2</v>
      </c>
      <c r="R34" s="309">
        <v>1</v>
      </c>
      <c r="S34" s="309"/>
      <c r="T34" s="309">
        <v>3</v>
      </c>
      <c r="U34" s="309">
        <v>2</v>
      </c>
      <c r="V34" s="309">
        <v>3</v>
      </c>
      <c r="W34" s="309">
        <v>2</v>
      </c>
      <c r="X34" s="309">
        <v>2</v>
      </c>
      <c r="Y34" s="309">
        <v>2</v>
      </c>
      <c r="Z34" s="309">
        <v>0</v>
      </c>
      <c r="AA34" s="309">
        <v>1</v>
      </c>
      <c r="AB34" s="309">
        <v>0</v>
      </c>
      <c r="AC34" s="309">
        <v>0</v>
      </c>
      <c r="AD34" s="309">
        <v>0</v>
      </c>
      <c r="AE34" s="309">
        <v>3</v>
      </c>
      <c r="AF34" s="309">
        <v>0</v>
      </c>
      <c r="AG34" s="309">
        <v>2</v>
      </c>
      <c r="AH34" s="309">
        <v>0</v>
      </c>
      <c r="AI34" s="309">
        <v>3</v>
      </c>
      <c r="AJ34" s="309">
        <v>0</v>
      </c>
      <c r="AK34" s="309">
        <v>2</v>
      </c>
      <c r="AL34" s="309">
        <v>0</v>
      </c>
      <c r="AM34" s="309">
        <v>1</v>
      </c>
      <c r="AN34" s="309">
        <v>1</v>
      </c>
      <c r="AO34" s="311">
        <f t="shared" si="0"/>
        <v>15</v>
      </c>
      <c r="AP34" s="311">
        <f t="shared" si="1"/>
        <v>14</v>
      </c>
      <c r="AQ34" s="311">
        <f t="shared" si="2"/>
        <v>1</v>
      </c>
      <c r="AR34" s="99"/>
      <c r="AS34" s="297">
        <v>51</v>
      </c>
      <c r="AT34" s="264">
        <v>1</v>
      </c>
    </row>
    <row r="35" spans="2:47" ht="24" x14ac:dyDescent="0.25">
      <c r="B35" s="399">
        <v>43325.588888888888</v>
      </c>
      <c r="C35" s="400">
        <v>258</v>
      </c>
      <c r="D35" s="263" t="s">
        <v>288</v>
      </c>
      <c r="E35" s="263" t="s">
        <v>39</v>
      </c>
      <c r="F35" s="263" t="s">
        <v>1</v>
      </c>
      <c r="H35" s="270">
        <v>172</v>
      </c>
      <c r="I35" s="413" t="s">
        <v>223</v>
      </c>
      <c r="J35" s="264">
        <v>5</v>
      </c>
      <c r="K35" s="264">
        <v>2</v>
      </c>
      <c r="L35" s="264">
        <v>7</v>
      </c>
      <c r="N35" s="312" t="s">
        <v>7</v>
      </c>
      <c r="O35" s="313">
        <v>167</v>
      </c>
      <c r="P35" s="214" t="s">
        <v>98</v>
      </c>
      <c r="Q35" s="309">
        <v>0</v>
      </c>
      <c r="R35" s="309">
        <v>2</v>
      </c>
      <c r="S35" s="309"/>
      <c r="T35" s="309">
        <v>3</v>
      </c>
      <c r="U35" s="309">
        <v>3</v>
      </c>
      <c r="V35" s="309">
        <v>2</v>
      </c>
      <c r="W35" s="309">
        <v>2</v>
      </c>
      <c r="X35" s="309">
        <v>3</v>
      </c>
      <c r="Y35" s="309">
        <v>0</v>
      </c>
      <c r="Z35" s="309">
        <v>0</v>
      </c>
      <c r="AA35" s="309">
        <v>0</v>
      </c>
      <c r="AB35" s="309">
        <v>2</v>
      </c>
      <c r="AC35" s="309">
        <v>0</v>
      </c>
      <c r="AD35" s="309">
        <v>0</v>
      </c>
      <c r="AE35" s="309">
        <v>2</v>
      </c>
      <c r="AF35" s="309">
        <v>1</v>
      </c>
      <c r="AG35" s="309">
        <v>3</v>
      </c>
      <c r="AH35" s="309">
        <v>0</v>
      </c>
      <c r="AI35" s="309">
        <v>2</v>
      </c>
      <c r="AJ35" s="309">
        <v>0</v>
      </c>
      <c r="AK35" s="309">
        <v>1</v>
      </c>
      <c r="AL35" s="309">
        <v>1</v>
      </c>
      <c r="AM35" s="309">
        <v>3</v>
      </c>
      <c r="AN35" s="309">
        <v>0</v>
      </c>
      <c r="AO35" s="311">
        <f t="shared" si="0"/>
        <v>15</v>
      </c>
      <c r="AP35" s="311">
        <f t="shared" si="1"/>
        <v>11</v>
      </c>
      <c r="AQ35" s="311">
        <f t="shared" si="2"/>
        <v>4</v>
      </c>
      <c r="AR35" s="99"/>
      <c r="AS35" s="297">
        <v>28</v>
      </c>
      <c r="AT35" s="264">
        <v>1</v>
      </c>
    </row>
    <row r="36" spans="2:47" ht="24" x14ac:dyDescent="0.25">
      <c r="B36" s="399">
        <v>43325.658333333333</v>
      </c>
      <c r="C36" s="400">
        <v>517</v>
      </c>
      <c r="D36" s="263" t="s">
        <v>677</v>
      </c>
      <c r="E36" s="263" t="s">
        <v>34</v>
      </c>
      <c r="F36" s="263" t="s">
        <v>1</v>
      </c>
      <c r="H36" s="270">
        <v>506</v>
      </c>
      <c r="I36" s="413" t="s">
        <v>512</v>
      </c>
      <c r="J36" s="264">
        <v>1</v>
      </c>
      <c r="K36" s="264">
        <v>1</v>
      </c>
      <c r="L36" s="264">
        <v>2</v>
      </c>
      <c r="N36" s="289" t="s">
        <v>343</v>
      </c>
      <c r="O36" s="289">
        <v>495</v>
      </c>
      <c r="P36" s="214" t="s">
        <v>517</v>
      </c>
      <c r="Q36" s="309">
        <v>0</v>
      </c>
      <c r="R36" s="314"/>
      <c r="S36" s="309"/>
      <c r="T36" s="309">
        <v>0</v>
      </c>
      <c r="U36" s="309">
        <v>6</v>
      </c>
      <c r="V36" s="309">
        <v>1</v>
      </c>
      <c r="W36" s="309">
        <v>5</v>
      </c>
      <c r="X36" s="309">
        <v>3</v>
      </c>
      <c r="Y36" s="309">
        <v>0</v>
      </c>
      <c r="Z36" s="309">
        <v>0</v>
      </c>
      <c r="AA36" s="309">
        <v>0</v>
      </c>
      <c r="AB36" s="309">
        <v>0</v>
      </c>
      <c r="AC36" s="309">
        <v>0</v>
      </c>
      <c r="AD36" s="309">
        <v>0</v>
      </c>
      <c r="AE36" s="309">
        <v>0</v>
      </c>
      <c r="AF36" s="309">
        <v>0</v>
      </c>
      <c r="AG36" s="309">
        <v>4</v>
      </c>
      <c r="AH36" s="309">
        <v>2</v>
      </c>
      <c r="AI36" s="309">
        <v>1</v>
      </c>
      <c r="AJ36" s="309">
        <v>0</v>
      </c>
      <c r="AK36" s="309">
        <v>5</v>
      </c>
      <c r="AL36" s="309">
        <v>0</v>
      </c>
      <c r="AM36" s="309">
        <v>2</v>
      </c>
      <c r="AN36" s="309">
        <v>1</v>
      </c>
      <c r="AO36" s="311">
        <f t="shared" si="0"/>
        <v>15</v>
      </c>
      <c r="AP36" s="311">
        <f t="shared" si="1"/>
        <v>12</v>
      </c>
      <c r="AQ36" s="311">
        <f t="shared" si="2"/>
        <v>3</v>
      </c>
      <c r="AR36" s="99"/>
      <c r="AS36" s="297">
        <v>29</v>
      </c>
      <c r="AT36" s="264">
        <v>1</v>
      </c>
    </row>
    <row r="37" spans="2:47" ht="24" x14ac:dyDescent="0.25">
      <c r="B37" s="399">
        <v>43325.70416666667</v>
      </c>
      <c r="C37" s="400">
        <v>157</v>
      </c>
      <c r="D37" s="263" t="s">
        <v>673</v>
      </c>
      <c r="E37" s="263" t="s">
        <v>7</v>
      </c>
      <c r="F37" s="263" t="s">
        <v>560</v>
      </c>
      <c r="H37" s="270">
        <v>251</v>
      </c>
      <c r="I37" s="413" t="s">
        <v>686</v>
      </c>
      <c r="J37" s="264">
        <v>1</v>
      </c>
      <c r="K37" s="264"/>
      <c r="L37" s="264">
        <v>1</v>
      </c>
      <c r="N37" s="289" t="s">
        <v>34</v>
      </c>
      <c r="O37" s="289">
        <v>200</v>
      </c>
      <c r="P37" s="214" t="s">
        <v>170</v>
      </c>
      <c r="Q37" s="309">
        <v>6</v>
      </c>
      <c r="R37" s="309">
        <v>4</v>
      </c>
      <c r="S37" s="309">
        <v>1</v>
      </c>
      <c r="T37" s="309">
        <v>0</v>
      </c>
      <c r="U37" s="309"/>
      <c r="V37" s="309"/>
      <c r="W37" s="309">
        <v>1</v>
      </c>
      <c r="X37" s="309">
        <v>1</v>
      </c>
      <c r="Y37" s="309">
        <v>1</v>
      </c>
      <c r="Z37" s="309">
        <v>5</v>
      </c>
      <c r="AA37" s="309">
        <v>0</v>
      </c>
      <c r="AB37" s="309">
        <v>4</v>
      </c>
      <c r="AC37" s="309">
        <v>0</v>
      </c>
      <c r="AD37" s="309">
        <v>1</v>
      </c>
      <c r="AE37" s="309">
        <v>0</v>
      </c>
      <c r="AF37" s="309">
        <v>0</v>
      </c>
      <c r="AG37" s="309"/>
      <c r="AH37" s="309"/>
      <c r="AI37" s="309"/>
      <c r="AJ37" s="309"/>
      <c r="AK37" s="309">
        <v>0</v>
      </c>
      <c r="AL37" s="309">
        <v>1</v>
      </c>
      <c r="AM37" s="309">
        <v>1</v>
      </c>
      <c r="AN37" s="309">
        <v>0</v>
      </c>
      <c r="AO37" s="311">
        <f t="shared" si="0"/>
        <v>13</v>
      </c>
      <c r="AP37" s="311">
        <f t="shared" si="1"/>
        <v>2</v>
      </c>
      <c r="AQ37" s="311">
        <f t="shared" si="2"/>
        <v>11</v>
      </c>
      <c r="AR37" s="99"/>
      <c r="AS37" s="297">
        <v>22</v>
      </c>
      <c r="AT37" s="264">
        <v>2</v>
      </c>
    </row>
    <row r="38" spans="2:47" ht="36" x14ac:dyDescent="0.25">
      <c r="B38" s="399">
        <v>43325.713194444441</v>
      </c>
      <c r="C38" s="400">
        <v>167</v>
      </c>
      <c r="D38" s="263" t="s">
        <v>302</v>
      </c>
      <c r="E38" s="263" t="s">
        <v>7</v>
      </c>
      <c r="F38" s="263" t="s">
        <v>2</v>
      </c>
      <c r="H38" s="270">
        <v>262</v>
      </c>
      <c r="I38" s="413" t="s">
        <v>289</v>
      </c>
      <c r="J38" s="264"/>
      <c r="K38" s="264">
        <v>1</v>
      </c>
      <c r="L38" s="264">
        <v>1</v>
      </c>
      <c r="N38" s="312" t="s">
        <v>7</v>
      </c>
      <c r="O38" s="289">
        <v>464</v>
      </c>
      <c r="P38" s="214" t="s">
        <v>365</v>
      </c>
      <c r="Q38" s="309">
        <v>2</v>
      </c>
      <c r="R38" s="309">
        <v>4</v>
      </c>
      <c r="S38" s="309">
        <v>5</v>
      </c>
      <c r="T38" s="309">
        <v>0</v>
      </c>
      <c r="U38" s="309"/>
      <c r="V38" s="309"/>
      <c r="W38" s="309">
        <v>1</v>
      </c>
      <c r="X38" s="309">
        <v>0</v>
      </c>
      <c r="Y38" s="309">
        <v>2</v>
      </c>
      <c r="Z38" s="309">
        <v>0</v>
      </c>
      <c r="AA38" s="309">
        <v>3</v>
      </c>
      <c r="AB38" s="309">
        <v>1</v>
      </c>
      <c r="AC38" s="309">
        <v>4</v>
      </c>
      <c r="AD38" s="309">
        <v>1</v>
      </c>
      <c r="AE38" s="309">
        <v>0</v>
      </c>
      <c r="AF38" s="309">
        <v>0</v>
      </c>
      <c r="AG38" s="309"/>
      <c r="AH38" s="309"/>
      <c r="AI38" s="309"/>
      <c r="AJ38" s="309"/>
      <c r="AK38" s="309">
        <v>1</v>
      </c>
      <c r="AL38" s="309">
        <v>0</v>
      </c>
      <c r="AM38" s="309">
        <v>0</v>
      </c>
      <c r="AN38" s="309">
        <v>0</v>
      </c>
      <c r="AO38" s="311">
        <f t="shared" si="0"/>
        <v>12</v>
      </c>
      <c r="AP38" s="311">
        <f t="shared" si="1"/>
        <v>10</v>
      </c>
      <c r="AQ38" s="311">
        <f t="shared" si="2"/>
        <v>2</v>
      </c>
      <c r="AR38" s="99"/>
      <c r="AS38" s="297">
        <v>18</v>
      </c>
      <c r="AT38" s="264">
        <v>2</v>
      </c>
    </row>
    <row r="39" spans="2:47" ht="36" x14ac:dyDescent="0.25">
      <c r="B39" s="399">
        <v>43325.713888888888</v>
      </c>
      <c r="C39" s="400">
        <v>167</v>
      </c>
      <c r="D39" s="263" t="s">
        <v>302</v>
      </c>
      <c r="E39" s="263" t="s">
        <v>7</v>
      </c>
      <c r="F39" s="263" t="s">
        <v>2</v>
      </c>
      <c r="H39" s="270">
        <v>200</v>
      </c>
      <c r="I39" s="413" t="s">
        <v>228</v>
      </c>
      <c r="J39" s="264">
        <v>1</v>
      </c>
      <c r="K39" s="264"/>
      <c r="L39" s="264">
        <v>1</v>
      </c>
      <c r="N39" s="289" t="s">
        <v>7</v>
      </c>
      <c r="O39" s="289">
        <v>383</v>
      </c>
      <c r="P39" s="214" t="s">
        <v>135</v>
      </c>
      <c r="Q39" s="309">
        <v>1</v>
      </c>
      <c r="R39" s="309"/>
      <c r="S39" s="309">
        <v>1</v>
      </c>
      <c r="T39" s="309">
        <v>1</v>
      </c>
      <c r="U39" s="309">
        <v>3</v>
      </c>
      <c r="V39" s="309">
        <v>1</v>
      </c>
      <c r="W39" s="309">
        <v>1</v>
      </c>
      <c r="X39" s="309">
        <v>3</v>
      </c>
      <c r="Y39" s="309">
        <v>1</v>
      </c>
      <c r="Z39" s="309">
        <v>0</v>
      </c>
      <c r="AA39" s="309">
        <v>0</v>
      </c>
      <c r="AB39" s="309">
        <v>0</v>
      </c>
      <c r="AC39" s="309">
        <v>0</v>
      </c>
      <c r="AD39" s="309">
        <v>1</v>
      </c>
      <c r="AE39" s="309">
        <v>1</v>
      </c>
      <c r="AF39" s="309">
        <v>0</v>
      </c>
      <c r="AG39" s="309">
        <v>2</v>
      </c>
      <c r="AH39" s="309">
        <v>1</v>
      </c>
      <c r="AI39" s="309">
        <v>0</v>
      </c>
      <c r="AJ39" s="309">
        <v>1</v>
      </c>
      <c r="AK39" s="309">
        <v>1</v>
      </c>
      <c r="AL39" s="309">
        <v>0</v>
      </c>
      <c r="AM39" s="309">
        <v>0</v>
      </c>
      <c r="AN39" s="309">
        <v>3</v>
      </c>
      <c r="AO39" s="311">
        <f t="shared" si="0"/>
        <v>11</v>
      </c>
      <c r="AP39" s="311">
        <f t="shared" si="1"/>
        <v>5</v>
      </c>
      <c r="AQ39" s="311">
        <f t="shared" si="2"/>
        <v>6</v>
      </c>
      <c r="AR39" s="99"/>
      <c r="AS39" s="297">
        <v>9</v>
      </c>
      <c r="AT39" s="264">
        <v>5</v>
      </c>
    </row>
    <row r="40" spans="2:47" ht="36" x14ac:dyDescent="0.25">
      <c r="B40" s="399">
        <v>43325.715277777781</v>
      </c>
      <c r="C40" s="400">
        <v>454</v>
      </c>
      <c r="D40" s="263" t="s">
        <v>678</v>
      </c>
      <c r="E40" s="263" t="s">
        <v>7</v>
      </c>
      <c r="F40" s="263" t="s">
        <v>1</v>
      </c>
      <c r="H40" s="270">
        <v>265</v>
      </c>
      <c r="I40" s="413" t="s">
        <v>275</v>
      </c>
      <c r="J40" s="264">
        <v>1</v>
      </c>
      <c r="K40" s="264"/>
      <c r="L40" s="264">
        <v>1</v>
      </c>
      <c r="N40" s="312" t="s">
        <v>48</v>
      </c>
      <c r="O40" s="313">
        <v>143</v>
      </c>
      <c r="P40" s="214" t="s">
        <v>49</v>
      </c>
      <c r="Q40" s="309">
        <v>1</v>
      </c>
      <c r="R40" s="309">
        <v>1</v>
      </c>
      <c r="S40" s="309">
        <v>3</v>
      </c>
      <c r="T40" s="309">
        <v>4</v>
      </c>
      <c r="U40" s="309">
        <v>1</v>
      </c>
      <c r="V40" s="309"/>
      <c r="W40" s="309">
        <v>0</v>
      </c>
      <c r="X40" s="309">
        <v>0</v>
      </c>
      <c r="Y40" s="309">
        <v>0</v>
      </c>
      <c r="Z40" s="309">
        <v>1</v>
      </c>
      <c r="AA40" s="309">
        <v>0</v>
      </c>
      <c r="AB40" s="309">
        <v>1</v>
      </c>
      <c r="AC40" s="309">
        <v>1</v>
      </c>
      <c r="AD40" s="309">
        <v>2</v>
      </c>
      <c r="AE40" s="309">
        <v>3</v>
      </c>
      <c r="AF40" s="309">
        <v>1</v>
      </c>
      <c r="AG40" s="309">
        <v>0</v>
      </c>
      <c r="AH40" s="309">
        <v>1</v>
      </c>
      <c r="AI40" s="309"/>
      <c r="AJ40" s="309"/>
      <c r="AK40" s="309">
        <v>0</v>
      </c>
      <c r="AL40" s="309">
        <v>0</v>
      </c>
      <c r="AM40" s="309">
        <v>0</v>
      </c>
      <c r="AN40" s="309">
        <v>0</v>
      </c>
      <c r="AO40" s="311">
        <f t="shared" si="0"/>
        <v>10</v>
      </c>
      <c r="AP40" s="311">
        <f t="shared" si="1"/>
        <v>4</v>
      </c>
      <c r="AQ40" s="311">
        <f t="shared" si="2"/>
        <v>6</v>
      </c>
      <c r="AR40" s="99"/>
      <c r="AS40" s="297">
        <v>11</v>
      </c>
      <c r="AT40" s="264">
        <v>1</v>
      </c>
    </row>
    <row r="41" spans="2:47" ht="24" x14ac:dyDescent="0.25">
      <c r="B41" s="399">
        <v>43325.783333333333</v>
      </c>
      <c r="C41" s="400">
        <v>200</v>
      </c>
      <c r="D41" s="263" t="s">
        <v>228</v>
      </c>
      <c r="E41" s="263" t="s">
        <v>34</v>
      </c>
      <c r="F41" s="263" t="s">
        <v>2</v>
      </c>
      <c r="H41" s="270">
        <v>126</v>
      </c>
      <c r="I41" s="413" t="s">
        <v>244</v>
      </c>
      <c r="J41" s="264">
        <v>2</v>
      </c>
      <c r="K41" s="264"/>
      <c r="L41" s="264">
        <v>2</v>
      </c>
      <c r="N41" s="289" t="s">
        <v>7</v>
      </c>
      <c r="O41" s="289">
        <v>512</v>
      </c>
      <c r="P41" s="214" t="s">
        <v>468</v>
      </c>
      <c r="Q41" s="309">
        <v>3</v>
      </c>
      <c r="R41" s="309"/>
      <c r="S41" s="309"/>
      <c r="T41" s="309">
        <v>1</v>
      </c>
      <c r="U41" s="309">
        <v>3</v>
      </c>
      <c r="V41" s="309">
        <v>3</v>
      </c>
      <c r="W41" s="309">
        <v>0</v>
      </c>
      <c r="X41" s="309">
        <v>0</v>
      </c>
      <c r="Y41" s="309">
        <v>2</v>
      </c>
      <c r="Z41" s="309">
        <v>1</v>
      </c>
      <c r="AA41" s="309">
        <v>0</v>
      </c>
      <c r="AB41" s="309">
        <v>0</v>
      </c>
      <c r="AC41" s="309">
        <v>0</v>
      </c>
      <c r="AD41" s="309">
        <v>0</v>
      </c>
      <c r="AE41" s="309">
        <v>1</v>
      </c>
      <c r="AF41" s="309">
        <v>0</v>
      </c>
      <c r="AG41" s="309">
        <v>1</v>
      </c>
      <c r="AH41" s="309">
        <v>2</v>
      </c>
      <c r="AI41" s="309">
        <v>1</v>
      </c>
      <c r="AJ41" s="309">
        <v>2</v>
      </c>
      <c r="AK41" s="309">
        <v>0</v>
      </c>
      <c r="AL41" s="309">
        <v>0</v>
      </c>
      <c r="AM41" s="309">
        <v>0</v>
      </c>
      <c r="AN41" s="309">
        <v>0</v>
      </c>
      <c r="AO41" s="311">
        <f t="shared" si="0"/>
        <v>10</v>
      </c>
      <c r="AP41" s="311">
        <f t="shared" si="1"/>
        <v>5</v>
      </c>
      <c r="AQ41" s="311">
        <f t="shared" si="2"/>
        <v>5</v>
      </c>
      <c r="AR41" s="99"/>
      <c r="AS41" s="297" t="s">
        <v>3</v>
      </c>
      <c r="AT41" s="264">
        <v>224</v>
      </c>
    </row>
    <row r="42" spans="2:47" x14ac:dyDescent="0.25">
      <c r="B42" s="399">
        <v>43326.407638888886</v>
      </c>
      <c r="C42" s="400">
        <v>172</v>
      </c>
      <c r="D42" s="263" t="s">
        <v>223</v>
      </c>
      <c r="E42" s="263" t="s">
        <v>7</v>
      </c>
      <c r="F42" s="263" t="s">
        <v>2</v>
      </c>
      <c r="H42" s="270">
        <v>97</v>
      </c>
      <c r="I42" s="413" t="s">
        <v>555</v>
      </c>
      <c r="J42" s="264"/>
      <c r="K42" s="264">
        <v>1</v>
      </c>
      <c r="L42" s="264">
        <v>1</v>
      </c>
      <c r="N42" s="312" t="s">
        <v>12</v>
      </c>
      <c r="O42" s="313">
        <v>133</v>
      </c>
      <c r="P42" s="214" t="s">
        <v>13</v>
      </c>
      <c r="Q42" s="309">
        <v>0</v>
      </c>
      <c r="R42" s="309">
        <v>2</v>
      </c>
      <c r="S42" s="309">
        <v>2</v>
      </c>
      <c r="T42" s="309">
        <v>2</v>
      </c>
      <c r="U42" s="309">
        <v>1</v>
      </c>
      <c r="V42" s="309">
        <v>2</v>
      </c>
      <c r="W42" s="309">
        <v>1</v>
      </c>
      <c r="X42" s="309">
        <v>0</v>
      </c>
      <c r="Y42" s="309">
        <v>0</v>
      </c>
      <c r="Z42" s="309">
        <v>0</v>
      </c>
      <c r="AA42" s="309">
        <v>0</v>
      </c>
      <c r="AB42" s="309">
        <v>2</v>
      </c>
      <c r="AC42" s="309">
        <v>0</v>
      </c>
      <c r="AD42" s="309">
        <v>2</v>
      </c>
      <c r="AE42" s="309">
        <v>1</v>
      </c>
      <c r="AF42" s="309">
        <v>1</v>
      </c>
      <c r="AG42" s="309">
        <v>0</v>
      </c>
      <c r="AH42" s="309">
        <v>1</v>
      </c>
      <c r="AI42" s="309">
        <v>0</v>
      </c>
      <c r="AJ42" s="309">
        <v>2</v>
      </c>
      <c r="AK42" s="309">
        <v>0</v>
      </c>
      <c r="AL42" s="309">
        <v>1</v>
      </c>
      <c r="AM42" s="309">
        <v>0</v>
      </c>
      <c r="AN42" s="309">
        <v>0</v>
      </c>
      <c r="AO42" s="311">
        <f t="shared" si="0"/>
        <v>10</v>
      </c>
      <c r="AP42" s="311">
        <f t="shared" si="1"/>
        <v>1</v>
      </c>
      <c r="AQ42" s="311">
        <f t="shared" si="2"/>
        <v>9</v>
      </c>
      <c r="AR42" s="99"/>
    </row>
    <row r="43" spans="2:47" ht="24" x14ac:dyDescent="0.25">
      <c r="B43" s="399">
        <v>43326.419444444444</v>
      </c>
      <c r="C43" s="400">
        <v>172</v>
      </c>
      <c r="D43" s="263" t="s">
        <v>223</v>
      </c>
      <c r="E43" s="263" t="s">
        <v>7</v>
      </c>
      <c r="F43" s="263" t="s">
        <v>2</v>
      </c>
      <c r="H43" s="270">
        <v>454</v>
      </c>
      <c r="I43" s="413" t="s">
        <v>678</v>
      </c>
      <c r="J43" s="264">
        <v>1</v>
      </c>
      <c r="K43" s="264">
        <v>1</v>
      </c>
      <c r="L43" s="264">
        <v>2</v>
      </c>
      <c r="N43" s="289" t="s">
        <v>7</v>
      </c>
      <c r="O43" s="289">
        <v>110</v>
      </c>
      <c r="P43" s="214" t="s">
        <v>90</v>
      </c>
      <c r="Q43" s="309">
        <v>0</v>
      </c>
      <c r="R43" s="309">
        <v>2</v>
      </c>
      <c r="S43" s="309">
        <v>3</v>
      </c>
      <c r="T43" s="309">
        <v>0</v>
      </c>
      <c r="U43" s="309">
        <v>2</v>
      </c>
      <c r="V43" s="309">
        <v>1</v>
      </c>
      <c r="W43" s="309">
        <v>2</v>
      </c>
      <c r="X43" s="309">
        <v>0</v>
      </c>
      <c r="Y43" s="309">
        <v>0</v>
      </c>
      <c r="Z43" s="309">
        <v>0</v>
      </c>
      <c r="AA43" s="309">
        <v>0</v>
      </c>
      <c r="AB43" s="309">
        <v>2</v>
      </c>
      <c r="AC43" s="309">
        <v>0</v>
      </c>
      <c r="AD43" s="309">
        <v>3</v>
      </c>
      <c r="AE43" s="309">
        <v>0</v>
      </c>
      <c r="AF43" s="309">
        <v>0</v>
      </c>
      <c r="AG43" s="309">
        <v>1</v>
      </c>
      <c r="AH43" s="309">
        <v>1</v>
      </c>
      <c r="AI43" s="309">
        <v>0</v>
      </c>
      <c r="AJ43" s="309">
        <v>1</v>
      </c>
      <c r="AK43" s="309">
        <v>0</v>
      </c>
      <c r="AL43" s="309">
        <v>2</v>
      </c>
      <c r="AM43" s="309">
        <v>0</v>
      </c>
      <c r="AN43" s="309">
        <v>0</v>
      </c>
      <c r="AO43" s="311">
        <f t="shared" si="0"/>
        <v>10</v>
      </c>
      <c r="AP43" s="311">
        <f t="shared" si="1"/>
        <v>1</v>
      </c>
      <c r="AQ43" s="311">
        <f t="shared" si="2"/>
        <v>9</v>
      </c>
      <c r="AR43" s="99"/>
    </row>
    <row r="44" spans="2:47" ht="24" x14ac:dyDescent="0.25">
      <c r="B44" s="399">
        <v>43326.430555555555</v>
      </c>
      <c r="C44" s="400">
        <v>172</v>
      </c>
      <c r="D44" s="263" t="s">
        <v>223</v>
      </c>
      <c r="E44" s="263" t="s">
        <v>7</v>
      </c>
      <c r="F44" s="263" t="s">
        <v>1</v>
      </c>
      <c r="H44" s="270">
        <v>499</v>
      </c>
      <c r="I44" s="413" t="s">
        <v>436</v>
      </c>
      <c r="J44" s="264">
        <v>2</v>
      </c>
      <c r="K44" s="264"/>
      <c r="L44" s="264">
        <v>2</v>
      </c>
      <c r="N44" s="312" t="s">
        <v>39</v>
      </c>
      <c r="O44" s="313">
        <v>120</v>
      </c>
      <c r="P44" s="214" t="s">
        <v>102</v>
      </c>
      <c r="Q44" s="309">
        <v>0</v>
      </c>
      <c r="R44" s="309">
        <v>1</v>
      </c>
      <c r="S44" s="309">
        <v>1</v>
      </c>
      <c r="T44" s="309">
        <v>0</v>
      </c>
      <c r="U44" s="309">
        <v>4</v>
      </c>
      <c r="V44" s="309">
        <v>2</v>
      </c>
      <c r="W44" s="309">
        <v>0</v>
      </c>
      <c r="X44" s="309">
        <v>2</v>
      </c>
      <c r="Y44" s="309">
        <v>0</v>
      </c>
      <c r="Z44" s="309">
        <v>0</v>
      </c>
      <c r="AA44" s="309">
        <v>0</v>
      </c>
      <c r="AB44" s="309">
        <v>1</v>
      </c>
      <c r="AC44" s="309">
        <v>0</v>
      </c>
      <c r="AD44" s="309">
        <v>1</v>
      </c>
      <c r="AE44" s="309">
        <v>0</v>
      </c>
      <c r="AF44" s="309">
        <v>0</v>
      </c>
      <c r="AG44" s="309">
        <v>0</v>
      </c>
      <c r="AH44" s="309">
        <v>4</v>
      </c>
      <c r="AI44" s="309">
        <v>0</v>
      </c>
      <c r="AJ44" s="309">
        <v>2</v>
      </c>
      <c r="AK44" s="309">
        <v>0</v>
      </c>
      <c r="AL44" s="309">
        <v>0</v>
      </c>
      <c r="AM44" s="309">
        <v>0</v>
      </c>
      <c r="AN44" s="309">
        <v>2</v>
      </c>
      <c r="AO44" s="311">
        <f t="shared" si="0"/>
        <v>10</v>
      </c>
      <c r="AP44" s="311">
        <f t="shared" si="1"/>
        <v>0</v>
      </c>
      <c r="AQ44" s="311">
        <f t="shared" si="2"/>
        <v>10</v>
      </c>
      <c r="AR44" s="99"/>
    </row>
    <row r="45" spans="2:47" ht="24" x14ac:dyDescent="0.25">
      <c r="B45" s="399">
        <v>43326.534722222219</v>
      </c>
      <c r="C45" s="400">
        <v>461</v>
      </c>
      <c r="D45" s="263" t="s">
        <v>621</v>
      </c>
      <c r="E45" s="263" t="s">
        <v>7</v>
      </c>
      <c r="F45" s="263" t="s">
        <v>2</v>
      </c>
      <c r="H45" s="270">
        <v>163</v>
      </c>
      <c r="I45" s="413" t="s">
        <v>247</v>
      </c>
      <c r="J45" s="264">
        <v>3</v>
      </c>
      <c r="K45" s="264"/>
      <c r="L45" s="264">
        <v>3</v>
      </c>
      <c r="N45" s="289" t="s">
        <v>29</v>
      </c>
      <c r="O45" s="289">
        <v>257</v>
      </c>
      <c r="P45" s="214" t="s">
        <v>144</v>
      </c>
      <c r="Q45" s="309">
        <v>1</v>
      </c>
      <c r="R45" s="309"/>
      <c r="S45" s="309">
        <v>1</v>
      </c>
      <c r="T45" s="309">
        <v>1</v>
      </c>
      <c r="U45" s="309">
        <v>1</v>
      </c>
      <c r="V45" s="309">
        <v>2</v>
      </c>
      <c r="W45" s="309">
        <v>2</v>
      </c>
      <c r="X45" s="309">
        <v>2</v>
      </c>
      <c r="Y45" s="309">
        <v>1</v>
      </c>
      <c r="Z45" s="309">
        <v>0</v>
      </c>
      <c r="AA45" s="309">
        <v>0</v>
      </c>
      <c r="AB45" s="309">
        <v>0</v>
      </c>
      <c r="AC45" s="309">
        <v>0</v>
      </c>
      <c r="AD45" s="309">
        <v>1</v>
      </c>
      <c r="AE45" s="309">
        <v>0</v>
      </c>
      <c r="AF45" s="309">
        <v>1</v>
      </c>
      <c r="AG45" s="309">
        <v>1</v>
      </c>
      <c r="AH45" s="309">
        <v>0</v>
      </c>
      <c r="AI45" s="309">
        <v>1</v>
      </c>
      <c r="AJ45" s="309">
        <v>1</v>
      </c>
      <c r="AK45" s="309">
        <v>1</v>
      </c>
      <c r="AL45" s="309">
        <v>1</v>
      </c>
      <c r="AM45" s="309">
        <v>1</v>
      </c>
      <c r="AN45" s="309">
        <v>1</v>
      </c>
      <c r="AO45" s="311">
        <f t="shared" si="0"/>
        <v>10</v>
      </c>
      <c r="AP45" s="311">
        <f t="shared" si="1"/>
        <v>5</v>
      </c>
      <c r="AQ45" s="311">
        <f t="shared" si="2"/>
        <v>5</v>
      </c>
      <c r="AR45" s="99"/>
    </row>
    <row r="46" spans="2:47" ht="24" x14ac:dyDescent="0.25">
      <c r="B46" s="399">
        <v>43326.550694444442</v>
      </c>
      <c r="C46" s="400">
        <v>499</v>
      </c>
      <c r="D46" s="263" t="s">
        <v>436</v>
      </c>
      <c r="E46" s="263" t="s">
        <v>7</v>
      </c>
      <c r="F46" s="263" t="s">
        <v>2</v>
      </c>
      <c r="H46" s="270">
        <v>410</v>
      </c>
      <c r="I46" s="413" t="s">
        <v>669</v>
      </c>
      <c r="J46" s="264">
        <v>1</v>
      </c>
      <c r="K46" s="264"/>
      <c r="L46" s="264">
        <v>1</v>
      </c>
      <c r="N46" s="312" t="s">
        <v>29</v>
      </c>
      <c r="O46" s="313">
        <v>183</v>
      </c>
      <c r="P46" s="214" t="s">
        <v>31</v>
      </c>
      <c r="Q46" s="309">
        <v>0</v>
      </c>
      <c r="R46" s="309"/>
      <c r="S46" s="309"/>
      <c r="T46" s="309">
        <v>0</v>
      </c>
      <c r="U46" s="309">
        <v>2</v>
      </c>
      <c r="V46" s="309">
        <v>1</v>
      </c>
      <c r="W46" s="309">
        <v>5</v>
      </c>
      <c r="X46" s="309">
        <v>2</v>
      </c>
      <c r="Y46" s="309">
        <v>0</v>
      </c>
      <c r="Z46" s="309">
        <v>0</v>
      </c>
      <c r="AA46" s="309">
        <v>0</v>
      </c>
      <c r="AB46" s="309">
        <v>0</v>
      </c>
      <c r="AC46" s="309">
        <v>0</v>
      </c>
      <c r="AD46" s="309">
        <v>0</v>
      </c>
      <c r="AE46" s="309">
        <v>0</v>
      </c>
      <c r="AF46" s="309">
        <v>0</v>
      </c>
      <c r="AG46" s="309">
        <v>0</v>
      </c>
      <c r="AH46" s="309">
        <v>2</v>
      </c>
      <c r="AI46" s="309">
        <v>1</v>
      </c>
      <c r="AJ46" s="309">
        <v>0</v>
      </c>
      <c r="AK46" s="309">
        <v>3</v>
      </c>
      <c r="AL46" s="309">
        <v>2</v>
      </c>
      <c r="AM46" s="309">
        <v>2</v>
      </c>
      <c r="AN46" s="309">
        <v>0</v>
      </c>
      <c r="AO46" s="311">
        <f t="shared" si="0"/>
        <v>10</v>
      </c>
      <c r="AP46" s="311">
        <f t="shared" si="1"/>
        <v>6</v>
      </c>
      <c r="AQ46" s="311">
        <f t="shared" si="2"/>
        <v>4</v>
      </c>
      <c r="AR46" s="99"/>
    </row>
    <row r="47" spans="2:47" ht="24" x14ac:dyDescent="0.25">
      <c r="B47" s="399">
        <v>43326.65902777778</v>
      </c>
      <c r="C47" s="400">
        <v>556</v>
      </c>
      <c r="D47" s="263" t="s">
        <v>679</v>
      </c>
      <c r="E47" s="263" t="s">
        <v>34</v>
      </c>
      <c r="F47" s="263" t="s">
        <v>2</v>
      </c>
      <c r="H47" s="270">
        <v>155</v>
      </c>
      <c r="I47" s="413" t="s">
        <v>670</v>
      </c>
      <c r="J47" s="264">
        <v>1</v>
      </c>
      <c r="K47" s="264">
        <v>2</v>
      </c>
      <c r="L47" s="264">
        <v>3</v>
      </c>
      <c r="N47" s="289" t="s">
        <v>7</v>
      </c>
      <c r="O47" s="289">
        <v>265</v>
      </c>
      <c r="P47" s="214" t="s">
        <v>154</v>
      </c>
      <c r="Q47" s="309">
        <v>2</v>
      </c>
      <c r="R47" s="309">
        <v>2</v>
      </c>
      <c r="S47" s="309">
        <v>1</v>
      </c>
      <c r="T47" s="309">
        <v>0</v>
      </c>
      <c r="U47" s="309">
        <v>2</v>
      </c>
      <c r="V47" s="309"/>
      <c r="W47" s="309">
        <v>1</v>
      </c>
      <c r="X47" s="309">
        <v>1</v>
      </c>
      <c r="Y47" s="309">
        <v>2</v>
      </c>
      <c r="Z47" s="309">
        <v>0</v>
      </c>
      <c r="AA47" s="309">
        <v>2</v>
      </c>
      <c r="AB47" s="309">
        <v>0</v>
      </c>
      <c r="AC47" s="309">
        <v>1</v>
      </c>
      <c r="AD47" s="309">
        <v>0</v>
      </c>
      <c r="AE47" s="309">
        <v>0</v>
      </c>
      <c r="AF47" s="309">
        <v>0</v>
      </c>
      <c r="AG47" s="309">
        <v>1</v>
      </c>
      <c r="AH47" s="309">
        <v>1</v>
      </c>
      <c r="AI47" s="309"/>
      <c r="AJ47" s="309"/>
      <c r="AK47" s="309">
        <v>0</v>
      </c>
      <c r="AL47" s="309">
        <v>1</v>
      </c>
      <c r="AM47" s="309">
        <v>1</v>
      </c>
      <c r="AN47" s="309">
        <v>0</v>
      </c>
      <c r="AO47" s="311">
        <f t="shared" si="0"/>
        <v>9</v>
      </c>
      <c r="AP47" s="311">
        <f t="shared" si="1"/>
        <v>7</v>
      </c>
      <c r="AQ47" s="311">
        <f t="shared" si="2"/>
        <v>2</v>
      </c>
      <c r="AR47" s="99"/>
    </row>
    <row r="48" spans="2:47" s="266" customFormat="1" ht="24" x14ac:dyDescent="0.25">
      <c r="B48" s="399">
        <v>43326.659722222219</v>
      </c>
      <c r="C48" s="400">
        <v>495</v>
      </c>
      <c r="D48" s="263" t="s">
        <v>550</v>
      </c>
      <c r="E48" s="263" t="s">
        <v>343</v>
      </c>
      <c r="F48" s="263" t="s">
        <v>1</v>
      </c>
      <c r="G48" s="37"/>
      <c r="H48" s="270">
        <v>516</v>
      </c>
      <c r="I48" s="413" t="s">
        <v>546</v>
      </c>
      <c r="J48" s="264"/>
      <c r="K48" s="264">
        <v>1</v>
      </c>
      <c r="L48" s="264">
        <v>1</v>
      </c>
      <c r="M48" s="51"/>
      <c r="N48" s="312" t="s">
        <v>7</v>
      </c>
      <c r="O48" s="289">
        <v>469</v>
      </c>
      <c r="P48" s="214" t="s">
        <v>364</v>
      </c>
      <c r="Q48" s="309">
        <v>0</v>
      </c>
      <c r="R48" s="309">
        <v>1</v>
      </c>
      <c r="S48" s="309"/>
      <c r="T48" s="309">
        <v>2</v>
      </c>
      <c r="U48" s="309">
        <v>1</v>
      </c>
      <c r="V48" s="309">
        <v>1</v>
      </c>
      <c r="W48" s="309">
        <v>3</v>
      </c>
      <c r="X48" s="309">
        <v>1</v>
      </c>
      <c r="Y48" s="309">
        <v>0</v>
      </c>
      <c r="Z48" s="309">
        <v>0</v>
      </c>
      <c r="AA48" s="309">
        <v>0</v>
      </c>
      <c r="AB48" s="309">
        <v>1</v>
      </c>
      <c r="AC48" s="309">
        <v>0</v>
      </c>
      <c r="AD48" s="309">
        <v>0</v>
      </c>
      <c r="AE48" s="309">
        <v>1</v>
      </c>
      <c r="AF48" s="309">
        <v>1</v>
      </c>
      <c r="AG48" s="309">
        <v>1</v>
      </c>
      <c r="AH48" s="309">
        <v>0</v>
      </c>
      <c r="AI48" s="309">
        <v>1</v>
      </c>
      <c r="AJ48" s="309">
        <v>0</v>
      </c>
      <c r="AK48" s="309">
        <v>3</v>
      </c>
      <c r="AL48" s="309">
        <v>0</v>
      </c>
      <c r="AM48" s="309">
        <v>1</v>
      </c>
      <c r="AN48" s="309">
        <v>0</v>
      </c>
      <c r="AO48" s="311">
        <f t="shared" si="0"/>
        <v>9</v>
      </c>
      <c r="AP48" s="311">
        <f t="shared" si="1"/>
        <v>7</v>
      </c>
      <c r="AQ48" s="311">
        <f t="shared" si="2"/>
        <v>2</v>
      </c>
      <c r="AR48" s="99"/>
      <c r="AU48" s="51"/>
    </row>
    <row r="49" spans="2:47" s="266" customFormat="1" ht="36" x14ac:dyDescent="0.25">
      <c r="B49" s="399">
        <v>43327.436805555553</v>
      </c>
      <c r="C49" s="400">
        <v>161</v>
      </c>
      <c r="D49" s="263" t="s">
        <v>240</v>
      </c>
      <c r="E49" s="263" t="s">
        <v>34</v>
      </c>
      <c r="F49" s="263" t="s">
        <v>2</v>
      </c>
      <c r="G49" s="37"/>
      <c r="H49" s="270">
        <v>224</v>
      </c>
      <c r="I49" s="413" t="s">
        <v>272</v>
      </c>
      <c r="J49" s="264">
        <v>1</v>
      </c>
      <c r="K49" s="264"/>
      <c r="L49" s="264">
        <v>1</v>
      </c>
      <c r="M49" s="51"/>
      <c r="N49" s="312" t="s">
        <v>7</v>
      </c>
      <c r="O49" s="313">
        <v>367</v>
      </c>
      <c r="P49" s="214" t="s">
        <v>61</v>
      </c>
      <c r="Q49" s="309">
        <v>1</v>
      </c>
      <c r="R49" s="309"/>
      <c r="S49" s="309">
        <v>1</v>
      </c>
      <c r="T49" s="309">
        <v>4</v>
      </c>
      <c r="U49" s="309">
        <v>1</v>
      </c>
      <c r="V49" s="309"/>
      <c r="W49" s="309">
        <v>0</v>
      </c>
      <c r="X49" s="309">
        <v>2</v>
      </c>
      <c r="Y49" s="309">
        <v>1</v>
      </c>
      <c r="Z49" s="309">
        <v>0</v>
      </c>
      <c r="AA49" s="309">
        <v>0</v>
      </c>
      <c r="AB49" s="309">
        <v>0</v>
      </c>
      <c r="AC49" s="309">
        <v>1</v>
      </c>
      <c r="AD49" s="309">
        <v>0</v>
      </c>
      <c r="AE49" s="309">
        <v>2</v>
      </c>
      <c r="AF49" s="309">
        <v>2</v>
      </c>
      <c r="AG49" s="309">
        <v>1</v>
      </c>
      <c r="AH49" s="309">
        <v>0</v>
      </c>
      <c r="AI49" s="309"/>
      <c r="AJ49" s="309"/>
      <c r="AK49" s="309">
        <v>0</v>
      </c>
      <c r="AL49" s="309">
        <v>0</v>
      </c>
      <c r="AM49" s="309">
        <v>1</v>
      </c>
      <c r="AN49" s="309">
        <v>1</v>
      </c>
      <c r="AO49" s="311">
        <f t="shared" si="0"/>
        <v>9</v>
      </c>
      <c r="AP49" s="311">
        <f t="shared" si="1"/>
        <v>6</v>
      </c>
      <c r="AQ49" s="311">
        <f t="shared" si="2"/>
        <v>3</v>
      </c>
      <c r="AR49" s="99"/>
      <c r="AU49" s="51"/>
    </row>
    <row r="50" spans="2:47" s="266" customFormat="1" x14ac:dyDescent="0.25">
      <c r="B50" s="399">
        <v>43327.461805555555</v>
      </c>
      <c r="C50" s="400">
        <v>183</v>
      </c>
      <c r="D50" s="263" t="s">
        <v>224</v>
      </c>
      <c r="E50" s="263" t="s">
        <v>29</v>
      </c>
      <c r="F50" s="263" t="s">
        <v>2</v>
      </c>
      <c r="G50" s="37"/>
      <c r="H50" s="270">
        <v>408</v>
      </c>
      <c r="I50" s="413" t="s">
        <v>674</v>
      </c>
      <c r="J50" s="264">
        <v>1</v>
      </c>
      <c r="K50" s="264"/>
      <c r="L50" s="264">
        <v>1</v>
      </c>
      <c r="M50" s="51"/>
      <c r="N50" s="289" t="s">
        <v>7</v>
      </c>
      <c r="O50" s="289">
        <v>506</v>
      </c>
      <c r="P50" s="214" t="s">
        <v>445</v>
      </c>
      <c r="Q50" s="309">
        <v>0</v>
      </c>
      <c r="R50" s="309">
        <v>1</v>
      </c>
      <c r="S50" s="309">
        <v>2</v>
      </c>
      <c r="T50" s="309">
        <v>2</v>
      </c>
      <c r="U50" s="309"/>
      <c r="V50" s="309">
        <v>1</v>
      </c>
      <c r="W50" s="309">
        <v>1</v>
      </c>
      <c r="X50" s="309">
        <v>2</v>
      </c>
      <c r="Y50" s="309">
        <v>0</v>
      </c>
      <c r="Z50" s="309">
        <v>0</v>
      </c>
      <c r="AA50" s="309">
        <v>1</v>
      </c>
      <c r="AB50" s="309">
        <v>0</v>
      </c>
      <c r="AC50" s="309">
        <v>2</v>
      </c>
      <c r="AD50" s="309">
        <v>0</v>
      </c>
      <c r="AE50" s="309">
        <v>1</v>
      </c>
      <c r="AF50" s="309">
        <v>1</v>
      </c>
      <c r="AG50" s="309"/>
      <c r="AH50" s="309"/>
      <c r="AI50" s="309">
        <v>1</v>
      </c>
      <c r="AJ50" s="309">
        <v>0</v>
      </c>
      <c r="AK50" s="309">
        <v>1</v>
      </c>
      <c r="AL50" s="309">
        <v>0</v>
      </c>
      <c r="AM50" s="309">
        <v>1</v>
      </c>
      <c r="AN50" s="309">
        <v>1</v>
      </c>
      <c r="AO50" s="311">
        <f t="shared" si="0"/>
        <v>9</v>
      </c>
      <c r="AP50" s="311">
        <f t="shared" si="1"/>
        <v>7</v>
      </c>
      <c r="AQ50" s="311">
        <f t="shared" si="2"/>
        <v>2</v>
      </c>
      <c r="AR50" s="99"/>
      <c r="AU50" s="51"/>
    </row>
    <row r="51" spans="2:47" s="266" customFormat="1" ht="24" x14ac:dyDescent="0.25">
      <c r="B51" s="399">
        <v>43327.581250000003</v>
      </c>
      <c r="C51" s="400">
        <v>382</v>
      </c>
      <c r="D51" s="263" t="s">
        <v>232</v>
      </c>
      <c r="E51" s="263" t="s">
        <v>136</v>
      </c>
      <c r="F51" s="263" t="s">
        <v>2</v>
      </c>
      <c r="G51" s="37"/>
      <c r="H51" s="270">
        <v>141</v>
      </c>
      <c r="I51" s="413" t="s">
        <v>675</v>
      </c>
      <c r="J51" s="264">
        <v>1</v>
      </c>
      <c r="K51" s="264"/>
      <c r="L51" s="264">
        <v>1</v>
      </c>
      <c r="M51" s="51"/>
      <c r="N51" s="312" t="s">
        <v>7</v>
      </c>
      <c r="O51" s="289">
        <v>461</v>
      </c>
      <c r="P51" s="214" t="s">
        <v>356</v>
      </c>
      <c r="Q51" s="309">
        <v>1</v>
      </c>
      <c r="R51" s="309"/>
      <c r="S51" s="309"/>
      <c r="T51" s="309">
        <v>0</v>
      </c>
      <c r="U51" s="309">
        <v>1</v>
      </c>
      <c r="V51" s="309">
        <v>2</v>
      </c>
      <c r="W51" s="309">
        <v>2</v>
      </c>
      <c r="X51" s="309">
        <v>3</v>
      </c>
      <c r="Y51" s="309">
        <v>1</v>
      </c>
      <c r="Z51" s="309">
        <v>0</v>
      </c>
      <c r="AA51" s="309">
        <v>0</v>
      </c>
      <c r="AB51" s="309">
        <v>0</v>
      </c>
      <c r="AC51" s="309">
        <v>0</v>
      </c>
      <c r="AD51" s="309">
        <v>0</v>
      </c>
      <c r="AE51" s="309">
        <v>0</v>
      </c>
      <c r="AF51" s="309">
        <v>0</v>
      </c>
      <c r="AG51" s="309">
        <v>1</v>
      </c>
      <c r="AH51" s="309">
        <v>0</v>
      </c>
      <c r="AI51" s="309">
        <v>2</v>
      </c>
      <c r="AJ51" s="309">
        <v>0</v>
      </c>
      <c r="AK51" s="309">
        <v>2</v>
      </c>
      <c r="AL51" s="309">
        <v>0</v>
      </c>
      <c r="AM51" s="309">
        <v>3</v>
      </c>
      <c r="AN51" s="309">
        <v>0</v>
      </c>
      <c r="AO51" s="311">
        <f t="shared" si="0"/>
        <v>9</v>
      </c>
      <c r="AP51" s="311">
        <f t="shared" si="1"/>
        <v>9</v>
      </c>
      <c r="AQ51" s="311">
        <f t="shared" si="2"/>
        <v>0</v>
      </c>
      <c r="AR51" s="99"/>
      <c r="AU51" s="51"/>
    </row>
    <row r="52" spans="2:47" s="266" customFormat="1" ht="24" x14ac:dyDescent="0.25">
      <c r="B52" s="399">
        <v>43327.582638888889</v>
      </c>
      <c r="C52" s="400">
        <v>382</v>
      </c>
      <c r="D52" s="263" t="s">
        <v>232</v>
      </c>
      <c r="E52" s="263" t="s">
        <v>136</v>
      </c>
      <c r="F52" s="263" t="s">
        <v>2</v>
      </c>
      <c r="G52" s="37"/>
      <c r="H52" s="270">
        <v>467</v>
      </c>
      <c r="I52" s="413" t="s">
        <v>419</v>
      </c>
      <c r="J52" s="264">
        <v>2</v>
      </c>
      <c r="K52" s="264"/>
      <c r="L52" s="264">
        <v>2</v>
      </c>
      <c r="M52" s="51"/>
      <c r="N52" s="312" t="s">
        <v>19</v>
      </c>
      <c r="O52" s="313">
        <v>297</v>
      </c>
      <c r="P52" s="214" t="s">
        <v>85</v>
      </c>
      <c r="Q52" s="309">
        <v>2</v>
      </c>
      <c r="R52" s="309"/>
      <c r="S52" s="309">
        <v>3</v>
      </c>
      <c r="T52" s="309">
        <v>0</v>
      </c>
      <c r="U52" s="309"/>
      <c r="V52" s="309">
        <v>2</v>
      </c>
      <c r="W52" s="309">
        <v>1</v>
      </c>
      <c r="X52" s="309">
        <v>0</v>
      </c>
      <c r="Y52" s="309">
        <v>2</v>
      </c>
      <c r="Z52" s="309">
        <v>0</v>
      </c>
      <c r="AA52" s="309">
        <v>0</v>
      </c>
      <c r="AB52" s="309">
        <v>0</v>
      </c>
      <c r="AC52" s="309">
        <v>3</v>
      </c>
      <c r="AD52" s="309">
        <v>0</v>
      </c>
      <c r="AE52" s="309">
        <v>0</v>
      </c>
      <c r="AF52" s="309">
        <v>0</v>
      </c>
      <c r="AG52" s="309"/>
      <c r="AH52" s="309"/>
      <c r="AI52" s="309">
        <v>2</v>
      </c>
      <c r="AJ52" s="309">
        <v>0</v>
      </c>
      <c r="AK52" s="309">
        <v>1</v>
      </c>
      <c r="AL52" s="309">
        <v>0</v>
      </c>
      <c r="AM52" s="309">
        <v>0</v>
      </c>
      <c r="AN52" s="309">
        <v>0</v>
      </c>
      <c r="AO52" s="311">
        <f t="shared" si="0"/>
        <v>8</v>
      </c>
      <c r="AP52" s="311">
        <f t="shared" si="1"/>
        <v>8</v>
      </c>
      <c r="AQ52" s="311">
        <f t="shared" si="2"/>
        <v>0</v>
      </c>
      <c r="AR52" s="99"/>
      <c r="AU52" s="51"/>
    </row>
    <row r="53" spans="2:47" s="266" customFormat="1" ht="24" x14ac:dyDescent="0.25">
      <c r="B53" s="399">
        <v>43327.63958333333</v>
      </c>
      <c r="C53" s="400">
        <v>459</v>
      </c>
      <c r="D53" s="263" t="s">
        <v>556</v>
      </c>
      <c r="E53" s="263" t="s">
        <v>343</v>
      </c>
      <c r="F53" s="263" t="s">
        <v>1</v>
      </c>
      <c r="G53" s="37"/>
      <c r="H53" s="270">
        <v>496</v>
      </c>
      <c r="I53" s="413" t="s">
        <v>676</v>
      </c>
      <c r="J53" s="264">
        <v>1</v>
      </c>
      <c r="K53" s="264"/>
      <c r="L53" s="264">
        <v>1</v>
      </c>
      <c r="M53" s="51"/>
      <c r="N53" s="312" t="s">
        <v>7</v>
      </c>
      <c r="O53" s="289">
        <v>466</v>
      </c>
      <c r="P53" s="214" t="s">
        <v>361</v>
      </c>
      <c r="Q53" s="309">
        <v>0</v>
      </c>
      <c r="R53" s="309">
        <v>1</v>
      </c>
      <c r="S53" s="309">
        <v>3</v>
      </c>
      <c r="T53" s="309">
        <v>0</v>
      </c>
      <c r="U53" s="309"/>
      <c r="V53" s="309">
        <v>3</v>
      </c>
      <c r="W53" s="309">
        <v>1</v>
      </c>
      <c r="X53" s="309">
        <v>0</v>
      </c>
      <c r="Y53" s="309">
        <v>0</v>
      </c>
      <c r="Z53" s="309">
        <v>0</v>
      </c>
      <c r="AA53" s="309">
        <v>1</v>
      </c>
      <c r="AB53" s="309">
        <v>0</v>
      </c>
      <c r="AC53" s="309">
        <v>3</v>
      </c>
      <c r="AD53" s="309">
        <v>0</v>
      </c>
      <c r="AE53" s="309">
        <v>0</v>
      </c>
      <c r="AF53" s="309">
        <v>0</v>
      </c>
      <c r="AG53" s="309"/>
      <c r="AH53" s="309"/>
      <c r="AI53" s="309">
        <v>3</v>
      </c>
      <c r="AJ53" s="309">
        <v>0</v>
      </c>
      <c r="AK53" s="309">
        <v>1</v>
      </c>
      <c r="AL53" s="309">
        <v>0</v>
      </c>
      <c r="AM53" s="309">
        <v>0</v>
      </c>
      <c r="AN53" s="309">
        <v>0</v>
      </c>
      <c r="AO53" s="311">
        <f t="shared" si="0"/>
        <v>8</v>
      </c>
      <c r="AP53" s="311">
        <f t="shared" si="1"/>
        <v>8</v>
      </c>
      <c r="AQ53" s="311">
        <f t="shared" si="2"/>
        <v>0</v>
      </c>
      <c r="AR53" s="99"/>
      <c r="AU53" s="51"/>
    </row>
    <row r="54" spans="2:47" s="266" customFormat="1" ht="36" x14ac:dyDescent="0.25">
      <c r="B54" s="399">
        <v>43327.670138888891</v>
      </c>
      <c r="C54" s="400">
        <v>552</v>
      </c>
      <c r="D54" s="263" t="s">
        <v>680</v>
      </c>
      <c r="E54" s="263" t="s">
        <v>29</v>
      </c>
      <c r="F54" s="263" t="s">
        <v>2</v>
      </c>
      <c r="G54" s="37"/>
      <c r="H54" s="270">
        <v>261</v>
      </c>
      <c r="I54" s="413" t="s">
        <v>554</v>
      </c>
      <c r="J54" s="264"/>
      <c r="K54" s="264">
        <v>1</v>
      </c>
      <c r="L54" s="264">
        <v>1</v>
      </c>
      <c r="M54" s="51"/>
      <c r="N54" s="289" t="s">
        <v>7</v>
      </c>
      <c r="O54" s="289">
        <v>507</v>
      </c>
      <c r="P54" s="214" t="s">
        <v>467</v>
      </c>
      <c r="Q54" s="309">
        <v>0</v>
      </c>
      <c r="R54" s="309">
        <v>1</v>
      </c>
      <c r="S54" s="309">
        <v>1</v>
      </c>
      <c r="T54" s="309">
        <v>1</v>
      </c>
      <c r="U54" s="309">
        <v>2</v>
      </c>
      <c r="V54" s="309">
        <v>1</v>
      </c>
      <c r="W54" s="309">
        <v>2</v>
      </c>
      <c r="X54" s="309">
        <v>0</v>
      </c>
      <c r="Y54" s="309">
        <v>0</v>
      </c>
      <c r="Z54" s="309">
        <v>0</v>
      </c>
      <c r="AA54" s="309">
        <v>1</v>
      </c>
      <c r="AB54" s="309">
        <v>0</v>
      </c>
      <c r="AC54" s="309">
        <v>1</v>
      </c>
      <c r="AD54" s="309">
        <v>0</v>
      </c>
      <c r="AE54" s="309">
        <v>1</v>
      </c>
      <c r="AF54" s="309">
        <v>0</v>
      </c>
      <c r="AG54" s="309">
        <v>2</v>
      </c>
      <c r="AH54" s="309">
        <v>0</v>
      </c>
      <c r="AI54" s="309">
        <v>0</v>
      </c>
      <c r="AJ54" s="309">
        <v>1</v>
      </c>
      <c r="AK54" s="309">
        <v>1</v>
      </c>
      <c r="AL54" s="309">
        <v>1</v>
      </c>
      <c r="AM54" s="309">
        <v>0</v>
      </c>
      <c r="AN54" s="309">
        <v>0</v>
      </c>
      <c r="AO54" s="311">
        <f t="shared" si="0"/>
        <v>8</v>
      </c>
      <c r="AP54" s="311">
        <f t="shared" si="1"/>
        <v>6</v>
      </c>
      <c r="AQ54" s="311">
        <f t="shared" si="2"/>
        <v>2</v>
      </c>
      <c r="AR54" s="99"/>
      <c r="AU54" s="51"/>
    </row>
    <row r="55" spans="2:47" s="266" customFormat="1" ht="36" x14ac:dyDescent="0.25">
      <c r="B55" s="399">
        <v>43327.675000000003</v>
      </c>
      <c r="C55" s="400">
        <v>167</v>
      </c>
      <c r="D55" s="263" t="s">
        <v>302</v>
      </c>
      <c r="E55" s="263" t="s">
        <v>7</v>
      </c>
      <c r="F55" s="263" t="s">
        <v>2</v>
      </c>
      <c r="G55" s="37"/>
      <c r="H55" s="270">
        <v>264</v>
      </c>
      <c r="I55" s="413" t="s">
        <v>248</v>
      </c>
      <c r="J55" s="264">
        <v>2</v>
      </c>
      <c r="K55" s="264"/>
      <c r="L55" s="264">
        <v>2</v>
      </c>
      <c r="M55" s="51"/>
      <c r="N55" s="312" t="s">
        <v>19</v>
      </c>
      <c r="O55" s="313">
        <v>162</v>
      </c>
      <c r="P55" s="214" t="s">
        <v>20</v>
      </c>
      <c r="Q55" s="309">
        <v>0</v>
      </c>
      <c r="R55" s="309">
        <v>2</v>
      </c>
      <c r="S55" s="309">
        <v>1</v>
      </c>
      <c r="T55" s="309">
        <v>0</v>
      </c>
      <c r="U55" s="309">
        <v>1</v>
      </c>
      <c r="V55" s="309">
        <v>2</v>
      </c>
      <c r="W55" s="309">
        <v>2</v>
      </c>
      <c r="X55" s="309">
        <v>0</v>
      </c>
      <c r="Y55" s="309">
        <v>0</v>
      </c>
      <c r="Z55" s="309">
        <v>0</v>
      </c>
      <c r="AA55" s="309">
        <v>2</v>
      </c>
      <c r="AB55" s="309">
        <v>0</v>
      </c>
      <c r="AC55" s="309">
        <v>1</v>
      </c>
      <c r="AD55" s="309">
        <v>0</v>
      </c>
      <c r="AE55" s="309">
        <v>0</v>
      </c>
      <c r="AF55" s="309">
        <v>0</v>
      </c>
      <c r="AG55" s="309">
        <v>0</v>
      </c>
      <c r="AH55" s="309">
        <v>1</v>
      </c>
      <c r="AI55" s="309">
        <v>2</v>
      </c>
      <c r="AJ55" s="309">
        <v>0</v>
      </c>
      <c r="AK55" s="309">
        <v>2</v>
      </c>
      <c r="AL55" s="309">
        <v>0</v>
      </c>
      <c r="AM55" s="309">
        <v>0</v>
      </c>
      <c r="AN55" s="309">
        <v>0</v>
      </c>
      <c r="AO55" s="311">
        <f t="shared" si="0"/>
        <v>8</v>
      </c>
      <c r="AP55" s="311">
        <f t="shared" si="1"/>
        <v>7</v>
      </c>
      <c r="AQ55" s="311">
        <f t="shared" si="2"/>
        <v>1</v>
      </c>
      <c r="AR55" s="99"/>
      <c r="AU55" s="51"/>
    </row>
    <row r="56" spans="2:47" s="266" customFormat="1" ht="24" x14ac:dyDescent="0.25">
      <c r="B56" s="399">
        <v>43328.361111111109</v>
      </c>
      <c r="C56" s="400">
        <v>467</v>
      </c>
      <c r="D56" s="263" t="s">
        <v>419</v>
      </c>
      <c r="E56" s="263" t="s">
        <v>7</v>
      </c>
      <c r="F56" s="263" t="s">
        <v>2</v>
      </c>
      <c r="G56" s="37"/>
      <c r="H56" s="270">
        <v>459</v>
      </c>
      <c r="I56" s="413" t="s">
        <v>556</v>
      </c>
      <c r="J56" s="264">
        <v>4</v>
      </c>
      <c r="K56" s="264">
        <v>5</v>
      </c>
      <c r="L56" s="264">
        <v>9</v>
      </c>
      <c r="M56" s="51"/>
      <c r="N56" s="312" t="s">
        <v>39</v>
      </c>
      <c r="O56" s="313">
        <v>188</v>
      </c>
      <c r="P56" s="214" t="s">
        <v>121</v>
      </c>
      <c r="Q56" s="309">
        <v>0</v>
      </c>
      <c r="R56" s="309">
        <v>1</v>
      </c>
      <c r="S56" s="309"/>
      <c r="T56" s="309">
        <v>1</v>
      </c>
      <c r="U56" s="309">
        <v>3</v>
      </c>
      <c r="V56" s="309">
        <v>2</v>
      </c>
      <c r="W56" s="309">
        <v>0</v>
      </c>
      <c r="X56" s="309">
        <v>1</v>
      </c>
      <c r="Y56" s="309">
        <v>0</v>
      </c>
      <c r="Z56" s="309">
        <v>0</v>
      </c>
      <c r="AA56" s="309">
        <v>0</v>
      </c>
      <c r="AB56" s="309">
        <v>1</v>
      </c>
      <c r="AC56" s="309">
        <v>0</v>
      </c>
      <c r="AD56" s="309">
        <v>0</v>
      </c>
      <c r="AE56" s="309">
        <v>0</v>
      </c>
      <c r="AF56" s="309">
        <v>1</v>
      </c>
      <c r="AG56" s="309">
        <v>1</v>
      </c>
      <c r="AH56" s="309">
        <v>2</v>
      </c>
      <c r="AI56" s="309">
        <v>0</v>
      </c>
      <c r="AJ56" s="309">
        <v>2</v>
      </c>
      <c r="AK56" s="309">
        <v>0</v>
      </c>
      <c r="AL56" s="309">
        <v>0</v>
      </c>
      <c r="AM56" s="309">
        <v>0</v>
      </c>
      <c r="AN56" s="309">
        <v>1</v>
      </c>
      <c r="AO56" s="311">
        <f t="shared" si="0"/>
        <v>8</v>
      </c>
      <c r="AP56" s="311">
        <f t="shared" si="1"/>
        <v>1</v>
      </c>
      <c r="AQ56" s="311">
        <f t="shared" si="2"/>
        <v>7</v>
      </c>
      <c r="AR56" s="99"/>
      <c r="AU56" s="51"/>
    </row>
    <row r="57" spans="2:47" s="266" customFormat="1" ht="36" x14ac:dyDescent="0.25">
      <c r="B57" s="399">
        <v>43328.384722222225</v>
      </c>
      <c r="C57" s="400">
        <v>470</v>
      </c>
      <c r="D57" s="263" t="s">
        <v>438</v>
      </c>
      <c r="E57" s="263" t="s">
        <v>17</v>
      </c>
      <c r="F57" s="263" t="s">
        <v>1</v>
      </c>
      <c r="G57" s="37"/>
      <c r="H57" s="270">
        <v>258</v>
      </c>
      <c r="I57" s="413" t="s">
        <v>288</v>
      </c>
      <c r="J57" s="264"/>
      <c r="K57" s="264">
        <v>3</v>
      </c>
      <c r="L57" s="264">
        <v>3</v>
      </c>
      <c r="M57" s="51"/>
      <c r="N57" s="289" t="s">
        <v>7</v>
      </c>
      <c r="O57" s="289">
        <v>494</v>
      </c>
      <c r="P57" s="214" t="s">
        <v>415</v>
      </c>
      <c r="Q57" s="309">
        <v>1</v>
      </c>
      <c r="R57" s="309"/>
      <c r="S57" s="309">
        <v>1</v>
      </c>
      <c r="T57" s="309">
        <v>2</v>
      </c>
      <c r="U57" s="309"/>
      <c r="V57" s="309">
        <v>3</v>
      </c>
      <c r="W57" s="309">
        <v>0</v>
      </c>
      <c r="X57" s="309">
        <v>1</v>
      </c>
      <c r="Y57" s="309">
        <v>1</v>
      </c>
      <c r="Z57" s="309">
        <v>0</v>
      </c>
      <c r="AA57" s="309">
        <v>0</v>
      </c>
      <c r="AB57" s="309">
        <v>0</v>
      </c>
      <c r="AC57" s="309">
        <v>1</v>
      </c>
      <c r="AD57" s="309">
        <v>0</v>
      </c>
      <c r="AE57" s="309">
        <v>2</v>
      </c>
      <c r="AF57" s="309">
        <v>0</v>
      </c>
      <c r="AG57" s="309"/>
      <c r="AH57" s="309"/>
      <c r="AI57" s="309">
        <v>3</v>
      </c>
      <c r="AJ57" s="309">
        <v>0</v>
      </c>
      <c r="AK57" s="309">
        <v>0</v>
      </c>
      <c r="AL57" s="309">
        <v>0</v>
      </c>
      <c r="AM57" s="309">
        <v>0</v>
      </c>
      <c r="AN57" s="309">
        <v>1</v>
      </c>
      <c r="AO57" s="311">
        <f t="shared" si="0"/>
        <v>8</v>
      </c>
      <c r="AP57" s="311">
        <f t="shared" si="1"/>
        <v>7</v>
      </c>
      <c r="AQ57" s="311">
        <f t="shared" si="2"/>
        <v>1</v>
      </c>
      <c r="AR57" s="99"/>
      <c r="AU57" s="51"/>
    </row>
    <row r="58" spans="2:47" s="266" customFormat="1" ht="24" x14ac:dyDescent="0.25">
      <c r="B58" s="399">
        <v>43328.51458333333</v>
      </c>
      <c r="C58" s="400">
        <v>268</v>
      </c>
      <c r="D58" s="263" t="s">
        <v>219</v>
      </c>
      <c r="E58" s="263" t="s">
        <v>7</v>
      </c>
      <c r="F58" s="263" t="s">
        <v>1</v>
      </c>
      <c r="G58" s="37"/>
      <c r="H58" s="270">
        <v>517</v>
      </c>
      <c r="I58" s="413" t="s">
        <v>677</v>
      </c>
      <c r="J58" s="264"/>
      <c r="K58" s="264">
        <v>2</v>
      </c>
      <c r="L58" s="264">
        <v>2</v>
      </c>
      <c r="M58" s="51"/>
      <c r="N58" s="312" t="s">
        <v>7</v>
      </c>
      <c r="O58" s="313">
        <v>163</v>
      </c>
      <c r="P58" s="214" t="s">
        <v>84</v>
      </c>
      <c r="Q58" s="309">
        <v>0</v>
      </c>
      <c r="R58" s="309">
        <v>2</v>
      </c>
      <c r="S58" s="309"/>
      <c r="T58" s="309">
        <v>2</v>
      </c>
      <c r="U58" s="309"/>
      <c r="V58" s="309">
        <v>1</v>
      </c>
      <c r="W58" s="309">
        <v>0</v>
      </c>
      <c r="X58" s="309">
        <v>3</v>
      </c>
      <c r="Y58" s="309">
        <v>0</v>
      </c>
      <c r="Z58" s="309">
        <v>0</v>
      </c>
      <c r="AA58" s="309">
        <v>2</v>
      </c>
      <c r="AB58" s="309">
        <v>0</v>
      </c>
      <c r="AC58" s="309">
        <v>0</v>
      </c>
      <c r="AD58" s="309">
        <v>0</v>
      </c>
      <c r="AE58" s="309">
        <v>2</v>
      </c>
      <c r="AF58" s="309">
        <v>0</v>
      </c>
      <c r="AG58" s="309"/>
      <c r="AH58" s="309"/>
      <c r="AI58" s="309">
        <v>0</v>
      </c>
      <c r="AJ58" s="309">
        <v>1</v>
      </c>
      <c r="AK58" s="309">
        <v>0</v>
      </c>
      <c r="AL58" s="309">
        <v>0</v>
      </c>
      <c r="AM58" s="309">
        <v>3</v>
      </c>
      <c r="AN58" s="309">
        <v>0</v>
      </c>
      <c r="AO58" s="311">
        <f t="shared" si="0"/>
        <v>8</v>
      </c>
      <c r="AP58" s="311">
        <f t="shared" si="1"/>
        <v>7</v>
      </c>
      <c r="AQ58" s="311">
        <f t="shared" si="2"/>
        <v>1</v>
      </c>
      <c r="AR58" s="99"/>
      <c r="AU58" s="51"/>
    </row>
    <row r="59" spans="2:47" s="266" customFormat="1" ht="24" x14ac:dyDescent="0.25">
      <c r="B59" s="399">
        <v>43328.634722222225</v>
      </c>
      <c r="C59" s="400">
        <v>378</v>
      </c>
      <c r="D59" s="263" t="s">
        <v>672</v>
      </c>
      <c r="E59" s="263" t="s">
        <v>7</v>
      </c>
      <c r="F59" s="263" t="s">
        <v>1</v>
      </c>
      <c r="G59" s="37"/>
      <c r="H59" s="270">
        <v>556</v>
      </c>
      <c r="I59" s="413" t="s">
        <v>679</v>
      </c>
      <c r="J59" s="264">
        <v>1</v>
      </c>
      <c r="K59" s="264"/>
      <c r="L59" s="264">
        <v>1</v>
      </c>
      <c r="M59" s="51"/>
      <c r="N59" s="289" t="s">
        <v>7</v>
      </c>
      <c r="O59" s="289">
        <v>504</v>
      </c>
      <c r="P59" s="214" t="s">
        <v>469</v>
      </c>
      <c r="Q59" s="309">
        <v>0</v>
      </c>
      <c r="R59" s="309">
        <v>3</v>
      </c>
      <c r="S59" s="309">
        <v>1</v>
      </c>
      <c r="T59" s="309">
        <v>0</v>
      </c>
      <c r="U59" s="309"/>
      <c r="V59" s="309">
        <v>3</v>
      </c>
      <c r="W59" s="309">
        <v>0</v>
      </c>
      <c r="X59" s="309">
        <v>0</v>
      </c>
      <c r="Y59" s="309">
        <v>0</v>
      </c>
      <c r="Z59" s="309">
        <v>0</v>
      </c>
      <c r="AA59" s="309">
        <v>2</v>
      </c>
      <c r="AB59" s="309">
        <v>1</v>
      </c>
      <c r="AC59" s="309">
        <v>1</v>
      </c>
      <c r="AD59" s="309">
        <v>0</v>
      </c>
      <c r="AE59" s="309">
        <v>0</v>
      </c>
      <c r="AF59" s="309">
        <v>0</v>
      </c>
      <c r="AG59" s="309"/>
      <c r="AH59" s="309"/>
      <c r="AI59" s="309">
        <v>3</v>
      </c>
      <c r="AJ59" s="309">
        <v>0</v>
      </c>
      <c r="AK59" s="309">
        <v>0</v>
      </c>
      <c r="AL59" s="309">
        <v>0</v>
      </c>
      <c r="AM59" s="309">
        <v>0</v>
      </c>
      <c r="AN59" s="309">
        <v>0</v>
      </c>
      <c r="AO59" s="311">
        <f t="shared" si="0"/>
        <v>7</v>
      </c>
      <c r="AP59" s="311">
        <f t="shared" si="1"/>
        <v>6</v>
      </c>
      <c r="AQ59" s="311">
        <f t="shared" si="2"/>
        <v>1</v>
      </c>
      <c r="AR59" s="99"/>
      <c r="AU59" s="51"/>
    </row>
    <row r="60" spans="2:47" s="266" customFormat="1" ht="24" x14ac:dyDescent="0.25">
      <c r="B60" s="399">
        <v>43328.640972222223</v>
      </c>
      <c r="C60" s="400">
        <v>414</v>
      </c>
      <c r="D60" s="263" t="s">
        <v>681</v>
      </c>
      <c r="E60" s="263" t="s">
        <v>343</v>
      </c>
      <c r="F60" s="263" t="s">
        <v>2</v>
      </c>
      <c r="G60" s="37"/>
      <c r="H60" s="270">
        <v>552</v>
      </c>
      <c r="I60" s="413" t="s">
        <v>680</v>
      </c>
      <c r="J60" s="264">
        <v>2</v>
      </c>
      <c r="K60" s="264"/>
      <c r="L60" s="264">
        <v>2</v>
      </c>
      <c r="M60" s="51"/>
      <c r="N60" s="289" t="s">
        <v>7</v>
      </c>
      <c r="O60" s="289">
        <v>253</v>
      </c>
      <c r="P60" s="214" t="s">
        <v>152</v>
      </c>
      <c r="Q60" s="309">
        <v>2</v>
      </c>
      <c r="R60" s="309">
        <v>1</v>
      </c>
      <c r="S60" s="309">
        <v>1</v>
      </c>
      <c r="T60" s="309">
        <v>1</v>
      </c>
      <c r="U60" s="309">
        <v>1</v>
      </c>
      <c r="V60" s="309"/>
      <c r="W60" s="309">
        <v>0</v>
      </c>
      <c r="X60" s="309">
        <v>1</v>
      </c>
      <c r="Y60" s="309">
        <v>0</v>
      </c>
      <c r="Z60" s="309">
        <v>2</v>
      </c>
      <c r="AA60" s="309">
        <v>0</v>
      </c>
      <c r="AB60" s="309">
        <v>1</v>
      </c>
      <c r="AC60" s="309">
        <v>0</v>
      </c>
      <c r="AD60" s="309">
        <v>1</v>
      </c>
      <c r="AE60" s="309">
        <v>1</v>
      </c>
      <c r="AF60" s="309">
        <v>0</v>
      </c>
      <c r="AG60" s="309">
        <v>0</v>
      </c>
      <c r="AH60" s="309">
        <v>1</v>
      </c>
      <c r="AI60" s="309"/>
      <c r="AJ60" s="309"/>
      <c r="AK60" s="309">
        <v>0</v>
      </c>
      <c r="AL60" s="309">
        <v>0</v>
      </c>
      <c r="AM60" s="309">
        <v>1</v>
      </c>
      <c r="AN60" s="309">
        <v>0</v>
      </c>
      <c r="AO60" s="311">
        <f t="shared" si="0"/>
        <v>7</v>
      </c>
      <c r="AP60" s="311">
        <f t="shared" si="1"/>
        <v>2</v>
      </c>
      <c r="AQ60" s="311">
        <f t="shared" si="2"/>
        <v>5</v>
      </c>
      <c r="AR60" s="99"/>
      <c r="AU60" s="51"/>
    </row>
    <row r="61" spans="2:47" s="266" customFormat="1" ht="24" x14ac:dyDescent="0.25">
      <c r="B61" s="399">
        <v>43328.68472222222</v>
      </c>
      <c r="C61" s="400">
        <v>459</v>
      </c>
      <c r="D61" s="263" t="s">
        <v>556</v>
      </c>
      <c r="E61" s="263" t="s">
        <v>343</v>
      </c>
      <c r="F61" s="263" t="s">
        <v>1</v>
      </c>
      <c r="G61" s="37"/>
      <c r="H61" s="270">
        <v>470</v>
      </c>
      <c r="I61" s="413" t="s">
        <v>438</v>
      </c>
      <c r="J61" s="264"/>
      <c r="K61" s="264">
        <v>1</v>
      </c>
      <c r="L61" s="264">
        <v>1</v>
      </c>
      <c r="M61" s="51"/>
      <c r="N61" s="312" t="s">
        <v>7</v>
      </c>
      <c r="O61" s="313">
        <v>98</v>
      </c>
      <c r="P61" s="214" t="s">
        <v>16</v>
      </c>
      <c r="Q61" s="309">
        <v>1</v>
      </c>
      <c r="R61" s="309">
        <v>1</v>
      </c>
      <c r="S61" s="309">
        <v>1</v>
      </c>
      <c r="T61" s="309">
        <v>1</v>
      </c>
      <c r="U61" s="309">
        <v>1</v>
      </c>
      <c r="V61" s="309">
        <v>1</v>
      </c>
      <c r="W61" s="309">
        <v>0</v>
      </c>
      <c r="X61" s="309">
        <v>1</v>
      </c>
      <c r="Y61" s="309">
        <v>0</v>
      </c>
      <c r="Z61" s="309">
        <v>1</v>
      </c>
      <c r="AA61" s="309">
        <v>0</v>
      </c>
      <c r="AB61" s="309">
        <v>1</v>
      </c>
      <c r="AC61" s="309">
        <v>0</v>
      </c>
      <c r="AD61" s="309">
        <v>1</v>
      </c>
      <c r="AE61" s="309">
        <v>0</v>
      </c>
      <c r="AF61" s="309">
        <v>1</v>
      </c>
      <c r="AG61" s="309">
        <v>0</v>
      </c>
      <c r="AH61" s="309">
        <v>1</v>
      </c>
      <c r="AI61" s="309">
        <v>0</v>
      </c>
      <c r="AJ61" s="309">
        <v>1</v>
      </c>
      <c r="AK61" s="309">
        <v>0</v>
      </c>
      <c r="AL61" s="309">
        <v>0</v>
      </c>
      <c r="AM61" s="309">
        <v>0</v>
      </c>
      <c r="AN61" s="309">
        <v>1</v>
      </c>
      <c r="AO61" s="311">
        <f t="shared" si="0"/>
        <v>7</v>
      </c>
      <c r="AP61" s="311">
        <f t="shared" si="1"/>
        <v>0</v>
      </c>
      <c r="AQ61" s="311">
        <f t="shared" si="2"/>
        <v>7</v>
      </c>
      <c r="AR61" s="99"/>
      <c r="AU61" s="51"/>
    </row>
    <row r="62" spans="2:47" s="266" customFormat="1" ht="36" x14ac:dyDescent="0.25">
      <c r="B62" s="399">
        <v>43329.504861111112</v>
      </c>
      <c r="C62" s="400">
        <v>120</v>
      </c>
      <c r="D62" s="263" t="s">
        <v>226</v>
      </c>
      <c r="E62" s="263" t="s">
        <v>39</v>
      </c>
      <c r="F62" s="263" t="s">
        <v>1</v>
      </c>
      <c r="G62" s="37"/>
      <c r="H62" s="270">
        <v>268</v>
      </c>
      <c r="I62" s="413" t="s">
        <v>219</v>
      </c>
      <c r="J62" s="264"/>
      <c r="K62" s="264">
        <v>1</v>
      </c>
      <c r="L62" s="264">
        <v>1</v>
      </c>
      <c r="M62" s="51"/>
      <c r="N62" s="312" t="s">
        <v>7</v>
      </c>
      <c r="O62" s="313">
        <v>168</v>
      </c>
      <c r="P62" s="214" t="s">
        <v>24</v>
      </c>
      <c r="Q62" s="309">
        <v>1</v>
      </c>
      <c r="R62" s="309">
        <v>1</v>
      </c>
      <c r="S62" s="309">
        <v>1</v>
      </c>
      <c r="T62" s="309">
        <v>2</v>
      </c>
      <c r="U62" s="309">
        <v>1</v>
      </c>
      <c r="V62" s="309"/>
      <c r="W62" s="309">
        <v>0</v>
      </c>
      <c r="X62" s="309">
        <v>0</v>
      </c>
      <c r="Y62" s="309">
        <v>0</v>
      </c>
      <c r="Z62" s="309">
        <v>1</v>
      </c>
      <c r="AA62" s="309">
        <v>0</v>
      </c>
      <c r="AB62" s="309">
        <v>1</v>
      </c>
      <c r="AC62" s="309">
        <v>0</v>
      </c>
      <c r="AD62" s="309">
        <v>1</v>
      </c>
      <c r="AE62" s="309">
        <v>0</v>
      </c>
      <c r="AF62" s="309">
        <v>2</v>
      </c>
      <c r="AG62" s="309">
        <v>0</v>
      </c>
      <c r="AH62" s="309">
        <v>1</v>
      </c>
      <c r="AI62" s="309"/>
      <c r="AJ62" s="309"/>
      <c r="AK62" s="309">
        <v>0</v>
      </c>
      <c r="AL62" s="309">
        <v>0</v>
      </c>
      <c r="AM62" s="309">
        <v>0</v>
      </c>
      <c r="AN62" s="309">
        <v>0</v>
      </c>
      <c r="AO62" s="311">
        <f t="shared" si="0"/>
        <v>6</v>
      </c>
      <c r="AP62" s="311">
        <f t="shared" si="1"/>
        <v>0</v>
      </c>
      <c r="AQ62" s="311">
        <f t="shared" si="2"/>
        <v>6</v>
      </c>
      <c r="AR62" s="99"/>
      <c r="AU62" s="51"/>
    </row>
    <row r="63" spans="2:47" s="266" customFormat="1" ht="24" x14ac:dyDescent="0.25">
      <c r="B63" s="399">
        <v>43329.569444444445</v>
      </c>
      <c r="C63" s="400">
        <v>460</v>
      </c>
      <c r="D63" s="263" t="s">
        <v>682</v>
      </c>
      <c r="E63" s="263" t="s">
        <v>103</v>
      </c>
      <c r="F63" s="263" t="s">
        <v>2</v>
      </c>
      <c r="G63" s="37"/>
      <c r="H63" s="270">
        <v>414</v>
      </c>
      <c r="I63" s="413" t="s">
        <v>681</v>
      </c>
      <c r="J63" s="264">
        <v>1</v>
      </c>
      <c r="K63" s="264"/>
      <c r="L63" s="264">
        <v>1</v>
      </c>
      <c r="M63" s="51"/>
      <c r="N63" s="289" t="s">
        <v>75</v>
      </c>
      <c r="O63" s="289">
        <v>201</v>
      </c>
      <c r="P63" s="214" t="s">
        <v>177</v>
      </c>
      <c r="Q63" s="309">
        <v>1</v>
      </c>
      <c r="R63" s="309">
        <v>1</v>
      </c>
      <c r="S63" s="309"/>
      <c r="T63" s="309">
        <v>1</v>
      </c>
      <c r="U63" s="309">
        <v>1</v>
      </c>
      <c r="V63" s="309">
        <v>1</v>
      </c>
      <c r="W63" s="309">
        <v>1</v>
      </c>
      <c r="X63" s="309">
        <v>0</v>
      </c>
      <c r="Y63" s="309">
        <v>0</v>
      </c>
      <c r="Z63" s="309">
        <v>1</v>
      </c>
      <c r="AA63" s="309">
        <v>0</v>
      </c>
      <c r="AB63" s="309">
        <v>1</v>
      </c>
      <c r="AC63" s="309">
        <v>0</v>
      </c>
      <c r="AD63" s="309">
        <v>0</v>
      </c>
      <c r="AE63" s="309">
        <v>1</v>
      </c>
      <c r="AF63" s="309">
        <v>0</v>
      </c>
      <c r="AG63" s="309">
        <v>0</v>
      </c>
      <c r="AH63" s="309">
        <v>1</v>
      </c>
      <c r="AI63" s="309">
        <v>0</v>
      </c>
      <c r="AJ63" s="309">
        <v>1</v>
      </c>
      <c r="AK63" s="309">
        <v>0</v>
      </c>
      <c r="AL63" s="309">
        <v>1</v>
      </c>
      <c r="AM63" s="309">
        <v>0</v>
      </c>
      <c r="AN63" s="309">
        <v>0</v>
      </c>
      <c r="AO63" s="311">
        <f t="shared" si="0"/>
        <v>6</v>
      </c>
      <c r="AP63" s="311">
        <f t="shared" si="1"/>
        <v>1</v>
      </c>
      <c r="AQ63" s="311">
        <f t="shared" si="2"/>
        <v>5</v>
      </c>
      <c r="AR63" s="99"/>
      <c r="AU63" s="51"/>
    </row>
    <row r="64" spans="2:47" s="266" customFormat="1" ht="24" x14ac:dyDescent="0.25">
      <c r="B64" s="399">
        <v>43329.588194444441</v>
      </c>
      <c r="C64" s="400">
        <v>226</v>
      </c>
      <c r="D64" s="263" t="s">
        <v>268</v>
      </c>
      <c r="E64" s="263" t="s">
        <v>7</v>
      </c>
      <c r="F64" s="263" t="s">
        <v>2</v>
      </c>
      <c r="G64" s="37"/>
      <c r="H64" s="270">
        <v>120</v>
      </c>
      <c r="I64" s="413" t="s">
        <v>226</v>
      </c>
      <c r="J64" s="264"/>
      <c r="K64" s="264">
        <v>2</v>
      </c>
      <c r="L64" s="264">
        <v>2</v>
      </c>
      <c r="M64" s="51"/>
      <c r="N64" s="312" t="s">
        <v>39</v>
      </c>
      <c r="O64" s="289">
        <v>385</v>
      </c>
      <c r="P64" s="214" t="s">
        <v>62</v>
      </c>
      <c r="Q64" s="309">
        <v>1</v>
      </c>
      <c r="R64" s="309"/>
      <c r="S64" s="309">
        <v>1</v>
      </c>
      <c r="T64" s="309">
        <v>2</v>
      </c>
      <c r="U64" s="309">
        <v>1</v>
      </c>
      <c r="V64" s="309"/>
      <c r="W64" s="309">
        <v>0</v>
      </c>
      <c r="X64" s="309">
        <v>1</v>
      </c>
      <c r="Y64" s="309">
        <v>0</v>
      </c>
      <c r="Z64" s="309">
        <v>1</v>
      </c>
      <c r="AA64" s="309">
        <v>0</v>
      </c>
      <c r="AB64" s="309">
        <v>0</v>
      </c>
      <c r="AC64" s="309">
        <v>1</v>
      </c>
      <c r="AD64" s="309">
        <v>0</v>
      </c>
      <c r="AE64" s="309">
        <v>1</v>
      </c>
      <c r="AF64" s="309">
        <v>1</v>
      </c>
      <c r="AG64" s="309">
        <v>1</v>
      </c>
      <c r="AH64" s="309">
        <v>0</v>
      </c>
      <c r="AI64" s="309"/>
      <c r="AJ64" s="309"/>
      <c r="AK64" s="309">
        <v>0</v>
      </c>
      <c r="AL64" s="309">
        <v>0</v>
      </c>
      <c r="AM64" s="309">
        <v>0</v>
      </c>
      <c r="AN64" s="309">
        <v>1</v>
      </c>
      <c r="AO64" s="311">
        <f t="shared" si="0"/>
        <v>6</v>
      </c>
      <c r="AP64" s="311">
        <f t="shared" si="1"/>
        <v>3</v>
      </c>
      <c r="AQ64" s="311">
        <f t="shared" si="2"/>
        <v>3</v>
      </c>
      <c r="AR64" s="99"/>
      <c r="AU64" s="51"/>
    </row>
    <row r="65" spans="2:47" s="266" customFormat="1" ht="24" x14ac:dyDescent="0.25">
      <c r="B65" s="399">
        <v>43329.592361111114</v>
      </c>
      <c r="C65" s="400">
        <v>264</v>
      </c>
      <c r="D65" s="263" t="s">
        <v>248</v>
      </c>
      <c r="E65" s="263" t="s">
        <v>71</v>
      </c>
      <c r="F65" s="263" t="s">
        <v>2</v>
      </c>
      <c r="G65" s="37"/>
      <c r="H65" s="270">
        <v>468</v>
      </c>
      <c r="I65" s="413" t="s">
        <v>441</v>
      </c>
      <c r="J65" s="264"/>
      <c r="K65" s="264">
        <v>1</v>
      </c>
      <c r="L65" s="264">
        <v>1</v>
      </c>
      <c r="M65" s="51"/>
      <c r="N65" s="289" t="s">
        <v>17</v>
      </c>
      <c r="O65" s="289">
        <v>470</v>
      </c>
      <c r="P65" s="214" t="s">
        <v>416</v>
      </c>
      <c r="Q65" s="309">
        <v>0</v>
      </c>
      <c r="R65" s="309">
        <v>1</v>
      </c>
      <c r="S65" s="309">
        <v>1</v>
      </c>
      <c r="T65" s="309">
        <v>1</v>
      </c>
      <c r="U65" s="309">
        <v>2</v>
      </c>
      <c r="V65" s="309"/>
      <c r="W65" s="309">
        <v>0</v>
      </c>
      <c r="X65" s="309">
        <v>1</v>
      </c>
      <c r="Y65" s="309">
        <v>0</v>
      </c>
      <c r="Z65" s="309">
        <v>0</v>
      </c>
      <c r="AA65" s="309">
        <v>1</v>
      </c>
      <c r="AB65" s="309">
        <v>0</v>
      </c>
      <c r="AC65" s="309">
        <v>0</v>
      </c>
      <c r="AD65" s="309">
        <v>1</v>
      </c>
      <c r="AE65" s="309">
        <v>1</v>
      </c>
      <c r="AF65" s="309">
        <v>0</v>
      </c>
      <c r="AG65" s="309">
        <v>0</v>
      </c>
      <c r="AH65" s="309">
        <v>2</v>
      </c>
      <c r="AI65" s="309"/>
      <c r="AJ65" s="309"/>
      <c r="AK65" s="309">
        <v>0</v>
      </c>
      <c r="AL65" s="309">
        <v>0</v>
      </c>
      <c r="AM65" s="309">
        <v>0</v>
      </c>
      <c r="AN65" s="309">
        <v>1</v>
      </c>
      <c r="AO65" s="311">
        <f t="shared" si="0"/>
        <v>6</v>
      </c>
      <c r="AP65" s="311">
        <f t="shared" si="1"/>
        <v>2</v>
      </c>
      <c r="AQ65" s="311">
        <f t="shared" si="2"/>
        <v>4</v>
      </c>
      <c r="AR65" s="99"/>
      <c r="AU65" s="51"/>
    </row>
    <row r="66" spans="2:47" s="266" customFormat="1" ht="36" x14ac:dyDescent="0.25">
      <c r="B66" s="399">
        <v>43330.44027777778</v>
      </c>
      <c r="C66" s="400">
        <v>161</v>
      </c>
      <c r="D66" s="263" t="s">
        <v>240</v>
      </c>
      <c r="E66" s="263" t="s">
        <v>34</v>
      </c>
      <c r="F66" s="263" t="s">
        <v>2</v>
      </c>
      <c r="G66" s="37"/>
      <c r="H66" s="414">
        <v>263</v>
      </c>
      <c r="I66" s="413" t="s">
        <v>241</v>
      </c>
      <c r="J66" s="264"/>
      <c r="K66" s="264">
        <v>1</v>
      </c>
      <c r="L66" s="264">
        <v>1</v>
      </c>
      <c r="M66" s="51"/>
      <c r="N66" s="289" t="s">
        <v>7</v>
      </c>
      <c r="O66" s="289">
        <v>454</v>
      </c>
      <c r="P66" s="289" t="s">
        <v>324</v>
      </c>
      <c r="Q66" s="309">
        <v>1</v>
      </c>
      <c r="R66" s="309">
        <v>1</v>
      </c>
      <c r="S66" s="309"/>
      <c r="T66" s="309">
        <v>1</v>
      </c>
      <c r="U66" s="309">
        <v>1</v>
      </c>
      <c r="V66" s="309"/>
      <c r="W66" s="309">
        <v>0</v>
      </c>
      <c r="X66" s="309">
        <v>2</v>
      </c>
      <c r="Y66" s="309">
        <v>0</v>
      </c>
      <c r="Z66" s="309">
        <v>1</v>
      </c>
      <c r="AA66" s="309">
        <v>0</v>
      </c>
      <c r="AB66" s="309">
        <v>1</v>
      </c>
      <c r="AC66" s="309">
        <v>0</v>
      </c>
      <c r="AD66" s="309">
        <v>0</v>
      </c>
      <c r="AE66" s="309">
        <v>0</v>
      </c>
      <c r="AF66" s="309">
        <v>1</v>
      </c>
      <c r="AG66" s="309">
        <v>0</v>
      </c>
      <c r="AH66" s="309">
        <v>1</v>
      </c>
      <c r="AI66" s="309"/>
      <c r="AJ66" s="309"/>
      <c r="AK66" s="309">
        <v>0</v>
      </c>
      <c r="AL66" s="309">
        <v>0</v>
      </c>
      <c r="AM66" s="309">
        <v>1</v>
      </c>
      <c r="AN66" s="309">
        <v>1</v>
      </c>
      <c r="AO66" s="311">
        <f t="shared" si="0"/>
        <v>6</v>
      </c>
      <c r="AP66" s="311">
        <f t="shared" si="1"/>
        <v>1</v>
      </c>
      <c r="AQ66" s="311">
        <f t="shared" si="2"/>
        <v>5</v>
      </c>
      <c r="AR66" s="99"/>
      <c r="AU66" s="51"/>
    </row>
    <row r="67" spans="2:47" s="266" customFormat="1" ht="24" x14ac:dyDescent="0.25">
      <c r="B67" s="399">
        <v>43330.510416666664</v>
      </c>
      <c r="C67" s="400">
        <v>120</v>
      </c>
      <c r="D67" s="263" t="s">
        <v>226</v>
      </c>
      <c r="E67" s="263" t="s">
        <v>39</v>
      </c>
      <c r="F67" s="263" t="s">
        <v>1</v>
      </c>
      <c r="G67" s="37"/>
      <c r="H67" s="423">
        <v>367</v>
      </c>
      <c r="I67" s="413" t="s">
        <v>233</v>
      </c>
      <c r="J67" s="264">
        <v>1</v>
      </c>
      <c r="K67" s="264">
        <v>1</v>
      </c>
      <c r="L67" s="264">
        <v>2</v>
      </c>
      <c r="M67" s="51"/>
      <c r="N67" s="312" t="s">
        <v>63</v>
      </c>
      <c r="O67" s="313">
        <v>147</v>
      </c>
      <c r="P67" s="214" t="s">
        <v>64</v>
      </c>
      <c r="Q67" s="309">
        <v>2</v>
      </c>
      <c r="R67" s="309">
        <v>1</v>
      </c>
      <c r="S67" s="309">
        <v>1</v>
      </c>
      <c r="T67" s="309">
        <v>1</v>
      </c>
      <c r="U67" s="309"/>
      <c r="V67" s="309"/>
      <c r="W67" s="309">
        <v>0</v>
      </c>
      <c r="X67" s="309">
        <v>0</v>
      </c>
      <c r="Y67" s="309">
        <v>0</v>
      </c>
      <c r="Z67" s="309">
        <v>2</v>
      </c>
      <c r="AA67" s="309">
        <v>0</v>
      </c>
      <c r="AB67" s="309">
        <v>1</v>
      </c>
      <c r="AC67" s="309">
        <v>0</v>
      </c>
      <c r="AD67" s="309">
        <v>1</v>
      </c>
      <c r="AE67" s="309">
        <v>1</v>
      </c>
      <c r="AF67" s="309">
        <v>0</v>
      </c>
      <c r="AG67" s="309"/>
      <c r="AH67" s="309"/>
      <c r="AI67" s="309"/>
      <c r="AJ67" s="309"/>
      <c r="AK67" s="309">
        <v>0</v>
      </c>
      <c r="AL67" s="309">
        <v>0</v>
      </c>
      <c r="AM67" s="309">
        <v>0</v>
      </c>
      <c r="AN67" s="309">
        <v>0</v>
      </c>
      <c r="AO67" s="311">
        <f t="shared" si="0"/>
        <v>5</v>
      </c>
      <c r="AP67" s="311">
        <f t="shared" si="1"/>
        <v>1</v>
      </c>
      <c r="AQ67" s="311">
        <f t="shared" si="2"/>
        <v>4</v>
      </c>
      <c r="AR67" s="99"/>
      <c r="AU67" s="51"/>
    </row>
    <row r="68" spans="2:47" s="266" customFormat="1" ht="24" x14ac:dyDescent="0.25">
      <c r="B68" s="399">
        <v>43330.664583333331</v>
      </c>
      <c r="C68" s="400">
        <v>161</v>
      </c>
      <c r="D68" s="263" t="s">
        <v>240</v>
      </c>
      <c r="E68" s="263" t="s">
        <v>34</v>
      </c>
      <c r="F68" s="263" t="s">
        <v>1</v>
      </c>
      <c r="G68" s="37"/>
      <c r="H68" s="270">
        <v>98</v>
      </c>
      <c r="I68" s="413" t="s">
        <v>683</v>
      </c>
      <c r="J68" s="264"/>
      <c r="K68" s="264">
        <v>1</v>
      </c>
      <c r="L68" s="264">
        <v>1</v>
      </c>
      <c r="M68" s="51"/>
      <c r="N68" s="312" t="s">
        <v>34</v>
      </c>
      <c r="O68" s="313">
        <v>113</v>
      </c>
      <c r="P68" s="214" t="s">
        <v>108</v>
      </c>
      <c r="Q68" s="309">
        <v>2</v>
      </c>
      <c r="R68" s="309">
        <v>1</v>
      </c>
      <c r="S68" s="309">
        <v>1</v>
      </c>
      <c r="T68" s="309">
        <v>0</v>
      </c>
      <c r="U68" s="309">
        <v>1</v>
      </c>
      <c r="V68" s="309"/>
      <c r="W68" s="309">
        <v>0</v>
      </c>
      <c r="X68" s="309">
        <v>0</v>
      </c>
      <c r="Y68" s="309">
        <v>1</v>
      </c>
      <c r="Z68" s="309">
        <v>1</v>
      </c>
      <c r="AA68" s="309">
        <v>0</v>
      </c>
      <c r="AB68" s="309">
        <v>1</v>
      </c>
      <c r="AC68" s="309">
        <v>0</v>
      </c>
      <c r="AD68" s="309">
        <v>1</v>
      </c>
      <c r="AE68" s="309">
        <v>0</v>
      </c>
      <c r="AF68" s="309">
        <v>0</v>
      </c>
      <c r="AG68" s="309">
        <v>0</v>
      </c>
      <c r="AH68" s="309">
        <v>1</v>
      </c>
      <c r="AI68" s="309"/>
      <c r="AJ68" s="309"/>
      <c r="AK68" s="309">
        <v>0</v>
      </c>
      <c r="AL68" s="309">
        <v>0</v>
      </c>
      <c r="AM68" s="309">
        <v>0</v>
      </c>
      <c r="AN68" s="309">
        <v>0</v>
      </c>
      <c r="AO68" s="311">
        <f t="shared" si="0"/>
        <v>5</v>
      </c>
      <c r="AP68" s="311">
        <f t="shared" si="1"/>
        <v>1</v>
      </c>
      <c r="AQ68" s="311">
        <f t="shared" si="2"/>
        <v>4</v>
      </c>
      <c r="AR68" s="99"/>
      <c r="AU68" s="51"/>
    </row>
    <row r="69" spans="2:47" s="266" customFormat="1" ht="24" x14ac:dyDescent="0.25">
      <c r="B69" s="399">
        <v>43332.541666666664</v>
      </c>
      <c r="C69" s="400">
        <v>468</v>
      </c>
      <c r="D69" s="263" t="s">
        <v>441</v>
      </c>
      <c r="E69" s="263" t="s">
        <v>7</v>
      </c>
      <c r="F69" s="263" t="s">
        <v>1</v>
      </c>
      <c r="G69" s="37"/>
      <c r="H69" s="270">
        <v>456</v>
      </c>
      <c r="I69" s="413" t="s">
        <v>685</v>
      </c>
      <c r="J69" s="264"/>
      <c r="K69" s="264">
        <v>1</v>
      </c>
      <c r="L69" s="264">
        <v>1</v>
      </c>
      <c r="M69" s="51"/>
      <c r="N69" s="312" t="s">
        <v>7</v>
      </c>
      <c r="O69" s="313">
        <v>186</v>
      </c>
      <c r="P69" s="214" t="s">
        <v>33</v>
      </c>
      <c r="Q69" s="309">
        <v>0</v>
      </c>
      <c r="R69" s="309"/>
      <c r="S69" s="309"/>
      <c r="T69" s="309">
        <v>2</v>
      </c>
      <c r="U69" s="309">
        <v>3</v>
      </c>
      <c r="V69" s="309"/>
      <c r="W69" s="309">
        <v>0</v>
      </c>
      <c r="X69" s="309">
        <v>0</v>
      </c>
      <c r="Y69" s="309">
        <v>0</v>
      </c>
      <c r="Z69" s="309">
        <v>0</v>
      </c>
      <c r="AA69" s="309">
        <v>0</v>
      </c>
      <c r="AB69" s="309">
        <v>0</v>
      </c>
      <c r="AC69" s="309">
        <v>0</v>
      </c>
      <c r="AD69" s="309">
        <v>0</v>
      </c>
      <c r="AE69" s="309">
        <v>1</v>
      </c>
      <c r="AF69" s="309">
        <v>1</v>
      </c>
      <c r="AG69" s="309">
        <v>0</v>
      </c>
      <c r="AH69" s="309">
        <v>3</v>
      </c>
      <c r="AI69" s="309"/>
      <c r="AJ69" s="309"/>
      <c r="AK69" s="309">
        <v>0</v>
      </c>
      <c r="AL69" s="309">
        <v>0</v>
      </c>
      <c r="AM69" s="309">
        <v>0</v>
      </c>
      <c r="AN69" s="309">
        <v>0</v>
      </c>
      <c r="AO69" s="311">
        <f t="shared" si="0"/>
        <v>5</v>
      </c>
      <c r="AP69" s="311">
        <f t="shared" si="1"/>
        <v>1</v>
      </c>
      <c r="AQ69" s="311">
        <f t="shared" si="2"/>
        <v>4</v>
      </c>
      <c r="AR69" s="99"/>
      <c r="AU69" s="51"/>
    </row>
    <row r="70" spans="2:47" s="266" customFormat="1" ht="24" x14ac:dyDescent="0.25">
      <c r="B70" s="399">
        <v>43333.46875</v>
      </c>
      <c r="C70" s="400">
        <v>226</v>
      </c>
      <c r="D70" s="263" t="s">
        <v>268</v>
      </c>
      <c r="E70" s="263" t="s">
        <v>7</v>
      </c>
      <c r="F70" s="263" t="s">
        <v>1</v>
      </c>
      <c r="G70" s="37"/>
      <c r="H70" s="270">
        <v>188</v>
      </c>
      <c r="I70" s="413" t="s">
        <v>229</v>
      </c>
      <c r="J70" s="264"/>
      <c r="K70" s="264">
        <v>1</v>
      </c>
      <c r="L70" s="264">
        <v>1</v>
      </c>
      <c r="M70" s="51"/>
      <c r="N70" s="289" t="s">
        <v>19</v>
      </c>
      <c r="O70" s="289">
        <v>444</v>
      </c>
      <c r="P70" s="214" t="s">
        <v>37</v>
      </c>
      <c r="Q70" s="309">
        <v>1</v>
      </c>
      <c r="R70" s="309">
        <v>2</v>
      </c>
      <c r="S70" s="309">
        <v>1</v>
      </c>
      <c r="T70" s="309">
        <v>0</v>
      </c>
      <c r="U70" s="309"/>
      <c r="V70" s="309">
        <v>1</v>
      </c>
      <c r="W70" s="309">
        <v>0</v>
      </c>
      <c r="X70" s="309">
        <v>0</v>
      </c>
      <c r="Y70" s="309">
        <v>1</v>
      </c>
      <c r="Z70" s="309">
        <v>0</v>
      </c>
      <c r="AA70" s="309">
        <v>2</v>
      </c>
      <c r="AB70" s="309">
        <v>0</v>
      </c>
      <c r="AC70" s="309">
        <v>1</v>
      </c>
      <c r="AD70" s="309">
        <v>0</v>
      </c>
      <c r="AE70" s="309">
        <v>0</v>
      </c>
      <c r="AF70" s="309">
        <v>0</v>
      </c>
      <c r="AG70" s="309"/>
      <c r="AH70" s="309"/>
      <c r="AI70" s="309">
        <v>1</v>
      </c>
      <c r="AJ70" s="309">
        <v>0</v>
      </c>
      <c r="AK70" s="309">
        <v>0</v>
      </c>
      <c r="AL70" s="309">
        <v>0</v>
      </c>
      <c r="AM70" s="309">
        <v>0</v>
      </c>
      <c r="AN70" s="309">
        <v>0</v>
      </c>
      <c r="AO70" s="311">
        <f t="shared" si="0"/>
        <v>5</v>
      </c>
      <c r="AP70" s="311">
        <f t="shared" si="1"/>
        <v>5</v>
      </c>
      <c r="AQ70" s="311">
        <f t="shared" si="2"/>
        <v>0</v>
      </c>
      <c r="AR70" s="99"/>
      <c r="AU70" s="51"/>
    </row>
    <row r="71" spans="2:47" s="266" customFormat="1" ht="24" x14ac:dyDescent="0.25">
      <c r="B71" s="399">
        <v>43333.602777777778</v>
      </c>
      <c r="C71" s="400">
        <v>517</v>
      </c>
      <c r="D71" s="263" t="s">
        <v>677</v>
      </c>
      <c r="E71" s="263" t="s">
        <v>34</v>
      </c>
      <c r="F71" s="263" t="s">
        <v>1</v>
      </c>
      <c r="G71" s="37"/>
      <c r="H71" s="270">
        <v>385</v>
      </c>
      <c r="I71" s="413" t="s">
        <v>306</v>
      </c>
      <c r="J71" s="264"/>
      <c r="K71" s="264">
        <v>1</v>
      </c>
      <c r="L71" s="264">
        <v>1</v>
      </c>
      <c r="M71" s="51"/>
      <c r="N71" s="312" t="s">
        <v>56</v>
      </c>
      <c r="O71" s="313">
        <v>123</v>
      </c>
      <c r="P71" s="214" t="s">
        <v>57</v>
      </c>
      <c r="Q71" s="309">
        <v>0</v>
      </c>
      <c r="R71" s="309">
        <v>3</v>
      </c>
      <c r="S71" s="309"/>
      <c r="T71" s="309">
        <v>0</v>
      </c>
      <c r="U71" s="309">
        <v>1</v>
      </c>
      <c r="V71" s="309"/>
      <c r="W71" s="309">
        <v>1</v>
      </c>
      <c r="X71" s="309">
        <v>0</v>
      </c>
      <c r="Y71" s="309">
        <v>0</v>
      </c>
      <c r="Z71" s="309">
        <v>0</v>
      </c>
      <c r="AA71" s="309">
        <v>0</v>
      </c>
      <c r="AB71" s="309">
        <v>3</v>
      </c>
      <c r="AC71" s="309">
        <v>0</v>
      </c>
      <c r="AD71" s="309">
        <v>0</v>
      </c>
      <c r="AE71" s="309">
        <v>0</v>
      </c>
      <c r="AF71" s="309">
        <v>0</v>
      </c>
      <c r="AG71" s="309">
        <v>0</v>
      </c>
      <c r="AH71" s="309">
        <v>1</v>
      </c>
      <c r="AI71" s="309"/>
      <c r="AJ71" s="309"/>
      <c r="AK71" s="309">
        <v>0</v>
      </c>
      <c r="AL71" s="309">
        <v>1</v>
      </c>
      <c r="AM71" s="309">
        <v>0</v>
      </c>
      <c r="AN71" s="309">
        <v>0</v>
      </c>
      <c r="AO71" s="311">
        <f t="shared" si="0"/>
        <v>5</v>
      </c>
      <c r="AP71" s="311">
        <f t="shared" si="1"/>
        <v>0</v>
      </c>
      <c r="AQ71" s="311">
        <f t="shared" si="2"/>
        <v>5</v>
      </c>
      <c r="AR71" s="99"/>
      <c r="AU71" s="51"/>
    </row>
    <row r="72" spans="2:47" s="266" customFormat="1" ht="24" x14ac:dyDescent="0.25">
      <c r="B72" s="399">
        <v>43333.618055555555</v>
      </c>
      <c r="C72" s="400">
        <v>459</v>
      </c>
      <c r="D72" s="263" t="s">
        <v>556</v>
      </c>
      <c r="E72" s="263" t="s">
        <v>343</v>
      </c>
      <c r="F72" s="263" t="s">
        <v>2</v>
      </c>
      <c r="G72" s="37"/>
      <c r="H72" s="270">
        <v>494</v>
      </c>
      <c r="I72" s="413" t="s">
        <v>422</v>
      </c>
      <c r="J72" s="264"/>
      <c r="K72" s="264">
        <v>1</v>
      </c>
      <c r="L72" s="264">
        <v>1</v>
      </c>
      <c r="M72" s="51"/>
      <c r="N72" s="289" t="s">
        <v>7</v>
      </c>
      <c r="O72" s="289">
        <v>229</v>
      </c>
      <c r="P72" s="214" t="s">
        <v>156</v>
      </c>
      <c r="Q72" s="309">
        <v>1</v>
      </c>
      <c r="R72" s="309"/>
      <c r="S72" s="309"/>
      <c r="T72" s="309">
        <v>1</v>
      </c>
      <c r="U72" s="309">
        <v>1</v>
      </c>
      <c r="V72" s="309">
        <v>1</v>
      </c>
      <c r="W72" s="309">
        <v>1</v>
      </c>
      <c r="X72" s="309">
        <v>0</v>
      </c>
      <c r="Y72" s="309">
        <v>0</v>
      </c>
      <c r="Z72" s="309">
        <v>1</v>
      </c>
      <c r="AA72" s="309">
        <v>0</v>
      </c>
      <c r="AB72" s="309">
        <v>0</v>
      </c>
      <c r="AC72" s="309">
        <v>0</v>
      </c>
      <c r="AD72" s="309">
        <v>0</v>
      </c>
      <c r="AE72" s="309">
        <v>0</v>
      </c>
      <c r="AF72" s="309">
        <v>1</v>
      </c>
      <c r="AG72" s="309">
        <v>0</v>
      </c>
      <c r="AH72" s="309">
        <v>1</v>
      </c>
      <c r="AI72" s="309">
        <v>0</v>
      </c>
      <c r="AJ72" s="309">
        <v>1</v>
      </c>
      <c r="AK72" s="309">
        <v>0</v>
      </c>
      <c r="AL72" s="309">
        <v>1</v>
      </c>
      <c r="AM72" s="309">
        <v>0</v>
      </c>
      <c r="AN72" s="309">
        <v>0</v>
      </c>
      <c r="AO72" s="311">
        <f t="shared" si="0"/>
        <v>5</v>
      </c>
      <c r="AP72" s="311">
        <f t="shared" si="1"/>
        <v>0</v>
      </c>
      <c r="AQ72" s="311">
        <f t="shared" si="2"/>
        <v>5</v>
      </c>
      <c r="AR72" s="99"/>
      <c r="AU72" s="51"/>
    </row>
    <row r="73" spans="2:47" s="266" customFormat="1" ht="24" x14ac:dyDescent="0.25">
      <c r="B73" s="399">
        <v>43333.690972222219</v>
      </c>
      <c r="C73" s="400">
        <v>257</v>
      </c>
      <c r="D73" s="263" t="s">
        <v>328</v>
      </c>
      <c r="E73" s="263" t="s">
        <v>29</v>
      </c>
      <c r="F73" s="263" t="s">
        <v>1</v>
      </c>
      <c r="G73" s="37"/>
      <c r="H73" s="270">
        <v>178</v>
      </c>
      <c r="I73" s="413" t="s">
        <v>687</v>
      </c>
      <c r="J73" s="264"/>
      <c r="K73" s="264">
        <v>1</v>
      </c>
      <c r="L73" s="264">
        <v>1</v>
      </c>
      <c r="M73" s="51"/>
      <c r="N73" s="289" t="s">
        <v>7</v>
      </c>
      <c r="O73" s="289">
        <v>389</v>
      </c>
      <c r="P73" s="214" t="s">
        <v>101</v>
      </c>
      <c r="Q73" s="309">
        <v>1</v>
      </c>
      <c r="R73" s="309">
        <v>2</v>
      </c>
      <c r="S73" s="309"/>
      <c r="T73" s="309">
        <v>0</v>
      </c>
      <c r="U73" s="309"/>
      <c r="V73" s="309"/>
      <c r="W73" s="309">
        <v>2</v>
      </c>
      <c r="X73" s="309">
        <v>0</v>
      </c>
      <c r="Y73" s="309">
        <v>0</v>
      </c>
      <c r="Z73" s="309">
        <v>1</v>
      </c>
      <c r="AA73" s="309">
        <v>0</v>
      </c>
      <c r="AB73" s="309">
        <v>2</v>
      </c>
      <c r="AC73" s="309">
        <v>0</v>
      </c>
      <c r="AD73" s="309">
        <v>0</v>
      </c>
      <c r="AE73" s="309">
        <v>0</v>
      </c>
      <c r="AF73" s="309">
        <v>0</v>
      </c>
      <c r="AG73" s="309"/>
      <c r="AH73" s="309"/>
      <c r="AI73" s="309"/>
      <c r="AJ73" s="309"/>
      <c r="AK73" s="309">
        <v>1</v>
      </c>
      <c r="AL73" s="309">
        <v>1</v>
      </c>
      <c r="AM73" s="309">
        <v>0</v>
      </c>
      <c r="AN73" s="309">
        <v>0</v>
      </c>
      <c r="AO73" s="311">
        <f t="shared" si="0"/>
        <v>5</v>
      </c>
      <c r="AP73" s="311">
        <f t="shared" si="1"/>
        <v>1</v>
      </c>
      <c r="AQ73" s="311">
        <f t="shared" si="2"/>
        <v>4</v>
      </c>
      <c r="AR73" s="99"/>
      <c r="AU73" s="51"/>
    </row>
    <row r="74" spans="2:47" s="266" customFormat="1" x14ac:dyDescent="0.25">
      <c r="B74" s="399">
        <v>43333.692361111112</v>
      </c>
      <c r="C74" s="400">
        <v>460</v>
      </c>
      <c r="D74" s="263" t="s">
        <v>682</v>
      </c>
      <c r="E74" s="263" t="s">
        <v>103</v>
      </c>
      <c r="F74" s="263" t="s">
        <v>1</v>
      </c>
      <c r="G74" s="37"/>
      <c r="H74" s="270">
        <v>404</v>
      </c>
      <c r="I74" s="413" t="s">
        <v>688</v>
      </c>
      <c r="J74" s="264">
        <v>1</v>
      </c>
      <c r="K74" s="264"/>
      <c r="L74" s="264">
        <v>1</v>
      </c>
      <c r="M74" s="51"/>
      <c r="N74" s="289" t="s">
        <v>7</v>
      </c>
      <c r="O74" s="289">
        <v>251</v>
      </c>
      <c r="P74" s="214" t="s">
        <v>25</v>
      </c>
      <c r="Q74" s="309">
        <v>0</v>
      </c>
      <c r="R74" s="309">
        <v>1</v>
      </c>
      <c r="S74" s="309">
        <v>3</v>
      </c>
      <c r="T74" s="309">
        <v>0</v>
      </c>
      <c r="U74" s="309"/>
      <c r="V74" s="309"/>
      <c r="W74" s="309">
        <v>0</v>
      </c>
      <c r="X74" s="309">
        <v>1</v>
      </c>
      <c r="Y74" s="309">
        <v>0</v>
      </c>
      <c r="Z74" s="309">
        <v>0</v>
      </c>
      <c r="AA74" s="309">
        <v>0</v>
      </c>
      <c r="AB74" s="309">
        <v>1</v>
      </c>
      <c r="AC74" s="309">
        <v>1</v>
      </c>
      <c r="AD74" s="309">
        <v>2</v>
      </c>
      <c r="AE74" s="309">
        <v>0</v>
      </c>
      <c r="AF74" s="309">
        <v>0</v>
      </c>
      <c r="AG74" s="309"/>
      <c r="AH74" s="309"/>
      <c r="AI74" s="309"/>
      <c r="AJ74" s="309"/>
      <c r="AK74" s="309">
        <v>0</v>
      </c>
      <c r="AL74" s="309">
        <v>0</v>
      </c>
      <c r="AM74" s="309">
        <v>1</v>
      </c>
      <c r="AN74" s="309">
        <v>0</v>
      </c>
      <c r="AO74" s="311">
        <f t="shared" si="0"/>
        <v>5</v>
      </c>
      <c r="AP74" s="311">
        <f t="shared" si="1"/>
        <v>2</v>
      </c>
      <c r="AQ74" s="311">
        <f t="shared" si="2"/>
        <v>3</v>
      </c>
      <c r="AR74" s="99"/>
      <c r="AU74" s="51"/>
    </row>
    <row r="75" spans="2:47" s="266" customFormat="1" ht="24" x14ac:dyDescent="0.25">
      <c r="B75" s="399">
        <v>43333.695833333331</v>
      </c>
      <c r="C75" s="400">
        <v>263</v>
      </c>
      <c r="D75" s="263" t="s">
        <v>241</v>
      </c>
      <c r="E75" s="263" t="s">
        <v>7</v>
      </c>
      <c r="F75" s="263" t="s">
        <v>1</v>
      </c>
      <c r="G75" s="37"/>
      <c r="H75" s="270">
        <v>309</v>
      </c>
      <c r="I75" s="413" t="s">
        <v>212</v>
      </c>
      <c r="J75" s="264"/>
      <c r="K75" s="264">
        <v>1</v>
      </c>
      <c r="L75" s="264">
        <v>1</v>
      </c>
      <c r="M75" s="51"/>
      <c r="N75" s="289" t="s">
        <v>7</v>
      </c>
      <c r="O75" s="289">
        <v>496</v>
      </c>
      <c r="P75" s="214" t="s">
        <v>414</v>
      </c>
      <c r="Q75" s="309">
        <v>1</v>
      </c>
      <c r="R75" s="309">
        <v>1</v>
      </c>
      <c r="S75" s="309">
        <v>1</v>
      </c>
      <c r="T75" s="309">
        <v>1</v>
      </c>
      <c r="U75" s="309"/>
      <c r="V75" s="309"/>
      <c r="W75" s="309">
        <v>0</v>
      </c>
      <c r="X75" s="309">
        <v>1</v>
      </c>
      <c r="Y75" s="309">
        <v>0</v>
      </c>
      <c r="Z75" s="309">
        <v>1</v>
      </c>
      <c r="AA75" s="309">
        <v>1</v>
      </c>
      <c r="AB75" s="309">
        <v>0</v>
      </c>
      <c r="AC75" s="309">
        <v>1</v>
      </c>
      <c r="AD75" s="309">
        <v>0</v>
      </c>
      <c r="AE75" s="309">
        <v>1</v>
      </c>
      <c r="AF75" s="309">
        <v>0</v>
      </c>
      <c r="AG75" s="309"/>
      <c r="AH75" s="309"/>
      <c r="AI75" s="309"/>
      <c r="AJ75" s="309"/>
      <c r="AK75" s="309">
        <v>0</v>
      </c>
      <c r="AL75" s="309">
        <v>0</v>
      </c>
      <c r="AM75" s="309">
        <v>1</v>
      </c>
      <c r="AN75" s="309">
        <v>0</v>
      </c>
      <c r="AO75" s="311">
        <f t="shared" si="0"/>
        <v>5</v>
      </c>
      <c r="AP75" s="311">
        <f t="shared" si="1"/>
        <v>4</v>
      </c>
      <c r="AQ75" s="311">
        <f t="shared" si="2"/>
        <v>1</v>
      </c>
      <c r="AR75" s="99"/>
      <c r="AU75" s="51"/>
    </row>
    <row r="76" spans="2:47" s="266" customFormat="1" ht="24" x14ac:dyDescent="0.25">
      <c r="B76" s="399">
        <v>43334.554166666669</v>
      </c>
      <c r="C76" s="400">
        <v>126</v>
      </c>
      <c r="D76" s="263" t="s">
        <v>244</v>
      </c>
      <c r="E76" s="263" t="s">
        <v>41</v>
      </c>
      <c r="F76" s="263" t="s">
        <v>2</v>
      </c>
      <c r="G76" s="37"/>
      <c r="H76" s="270">
        <v>137</v>
      </c>
      <c r="I76" s="413" t="s">
        <v>311</v>
      </c>
      <c r="J76" s="264">
        <v>1</v>
      </c>
      <c r="K76" s="264"/>
      <c r="L76" s="264">
        <v>1</v>
      </c>
      <c r="M76" s="51"/>
      <c r="N76" s="289" t="s">
        <v>17</v>
      </c>
      <c r="O76" s="289">
        <v>456</v>
      </c>
      <c r="P76" s="289" t="s">
        <v>256</v>
      </c>
      <c r="Q76" s="309">
        <v>0</v>
      </c>
      <c r="R76" s="309"/>
      <c r="S76" s="309">
        <v>1</v>
      </c>
      <c r="T76" s="309">
        <v>3</v>
      </c>
      <c r="U76" s="309"/>
      <c r="V76" s="309"/>
      <c r="W76" s="309">
        <v>0</v>
      </c>
      <c r="X76" s="309">
        <v>1</v>
      </c>
      <c r="Y76" s="309">
        <v>0</v>
      </c>
      <c r="Z76" s="309">
        <v>0</v>
      </c>
      <c r="AA76" s="309">
        <v>0</v>
      </c>
      <c r="AB76" s="309">
        <v>0</v>
      </c>
      <c r="AC76" s="309">
        <v>1</v>
      </c>
      <c r="AD76" s="309">
        <v>0</v>
      </c>
      <c r="AE76" s="309">
        <v>1</v>
      </c>
      <c r="AF76" s="309">
        <v>2</v>
      </c>
      <c r="AG76" s="309"/>
      <c r="AH76" s="309"/>
      <c r="AI76" s="309"/>
      <c r="AJ76" s="309"/>
      <c r="AK76" s="309">
        <v>0</v>
      </c>
      <c r="AL76" s="309">
        <v>0</v>
      </c>
      <c r="AM76" s="309">
        <v>0</v>
      </c>
      <c r="AN76" s="309">
        <v>1</v>
      </c>
      <c r="AO76" s="311">
        <f t="shared" si="0"/>
        <v>5</v>
      </c>
      <c r="AP76" s="311">
        <f t="shared" si="1"/>
        <v>2</v>
      </c>
      <c r="AQ76" s="311">
        <f t="shared" si="2"/>
        <v>3</v>
      </c>
      <c r="AR76" s="99"/>
      <c r="AU76" s="51"/>
    </row>
    <row r="77" spans="2:47" s="266" customFormat="1" ht="36" x14ac:dyDescent="0.25">
      <c r="B77" s="399">
        <v>43334.579861111109</v>
      </c>
      <c r="C77" s="400">
        <v>367</v>
      </c>
      <c r="D77" s="263" t="s">
        <v>233</v>
      </c>
      <c r="E77" s="263" t="s">
        <v>7</v>
      </c>
      <c r="F77" s="263" t="s">
        <v>2</v>
      </c>
      <c r="G77" s="37"/>
      <c r="H77" s="414">
        <v>253</v>
      </c>
      <c r="I77" s="413" t="s">
        <v>282</v>
      </c>
      <c r="J77" s="264">
        <v>1</v>
      </c>
      <c r="K77" s="264"/>
      <c r="L77" s="264">
        <v>1</v>
      </c>
      <c r="M77" s="51"/>
      <c r="N77" s="312" t="s">
        <v>29</v>
      </c>
      <c r="O77" s="313">
        <v>309</v>
      </c>
      <c r="P77" s="214" t="s">
        <v>79</v>
      </c>
      <c r="Q77" s="309">
        <v>0</v>
      </c>
      <c r="R77" s="309">
        <v>1</v>
      </c>
      <c r="S77" s="309">
        <v>1</v>
      </c>
      <c r="T77" s="309">
        <v>1</v>
      </c>
      <c r="U77" s="309">
        <v>1</v>
      </c>
      <c r="V77" s="309"/>
      <c r="W77" s="309">
        <v>0</v>
      </c>
      <c r="X77" s="309">
        <v>1</v>
      </c>
      <c r="Y77" s="309">
        <v>0</v>
      </c>
      <c r="Z77" s="309">
        <v>0</v>
      </c>
      <c r="AA77" s="309">
        <v>0</v>
      </c>
      <c r="AB77" s="309">
        <v>1</v>
      </c>
      <c r="AC77" s="309">
        <v>0</v>
      </c>
      <c r="AD77" s="309">
        <v>1</v>
      </c>
      <c r="AE77" s="309">
        <v>0</v>
      </c>
      <c r="AF77" s="309">
        <v>1</v>
      </c>
      <c r="AG77" s="309">
        <v>0</v>
      </c>
      <c r="AH77" s="309">
        <v>1</v>
      </c>
      <c r="AI77" s="309"/>
      <c r="AJ77" s="309"/>
      <c r="AK77" s="309">
        <v>0</v>
      </c>
      <c r="AL77" s="309">
        <v>0</v>
      </c>
      <c r="AM77" s="309">
        <v>0</v>
      </c>
      <c r="AN77" s="309">
        <v>1</v>
      </c>
      <c r="AO77" s="311">
        <f t="shared" si="0"/>
        <v>5</v>
      </c>
      <c r="AP77" s="311">
        <f t="shared" si="1"/>
        <v>0</v>
      </c>
      <c r="AQ77" s="311">
        <f t="shared" si="2"/>
        <v>5</v>
      </c>
      <c r="AR77" s="99"/>
      <c r="AU77" s="51"/>
    </row>
    <row r="78" spans="2:47" s="266" customFormat="1" x14ac:dyDescent="0.25">
      <c r="B78" s="399">
        <v>43334.602083333331</v>
      </c>
      <c r="C78" s="400">
        <v>367</v>
      </c>
      <c r="D78" s="263" t="s">
        <v>233</v>
      </c>
      <c r="E78" s="263" t="s">
        <v>7</v>
      </c>
      <c r="F78" s="263" t="s">
        <v>560</v>
      </c>
      <c r="G78" s="37"/>
      <c r="H78" s="263" t="s">
        <v>3</v>
      </c>
      <c r="I78" s="263"/>
      <c r="J78" s="264">
        <v>64</v>
      </c>
      <c r="K78" s="264">
        <v>56</v>
      </c>
      <c r="L78" s="264">
        <v>120</v>
      </c>
      <c r="M78" s="51"/>
      <c r="N78" s="312" t="s">
        <v>7</v>
      </c>
      <c r="O78" s="289">
        <v>467</v>
      </c>
      <c r="P78" s="214" t="s">
        <v>362</v>
      </c>
      <c r="Q78" s="309">
        <v>0</v>
      </c>
      <c r="R78" s="309"/>
      <c r="S78" s="309">
        <v>1</v>
      </c>
      <c r="T78" s="309">
        <v>0</v>
      </c>
      <c r="U78" s="309"/>
      <c r="V78" s="309">
        <v>2</v>
      </c>
      <c r="W78" s="309">
        <v>0</v>
      </c>
      <c r="X78" s="309">
        <v>2</v>
      </c>
      <c r="Y78" s="309">
        <v>0</v>
      </c>
      <c r="Z78" s="309">
        <v>0</v>
      </c>
      <c r="AA78" s="309">
        <v>0</v>
      </c>
      <c r="AB78" s="309">
        <v>0</v>
      </c>
      <c r="AC78" s="309">
        <v>1</v>
      </c>
      <c r="AD78" s="309">
        <v>0</v>
      </c>
      <c r="AE78" s="309">
        <v>0</v>
      </c>
      <c r="AF78" s="309">
        <v>0</v>
      </c>
      <c r="AG78" s="309"/>
      <c r="AH78" s="309"/>
      <c r="AI78" s="309">
        <v>2</v>
      </c>
      <c r="AJ78" s="309">
        <v>0</v>
      </c>
      <c r="AK78" s="309">
        <v>0</v>
      </c>
      <c r="AL78" s="309">
        <v>0</v>
      </c>
      <c r="AM78" s="309">
        <v>2</v>
      </c>
      <c r="AN78" s="309">
        <v>0</v>
      </c>
      <c r="AO78" s="311">
        <f t="shared" si="0"/>
        <v>5</v>
      </c>
      <c r="AP78" s="311">
        <f t="shared" si="1"/>
        <v>5</v>
      </c>
      <c r="AQ78" s="311">
        <f t="shared" si="2"/>
        <v>0</v>
      </c>
      <c r="AR78" s="99"/>
      <c r="AU78" s="51"/>
    </row>
    <row r="79" spans="2:47" s="266" customFormat="1" x14ac:dyDescent="0.25">
      <c r="B79" s="399">
        <v>43334.614583333336</v>
      </c>
      <c r="C79" s="400">
        <v>183</v>
      </c>
      <c r="D79" s="263" t="s">
        <v>224</v>
      </c>
      <c r="E79" s="263" t="s">
        <v>29</v>
      </c>
      <c r="F79" s="263" t="s">
        <v>2</v>
      </c>
      <c r="G79" s="37"/>
      <c r="H79" s="51"/>
      <c r="I79" s="51"/>
      <c r="J79" s="51"/>
      <c r="K79" s="51"/>
      <c r="L79" s="51"/>
      <c r="M79" s="51"/>
      <c r="N79" s="312" t="s">
        <v>7</v>
      </c>
      <c r="O79" s="313">
        <v>155</v>
      </c>
      <c r="P79" s="214" t="s">
        <v>105</v>
      </c>
      <c r="Q79" s="309">
        <v>0</v>
      </c>
      <c r="R79" s="309"/>
      <c r="S79" s="309">
        <v>1</v>
      </c>
      <c r="T79" s="309">
        <v>0</v>
      </c>
      <c r="U79" s="309">
        <v>1</v>
      </c>
      <c r="V79" s="309"/>
      <c r="W79" s="309">
        <v>0</v>
      </c>
      <c r="X79" s="309">
        <v>3</v>
      </c>
      <c r="Y79" s="309">
        <v>0</v>
      </c>
      <c r="Z79" s="309">
        <v>0</v>
      </c>
      <c r="AA79" s="309">
        <v>0</v>
      </c>
      <c r="AB79" s="309">
        <v>0</v>
      </c>
      <c r="AC79" s="309">
        <v>1</v>
      </c>
      <c r="AD79" s="309">
        <v>0</v>
      </c>
      <c r="AE79" s="309">
        <v>0</v>
      </c>
      <c r="AF79" s="309">
        <v>0</v>
      </c>
      <c r="AG79" s="309">
        <v>0</v>
      </c>
      <c r="AH79" s="309">
        <v>1</v>
      </c>
      <c r="AI79" s="309"/>
      <c r="AJ79" s="309"/>
      <c r="AK79" s="309">
        <v>0</v>
      </c>
      <c r="AL79" s="309">
        <v>0</v>
      </c>
      <c r="AM79" s="309">
        <v>1</v>
      </c>
      <c r="AN79" s="309">
        <v>2</v>
      </c>
      <c r="AO79" s="311">
        <f t="shared" si="0"/>
        <v>5</v>
      </c>
      <c r="AP79" s="311">
        <f t="shared" si="1"/>
        <v>2</v>
      </c>
      <c r="AQ79" s="311">
        <f t="shared" si="2"/>
        <v>3</v>
      </c>
      <c r="AR79" s="99"/>
      <c r="AU79" s="51"/>
    </row>
    <row r="80" spans="2:47" s="266" customFormat="1" ht="24" x14ac:dyDescent="0.25">
      <c r="B80" s="399">
        <v>43335.494444444441</v>
      </c>
      <c r="C80" s="400">
        <v>157</v>
      </c>
      <c r="D80" s="263" t="s">
        <v>673</v>
      </c>
      <c r="E80" s="263" t="s">
        <v>7</v>
      </c>
      <c r="F80" s="263" t="s">
        <v>1</v>
      </c>
      <c r="G80" s="37"/>
      <c r="H80" s="51"/>
      <c r="I80" s="51"/>
      <c r="J80" s="51"/>
      <c r="K80" s="51"/>
      <c r="L80" s="51"/>
      <c r="M80" s="51"/>
      <c r="N80" s="289" t="s">
        <v>39</v>
      </c>
      <c r="O80" s="289">
        <v>258</v>
      </c>
      <c r="P80" s="214" t="s">
        <v>165</v>
      </c>
      <c r="Q80" s="309">
        <v>0</v>
      </c>
      <c r="R80" s="309"/>
      <c r="S80" s="309">
        <v>1</v>
      </c>
      <c r="T80" s="309">
        <v>0</v>
      </c>
      <c r="U80" s="309"/>
      <c r="V80" s="309">
        <v>1</v>
      </c>
      <c r="W80" s="309">
        <v>0</v>
      </c>
      <c r="X80" s="309">
        <v>3</v>
      </c>
      <c r="Y80" s="309">
        <v>0</v>
      </c>
      <c r="Z80" s="309">
        <v>0</v>
      </c>
      <c r="AA80" s="309">
        <v>0</v>
      </c>
      <c r="AB80" s="309">
        <v>0</v>
      </c>
      <c r="AC80" s="309">
        <v>0</v>
      </c>
      <c r="AD80" s="309">
        <v>1</v>
      </c>
      <c r="AE80" s="309">
        <v>0</v>
      </c>
      <c r="AF80" s="309">
        <v>0</v>
      </c>
      <c r="AG80" s="309"/>
      <c r="AH80" s="309"/>
      <c r="AI80" s="309">
        <v>0</v>
      </c>
      <c r="AJ80" s="309">
        <v>1</v>
      </c>
      <c r="AK80" s="309">
        <v>0</v>
      </c>
      <c r="AL80" s="309">
        <v>0</v>
      </c>
      <c r="AM80" s="309">
        <v>0</v>
      </c>
      <c r="AN80" s="309">
        <v>3</v>
      </c>
      <c r="AO80" s="311">
        <f t="shared" si="0"/>
        <v>5</v>
      </c>
      <c r="AP80" s="311">
        <f t="shared" si="1"/>
        <v>0</v>
      </c>
      <c r="AQ80" s="311">
        <f t="shared" si="2"/>
        <v>5</v>
      </c>
      <c r="AR80" s="99"/>
      <c r="AU80" s="51"/>
    </row>
    <row r="81" spans="2:47" s="266" customFormat="1" x14ac:dyDescent="0.25">
      <c r="B81" s="399">
        <v>43335.614583333336</v>
      </c>
      <c r="C81" s="400">
        <v>98</v>
      </c>
      <c r="D81" s="263" t="s">
        <v>683</v>
      </c>
      <c r="E81" s="263" t="s">
        <v>7</v>
      </c>
      <c r="F81" s="263" t="s">
        <v>1</v>
      </c>
      <c r="G81" s="37"/>
      <c r="H81" s="51"/>
      <c r="I81" s="51"/>
      <c r="J81" s="51"/>
      <c r="K81" s="51"/>
      <c r="L81" s="51"/>
      <c r="M81" s="51"/>
      <c r="N81" s="312" t="s">
        <v>34</v>
      </c>
      <c r="O81" s="313">
        <v>175</v>
      </c>
      <c r="P81" s="214" t="s">
        <v>35</v>
      </c>
      <c r="Q81" s="309">
        <v>0</v>
      </c>
      <c r="R81" s="309">
        <v>1</v>
      </c>
      <c r="S81" s="309"/>
      <c r="T81" s="309">
        <v>3</v>
      </c>
      <c r="U81" s="309"/>
      <c r="V81" s="309"/>
      <c r="W81" s="309">
        <v>0</v>
      </c>
      <c r="X81" s="309">
        <v>0</v>
      </c>
      <c r="Y81" s="309">
        <v>0</v>
      </c>
      <c r="Z81" s="309">
        <v>0</v>
      </c>
      <c r="AA81" s="309">
        <v>1</v>
      </c>
      <c r="AB81" s="309">
        <v>0</v>
      </c>
      <c r="AC81" s="309">
        <v>0</v>
      </c>
      <c r="AD81" s="309">
        <v>0</v>
      </c>
      <c r="AE81" s="309">
        <v>2</v>
      </c>
      <c r="AF81" s="309">
        <v>1</v>
      </c>
      <c r="AG81" s="309"/>
      <c r="AH81" s="309"/>
      <c r="AI81" s="309"/>
      <c r="AJ81" s="309"/>
      <c r="AK81" s="309">
        <v>0</v>
      </c>
      <c r="AL81" s="309">
        <v>0</v>
      </c>
      <c r="AM81" s="309">
        <v>0</v>
      </c>
      <c r="AN81" s="309">
        <v>0</v>
      </c>
      <c r="AO81" s="311">
        <f t="shared" ref="AO81:AO144" si="3">+SUM(Q81:X81)</f>
        <v>4</v>
      </c>
      <c r="AP81" s="311">
        <f t="shared" ref="AP81:AP144" si="4">+Y81+AA81+AC81+AE81+AG81+AI81+AK81+AM81</f>
        <v>3</v>
      </c>
      <c r="AQ81" s="311">
        <f t="shared" ref="AQ81:AQ144" si="5">+Z81+AB81+AD81+AF81+AH81+AJ81+AL81+AN81</f>
        <v>1</v>
      </c>
      <c r="AR81" s="99"/>
      <c r="AU81" s="51"/>
    </row>
    <row r="82" spans="2:47" s="266" customFormat="1" x14ac:dyDescent="0.25">
      <c r="B82" s="399">
        <v>43335.655555555553</v>
      </c>
      <c r="C82" s="400">
        <v>172</v>
      </c>
      <c r="D82" s="263" t="s">
        <v>223</v>
      </c>
      <c r="E82" s="263" t="s">
        <v>7</v>
      </c>
      <c r="F82" s="263" t="s">
        <v>1</v>
      </c>
      <c r="G82" s="37"/>
      <c r="H82" s="51"/>
      <c r="I82" s="51"/>
      <c r="J82" s="51"/>
      <c r="K82" s="51"/>
      <c r="L82" s="51"/>
      <c r="M82" s="51"/>
      <c r="N82" s="312" t="s">
        <v>19</v>
      </c>
      <c r="O82" s="313">
        <v>174</v>
      </c>
      <c r="P82" s="214" t="s">
        <v>86</v>
      </c>
      <c r="Q82" s="309">
        <v>1</v>
      </c>
      <c r="R82" s="309">
        <v>2</v>
      </c>
      <c r="S82" s="309"/>
      <c r="T82" s="309">
        <v>0</v>
      </c>
      <c r="U82" s="309">
        <v>1</v>
      </c>
      <c r="V82" s="309"/>
      <c r="W82" s="309">
        <v>0</v>
      </c>
      <c r="X82" s="309">
        <v>0</v>
      </c>
      <c r="Y82" s="309">
        <v>1</v>
      </c>
      <c r="Z82" s="309">
        <v>0</v>
      </c>
      <c r="AA82" s="309">
        <v>2</v>
      </c>
      <c r="AB82" s="309">
        <v>0</v>
      </c>
      <c r="AC82" s="309">
        <v>0</v>
      </c>
      <c r="AD82" s="309">
        <v>0</v>
      </c>
      <c r="AE82" s="309">
        <v>0</v>
      </c>
      <c r="AF82" s="309">
        <v>0</v>
      </c>
      <c r="AG82" s="309">
        <v>1</v>
      </c>
      <c r="AH82" s="309">
        <v>0</v>
      </c>
      <c r="AI82" s="309"/>
      <c r="AJ82" s="309"/>
      <c r="AK82" s="309">
        <v>0</v>
      </c>
      <c r="AL82" s="309">
        <v>0</v>
      </c>
      <c r="AM82" s="309">
        <v>0</v>
      </c>
      <c r="AN82" s="309">
        <v>0</v>
      </c>
      <c r="AO82" s="311">
        <f t="shared" si="3"/>
        <v>4</v>
      </c>
      <c r="AP82" s="311">
        <f t="shared" si="4"/>
        <v>4</v>
      </c>
      <c r="AQ82" s="311">
        <f t="shared" si="5"/>
        <v>0</v>
      </c>
      <c r="AR82" s="99"/>
      <c r="AU82" s="51"/>
    </row>
    <row r="83" spans="2:47" s="266" customFormat="1" x14ac:dyDescent="0.25">
      <c r="B83" s="399">
        <v>43335.658333333333</v>
      </c>
      <c r="C83" s="400">
        <v>172</v>
      </c>
      <c r="D83" s="263" t="s">
        <v>223</v>
      </c>
      <c r="E83" s="263" t="s">
        <v>7</v>
      </c>
      <c r="F83" s="263" t="s">
        <v>2</v>
      </c>
      <c r="G83" s="37"/>
      <c r="H83" s="51"/>
      <c r="I83" s="51"/>
      <c r="J83" s="51"/>
      <c r="K83" s="51"/>
      <c r="L83" s="51"/>
      <c r="M83" s="51"/>
      <c r="N83" s="289" t="s">
        <v>56</v>
      </c>
      <c r="O83" s="289">
        <v>501</v>
      </c>
      <c r="P83" s="214" t="s">
        <v>427</v>
      </c>
      <c r="Q83" s="309">
        <v>0</v>
      </c>
      <c r="R83" s="309">
        <v>2</v>
      </c>
      <c r="S83" s="309"/>
      <c r="T83" s="309">
        <v>0</v>
      </c>
      <c r="U83" s="309"/>
      <c r="V83" s="309">
        <v>2</v>
      </c>
      <c r="W83" s="309">
        <v>0</v>
      </c>
      <c r="X83" s="309">
        <v>0</v>
      </c>
      <c r="Y83" s="309">
        <v>0</v>
      </c>
      <c r="Z83" s="309">
        <v>0</v>
      </c>
      <c r="AA83" s="309">
        <v>1</v>
      </c>
      <c r="AB83" s="309">
        <v>1</v>
      </c>
      <c r="AC83" s="309">
        <v>0</v>
      </c>
      <c r="AD83" s="309">
        <v>0</v>
      </c>
      <c r="AE83" s="309">
        <v>0</v>
      </c>
      <c r="AF83" s="309">
        <v>0</v>
      </c>
      <c r="AG83" s="309"/>
      <c r="AH83" s="309"/>
      <c r="AI83" s="309">
        <v>0</v>
      </c>
      <c r="AJ83" s="309">
        <v>2</v>
      </c>
      <c r="AK83" s="309">
        <v>0</v>
      </c>
      <c r="AL83" s="309">
        <v>0</v>
      </c>
      <c r="AM83" s="309">
        <v>0</v>
      </c>
      <c r="AN83" s="309">
        <v>0</v>
      </c>
      <c r="AO83" s="311">
        <f t="shared" si="3"/>
        <v>4</v>
      </c>
      <c r="AP83" s="311">
        <f t="shared" si="4"/>
        <v>1</v>
      </c>
      <c r="AQ83" s="311">
        <f t="shared" si="5"/>
        <v>3</v>
      </c>
      <c r="AR83" s="99"/>
      <c r="AU83" s="51"/>
    </row>
    <row r="84" spans="2:47" s="266" customFormat="1" ht="24" x14ac:dyDescent="0.25">
      <c r="B84" s="399">
        <v>43335.69027777778</v>
      </c>
      <c r="C84" s="400">
        <v>258</v>
      </c>
      <c r="D84" s="263" t="s">
        <v>288</v>
      </c>
      <c r="E84" s="263" t="s">
        <v>39</v>
      </c>
      <c r="F84" s="263" t="s">
        <v>1</v>
      </c>
      <c r="G84" s="37"/>
      <c r="H84" s="242"/>
      <c r="I84" s="51"/>
      <c r="J84" s="51"/>
      <c r="K84" s="51"/>
      <c r="L84" s="51"/>
      <c r="M84" s="51"/>
      <c r="N84" s="289" t="s">
        <v>29</v>
      </c>
      <c r="O84" s="289">
        <v>224</v>
      </c>
      <c r="P84" s="214" t="s">
        <v>145</v>
      </c>
      <c r="Q84" s="309">
        <v>1</v>
      </c>
      <c r="R84" s="309">
        <v>1</v>
      </c>
      <c r="S84" s="309">
        <v>1</v>
      </c>
      <c r="T84" s="309">
        <v>0</v>
      </c>
      <c r="U84" s="309"/>
      <c r="V84" s="309"/>
      <c r="W84" s="309">
        <v>0</v>
      </c>
      <c r="X84" s="309">
        <v>1</v>
      </c>
      <c r="Y84" s="309">
        <v>0</v>
      </c>
      <c r="Z84" s="309">
        <v>1</v>
      </c>
      <c r="AA84" s="309">
        <v>0</v>
      </c>
      <c r="AB84" s="309">
        <v>1</v>
      </c>
      <c r="AC84" s="309">
        <v>1</v>
      </c>
      <c r="AD84" s="309">
        <v>0</v>
      </c>
      <c r="AE84" s="309">
        <v>0</v>
      </c>
      <c r="AF84" s="309">
        <v>0</v>
      </c>
      <c r="AG84" s="309"/>
      <c r="AH84" s="309"/>
      <c r="AI84" s="309"/>
      <c r="AJ84" s="309"/>
      <c r="AK84" s="309">
        <v>0</v>
      </c>
      <c r="AL84" s="309">
        <v>0</v>
      </c>
      <c r="AM84" s="309">
        <v>1</v>
      </c>
      <c r="AN84" s="309">
        <v>0</v>
      </c>
      <c r="AO84" s="311">
        <f t="shared" si="3"/>
        <v>4</v>
      </c>
      <c r="AP84" s="311">
        <f t="shared" si="4"/>
        <v>2</v>
      </c>
      <c r="AQ84" s="311">
        <f t="shared" si="5"/>
        <v>2</v>
      </c>
      <c r="AR84" s="99"/>
      <c r="AU84" s="51"/>
    </row>
    <row r="85" spans="2:47" s="266" customFormat="1" x14ac:dyDescent="0.25">
      <c r="B85" s="399">
        <v>43335.707638888889</v>
      </c>
      <c r="C85" s="400">
        <v>552</v>
      </c>
      <c r="D85" s="263" t="s">
        <v>680</v>
      </c>
      <c r="E85" s="263" t="s">
        <v>29</v>
      </c>
      <c r="F85" s="263" t="s">
        <v>2</v>
      </c>
      <c r="G85" s="37"/>
      <c r="H85" s="286"/>
      <c r="I85" s="287"/>
      <c r="J85" s="287"/>
      <c r="K85" s="287"/>
      <c r="L85" s="287"/>
      <c r="M85" s="51"/>
      <c r="N85" s="312" t="s">
        <v>7</v>
      </c>
      <c r="O85" s="313">
        <v>178</v>
      </c>
      <c r="P85" s="214" t="s">
        <v>27</v>
      </c>
      <c r="Q85" s="309">
        <v>0</v>
      </c>
      <c r="R85" s="309"/>
      <c r="S85" s="309">
        <v>2</v>
      </c>
      <c r="T85" s="309">
        <v>0</v>
      </c>
      <c r="U85" s="309">
        <v>1</v>
      </c>
      <c r="V85" s="309"/>
      <c r="W85" s="309">
        <v>0</v>
      </c>
      <c r="X85" s="309">
        <v>1</v>
      </c>
      <c r="Y85" s="309">
        <v>0</v>
      </c>
      <c r="Z85" s="309">
        <v>0</v>
      </c>
      <c r="AA85" s="309">
        <v>0</v>
      </c>
      <c r="AB85" s="309">
        <v>0</v>
      </c>
      <c r="AC85" s="309">
        <v>2</v>
      </c>
      <c r="AD85" s="309">
        <v>0</v>
      </c>
      <c r="AE85" s="309">
        <v>0</v>
      </c>
      <c r="AF85" s="309">
        <v>0</v>
      </c>
      <c r="AG85" s="309">
        <v>1</v>
      </c>
      <c r="AH85" s="309">
        <v>0</v>
      </c>
      <c r="AI85" s="309"/>
      <c r="AJ85" s="309"/>
      <c r="AK85" s="309">
        <v>0</v>
      </c>
      <c r="AL85" s="309">
        <v>0</v>
      </c>
      <c r="AM85" s="309">
        <v>0</v>
      </c>
      <c r="AN85" s="309">
        <v>1</v>
      </c>
      <c r="AO85" s="311">
        <f t="shared" si="3"/>
        <v>4</v>
      </c>
      <c r="AP85" s="311">
        <f t="shared" si="4"/>
        <v>3</v>
      </c>
      <c r="AQ85" s="311">
        <f t="shared" si="5"/>
        <v>1</v>
      </c>
      <c r="AR85" s="99"/>
      <c r="AU85" s="51"/>
    </row>
    <row r="86" spans="2:47" s="266" customFormat="1" x14ac:dyDescent="0.25">
      <c r="B86" s="399">
        <v>43335.710416666669</v>
      </c>
      <c r="C86" s="400">
        <v>160</v>
      </c>
      <c r="D86" s="263" t="s">
        <v>227</v>
      </c>
      <c r="E86" s="263" t="s">
        <v>7</v>
      </c>
      <c r="F86" s="263" t="s">
        <v>1</v>
      </c>
      <c r="G86" s="37"/>
      <c r="H86" s="286"/>
      <c r="I86" s="287"/>
      <c r="J86" s="287"/>
      <c r="K86" s="287"/>
      <c r="L86" s="287"/>
      <c r="M86" s="51"/>
      <c r="N86" s="289" t="s">
        <v>7</v>
      </c>
      <c r="O86" s="289">
        <v>263</v>
      </c>
      <c r="P86" s="214" t="s">
        <v>158</v>
      </c>
      <c r="Q86" s="309">
        <v>0</v>
      </c>
      <c r="R86" s="309">
        <v>1</v>
      </c>
      <c r="S86" s="309">
        <v>1</v>
      </c>
      <c r="T86" s="309">
        <v>0</v>
      </c>
      <c r="U86" s="309"/>
      <c r="V86" s="309">
        <v>1</v>
      </c>
      <c r="W86" s="309">
        <v>0</v>
      </c>
      <c r="X86" s="309">
        <v>1</v>
      </c>
      <c r="Y86" s="309">
        <v>0</v>
      </c>
      <c r="Z86" s="309">
        <v>0</v>
      </c>
      <c r="AA86" s="309">
        <v>0</v>
      </c>
      <c r="AB86" s="309">
        <v>1</v>
      </c>
      <c r="AC86" s="309">
        <v>0</v>
      </c>
      <c r="AD86" s="309">
        <v>1</v>
      </c>
      <c r="AE86" s="309">
        <v>0</v>
      </c>
      <c r="AF86" s="309">
        <v>0</v>
      </c>
      <c r="AG86" s="309"/>
      <c r="AH86" s="309"/>
      <c r="AI86" s="309">
        <v>0</v>
      </c>
      <c r="AJ86" s="309">
        <v>1</v>
      </c>
      <c r="AK86" s="309">
        <v>0</v>
      </c>
      <c r="AL86" s="309">
        <v>0</v>
      </c>
      <c r="AM86" s="309">
        <v>0</v>
      </c>
      <c r="AN86" s="309">
        <v>1</v>
      </c>
      <c r="AO86" s="311">
        <f t="shared" si="3"/>
        <v>4</v>
      </c>
      <c r="AP86" s="311">
        <f t="shared" si="4"/>
        <v>0</v>
      </c>
      <c r="AQ86" s="311">
        <f t="shared" si="5"/>
        <v>4</v>
      </c>
      <c r="AR86" s="99"/>
      <c r="AU86" s="51"/>
    </row>
    <row r="87" spans="2:47" s="266" customFormat="1" ht="24" x14ac:dyDescent="0.25">
      <c r="B87" s="399">
        <v>43335.731249999997</v>
      </c>
      <c r="C87" s="400">
        <v>458</v>
      </c>
      <c r="D87" s="263" t="s">
        <v>684</v>
      </c>
      <c r="E87" s="263" t="s">
        <v>343</v>
      </c>
      <c r="F87" s="263" t="s">
        <v>1</v>
      </c>
      <c r="G87" s="37"/>
      <c r="H87" s="265"/>
      <c r="L87" s="287"/>
      <c r="M87" s="51"/>
      <c r="N87" s="289" t="s">
        <v>7</v>
      </c>
      <c r="O87" s="289">
        <v>499</v>
      </c>
      <c r="P87" s="214" t="s">
        <v>426</v>
      </c>
      <c r="Q87" s="309">
        <v>0</v>
      </c>
      <c r="R87" s="309"/>
      <c r="S87" s="309">
        <v>1</v>
      </c>
      <c r="T87" s="309">
        <v>0</v>
      </c>
      <c r="U87" s="309"/>
      <c r="V87" s="309"/>
      <c r="W87" s="309">
        <v>1</v>
      </c>
      <c r="X87" s="309">
        <v>2</v>
      </c>
      <c r="Y87" s="309">
        <v>0</v>
      </c>
      <c r="Z87" s="309">
        <v>0</v>
      </c>
      <c r="AA87" s="309">
        <v>0</v>
      </c>
      <c r="AB87" s="309">
        <v>0</v>
      </c>
      <c r="AC87" s="309">
        <v>0</v>
      </c>
      <c r="AD87" s="309">
        <v>1</v>
      </c>
      <c r="AE87" s="309">
        <v>0</v>
      </c>
      <c r="AF87" s="309">
        <v>0</v>
      </c>
      <c r="AG87" s="309"/>
      <c r="AH87" s="309"/>
      <c r="AI87" s="309"/>
      <c r="AJ87" s="309"/>
      <c r="AK87" s="309">
        <v>0</v>
      </c>
      <c r="AL87" s="309">
        <v>1</v>
      </c>
      <c r="AM87" s="309">
        <v>2</v>
      </c>
      <c r="AN87" s="309">
        <v>0</v>
      </c>
      <c r="AO87" s="311">
        <f t="shared" si="3"/>
        <v>4</v>
      </c>
      <c r="AP87" s="311">
        <f t="shared" si="4"/>
        <v>2</v>
      </c>
      <c r="AQ87" s="311">
        <f t="shared" si="5"/>
        <v>2</v>
      </c>
      <c r="AR87" s="99"/>
      <c r="AU87" s="51"/>
    </row>
    <row r="88" spans="2:47" s="266" customFormat="1" x14ac:dyDescent="0.25">
      <c r="B88" s="399">
        <v>43335.73541666667</v>
      </c>
      <c r="C88" s="400">
        <v>495</v>
      </c>
      <c r="D88" s="263" t="s">
        <v>550</v>
      </c>
      <c r="E88" s="263" t="s">
        <v>343</v>
      </c>
      <c r="F88" s="263" t="s">
        <v>2</v>
      </c>
      <c r="G88" s="37"/>
      <c r="H88" s="265"/>
      <c r="L88" s="287"/>
      <c r="M88" s="51"/>
      <c r="N88" s="312" t="s">
        <v>7</v>
      </c>
      <c r="O88" s="313">
        <v>165</v>
      </c>
      <c r="P88" s="214" t="s">
        <v>126</v>
      </c>
      <c r="Q88" s="309">
        <v>3</v>
      </c>
      <c r="R88" s="309"/>
      <c r="S88" s="309"/>
      <c r="T88" s="309">
        <v>0</v>
      </c>
      <c r="U88" s="309"/>
      <c r="V88" s="309"/>
      <c r="W88" s="309">
        <v>0</v>
      </c>
      <c r="X88" s="309">
        <v>0</v>
      </c>
      <c r="Y88" s="309">
        <v>0</v>
      </c>
      <c r="Z88" s="309">
        <v>3</v>
      </c>
      <c r="AA88" s="309">
        <v>0</v>
      </c>
      <c r="AB88" s="309">
        <v>0</v>
      </c>
      <c r="AC88" s="309">
        <v>0</v>
      </c>
      <c r="AD88" s="309">
        <v>0</v>
      </c>
      <c r="AE88" s="309">
        <v>0</v>
      </c>
      <c r="AF88" s="309">
        <v>0</v>
      </c>
      <c r="AG88" s="309"/>
      <c r="AH88" s="309"/>
      <c r="AI88" s="309"/>
      <c r="AJ88" s="309"/>
      <c r="AK88" s="309">
        <v>0</v>
      </c>
      <c r="AL88" s="309">
        <v>0</v>
      </c>
      <c r="AM88" s="309">
        <v>0</v>
      </c>
      <c r="AN88" s="309">
        <v>0</v>
      </c>
      <c r="AO88" s="311">
        <f t="shared" si="3"/>
        <v>3</v>
      </c>
      <c r="AP88" s="311">
        <f t="shared" si="4"/>
        <v>0</v>
      </c>
      <c r="AQ88" s="311">
        <f t="shared" si="5"/>
        <v>3</v>
      </c>
      <c r="AR88" s="99"/>
      <c r="AU88" s="51"/>
    </row>
    <row r="89" spans="2:47" s="266" customFormat="1" ht="24" x14ac:dyDescent="0.25">
      <c r="B89" s="399">
        <v>43336.50277777778</v>
      </c>
      <c r="C89" s="400">
        <v>456</v>
      </c>
      <c r="D89" s="263" t="s">
        <v>685</v>
      </c>
      <c r="E89" s="263" t="s">
        <v>17</v>
      </c>
      <c r="F89" s="263" t="s">
        <v>1</v>
      </c>
      <c r="G89" s="37"/>
      <c r="H89" s="265"/>
      <c r="M89" s="51"/>
      <c r="N89" s="312" t="s">
        <v>7</v>
      </c>
      <c r="O89" s="313">
        <v>164</v>
      </c>
      <c r="P89" s="214" t="s">
        <v>38</v>
      </c>
      <c r="Q89" s="309">
        <v>2</v>
      </c>
      <c r="R89" s="309">
        <v>1</v>
      </c>
      <c r="S89" s="309"/>
      <c r="T89" s="309">
        <v>0</v>
      </c>
      <c r="U89" s="309"/>
      <c r="V89" s="309"/>
      <c r="W89" s="309">
        <v>0</v>
      </c>
      <c r="X89" s="309">
        <v>0</v>
      </c>
      <c r="Y89" s="309">
        <v>0</v>
      </c>
      <c r="Z89" s="309">
        <v>2</v>
      </c>
      <c r="AA89" s="309">
        <v>1</v>
      </c>
      <c r="AB89" s="309">
        <v>0</v>
      </c>
      <c r="AC89" s="309">
        <v>0</v>
      </c>
      <c r="AD89" s="309">
        <v>0</v>
      </c>
      <c r="AE89" s="309">
        <v>0</v>
      </c>
      <c r="AF89" s="309">
        <v>0</v>
      </c>
      <c r="AG89" s="309"/>
      <c r="AH89" s="309"/>
      <c r="AI89" s="309"/>
      <c r="AJ89" s="309"/>
      <c r="AK89" s="309">
        <v>0</v>
      </c>
      <c r="AL89" s="309">
        <v>0</v>
      </c>
      <c r="AM89" s="309">
        <v>0</v>
      </c>
      <c r="AN89" s="309">
        <v>0</v>
      </c>
      <c r="AO89" s="311">
        <f t="shared" si="3"/>
        <v>3</v>
      </c>
      <c r="AP89" s="311">
        <f t="shared" si="4"/>
        <v>1</v>
      </c>
      <c r="AQ89" s="311">
        <f t="shared" si="5"/>
        <v>2</v>
      </c>
      <c r="AR89" s="99"/>
      <c r="AU89" s="51"/>
    </row>
    <row r="90" spans="2:47" s="266" customFormat="1" x14ac:dyDescent="0.25">
      <c r="B90" s="399">
        <v>43336.565972222219</v>
      </c>
      <c r="C90" s="400">
        <v>461</v>
      </c>
      <c r="D90" s="263" t="s">
        <v>621</v>
      </c>
      <c r="E90" s="263" t="s">
        <v>7</v>
      </c>
      <c r="F90" s="263" t="s">
        <v>2</v>
      </c>
      <c r="G90" s="37"/>
      <c r="H90" s="265"/>
      <c r="M90" s="51"/>
      <c r="N90" s="312" t="s">
        <v>41</v>
      </c>
      <c r="O90" s="313">
        <v>184</v>
      </c>
      <c r="P90" s="214" t="s">
        <v>73</v>
      </c>
      <c r="Q90" s="309">
        <v>0</v>
      </c>
      <c r="R90" s="309"/>
      <c r="S90" s="309">
        <v>1</v>
      </c>
      <c r="T90" s="309">
        <v>0</v>
      </c>
      <c r="U90" s="309">
        <v>2</v>
      </c>
      <c r="V90" s="309"/>
      <c r="W90" s="309">
        <v>0</v>
      </c>
      <c r="X90" s="309">
        <v>0</v>
      </c>
      <c r="Y90" s="309">
        <v>0</v>
      </c>
      <c r="Z90" s="309">
        <v>0</v>
      </c>
      <c r="AA90" s="309">
        <v>0</v>
      </c>
      <c r="AB90" s="309">
        <v>0</v>
      </c>
      <c r="AC90" s="309">
        <v>1</v>
      </c>
      <c r="AD90" s="309">
        <v>0</v>
      </c>
      <c r="AE90" s="309">
        <v>0</v>
      </c>
      <c r="AF90" s="309">
        <v>0</v>
      </c>
      <c r="AG90" s="309">
        <v>1</v>
      </c>
      <c r="AH90" s="309">
        <v>1</v>
      </c>
      <c r="AI90" s="309"/>
      <c r="AJ90" s="309"/>
      <c r="AK90" s="309">
        <v>0</v>
      </c>
      <c r="AL90" s="309">
        <v>0</v>
      </c>
      <c r="AM90" s="309">
        <v>0</v>
      </c>
      <c r="AN90" s="309">
        <v>0</v>
      </c>
      <c r="AO90" s="311">
        <f t="shared" si="3"/>
        <v>3</v>
      </c>
      <c r="AP90" s="311">
        <f t="shared" si="4"/>
        <v>2</v>
      </c>
      <c r="AQ90" s="311">
        <f t="shared" si="5"/>
        <v>1</v>
      </c>
      <c r="AR90" s="99"/>
      <c r="AU90" s="51"/>
    </row>
    <row r="91" spans="2:47" s="266" customFormat="1" ht="24" x14ac:dyDescent="0.25">
      <c r="B91" s="399">
        <v>43336.620833333334</v>
      </c>
      <c r="C91" s="400">
        <v>258</v>
      </c>
      <c r="D91" s="263" t="s">
        <v>288</v>
      </c>
      <c r="E91" s="263" t="s">
        <v>39</v>
      </c>
      <c r="F91" s="263" t="s">
        <v>1</v>
      </c>
      <c r="G91" s="37"/>
      <c r="H91" s="265"/>
      <c r="M91" s="51"/>
      <c r="N91" s="289" t="s">
        <v>29</v>
      </c>
      <c r="O91" s="289">
        <v>390</v>
      </c>
      <c r="P91" s="214" t="s">
        <v>30</v>
      </c>
      <c r="Q91" s="309">
        <v>0</v>
      </c>
      <c r="R91" s="309"/>
      <c r="S91" s="309">
        <v>1</v>
      </c>
      <c r="T91" s="309">
        <v>0</v>
      </c>
      <c r="U91" s="309">
        <v>1</v>
      </c>
      <c r="V91" s="309">
        <v>1</v>
      </c>
      <c r="W91" s="309">
        <v>0</v>
      </c>
      <c r="X91" s="309">
        <v>0</v>
      </c>
      <c r="Y91" s="309">
        <v>0</v>
      </c>
      <c r="Z91" s="309">
        <v>0</v>
      </c>
      <c r="AA91" s="309">
        <v>0</v>
      </c>
      <c r="AB91" s="309">
        <v>0</v>
      </c>
      <c r="AC91" s="309">
        <v>0</v>
      </c>
      <c r="AD91" s="309">
        <v>1</v>
      </c>
      <c r="AE91" s="309">
        <v>0</v>
      </c>
      <c r="AF91" s="309">
        <v>0</v>
      </c>
      <c r="AG91" s="309">
        <v>0</v>
      </c>
      <c r="AH91" s="309">
        <v>1</v>
      </c>
      <c r="AI91" s="309">
        <v>0</v>
      </c>
      <c r="AJ91" s="309">
        <v>1</v>
      </c>
      <c r="AK91" s="309">
        <v>0</v>
      </c>
      <c r="AL91" s="309">
        <v>0</v>
      </c>
      <c r="AM91" s="309">
        <v>0</v>
      </c>
      <c r="AN91" s="309">
        <v>0</v>
      </c>
      <c r="AO91" s="311">
        <f t="shared" si="3"/>
        <v>3</v>
      </c>
      <c r="AP91" s="311">
        <f t="shared" si="4"/>
        <v>0</v>
      </c>
      <c r="AQ91" s="311">
        <f t="shared" si="5"/>
        <v>3</v>
      </c>
      <c r="AR91" s="99"/>
      <c r="AU91" s="51"/>
    </row>
    <row r="92" spans="2:47" s="266" customFormat="1" x14ac:dyDescent="0.25">
      <c r="B92" s="399">
        <v>43336.800694444442</v>
      </c>
      <c r="C92" s="400">
        <v>188</v>
      </c>
      <c r="D92" s="263" t="s">
        <v>229</v>
      </c>
      <c r="E92" s="263" t="s">
        <v>39</v>
      </c>
      <c r="F92" s="263" t="s">
        <v>1</v>
      </c>
      <c r="G92" s="37"/>
      <c r="H92" s="577" t="s">
        <v>715</v>
      </c>
      <c r="I92" s="577"/>
      <c r="J92" s="577"/>
      <c r="K92" s="577"/>
      <c r="M92" s="51"/>
      <c r="N92" s="312" t="s">
        <v>39</v>
      </c>
      <c r="O92" s="313">
        <v>152</v>
      </c>
      <c r="P92" s="214" t="s">
        <v>83</v>
      </c>
      <c r="Q92" s="309">
        <v>1</v>
      </c>
      <c r="R92" s="309"/>
      <c r="S92" s="309">
        <v>1</v>
      </c>
      <c r="T92" s="309">
        <v>0</v>
      </c>
      <c r="U92" s="309"/>
      <c r="V92" s="309"/>
      <c r="W92" s="309">
        <v>1</v>
      </c>
      <c r="X92" s="309">
        <v>0</v>
      </c>
      <c r="Y92" s="309">
        <v>0</v>
      </c>
      <c r="Z92" s="309">
        <v>1</v>
      </c>
      <c r="AA92" s="309">
        <v>0</v>
      </c>
      <c r="AB92" s="309">
        <v>0</v>
      </c>
      <c r="AC92" s="309">
        <v>0</v>
      </c>
      <c r="AD92" s="309">
        <v>1</v>
      </c>
      <c r="AE92" s="309">
        <v>0</v>
      </c>
      <c r="AF92" s="309">
        <v>0</v>
      </c>
      <c r="AG92" s="309"/>
      <c r="AH92" s="309"/>
      <c r="AI92" s="309"/>
      <c r="AJ92" s="309"/>
      <c r="AK92" s="309">
        <v>0</v>
      </c>
      <c r="AL92" s="309">
        <v>1</v>
      </c>
      <c r="AM92" s="309">
        <v>0</v>
      </c>
      <c r="AN92" s="309">
        <v>0</v>
      </c>
      <c r="AO92" s="311">
        <f t="shared" si="3"/>
        <v>3</v>
      </c>
      <c r="AP92" s="311">
        <f t="shared" si="4"/>
        <v>0</v>
      </c>
      <c r="AQ92" s="311">
        <f t="shared" si="5"/>
        <v>3</v>
      </c>
      <c r="AR92" s="99"/>
      <c r="AU92" s="51"/>
    </row>
    <row r="93" spans="2:47" s="266" customFormat="1" ht="24" x14ac:dyDescent="0.25">
      <c r="B93" s="399">
        <v>43337.567361111112</v>
      </c>
      <c r="C93" s="400">
        <v>155</v>
      </c>
      <c r="D93" s="263" t="s">
        <v>670</v>
      </c>
      <c r="E93" s="263" t="s">
        <v>7</v>
      </c>
      <c r="F93" s="263" t="s">
        <v>2</v>
      </c>
      <c r="G93" s="37"/>
      <c r="H93" s="269" t="s">
        <v>500</v>
      </c>
      <c r="I93" s="269"/>
      <c r="J93" s="269"/>
      <c r="K93" s="288"/>
      <c r="L93" s="287"/>
      <c r="M93" s="51"/>
      <c r="N93" s="289" t="s">
        <v>7</v>
      </c>
      <c r="O93" s="289">
        <v>248</v>
      </c>
      <c r="P93" s="214" t="s">
        <v>146</v>
      </c>
      <c r="Q93" s="309">
        <v>1</v>
      </c>
      <c r="R93" s="309"/>
      <c r="S93" s="309"/>
      <c r="T93" s="309">
        <v>0</v>
      </c>
      <c r="U93" s="309">
        <v>1</v>
      </c>
      <c r="V93" s="309"/>
      <c r="W93" s="309">
        <v>1</v>
      </c>
      <c r="X93" s="309">
        <v>0</v>
      </c>
      <c r="Y93" s="309">
        <v>0</v>
      </c>
      <c r="Z93" s="309">
        <v>1</v>
      </c>
      <c r="AA93" s="309">
        <v>0</v>
      </c>
      <c r="AB93" s="309">
        <v>0</v>
      </c>
      <c r="AC93" s="309">
        <v>0</v>
      </c>
      <c r="AD93" s="309">
        <v>0</v>
      </c>
      <c r="AE93" s="309">
        <v>0</v>
      </c>
      <c r="AF93" s="309">
        <v>0</v>
      </c>
      <c r="AG93" s="309">
        <v>1</v>
      </c>
      <c r="AH93" s="309">
        <v>0</v>
      </c>
      <c r="AI93" s="309"/>
      <c r="AJ93" s="309"/>
      <c r="AK93" s="309">
        <v>0</v>
      </c>
      <c r="AL93" s="309">
        <v>1</v>
      </c>
      <c r="AM93" s="309">
        <v>0</v>
      </c>
      <c r="AN93" s="309">
        <v>0</v>
      </c>
      <c r="AO93" s="311">
        <f t="shared" si="3"/>
        <v>3</v>
      </c>
      <c r="AP93" s="311">
        <f t="shared" si="4"/>
        <v>1</v>
      </c>
      <c r="AQ93" s="311">
        <f t="shared" si="5"/>
        <v>2</v>
      </c>
      <c r="AR93" s="99"/>
      <c r="AU93" s="51"/>
    </row>
    <row r="94" spans="2:47" s="266" customFormat="1" x14ac:dyDescent="0.25">
      <c r="B94" s="399">
        <v>43337.578472222223</v>
      </c>
      <c r="C94" s="400">
        <v>155</v>
      </c>
      <c r="D94" s="263" t="s">
        <v>670</v>
      </c>
      <c r="E94" s="263" t="s">
        <v>7</v>
      </c>
      <c r="F94" s="263" t="s">
        <v>1</v>
      </c>
      <c r="G94" s="37"/>
      <c r="H94" s="278" t="s">
        <v>497</v>
      </c>
      <c r="I94" s="262" t="s">
        <v>498</v>
      </c>
      <c r="J94" s="262" t="s">
        <v>0</v>
      </c>
      <c r="K94" s="415" t="s">
        <v>5</v>
      </c>
      <c r="L94" s="287"/>
      <c r="M94" s="51"/>
      <c r="N94" s="312" t="s">
        <v>52</v>
      </c>
      <c r="O94" s="313">
        <v>137</v>
      </c>
      <c r="P94" s="214" t="s">
        <v>53</v>
      </c>
      <c r="Q94" s="309">
        <v>1</v>
      </c>
      <c r="R94" s="309">
        <v>1</v>
      </c>
      <c r="S94" s="309"/>
      <c r="T94" s="309">
        <v>0</v>
      </c>
      <c r="U94" s="309"/>
      <c r="V94" s="309"/>
      <c r="W94" s="309">
        <v>0</v>
      </c>
      <c r="X94" s="309">
        <v>1</v>
      </c>
      <c r="Y94" s="309">
        <v>1</v>
      </c>
      <c r="Z94" s="309">
        <v>0</v>
      </c>
      <c r="AA94" s="309">
        <v>1</v>
      </c>
      <c r="AB94" s="309">
        <v>0</v>
      </c>
      <c r="AC94" s="309">
        <v>0</v>
      </c>
      <c r="AD94" s="309">
        <v>0</v>
      </c>
      <c r="AE94" s="309">
        <v>0</v>
      </c>
      <c r="AF94" s="309">
        <v>0</v>
      </c>
      <c r="AG94" s="309"/>
      <c r="AH94" s="309"/>
      <c r="AI94" s="309"/>
      <c r="AJ94" s="309"/>
      <c r="AK94" s="309">
        <v>0</v>
      </c>
      <c r="AL94" s="309">
        <v>0</v>
      </c>
      <c r="AM94" s="309">
        <v>1</v>
      </c>
      <c r="AN94" s="309">
        <v>0</v>
      </c>
      <c r="AO94" s="311">
        <f t="shared" si="3"/>
        <v>3</v>
      </c>
      <c r="AP94" s="311">
        <f t="shared" si="4"/>
        <v>3</v>
      </c>
      <c r="AQ94" s="311">
        <f t="shared" si="5"/>
        <v>0</v>
      </c>
      <c r="AR94" s="99"/>
      <c r="AU94" s="51"/>
    </row>
    <row r="95" spans="2:47" s="266" customFormat="1" x14ac:dyDescent="0.25">
      <c r="B95" s="399">
        <v>43337.609722222223</v>
      </c>
      <c r="C95" s="400">
        <v>161</v>
      </c>
      <c r="D95" s="263" t="s">
        <v>240</v>
      </c>
      <c r="E95" s="263" t="s">
        <v>34</v>
      </c>
      <c r="F95" s="263" t="s">
        <v>1</v>
      </c>
      <c r="G95" s="37"/>
      <c r="H95" s="284" t="s">
        <v>247</v>
      </c>
      <c r="I95" s="416">
        <v>43314.431944444441</v>
      </c>
      <c r="J95" s="318" t="s">
        <v>2</v>
      </c>
      <c r="K95" s="289">
        <v>1</v>
      </c>
      <c r="L95" s="287"/>
      <c r="M95" s="51"/>
      <c r="N95" s="314" t="s">
        <v>71</v>
      </c>
      <c r="O95" s="314">
        <v>516</v>
      </c>
      <c r="P95" s="314" t="s">
        <v>532</v>
      </c>
      <c r="Q95" s="311">
        <v>0</v>
      </c>
      <c r="R95" s="311">
        <v>0</v>
      </c>
      <c r="S95" s="311">
        <v>0</v>
      </c>
      <c r="T95" s="311">
        <v>0</v>
      </c>
      <c r="U95" s="309">
        <v>1</v>
      </c>
      <c r="V95" s="309">
        <v>1</v>
      </c>
      <c r="W95" s="309">
        <v>0</v>
      </c>
      <c r="X95" s="309">
        <v>1</v>
      </c>
      <c r="Y95" s="309">
        <v>0</v>
      </c>
      <c r="Z95" s="309">
        <v>0</v>
      </c>
      <c r="AA95" s="309">
        <v>0</v>
      </c>
      <c r="AB95" s="309">
        <v>0</v>
      </c>
      <c r="AC95" s="309">
        <v>0</v>
      </c>
      <c r="AD95" s="309">
        <v>0</v>
      </c>
      <c r="AE95" s="309">
        <v>0</v>
      </c>
      <c r="AF95" s="309">
        <v>0</v>
      </c>
      <c r="AG95" s="309">
        <v>0</v>
      </c>
      <c r="AH95" s="309">
        <v>1</v>
      </c>
      <c r="AI95" s="309">
        <v>0</v>
      </c>
      <c r="AJ95" s="309">
        <v>1</v>
      </c>
      <c r="AK95" s="309">
        <v>0</v>
      </c>
      <c r="AL95" s="309">
        <v>0</v>
      </c>
      <c r="AM95" s="309">
        <v>0</v>
      </c>
      <c r="AN95" s="309">
        <v>1</v>
      </c>
      <c r="AO95" s="311">
        <f t="shared" si="3"/>
        <v>3</v>
      </c>
      <c r="AP95" s="311">
        <f t="shared" si="4"/>
        <v>0</v>
      </c>
      <c r="AQ95" s="311">
        <f t="shared" si="5"/>
        <v>3</v>
      </c>
      <c r="AR95" s="99"/>
      <c r="AU95" s="51"/>
    </row>
    <row r="96" spans="2:47" s="266" customFormat="1" x14ac:dyDescent="0.25">
      <c r="B96" s="399">
        <v>43337.637499999997</v>
      </c>
      <c r="C96" s="400">
        <v>385</v>
      </c>
      <c r="D96" s="263" t="s">
        <v>306</v>
      </c>
      <c r="E96" s="263" t="s">
        <v>39</v>
      </c>
      <c r="F96" s="263" t="s">
        <v>1</v>
      </c>
      <c r="G96" s="37"/>
      <c r="H96" s="284"/>
      <c r="I96" s="416">
        <v>43314.440972222219</v>
      </c>
      <c r="J96" s="318" t="s">
        <v>2</v>
      </c>
      <c r="K96" s="289">
        <v>1</v>
      </c>
      <c r="L96" s="287"/>
      <c r="M96" s="51"/>
      <c r="N96" s="312" t="s">
        <v>41</v>
      </c>
      <c r="O96" s="313">
        <v>126</v>
      </c>
      <c r="P96" s="214" t="s">
        <v>42</v>
      </c>
      <c r="Q96" s="309">
        <v>0</v>
      </c>
      <c r="R96" s="309"/>
      <c r="S96" s="309"/>
      <c r="T96" s="309">
        <v>0</v>
      </c>
      <c r="U96" s="309"/>
      <c r="V96" s="309"/>
      <c r="W96" s="405">
        <v>1</v>
      </c>
      <c r="X96" s="309">
        <v>2</v>
      </c>
      <c r="Y96" s="309">
        <v>0</v>
      </c>
      <c r="Z96" s="309">
        <v>0</v>
      </c>
      <c r="AA96" s="309">
        <v>0</v>
      </c>
      <c r="AB96" s="309">
        <v>0</v>
      </c>
      <c r="AC96" s="309">
        <v>0</v>
      </c>
      <c r="AD96" s="309">
        <v>0</v>
      </c>
      <c r="AE96" s="309">
        <v>0</v>
      </c>
      <c r="AF96" s="309">
        <v>0</v>
      </c>
      <c r="AG96" s="309"/>
      <c r="AH96" s="309"/>
      <c r="AI96" s="309"/>
      <c r="AJ96" s="309"/>
      <c r="AK96" s="405">
        <v>1</v>
      </c>
      <c r="AL96" s="405">
        <v>0</v>
      </c>
      <c r="AM96" s="309">
        <v>2</v>
      </c>
      <c r="AN96" s="309">
        <v>0</v>
      </c>
      <c r="AO96" s="311">
        <f t="shared" si="3"/>
        <v>3</v>
      </c>
      <c r="AP96" s="311">
        <f t="shared" si="4"/>
        <v>3</v>
      </c>
      <c r="AQ96" s="311">
        <f t="shared" si="5"/>
        <v>0</v>
      </c>
      <c r="AR96" s="99"/>
      <c r="AU96" s="51"/>
    </row>
    <row r="97" spans="2:47" s="266" customFormat="1" x14ac:dyDescent="0.25">
      <c r="B97" s="399">
        <v>43337.777777777781</v>
      </c>
      <c r="C97" s="400">
        <v>506</v>
      </c>
      <c r="D97" s="263" t="s">
        <v>512</v>
      </c>
      <c r="E97" s="263" t="s">
        <v>7</v>
      </c>
      <c r="F97" s="263" t="s">
        <v>2</v>
      </c>
      <c r="G97" s="37"/>
      <c r="H97" s="284"/>
      <c r="I97" s="416">
        <v>43314.477777777778</v>
      </c>
      <c r="J97" s="318" t="s">
        <v>2</v>
      </c>
      <c r="K97" s="289">
        <v>1</v>
      </c>
      <c r="L97" s="287"/>
      <c r="M97" s="51"/>
      <c r="N97" s="289" t="s">
        <v>7</v>
      </c>
      <c r="O97" s="289">
        <v>197</v>
      </c>
      <c r="P97" s="214" t="s">
        <v>150</v>
      </c>
      <c r="Q97" s="309">
        <v>2</v>
      </c>
      <c r="R97" s="309"/>
      <c r="S97" s="309"/>
      <c r="T97" s="309">
        <v>0</v>
      </c>
      <c r="U97" s="309"/>
      <c r="V97" s="309"/>
      <c r="W97" s="309">
        <v>0</v>
      </c>
      <c r="X97" s="309">
        <v>0</v>
      </c>
      <c r="Y97" s="309">
        <v>1</v>
      </c>
      <c r="Z97" s="309">
        <v>1</v>
      </c>
      <c r="AA97" s="309">
        <v>0</v>
      </c>
      <c r="AB97" s="309">
        <v>0</v>
      </c>
      <c r="AC97" s="309">
        <v>0</v>
      </c>
      <c r="AD97" s="309">
        <v>0</v>
      </c>
      <c r="AE97" s="309">
        <v>0</v>
      </c>
      <c r="AF97" s="309">
        <v>0</v>
      </c>
      <c r="AG97" s="309"/>
      <c r="AH97" s="309"/>
      <c r="AI97" s="309"/>
      <c r="AJ97" s="309"/>
      <c r="AK97" s="309">
        <v>0</v>
      </c>
      <c r="AL97" s="309">
        <v>0</v>
      </c>
      <c r="AM97" s="309">
        <v>0</v>
      </c>
      <c r="AN97" s="309">
        <v>0</v>
      </c>
      <c r="AO97" s="311">
        <f t="shared" si="3"/>
        <v>2</v>
      </c>
      <c r="AP97" s="311">
        <f t="shared" si="4"/>
        <v>1</v>
      </c>
      <c r="AQ97" s="311">
        <f t="shared" si="5"/>
        <v>1</v>
      </c>
      <c r="AR97" s="99"/>
      <c r="AU97" s="51"/>
    </row>
    <row r="98" spans="2:47" s="266" customFormat="1" x14ac:dyDescent="0.25">
      <c r="B98" s="399">
        <v>43337.789583333331</v>
      </c>
      <c r="C98" s="400">
        <v>506</v>
      </c>
      <c r="D98" s="263" t="s">
        <v>512</v>
      </c>
      <c r="E98" s="263" t="s">
        <v>7</v>
      </c>
      <c r="F98" s="263" t="s">
        <v>1</v>
      </c>
      <c r="G98" s="37"/>
      <c r="H98" s="284" t="s">
        <v>669</v>
      </c>
      <c r="I98" s="416">
        <v>43314.734722222223</v>
      </c>
      <c r="J98" s="318" t="s">
        <v>2</v>
      </c>
      <c r="K98" s="289">
        <v>1</v>
      </c>
      <c r="L98" s="287"/>
      <c r="M98" s="51"/>
      <c r="N98" s="312" t="s">
        <v>91</v>
      </c>
      <c r="O98" s="313">
        <v>117</v>
      </c>
      <c r="P98" s="214" t="s">
        <v>92</v>
      </c>
      <c r="Q98" s="309">
        <v>0</v>
      </c>
      <c r="R98" s="309">
        <v>2</v>
      </c>
      <c r="S98" s="309"/>
      <c r="T98" s="309">
        <v>0</v>
      </c>
      <c r="U98" s="309"/>
      <c r="V98" s="309"/>
      <c r="W98" s="309">
        <v>0</v>
      </c>
      <c r="X98" s="309">
        <v>0</v>
      </c>
      <c r="Y98" s="309">
        <v>0</v>
      </c>
      <c r="Z98" s="309">
        <v>0</v>
      </c>
      <c r="AA98" s="309">
        <v>0</v>
      </c>
      <c r="AB98" s="309">
        <v>2</v>
      </c>
      <c r="AC98" s="309">
        <v>0</v>
      </c>
      <c r="AD98" s="309">
        <v>0</v>
      </c>
      <c r="AE98" s="309">
        <v>0</v>
      </c>
      <c r="AF98" s="309">
        <v>0</v>
      </c>
      <c r="AG98" s="309"/>
      <c r="AH98" s="309"/>
      <c r="AI98" s="309"/>
      <c r="AJ98" s="309"/>
      <c r="AK98" s="309">
        <v>0</v>
      </c>
      <c r="AL98" s="309">
        <v>0</v>
      </c>
      <c r="AM98" s="309">
        <v>0</v>
      </c>
      <c r="AN98" s="309">
        <v>0</v>
      </c>
      <c r="AO98" s="311">
        <f t="shared" si="3"/>
        <v>2</v>
      </c>
      <c r="AP98" s="311">
        <f t="shared" si="4"/>
        <v>0</v>
      </c>
      <c r="AQ98" s="311">
        <f t="shared" si="5"/>
        <v>2</v>
      </c>
      <c r="AR98" s="99"/>
      <c r="AU98" s="51"/>
    </row>
    <row r="99" spans="2:47" s="266" customFormat="1" x14ac:dyDescent="0.25">
      <c r="B99" s="399">
        <v>43338.65</v>
      </c>
      <c r="C99" s="400">
        <v>455</v>
      </c>
      <c r="D99" s="263" t="s">
        <v>671</v>
      </c>
      <c r="E99" s="263" t="s">
        <v>183</v>
      </c>
      <c r="F99" s="263" t="s">
        <v>1</v>
      </c>
      <c r="G99" s="37"/>
      <c r="H99" s="284" t="s">
        <v>505</v>
      </c>
      <c r="I99" s="416">
        <v>43314.847222222219</v>
      </c>
      <c r="J99" s="318" t="s">
        <v>531</v>
      </c>
      <c r="K99" s="289">
        <v>1</v>
      </c>
      <c r="L99" s="287"/>
      <c r="M99" s="51"/>
      <c r="N99" s="312" t="s">
        <v>80</v>
      </c>
      <c r="O99" s="313">
        <v>121</v>
      </c>
      <c r="P99" s="214" t="s">
        <v>81</v>
      </c>
      <c r="Q99" s="309">
        <v>1</v>
      </c>
      <c r="R99" s="309"/>
      <c r="S99" s="309">
        <v>1</v>
      </c>
      <c r="T99" s="309">
        <v>0</v>
      </c>
      <c r="U99" s="309"/>
      <c r="V99" s="309"/>
      <c r="W99" s="309">
        <v>0</v>
      </c>
      <c r="X99" s="309">
        <v>0</v>
      </c>
      <c r="Y99" s="309">
        <v>0</v>
      </c>
      <c r="Z99" s="309">
        <v>1</v>
      </c>
      <c r="AA99" s="309">
        <v>0</v>
      </c>
      <c r="AB99" s="309">
        <v>0</v>
      </c>
      <c r="AC99" s="309">
        <v>0</v>
      </c>
      <c r="AD99" s="309">
        <v>1</v>
      </c>
      <c r="AE99" s="309">
        <v>0</v>
      </c>
      <c r="AF99" s="309">
        <v>0</v>
      </c>
      <c r="AG99" s="309"/>
      <c r="AH99" s="309"/>
      <c r="AI99" s="309"/>
      <c r="AJ99" s="309"/>
      <c r="AK99" s="309">
        <v>0</v>
      </c>
      <c r="AL99" s="309">
        <v>0</v>
      </c>
      <c r="AM99" s="309">
        <v>0</v>
      </c>
      <c r="AN99" s="309">
        <v>0</v>
      </c>
      <c r="AO99" s="311">
        <f t="shared" si="3"/>
        <v>2</v>
      </c>
      <c r="AP99" s="311">
        <f t="shared" si="4"/>
        <v>0</v>
      </c>
      <c r="AQ99" s="311">
        <f t="shared" si="5"/>
        <v>2</v>
      </c>
      <c r="AR99" s="99"/>
      <c r="AU99" s="51"/>
    </row>
    <row r="100" spans="2:47" s="266" customFormat="1" x14ac:dyDescent="0.25">
      <c r="B100" s="399">
        <v>43338.731249999997</v>
      </c>
      <c r="C100" s="400">
        <v>189</v>
      </c>
      <c r="D100" s="263" t="s">
        <v>337</v>
      </c>
      <c r="E100" s="263" t="s">
        <v>39</v>
      </c>
      <c r="F100" s="263" t="s">
        <v>1</v>
      </c>
      <c r="G100" s="37"/>
      <c r="H100" s="284" t="s">
        <v>670</v>
      </c>
      <c r="I100" s="416">
        <v>43315.339583333334</v>
      </c>
      <c r="J100" s="318" t="s">
        <v>1</v>
      </c>
      <c r="K100" s="289">
        <v>1</v>
      </c>
      <c r="L100" s="287"/>
      <c r="M100" s="51"/>
      <c r="N100" s="289" t="s">
        <v>113</v>
      </c>
      <c r="O100" s="289">
        <v>457</v>
      </c>
      <c r="P100" s="289" t="s">
        <v>346</v>
      </c>
      <c r="Q100" s="309">
        <v>1</v>
      </c>
      <c r="R100" s="309"/>
      <c r="S100" s="309">
        <v>1</v>
      </c>
      <c r="T100" s="309">
        <v>0</v>
      </c>
      <c r="U100" s="309"/>
      <c r="V100" s="309"/>
      <c r="W100" s="309">
        <v>0</v>
      </c>
      <c r="X100" s="309">
        <v>0</v>
      </c>
      <c r="Y100" s="309">
        <v>0</v>
      </c>
      <c r="Z100" s="309">
        <v>1</v>
      </c>
      <c r="AA100" s="309">
        <v>0</v>
      </c>
      <c r="AB100" s="309">
        <v>0</v>
      </c>
      <c r="AC100" s="309">
        <v>0</v>
      </c>
      <c r="AD100" s="309">
        <v>1</v>
      </c>
      <c r="AE100" s="309">
        <v>0</v>
      </c>
      <c r="AF100" s="309">
        <v>0</v>
      </c>
      <c r="AG100" s="309"/>
      <c r="AH100" s="309"/>
      <c r="AI100" s="309"/>
      <c r="AJ100" s="309"/>
      <c r="AK100" s="309">
        <v>0</v>
      </c>
      <c r="AL100" s="309">
        <v>0</v>
      </c>
      <c r="AM100" s="309">
        <v>0</v>
      </c>
      <c r="AN100" s="309">
        <v>0</v>
      </c>
      <c r="AO100" s="311">
        <f t="shared" si="3"/>
        <v>2</v>
      </c>
      <c r="AP100" s="311">
        <f t="shared" si="4"/>
        <v>0</v>
      </c>
      <c r="AQ100" s="311">
        <f t="shared" si="5"/>
        <v>2</v>
      </c>
      <c r="AR100" s="99"/>
      <c r="AU100" s="51"/>
    </row>
    <row r="101" spans="2:47" s="266" customFormat="1" ht="24" x14ac:dyDescent="0.25">
      <c r="B101" s="399">
        <v>43339.470833333333</v>
      </c>
      <c r="C101" s="400">
        <v>383</v>
      </c>
      <c r="D101" s="263" t="s">
        <v>238</v>
      </c>
      <c r="E101" s="263" t="s">
        <v>7</v>
      </c>
      <c r="F101" s="263" t="s">
        <v>1</v>
      </c>
      <c r="G101" s="37"/>
      <c r="H101" s="284"/>
      <c r="I101" s="416">
        <v>43337.567361111112</v>
      </c>
      <c r="J101" s="318" t="s">
        <v>2</v>
      </c>
      <c r="K101" s="289">
        <v>1</v>
      </c>
      <c r="L101" s="287"/>
      <c r="M101" s="51"/>
      <c r="N101" s="289" t="s">
        <v>39</v>
      </c>
      <c r="O101" s="289">
        <v>388</v>
      </c>
      <c r="P101" s="214" t="s">
        <v>127</v>
      </c>
      <c r="Q101" s="309">
        <v>0</v>
      </c>
      <c r="R101" s="309"/>
      <c r="S101" s="309">
        <v>1</v>
      </c>
      <c r="T101" s="309">
        <v>0</v>
      </c>
      <c r="U101" s="309"/>
      <c r="V101" s="309">
        <v>1</v>
      </c>
      <c r="W101" s="309">
        <v>0</v>
      </c>
      <c r="X101" s="309">
        <v>0</v>
      </c>
      <c r="Y101" s="309">
        <v>0</v>
      </c>
      <c r="Z101" s="309">
        <v>0</v>
      </c>
      <c r="AA101" s="309">
        <v>0</v>
      </c>
      <c r="AB101" s="309">
        <v>0</v>
      </c>
      <c r="AC101" s="309">
        <v>0</v>
      </c>
      <c r="AD101" s="309">
        <v>1</v>
      </c>
      <c r="AE101" s="309">
        <v>0</v>
      </c>
      <c r="AF101" s="309">
        <v>0</v>
      </c>
      <c r="AG101" s="309"/>
      <c r="AH101" s="309"/>
      <c r="AI101" s="309">
        <v>0</v>
      </c>
      <c r="AJ101" s="309">
        <v>1</v>
      </c>
      <c r="AK101" s="309">
        <v>0</v>
      </c>
      <c r="AL101" s="309">
        <v>0</v>
      </c>
      <c r="AM101" s="309">
        <v>0</v>
      </c>
      <c r="AN101" s="309">
        <v>0</v>
      </c>
      <c r="AO101" s="311">
        <f t="shared" si="3"/>
        <v>2</v>
      </c>
      <c r="AP101" s="311">
        <f t="shared" si="4"/>
        <v>0</v>
      </c>
      <c r="AQ101" s="311">
        <f t="shared" si="5"/>
        <v>2</v>
      </c>
      <c r="AR101" s="99"/>
      <c r="AU101" s="51"/>
    </row>
    <row r="102" spans="2:47" s="266" customFormat="1" x14ac:dyDescent="0.25">
      <c r="B102" s="399">
        <v>43339.481249999997</v>
      </c>
      <c r="C102" s="400">
        <v>459</v>
      </c>
      <c r="D102" s="263" t="s">
        <v>556</v>
      </c>
      <c r="E102" s="263" t="s">
        <v>343</v>
      </c>
      <c r="F102" s="263" t="s">
        <v>2</v>
      </c>
      <c r="G102" s="37"/>
      <c r="H102" s="284"/>
      <c r="I102" s="416">
        <v>43337.578472222223</v>
      </c>
      <c r="J102" s="318" t="s">
        <v>1</v>
      </c>
      <c r="K102" s="289">
        <v>1</v>
      </c>
      <c r="L102" s="287"/>
      <c r="M102" s="51"/>
      <c r="N102" s="289" t="s">
        <v>7</v>
      </c>
      <c r="O102" s="289">
        <v>502</v>
      </c>
      <c r="P102" s="214" t="s">
        <v>425</v>
      </c>
      <c r="Q102" s="309">
        <v>0</v>
      </c>
      <c r="R102" s="309"/>
      <c r="S102" s="309"/>
      <c r="T102" s="309">
        <v>0</v>
      </c>
      <c r="U102" s="309">
        <v>1</v>
      </c>
      <c r="V102" s="309">
        <v>1</v>
      </c>
      <c r="W102" s="309">
        <v>0</v>
      </c>
      <c r="X102" s="309">
        <v>0</v>
      </c>
      <c r="Y102" s="309">
        <v>0</v>
      </c>
      <c r="Z102" s="309">
        <v>0</v>
      </c>
      <c r="AA102" s="309">
        <v>0</v>
      </c>
      <c r="AB102" s="309">
        <v>0</v>
      </c>
      <c r="AC102" s="309">
        <v>0</v>
      </c>
      <c r="AD102" s="309">
        <v>0</v>
      </c>
      <c r="AE102" s="309">
        <v>0</v>
      </c>
      <c r="AF102" s="309">
        <v>0</v>
      </c>
      <c r="AG102" s="309">
        <v>1</v>
      </c>
      <c r="AH102" s="309">
        <v>0</v>
      </c>
      <c r="AI102" s="309">
        <v>1</v>
      </c>
      <c r="AJ102" s="309">
        <v>0</v>
      </c>
      <c r="AK102" s="309">
        <v>0</v>
      </c>
      <c r="AL102" s="309">
        <v>0</v>
      </c>
      <c r="AM102" s="309">
        <v>0</v>
      </c>
      <c r="AN102" s="309">
        <v>0</v>
      </c>
      <c r="AO102" s="311">
        <f t="shared" si="3"/>
        <v>2</v>
      </c>
      <c r="AP102" s="311">
        <f t="shared" si="4"/>
        <v>2</v>
      </c>
      <c r="AQ102" s="311">
        <f t="shared" si="5"/>
        <v>0</v>
      </c>
      <c r="AR102" s="99"/>
      <c r="AU102" s="51"/>
    </row>
    <row r="103" spans="2:47" s="266" customFormat="1" x14ac:dyDescent="0.25">
      <c r="B103" s="399">
        <v>43339.51458333333</v>
      </c>
      <c r="C103" s="400">
        <v>459</v>
      </c>
      <c r="D103" s="263" t="s">
        <v>556</v>
      </c>
      <c r="E103" s="263" t="s">
        <v>343</v>
      </c>
      <c r="F103" s="263" t="s">
        <v>1</v>
      </c>
      <c r="G103" s="37"/>
      <c r="H103" s="420" t="s">
        <v>240</v>
      </c>
      <c r="I103" s="421">
        <v>43315.491666666669</v>
      </c>
      <c r="J103" s="422" t="s">
        <v>2</v>
      </c>
      <c r="K103" s="293">
        <v>1</v>
      </c>
      <c r="L103" s="287"/>
      <c r="M103" s="51"/>
      <c r="N103" s="314" t="s">
        <v>343</v>
      </c>
      <c r="O103" s="314">
        <v>394</v>
      </c>
      <c r="P103" s="314" t="s">
        <v>567</v>
      </c>
      <c r="Q103" s="311">
        <v>0</v>
      </c>
      <c r="R103" s="311">
        <v>0</v>
      </c>
      <c r="S103" s="311">
        <v>0</v>
      </c>
      <c r="T103" s="311">
        <v>0</v>
      </c>
      <c r="U103" s="309">
        <v>1</v>
      </c>
      <c r="V103" s="309">
        <v>1</v>
      </c>
      <c r="W103" s="309">
        <v>0</v>
      </c>
      <c r="X103" s="309">
        <v>0</v>
      </c>
      <c r="Y103" s="309">
        <v>0</v>
      </c>
      <c r="Z103" s="309">
        <v>0</v>
      </c>
      <c r="AA103" s="309">
        <v>0</v>
      </c>
      <c r="AB103" s="309">
        <v>0</v>
      </c>
      <c r="AC103" s="309">
        <v>0</v>
      </c>
      <c r="AD103" s="309">
        <v>0</v>
      </c>
      <c r="AE103" s="309">
        <v>0</v>
      </c>
      <c r="AF103" s="309">
        <v>0</v>
      </c>
      <c r="AG103" s="309">
        <v>0</v>
      </c>
      <c r="AH103" s="309">
        <v>1</v>
      </c>
      <c r="AI103" s="309">
        <v>0</v>
      </c>
      <c r="AJ103" s="309">
        <v>1</v>
      </c>
      <c r="AK103" s="309">
        <v>0</v>
      </c>
      <c r="AL103" s="309">
        <v>0</v>
      </c>
      <c r="AM103" s="309">
        <v>0</v>
      </c>
      <c r="AN103" s="309">
        <v>0</v>
      </c>
      <c r="AO103" s="311">
        <f t="shared" si="3"/>
        <v>2</v>
      </c>
      <c r="AP103" s="311">
        <f t="shared" si="4"/>
        <v>0</v>
      </c>
      <c r="AQ103" s="311">
        <f t="shared" si="5"/>
        <v>2</v>
      </c>
      <c r="AR103" s="99"/>
      <c r="AU103" s="51"/>
    </row>
    <row r="104" spans="2:47" s="266" customFormat="1" ht="24" x14ac:dyDescent="0.25">
      <c r="B104" s="399">
        <v>43339.53125</v>
      </c>
      <c r="C104" s="400">
        <v>459</v>
      </c>
      <c r="D104" s="263" t="s">
        <v>556</v>
      </c>
      <c r="E104" s="263" t="s">
        <v>343</v>
      </c>
      <c r="F104" s="263" t="s">
        <v>2</v>
      </c>
      <c r="G104" s="37"/>
      <c r="H104" s="420"/>
      <c r="I104" s="421">
        <v>43327.436805555553</v>
      </c>
      <c r="J104" s="422" t="s">
        <v>2</v>
      </c>
      <c r="K104" s="293">
        <v>1</v>
      </c>
      <c r="L104" s="287"/>
      <c r="M104" s="51"/>
      <c r="N104" s="289" t="s">
        <v>7</v>
      </c>
      <c r="O104" s="289">
        <v>225</v>
      </c>
      <c r="P104" s="214" t="s">
        <v>153</v>
      </c>
      <c r="Q104" s="309">
        <v>0</v>
      </c>
      <c r="R104" s="309"/>
      <c r="S104" s="309"/>
      <c r="T104" s="309">
        <v>1</v>
      </c>
      <c r="U104" s="309"/>
      <c r="V104" s="309"/>
      <c r="W104" s="309">
        <v>1</v>
      </c>
      <c r="X104" s="309">
        <v>0</v>
      </c>
      <c r="Y104" s="309">
        <v>0</v>
      </c>
      <c r="Z104" s="309">
        <v>0</v>
      </c>
      <c r="AA104" s="309">
        <v>0</v>
      </c>
      <c r="AB104" s="309">
        <v>0</v>
      </c>
      <c r="AC104" s="309">
        <v>0</v>
      </c>
      <c r="AD104" s="309">
        <v>0</v>
      </c>
      <c r="AE104" s="309">
        <v>0</v>
      </c>
      <c r="AF104" s="309">
        <v>1</v>
      </c>
      <c r="AG104" s="309"/>
      <c r="AH104" s="309"/>
      <c r="AI104" s="309"/>
      <c r="AJ104" s="309"/>
      <c r="AK104" s="309">
        <v>0</v>
      </c>
      <c r="AL104" s="309">
        <v>1</v>
      </c>
      <c r="AM104" s="309">
        <v>0</v>
      </c>
      <c r="AN104" s="309">
        <v>0</v>
      </c>
      <c r="AO104" s="311">
        <f t="shared" si="3"/>
        <v>2</v>
      </c>
      <c r="AP104" s="311">
        <f t="shared" si="4"/>
        <v>0</v>
      </c>
      <c r="AQ104" s="311">
        <f t="shared" si="5"/>
        <v>2</v>
      </c>
      <c r="AR104" s="99"/>
      <c r="AU104" s="51"/>
    </row>
    <row r="105" spans="2:47" s="266" customFormat="1" x14ac:dyDescent="0.25">
      <c r="B105" s="399">
        <v>43339.558333333334</v>
      </c>
      <c r="C105" s="400">
        <v>251</v>
      </c>
      <c r="D105" s="263" t="s">
        <v>686</v>
      </c>
      <c r="E105" s="263" t="s">
        <v>7</v>
      </c>
      <c r="F105" s="263" t="s">
        <v>2</v>
      </c>
      <c r="G105" s="37"/>
      <c r="H105" s="420"/>
      <c r="I105" s="421">
        <v>43330.44027777778</v>
      </c>
      <c r="J105" s="422" t="s">
        <v>2</v>
      </c>
      <c r="K105" s="293">
        <v>1</v>
      </c>
      <c r="L105" s="287"/>
      <c r="M105" s="51"/>
      <c r="N105" s="312" t="s">
        <v>39</v>
      </c>
      <c r="O105" s="289">
        <v>305</v>
      </c>
      <c r="P105" s="214" t="s">
        <v>74</v>
      </c>
      <c r="Q105" s="309">
        <v>0</v>
      </c>
      <c r="R105" s="309"/>
      <c r="S105" s="309"/>
      <c r="T105" s="309">
        <v>1</v>
      </c>
      <c r="U105" s="309"/>
      <c r="V105" s="309"/>
      <c r="W105" s="309">
        <v>1</v>
      </c>
      <c r="X105" s="309">
        <v>0</v>
      </c>
      <c r="Y105" s="309">
        <v>0</v>
      </c>
      <c r="Z105" s="309">
        <v>0</v>
      </c>
      <c r="AA105" s="309">
        <v>0</v>
      </c>
      <c r="AB105" s="309">
        <v>0</v>
      </c>
      <c r="AC105" s="309">
        <v>0</v>
      </c>
      <c r="AD105" s="309">
        <v>0</v>
      </c>
      <c r="AE105" s="309">
        <v>0</v>
      </c>
      <c r="AF105" s="309">
        <v>1</v>
      </c>
      <c r="AG105" s="309"/>
      <c r="AH105" s="309"/>
      <c r="AI105" s="309"/>
      <c r="AJ105" s="309"/>
      <c r="AK105" s="309">
        <v>1</v>
      </c>
      <c r="AL105" s="309">
        <v>0</v>
      </c>
      <c r="AM105" s="309">
        <v>0</v>
      </c>
      <c r="AN105" s="309">
        <v>0</v>
      </c>
      <c r="AO105" s="311">
        <f t="shared" si="3"/>
        <v>2</v>
      </c>
      <c r="AP105" s="311">
        <f t="shared" si="4"/>
        <v>1</v>
      </c>
      <c r="AQ105" s="311">
        <f t="shared" si="5"/>
        <v>1</v>
      </c>
      <c r="AR105" s="99"/>
      <c r="AU105" s="51"/>
    </row>
    <row r="106" spans="2:47" s="266" customFormat="1" ht="24" x14ac:dyDescent="0.25">
      <c r="B106" s="399">
        <v>43339.670138888891</v>
      </c>
      <c r="C106" s="400">
        <v>494</v>
      </c>
      <c r="D106" s="263" t="s">
        <v>422</v>
      </c>
      <c r="E106" s="263" t="s">
        <v>7</v>
      </c>
      <c r="F106" s="263" t="s">
        <v>1</v>
      </c>
      <c r="G106" s="37"/>
      <c r="H106" s="420"/>
      <c r="I106" s="421">
        <v>43330.664583333331</v>
      </c>
      <c r="J106" s="422" t="s">
        <v>1</v>
      </c>
      <c r="K106" s="293">
        <v>1</v>
      </c>
      <c r="L106" s="287"/>
      <c r="M106" s="51"/>
      <c r="N106" s="314" t="s">
        <v>343</v>
      </c>
      <c r="O106" s="314">
        <v>409</v>
      </c>
      <c r="P106" s="314" t="s">
        <v>579</v>
      </c>
      <c r="Q106" s="311">
        <v>0</v>
      </c>
      <c r="R106" s="311">
        <v>0</v>
      </c>
      <c r="S106" s="311">
        <v>0</v>
      </c>
      <c r="T106" s="311">
        <v>0</v>
      </c>
      <c r="U106" s="309">
        <v>1</v>
      </c>
      <c r="V106" s="309"/>
      <c r="W106" s="309">
        <v>1</v>
      </c>
      <c r="X106" s="309">
        <v>0</v>
      </c>
      <c r="Y106" s="309">
        <v>0</v>
      </c>
      <c r="Z106" s="309">
        <v>0</v>
      </c>
      <c r="AA106" s="309">
        <v>0</v>
      </c>
      <c r="AB106" s="309">
        <v>0</v>
      </c>
      <c r="AC106" s="309">
        <v>0</v>
      </c>
      <c r="AD106" s="309">
        <v>0</v>
      </c>
      <c r="AE106" s="309">
        <v>0</v>
      </c>
      <c r="AF106" s="309">
        <v>0</v>
      </c>
      <c r="AG106" s="309">
        <v>1</v>
      </c>
      <c r="AH106" s="309">
        <v>0</v>
      </c>
      <c r="AI106" s="309"/>
      <c r="AJ106" s="309"/>
      <c r="AK106" s="309">
        <v>1</v>
      </c>
      <c r="AL106" s="309">
        <v>0</v>
      </c>
      <c r="AM106" s="309">
        <v>0</v>
      </c>
      <c r="AN106" s="309">
        <v>0</v>
      </c>
      <c r="AO106" s="311">
        <f t="shared" si="3"/>
        <v>2</v>
      </c>
      <c r="AP106" s="311">
        <f t="shared" si="4"/>
        <v>2</v>
      </c>
      <c r="AQ106" s="311">
        <f t="shared" si="5"/>
        <v>0</v>
      </c>
      <c r="AR106" s="99"/>
      <c r="AU106" s="51"/>
    </row>
    <row r="107" spans="2:47" s="266" customFormat="1" ht="24" x14ac:dyDescent="0.25">
      <c r="B107" s="399">
        <v>43339.71875</v>
      </c>
      <c r="C107" s="400">
        <v>226</v>
      </c>
      <c r="D107" s="263" t="s">
        <v>268</v>
      </c>
      <c r="E107" s="263" t="s">
        <v>7</v>
      </c>
      <c r="F107" s="263" t="s">
        <v>1</v>
      </c>
      <c r="G107" s="37"/>
      <c r="H107" s="420"/>
      <c r="I107" s="421">
        <v>43337.609722222223</v>
      </c>
      <c r="J107" s="422" t="s">
        <v>1</v>
      </c>
      <c r="K107" s="293">
        <v>1</v>
      </c>
      <c r="L107" s="287"/>
      <c r="M107" s="51"/>
      <c r="N107" s="312" t="s">
        <v>7</v>
      </c>
      <c r="O107" s="289">
        <v>97</v>
      </c>
      <c r="P107" s="214" t="s">
        <v>44</v>
      </c>
      <c r="Q107" s="309">
        <v>0</v>
      </c>
      <c r="R107" s="309"/>
      <c r="S107" s="309"/>
      <c r="T107" s="309">
        <v>0</v>
      </c>
      <c r="U107" s="309">
        <v>1</v>
      </c>
      <c r="V107" s="309"/>
      <c r="W107" s="405">
        <v>0</v>
      </c>
      <c r="X107" s="309">
        <v>1</v>
      </c>
      <c r="Y107" s="309">
        <v>0</v>
      </c>
      <c r="Z107" s="309">
        <v>0</v>
      </c>
      <c r="AA107" s="309">
        <v>0</v>
      </c>
      <c r="AB107" s="309">
        <v>0</v>
      </c>
      <c r="AC107" s="309">
        <v>0</v>
      </c>
      <c r="AD107" s="309">
        <v>0</v>
      </c>
      <c r="AE107" s="309">
        <v>0</v>
      </c>
      <c r="AF107" s="309">
        <v>0</v>
      </c>
      <c r="AG107" s="309">
        <v>0</v>
      </c>
      <c r="AH107" s="309">
        <v>1</v>
      </c>
      <c r="AI107" s="309"/>
      <c r="AJ107" s="309"/>
      <c r="AK107" s="405">
        <v>0</v>
      </c>
      <c r="AL107" s="405">
        <v>0</v>
      </c>
      <c r="AM107" s="309">
        <v>0</v>
      </c>
      <c r="AN107" s="309">
        <v>1</v>
      </c>
      <c r="AO107" s="311">
        <f t="shared" si="3"/>
        <v>2</v>
      </c>
      <c r="AP107" s="311">
        <f t="shared" si="4"/>
        <v>0</v>
      </c>
      <c r="AQ107" s="311">
        <f t="shared" si="5"/>
        <v>2</v>
      </c>
      <c r="AR107" s="99"/>
      <c r="AU107" s="51"/>
    </row>
    <row r="108" spans="2:47" s="266" customFormat="1" ht="24" x14ac:dyDescent="0.25">
      <c r="B108" s="399">
        <v>43340.548611111109</v>
      </c>
      <c r="C108" s="400">
        <v>172</v>
      </c>
      <c r="D108" s="263" t="s">
        <v>223</v>
      </c>
      <c r="E108" s="263" t="s">
        <v>7</v>
      </c>
      <c r="F108" s="263" t="s">
        <v>2</v>
      </c>
      <c r="G108" s="37"/>
      <c r="H108" s="420" t="s">
        <v>621</v>
      </c>
      <c r="I108" s="421">
        <v>43315.544444444444</v>
      </c>
      <c r="J108" s="422" t="s">
        <v>2</v>
      </c>
      <c r="K108" s="293">
        <v>1</v>
      </c>
      <c r="L108" s="287"/>
      <c r="M108" s="51"/>
      <c r="N108" s="289" t="s">
        <v>7</v>
      </c>
      <c r="O108" s="289">
        <v>261</v>
      </c>
      <c r="P108" s="214" t="s">
        <v>149</v>
      </c>
      <c r="Q108" s="309">
        <v>0</v>
      </c>
      <c r="R108" s="309"/>
      <c r="S108" s="309"/>
      <c r="T108" s="309">
        <v>0</v>
      </c>
      <c r="U108" s="309">
        <v>1</v>
      </c>
      <c r="V108" s="309"/>
      <c r="W108" s="405">
        <v>0</v>
      </c>
      <c r="X108" s="309">
        <v>1</v>
      </c>
      <c r="Y108" s="309">
        <v>0</v>
      </c>
      <c r="Z108" s="309">
        <v>0</v>
      </c>
      <c r="AA108" s="309">
        <v>0</v>
      </c>
      <c r="AB108" s="309">
        <v>0</v>
      </c>
      <c r="AC108" s="309">
        <v>0</v>
      </c>
      <c r="AD108" s="309">
        <v>0</v>
      </c>
      <c r="AE108" s="309">
        <v>0</v>
      </c>
      <c r="AF108" s="309">
        <v>0</v>
      </c>
      <c r="AG108" s="309">
        <v>0</v>
      </c>
      <c r="AH108" s="309">
        <v>1</v>
      </c>
      <c r="AI108" s="309"/>
      <c r="AJ108" s="309"/>
      <c r="AK108" s="405">
        <v>0</v>
      </c>
      <c r="AL108" s="405">
        <v>0</v>
      </c>
      <c r="AM108" s="309">
        <v>0</v>
      </c>
      <c r="AN108" s="309">
        <v>1</v>
      </c>
      <c r="AO108" s="311">
        <f t="shared" si="3"/>
        <v>2</v>
      </c>
      <c r="AP108" s="311">
        <f t="shared" si="4"/>
        <v>0</v>
      </c>
      <c r="AQ108" s="311">
        <f t="shared" si="5"/>
        <v>2</v>
      </c>
      <c r="AR108" s="99"/>
      <c r="AU108" s="51"/>
    </row>
    <row r="109" spans="2:47" s="266" customFormat="1" x14ac:dyDescent="0.25">
      <c r="B109" s="399">
        <v>43340.554166666669</v>
      </c>
      <c r="C109" s="400">
        <v>367</v>
      </c>
      <c r="D109" s="263" t="s">
        <v>233</v>
      </c>
      <c r="E109" s="263" t="s">
        <v>7</v>
      </c>
      <c r="F109" s="263" t="s">
        <v>1</v>
      </c>
      <c r="G109" s="37"/>
      <c r="H109" s="420"/>
      <c r="I109" s="421">
        <v>43326.534722222219</v>
      </c>
      <c r="J109" s="422" t="s">
        <v>2</v>
      </c>
      <c r="K109" s="293">
        <v>1</v>
      </c>
      <c r="L109" s="287"/>
      <c r="M109" s="51"/>
      <c r="N109" s="289" t="s">
        <v>71</v>
      </c>
      <c r="O109" s="289">
        <v>264</v>
      </c>
      <c r="P109" s="214" t="s">
        <v>168</v>
      </c>
      <c r="Q109" s="309">
        <v>0</v>
      </c>
      <c r="R109" s="309"/>
      <c r="S109" s="309"/>
      <c r="T109" s="309">
        <v>0</v>
      </c>
      <c r="U109" s="309"/>
      <c r="V109" s="309"/>
      <c r="W109" s="405">
        <v>0</v>
      </c>
      <c r="X109" s="309">
        <v>2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/>
      <c r="AH109" s="309"/>
      <c r="AI109" s="309"/>
      <c r="AJ109" s="309"/>
      <c r="AK109" s="405">
        <v>0</v>
      </c>
      <c r="AL109" s="405">
        <v>0</v>
      </c>
      <c r="AM109" s="309">
        <v>2</v>
      </c>
      <c r="AN109" s="309">
        <v>0</v>
      </c>
      <c r="AO109" s="311">
        <f t="shared" si="3"/>
        <v>2</v>
      </c>
      <c r="AP109" s="311">
        <f t="shared" si="4"/>
        <v>2</v>
      </c>
      <c r="AQ109" s="311">
        <f t="shared" si="5"/>
        <v>0</v>
      </c>
      <c r="AR109" s="99"/>
      <c r="AU109" s="51"/>
    </row>
    <row r="110" spans="2:47" s="266" customFormat="1" ht="24" x14ac:dyDescent="0.25">
      <c r="B110" s="399">
        <v>43340.559027777781</v>
      </c>
      <c r="C110" s="400">
        <v>172</v>
      </c>
      <c r="D110" s="263" t="s">
        <v>223</v>
      </c>
      <c r="E110" s="263" t="s">
        <v>7</v>
      </c>
      <c r="F110" s="263" t="s">
        <v>2</v>
      </c>
      <c r="G110" s="37"/>
      <c r="H110" s="420"/>
      <c r="I110" s="421">
        <v>43336.565972222219</v>
      </c>
      <c r="J110" s="422" t="s">
        <v>2</v>
      </c>
      <c r="K110" s="293">
        <v>1</v>
      </c>
      <c r="L110" s="287"/>
      <c r="M110" s="51"/>
      <c r="N110" s="289" t="s">
        <v>34</v>
      </c>
      <c r="O110" s="314">
        <v>517</v>
      </c>
      <c r="P110" s="214" t="s">
        <v>524</v>
      </c>
      <c r="Q110" s="311">
        <v>0</v>
      </c>
      <c r="R110" s="311">
        <v>0</v>
      </c>
      <c r="S110" s="309">
        <v>0</v>
      </c>
      <c r="T110" s="309">
        <v>0</v>
      </c>
      <c r="U110" s="309"/>
      <c r="V110" s="309"/>
      <c r="W110" s="405">
        <v>0</v>
      </c>
      <c r="X110" s="309">
        <v>2</v>
      </c>
      <c r="Y110" s="309">
        <v>0</v>
      </c>
      <c r="Z110" s="309">
        <v>0</v>
      </c>
      <c r="AA110" s="309">
        <v>0</v>
      </c>
      <c r="AB110" s="309">
        <v>0</v>
      </c>
      <c r="AC110" s="309">
        <v>0</v>
      </c>
      <c r="AD110" s="309">
        <v>0</v>
      </c>
      <c r="AE110" s="309">
        <v>0</v>
      </c>
      <c r="AF110" s="309">
        <v>0</v>
      </c>
      <c r="AG110" s="309"/>
      <c r="AH110" s="309"/>
      <c r="AI110" s="309"/>
      <c r="AJ110" s="309"/>
      <c r="AK110" s="405">
        <v>0</v>
      </c>
      <c r="AL110" s="405">
        <v>0</v>
      </c>
      <c r="AM110" s="309">
        <v>0</v>
      </c>
      <c r="AN110" s="309">
        <v>2</v>
      </c>
      <c r="AO110" s="311">
        <f t="shared" si="3"/>
        <v>2</v>
      </c>
      <c r="AP110" s="311">
        <f t="shared" si="4"/>
        <v>0</v>
      </c>
      <c r="AQ110" s="311">
        <f t="shared" si="5"/>
        <v>2</v>
      </c>
      <c r="AR110" s="99"/>
      <c r="AU110" s="51"/>
    </row>
    <row r="111" spans="2:47" s="266" customFormat="1" x14ac:dyDescent="0.25">
      <c r="B111" s="399">
        <v>43340.561111111114</v>
      </c>
      <c r="C111" s="400">
        <v>495</v>
      </c>
      <c r="D111" s="263" t="s">
        <v>550</v>
      </c>
      <c r="E111" s="263" t="s">
        <v>343</v>
      </c>
      <c r="F111" s="263" t="s">
        <v>2</v>
      </c>
      <c r="G111" s="37"/>
      <c r="H111" s="284" t="s">
        <v>289</v>
      </c>
      <c r="I111" s="416">
        <v>43315.678472222222</v>
      </c>
      <c r="J111" s="318" t="s">
        <v>1</v>
      </c>
      <c r="K111" s="289">
        <v>1</v>
      </c>
      <c r="L111" s="287"/>
      <c r="M111" s="51"/>
      <c r="N111" s="314" t="s">
        <v>29</v>
      </c>
      <c r="O111" s="314">
        <v>552</v>
      </c>
      <c r="P111" s="314" t="s">
        <v>661</v>
      </c>
      <c r="Q111" s="311">
        <v>0</v>
      </c>
      <c r="R111" s="311">
        <v>0</v>
      </c>
      <c r="S111" s="311">
        <v>0</v>
      </c>
      <c r="T111" s="311">
        <v>0</v>
      </c>
      <c r="U111" s="311">
        <v>0</v>
      </c>
      <c r="V111" s="311">
        <v>0</v>
      </c>
      <c r="W111" s="405">
        <v>0</v>
      </c>
      <c r="X111" s="309">
        <v>2</v>
      </c>
      <c r="Y111" s="311">
        <v>0</v>
      </c>
      <c r="Z111" s="311">
        <v>0</v>
      </c>
      <c r="AA111" s="311">
        <v>0</v>
      </c>
      <c r="AB111" s="311">
        <v>0</v>
      </c>
      <c r="AC111" s="311">
        <v>0</v>
      </c>
      <c r="AD111" s="311">
        <v>0</v>
      </c>
      <c r="AE111" s="311">
        <v>0</v>
      </c>
      <c r="AF111" s="311">
        <v>0</v>
      </c>
      <c r="AG111" s="311">
        <v>0</v>
      </c>
      <c r="AH111" s="311">
        <v>0</v>
      </c>
      <c r="AI111" s="311">
        <v>0</v>
      </c>
      <c r="AJ111" s="311">
        <v>0</v>
      </c>
      <c r="AK111" s="405">
        <v>0</v>
      </c>
      <c r="AL111" s="405">
        <v>0</v>
      </c>
      <c r="AM111" s="309">
        <v>2</v>
      </c>
      <c r="AN111" s="309">
        <v>0</v>
      </c>
      <c r="AO111" s="311">
        <f t="shared" si="3"/>
        <v>2</v>
      </c>
      <c r="AP111" s="311">
        <f t="shared" si="4"/>
        <v>2</v>
      </c>
      <c r="AQ111" s="311">
        <f t="shared" si="5"/>
        <v>0</v>
      </c>
      <c r="AR111" s="99"/>
      <c r="AU111" s="51"/>
    </row>
    <row r="112" spans="2:47" s="266" customFormat="1" x14ac:dyDescent="0.25">
      <c r="B112" s="399">
        <v>43340.636111111111</v>
      </c>
      <c r="C112" s="400">
        <v>178</v>
      </c>
      <c r="D112" s="263" t="s">
        <v>687</v>
      </c>
      <c r="E112" s="263" t="s">
        <v>7</v>
      </c>
      <c r="F112" s="263" t="s">
        <v>1</v>
      </c>
      <c r="G112" s="37"/>
      <c r="H112" s="284" t="s">
        <v>671</v>
      </c>
      <c r="I112" s="416">
        <v>43315.76666666667</v>
      </c>
      <c r="J112" s="318" t="s">
        <v>1</v>
      </c>
      <c r="K112" s="289">
        <v>1</v>
      </c>
      <c r="L112" s="287"/>
      <c r="M112" s="51"/>
      <c r="N112" s="312" t="s">
        <v>67</v>
      </c>
      <c r="O112" s="313">
        <v>312</v>
      </c>
      <c r="P112" s="214" t="s">
        <v>68</v>
      </c>
      <c r="Q112" s="309">
        <v>1</v>
      </c>
      <c r="R112" s="309"/>
      <c r="S112" s="309"/>
      <c r="T112" s="309">
        <v>0</v>
      </c>
      <c r="U112" s="309"/>
      <c r="V112" s="309"/>
      <c r="W112" s="309">
        <v>0</v>
      </c>
      <c r="X112" s="309">
        <v>0</v>
      </c>
      <c r="Y112" s="309">
        <v>0</v>
      </c>
      <c r="Z112" s="309">
        <v>1</v>
      </c>
      <c r="AA112" s="309">
        <v>0</v>
      </c>
      <c r="AB112" s="309">
        <v>0</v>
      </c>
      <c r="AC112" s="309">
        <v>0</v>
      </c>
      <c r="AD112" s="309">
        <v>0</v>
      </c>
      <c r="AE112" s="309">
        <v>0</v>
      </c>
      <c r="AF112" s="309">
        <v>0</v>
      </c>
      <c r="AG112" s="309"/>
      <c r="AH112" s="309"/>
      <c r="AI112" s="309"/>
      <c r="AJ112" s="309"/>
      <c r="AK112" s="309">
        <v>0</v>
      </c>
      <c r="AL112" s="309">
        <v>0</v>
      </c>
      <c r="AM112" s="309">
        <v>0</v>
      </c>
      <c r="AN112" s="309">
        <v>0</v>
      </c>
      <c r="AO112" s="311">
        <f t="shared" si="3"/>
        <v>1</v>
      </c>
      <c r="AP112" s="311">
        <f t="shared" si="4"/>
        <v>0</v>
      </c>
      <c r="AQ112" s="311">
        <f t="shared" si="5"/>
        <v>1</v>
      </c>
      <c r="AR112" s="99"/>
      <c r="AU112" s="51"/>
    </row>
    <row r="113" spans="2:47" s="266" customFormat="1" ht="24" x14ac:dyDescent="0.25">
      <c r="B113" s="399">
        <v>43340.649305555555</v>
      </c>
      <c r="C113" s="400">
        <v>458</v>
      </c>
      <c r="D113" s="263" t="s">
        <v>684</v>
      </c>
      <c r="E113" s="263" t="s">
        <v>343</v>
      </c>
      <c r="F113" s="263" t="s">
        <v>1</v>
      </c>
      <c r="G113" s="37"/>
      <c r="H113" s="284"/>
      <c r="I113" s="416">
        <v>43338.65</v>
      </c>
      <c r="J113" s="318" t="s">
        <v>1</v>
      </c>
      <c r="K113" s="289">
        <v>1</v>
      </c>
      <c r="L113" s="287"/>
      <c r="M113" s="51"/>
      <c r="N113" s="312" t="s">
        <v>87</v>
      </c>
      <c r="O113" s="313">
        <v>127</v>
      </c>
      <c r="P113" s="214" t="s">
        <v>88</v>
      </c>
      <c r="Q113" s="309">
        <v>1</v>
      </c>
      <c r="R113" s="309"/>
      <c r="S113" s="309"/>
      <c r="T113" s="309">
        <v>0</v>
      </c>
      <c r="U113" s="309"/>
      <c r="V113" s="309"/>
      <c r="W113" s="309">
        <v>0</v>
      </c>
      <c r="X113" s="309">
        <v>0</v>
      </c>
      <c r="Y113" s="309">
        <v>0</v>
      </c>
      <c r="Z113" s="309">
        <v>1</v>
      </c>
      <c r="AA113" s="309">
        <v>0</v>
      </c>
      <c r="AB113" s="309">
        <v>0</v>
      </c>
      <c r="AC113" s="309">
        <v>0</v>
      </c>
      <c r="AD113" s="309">
        <v>0</v>
      </c>
      <c r="AE113" s="309">
        <v>0</v>
      </c>
      <c r="AF113" s="309">
        <v>0</v>
      </c>
      <c r="AG113" s="309"/>
      <c r="AH113" s="309"/>
      <c r="AI113" s="309"/>
      <c r="AJ113" s="309"/>
      <c r="AK113" s="309">
        <v>0</v>
      </c>
      <c r="AL113" s="309">
        <v>0</v>
      </c>
      <c r="AM113" s="309">
        <v>0</v>
      </c>
      <c r="AN113" s="309">
        <v>0</v>
      </c>
      <c r="AO113" s="311">
        <f t="shared" si="3"/>
        <v>1</v>
      </c>
      <c r="AP113" s="311">
        <f t="shared" si="4"/>
        <v>0</v>
      </c>
      <c r="AQ113" s="311">
        <f t="shared" si="5"/>
        <v>1</v>
      </c>
      <c r="AR113" s="99"/>
      <c r="AU113" s="51"/>
    </row>
    <row r="114" spans="2:47" s="266" customFormat="1" x14ac:dyDescent="0.25">
      <c r="B114" s="399">
        <v>43340.697222222225</v>
      </c>
      <c r="C114" s="400">
        <v>459</v>
      </c>
      <c r="D114" s="263" t="s">
        <v>556</v>
      </c>
      <c r="E114" s="263" t="s">
        <v>343</v>
      </c>
      <c r="F114" s="210" t="s">
        <v>1</v>
      </c>
      <c r="G114" s="37"/>
      <c r="H114" s="284" t="s">
        <v>244</v>
      </c>
      <c r="I114" s="416">
        <v>43315.787499999999</v>
      </c>
      <c r="J114" s="318" t="s">
        <v>531</v>
      </c>
      <c r="K114" s="289">
        <v>1</v>
      </c>
      <c r="L114" s="287"/>
      <c r="M114" s="51"/>
      <c r="N114" s="312" t="s">
        <v>34</v>
      </c>
      <c r="O114" s="313">
        <v>311</v>
      </c>
      <c r="P114" s="214" t="s">
        <v>78</v>
      </c>
      <c r="Q114" s="309">
        <v>1</v>
      </c>
      <c r="R114" s="309"/>
      <c r="S114" s="309"/>
      <c r="T114" s="309">
        <v>0</v>
      </c>
      <c r="U114" s="309"/>
      <c r="V114" s="309"/>
      <c r="W114" s="309">
        <v>0</v>
      </c>
      <c r="X114" s="309">
        <v>0</v>
      </c>
      <c r="Y114" s="309">
        <v>0</v>
      </c>
      <c r="Z114" s="309">
        <v>1</v>
      </c>
      <c r="AA114" s="309">
        <v>0</v>
      </c>
      <c r="AB114" s="309">
        <v>0</v>
      </c>
      <c r="AC114" s="309">
        <v>0</v>
      </c>
      <c r="AD114" s="309">
        <v>0</v>
      </c>
      <c r="AE114" s="309">
        <v>0</v>
      </c>
      <c r="AF114" s="309">
        <v>0</v>
      </c>
      <c r="AG114" s="309"/>
      <c r="AH114" s="309"/>
      <c r="AI114" s="309"/>
      <c r="AJ114" s="309"/>
      <c r="AK114" s="309">
        <v>0</v>
      </c>
      <c r="AL114" s="309">
        <v>0</v>
      </c>
      <c r="AM114" s="309">
        <v>0</v>
      </c>
      <c r="AN114" s="309">
        <v>0</v>
      </c>
      <c r="AO114" s="311">
        <f t="shared" si="3"/>
        <v>1</v>
      </c>
      <c r="AP114" s="311">
        <f t="shared" si="4"/>
        <v>0</v>
      </c>
      <c r="AQ114" s="311">
        <f t="shared" si="5"/>
        <v>1</v>
      </c>
      <c r="AR114" s="99"/>
      <c r="AU114" s="51"/>
    </row>
    <row r="115" spans="2:47" s="266" customFormat="1" ht="24" x14ac:dyDescent="0.25">
      <c r="B115" s="399">
        <v>43340.73333333333</v>
      </c>
      <c r="C115" s="400">
        <v>157</v>
      </c>
      <c r="D115" s="263" t="s">
        <v>673</v>
      </c>
      <c r="E115" s="263" t="s">
        <v>7</v>
      </c>
      <c r="F115" s="210" t="s">
        <v>1</v>
      </c>
      <c r="G115" s="37"/>
      <c r="H115" s="284"/>
      <c r="I115" s="416">
        <v>43315.813888888886</v>
      </c>
      <c r="J115" s="318" t="s">
        <v>2</v>
      </c>
      <c r="K115" s="289">
        <v>1</v>
      </c>
      <c r="L115" s="287"/>
      <c r="M115" s="51"/>
      <c r="N115" s="289" t="s">
        <v>91</v>
      </c>
      <c r="O115" s="289">
        <v>215</v>
      </c>
      <c r="P115" s="214" t="s">
        <v>173</v>
      </c>
      <c r="Q115" s="309">
        <v>1</v>
      </c>
      <c r="R115" s="309"/>
      <c r="S115" s="309"/>
      <c r="T115" s="309">
        <v>0</v>
      </c>
      <c r="U115" s="309"/>
      <c r="V115" s="309"/>
      <c r="W115" s="309">
        <v>0</v>
      </c>
      <c r="X115" s="309">
        <v>0</v>
      </c>
      <c r="Y115" s="309">
        <v>1</v>
      </c>
      <c r="Z115" s="309">
        <v>0</v>
      </c>
      <c r="AA115" s="309">
        <v>0</v>
      </c>
      <c r="AB115" s="309">
        <v>0</v>
      </c>
      <c r="AC115" s="309">
        <v>0</v>
      </c>
      <c r="AD115" s="309">
        <v>0</v>
      </c>
      <c r="AE115" s="309">
        <v>0</v>
      </c>
      <c r="AF115" s="309">
        <v>0</v>
      </c>
      <c r="AG115" s="309"/>
      <c r="AH115" s="309"/>
      <c r="AI115" s="309"/>
      <c r="AJ115" s="309"/>
      <c r="AK115" s="309">
        <v>0</v>
      </c>
      <c r="AL115" s="309">
        <v>0</v>
      </c>
      <c r="AM115" s="309">
        <v>0</v>
      </c>
      <c r="AN115" s="309">
        <v>0</v>
      </c>
      <c r="AO115" s="311">
        <f t="shared" si="3"/>
        <v>1</v>
      </c>
      <c r="AP115" s="311">
        <f t="shared" si="4"/>
        <v>1</v>
      </c>
      <c r="AQ115" s="311">
        <f t="shared" si="5"/>
        <v>0</v>
      </c>
      <c r="AR115" s="99"/>
      <c r="AU115" s="51"/>
    </row>
    <row r="116" spans="2:47" s="266" customFormat="1" x14ac:dyDescent="0.25">
      <c r="B116" s="399">
        <v>43340.736111111109</v>
      </c>
      <c r="C116" s="400">
        <v>404</v>
      </c>
      <c r="D116" s="263" t="s">
        <v>688</v>
      </c>
      <c r="E116" s="263" t="s">
        <v>343</v>
      </c>
      <c r="F116" s="210" t="s">
        <v>2</v>
      </c>
      <c r="G116" s="37"/>
      <c r="H116" s="284"/>
      <c r="I116" s="416">
        <v>43334.554166666669</v>
      </c>
      <c r="J116" s="318" t="s">
        <v>2</v>
      </c>
      <c r="K116" s="289">
        <v>1</v>
      </c>
      <c r="L116" s="287"/>
      <c r="M116" s="51"/>
      <c r="N116" s="289" t="s">
        <v>109</v>
      </c>
      <c r="O116" s="289">
        <v>498</v>
      </c>
      <c r="P116" s="214" t="s">
        <v>417</v>
      </c>
      <c r="Q116" s="309">
        <v>1</v>
      </c>
      <c r="R116" s="309"/>
      <c r="S116" s="309"/>
      <c r="T116" s="309">
        <v>0</v>
      </c>
      <c r="U116" s="309"/>
      <c r="V116" s="309"/>
      <c r="W116" s="309">
        <v>0</v>
      </c>
      <c r="X116" s="309">
        <v>0</v>
      </c>
      <c r="Y116" s="309">
        <v>1</v>
      </c>
      <c r="Z116" s="309">
        <v>0</v>
      </c>
      <c r="AA116" s="309">
        <v>0</v>
      </c>
      <c r="AB116" s="309">
        <v>0</v>
      </c>
      <c r="AC116" s="309">
        <v>0</v>
      </c>
      <c r="AD116" s="309">
        <v>0</v>
      </c>
      <c r="AE116" s="309">
        <v>0</v>
      </c>
      <c r="AF116" s="309">
        <v>0</v>
      </c>
      <c r="AG116" s="309"/>
      <c r="AH116" s="309"/>
      <c r="AI116" s="309"/>
      <c r="AJ116" s="309"/>
      <c r="AK116" s="309">
        <v>0</v>
      </c>
      <c r="AL116" s="309">
        <v>0</v>
      </c>
      <c r="AM116" s="309">
        <v>0</v>
      </c>
      <c r="AN116" s="309">
        <v>0</v>
      </c>
      <c r="AO116" s="311">
        <f t="shared" si="3"/>
        <v>1</v>
      </c>
      <c r="AP116" s="311">
        <f t="shared" si="4"/>
        <v>1</v>
      </c>
      <c r="AQ116" s="311">
        <f t="shared" si="5"/>
        <v>0</v>
      </c>
      <c r="AR116" s="99"/>
      <c r="AU116" s="51"/>
    </row>
    <row r="117" spans="2:47" s="266" customFormat="1" x14ac:dyDescent="0.25">
      <c r="B117" s="399">
        <v>43341.51458333333</v>
      </c>
      <c r="C117" s="400">
        <v>160</v>
      </c>
      <c r="D117" s="263" t="s">
        <v>227</v>
      </c>
      <c r="E117" s="263" t="s">
        <v>7</v>
      </c>
      <c r="F117" s="210" t="s">
        <v>2</v>
      </c>
      <c r="G117" s="37"/>
      <c r="H117" s="284" t="s">
        <v>546</v>
      </c>
      <c r="I117" s="416">
        <v>43316.507638888892</v>
      </c>
      <c r="J117" s="318" t="s">
        <v>1</v>
      </c>
      <c r="K117" s="289">
        <v>1</v>
      </c>
      <c r="L117" s="287"/>
      <c r="M117" s="51"/>
      <c r="N117" s="312" t="s">
        <v>54</v>
      </c>
      <c r="O117" s="313">
        <v>144</v>
      </c>
      <c r="P117" s="214" t="s">
        <v>55</v>
      </c>
      <c r="Q117" s="309">
        <v>0</v>
      </c>
      <c r="R117" s="309">
        <v>1</v>
      </c>
      <c r="S117" s="309"/>
      <c r="T117" s="309">
        <v>0</v>
      </c>
      <c r="U117" s="309"/>
      <c r="V117" s="309"/>
      <c r="W117" s="309">
        <v>0</v>
      </c>
      <c r="X117" s="309">
        <v>0</v>
      </c>
      <c r="Y117" s="309">
        <v>0</v>
      </c>
      <c r="Z117" s="309">
        <v>0</v>
      </c>
      <c r="AA117" s="309">
        <v>0</v>
      </c>
      <c r="AB117" s="309">
        <v>1</v>
      </c>
      <c r="AC117" s="309">
        <v>0</v>
      </c>
      <c r="AD117" s="309">
        <v>0</v>
      </c>
      <c r="AE117" s="309">
        <v>0</v>
      </c>
      <c r="AF117" s="309">
        <v>0</v>
      </c>
      <c r="AG117" s="309"/>
      <c r="AH117" s="309"/>
      <c r="AI117" s="309"/>
      <c r="AJ117" s="309"/>
      <c r="AK117" s="309">
        <v>0</v>
      </c>
      <c r="AL117" s="309">
        <v>0</v>
      </c>
      <c r="AM117" s="309">
        <v>0</v>
      </c>
      <c r="AN117" s="309">
        <v>0</v>
      </c>
      <c r="AO117" s="311">
        <f t="shared" si="3"/>
        <v>1</v>
      </c>
      <c r="AP117" s="311">
        <f t="shared" si="4"/>
        <v>0</v>
      </c>
      <c r="AQ117" s="311">
        <f t="shared" si="5"/>
        <v>1</v>
      </c>
      <c r="AR117" s="99"/>
      <c r="AU117" s="51"/>
    </row>
    <row r="118" spans="2:47" s="266" customFormat="1" x14ac:dyDescent="0.25">
      <c r="B118" s="399">
        <v>43342.357638888891</v>
      </c>
      <c r="C118" s="400">
        <v>309</v>
      </c>
      <c r="D118" s="263" t="s">
        <v>212</v>
      </c>
      <c r="E118" s="263" t="s">
        <v>29</v>
      </c>
      <c r="F118" s="210" t="s">
        <v>1</v>
      </c>
      <c r="G118" s="37"/>
      <c r="H118" s="284" t="s">
        <v>672</v>
      </c>
      <c r="I118" s="416">
        <v>43316.588194444441</v>
      </c>
      <c r="J118" s="318" t="s">
        <v>2</v>
      </c>
      <c r="K118" s="289">
        <v>1</v>
      </c>
      <c r="L118" s="287"/>
      <c r="M118" s="51"/>
      <c r="N118" s="312" t="s">
        <v>45</v>
      </c>
      <c r="O118" s="313">
        <v>146</v>
      </c>
      <c r="P118" s="214" t="s">
        <v>46</v>
      </c>
      <c r="Q118" s="309">
        <v>0</v>
      </c>
      <c r="R118" s="309">
        <v>1</v>
      </c>
      <c r="S118" s="309"/>
      <c r="T118" s="309">
        <v>0</v>
      </c>
      <c r="U118" s="309"/>
      <c r="V118" s="309"/>
      <c r="W118" s="405">
        <v>0</v>
      </c>
      <c r="X118" s="309">
        <v>0</v>
      </c>
      <c r="Y118" s="309">
        <v>0</v>
      </c>
      <c r="Z118" s="309">
        <v>0</v>
      </c>
      <c r="AA118" s="309">
        <v>1</v>
      </c>
      <c r="AB118" s="309">
        <v>0</v>
      </c>
      <c r="AC118" s="309">
        <v>0</v>
      </c>
      <c r="AD118" s="309">
        <v>0</v>
      </c>
      <c r="AE118" s="309">
        <v>0</v>
      </c>
      <c r="AF118" s="309">
        <v>0</v>
      </c>
      <c r="AG118" s="309"/>
      <c r="AH118" s="309"/>
      <c r="AI118" s="309"/>
      <c r="AJ118" s="309"/>
      <c r="AK118" s="405">
        <v>0</v>
      </c>
      <c r="AL118" s="405">
        <v>0</v>
      </c>
      <c r="AM118" s="309">
        <v>0</v>
      </c>
      <c r="AN118" s="309">
        <v>0</v>
      </c>
      <c r="AO118" s="311">
        <f t="shared" si="3"/>
        <v>1</v>
      </c>
      <c r="AP118" s="311">
        <f t="shared" si="4"/>
        <v>1</v>
      </c>
      <c r="AQ118" s="311">
        <f t="shared" si="5"/>
        <v>0</v>
      </c>
      <c r="AR118" s="99"/>
      <c r="AU118" s="51"/>
    </row>
    <row r="119" spans="2:47" s="266" customFormat="1" x14ac:dyDescent="0.25">
      <c r="B119" s="399">
        <v>43342.715277777781</v>
      </c>
      <c r="C119" s="400">
        <v>454</v>
      </c>
      <c r="D119" s="263" t="s">
        <v>678</v>
      </c>
      <c r="E119" s="263" t="s">
        <v>7</v>
      </c>
      <c r="F119" s="210" t="s">
        <v>2</v>
      </c>
      <c r="G119" s="37"/>
      <c r="H119" s="284"/>
      <c r="I119" s="416">
        <v>43328.634722222225</v>
      </c>
      <c r="J119" s="318" t="s">
        <v>1</v>
      </c>
      <c r="K119" s="289">
        <v>1</v>
      </c>
      <c r="L119" s="287"/>
      <c r="M119" s="51"/>
      <c r="N119" s="312" t="s">
        <v>7</v>
      </c>
      <c r="O119" s="313">
        <v>158</v>
      </c>
      <c r="P119" s="214" t="s">
        <v>120</v>
      </c>
      <c r="Q119" s="309">
        <v>0</v>
      </c>
      <c r="R119" s="309">
        <v>1</v>
      </c>
      <c r="S119" s="309"/>
      <c r="T119" s="309">
        <v>0</v>
      </c>
      <c r="U119" s="309"/>
      <c r="V119" s="309"/>
      <c r="W119" s="405">
        <v>0</v>
      </c>
      <c r="X119" s="309">
        <v>0</v>
      </c>
      <c r="Y119" s="309">
        <v>0</v>
      </c>
      <c r="Z119" s="309">
        <v>0</v>
      </c>
      <c r="AA119" s="309">
        <v>0</v>
      </c>
      <c r="AB119" s="309">
        <v>1</v>
      </c>
      <c r="AC119" s="309">
        <v>0</v>
      </c>
      <c r="AD119" s="309">
        <v>0</v>
      </c>
      <c r="AE119" s="309">
        <v>0</v>
      </c>
      <c r="AF119" s="309">
        <v>0</v>
      </c>
      <c r="AG119" s="309"/>
      <c r="AH119" s="309"/>
      <c r="AI119" s="309"/>
      <c r="AJ119" s="309"/>
      <c r="AK119" s="405">
        <v>0</v>
      </c>
      <c r="AL119" s="405">
        <v>0</v>
      </c>
      <c r="AM119" s="309">
        <v>0</v>
      </c>
      <c r="AN119" s="309">
        <v>0</v>
      </c>
      <c r="AO119" s="311">
        <f t="shared" si="3"/>
        <v>1</v>
      </c>
      <c r="AP119" s="311">
        <f t="shared" si="4"/>
        <v>0</v>
      </c>
      <c r="AQ119" s="311">
        <f t="shared" si="5"/>
        <v>1</v>
      </c>
      <c r="AR119" s="99"/>
      <c r="AU119" s="51"/>
    </row>
    <row r="120" spans="2:47" s="266" customFormat="1" x14ac:dyDescent="0.25">
      <c r="B120" s="399">
        <v>43342.728472222225</v>
      </c>
      <c r="C120" s="400">
        <v>137</v>
      </c>
      <c r="D120" s="263" t="s">
        <v>311</v>
      </c>
      <c r="E120" s="263" t="s">
        <v>52</v>
      </c>
      <c r="F120" s="210" t="s">
        <v>2</v>
      </c>
      <c r="G120" s="37"/>
      <c r="H120" s="284" t="s">
        <v>330</v>
      </c>
      <c r="I120" s="416">
        <v>43318.645138888889</v>
      </c>
      <c r="J120" s="318" t="s">
        <v>2</v>
      </c>
      <c r="K120" s="289">
        <v>1</v>
      </c>
      <c r="L120" s="287"/>
      <c r="M120" s="51"/>
      <c r="N120" s="312" t="s">
        <v>9</v>
      </c>
      <c r="O120" s="313">
        <v>135</v>
      </c>
      <c r="P120" s="214" t="s">
        <v>10</v>
      </c>
      <c r="Q120" s="309">
        <v>0</v>
      </c>
      <c r="R120" s="309">
        <v>1</v>
      </c>
      <c r="S120" s="309"/>
      <c r="T120" s="309">
        <v>0</v>
      </c>
      <c r="U120" s="309"/>
      <c r="V120" s="309"/>
      <c r="W120" s="405">
        <v>0</v>
      </c>
      <c r="X120" s="309">
        <v>0</v>
      </c>
      <c r="Y120" s="309">
        <v>0</v>
      </c>
      <c r="Z120" s="309">
        <v>0</v>
      </c>
      <c r="AA120" s="309">
        <v>0</v>
      </c>
      <c r="AB120" s="309">
        <v>1</v>
      </c>
      <c r="AC120" s="309">
        <v>0</v>
      </c>
      <c r="AD120" s="309">
        <v>0</v>
      </c>
      <c r="AE120" s="309">
        <v>0</v>
      </c>
      <c r="AF120" s="309">
        <v>0</v>
      </c>
      <c r="AG120" s="309"/>
      <c r="AH120" s="309"/>
      <c r="AI120" s="309"/>
      <c r="AJ120" s="309"/>
      <c r="AK120" s="405">
        <v>0</v>
      </c>
      <c r="AL120" s="405">
        <v>0</v>
      </c>
      <c r="AM120" s="309">
        <v>0</v>
      </c>
      <c r="AN120" s="309">
        <v>0</v>
      </c>
      <c r="AO120" s="311">
        <f t="shared" si="3"/>
        <v>1</v>
      </c>
      <c r="AP120" s="311">
        <f t="shared" si="4"/>
        <v>0</v>
      </c>
      <c r="AQ120" s="311">
        <f t="shared" si="5"/>
        <v>1</v>
      </c>
      <c r="AR120" s="99"/>
      <c r="AU120" s="51"/>
    </row>
    <row r="121" spans="2:47" s="266" customFormat="1" ht="24" x14ac:dyDescent="0.25">
      <c r="B121" s="399">
        <v>43342.772222222222</v>
      </c>
      <c r="C121" s="400">
        <v>257</v>
      </c>
      <c r="D121" s="263" t="s">
        <v>328</v>
      </c>
      <c r="E121" s="263" t="s">
        <v>29</v>
      </c>
      <c r="F121" s="210" t="s">
        <v>2</v>
      </c>
      <c r="G121" s="37"/>
      <c r="H121" s="284" t="s">
        <v>272</v>
      </c>
      <c r="I121" s="416">
        <v>43318.753472222219</v>
      </c>
      <c r="J121" s="318" t="s">
        <v>2</v>
      </c>
      <c r="K121" s="289">
        <v>1</v>
      </c>
      <c r="L121" s="287"/>
      <c r="M121" s="51"/>
      <c r="N121" s="312" t="s">
        <v>118</v>
      </c>
      <c r="O121" s="313">
        <v>142</v>
      </c>
      <c r="P121" s="214" t="s">
        <v>119</v>
      </c>
      <c r="Q121" s="309">
        <v>0</v>
      </c>
      <c r="R121" s="309">
        <v>1</v>
      </c>
      <c r="S121" s="309"/>
      <c r="T121" s="309">
        <v>0</v>
      </c>
      <c r="U121" s="309"/>
      <c r="V121" s="309"/>
      <c r="W121" s="405">
        <v>0</v>
      </c>
      <c r="X121" s="309">
        <v>0</v>
      </c>
      <c r="Y121" s="309">
        <v>0</v>
      </c>
      <c r="Z121" s="309">
        <v>0</v>
      </c>
      <c r="AA121" s="309">
        <v>0</v>
      </c>
      <c r="AB121" s="309">
        <v>1</v>
      </c>
      <c r="AC121" s="309">
        <v>0</v>
      </c>
      <c r="AD121" s="309">
        <v>0</v>
      </c>
      <c r="AE121" s="309">
        <v>0</v>
      </c>
      <c r="AF121" s="309">
        <v>0</v>
      </c>
      <c r="AG121" s="309"/>
      <c r="AH121" s="309"/>
      <c r="AI121" s="309"/>
      <c r="AJ121" s="309"/>
      <c r="AK121" s="405">
        <v>0</v>
      </c>
      <c r="AL121" s="405">
        <v>0</v>
      </c>
      <c r="AM121" s="309">
        <v>0</v>
      </c>
      <c r="AN121" s="309">
        <v>0</v>
      </c>
      <c r="AO121" s="311">
        <f t="shared" si="3"/>
        <v>1</v>
      </c>
      <c r="AP121" s="311">
        <f t="shared" si="4"/>
        <v>0</v>
      </c>
      <c r="AQ121" s="311">
        <f t="shared" si="5"/>
        <v>1</v>
      </c>
      <c r="AR121" s="99"/>
      <c r="AU121" s="51"/>
    </row>
    <row r="122" spans="2:47" s="266" customFormat="1" x14ac:dyDescent="0.25">
      <c r="B122" s="399">
        <v>43342.775694444441</v>
      </c>
      <c r="C122" s="400">
        <v>189</v>
      </c>
      <c r="D122" s="263" t="s">
        <v>337</v>
      </c>
      <c r="E122" s="263" t="s">
        <v>39</v>
      </c>
      <c r="F122" s="210" t="s">
        <v>2</v>
      </c>
      <c r="G122" s="37"/>
      <c r="H122" s="420" t="s">
        <v>337</v>
      </c>
      <c r="I122" s="421">
        <v>43318.838194444441</v>
      </c>
      <c r="J122" s="422" t="s">
        <v>1</v>
      </c>
      <c r="K122" s="293">
        <v>1</v>
      </c>
      <c r="L122" s="287"/>
      <c r="M122" s="51"/>
      <c r="N122" s="289" t="s">
        <v>34</v>
      </c>
      <c r="O122" s="289">
        <v>199</v>
      </c>
      <c r="P122" s="214" t="s">
        <v>169</v>
      </c>
      <c r="Q122" s="309">
        <v>0</v>
      </c>
      <c r="R122" s="309"/>
      <c r="S122" s="309">
        <v>1</v>
      </c>
      <c r="T122" s="309">
        <v>0</v>
      </c>
      <c r="U122" s="309"/>
      <c r="V122" s="309"/>
      <c r="W122" s="405">
        <v>0</v>
      </c>
      <c r="X122" s="309">
        <v>0</v>
      </c>
      <c r="Y122" s="309">
        <v>0</v>
      </c>
      <c r="Z122" s="309">
        <v>0</v>
      </c>
      <c r="AA122" s="309">
        <v>0</v>
      </c>
      <c r="AB122" s="309">
        <v>0</v>
      </c>
      <c r="AC122" s="309">
        <v>0</v>
      </c>
      <c r="AD122" s="309">
        <v>1</v>
      </c>
      <c r="AE122" s="309">
        <v>0</v>
      </c>
      <c r="AF122" s="309">
        <v>0</v>
      </c>
      <c r="AG122" s="309"/>
      <c r="AH122" s="309"/>
      <c r="AI122" s="309"/>
      <c r="AJ122" s="309"/>
      <c r="AK122" s="405">
        <v>0</v>
      </c>
      <c r="AL122" s="405">
        <v>0</v>
      </c>
      <c r="AM122" s="309">
        <v>0</v>
      </c>
      <c r="AN122" s="309">
        <v>0</v>
      </c>
      <c r="AO122" s="311">
        <f t="shared" si="3"/>
        <v>1</v>
      </c>
      <c r="AP122" s="311">
        <f t="shared" si="4"/>
        <v>0</v>
      </c>
      <c r="AQ122" s="311">
        <f t="shared" si="5"/>
        <v>1</v>
      </c>
      <c r="AR122" s="99"/>
      <c r="AU122" s="51"/>
    </row>
    <row r="123" spans="2:47" s="266" customFormat="1" x14ac:dyDescent="0.25">
      <c r="B123" s="399">
        <v>43343.522916666669</v>
      </c>
      <c r="C123" s="400">
        <v>459</v>
      </c>
      <c r="D123" s="263" t="s">
        <v>556</v>
      </c>
      <c r="E123" s="263" t="s">
        <v>343</v>
      </c>
      <c r="F123" s="210" t="s">
        <v>1</v>
      </c>
      <c r="G123" s="37"/>
      <c r="H123" s="420"/>
      <c r="I123" s="421">
        <v>43338.731249999997</v>
      </c>
      <c r="J123" s="422" t="s">
        <v>1</v>
      </c>
      <c r="K123" s="293">
        <v>1</v>
      </c>
      <c r="L123" s="287"/>
      <c r="M123" s="51"/>
      <c r="N123" s="312" t="s">
        <v>17</v>
      </c>
      <c r="O123" s="313">
        <v>122</v>
      </c>
      <c r="P123" s="214" t="s">
        <v>77</v>
      </c>
      <c r="Q123" s="309">
        <v>0</v>
      </c>
      <c r="R123" s="309"/>
      <c r="S123" s="309">
        <v>1</v>
      </c>
      <c r="T123" s="309">
        <v>0</v>
      </c>
      <c r="U123" s="309"/>
      <c r="V123" s="309"/>
      <c r="W123" s="405">
        <v>0</v>
      </c>
      <c r="X123" s="309">
        <v>0</v>
      </c>
      <c r="Y123" s="309">
        <v>0</v>
      </c>
      <c r="Z123" s="309">
        <v>0</v>
      </c>
      <c r="AA123" s="309">
        <v>0</v>
      </c>
      <c r="AB123" s="309">
        <v>0</v>
      </c>
      <c r="AC123" s="309">
        <v>0</v>
      </c>
      <c r="AD123" s="309">
        <v>1</v>
      </c>
      <c r="AE123" s="309">
        <v>0</v>
      </c>
      <c r="AF123" s="309">
        <v>0</v>
      </c>
      <c r="AG123" s="309"/>
      <c r="AH123" s="309"/>
      <c r="AI123" s="309"/>
      <c r="AJ123" s="309"/>
      <c r="AK123" s="405">
        <v>0</v>
      </c>
      <c r="AL123" s="405">
        <v>0</v>
      </c>
      <c r="AM123" s="309">
        <v>0</v>
      </c>
      <c r="AN123" s="309">
        <v>0</v>
      </c>
      <c r="AO123" s="311">
        <f t="shared" si="3"/>
        <v>1</v>
      </c>
      <c r="AP123" s="311">
        <f t="shared" si="4"/>
        <v>0</v>
      </c>
      <c r="AQ123" s="311">
        <f t="shared" si="5"/>
        <v>1</v>
      </c>
      <c r="AR123" s="99"/>
      <c r="AU123" s="51"/>
    </row>
    <row r="124" spans="2:47" s="266" customFormat="1" ht="24" x14ac:dyDescent="0.25">
      <c r="B124" s="399">
        <v>43343.644444444442</v>
      </c>
      <c r="C124" s="400">
        <v>253</v>
      </c>
      <c r="D124" s="263" t="s">
        <v>282</v>
      </c>
      <c r="E124" s="263" t="s">
        <v>7</v>
      </c>
      <c r="F124" s="210" t="s">
        <v>2</v>
      </c>
      <c r="G124" s="37"/>
      <c r="H124" s="420"/>
      <c r="I124" s="421">
        <v>43342.775694444441</v>
      </c>
      <c r="J124" s="422" t="s">
        <v>2</v>
      </c>
      <c r="K124" s="293">
        <v>1</v>
      </c>
      <c r="L124" s="287"/>
      <c r="M124" s="51"/>
      <c r="N124" s="312" t="s">
        <v>58</v>
      </c>
      <c r="O124" s="313">
        <v>138</v>
      </c>
      <c r="P124" s="214" t="s">
        <v>59</v>
      </c>
      <c r="Q124" s="309">
        <v>0</v>
      </c>
      <c r="R124" s="309"/>
      <c r="S124" s="309">
        <v>1</v>
      </c>
      <c r="T124" s="309">
        <v>0</v>
      </c>
      <c r="U124" s="309"/>
      <c r="V124" s="309"/>
      <c r="W124" s="405">
        <v>0</v>
      </c>
      <c r="X124" s="309">
        <v>0</v>
      </c>
      <c r="Y124" s="309">
        <v>0</v>
      </c>
      <c r="Z124" s="309">
        <v>0</v>
      </c>
      <c r="AA124" s="309">
        <v>0</v>
      </c>
      <c r="AB124" s="309">
        <v>0</v>
      </c>
      <c r="AC124" s="309">
        <v>1</v>
      </c>
      <c r="AD124" s="309">
        <v>0</v>
      </c>
      <c r="AE124" s="309">
        <v>0</v>
      </c>
      <c r="AF124" s="309">
        <v>0</v>
      </c>
      <c r="AG124" s="309"/>
      <c r="AH124" s="309"/>
      <c r="AI124" s="309"/>
      <c r="AJ124" s="309"/>
      <c r="AK124" s="405">
        <v>0</v>
      </c>
      <c r="AL124" s="405">
        <v>0</v>
      </c>
      <c r="AM124" s="309">
        <v>0</v>
      </c>
      <c r="AN124" s="309">
        <v>0</v>
      </c>
      <c r="AO124" s="311">
        <f t="shared" si="3"/>
        <v>1</v>
      </c>
      <c r="AP124" s="311">
        <f t="shared" si="4"/>
        <v>1</v>
      </c>
      <c r="AQ124" s="311">
        <f t="shared" si="5"/>
        <v>0</v>
      </c>
      <c r="AR124" s="99"/>
      <c r="AU124" s="51"/>
    </row>
    <row r="125" spans="2:47" s="266" customFormat="1" ht="24" x14ac:dyDescent="0.25">
      <c r="B125" s="399">
        <v>43343.724999999999</v>
      </c>
      <c r="C125" s="400">
        <v>458</v>
      </c>
      <c r="D125" s="263" t="s">
        <v>684</v>
      </c>
      <c r="E125" s="263" t="s">
        <v>343</v>
      </c>
      <c r="F125" s="210" t="s">
        <v>2</v>
      </c>
      <c r="G125" s="37"/>
      <c r="H125" s="284" t="s">
        <v>275</v>
      </c>
      <c r="I125" s="416">
        <v>43319.587500000001</v>
      </c>
      <c r="J125" s="318" t="s">
        <v>2</v>
      </c>
      <c r="K125" s="289">
        <v>1</v>
      </c>
      <c r="L125" s="287"/>
      <c r="M125" s="51"/>
      <c r="N125" s="289" t="s">
        <v>136</v>
      </c>
      <c r="O125" s="289">
        <v>128</v>
      </c>
      <c r="P125" s="214" t="s">
        <v>179</v>
      </c>
      <c r="Q125" s="309">
        <v>0</v>
      </c>
      <c r="R125" s="309"/>
      <c r="S125" s="309">
        <v>1</v>
      </c>
      <c r="T125" s="309">
        <v>0</v>
      </c>
      <c r="U125" s="309"/>
      <c r="V125" s="309"/>
      <c r="W125" s="405">
        <v>0</v>
      </c>
      <c r="X125" s="309">
        <v>0</v>
      </c>
      <c r="Y125" s="309">
        <v>0</v>
      </c>
      <c r="Z125" s="309">
        <v>0</v>
      </c>
      <c r="AA125" s="309">
        <v>0</v>
      </c>
      <c r="AB125" s="309">
        <v>0</v>
      </c>
      <c r="AC125" s="309">
        <v>1</v>
      </c>
      <c r="AD125" s="309">
        <v>0</v>
      </c>
      <c r="AE125" s="309">
        <v>0</v>
      </c>
      <c r="AF125" s="309">
        <v>0</v>
      </c>
      <c r="AG125" s="309"/>
      <c r="AH125" s="309"/>
      <c r="AI125" s="309"/>
      <c r="AJ125" s="309"/>
      <c r="AK125" s="405">
        <v>0</v>
      </c>
      <c r="AL125" s="405">
        <v>0</v>
      </c>
      <c r="AM125" s="309">
        <v>0</v>
      </c>
      <c r="AN125" s="309">
        <v>0</v>
      </c>
      <c r="AO125" s="311">
        <f t="shared" si="3"/>
        <v>1</v>
      </c>
      <c r="AP125" s="311">
        <f t="shared" si="4"/>
        <v>1</v>
      </c>
      <c r="AQ125" s="311">
        <f t="shared" si="5"/>
        <v>0</v>
      </c>
      <c r="AR125" s="99"/>
      <c r="AU125" s="51"/>
    </row>
    <row r="126" spans="2:47" s="266" customFormat="1" ht="24" x14ac:dyDescent="0.25">
      <c r="B126" s="399">
        <v>43343.770138888889</v>
      </c>
      <c r="C126" s="400">
        <v>458</v>
      </c>
      <c r="D126" s="263" t="s">
        <v>684</v>
      </c>
      <c r="E126" s="263" t="s">
        <v>343</v>
      </c>
      <c r="F126" s="210" t="s">
        <v>1</v>
      </c>
      <c r="G126" s="37"/>
      <c r="H126" s="420" t="s">
        <v>673</v>
      </c>
      <c r="I126" s="421">
        <v>43320.59375</v>
      </c>
      <c r="J126" s="422" t="s">
        <v>1</v>
      </c>
      <c r="K126" s="293">
        <v>1</v>
      </c>
      <c r="L126" s="287"/>
      <c r="M126" s="51"/>
      <c r="N126" s="312" t="s">
        <v>7</v>
      </c>
      <c r="O126" s="289">
        <v>465</v>
      </c>
      <c r="P126" s="214" t="s">
        <v>363</v>
      </c>
      <c r="Q126" s="309">
        <v>0</v>
      </c>
      <c r="R126" s="309"/>
      <c r="S126" s="309">
        <v>1</v>
      </c>
      <c r="T126" s="309">
        <v>0</v>
      </c>
      <c r="U126" s="309"/>
      <c r="V126" s="309"/>
      <c r="W126" s="405">
        <v>0</v>
      </c>
      <c r="X126" s="309">
        <v>0</v>
      </c>
      <c r="Y126" s="309">
        <v>0</v>
      </c>
      <c r="Z126" s="309">
        <v>0</v>
      </c>
      <c r="AA126" s="309">
        <v>0</v>
      </c>
      <c r="AB126" s="309">
        <v>0</v>
      </c>
      <c r="AC126" s="309">
        <v>1</v>
      </c>
      <c r="AD126" s="309">
        <v>0</v>
      </c>
      <c r="AE126" s="309">
        <v>0</v>
      </c>
      <c r="AF126" s="309">
        <v>0</v>
      </c>
      <c r="AG126" s="309"/>
      <c r="AH126" s="309"/>
      <c r="AI126" s="309"/>
      <c r="AJ126" s="309"/>
      <c r="AK126" s="405">
        <v>0</v>
      </c>
      <c r="AL126" s="405">
        <v>0</v>
      </c>
      <c r="AM126" s="309">
        <v>0</v>
      </c>
      <c r="AN126" s="309">
        <v>0</v>
      </c>
      <c r="AO126" s="311">
        <f t="shared" si="3"/>
        <v>1</v>
      </c>
      <c r="AP126" s="311">
        <f t="shared" si="4"/>
        <v>1</v>
      </c>
      <c r="AQ126" s="311">
        <f t="shared" si="5"/>
        <v>0</v>
      </c>
      <c r="AR126" s="99"/>
      <c r="AU126" s="51"/>
    </row>
    <row r="127" spans="2:47" s="266" customFormat="1" ht="24" x14ac:dyDescent="0.25">
      <c r="B127" s="399">
        <v>43343.801388888889</v>
      </c>
      <c r="C127" s="400">
        <v>458</v>
      </c>
      <c r="D127" s="263" t="s">
        <v>684</v>
      </c>
      <c r="E127" s="263" t="s">
        <v>343</v>
      </c>
      <c r="F127" s="210" t="s">
        <v>2</v>
      </c>
      <c r="G127" s="37"/>
      <c r="H127" s="420"/>
      <c r="I127" s="421">
        <v>43323.502083333333</v>
      </c>
      <c r="J127" s="422" t="s">
        <v>560</v>
      </c>
      <c r="K127" s="293">
        <v>1</v>
      </c>
      <c r="L127" s="287"/>
      <c r="M127" s="51"/>
      <c r="N127" s="289" t="s">
        <v>7</v>
      </c>
      <c r="O127" s="289">
        <v>252</v>
      </c>
      <c r="P127" s="214" t="s">
        <v>147</v>
      </c>
      <c r="Q127" s="309">
        <v>0</v>
      </c>
      <c r="R127" s="309"/>
      <c r="S127" s="309"/>
      <c r="T127" s="309">
        <v>1</v>
      </c>
      <c r="U127" s="309"/>
      <c r="V127" s="309"/>
      <c r="W127" s="405">
        <v>0</v>
      </c>
      <c r="X127" s="309">
        <v>0</v>
      </c>
      <c r="Y127" s="309">
        <v>0</v>
      </c>
      <c r="Z127" s="309">
        <v>0</v>
      </c>
      <c r="AA127" s="309">
        <v>0</v>
      </c>
      <c r="AB127" s="309">
        <v>0</v>
      </c>
      <c r="AC127" s="309">
        <v>0</v>
      </c>
      <c r="AD127" s="309">
        <v>0</v>
      </c>
      <c r="AE127" s="309">
        <v>1</v>
      </c>
      <c r="AF127" s="309">
        <v>0</v>
      </c>
      <c r="AG127" s="309"/>
      <c r="AH127" s="309"/>
      <c r="AI127" s="309"/>
      <c r="AJ127" s="309"/>
      <c r="AK127" s="405">
        <v>0</v>
      </c>
      <c r="AL127" s="405">
        <v>0</v>
      </c>
      <c r="AM127" s="309">
        <v>0</v>
      </c>
      <c r="AN127" s="309">
        <v>0</v>
      </c>
      <c r="AO127" s="311">
        <f t="shared" si="3"/>
        <v>1</v>
      </c>
      <c r="AP127" s="311">
        <f t="shared" si="4"/>
        <v>1</v>
      </c>
      <c r="AQ127" s="311">
        <f t="shared" si="5"/>
        <v>0</v>
      </c>
      <c r="AR127" s="99"/>
      <c r="AU127" s="51"/>
    </row>
    <row r="128" spans="2:47" s="266" customFormat="1" x14ac:dyDescent="0.25">
      <c r="B128" s="399">
        <v>43343.807638888888</v>
      </c>
      <c r="C128" s="400">
        <v>469</v>
      </c>
      <c r="D128" s="263" t="s">
        <v>420</v>
      </c>
      <c r="E128" s="263" t="s">
        <v>7</v>
      </c>
      <c r="F128" s="210" t="s">
        <v>2</v>
      </c>
      <c r="G128" s="37"/>
      <c r="H128" s="420"/>
      <c r="I128" s="421">
        <v>43325.70416666667</v>
      </c>
      <c r="J128" s="422" t="s">
        <v>560</v>
      </c>
      <c r="K128" s="293">
        <v>1</v>
      </c>
      <c r="L128" s="287"/>
      <c r="M128" s="51"/>
      <c r="N128" s="289" t="s">
        <v>7</v>
      </c>
      <c r="O128" s="313">
        <v>198</v>
      </c>
      <c r="P128" s="214" t="s">
        <v>151</v>
      </c>
      <c r="Q128" s="309">
        <v>0</v>
      </c>
      <c r="R128" s="309"/>
      <c r="S128" s="309"/>
      <c r="T128" s="309">
        <v>1</v>
      </c>
      <c r="U128" s="309"/>
      <c r="V128" s="309"/>
      <c r="W128" s="405">
        <v>0</v>
      </c>
      <c r="X128" s="309">
        <v>0</v>
      </c>
      <c r="Y128" s="309">
        <v>0</v>
      </c>
      <c r="Z128" s="309">
        <v>0</v>
      </c>
      <c r="AA128" s="309">
        <v>0</v>
      </c>
      <c r="AB128" s="309">
        <v>0</v>
      </c>
      <c r="AC128" s="309">
        <v>0</v>
      </c>
      <c r="AD128" s="309">
        <v>0</v>
      </c>
      <c r="AE128" s="309">
        <v>0</v>
      </c>
      <c r="AF128" s="309">
        <v>1</v>
      </c>
      <c r="AG128" s="309"/>
      <c r="AH128" s="309"/>
      <c r="AI128" s="309"/>
      <c r="AJ128" s="309"/>
      <c r="AK128" s="405">
        <v>0</v>
      </c>
      <c r="AL128" s="405">
        <v>0</v>
      </c>
      <c r="AM128" s="309">
        <v>0</v>
      </c>
      <c r="AN128" s="309">
        <v>0</v>
      </c>
      <c r="AO128" s="311">
        <f t="shared" si="3"/>
        <v>1</v>
      </c>
      <c r="AP128" s="311">
        <f t="shared" si="4"/>
        <v>0</v>
      </c>
      <c r="AQ128" s="311">
        <f t="shared" si="5"/>
        <v>1</v>
      </c>
      <c r="AR128" s="99"/>
      <c r="AU128" s="51"/>
    </row>
    <row r="129" spans="2:47" s="266" customFormat="1" ht="24" x14ac:dyDescent="0.25">
      <c r="B129" s="243"/>
      <c r="C129" s="244"/>
      <c r="D129" s="401"/>
      <c r="E129" s="244"/>
      <c r="F129" s="244"/>
      <c r="G129" s="37"/>
      <c r="H129" s="420"/>
      <c r="I129" s="421">
        <v>43335.494444444441</v>
      </c>
      <c r="J129" s="422" t="s">
        <v>1</v>
      </c>
      <c r="K129" s="293">
        <v>1</v>
      </c>
      <c r="L129" s="287"/>
      <c r="M129" s="51"/>
      <c r="N129" s="289" t="s">
        <v>19</v>
      </c>
      <c r="O129" s="313">
        <v>270</v>
      </c>
      <c r="P129" s="214" t="s">
        <v>159</v>
      </c>
      <c r="Q129" s="309">
        <v>0</v>
      </c>
      <c r="R129" s="309"/>
      <c r="S129" s="309"/>
      <c r="T129" s="309">
        <v>1</v>
      </c>
      <c r="U129" s="309"/>
      <c r="V129" s="309"/>
      <c r="W129" s="405">
        <v>0</v>
      </c>
      <c r="X129" s="309">
        <v>0</v>
      </c>
      <c r="Y129" s="309">
        <v>0</v>
      </c>
      <c r="Z129" s="309">
        <v>0</v>
      </c>
      <c r="AA129" s="309">
        <v>0</v>
      </c>
      <c r="AB129" s="309">
        <v>0</v>
      </c>
      <c r="AC129" s="309">
        <v>0</v>
      </c>
      <c r="AD129" s="309">
        <v>0</v>
      </c>
      <c r="AE129" s="309">
        <v>0</v>
      </c>
      <c r="AF129" s="309">
        <v>1</v>
      </c>
      <c r="AG129" s="309"/>
      <c r="AH129" s="309"/>
      <c r="AI129" s="309"/>
      <c r="AJ129" s="309"/>
      <c r="AK129" s="405">
        <v>0</v>
      </c>
      <c r="AL129" s="405">
        <v>0</v>
      </c>
      <c r="AM129" s="309">
        <v>0</v>
      </c>
      <c r="AN129" s="309">
        <v>0</v>
      </c>
      <c r="AO129" s="311">
        <f t="shared" si="3"/>
        <v>1</v>
      </c>
      <c r="AP129" s="311">
        <f t="shared" si="4"/>
        <v>0</v>
      </c>
      <c r="AQ129" s="311">
        <f t="shared" si="5"/>
        <v>1</v>
      </c>
      <c r="AR129" s="99"/>
      <c r="AU129" s="51"/>
    </row>
    <row r="130" spans="2:47" s="266" customFormat="1" ht="24" x14ac:dyDescent="0.25">
      <c r="B130" s="243"/>
      <c r="C130" s="244"/>
      <c r="D130" s="401"/>
      <c r="E130" s="244"/>
      <c r="F130" s="244"/>
      <c r="G130" s="37"/>
      <c r="H130" s="420"/>
      <c r="I130" s="421">
        <v>43340.73333333333</v>
      </c>
      <c r="J130" s="422" t="s">
        <v>1</v>
      </c>
      <c r="K130" s="293">
        <v>1</v>
      </c>
      <c r="L130" s="287"/>
      <c r="M130" s="51"/>
      <c r="N130" s="289" t="s">
        <v>19</v>
      </c>
      <c r="O130" s="313">
        <v>289</v>
      </c>
      <c r="P130" s="315" t="s">
        <v>162</v>
      </c>
      <c r="Q130" s="309">
        <v>0</v>
      </c>
      <c r="R130" s="309"/>
      <c r="S130" s="309"/>
      <c r="T130" s="309">
        <v>1</v>
      </c>
      <c r="U130" s="309"/>
      <c r="V130" s="309"/>
      <c r="W130" s="405">
        <v>0</v>
      </c>
      <c r="X130" s="309">
        <v>0</v>
      </c>
      <c r="Y130" s="309">
        <v>0</v>
      </c>
      <c r="Z130" s="309">
        <v>0</v>
      </c>
      <c r="AA130" s="309">
        <v>0</v>
      </c>
      <c r="AB130" s="309">
        <v>0</v>
      </c>
      <c r="AC130" s="309">
        <v>0</v>
      </c>
      <c r="AD130" s="309">
        <v>0</v>
      </c>
      <c r="AE130" s="309">
        <v>0</v>
      </c>
      <c r="AF130" s="309">
        <v>1</v>
      </c>
      <c r="AG130" s="309"/>
      <c r="AH130" s="309"/>
      <c r="AI130" s="309"/>
      <c r="AJ130" s="309"/>
      <c r="AK130" s="405">
        <v>0</v>
      </c>
      <c r="AL130" s="405">
        <v>0</v>
      </c>
      <c r="AM130" s="309">
        <v>0</v>
      </c>
      <c r="AN130" s="309">
        <v>0</v>
      </c>
      <c r="AO130" s="311">
        <f t="shared" si="3"/>
        <v>1</v>
      </c>
      <c r="AP130" s="311">
        <f t="shared" si="4"/>
        <v>0</v>
      </c>
      <c r="AQ130" s="311">
        <f t="shared" si="5"/>
        <v>1</v>
      </c>
      <c r="AR130" s="99"/>
      <c r="AU130" s="51"/>
    </row>
    <row r="131" spans="2:47" s="266" customFormat="1" ht="24" x14ac:dyDescent="0.25">
      <c r="B131" s="243"/>
      <c r="C131" s="244"/>
      <c r="D131" s="401"/>
      <c r="E131" s="244"/>
      <c r="F131" s="244"/>
      <c r="G131" s="37"/>
      <c r="H131" s="284" t="s">
        <v>674</v>
      </c>
      <c r="I131" s="416">
        <v>43320.724999999999</v>
      </c>
      <c r="J131" s="318" t="s">
        <v>2</v>
      </c>
      <c r="K131" s="289">
        <v>1</v>
      </c>
      <c r="L131" s="287"/>
      <c r="M131" s="51"/>
      <c r="N131" s="289" t="s">
        <v>182</v>
      </c>
      <c r="O131" s="289">
        <v>266</v>
      </c>
      <c r="P131" s="214" t="s">
        <v>175</v>
      </c>
      <c r="Q131" s="309">
        <v>0</v>
      </c>
      <c r="R131" s="309"/>
      <c r="S131" s="309"/>
      <c r="T131" s="309">
        <v>1</v>
      </c>
      <c r="U131" s="309"/>
      <c r="V131" s="309"/>
      <c r="W131" s="405">
        <v>0</v>
      </c>
      <c r="X131" s="309">
        <v>0</v>
      </c>
      <c r="Y131" s="309">
        <v>0</v>
      </c>
      <c r="Z131" s="309">
        <v>0</v>
      </c>
      <c r="AA131" s="309">
        <v>0</v>
      </c>
      <c r="AB131" s="309">
        <v>0</v>
      </c>
      <c r="AC131" s="309">
        <v>0</v>
      </c>
      <c r="AD131" s="309">
        <v>0</v>
      </c>
      <c r="AE131" s="309">
        <v>0</v>
      </c>
      <c r="AF131" s="309">
        <v>1</v>
      </c>
      <c r="AG131" s="309"/>
      <c r="AH131" s="309"/>
      <c r="AI131" s="309"/>
      <c r="AJ131" s="309"/>
      <c r="AK131" s="405">
        <v>0</v>
      </c>
      <c r="AL131" s="405">
        <v>0</v>
      </c>
      <c r="AM131" s="309">
        <v>0</v>
      </c>
      <c r="AN131" s="309">
        <v>0</v>
      </c>
      <c r="AO131" s="311">
        <f t="shared" si="3"/>
        <v>1</v>
      </c>
      <c r="AP131" s="311">
        <f t="shared" si="4"/>
        <v>0</v>
      </c>
      <c r="AQ131" s="311">
        <f t="shared" si="5"/>
        <v>1</v>
      </c>
      <c r="AR131" s="99"/>
      <c r="AU131" s="51"/>
    </row>
    <row r="132" spans="2:47" s="266" customFormat="1" x14ac:dyDescent="0.25">
      <c r="B132" s="243"/>
      <c r="C132" s="244"/>
      <c r="D132" s="401"/>
      <c r="E132" s="244"/>
      <c r="F132" s="244"/>
      <c r="G132" s="37"/>
      <c r="H132" s="284" t="s">
        <v>555</v>
      </c>
      <c r="I132" s="416">
        <v>43321.552777777775</v>
      </c>
      <c r="J132" s="318" t="s">
        <v>1</v>
      </c>
      <c r="K132" s="289">
        <v>1</v>
      </c>
      <c r="L132" s="287"/>
      <c r="M132" s="51"/>
      <c r="N132" s="312" t="s">
        <v>50</v>
      </c>
      <c r="O132" s="289">
        <v>139</v>
      </c>
      <c r="P132" s="214" t="s">
        <v>51</v>
      </c>
      <c r="Q132" s="309">
        <v>0</v>
      </c>
      <c r="R132" s="309"/>
      <c r="S132" s="309"/>
      <c r="T132" s="309">
        <v>1</v>
      </c>
      <c r="U132" s="309"/>
      <c r="V132" s="309"/>
      <c r="W132" s="405">
        <v>0</v>
      </c>
      <c r="X132" s="309">
        <v>0</v>
      </c>
      <c r="Y132" s="309">
        <v>0</v>
      </c>
      <c r="Z132" s="309">
        <v>0</v>
      </c>
      <c r="AA132" s="309">
        <v>0</v>
      </c>
      <c r="AB132" s="309">
        <v>0</v>
      </c>
      <c r="AC132" s="309">
        <v>0</v>
      </c>
      <c r="AD132" s="309">
        <v>0</v>
      </c>
      <c r="AE132" s="309">
        <v>0</v>
      </c>
      <c r="AF132" s="309">
        <v>1</v>
      </c>
      <c r="AG132" s="309"/>
      <c r="AH132" s="309"/>
      <c r="AI132" s="309"/>
      <c r="AJ132" s="309"/>
      <c r="AK132" s="405">
        <v>0</v>
      </c>
      <c r="AL132" s="405">
        <v>0</v>
      </c>
      <c r="AM132" s="309">
        <v>0</v>
      </c>
      <c r="AN132" s="309">
        <v>0</v>
      </c>
      <c r="AO132" s="311">
        <f t="shared" si="3"/>
        <v>1</v>
      </c>
      <c r="AP132" s="311">
        <f t="shared" si="4"/>
        <v>0</v>
      </c>
      <c r="AQ132" s="311">
        <f t="shared" si="5"/>
        <v>1</v>
      </c>
      <c r="AR132" s="99"/>
      <c r="AU132" s="51"/>
    </row>
    <row r="133" spans="2:47" s="266" customFormat="1" x14ac:dyDescent="0.25">
      <c r="B133" s="243"/>
      <c r="C133" s="244"/>
      <c r="D133" s="401"/>
      <c r="E133" s="244"/>
      <c r="F133" s="244"/>
      <c r="G133" s="37"/>
      <c r="H133" s="284" t="s">
        <v>436</v>
      </c>
      <c r="I133" s="416">
        <v>43321.631944444445</v>
      </c>
      <c r="J133" s="318" t="s">
        <v>2</v>
      </c>
      <c r="K133" s="289">
        <v>1</v>
      </c>
      <c r="L133" s="287"/>
      <c r="M133" s="51"/>
      <c r="N133" s="312" t="s">
        <v>131</v>
      </c>
      <c r="O133" s="313">
        <v>134</v>
      </c>
      <c r="P133" s="214" t="s">
        <v>132</v>
      </c>
      <c r="Q133" s="309">
        <v>0</v>
      </c>
      <c r="R133" s="309"/>
      <c r="S133" s="309"/>
      <c r="T133" s="309">
        <v>0</v>
      </c>
      <c r="U133" s="309">
        <v>1</v>
      </c>
      <c r="V133" s="309"/>
      <c r="W133" s="405">
        <v>0</v>
      </c>
      <c r="X133" s="309">
        <v>0</v>
      </c>
      <c r="Y133" s="309">
        <v>0</v>
      </c>
      <c r="Z133" s="309">
        <v>0</v>
      </c>
      <c r="AA133" s="309">
        <v>0</v>
      </c>
      <c r="AB133" s="309">
        <v>0</v>
      </c>
      <c r="AC133" s="309">
        <v>0</v>
      </c>
      <c r="AD133" s="309">
        <v>0</v>
      </c>
      <c r="AE133" s="309">
        <v>0</v>
      </c>
      <c r="AF133" s="309">
        <v>0</v>
      </c>
      <c r="AG133" s="309">
        <v>0</v>
      </c>
      <c r="AH133" s="309">
        <v>1</v>
      </c>
      <c r="AI133" s="309"/>
      <c r="AJ133" s="309"/>
      <c r="AK133" s="405">
        <v>0</v>
      </c>
      <c r="AL133" s="405">
        <v>0</v>
      </c>
      <c r="AM133" s="309">
        <v>0</v>
      </c>
      <c r="AN133" s="309">
        <v>0</v>
      </c>
      <c r="AO133" s="311">
        <f t="shared" si="3"/>
        <v>1</v>
      </c>
      <c r="AP133" s="311">
        <f t="shared" si="4"/>
        <v>0</v>
      </c>
      <c r="AQ133" s="311">
        <f t="shared" si="5"/>
        <v>1</v>
      </c>
      <c r="AR133" s="99"/>
      <c r="AU133" s="51"/>
    </row>
    <row r="134" spans="2:47" s="266" customFormat="1" x14ac:dyDescent="0.25">
      <c r="B134" s="243"/>
      <c r="C134" s="244"/>
      <c r="D134" s="401"/>
      <c r="E134" s="244"/>
      <c r="F134" s="244"/>
      <c r="G134" s="37"/>
      <c r="H134" s="284"/>
      <c r="I134" s="416">
        <v>43326.550694444442</v>
      </c>
      <c r="J134" s="318" t="s">
        <v>2</v>
      </c>
      <c r="K134" s="289">
        <v>1</v>
      </c>
      <c r="L134" s="287"/>
      <c r="M134" s="51"/>
      <c r="N134" s="312" t="s">
        <v>29</v>
      </c>
      <c r="O134" s="312">
        <v>115</v>
      </c>
      <c r="P134" s="214" t="s">
        <v>93</v>
      </c>
      <c r="Q134" s="309">
        <v>0</v>
      </c>
      <c r="R134" s="309"/>
      <c r="S134" s="309"/>
      <c r="T134" s="309">
        <v>0</v>
      </c>
      <c r="U134" s="309">
        <v>1</v>
      </c>
      <c r="V134" s="309"/>
      <c r="W134" s="405">
        <v>0</v>
      </c>
      <c r="X134" s="309">
        <v>0</v>
      </c>
      <c r="Y134" s="309">
        <v>0</v>
      </c>
      <c r="Z134" s="309">
        <v>0</v>
      </c>
      <c r="AA134" s="309">
        <v>0</v>
      </c>
      <c r="AB134" s="309">
        <v>0</v>
      </c>
      <c r="AC134" s="309">
        <v>0</v>
      </c>
      <c r="AD134" s="309">
        <v>0</v>
      </c>
      <c r="AE134" s="309">
        <v>0</v>
      </c>
      <c r="AF134" s="309">
        <v>0</v>
      </c>
      <c r="AG134" s="309">
        <v>0</v>
      </c>
      <c r="AH134" s="309">
        <v>1</v>
      </c>
      <c r="AI134" s="309"/>
      <c r="AJ134" s="309"/>
      <c r="AK134" s="405">
        <v>0</v>
      </c>
      <c r="AL134" s="405">
        <v>0</v>
      </c>
      <c r="AM134" s="309">
        <v>0</v>
      </c>
      <c r="AN134" s="309">
        <v>0</v>
      </c>
      <c r="AO134" s="311">
        <f t="shared" si="3"/>
        <v>1</v>
      </c>
      <c r="AP134" s="311">
        <f t="shared" si="4"/>
        <v>0</v>
      </c>
      <c r="AQ134" s="311">
        <f t="shared" si="5"/>
        <v>1</v>
      </c>
      <c r="AR134" s="99"/>
      <c r="AU134" s="51"/>
    </row>
    <row r="135" spans="2:47" s="266" customFormat="1" x14ac:dyDescent="0.25">
      <c r="B135" s="243"/>
      <c r="C135" s="244"/>
      <c r="D135" s="401"/>
      <c r="E135" s="244"/>
      <c r="F135" s="244"/>
      <c r="G135" s="37"/>
      <c r="H135" s="284" t="s">
        <v>675</v>
      </c>
      <c r="I135" s="416">
        <v>43322.70208333333</v>
      </c>
      <c r="J135" s="318" t="s">
        <v>2</v>
      </c>
      <c r="K135" s="289">
        <v>1</v>
      </c>
      <c r="L135" s="287"/>
      <c r="M135" s="51"/>
      <c r="N135" s="312" t="s">
        <v>34</v>
      </c>
      <c r="O135" s="289">
        <v>187</v>
      </c>
      <c r="P135" s="214" t="s">
        <v>123</v>
      </c>
      <c r="Q135" s="309">
        <v>0</v>
      </c>
      <c r="R135" s="309"/>
      <c r="S135" s="309"/>
      <c r="T135" s="309">
        <v>0</v>
      </c>
      <c r="U135" s="309">
        <v>1</v>
      </c>
      <c r="V135" s="309"/>
      <c r="W135" s="405">
        <v>0</v>
      </c>
      <c r="X135" s="309">
        <v>0</v>
      </c>
      <c r="Y135" s="309">
        <v>0</v>
      </c>
      <c r="Z135" s="309">
        <v>0</v>
      </c>
      <c r="AA135" s="309">
        <v>0</v>
      </c>
      <c r="AB135" s="309">
        <v>0</v>
      </c>
      <c r="AC135" s="309">
        <v>0</v>
      </c>
      <c r="AD135" s="309">
        <v>0</v>
      </c>
      <c r="AE135" s="309">
        <v>0</v>
      </c>
      <c r="AF135" s="309">
        <v>0</v>
      </c>
      <c r="AG135" s="309">
        <v>0</v>
      </c>
      <c r="AH135" s="309">
        <v>1</v>
      </c>
      <c r="AI135" s="309"/>
      <c r="AJ135" s="309"/>
      <c r="AK135" s="405">
        <v>0</v>
      </c>
      <c r="AL135" s="405">
        <v>0</v>
      </c>
      <c r="AM135" s="309">
        <v>0</v>
      </c>
      <c r="AN135" s="309">
        <v>0</v>
      </c>
      <c r="AO135" s="311">
        <f t="shared" si="3"/>
        <v>1</v>
      </c>
      <c r="AP135" s="311">
        <f t="shared" si="4"/>
        <v>0</v>
      </c>
      <c r="AQ135" s="311">
        <f t="shared" si="5"/>
        <v>1</v>
      </c>
      <c r="AR135" s="99"/>
      <c r="AU135" s="51"/>
    </row>
    <row r="136" spans="2:47" s="266" customFormat="1" x14ac:dyDescent="0.25">
      <c r="B136" s="243"/>
      <c r="C136" s="244"/>
      <c r="D136" s="401"/>
      <c r="E136" s="244"/>
      <c r="F136" s="244"/>
      <c r="G136" s="37"/>
      <c r="H136" s="420" t="s">
        <v>238</v>
      </c>
      <c r="I136" s="421">
        <v>43323.446527777778</v>
      </c>
      <c r="J136" s="422" t="s">
        <v>560</v>
      </c>
      <c r="K136" s="293">
        <v>1</v>
      </c>
      <c r="L136" s="287"/>
      <c r="M136" s="51"/>
      <c r="N136" s="289" t="s">
        <v>128</v>
      </c>
      <c r="O136" s="289">
        <v>508</v>
      </c>
      <c r="P136" s="214" t="s">
        <v>447</v>
      </c>
      <c r="Q136" s="309">
        <v>0</v>
      </c>
      <c r="R136" s="309"/>
      <c r="S136" s="309"/>
      <c r="T136" s="309">
        <v>0</v>
      </c>
      <c r="U136" s="309">
        <v>1</v>
      </c>
      <c r="V136" s="309"/>
      <c r="W136" s="405">
        <v>0</v>
      </c>
      <c r="X136" s="309">
        <v>0</v>
      </c>
      <c r="Y136" s="309">
        <v>0</v>
      </c>
      <c r="Z136" s="309">
        <v>0</v>
      </c>
      <c r="AA136" s="309">
        <v>0</v>
      </c>
      <c r="AB136" s="309">
        <v>0</v>
      </c>
      <c r="AC136" s="309">
        <v>0</v>
      </c>
      <c r="AD136" s="309">
        <v>0</v>
      </c>
      <c r="AE136" s="309">
        <v>0</v>
      </c>
      <c r="AF136" s="309">
        <v>0</v>
      </c>
      <c r="AG136" s="309">
        <v>0</v>
      </c>
      <c r="AH136" s="309">
        <v>1</v>
      </c>
      <c r="AI136" s="309"/>
      <c r="AJ136" s="309"/>
      <c r="AK136" s="405">
        <v>0</v>
      </c>
      <c r="AL136" s="405">
        <v>0</v>
      </c>
      <c r="AM136" s="309">
        <v>0</v>
      </c>
      <c r="AN136" s="309">
        <v>0</v>
      </c>
      <c r="AO136" s="311">
        <f t="shared" si="3"/>
        <v>1</v>
      </c>
      <c r="AP136" s="311">
        <f t="shared" si="4"/>
        <v>0</v>
      </c>
      <c r="AQ136" s="311">
        <f t="shared" si="5"/>
        <v>1</v>
      </c>
      <c r="AR136" s="99"/>
      <c r="AU136" s="51"/>
    </row>
    <row r="137" spans="2:47" s="266" customFormat="1" x14ac:dyDescent="0.25">
      <c r="B137" s="243"/>
      <c r="C137" s="244"/>
      <c r="D137" s="401"/>
      <c r="E137" s="244"/>
      <c r="F137" s="244"/>
      <c r="G137" s="37"/>
      <c r="H137" s="420"/>
      <c r="I137" s="421">
        <v>43323.455555555556</v>
      </c>
      <c r="J137" s="422" t="s">
        <v>1</v>
      </c>
      <c r="K137" s="293">
        <v>1</v>
      </c>
      <c r="L137" s="287"/>
      <c r="M137" s="51"/>
      <c r="N137" s="289" t="s">
        <v>65</v>
      </c>
      <c r="O137" s="289">
        <v>509</v>
      </c>
      <c r="P137" s="214" t="s">
        <v>446</v>
      </c>
      <c r="Q137" s="309">
        <v>0</v>
      </c>
      <c r="R137" s="309"/>
      <c r="S137" s="309"/>
      <c r="T137" s="309">
        <v>0</v>
      </c>
      <c r="U137" s="309">
        <v>1</v>
      </c>
      <c r="V137" s="309"/>
      <c r="W137" s="405">
        <v>0</v>
      </c>
      <c r="X137" s="309">
        <v>0</v>
      </c>
      <c r="Y137" s="309">
        <v>0</v>
      </c>
      <c r="Z137" s="309">
        <v>0</v>
      </c>
      <c r="AA137" s="309">
        <v>0</v>
      </c>
      <c r="AB137" s="309">
        <v>0</v>
      </c>
      <c r="AC137" s="309">
        <v>0</v>
      </c>
      <c r="AD137" s="309">
        <v>0</v>
      </c>
      <c r="AE137" s="309">
        <v>0</v>
      </c>
      <c r="AF137" s="309">
        <v>0</v>
      </c>
      <c r="AG137" s="309">
        <v>0</v>
      </c>
      <c r="AH137" s="309">
        <v>1</v>
      </c>
      <c r="AI137" s="309"/>
      <c r="AJ137" s="309"/>
      <c r="AK137" s="405">
        <v>0</v>
      </c>
      <c r="AL137" s="405">
        <v>0</v>
      </c>
      <c r="AM137" s="309">
        <v>0</v>
      </c>
      <c r="AN137" s="309">
        <v>0</v>
      </c>
      <c r="AO137" s="311">
        <f t="shared" si="3"/>
        <v>1</v>
      </c>
      <c r="AP137" s="311">
        <f t="shared" si="4"/>
        <v>0</v>
      </c>
      <c r="AQ137" s="311">
        <f t="shared" si="5"/>
        <v>1</v>
      </c>
      <c r="AR137" s="99"/>
      <c r="AU137" s="51"/>
    </row>
    <row r="138" spans="2:47" s="266" customFormat="1" x14ac:dyDescent="0.25">
      <c r="B138" s="243"/>
      <c r="C138" s="402"/>
      <c r="D138" s="402"/>
      <c r="E138" s="402"/>
      <c r="F138" s="402"/>
      <c r="G138" s="37"/>
      <c r="H138" s="420"/>
      <c r="I138" s="421">
        <v>43325.529861111114</v>
      </c>
      <c r="J138" s="422" t="s">
        <v>1</v>
      </c>
      <c r="K138" s="293">
        <v>1</v>
      </c>
      <c r="L138" s="287"/>
      <c r="M138" s="51"/>
      <c r="N138" s="314" t="s">
        <v>343</v>
      </c>
      <c r="O138" s="314">
        <v>415</v>
      </c>
      <c r="P138" s="314" t="s">
        <v>565</v>
      </c>
      <c r="Q138" s="311">
        <v>0</v>
      </c>
      <c r="R138" s="311">
        <v>0</v>
      </c>
      <c r="S138" s="311">
        <v>0</v>
      </c>
      <c r="T138" s="311">
        <v>0</v>
      </c>
      <c r="U138" s="309">
        <v>1</v>
      </c>
      <c r="V138" s="309"/>
      <c r="W138" s="405">
        <v>0</v>
      </c>
      <c r="X138" s="309">
        <v>0</v>
      </c>
      <c r="Y138" s="309">
        <v>0</v>
      </c>
      <c r="Z138" s="309">
        <v>0</v>
      </c>
      <c r="AA138" s="309">
        <v>0</v>
      </c>
      <c r="AB138" s="309">
        <v>0</v>
      </c>
      <c r="AC138" s="309">
        <v>0</v>
      </c>
      <c r="AD138" s="309">
        <v>0</v>
      </c>
      <c r="AE138" s="309">
        <v>0</v>
      </c>
      <c r="AF138" s="309">
        <v>0</v>
      </c>
      <c r="AG138" s="309">
        <v>0</v>
      </c>
      <c r="AH138" s="309">
        <v>1</v>
      </c>
      <c r="AI138" s="309"/>
      <c r="AJ138" s="309"/>
      <c r="AK138" s="405">
        <v>0</v>
      </c>
      <c r="AL138" s="405">
        <v>0</v>
      </c>
      <c r="AM138" s="309">
        <v>0</v>
      </c>
      <c r="AN138" s="309">
        <v>0</v>
      </c>
      <c r="AO138" s="311">
        <f t="shared" si="3"/>
        <v>1</v>
      </c>
      <c r="AP138" s="311">
        <f t="shared" si="4"/>
        <v>0</v>
      </c>
      <c r="AQ138" s="311">
        <f t="shared" si="5"/>
        <v>1</v>
      </c>
      <c r="AR138" s="99"/>
      <c r="AU138" s="51"/>
    </row>
    <row r="139" spans="2:47" s="266" customFormat="1" x14ac:dyDescent="0.25">
      <c r="B139" s="402"/>
      <c r="C139" s="402"/>
      <c r="D139" s="402"/>
      <c r="E139" s="402"/>
      <c r="F139" s="402"/>
      <c r="G139" s="37"/>
      <c r="H139" s="420"/>
      <c r="I139" s="421">
        <v>43339.470833333333</v>
      </c>
      <c r="J139" s="422" t="s">
        <v>1</v>
      </c>
      <c r="K139" s="293">
        <v>1</v>
      </c>
      <c r="L139" s="287"/>
      <c r="M139" s="51"/>
      <c r="N139" s="314" t="s">
        <v>343</v>
      </c>
      <c r="O139" s="314">
        <v>396</v>
      </c>
      <c r="P139" s="314" t="s">
        <v>566</v>
      </c>
      <c r="Q139" s="311">
        <v>0</v>
      </c>
      <c r="R139" s="311">
        <v>0</v>
      </c>
      <c r="S139" s="311">
        <v>0</v>
      </c>
      <c r="T139" s="311">
        <v>0</v>
      </c>
      <c r="U139" s="309">
        <v>1</v>
      </c>
      <c r="V139" s="309"/>
      <c r="W139" s="405">
        <v>0</v>
      </c>
      <c r="X139" s="309">
        <v>0</v>
      </c>
      <c r="Y139" s="309">
        <v>0</v>
      </c>
      <c r="Z139" s="309">
        <v>0</v>
      </c>
      <c r="AA139" s="309">
        <v>0</v>
      </c>
      <c r="AB139" s="309">
        <v>0</v>
      </c>
      <c r="AC139" s="309">
        <v>0</v>
      </c>
      <c r="AD139" s="309">
        <v>0</v>
      </c>
      <c r="AE139" s="309">
        <v>0</v>
      </c>
      <c r="AF139" s="309">
        <v>0</v>
      </c>
      <c r="AG139" s="309">
        <v>0</v>
      </c>
      <c r="AH139" s="309">
        <v>1</v>
      </c>
      <c r="AI139" s="309"/>
      <c r="AJ139" s="309"/>
      <c r="AK139" s="405">
        <v>0</v>
      </c>
      <c r="AL139" s="405">
        <v>0</v>
      </c>
      <c r="AM139" s="309">
        <v>0</v>
      </c>
      <c r="AN139" s="309">
        <v>0</v>
      </c>
      <c r="AO139" s="311">
        <f t="shared" si="3"/>
        <v>1</v>
      </c>
      <c r="AP139" s="311">
        <f t="shared" si="4"/>
        <v>0</v>
      </c>
      <c r="AQ139" s="311">
        <f t="shared" si="5"/>
        <v>1</v>
      </c>
      <c r="AR139" s="99"/>
      <c r="AU139" s="51"/>
    </row>
    <row r="140" spans="2:47" s="266" customFormat="1" x14ac:dyDescent="0.25">
      <c r="B140" s="402"/>
      <c r="C140" s="402"/>
      <c r="D140" s="402"/>
      <c r="E140" s="402"/>
      <c r="F140" s="402"/>
      <c r="G140" s="37"/>
      <c r="H140" s="284" t="s">
        <v>419</v>
      </c>
      <c r="I140" s="416">
        <v>43323.636805555558</v>
      </c>
      <c r="J140" s="318" t="s">
        <v>2</v>
      </c>
      <c r="K140" s="289">
        <v>1</v>
      </c>
      <c r="L140" s="287"/>
      <c r="M140" s="51"/>
      <c r="N140" s="314" t="s">
        <v>343</v>
      </c>
      <c r="O140" s="314">
        <v>423</v>
      </c>
      <c r="P140" s="314" t="s">
        <v>593</v>
      </c>
      <c r="Q140" s="311">
        <v>0</v>
      </c>
      <c r="R140" s="311">
        <v>0</v>
      </c>
      <c r="S140" s="311">
        <v>0</v>
      </c>
      <c r="T140" s="311">
        <v>0</v>
      </c>
      <c r="U140" s="309">
        <v>1</v>
      </c>
      <c r="V140" s="309"/>
      <c r="W140" s="405">
        <v>0</v>
      </c>
      <c r="X140" s="309">
        <v>0</v>
      </c>
      <c r="Y140" s="309">
        <v>0</v>
      </c>
      <c r="Z140" s="309">
        <v>0</v>
      </c>
      <c r="AA140" s="309">
        <v>0</v>
      </c>
      <c r="AB140" s="309">
        <v>0</v>
      </c>
      <c r="AC140" s="309">
        <v>0</v>
      </c>
      <c r="AD140" s="309">
        <v>0</v>
      </c>
      <c r="AE140" s="309">
        <v>0</v>
      </c>
      <c r="AF140" s="309">
        <v>0</v>
      </c>
      <c r="AG140" s="309">
        <v>1</v>
      </c>
      <c r="AH140" s="309">
        <v>0</v>
      </c>
      <c r="AI140" s="309"/>
      <c r="AJ140" s="309"/>
      <c r="AK140" s="405">
        <v>0</v>
      </c>
      <c r="AL140" s="405">
        <v>0</v>
      </c>
      <c r="AM140" s="309">
        <v>0</v>
      </c>
      <c r="AN140" s="309">
        <v>0</v>
      </c>
      <c r="AO140" s="311">
        <f t="shared" si="3"/>
        <v>1</v>
      </c>
      <c r="AP140" s="311">
        <f t="shared" si="4"/>
        <v>1</v>
      </c>
      <c r="AQ140" s="311">
        <f t="shared" si="5"/>
        <v>0</v>
      </c>
      <c r="AR140" s="99"/>
      <c r="AU140" s="51"/>
    </row>
    <row r="141" spans="2:47" s="266" customFormat="1" x14ac:dyDescent="0.25">
      <c r="B141" s="402"/>
      <c r="C141" s="402"/>
      <c r="D141" s="402"/>
      <c r="E141" s="402"/>
      <c r="F141" s="402"/>
      <c r="G141" s="37"/>
      <c r="H141" s="284"/>
      <c r="I141" s="416">
        <v>43328.361111111109</v>
      </c>
      <c r="J141" s="318" t="s">
        <v>2</v>
      </c>
      <c r="K141" s="289">
        <v>1</v>
      </c>
      <c r="L141" s="287"/>
      <c r="M141" s="51"/>
      <c r="N141" s="289" t="s">
        <v>34</v>
      </c>
      <c r="O141" s="289">
        <v>513</v>
      </c>
      <c r="P141" s="214" t="s">
        <v>485</v>
      </c>
      <c r="Q141" s="309">
        <v>0</v>
      </c>
      <c r="R141" s="309"/>
      <c r="S141" s="309"/>
      <c r="T141" s="309">
        <v>0</v>
      </c>
      <c r="U141" s="309"/>
      <c r="V141" s="309">
        <v>1</v>
      </c>
      <c r="W141" s="405">
        <v>0</v>
      </c>
      <c r="X141" s="309">
        <v>0</v>
      </c>
      <c r="Y141" s="309">
        <v>0</v>
      </c>
      <c r="Z141" s="309">
        <v>0</v>
      </c>
      <c r="AA141" s="309">
        <v>0</v>
      </c>
      <c r="AB141" s="309">
        <v>0</v>
      </c>
      <c r="AC141" s="309">
        <v>0</v>
      </c>
      <c r="AD141" s="309">
        <v>0</v>
      </c>
      <c r="AE141" s="309">
        <v>0</v>
      </c>
      <c r="AF141" s="309">
        <v>0</v>
      </c>
      <c r="AG141" s="309"/>
      <c r="AH141" s="309"/>
      <c r="AI141" s="309">
        <v>0</v>
      </c>
      <c r="AJ141" s="309">
        <v>1</v>
      </c>
      <c r="AK141" s="405">
        <v>0</v>
      </c>
      <c r="AL141" s="405">
        <v>0</v>
      </c>
      <c r="AM141" s="309">
        <v>0</v>
      </c>
      <c r="AN141" s="309">
        <v>0</v>
      </c>
      <c r="AO141" s="311">
        <f t="shared" si="3"/>
        <v>1</v>
      </c>
      <c r="AP141" s="311">
        <f t="shared" si="4"/>
        <v>0</v>
      </c>
      <c r="AQ141" s="311">
        <f t="shared" si="5"/>
        <v>1</v>
      </c>
      <c r="AR141" s="99"/>
      <c r="AU141" s="51"/>
    </row>
    <row r="142" spans="2:47" s="266" customFormat="1" x14ac:dyDescent="0.25">
      <c r="B142" s="402"/>
      <c r="C142" s="402"/>
      <c r="D142" s="402"/>
      <c r="E142" s="402"/>
      <c r="F142" s="402"/>
      <c r="G142" s="37"/>
      <c r="H142" s="284" t="s">
        <v>676</v>
      </c>
      <c r="I142" s="416">
        <v>43323.796527777777</v>
      </c>
      <c r="J142" s="318" t="s">
        <v>2</v>
      </c>
      <c r="K142" s="289">
        <v>1</v>
      </c>
      <c r="L142" s="287"/>
      <c r="M142" s="51"/>
      <c r="N142" s="314" t="s">
        <v>343</v>
      </c>
      <c r="O142" s="314">
        <v>405</v>
      </c>
      <c r="P142" s="314" t="s">
        <v>595</v>
      </c>
      <c r="Q142" s="311">
        <v>0</v>
      </c>
      <c r="R142" s="311">
        <v>0</v>
      </c>
      <c r="S142" s="311">
        <v>0</v>
      </c>
      <c r="T142" s="311">
        <v>0</v>
      </c>
      <c r="U142" s="309"/>
      <c r="V142" s="309">
        <v>1</v>
      </c>
      <c r="W142" s="405">
        <v>0</v>
      </c>
      <c r="X142" s="309">
        <v>0</v>
      </c>
      <c r="Y142" s="309">
        <v>0</v>
      </c>
      <c r="Z142" s="309">
        <v>0</v>
      </c>
      <c r="AA142" s="309">
        <v>0</v>
      </c>
      <c r="AB142" s="309">
        <v>0</v>
      </c>
      <c r="AC142" s="309">
        <v>0</v>
      </c>
      <c r="AD142" s="309">
        <v>0</v>
      </c>
      <c r="AE142" s="309">
        <v>0</v>
      </c>
      <c r="AF142" s="309">
        <v>0</v>
      </c>
      <c r="AG142" s="309"/>
      <c r="AH142" s="309"/>
      <c r="AI142" s="309">
        <v>0</v>
      </c>
      <c r="AJ142" s="309">
        <v>1</v>
      </c>
      <c r="AK142" s="405">
        <v>0</v>
      </c>
      <c r="AL142" s="405">
        <v>0</v>
      </c>
      <c r="AM142" s="309">
        <v>0</v>
      </c>
      <c r="AN142" s="309">
        <v>0</v>
      </c>
      <c r="AO142" s="311">
        <f t="shared" si="3"/>
        <v>1</v>
      </c>
      <c r="AP142" s="311">
        <f t="shared" si="4"/>
        <v>0</v>
      </c>
      <c r="AQ142" s="311">
        <f t="shared" si="5"/>
        <v>1</v>
      </c>
      <c r="AR142" s="99"/>
      <c r="AU142" s="51"/>
    </row>
    <row r="143" spans="2:47" s="266" customFormat="1" x14ac:dyDescent="0.25">
      <c r="B143" s="402"/>
      <c r="C143" s="402"/>
      <c r="D143" s="402"/>
      <c r="E143" s="402"/>
      <c r="F143" s="402"/>
      <c r="G143" s="37"/>
      <c r="H143" s="284" t="s">
        <v>554</v>
      </c>
      <c r="I143" s="416">
        <v>43323.800694444442</v>
      </c>
      <c r="J143" s="318" t="s">
        <v>1</v>
      </c>
      <c r="K143" s="289">
        <v>1</v>
      </c>
      <c r="L143" s="287"/>
      <c r="M143" s="51"/>
      <c r="N143" s="312" t="s">
        <v>29</v>
      </c>
      <c r="O143" s="313">
        <v>176</v>
      </c>
      <c r="P143" s="214" t="s">
        <v>262</v>
      </c>
      <c r="Q143" s="309">
        <v>0</v>
      </c>
      <c r="R143" s="309"/>
      <c r="S143" s="309"/>
      <c r="T143" s="309">
        <v>0</v>
      </c>
      <c r="U143" s="309"/>
      <c r="V143" s="309"/>
      <c r="W143" s="405">
        <v>1</v>
      </c>
      <c r="X143" s="309">
        <v>0</v>
      </c>
      <c r="Y143" s="309">
        <v>0</v>
      </c>
      <c r="Z143" s="309">
        <v>0</v>
      </c>
      <c r="AA143" s="309">
        <v>0</v>
      </c>
      <c r="AB143" s="309">
        <v>0</v>
      </c>
      <c r="AC143" s="309">
        <v>0</v>
      </c>
      <c r="AD143" s="309">
        <v>0</v>
      </c>
      <c r="AE143" s="309">
        <v>0</v>
      </c>
      <c r="AF143" s="309">
        <v>0</v>
      </c>
      <c r="AG143" s="309"/>
      <c r="AH143" s="309"/>
      <c r="AI143" s="309"/>
      <c r="AJ143" s="309"/>
      <c r="AK143" s="405">
        <v>0</v>
      </c>
      <c r="AL143" s="405">
        <v>1</v>
      </c>
      <c r="AM143" s="309">
        <v>0</v>
      </c>
      <c r="AN143" s="309">
        <v>0</v>
      </c>
      <c r="AO143" s="311">
        <f t="shared" si="3"/>
        <v>1</v>
      </c>
      <c r="AP143" s="311">
        <f t="shared" si="4"/>
        <v>0</v>
      </c>
      <c r="AQ143" s="311">
        <f t="shared" si="5"/>
        <v>1</v>
      </c>
      <c r="AR143" s="99"/>
      <c r="AU143" s="51"/>
    </row>
    <row r="144" spans="2:47" s="266" customFormat="1" x14ac:dyDescent="0.25">
      <c r="B144" s="402"/>
      <c r="C144" s="402"/>
      <c r="D144" s="402"/>
      <c r="E144" s="402"/>
      <c r="F144" s="402"/>
      <c r="G144" s="37"/>
      <c r="H144" s="284" t="s">
        <v>248</v>
      </c>
      <c r="I144" s="416">
        <v>43324.685416666667</v>
      </c>
      <c r="J144" s="318" t="s">
        <v>2</v>
      </c>
      <c r="K144" s="289">
        <v>1</v>
      </c>
      <c r="L144" s="287"/>
      <c r="M144" s="51"/>
      <c r="N144" s="312" t="s">
        <v>87</v>
      </c>
      <c r="O144" s="313">
        <v>447</v>
      </c>
      <c r="P144" s="214" t="s">
        <v>323</v>
      </c>
      <c r="Q144" s="309">
        <v>0</v>
      </c>
      <c r="R144" s="309"/>
      <c r="S144" s="309"/>
      <c r="T144" s="309">
        <v>0</v>
      </c>
      <c r="U144" s="309"/>
      <c r="V144" s="309"/>
      <c r="W144" s="405">
        <v>1</v>
      </c>
      <c r="X144" s="309">
        <v>0</v>
      </c>
      <c r="Y144" s="309">
        <v>0</v>
      </c>
      <c r="Z144" s="309">
        <v>0</v>
      </c>
      <c r="AA144" s="309">
        <v>0</v>
      </c>
      <c r="AB144" s="309">
        <v>0</v>
      </c>
      <c r="AC144" s="309">
        <v>0</v>
      </c>
      <c r="AD144" s="309">
        <v>0</v>
      </c>
      <c r="AE144" s="309">
        <v>0</v>
      </c>
      <c r="AF144" s="309">
        <v>0</v>
      </c>
      <c r="AG144" s="309"/>
      <c r="AH144" s="309"/>
      <c r="AI144" s="309"/>
      <c r="AJ144" s="309"/>
      <c r="AK144" s="405">
        <v>0</v>
      </c>
      <c r="AL144" s="405">
        <v>1</v>
      </c>
      <c r="AM144" s="309">
        <v>0</v>
      </c>
      <c r="AN144" s="309">
        <v>0</v>
      </c>
      <c r="AO144" s="311">
        <f t="shared" si="3"/>
        <v>1</v>
      </c>
      <c r="AP144" s="311">
        <f t="shared" si="4"/>
        <v>0</v>
      </c>
      <c r="AQ144" s="311">
        <f t="shared" si="5"/>
        <v>1</v>
      </c>
      <c r="AR144" s="99"/>
      <c r="AU144" s="51"/>
    </row>
    <row r="145" spans="2:47" s="266" customFormat="1" x14ac:dyDescent="0.25">
      <c r="B145" s="402"/>
      <c r="C145" s="402"/>
      <c r="D145" s="402"/>
      <c r="E145" s="402"/>
      <c r="F145" s="402"/>
      <c r="G145" s="37"/>
      <c r="H145" s="284"/>
      <c r="I145" s="416">
        <v>43329.592361111114</v>
      </c>
      <c r="J145" s="318" t="s">
        <v>2</v>
      </c>
      <c r="K145" s="289">
        <v>1</v>
      </c>
      <c r="L145" s="287"/>
      <c r="M145" s="51"/>
      <c r="N145" s="312" t="s">
        <v>7</v>
      </c>
      <c r="O145" s="313">
        <v>308</v>
      </c>
      <c r="P145" s="214" t="s">
        <v>122</v>
      </c>
      <c r="Q145" s="309">
        <v>0</v>
      </c>
      <c r="R145" s="309"/>
      <c r="S145" s="309"/>
      <c r="T145" s="309">
        <v>0</v>
      </c>
      <c r="U145" s="309"/>
      <c r="V145" s="309"/>
      <c r="W145" s="405">
        <v>1</v>
      </c>
      <c r="X145" s="309">
        <v>0</v>
      </c>
      <c r="Y145" s="309">
        <v>0</v>
      </c>
      <c r="Z145" s="309">
        <v>0</v>
      </c>
      <c r="AA145" s="309">
        <v>0</v>
      </c>
      <c r="AB145" s="309">
        <v>0</v>
      </c>
      <c r="AC145" s="309">
        <v>0</v>
      </c>
      <c r="AD145" s="309">
        <v>0</v>
      </c>
      <c r="AE145" s="309">
        <v>0</v>
      </c>
      <c r="AF145" s="309">
        <v>0</v>
      </c>
      <c r="AG145" s="309"/>
      <c r="AH145" s="309"/>
      <c r="AI145" s="309"/>
      <c r="AJ145" s="309"/>
      <c r="AK145" s="405">
        <v>1</v>
      </c>
      <c r="AL145" s="405">
        <v>0</v>
      </c>
      <c r="AM145" s="309">
        <v>0</v>
      </c>
      <c r="AN145" s="309">
        <v>0</v>
      </c>
      <c r="AO145" s="311">
        <f t="shared" ref="AO145:AO208" si="6">+SUM(Q145:X145)</f>
        <v>1</v>
      </c>
      <c r="AP145" s="311">
        <f t="shared" ref="AP145:AP208" si="7">+Y145+AA145+AC145+AE145+AG145+AI145+AK145+AM145</f>
        <v>1</v>
      </c>
      <c r="AQ145" s="311">
        <f t="shared" ref="AQ145:AQ208" si="8">+Z145+AB145+AD145+AF145+AH145+AJ145+AL145+AN145</f>
        <v>0</v>
      </c>
      <c r="AR145" s="99"/>
      <c r="AU145" s="51"/>
    </row>
    <row r="146" spans="2:47" s="266" customFormat="1" x14ac:dyDescent="0.25">
      <c r="B146" s="402"/>
      <c r="C146" s="402"/>
      <c r="D146" s="402"/>
      <c r="E146" s="402"/>
      <c r="F146" s="402"/>
      <c r="G146" s="37"/>
      <c r="H146" s="420" t="s">
        <v>556</v>
      </c>
      <c r="I146" s="421">
        <v>43325.524305555555</v>
      </c>
      <c r="J146" s="422" t="s">
        <v>2</v>
      </c>
      <c r="K146" s="293">
        <v>1</v>
      </c>
      <c r="L146" s="287"/>
      <c r="M146" s="51"/>
      <c r="N146" s="289" t="s">
        <v>183</v>
      </c>
      <c r="O146" s="289">
        <v>196</v>
      </c>
      <c r="P146" s="214" t="s">
        <v>176</v>
      </c>
      <c r="Q146" s="309">
        <v>0</v>
      </c>
      <c r="R146" s="309"/>
      <c r="S146" s="309"/>
      <c r="T146" s="309">
        <v>0</v>
      </c>
      <c r="U146" s="309"/>
      <c r="V146" s="309"/>
      <c r="W146" s="405">
        <v>1</v>
      </c>
      <c r="X146" s="309">
        <v>0</v>
      </c>
      <c r="Y146" s="309">
        <v>0</v>
      </c>
      <c r="Z146" s="309">
        <v>0</v>
      </c>
      <c r="AA146" s="309">
        <v>0</v>
      </c>
      <c r="AB146" s="309">
        <v>0</v>
      </c>
      <c r="AC146" s="309">
        <v>0</v>
      </c>
      <c r="AD146" s="309">
        <v>0</v>
      </c>
      <c r="AE146" s="309">
        <v>0</v>
      </c>
      <c r="AF146" s="309">
        <v>0</v>
      </c>
      <c r="AG146" s="309"/>
      <c r="AH146" s="309"/>
      <c r="AI146" s="309"/>
      <c r="AJ146" s="309"/>
      <c r="AK146" s="405">
        <v>0</v>
      </c>
      <c r="AL146" s="405">
        <v>1</v>
      </c>
      <c r="AM146" s="309">
        <v>0</v>
      </c>
      <c r="AN146" s="309">
        <v>0</v>
      </c>
      <c r="AO146" s="311">
        <f t="shared" si="6"/>
        <v>1</v>
      </c>
      <c r="AP146" s="311">
        <f t="shared" si="7"/>
        <v>0</v>
      </c>
      <c r="AQ146" s="311">
        <f t="shared" si="8"/>
        <v>1</v>
      </c>
      <c r="AR146" s="99"/>
      <c r="AU146" s="51"/>
    </row>
    <row r="147" spans="2:47" s="266" customFormat="1" x14ac:dyDescent="0.25">
      <c r="B147" s="402"/>
      <c r="C147" s="402"/>
      <c r="D147" s="402"/>
      <c r="E147" s="402"/>
      <c r="F147" s="402"/>
      <c r="G147" s="37"/>
      <c r="H147" s="420"/>
      <c r="I147" s="421">
        <v>43327.63958333333</v>
      </c>
      <c r="J147" s="422" t="s">
        <v>1</v>
      </c>
      <c r="K147" s="293">
        <v>1</v>
      </c>
      <c r="L147" s="287"/>
      <c r="M147" s="51"/>
      <c r="N147" s="289" t="s">
        <v>29</v>
      </c>
      <c r="O147" s="289">
        <v>471</v>
      </c>
      <c r="P147" s="214" t="s">
        <v>60</v>
      </c>
      <c r="Q147" s="309">
        <v>0</v>
      </c>
      <c r="R147" s="309"/>
      <c r="S147" s="309"/>
      <c r="T147" s="309">
        <v>0</v>
      </c>
      <c r="U147" s="309"/>
      <c r="V147" s="309"/>
      <c r="W147" s="405">
        <v>1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>
        <v>0</v>
      </c>
      <c r="AG147" s="309"/>
      <c r="AH147" s="309"/>
      <c r="AI147" s="309"/>
      <c r="AJ147" s="309"/>
      <c r="AK147" s="405">
        <v>0</v>
      </c>
      <c r="AL147" s="405">
        <v>1</v>
      </c>
      <c r="AM147" s="309">
        <v>0</v>
      </c>
      <c r="AN147" s="309">
        <v>0</v>
      </c>
      <c r="AO147" s="311">
        <f t="shared" si="6"/>
        <v>1</v>
      </c>
      <c r="AP147" s="311">
        <f t="shared" si="7"/>
        <v>0</v>
      </c>
      <c r="AQ147" s="311">
        <f t="shared" si="8"/>
        <v>1</v>
      </c>
      <c r="AR147" s="99"/>
      <c r="AU147" s="51"/>
    </row>
    <row r="148" spans="2:47" s="266" customFormat="1" x14ac:dyDescent="0.25">
      <c r="B148" s="402"/>
      <c r="C148" s="402"/>
      <c r="D148" s="402"/>
      <c r="E148" s="402"/>
      <c r="F148" s="402"/>
      <c r="G148" s="37"/>
      <c r="H148" s="420"/>
      <c r="I148" s="421">
        <v>43328.68472222222</v>
      </c>
      <c r="J148" s="422" t="s">
        <v>1</v>
      </c>
      <c r="K148" s="293">
        <v>1</v>
      </c>
      <c r="L148" s="287"/>
      <c r="M148" s="51"/>
      <c r="N148" s="314" t="s">
        <v>343</v>
      </c>
      <c r="O148" s="314">
        <v>553</v>
      </c>
      <c r="P148" s="314" t="s">
        <v>662</v>
      </c>
      <c r="Q148" s="311">
        <v>0</v>
      </c>
      <c r="R148" s="311">
        <v>0</v>
      </c>
      <c r="S148" s="311">
        <v>0</v>
      </c>
      <c r="T148" s="311">
        <v>0</v>
      </c>
      <c r="U148" s="311">
        <v>0</v>
      </c>
      <c r="V148" s="311">
        <v>0</v>
      </c>
      <c r="W148" s="405">
        <v>1</v>
      </c>
      <c r="X148" s="309">
        <v>0</v>
      </c>
      <c r="Y148" s="311">
        <v>0</v>
      </c>
      <c r="Z148" s="311">
        <v>0</v>
      </c>
      <c r="AA148" s="311">
        <v>0</v>
      </c>
      <c r="AB148" s="311">
        <v>0</v>
      </c>
      <c r="AC148" s="311">
        <v>0</v>
      </c>
      <c r="AD148" s="311">
        <v>0</v>
      </c>
      <c r="AE148" s="311">
        <v>0</v>
      </c>
      <c r="AF148" s="311">
        <v>0</v>
      </c>
      <c r="AG148" s="311">
        <v>0</v>
      </c>
      <c r="AH148" s="311">
        <v>0</v>
      </c>
      <c r="AI148" s="311">
        <v>0</v>
      </c>
      <c r="AJ148" s="311">
        <v>0</v>
      </c>
      <c r="AK148" s="405">
        <v>1</v>
      </c>
      <c r="AL148" s="405">
        <v>0</v>
      </c>
      <c r="AM148" s="309">
        <v>0</v>
      </c>
      <c r="AN148" s="309">
        <v>0</v>
      </c>
      <c r="AO148" s="311">
        <f t="shared" si="6"/>
        <v>1</v>
      </c>
      <c r="AP148" s="311">
        <f t="shared" si="7"/>
        <v>1</v>
      </c>
      <c r="AQ148" s="311">
        <f t="shared" si="8"/>
        <v>0</v>
      </c>
      <c r="AR148" s="99"/>
      <c r="AU148" s="51"/>
    </row>
    <row r="149" spans="2:47" s="266" customFormat="1" x14ac:dyDescent="0.25">
      <c r="B149" s="402"/>
      <c r="C149" s="402"/>
      <c r="D149" s="402"/>
      <c r="E149" s="402"/>
      <c r="F149" s="402"/>
      <c r="G149" s="37"/>
      <c r="H149" s="420"/>
      <c r="I149" s="421">
        <v>43333.618055555555</v>
      </c>
      <c r="J149" s="422" t="s">
        <v>2</v>
      </c>
      <c r="K149" s="293">
        <v>1</v>
      </c>
      <c r="L149" s="287"/>
      <c r="M149" s="51"/>
      <c r="N149" s="314" t="s">
        <v>34</v>
      </c>
      <c r="O149" s="314">
        <v>554</v>
      </c>
      <c r="P149" s="314" t="s">
        <v>663</v>
      </c>
      <c r="Q149" s="311">
        <v>0</v>
      </c>
      <c r="R149" s="311">
        <v>0</v>
      </c>
      <c r="S149" s="311">
        <v>0</v>
      </c>
      <c r="T149" s="311">
        <v>0</v>
      </c>
      <c r="U149" s="311">
        <v>0</v>
      </c>
      <c r="V149" s="311">
        <v>0</v>
      </c>
      <c r="W149" s="405">
        <v>1</v>
      </c>
      <c r="X149" s="309">
        <v>0</v>
      </c>
      <c r="Y149" s="311">
        <v>0</v>
      </c>
      <c r="Z149" s="311">
        <v>0</v>
      </c>
      <c r="AA149" s="311">
        <v>0</v>
      </c>
      <c r="AB149" s="311">
        <v>0</v>
      </c>
      <c r="AC149" s="311">
        <v>0</v>
      </c>
      <c r="AD149" s="311">
        <v>0</v>
      </c>
      <c r="AE149" s="311">
        <v>0</v>
      </c>
      <c r="AF149" s="311">
        <v>0</v>
      </c>
      <c r="AG149" s="311">
        <v>0</v>
      </c>
      <c r="AH149" s="311">
        <v>0</v>
      </c>
      <c r="AI149" s="311">
        <v>0</v>
      </c>
      <c r="AJ149" s="311">
        <v>0</v>
      </c>
      <c r="AK149" s="405">
        <v>1</v>
      </c>
      <c r="AL149" s="405">
        <v>0</v>
      </c>
      <c r="AM149" s="309">
        <v>0</v>
      </c>
      <c r="AN149" s="309">
        <v>0</v>
      </c>
      <c r="AO149" s="311">
        <f t="shared" si="6"/>
        <v>1</v>
      </c>
      <c r="AP149" s="311">
        <f t="shared" si="7"/>
        <v>1</v>
      </c>
      <c r="AQ149" s="311">
        <f t="shared" si="8"/>
        <v>0</v>
      </c>
      <c r="AR149" s="99"/>
      <c r="AU149" s="51"/>
    </row>
    <row r="150" spans="2:47" s="266" customFormat="1" ht="24" x14ac:dyDescent="0.25">
      <c r="B150" s="402"/>
      <c r="C150" s="402"/>
      <c r="D150" s="402"/>
      <c r="E150" s="402"/>
      <c r="F150" s="402"/>
      <c r="G150" s="37"/>
      <c r="H150" s="420"/>
      <c r="I150" s="421">
        <v>43339.481249999997</v>
      </c>
      <c r="J150" s="422" t="s">
        <v>2</v>
      </c>
      <c r="K150" s="293">
        <v>1</v>
      </c>
      <c r="L150" s="287"/>
      <c r="M150" s="51"/>
      <c r="N150" s="289" t="s">
        <v>7</v>
      </c>
      <c r="O150" s="289">
        <v>268</v>
      </c>
      <c r="P150" s="214" t="s">
        <v>43</v>
      </c>
      <c r="Q150" s="309">
        <v>0</v>
      </c>
      <c r="R150" s="309"/>
      <c r="S150" s="309"/>
      <c r="T150" s="309">
        <v>0</v>
      </c>
      <c r="U150" s="309"/>
      <c r="V150" s="309"/>
      <c r="W150" s="405">
        <v>0</v>
      </c>
      <c r="X150" s="309">
        <v>1</v>
      </c>
      <c r="Y150" s="309">
        <v>0</v>
      </c>
      <c r="Z150" s="309">
        <v>0</v>
      </c>
      <c r="AA150" s="309">
        <v>0</v>
      </c>
      <c r="AB150" s="309">
        <v>0</v>
      </c>
      <c r="AC150" s="309">
        <v>0</v>
      </c>
      <c r="AD150" s="309">
        <v>0</v>
      </c>
      <c r="AE150" s="309">
        <v>0</v>
      </c>
      <c r="AF150" s="309">
        <v>0</v>
      </c>
      <c r="AG150" s="309"/>
      <c r="AH150" s="309"/>
      <c r="AI150" s="309"/>
      <c r="AJ150" s="309"/>
      <c r="AK150" s="405">
        <v>0</v>
      </c>
      <c r="AL150" s="405">
        <v>0</v>
      </c>
      <c r="AM150" s="309">
        <v>0</v>
      </c>
      <c r="AN150" s="309">
        <v>1</v>
      </c>
      <c r="AO150" s="311">
        <f t="shared" si="6"/>
        <v>1</v>
      </c>
      <c r="AP150" s="311">
        <f t="shared" si="7"/>
        <v>0</v>
      </c>
      <c r="AQ150" s="311">
        <f t="shared" si="8"/>
        <v>1</v>
      </c>
      <c r="AR150" s="99"/>
      <c r="AU150" s="51"/>
    </row>
    <row r="151" spans="2:47" s="266" customFormat="1" x14ac:dyDescent="0.25">
      <c r="B151" s="403"/>
      <c r="C151" s="403"/>
      <c r="D151" s="403"/>
      <c r="E151" s="403"/>
      <c r="F151" s="403"/>
      <c r="G151" s="37"/>
      <c r="H151" s="420"/>
      <c r="I151" s="421">
        <v>43339.51458333333</v>
      </c>
      <c r="J151" s="422" t="s">
        <v>1</v>
      </c>
      <c r="K151" s="293">
        <v>1</v>
      </c>
      <c r="L151" s="287"/>
      <c r="M151" s="51"/>
      <c r="N151" s="312" t="s">
        <v>96</v>
      </c>
      <c r="O151" s="313">
        <v>141</v>
      </c>
      <c r="P151" s="214" t="s">
        <v>97</v>
      </c>
      <c r="Q151" s="309">
        <v>0</v>
      </c>
      <c r="R151" s="309"/>
      <c r="S151" s="309"/>
      <c r="T151" s="309">
        <v>0</v>
      </c>
      <c r="U151" s="309"/>
      <c r="V151" s="309"/>
      <c r="W151" s="405">
        <v>0</v>
      </c>
      <c r="X151" s="309">
        <v>1</v>
      </c>
      <c r="Y151" s="309">
        <v>0</v>
      </c>
      <c r="Z151" s="309">
        <v>0</v>
      </c>
      <c r="AA151" s="309">
        <v>0</v>
      </c>
      <c r="AB151" s="309">
        <v>0</v>
      </c>
      <c r="AC151" s="309">
        <v>0</v>
      </c>
      <c r="AD151" s="309">
        <v>0</v>
      </c>
      <c r="AE151" s="309">
        <v>0</v>
      </c>
      <c r="AF151" s="309">
        <v>0</v>
      </c>
      <c r="AG151" s="309"/>
      <c r="AH151" s="309"/>
      <c r="AI151" s="309"/>
      <c r="AJ151" s="309"/>
      <c r="AK151" s="405">
        <v>0</v>
      </c>
      <c r="AL151" s="405">
        <v>0</v>
      </c>
      <c r="AM151" s="309">
        <v>1</v>
      </c>
      <c r="AN151" s="309">
        <v>0</v>
      </c>
      <c r="AO151" s="311">
        <f t="shared" si="6"/>
        <v>1</v>
      </c>
      <c r="AP151" s="311">
        <f t="shared" si="7"/>
        <v>1</v>
      </c>
      <c r="AQ151" s="311">
        <f t="shared" si="8"/>
        <v>0</v>
      </c>
      <c r="AR151" s="99"/>
      <c r="AU151" s="51"/>
    </row>
    <row r="152" spans="2:47" s="266" customFormat="1" x14ac:dyDescent="0.25">
      <c r="B152" s="403"/>
      <c r="C152" s="403"/>
      <c r="D152" s="403"/>
      <c r="E152" s="403"/>
      <c r="F152" s="403"/>
      <c r="G152" s="37"/>
      <c r="H152" s="420"/>
      <c r="I152" s="421">
        <v>43339.53125</v>
      </c>
      <c r="J152" s="422" t="s">
        <v>2</v>
      </c>
      <c r="K152" s="293">
        <v>1</v>
      </c>
      <c r="L152" s="287"/>
      <c r="M152" s="51"/>
      <c r="N152" s="314" t="s">
        <v>343</v>
      </c>
      <c r="O152" s="314">
        <v>410</v>
      </c>
      <c r="P152" s="314" t="s">
        <v>568</v>
      </c>
      <c r="Q152" s="311">
        <v>0</v>
      </c>
      <c r="R152" s="311">
        <v>0</v>
      </c>
      <c r="S152" s="311">
        <v>0</v>
      </c>
      <c r="T152" s="311">
        <v>0</v>
      </c>
      <c r="U152" s="309"/>
      <c r="V152" s="309"/>
      <c r="W152" s="405">
        <v>0</v>
      </c>
      <c r="X152" s="309">
        <v>1</v>
      </c>
      <c r="Y152" s="309">
        <v>0</v>
      </c>
      <c r="Z152" s="309">
        <v>0</v>
      </c>
      <c r="AA152" s="309">
        <v>0</v>
      </c>
      <c r="AB152" s="309">
        <v>0</v>
      </c>
      <c r="AC152" s="309">
        <v>0</v>
      </c>
      <c r="AD152" s="309">
        <v>0</v>
      </c>
      <c r="AE152" s="309">
        <v>0</v>
      </c>
      <c r="AF152" s="309">
        <v>0</v>
      </c>
      <c r="AG152" s="309"/>
      <c r="AH152" s="309"/>
      <c r="AI152" s="309"/>
      <c r="AJ152" s="309"/>
      <c r="AK152" s="405">
        <v>0</v>
      </c>
      <c r="AL152" s="405">
        <v>0</v>
      </c>
      <c r="AM152" s="309">
        <v>1</v>
      </c>
      <c r="AN152" s="309">
        <v>0</v>
      </c>
      <c r="AO152" s="311">
        <f t="shared" si="6"/>
        <v>1</v>
      </c>
      <c r="AP152" s="311">
        <f t="shared" si="7"/>
        <v>1</v>
      </c>
      <c r="AQ152" s="311">
        <f t="shared" si="8"/>
        <v>0</v>
      </c>
      <c r="AR152" s="99"/>
      <c r="AU152" s="51"/>
    </row>
    <row r="153" spans="2:47" s="266" customFormat="1" x14ac:dyDescent="0.25">
      <c r="B153" s="403"/>
      <c r="C153" s="403"/>
      <c r="D153" s="403"/>
      <c r="E153" s="403"/>
      <c r="F153" s="403"/>
      <c r="G153" s="37"/>
      <c r="H153" s="420"/>
      <c r="I153" s="421">
        <v>43340.697222222225</v>
      </c>
      <c r="J153" s="422" t="s">
        <v>1</v>
      </c>
      <c r="K153" s="293">
        <v>1</v>
      </c>
      <c r="L153" s="287"/>
      <c r="M153" s="51"/>
      <c r="N153" s="314" t="s">
        <v>343</v>
      </c>
      <c r="O153" s="314">
        <v>408</v>
      </c>
      <c r="P153" s="314" t="s">
        <v>580</v>
      </c>
      <c r="Q153" s="311">
        <v>0</v>
      </c>
      <c r="R153" s="311">
        <v>0</v>
      </c>
      <c r="S153" s="311">
        <v>0</v>
      </c>
      <c r="T153" s="311">
        <v>0</v>
      </c>
      <c r="U153" s="309"/>
      <c r="V153" s="309"/>
      <c r="W153" s="405">
        <v>0</v>
      </c>
      <c r="X153" s="309">
        <v>1</v>
      </c>
      <c r="Y153" s="309">
        <v>0</v>
      </c>
      <c r="Z153" s="309">
        <v>0</v>
      </c>
      <c r="AA153" s="309">
        <v>0</v>
      </c>
      <c r="AB153" s="309">
        <v>0</v>
      </c>
      <c r="AC153" s="309">
        <v>0</v>
      </c>
      <c r="AD153" s="309">
        <v>0</v>
      </c>
      <c r="AE153" s="309">
        <v>0</v>
      </c>
      <c r="AF153" s="309">
        <v>0</v>
      </c>
      <c r="AG153" s="309"/>
      <c r="AH153" s="309"/>
      <c r="AI153" s="309"/>
      <c r="AJ153" s="309"/>
      <c r="AK153" s="405">
        <v>0</v>
      </c>
      <c r="AL153" s="405">
        <v>0</v>
      </c>
      <c r="AM153" s="309">
        <v>1</v>
      </c>
      <c r="AN153" s="309">
        <v>0</v>
      </c>
      <c r="AO153" s="311">
        <f t="shared" si="6"/>
        <v>1</v>
      </c>
      <c r="AP153" s="311">
        <f t="shared" si="7"/>
        <v>1</v>
      </c>
      <c r="AQ153" s="311">
        <f t="shared" si="8"/>
        <v>0</v>
      </c>
      <c r="AR153" s="99"/>
      <c r="AU153" s="51"/>
    </row>
    <row r="154" spans="2:47" s="266" customFormat="1" x14ac:dyDescent="0.25">
      <c r="B154" s="403"/>
      <c r="C154" s="403"/>
      <c r="D154" s="403"/>
      <c r="E154" s="403"/>
      <c r="F154" s="403"/>
      <c r="G154" s="37"/>
      <c r="H154" s="420"/>
      <c r="I154" s="421">
        <v>43343.522916666669</v>
      </c>
      <c r="J154" s="422" t="s">
        <v>1</v>
      </c>
      <c r="K154" s="293">
        <v>1</v>
      </c>
      <c r="L154" s="287"/>
      <c r="M154" s="51"/>
      <c r="N154" s="314" t="s">
        <v>343</v>
      </c>
      <c r="O154" s="314">
        <v>404</v>
      </c>
      <c r="P154" s="314" t="s">
        <v>584</v>
      </c>
      <c r="Q154" s="311">
        <v>0</v>
      </c>
      <c r="R154" s="311">
        <v>0</v>
      </c>
      <c r="S154" s="311">
        <v>0</v>
      </c>
      <c r="T154" s="311">
        <v>0</v>
      </c>
      <c r="U154" s="309"/>
      <c r="V154" s="309"/>
      <c r="W154" s="405">
        <v>0</v>
      </c>
      <c r="X154" s="309">
        <v>1</v>
      </c>
      <c r="Y154" s="309">
        <v>0</v>
      </c>
      <c r="Z154" s="309">
        <v>0</v>
      </c>
      <c r="AA154" s="309">
        <v>0</v>
      </c>
      <c r="AB154" s="309">
        <v>0</v>
      </c>
      <c r="AC154" s="309">
        <v>0</v>
      </c>
      <c r="AD154" s="309">
        <v>0</v>
      </c>
      <c r="AE154" s="309">
        <v>0</v>
      </c>
      <c r="AF154" s="309">
        <v>0</v>
      </c>
      <c r="AG154" s="309"/>
      <c r="AH154" s="309"/>
      <c r="AI154" s="309"/>
      <c r="AJ154" s="309"/>
      <c r="AK154" s="405">
        <v>0</v>
      </c>
      <c r="AL154" s="405">
        <v>0</v>
      </c>
      <c r="AM154" s="309">
        <v>1</v>
      </c>
      <c r="AN154" s="309">
        <v>0</v>
      </c>
      <c r="AO154" s="311">
        <f t="shared" si="6"/>
        <v>1</v>
      </c>
      <c r="AP154" s="311">
        <f t="shared" si="7"/>
        <v>1</v>
      </c>
      <c r="AQ154" s="311">
        <f t="shared" si="8"/>
        <v>0</v>
      </c>
      <c r="AR154" s="99"/>
      <c r="AU154" s="51"/>
    </row>
    <row r="155" spans="2:47" s="266" customFormat="1" x14ac:dyDescent="0.25">
      <c r="B155" s="403"/>
      <c r="C155" s="403"/>
      <c r="D155" s="403"/>
      <c r="E155" s="403"/>
      <c r="F155" s="403"/>
      <c r="G155" s="37"/>
      <c r="H155" s="284" t="s">
        <v>288</v>
      </c>
      <c r="I155" s="416">
        <v>43325.588888888888</v>
      </c>
      <c r="J155" s="318" t="s">
        <v>1</v>
      </c>
      <c r="K155" s="289">
        <v>1</v>
      </c>
      <c r="L155" s="287"/>
      <c r="M155" s="51"/>
      <c r="N155" s="314" t="s">
        <v>343</v>
      </c>
      <c r="O155" s="314">
        <v>414</v>
      </c>
      <c r="P155" s="314" t="s">
        <v>591</v>
      </c>
      <c r="Q155" s="311">
        <v>0</v>
      </c>
      <c r="R155" s="311">
        <v>0</v>
      </c>
      <c r="S155" s="311">
        <v>0</v>
      </c>
      <c r="T155" s="311">
        <v>0</v>
      </c>
      <c r="U155" s="309"/>
      <c r="V155" s="309"/>
      <c r="W155" s="405">
        <v>0</v>
      </c>
      <c r="X155" s="309">
        <v>1</v>
      </c>
      <c r="Y155" s="309">
        <v>0</v>
      </c>
      <c r="Z155" s="309">
        <v>0</v>
      </c>
      <c r="AA155" s="309">
        <v>0</v>
      </c>
      <c r="AB155" s="309">
        <v>0</v>
      </c>
      <c r="AC155" s="309">
        <v>0</v>
      </c>
      <c r="AD155" s="309">
        <v>0</v>
      </c>
      <c r="AE155" s="309">
        <v>0</v>
      </c>
      <c r="AF155" s="309">
        <v>0</v>
      </c>
      <c r="AG155" s="309"/>
      <c r="AH155" s="309"/>
      <c r="AI155" s="309"/>
      <c r="AJ155" s="309"/>
      <c r="AK155" s="405">
        <v>0</v>
      </c>
      <c r="AL155" s="405">
        <v>0</v>
      </c>
      <c r="AM155" s="309">
        <v>1</v>
      </c>
      <c r="AN155" s="309">
        <v>0</v>
      </c>
      <c r="AO155" s="311">
        <f t="shared" si="6"/>
        <v>1</v>
      </c>
      <c r="AP155" s="311">
        <f t="shared" si="7"/>
        <v>1</v>
      </c>
      <c r="AQ155" s="311">
        <f t="shared" si="8"/>
        <v>0</v>
      </c>
      <c r="AR155" s="99"/>
      <c r="AU155" s="51"/>
    </row>
    <row r="156" spans="2:47" s="266" customFormat="1" x14ac:dyDescent="0.25">
      <c r="B156" s="403"/>
      <c r="C156" s="403"/>
      <c r="D156" s="403"/>
      <c r="E156" s="403"/>
      <c r="F156" s="403"/>
      <c r="G156" s="37"/>
      <c r="H156" s="284"/>
      <c r="I156" s="416">
        <v>43335.69027777778</v>
      </c>
      <c r="J156" s="318" t="s">
        <v>1</v>
      </c>
      <c r="K156" s="289">
        <v>1</v>
      </c>
      <c r="L156" s="287"/>
      <c r="M156" s="51"/>
      <c r="N156" s="314" t="s">
        <v>34</v>
      </c>
      <c r="O156" s="314">
        <v>556</v>
      </c>
      <c r="P156" s="314" t="s">
        <v>665</v>
      </c>
      <c r="Q156" s="311">
        <v>0</v>
      </c>
      <c r="R156" s="311">
        <v>0</v>
      </c>
      <c r="S156" s="311">
        <v>0</v>
      </c>
      <c r="T156" s="311">
        <v>0</v>
      </c>
      <c r="U156" s="311">
        <v>0</v>
      </c>
      <c r="V156" s="311">
        <v>0</v>
      </c>
      <c r="W156" s="405">
        <v>0</v>
      </c>
      <c r="X156" s="309">
        <v>1</v>
      </c>
      <c r="Y156" s="311">
        <v>0</v>
      </c>
      <c r="Z156" s="311">
        <v>0</v>
      </c>
      <c r="AA156" s="311">
        <v>0</v>
      </c>
      <c r="AB156" s="311">
        <v>0</v>
      </c>
      <c r="AC156" s="311">
        <v>0</v>
      </c>
      <c r="AD156" s="311">
        <v>0</v>
      </c>
      <c r="AE156" s="311">
        <v>0</v>
      </c>
      <c r="AF156" s="311">
        <v>0</v>
      </c>
      <c r="AG156" s="311">
        <v>0</v>
      </c>
      <c r="AH156" s="311">
        <v>0</v>
      </c>
      <c r="AI156" s="311">
        <v>0</v>
      </c>
      <c r="AJ156" s="311">
        <v>0</v>
      </c>
      <c r="AK156" s="405">
        <v>0</v>
      </c>
      <c r="AL156" s="405">
        <v>0</v>
      </c>
      <c r="AM156" s="309">
        <v>1</v>
      </c>
      <c r="AN156" s="309">
        <v>0</v>
      </c>
      <c r="AO156" s="311">
        <f t="shared" si="6"/>
        <v>1</v>
      </c>
      <c r="AP156" s="311">
        <f t="shared" si="7"/>
        <v>1</v>
      </c>
      <c r="AQ156" s="311">
        <f t="shared" si="8"/>
        <v>0</v>
      </c>
      <c r="AR156" s="99"/>
      <c r="AU156" s="51"/>
    </row>
    <row r="157" spans="2:47" s="266" customFormat="1" x14ac:dyDescent="0.25">
      <c r="B157" s="403"/>
      <c r="C157" s="403"/>
      <c r="D157" s="403"/>
      <c r="E157" s="403"/>
      <c r="F157" s="403"/>
      <c r="G157" s="37"/>
      <c r="H157" s="284"/>
      <c r="I157" s="416">
        <v>43336.620833333334</v>
      </c>
      <c r="J157" s="318" t="s">
        <v>1</v>
      </c>
      <c r="K157" s="289">
        <v>1</v>
      </c>
      <c r="L157" s="287"/>
      <c r="M157" s="51"/>
      <c r="N157" s="312" t="s">
        <v>7</v>
      </c>
      <c r="O157" s="313">
        <v>166</v>
      </c>
      <c r="P157" s="214" t="s">
        <v>23</v>
      </c>
      <c r="Q157" s="309">
        <v>0</v>
      </c>
      <c r="R157" s="309"/>
      <c r="S157" s="309"/>
      <c r="T157" s="309">
        <v>0</v>
      </c>
      <c r="U157" s="309"/>
      <c r="V157" s="309"/>
      <c r="W157" s="405">
        <v>0</v>
      </c>
      <c r="X157" s="309">
        <v>0</v>
      </c>
      <c r="Y157" s="309">
        <v>0</v>
      </c>
      <c r="Z157" s="309">
        <v>0</v>
      </c>
      <c r="AA157" s="309">
        <v>0</v>
      </c>
      <c r="AB157" s="309">
        <v>0</v>
      </c>
      <c r="AC157" s="309">
        <v>0</v>
      </c>
      <c r="AD157" s="309">
        <v>0</v>
      </c>
      <c r="AE157" s="309">
        <v>0</v>
      </c>
      <c r="AF157" s="309">
        <v>0</v>
      </c>
      <c r="AG157" s="309"/>
      <c r="AH157" s="309"/>
      <c r="AI157" s="309"/>
      <c r="AJ157" s="309"/>
      <c r="AK157" s="405">
        <v>0</v>
      </c>
      <c r="AL157" s="405">
        <v>0</v>
      </c>
      <c r="AM157" s="309">
        <v>0</v>
      </c>
      <c r="AN157" s="309">
        <v>0</v>
      </c>
      <c r="AO157" s="311">
        <f t="shared" si="6"/>
        <v>0</v>
      </c>
      <c r="AP157" s="311">
        <f t="shared" si="7"/>
        <v>0</v>
      </c>
      <c r="AQ157" s="311">
        <f t="shared" si="8"/>
        <v>0</v>
      </c>
      <c r="AR157" s="99"/>
      <c r="AU157" s="51"/>
    </row>
    <row r="158" spans="2:47" s="266" customFormat="1" x14ac:dyDescent="0.25">
      <c r="B158" s="403"/>
      <c r="C158" s="403"/>
      <c r="D158" s="403"/>
      <c r="E158" s="403"/>
      <c r="F158" s="403"/>
      <c r="G158" s="37"/>
      <c r="H158" s="284" t="s">
        <v>677</v>
      </c>
      <c r="I158" s="416">
        <v>43325.658333333333</v>
      </c>
      <c r="J158" s="318" t="s">
        <v>1</v>
      </c>
      <c r="K158" s="289">
        <v>1</v>
      </c>
      <c r="L158" s="287"/>
      <c r="M158" s="51"/>
      <c r="N158" s="312" t="s">
        <v>39</v>
      </c>
      <c r="O158" s="313">
        <v>177</v>
      </c>
      <c r="P158" s="214" t="s">
        <v>130</v>
      </c>
      <c r="Q158" s="309">
        <v>0</v>
      </c>
      <c r="R158" s="309"/>
      <c r="S158" s="309"/>
      <c r="T158" s="309">
        <v>0</v>
      </c>
      <c r="U158" s="309"/>
      <c r="V158" s="309"/>
      <c r="W158" s="405">
        <v>0</v>
      </c>
      <c r="X158" s="309">
        <v>0</v>
      </c>
      <c r="Y158" s="309">
        <v>0</v>
      </c>
      <c r="Z158" s="309">
        <v>0</v>
      </c>
      <c r="AA158" s="309">
        <v>0</v>
      </c>
      <c r="AB158" s="309">
        <v>0</v>
      </c>
      <c r="AC158" s="309">
        <v>0</v>
      </c>
      <c r="AD158" s="309">
        <v>0</v>
      </c>
      <c r="AE158" s="309">
        <v>0</v>
      </c>
      <c r="AF158" s="309">
        <v>0</v>
      </c>
      <c r="AG158" s="309"/>
      <c r="AH158" s="309"/>
      <c r="AI158" s="309"/>
      <c r="AJ158" s="309"/>
      <c r="AK158" s="405">
        <v>0</v>
      </c>
      <c r="AL158" s="405">
        <v>0</v>
      </c>
      <c r="AM158" s="309">
        <v>0</v>
      </c>
      <c r="AN158" s="309">
        <v>0</v>
      </c>
      <c r="AO158" s="311">
        <f t="shared" si="6"/>
        <v>0</v>
      </c>
      <c r="AP158" s="311">
        <f t="shared" si="7"/>
        <v>0</v>
      </c>
      <c r="AQ158" s="311">
        <f t="shared" si="8"/>
        <v>0</v>
      </c>
      <c r="AR158" s="99"/>
      <c r="AU158" s="51"/>
    </row>
    <row r="159" spans="2:47" s="266" customFormat="1" ht="24" x14ac:dyDescent="0.25">
      <c r="B159" s="403"/>
      <c r="C159" s="403"/>
      <c r="D159" s="403"/>
      <c r="E159" s="403"/>
      <c r="F159" s="403"/>
      <c r="G159" s="37"/>
      <c r="H159" s="284"/>
      <c r="I159" s="416">
        <v>43333.602777777778</v>
      </c>
      <c r="J159" s="318" t="s">
        <v>1</v>
      </c>
      <c r="K159" s="289">
        <v>1</v>
      </c>
      <c r="L159" s="287"/>
      <c r="M159" s="51"/>
      <c r="N159" s="289" t="s">
        <v>54</v>
      </c>
      <c r="O159" s="289">
        <v>452</v>
      </c>
      <c r="P159" s="289" t="s">
        <v>263</v>
      </c>
      <c r="Q159" s="309">
        <v>0</v>
      </c>
      <c r="R159" s="309"/>
      <c r="S159" s="309"/>
      <c r="T159" s="309">
        <v>0</v>
      </c>
      <c r="U159" s="309"/>
      <c r="V159" s="309"/>
      <c r="W159" s="405">
        <v>0</v>
      </c>
      <c r="X159" s="309">
        <v>0</v>
      </c>
      <c r="Y159" s="309">
        <v>0</v>
      </c>
      <c r="Z159" s="309">
        <v>0</v>
      </c>
      <c r="AA159" s="309">
        <v>0</v>
      </c>
      <c r="AB159" s="309">
        <v>0</v>
      </c>
      <c r="AC159" s="309">
        <v>0</v>
      </c>
      <c r="AD159" s="309">
        <v>0</v>
      </c>
      <c r="AE159" s="309">
        <v>0</v>
      </c>
      <c r="AF159" s="309">
        <v>0</v>
      </c>
      <c r="AG159" s="309"/>
      <c r="AH159" s="309"/>
      <c r="AI159" s="309"/>
      <c r="AJ159" s="309"/>
      <c r="AK159" s="405">
        <v>0</v>
      </c>
      <c r="AL159" s="405">
        <v>0</v>
      </c>
      <c r="AM159" s="309">
        <v>0</v>
      </c>
      <c r="AN159" s="309">
        <v>0</v>
      </c>
      <c r="AO159" s="311">
        <f t="shared" si="6"/>
        <v>0</v>
      </c>
      <c r="AP159" s="311">
        <f t="shared" si="7"/>
        <v>0</v>
      </c>
      <c r="AQ159" s="311">
        <f t="shared" si="8"/>
        <v>0</v>
      </c>
      <c r="AR159" s="99"/>
      <c r="AU159" s="51"/>
    </row>
    <row r="160" spans="2:47" s="266" customFormat="1" x14ac:dyDescent="0.25">
      <c r="B160" s="403"/>
      <c r="C160" s="403"/>
      <c r="D160" s="403"/>
      <c r="E160" s="403"/>
      <c r="F160" s="403"/>
      <c r="G160" s="37"/>
      <c r="H160" s="284" t="s">
        <v>302</v>
      </c>
      <c r="I160" s="416">
        <v>43325.713194444441</v>
      </c>
      <c r="J160" s="318" t="s">
        <v>2</v>
      </c>
      <c r="K160" s="289">
        <v>1</v>
      </c>
      <c r="L160" s="287"/>
      <c r="M160" s="51"/>
      <c r="N160" s="312" t="s">
        <v>65</v>
      </c>
      <c r="O160" s="313">
        <v>148</v>
      </c>
      <c r="P160" s="214" t="s">
        <v>66</v>
      </c>
      <c r="Q160" s="309">
        <v>0</v>
      </c>
      <c r="R160" s="309"/>
      <c r="S160" s="309"/>
      <c r="T160" s="309">
        <v>0</v>
      </c>
      <c r="U160" s="309"/>
      <c r="V160" s="309"/>
      <c r="W160" s="405">
        <v>0</v>
      </c>
      <c r="X160" s="309">
        <v>0</v>
      </c>
      <c r="Y160" s="309">
        <v>0</v>
      </c>
      <c r="Z160" s="309">
        <v>0</v>
      </c>
      <c r="AA160" s="309">
        <v>0</v>
      </c>
      <c r="AB160" s="309">
        <v>0</v>
      </c>
      <c r="AC160" s="309">
        <v>0</v>
      </c>
      <c r="AD160" s="309">
        <v>0</v>
      </c>
      <c r="AE160" s="309">
        <v>0</v>
      </c>
      <c r="AF160" s="309">
        <v>0</v>
      </c>
      <c r="AG160" s="309"/>
      <c r="AH160" s="309"/>
      <c r="AI160" s="309"/>
      <c r="AJ160" s="309"/>
      <c r="AK160" s="405">
        <v>0</v>
      </c>
      <c r="AL160" s="405">
        <v>0</v>
      </c>
      <c r="AM160" s="309">
        <v>0</v>
      </c>
      <c r="AN160" s="309">
        <v>0</v>
      </c>
      <c r="AO160" s="311">
        <f t="shared" si="6"/>
        <v>0</v>
      </c>
      <c r="AP160" s="311">
        <f t="shared" si="7"/>
        <v>0</v>
      </c>
      <c r="AQ160" s="311">
        <f t="shared" si="8"/>
        <v>0</v>
      </c>
      <c r="AR160" s="99"/>
      <c r="AU160" s="51"/>
    </row>
    <row r="161" spans="2:47" s="266" customFormat="1" ht="24" x14ac:dyDescent="0.25">
      <c r="B161" s="403"/>
      <c r="C161" s="403"/>
      <c r="D161" s="403"/>
      <c r="E161" s="403"/>
      <c r="F161" s="403"/>
      <c r="G161" s="37"/>
      <c r="H161" s="284"/>
      <c r="I161" s="416">
        <v>43325.713888888888</v>
      </c>
      <c r="J161" s="318" t="s">
        <v>2</v>
      </c>
      <c r="K161" s="289">
        <v>1</v>
      </c>
      <c r="L161" s="287"/>
      <c r="M161" s="51"/>
      <c r="N161" s="312" t="s">
        <v>7</v>
      </c>
      <c r="O161" s="313">
        <v>171</v>
      </c>
      <c r="P161" s="214" t="s">
        <v>89</v>
      </c>
      <c r="Q161" s="309">
        <v>0</v>
      </c>
      <c r="R161" s="309"/>
      <c r="S161" s="309"/>
      <c r="T161" s="309">
        <v>0</v>
      </c>
      <c r="U161" s="309"/>
      <c r="V161" s="309"/>
      <c r="W161" s="405">
        <v>0</v>
      </c>
      <c r="X161" s="309">
        <v>0</v>
      </c>
      <c r="Y161" s="309">
        <v>0</v>
      </c>
      <c r="Z161" s="309">
        <v>0</v>
      </c>
      <c r="AA161" s="309">
        <v>0</v>
      </c>
      <c r="AB161" s="309">
        <v>0</v>
      </c>
      <c r="AC161" s="309">
        <v>0</v>
      </c>
      <c r="AD161" s="309">
        <v>0</v>
      </c>
      <c r="AE161" s="309">
        <v>0</v>
      </c>
      <c r="AF161" s="309">
        <v>0</v>
      </c>
      <c r="AG161" s="309"/>
      <c r="AH161" s="309"/>
      <c r="AI161" s="309"/>
      <c r="AJ161" s="309"/>
      <c r="AK161" s="405">
        <v>0</v>
      </c>
      <c r="AL161" s="405">
        <v>0</v>
      </c>
      <c r="AM161" s="309">
        <v>0</v>
      </c>
      <c r="AN161" s="309">
        <v>0</v>
      </c>
      <c r="AO161" s="311">
        <f t="shared" si="6"/>
        <v>0</v>
      </c>
      <c r="AP161" s="311">
        <f t="shared" si="7"/>
        <v>0</v>
      </c>
      <c r="AQ161" s="311">
        <f t="shared" si="8"/>
        <v>0</v>
      </c>
      <c r="AR161" s="99"/>
      <c r="AU161" s="51"/>
    </row>
    <row r="162" spans="2:47" s="266" customFormat="1" x14ac:dyDescent="0.25">
      <c r="B162" s="403"/>
      <c r="C162" s="403"/>
      <c r="D162" s="403"/>
      <c r="E162" s="403"/>
      <c r="F162" s="403"/>
      <c r="G162" s="37"/>
      <c r="H162" s="284"/>
      <c r="I162" s="416">
        <v>43327.675000000003</v>
      </c>
      <c r="J162" s="318" t="s">
        <v>2</v>
      </c>
      <c r="K162" s="289">
        <v>1</v>
      </c>
      <c r="L162" s="287"/>
      <c r="M162" s="51"/>
      <c r="N162" s="289" t="s">
        <v>7</v>
      </c>
      <c r="O162" s="289">
        <v>384</v>
      </c>
      <c r="P162" s="214" t="s">
        <v>94</v>
      </c>
      <c r="Q162" s="309">
        <v>0</v>
      </c>
      <c r="R162" s="309"/>
      <c r="S162" s="309"/>
      <c r="T162" s="309">
        <v>0</v>
      </c>
      <c r="U162" s="309"/>
      <c r="V162" s="309"/>
      <c r="W162" s="405">
        <v>0</v>
      </c>
      <c r="X162" s="309">
        <v>0</v>
      </c>
      <c r="Y162" s="309">
        <v>0</v>
      </c>
      <c r="Z162" s="309">
        <v>0</v>
      </c>
      <c r="AA162" s="309">
        <v>0</v>
      </c>
      <c r="AB162" s="309">
        <v>0</v>
      </c>
      <c r="AC162" s="309">
        <v>0</v>
      </c>
      <c r="AD162" s="309">
        <v>0</v>
      </c>
      <c r="AE162" s="309">
        <v>0</v>
      </c>
      <c r="AF162" s="309">
        <v>0</v>
      </c>
      <c r="AG162" s="309"/>
      <c r="AH162" s="309"/>
      <c r="AI162" s="309"/>
      <c r="AJ162" s="309"/>
      <c r="AK162" s="405">
        <v>0</v>
      </c>
      <c r="AL162" s="405">
        <v>0</v>
      </c>
      <c r="AM162" s="309">
        <v>0</v>
      </c>
      <c r="AN162" s="309">
        <v>0</v>
      </c>
      <c r="AO162" s="311">
        <f t="shared" si="6"/>
        <v>0</v>
      </c>
      <c r="AP162" s="311">
        <f t="shared" si="7"/>
        <v>0</v>
      </c>
      <c r="AQ162" s="311">
        <f t="shared" si="8"/>
        <v>0</v>
      </c>
      <c r="AR162" s="99"/>
      <c r="AU162" s="51"/>
    </row>
    <row r="163" spans="2:47" s="266" customFormat="1" x14ac:dyDescent="0.25">
      <c r="B163" s="403"/>
      <c r="C163" s="403"/>
      <c r="D163" s="403"/>
      <c r="E163" s="403"/>
      <c r="F163" s="403"/>
      <c r="G163" s="37"/>
      <c r="H163" s="284" t="s">
        <v>678</v>
      </c>
      <c r="I163" s="416">
        <v>43325.715277777781</v>
      </c>
      <c r="J163" s="318" t="s">
        <v>1</v>
      </c>
      <c r="K163" s="289">
        <v>1</v>
      </c>
      <c r="L163" s="287"/>
      <c r="M163" s="51"/>
      <c r="N163" s="312" t="s">
        <v>19</v>
      </c>
      <c r="O163" s="313">
        <v>109</v>
      </c>
      <c r="P163" s="214" t="s">
        <v>26</v>
      </c>
      <c r="Q163" s="309">
        <v>0</v>
      </c>
      <c r="R163" s="309"/>
      <c r="S163" s="309"/>
      <c r="T163" s="309">
        <v>0</v>
      </c>
      <c r="U163" s="309"/>
      <c r="V163" s="309"/>
      <c r="W163" s="405">
        <v>0</v>
      </c>
      <c r="X163" s="309">
        <v>0</v>
      </c>
      <c r="Y163" s="309">
        <v>0</v>
      </c>
      <c r="Z163" s="309">
        <v>0</v>
      </c>
      <c r="AA163" s="309">
        <v>0</v>
      </c>
      <c r="AB163" s="309">
        <v>0</v>
      </c>
      <c r="AC163" s="309">
        <v>0</v>
      </c>
      <c r="AD163" s="309">
        <v>0</v>
      </c>
      <c r="AE163" s="309">
        <v>0</v>
      </c>
      <c r="AF163" s="309">
        <v>0</v>
      </c>
      <c r="AG163" s="309"/>
      <c r="AH163" s="309"/>
      <c r="AI163" s="309"/>
      <c r="AJ163" s="309"/>
      <c r="AK163" s="405">
        <v>0</v>
      </c>
      <c r="AL163" s="405">
        <v>0</v>
      </c>
      <c r="AM163" s="309">
        <v>0</v>
      </c>
      <c r="AN163" s="309">
        <v>0</v>
      </c>
      <c r="AO163" s="311">
        <f t="shared" si="6"/>
        <v>0</v>
      </c>
      <c r="AP163" s="311">
        <f t="shared" si="7"/>
        <v>0</v>
      </c>
      <c r="AQ163" s="311">
        <f t="shared" si="8"/>
        <v>0</v>
      </c>
      <c r="AR163" s="99"/>
      <c r="AU163" s="51"/>
    </row>
    <row r="164" spans="2:47" s="266" customFormat="1" x14ac:dyDescent="0.25">
      <c r="B164" s="403"/>
      <c r="C164" s="403"/>
      <c r="D164" s="403"/>
      <c r="E164" s="403"/>
      <c r="F164" s="403"/>
      <c r="G164" s="37"/>
      <c r="H164" s="284"/>
      <c r="I164" s="416">
        <v>43342.715277777781</v>
      </c>
      <c r="J164" s="318" t="s">
        <v>2</v>
      </c>
      <c r="K164" s="289">
        <v>1</v>
      </c>
      <c r="L164" s="287"/>
      <c r="M164" s="51"/>
      <c r="N164" s="312" t="s">
        <v>7</v>
      </c>
      <c r="O164" s="313">
        <v>156</v>
      </c>
      <c r="P164" s="214" t="s">
        <v>297</v>
      </c>
      <c r="Q164" s="309">
        <v>0</v>
      </c>
      <c r="R164" s="309"/>
      <c r="S164" s="309"/>
      <c r="T164" s="309">
        <v>0</v>
      </c>
      <c r="U164" s="309"/>
      <c r="V164" s="309"/>
      <c r="W164" s="405">
        <v>0</v>
      </c>
      <c r="X164" s="309">
        <v>0</v>
      </c>
      <c r="Y164" s="309">
        <v>0</v>
      </c>
      <c r="Z164" s="309">
        <v>0</v>
      </c>
      <c r="AA164" s="309">
        <v>0</v>
      </c>
      <c r="AB164" s="309">
        <v>0</v>
      </c>
      <c r="AC164" s="309">
        <v>0</v>
      </c>
      <c r="AD164" s="309">
        <v>0</v>
      </c>
      <c r="AE164" s="309">
        <v>0</v>
      </c>
      <c r="AF164" s="309">
        <v>0</v>
      </c>
      <c r="AG164" s="309"/>
      <c r="AH164" s="309"/>
      <c r="AI164" s="309"/>
      <c r="AJ164" s="309"/>
      <c r="AK164" s="405">
        <v>0</v>
      </c>
      <c r="AL164" s="405">
        <v>0</v>
      </c>
      <c r="AM164" s="309">
        <v>0</v>
      </c>
      <c r="AN164" s="309">
        <v>0</v>
      </c>
      <c r="AO164" s="311">
        <f t="shared" si="6"/>
        <v>0</v>
      </c>
      <c r="AP164" s="311">
        <f t="shared" si="7"/>
        <v>0</v>
      </c>
      <c r="AQ164" s="311">
        <f t="shared" si="8"/>
        <v>0</v>
      </c>
      <c r="AR164" s="99"/>
      <c r="AU164" s="51"/>
    </row>
    <row r="165" spans="2:47" s="266" customFormat="1" x14ac:dyDescent="0.25">
      <c r="B165" s="403"/>
      <c r="C165" s="403"/>
      <c r="D165" s="403"/>
      <c r="E165" s="403"/>
      <c r="F165" s="403"/>
      <c r="G165" s="37"/>
      <c r="H165" s="284" t="s">
        <v>228</v>
      </c>
      <c r="I165" s="416">
        <v>43325.783333333333</v>
      </c>
      <c r="J165" s="318" t="s">
        <v>2</v>
      </c>
      <c r="K165" s="289">
        <v>1</v>
      </c>
      <c r="L165" s="287"/>
      <c r="M165" s="51"/>
      <c r="N165" s="312" t="s">
        <v>39</v>
      </c>
      <c r="O165" s="313">
        <v>179</v>
      </c>
      <c r="P165" s="214" t="s">
        <v>47</v>
      </c>
      <c r="Q165" s="309">
        <v>0</v>
      </c>
      <c r="R165" s="309"/>
      <c r="S165" s="309"/>
      <c r="T165" s="309">
        <v>0</v>
      </c>
      <c r="U165" s="309"/>
      <c r="V165" s="309"/>
      <c r="W165" s="405">
        <v>0</v>
      </c>
      <c r="X165" s="309">
        <v>0</v>
      </c>
      <c r="Y165" s="309">
        <v>0</v>
      </c>
      <c r="Z165" s="309">
        <v>0</v>
      </c>
      <c r="AA165" s="309">
        <v>0</v>
      </c>
      <c r="AB165" s="309">
        <v>0</v>
      </c>
      <c r="AC165" s="309">
        <v>0</v>
      </c>
      <c r="AD165" s="309">
        <v>0</v>
      </c>
      <c r="AE165" s="309">
        <v>0</v>
      </c>
      <c r="AF165" s="309">
        <v>0</v>
      </c>
      <c r="AG165" s="309"/>
      <c r="AH165" s="309"/>
      <c r="AI165" s="309"/>
      <c r="AJ165" s="309"/>
      <c r="AK165" s="405">
        <v>0</v>
      </c>
      <c r="AL165" s="405">
        <v>0</v>
      </c>
      <c r="AM165" s="309">
        <v>0</v>
      </c>
      <c r="AN165" s="309">
        <v>0</v>
      </c>
      <c r="AO165" s="311">
        <f t="shared" si="6"/>
        <v>0</v>
      </c>
      <c r="AP165" s="311">
        <f t="shared" si="7"/>
        <v>0</v>
      </c>
      <c r="AQ165" s="311">
        <f t="shared" si="8"/>
        <v>0</v>
      </c>
      <c r="AR165" s="99"/>
      <c r="AU165" s="51"/>
    </row>
    <row r="166" spans="2:47" s="266" customFormat="1" ht="24" x14ac:dyDescent="0.25">
      <c r="B166" s="403"/>
      <c r="C166" s="403"/>
      <c r="D166" s="403"/>
      <c r="E166" s="403"/>
      <c r="F166" s="403"/>
      <c r="G166" s="37"/>
      <c r="H166" s="420" t="s">
        <v>223</v>
      </c>
      <c r="I166" s="421">
        <v>43326.407638888886</v>
      </c>
      <c r="J166" s="422" t="s">
        <v>2</v>
      </c>
      <c r="K166" s="293">
        <v>1</v>
      </c>
      <c r="L166" s="287"/>
      <c r="M166" s="51"/>
      <c r="N166" s="289" t="s">
        <v>7</v>
      </c>
      <c r="O166" s="289">
        <v>245</v>
      </c>
      <c r="P166" s="214" t="s">
        <v>148</v>
      </c>
      <c r="Q166" s="309">
        <v>0</v>
      </c>
      <c r="R166" s="309"/>
      <c r="S166" s="309"/>
      <c r="T166" s="309">
        <v>0</v>
      </c>
      <c r="U166" s="309"/>
      <c r="V166" s="309"/>
      <c r="W166" s="405">
        <v>0</v>
      </c>
      <c r="X166" s="309">
        <v>0</v>
      </c>
      <c r="Y166" s="309">
        <v>0</v>
      </c>
      <c r="Z166" s="309">
        <v>0</v>
      </c>
      <c r="AA166" s="309">
        <v>0</v>
      </c>
      <c r="AB166" s="309">
        <v>0</v>
      </c>
      <c r="AC166" s="309">
        <v>0</v>
      </c>
      <c r="AD166" s="309">
        <v>0</v>
      </c>
      <c r="AE166" s="309">
        <v>0</v>
      </c>
      <c r="AF166" s="309">
        <v>0</v>
      </c>
      <c r="AG166" s="309"/>
      <c r="AH166" s="309"/>
      <c r="AI166" s="309"/>
      <c r="AJ166" s="309"/>
      <c r="AK166" s="405">
        <v>0</v>
      </c>
      <c r="AL166" s="405">
        <v>0</v>
      </c>
      <c r="AM166" s="309">
        <v>0</v>
      </c>
      <c r="AN166" s="309">
        <v>0</v>
      </c>
      <c r="AO166" s="311">
        <f t="shared" si="6"/>
        <v>0</v>
      </c>
      <c r="AP166" s="311">
        <f t="shared" si="7"/>
        <v>0</v>
      </c>
      <c r="AQ166" s="311">
        <f t="shared" si="8"/>
        <v>0</v>
      </c>
      <c r="AR166" s="99"/>
      <c r="AU166" s="51"/>
    </row>
    <row r="167" spans="2:47" s="266" customFormat="1" x14ac:dyDescent="0.25">
      <c r="B167" s="403"/>
      <c r="C167" s="403"/>
      <c r="D167" s="403"/>
      <c r="E167" s="403"/>
      <c r="F167" s="403"/>
      <c r="G167" s="37"/>
      <c r="H167" s="420"/>
      <c r="I167" s="421">
        <v>43326.419444444444</v>
      </c>
      <c r="J167" s="422" t="s">
        <v>2</v>
      </c>
      <c r="K167" s="293">
        <v>1</v>
      </c>
      <c r="L167" s="287"/>
      <c r="M167" s="51"/>
      <c r="N167" s="289" t="s">
        <v>54</v>
      </c>
      <c r="O167" s="289">
        <v>249</v>
      </c>
      <c r="P167" s="214" t="s">
        <v>167</v>
      </c>
      <c r="Q167" s="309">
        <v>0</v>
      </c>
      <c r="R167" s="309"/>
      <c r="S167" s="309"/>
      <c r="T167" s="309">
        <v>0</v>
      </c>
      <c r="U167" s="309"/>
      <c r="V167" s="309"/>
      <c r="W167" s="405">
        <v>0</v>
      </c>
      <c r="X167" s="309">
        <v>0</v>
      </c>
      <c r="Y167" s="309">
        <v>0</v>
      </c>
      <c r="Z167" s="309">
        <v>0</v>
      </c>
      <c r="AA167" s="309">
        <v>0</v>
      </c>
      <c r="AB167" s="309">
        <v>0</v>
      </c>
      <c r="AC167" s="309">
        <v>0</v>
      </c>
      <c r="AD167" s="309">
        <v>0</v>
      </c>
      <c r="AE167" s="309">
        <v>0</v>
      </c>
      <c r="AF167" s="309">
        <v>0</v>
      </c>
      <c r="AG167" s="309"/>
      <c r="AH167" s="309"/>
      <c r="AI167" s="309"/>
      <c r="AJ167" s="309"/>
      <c r="AK167" s="405">
        <v>0</v>
      </c>
      <c r="AL167" s="405">
        <v>0</v>
      </c>
      <c r="AM167" s="309">
        <v>0</v>
      </c>
      <c r="AN167" s="309">
        <v>0</v>
      </c>
      <c r="AO167" s="311">
        <f t="shared" si="6"/>
        <v>0</v>
      </c>
      <c r="AP167" s="311">
        <f t="shared" si="7"/>
        <v>0</v>
      </c>
      <c r="AQ167" s="311">
        <f t="shared" si="8"/>
        <v>0</v>
      </c>
      <c r="AR167" s="99"/>
      <c r="AU167" s="51"/>
    </row>
    <row r="168" spans="2:47" s="266" customFormat="1" ht="24" x14ac:dyDescent="0.25">
      <c r="B168" s="403"/>
      <c r="C168" s="403"/>
      <c r="D168" s="403"/>
      <c r="E168" s="403"/>
      <c r="F168" s="403"/>
      <c r="G168" s="37"/>
      <c r="H168" s="420"/>
      <c r="I168" s="421">
        <v>43326.430555555555</v>
      </c>
      <c r="J168" s="422" t="s">
        <v>1</v>
      </c>
      <c r="K168" s="293">
        <v>1</v>
      </c>
      <c r="L168" s="287"/>
      <c r="M168" s="51"/>
      <c r="N168" s="289" t="s">
        <v>109</v>
      </c>
      <c r="O168" s="289">
        <v>116</v>
      </c>
      <c r="P168" s="214" t="s">
        <v>178</v>
      </c>
      <c r="Q168" s="309">
        <v>0</v>
      </c>
      <c r="R168" s="309"/>
      <c r="S168" s="309"/>
      <c r="T168" s="309">
        <v>0</v>
      </c>
      <c r="U168" s="309"/>
      <c r="V168" s="309"/>
      <c r="W168" s="405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>
        <v>0</v>
      </c>
      <c r="AG168" s="309"/>
      <c r="AH168" s="309"/>
      <c r="AI168" s="309"/>
      <c r="AJ168" s="309"/>
      <c r="AK168" s="405">
        <v>0</v>
      </c>
      <c r="AL168" s="405">
        <v>0</v>
      </c>
      <c r="AM168" s="309">
        <v>0</v>
      </c>
      <c r="AN168" s="309">
        <v>0</v>
      </c>
      <c r="AO168" s="311">
        <f t="shared" si="6"/>
        <v>0</v>
      </c>
      <c r="AP168" s="311">
        <f t="shared" si="7"/>
        <v>0</v>
      </c>
      <c r="AQ168" s="311">
        <f t="shared" si="8"/>
        <v>0</v>
      </c>
      <c r="AR168" s="99"/>
      <c r="AU168" s="51"/>
    </row>
    <row r="169" spans="2:47" s="266" customFormat="1" x14ac:dyDescent="0.25">
      <c r="B169" s="403"/>
      <c r="C169" s="403"/>
      <c r="D169" s="403"/>
      <c r="E169" s="403"/>
      <c r="F169" s="403"/>
      <c r="G169" s="37"/>
      <c r="H169" s="420"/>
      <c r="I169" s="421">
        <v>43335.655555555553</v>
      </c>
      <c r="J169" s="422" t="s">
        <v>1</v>
      </c>
      <c r="K169" s="293">
        <v>1</v>
      </c>
      <c r="L169" s="287"/>
      <c r="M169" s="51"/>
      <c r="N169" s="312" t="s">
        <v>113</v>
      </c>
      <c r="O169" s="313">
        <v>119</v>
      </c>
      <c r="P169" s="214" t="s">
        <v>114</v>
      </c>
      <c r="Q169" s="309">
        <v>0</v>
      </c>
      <c r="R169" s="309"/>
      <c r="S169" s="309"/>
      <c r="T169" s="309">
        <v>0</v>
      </c>
      <c r="U169" s="309"/>
      <c r="V169" s="309"/>
      <c r="W169" s="405">
        <v>0</v>
      </c>
      <c r="X169" s="309">
        <v>0</v>
      </c>
      <c r="Y169" s="309">
        <v>0</v>
      </c>
      <c r="Z169" s="309">
        <v>0</v>
      </c>
      <c r="AA169" s="309">
        <v>0</v>
      </c>
      <c r="AB169" s="309">
        <v>0</v>
      </c>
      <c r="AC169" s="309">
        <v>0</v>
      </c>
      <c r="AD169" s="309">
        <v>0</v>
      </c>
      <c r="AE169" s="309">
        <v>0</v>
      </c>
      <c r="AF169" s="309">
        <v>0</v>
      </c>
      <c r="AG169" s="309"/>
      <c r="AH169" s="309"/>
      <c r="AI169" s="309"/>
      <c r="AJ169" s="309"/>
      <c r="AK169" s="405">
        <v>0</v>
      </c>
      <c r="AL169" s="405">
        <v>0</v>
      </c>
      <c r="AM169" s="309">
        <v>0</v>
      </c>
      <c r="AN169" s="309">
        <v>0</v>
      </c>
      <c r="AO169" s="311">
        <f t="shared" si="6"/>
        <v>0</v>
      </c>
      <c r="AP169" s="311">
        <f t="shared" si="7"/>
        <v>0</v>
      </c>
      <c r="AQ169" s="311">
        <f t="shared" si="8"/>
        <v>0</v>
      </c>
      <c r="AR169" s="99"/>
      <c r="AU169" s="51"/>
    </row>
    <row r="170" spans="2:47" s="266" customFormat="1" x14ac:dyDescent="0.25">
      <c r="B170" s="403"/>
      <c r="C170" s="403"/>
      <c r="D170" s="403"/>
      <c r="E170" s="403"/>
      <c r="F170" s="403"/>
      <c r="G170" s="37"/>
      <c r="H170" s="420"/>
      <c r="I170" s="421">
        <v>43335.658333333333</v>
      </c>
      <c r="J170" s="422" t="s">
        <v>2</v>
      </c>
      <c r="K170" s="293">
        <v>1</v>
      </c>
      <c r="L170" s="287"/>
      <c r="M170" s="51"/>
      <c r="N170" s="312" t="s">
        <v>71</v>
      </c>
      <c r="O170" s="313">
        <v>125</v>
      </c>
      <c r="P170" s="214" t="s">
        <v>111</v>
      </c>
      <c r="Q170" s="309">
        <v>0</v>
      </c>
      <c r="R170" s="309"/>
      <c r="S170" s="309"/>
      <c r="T170" s="309">
        <v>0</v>
      </c>
      <c r="U170" s="309"/>
      <c r="V170" s="309"/>
      <c r="W170" s="405">
        <v>0</v>
      </c>
      <c r="X170" s="309">
        <v>0</v>
      </c>
      <c r="Y170" s="309">
        <v>0</v>
      </c>
      <c r="Z170" s="309">
        <v>0</v>
      </c>
      <c r="AA170" s="309">
        <v>0</v>
      </c>
      <c r="AB170" s="309">
        <v>0</v>
      </c>
      <c r="AC170" s="309">
        <v>0</v>
      </c>
      <c r="AD170" s="309">
        <v>0</v>
      </c>
      <c r="AE170" s="309">
        <v>0</v>
      </c>
      <c r="AF170" s="309">
        <v>0</v>
      </c>
      <c r="AG170" s="309"/>
      <c r="AH170" s="309"/>
      <c r="AI170" s="309"/>
      <c r="AJ170" s="309"/>
      <c r="AK170" s="405">
        <v>0</v>
      </c>
      <c r="AL170" s="405">
        <v>0</v>
      </c>
      <c r="AM170" s="309">
        <v>0</v>
      </c>
      <c r="AN170" s="309">
        <v>0</v>
      </c>
      <c r="AO170" s="311">
        <f t="shared" si="6"/>
        <v>0</v>
      </c>
      <c r="AP170" s="311">
        <f t="shared" si="7"/>
        <v>0</v>
      </c>
      <c r="AQ170" s="311">
        <f t="shared" si="8"/>
        <v>0</v>
      </c>
      <c r="AR170" s="99"/>
      <c r="AU170" s="51"/>
    </row>
    <row r="171" spans="2:47" s="266" customFormat="1" x14ac:dyDescent="0.25">
      <c r="B171" s="403"/>
      <c r="C171" s="403"/>
      <c r="D171" s="403"/>
      <c r="E171" s="403"/>
      <c r="F171" s="403"/>
      <c r="G171" s="37"/>
      <c r="H171" s="420"/>
      <c r="I171" s="421">
        <v>43340.548611111109</v>
      </c>
      <c r="J171" s="422" t="s">
        <v>2</v>
      </c>
      <c r="K171" s="293">
        <v>1</v>
      </c>
      <c r="L171" s="287"/>
      <c r="M171" s="51"/>
      <c r="N171" s="312" t="s">
        <v>75</v>
      </c>
      <c r="O171" s="313">
        <v>129</v>
      </c>
      <c r="P171" s="214" t="s">
        <v>76</v>
      </c>
      <c r="Q171" s="309">
        <v>0</v>
      </c>
      <c r="R171" s="309"/>
      <c r="S171" s="309"/>
      <c r="T171" s="309">
        <v>0</v>
      </c>
      <c r="U171" s="309"/>
      <c r="V171" s="309"/>
      <c r="W171" s="405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>
        <v>0</v>
      </c>
      <c r="AG171" s="309"/>
      <c r="AH171" s="309"/>
      <c r="AI171" s="309"/>
      <c r="AJ171" s="309"/>
      <c r="AK171" s="405">
        <v>0</v>
      </c>
      <c r="AL171" s="405">
        <v>0</v>
      </c>
      <c r="AM171" s="309">
        <v>0</v>
      </c>
      <c r="AN171" s="309">
        <v>0</v>
      </c>
      <c r="AO171" s="311">
        <f t="shared" si="6"/>
        <v>0</v>
      </c>
      <c r="AP171" s="311">
        <f t="shared" si="7"/>
        <v>0</v>
      </c>
      <c r="AQ171" s="311">
        <f t="shared" si="8"/>
        <v>0</v>
      </c>
      <c r="AR171" s="99"/>
      <c r="AU171" s="51"/>
    </row>
    <row r="172" spans="2:47" s="266" customFormat="1" x14ac:dyDescent="0.25">
      <c r="B172" s="403"/>
      <c r="C172" s="403"/>
      <c r="D172" s="403"/>
      <c r="E172" s="403"/>
      <c r="F172" s="403"/>
      <c r="G172" s="37"/>
      <c r="H172" s="420"/>
      <c r="I172" s="421">
        <v>43340.559027777781</v>
      </c>
      <c r="J172" s="422" t="s">
        <v>2</v>
      </c>
      <c r="K172" s="293">
        <v>1</v>
      </c>
      <c r="L172" s="287"/>
      <c r="M172" s="51"/>
      <c r="N172" s="312" t="s">
        <v>17</v>
      </c>
      <c r="O172" s="313">
        <v>185</v>
      </c>
      <c r="P172" s="214" t="s">
        <v>18</v>
      </c>
      <c r="Q172" s="309">
        <v>0</v>
      </c>
      <c r="R172" s="309"/>
      <c r="S172" s="309"/>
      <c r="T172" s="309">
        <v>0</v>
      </c>
      <c r="U172" s="309"/>
      <c r="V172" s="309"/>
      <c r="W172" s="405">
        <v>0</v>
      </c>
      <c r="X172" s="309">
        <v>0</v>
      </c>
      <c r="Y172" s="309">
        <v>0</v>
      </c>
      <c r="Z172" s="309">
        <v>0</v>
      </c>
      <c r="AA172" s="309">
        <v>0</v>
      </c>
      <c r="AB172" s="309">
        <v>0</v>
      </c>
      <c r="AC172" s="309">
        <v>0</v>
      </c>
      <c r="AD172" s="309">
        <v>0</v>
      </c>
      <c r="AE172" s="309">
        <v>0</v>
      </c>
      <c r="AF172" s="309">
        <v>0</v>
      </c>
      <c r="AG172" s="309"/>
      <c r="AH172" s="309"/>
      <c r="AI172" s="309"/>
      <c r="AJ172" s="309"/>
      <c r="AK172" s="405">
        <v>0</v>
      </c>
      <c r="AL172" s="405">
        <v>0</v>
      </c>
      <c r="AM172" s="309">
        <v>0</v>
      </c>
      <c r="AN172" s="309">
        <v>0</v>
      </c>
      <c r="AO172" s="311">
        <f t="shared" si="6"/>
        <v>0</v>
      </c>
      <c r="AP172" s="311">
        <f t="shared" si="7"/>
        <v>0</v>
      </c>
      <c r="AQ172" s="311">
        <f t="shared" si="8"/>
        <v>0</v>
      </c>
      <c r="AR172" s="99"/>
      <c r="AU172" s="51"/>
    </row>
    <row r="173" spans="2:47" s="266" customFormat="1" x14ac:dyDescent="0.25">
      <c r="B173" s="403"/>
      <c r="C173" s="403"/>
      <c r="D173" s="403"/>
      <c r="E173" s="403"/>
      <c r="F173" s="403"/>
      <c r="G173" s="37"/>
      <c r="H173" s="284" t="s">
        <v>679</v>
      </c>
      <c r="I173" s="416">
        <v>43326.65902777778</v>
      </c>
      <c r="J173" s="318" t="s">
        <v>2</v>
      </c>
      <c r="K173" s="289">
        <v>1</v>
      </c>
      <c r="L173" s="287"/>
      <c r="M173" s="51"/>
      <c r="N173" s="312" t="s">
        <v>7</v>
      </c>
      <c r="O173" s="313">
        <v>307</v>
      </c>
      <c r="P173" s="214" t="s">
        <v>8</v>
      </c>
      <c r="Q173" s="309">
        <v>0</v>
      </c>
      <c r="R173" s="309"/>
      <c r="S173" s="309"/>
      <c r="T173" s="309">
        <v>0</v>
      </c>
      <c r="U173" s="309"/>
      <c r="V173" s="309"/>
      <c r="W173" s="405">
        <v>0</v>
      </c>
      <c r="X173" s="309">
        <v>0</v>
      </c>
      <c r="Y173" s="309">
        <v>0</v>
      </c>
      <c r="Z173" s="309">
        <v>0</v>
      </c>
      <c r="AA173" s="309">
        <v>0</v>
      </c>
      <c r="AB173" s="309">
        <v>0</v>
      </c>
      <c r="AC173" s="309">
        <v>0</v>
      </c>
      <c r="AD173" s="309">
        <v>0</v>
      </c>
      <c r="AE173" s="309">
        <v>0</v>
      </c>
      <c r="AF173" s="309">
        <v>0</v>
      </c>
      <c r="AG173" s="309"/>
      <c r="AH173" s="309"/>
      <c r="AI173" s="309"/>
      <c r="AJ173" s="309"/>
      <c r="AK173" s="405">
        <v>0</v>
      </c>
      <c r="AL173" s="405">
        <v>0</v>
      </c>
      <c r="AM173" s="309">
        <v>0</v>
      </c>
      <c r="AN173" s="309">
        <v>0</v>
      </c>
      <c r="AO173" s="311">
        <f t="shared" si="6"/>
        <v>0</v>
      </c>
      <c r="AP173" s="311">
        <f t="shared" si="7"/>
        <v>0</v>
      </c>
      <c r="AQ173" s="311">
        <f t="shared" si="8"/>
        <v>0</v>
      </c>
      <c r="AR173" s="99"/>
      <c r="AU173" s="51"/>
    </row>
    <row r="174" spans="2:47" s="266" customFormat="1" x14ac:dyDescent="0.25">
      <c r="B174" s="403"/>
      <c r="C174" s="403"/>
      <c r="D174" s="403"/>
      <c r="E174" s="403"/>
      <c r="F174" s="403"/>
      <c r="G174" s="37"/>
      <c r="H174" s="420" t="s">
        <v>550</v>
      </c>
      <c r="I174" s="421">
        <v>43326.659722222219</v>
      </c>
      <c r="J174" s="422" t="s">
        <v>1</v>
      </c>
      <c r="K174" s="293">
        <v>1</v>
      </c>
      <c r="L174" s="287"/>
      <c r="M174" s="51"/>
      <c r="N174" s="289" t="s">
        <v>260</v>
      </c>
      <c r="O174" s="289">
        <v>450</v>
      </c>
      <c r="P174" s="289" t="s">
        <v>261</v>
      </c>
      <c r="Q174" s="309">
        <v>0</v>
      </c>
      <c r="R174" s="309"/>
      <c r="S174" s="309"/>
      <c r="T174" s="309">
        <v>0</v>
      </c>
      <c r="U174" s="309"/>
      <c r="V174" s="309"/>
      <c r="W174" s="405">
        <v>0</v>
      </c>
      <c r="X174" s="309">
        <v>0</v>
      </c>
      <c r="Y174" s="309">
        <v>0</v>
      </c>
      <c r="Z174" s="309">
        <v>0</v>
      </c>
      <c r="AA174" s="309">
        <v>0</v>
      </c>
      <c r="AB174" s="309">
        <v>0</v>
      </c>
      <c r="AC174" s="309">
        <v>0</v>
      </c>
      <c r="AD174" s="309">
        <v>0</v>
      </c>
      <c r="AE174" s="309">
        <v>0</v>
      </c>
      <c r="AF174" s="309">
        <v>0</v>
      </c>
      <c r="AG174" s="309"/>
      <c r="AH174" s="309"/>
      <c r="AI174" s="309"/>
      <c r="AJ174" s="309"/>
      <c r="AK174" s="405">
        <v>0</v>
      </c>
      <c r="AL174" s="405">
        <v>0</v>
      </c>
      <c r="AM174" s="309">
        <v>0</v>
      </c>
      <c r="AN174" s="309">
        <v>0</v>
      </c>
      <c r="AO174" s="311">
        <f t="shared" si="6"/>
        <v>0</v>
      </c>
      <c r="AP174" s="311">
        <f t="shared" si="7"/>
        <v>0</v>
      </c>
      <c r="AQ174" s="311">
        <f t="shared" si="8"/>
        <v>0</v>
      </c>
      <c r="AR174" s="99"/>
      <c r="AU174" s="51"/>
    </row>
    <row r="175" spans="2:47" s="266" customFormat="1" x14ac:dyDescent="0.25">
      <c r="B175" s="403"/>
      <c r="C175" s="403"/>
      <c r="D175" s="403"/>
      <c r="E175" s="403"/>
      <c r="F175" s="403"/>
      <c r="G175" s="37"/>
      <c r="H175" s="420"/>
      <c r="I175" s="421">
        <v>43335.73541666667</v>
      </c>
      <c r="J175" s="422" t="s">
        <v>2</v>
      </c>
      <c r="K175" s="293">
        <v>1</v>
      </c>
      <c r="L175" s="287"/>
      <c r="M175" s="51"/>
      <c r="N175" s="312" t="s">
        <v>116</v>
      </c>
      <c r="O175" s="313">
        <v>118</v>
      </c>
      <c r="P175" s="214" t="s">
        <v>117</v>
      </c>
      <c r="Q175" s="309">
        <v>0</v>
      </c>
      <c r="R175" s="309"/>
      <c r="S175" s="309"/>
      <c r="T175" s="309">
        <v>0</v>
      </c>
      <c r="U175" s="309"/>
      <c r="V175" s="309"/>
      <c r="W175" s="405">
        <v>0</v>
      </c>
      <c r="X175" s="309">
        <v>0</v>
      </c>
      <c r="Y175" s="309">
        <v>0</v>
      </c>
      <c r="Z175" s="309">
        <v>0</v>
      </c>
      <c r="AA175" s="309">
        <v>0</v>
      </c>
      <c r="AB175" s="309">
        <v>0</v>
      </c>
      <c r="AC175" s="309">
        <v>0</v>
      </c>
      <c r="AD175" s="309">
        <v>0</v>
      </c>
      <c r="AE175" s="309">
        <v>0</v>
      </c>
      <c r="AF175" s="309">
        <v>0</v>
      </c>
      <c r="AG175" s="309"/>
      <c r="AH175" s="309"/>
      <c r="AI175" s="309"/>
      <c r="AJ175" s="309"/>
      <c r="AK175" s="405">
        <v>0</v>
      </c>
      <c r="AL175" s="405">
        <v>0</v>
      </c>
      <c r="AM175" s="309">
        <v>0</v>
      </c>
      <c r="AN175" s="309">
        <v>0</v>
      </c>
      <c r="AO175" s="311">
        <f t="shared" si="6"/>
        <v>0</v>
      </c>
      <c r="AP175" s="311">
        <f t="shared" si="7"/>
        <v>0</v>
      </c>
      <c r="AQ175" s="311">
        <f t="shared" si="8"/>
        <v>0</v>
      </c>
      <c r="AR175" s="99"/>
      <c r="AU175" s="51"/>
    </row>
    <row r="176" spans="2:47" s="266" customFormat="1" x14ac:dyDescent="0.25">
      <c r="B176" s="403"/>
      <c r="C176" s="403"/>
      <c r="D176" s="403"/>
      <c r="E176" s="403"/>
      <c r="F176" s="403"/>
      <c r="G176" s="37"/>
      <c r="H176" s="420"/>
      <c r="I176" s="421">
        <v>43340.561111111114</v>
      </c>
      <c r="J176" s="422" t="s">
        <v>2</v>
      </c>
      <c r="K176" s="293">
        <v>1</v>
      </c>
      <c r="L176" s="287"/>
      <c r="M176" s="51"/>
      <c r="N176" s="289" t="s">
        <v>124</v>
      </c>
      <c r="O176" s="289">
        <v>124</v>
      </c>
      <c r="P176" s="214" t="s">
        <v>125</v>
      </c>
      <c r="Q176" s="309">
        <v>0</v>
      </c>
      <c r="R176" s="309"/>
      <c r="S176" s="309"/>
      <c r="T176" s="309">
        <v>0</v>
      </c>
      <c r="U176" s="309"/>
      <c r="V176" s="309"/>
      <c r="W176" s="405">
        <v>0</v>
      </c>
      <c r="X176" s="309">
        <v>0</v>
      </c>
      <c r="Y176" s="309">
        <v>0</v>
      </c>
      <c r="Z176" s="309">
        <v>0</v>
      </c>
      <c r="AA176" s="309">
        <v>0</v>
      </c>
      <c r="AB176" s="309">
        <v>0</v>
      </c>
      <c r="AC176" s="309">
        <v>0</v>
      </c>
      <c r="AD176" s="309">
        <v>0</v>
      </c>
      <c r="AE176" s="309">
        <v>0</v>
      </c>
      <c r="AF176" s="309">
        <v>0</v>
      </c>
      <c r="AG176" s="309"/>
      <c r="AH176" s="309"/>
      <c r="AI176" s="309"/>
      <c r="AJ176" s="309"/>
      <c r="AK176" s="405">
        <v>0</v>
      </c>
      <c r="AL176" s="405">
        <v>0</v>
      </c>
      <c r="AM176" s="309">
        <v>0</v>
      </c>
      <c r="AN176" s="309">
        <v>0</v>
      </c>
      <c r="AO176" s="311">
        <f t="shared" si="6"/>
        <v>0</v>
      </c>
      <c r="AP176" s="311">
        <f t="shared" si="7"/>
        <v>0</v>
      </c>
      <c r="AQ176" s="311">
        <f t="shared" si="8"/>
        <v>0</v>
      </c>
      <c r="AR176" s="99"/>
      <c r="AU176" s="51"/>
    </row>
    <row r="177" spans="2:47" s="266" customFormat="1" x14ac:dyDescent="0.25">
      <c r="B177" s="403"/>
      <c r="C177" s="403"/>
      <c r="D177" s="403"/>
      <c r="E177" s="403"/>
      <c r="F177" s="403"/>
      <c r="G177" s="37"/>
      <c r="H177" s="284" t="s">
        <v>224</v>
      </c>
      <c r="I177" s="416">
        <v>43327.461805555555</v>
      </c>
      <c r="J177" s="318" t="s">
        <v>2</v>
      </c>
      <c r="K177" s="289">
        <v>1</v>
      </c>
      <c r="L177" s="287"/>
      <c r="M177" s="51"/>
      <c r="N177" s="312" t="s">
        <v>99</v>
      </c>
      <c r="O177" s="313">
        <v>130</v>
      </c>
      <c r="P177" s="289" t="s">
        <v>100</v>
      </c>
      <c r="Q177" s="309">
        <v>0</v>
      </c>
      <c r="R177" s="309"/>
      <c r="S177" s="309"/>
      <c r="T177" s="309">
        <v>0</v>
      </c>
      <c r="U177" s="309"/>
      <c r="V177" s="309"/>
      <c r="W177" s="405">
        <v>0</v>
      </c>
      <c r="X177" s="309">
        <v>0</v>
      </c>
      <c r="Y177" s="309">
        <v>0</v>
      </c>
      <c r="Z177" s="309">
        <v>0</v>
      </c>
      <c r="AA177" s="309">
        <v>0</v>
      </c>
      <c r="AB177" s="309">
        <v>0</v>
      </c>
      <c r="AC177" s="309">
        <v>0</v>
      </c>
      <c r="AD177" s="309">
        <v>0</v>
      </c>
      <c r="AE177" s="309">
        <v>0</v>
      </c>
      <c r="AF177" s="309">
        <v>0</v>
      </c>
      <c r="AG177" s="309"/>
      <c r="AH177" s="309"/>
      <c r="AI177" s="309"/>
      <c r="AJ177" s="309"/>
      <c r="AK177" s="405">
        <v>0</v>
      </c>
      <c r="AL177" s="405">
        <v>0</v>
      </c>
      <c r="AM177" s="309">
        <v>0</v>
      </c>
      <c r="AN177" s="309">
        <v>0</v>
      </c>
      <c r="AO177" s="311">
        <f t="shared" si="6"/>
        <v>0</v>
      </c>
      <c r="AP177" s="311">
        <f t="shared" si="7"/>
        <v>0</v>
      </c>
      <c r="AQ177" s="311">
        <f t="shared" si="8"/>
        <v>0</v>
      </c>
      <c r="AR177" s="99"/>
      <c r="AU177" s="51"/>
    </row>
    <row r="178" spans="2:47" s="266" customFormat="1" ht="24" x14ac:dyDescent="0.25">
      <c r="B178" s="403"/>
      <c r="C178" s="403"/>
      <c r="D178" s="403"/>
      <c r="E178" s="403"/>
      <c r="F178" s="403"/>
      <c r="G178" s="37"/>
      <c r="H178" s="284"/>
      <c r="I178" s="416">
        <v>43334.614583333336</v>
      </c>
      <c r="J178" s="318" t="s">
        <v>2</v>
      </c>
      <c r="K178" s="289">
        <v>1</v>
      </c>
      <c r="L178" s="287"/>
      <c r="M178" s="51"/>
      <c r="N178" s="289" t="s">
        <v>181</v>
      </c>
      <c r="O178" s="289">
        <v>132</v>
      </c>
      <c r="P178" s="214" t="s">
        <v>174</v>
      </c>
      <c r="Q178" s="309">
        <v>0</v>
      </c>
      <c r="R178" s="309"/>
      <c r="S178" s="309"/>
      <c r="T178" s="309">
        <v>0</v>
      </c>
      <c r="U178" s="309"/>
      <c r="V178" s="309"/>
      <c r="W178" s="405">
        <v>0</v>
      </c>
      <c r="X178" s="309">
        <v>0</v>
      </c>
      <c r="Y178" s="309">
        <v>0</v>
      </c>
      <c r="Z178" s="309">
        <v>0</v>
      </c>
      <c r="AA178" s="309">
        <v>0</v>
      </c>
      <c r="AB178" s="309">
        <v>0</v>
      </c>
      <c r="AC178" s="309">
        <v>0</v>
      </c>
      <c r="AD178" s="309">
        <v>0</v>
      </c>
      <c r="AE178" s="309">
        <v>0</v>
      </c>
      <c r="AF178" s="309">
        <v>0</v>
      </c>
      <c r="AG178" s="309"/>
      <c r="AH178" s="309"/>
      <c r="AI178" s="309"/>
      <c r="AJ178" s="309"/>
      <c r="AK178" s="405">
        <v>0</v>
      </c>
      <c r="AL178" s="405">
        <v>0</v>
      </c>
      <c r="AM178" s="309">
        <v>0</v>
      </c>
      <c r="AN178" s="309">
        <v>0</v>
      </c>
      <c r="AO178" s="311">
        <f t="shared" si="6"/>
        <v>0</v>
      </c>
      <c r="AP178" s="311">
        <f t="shared" si="7"/>
        <v>0</v>
      </c>
      <c r="AQ178" s="311">
        <f t="shared" si="8"/>
        <v>0</v>
      </c>
      <c r="AR178" s="99"/>
      <c r="AU178" s="51"/>
    </row>
    <row r="179" spans="2:47" s="266" customFormat="1" x14ac:dyDescent="0.25">
      <c r="B179" s="403"/>
      <c r="C179" s="403"/>
      <c r="D179" s="403"/>
      <c r="E179" s="403"/>
      <c r="F179" s="403"/>
      <c r="G179" s="37"/>
      <c r="H179" s="284" t="s">
        <v>232</v>
      </c>
      <c r="I179" s="416">
        <v>43327.581250000003</v>
      </c>
      <c r="J179" s="318" t="s">
        <v>2</v>
      </c>
      <c r="K179" s="289">
        <v>1</v>
      </c>
      <c r="L179" s="287"/>
      <c r="M179" s="51"/>
      <c r="N179" s="312" t="s">
        <v>128</v>
      </c>
      <c r="O179" s="313">
        <v>136</v>
      </c>
      <c r="P179" s="214" t="s">
        <v>129</v>
      </c>
      <c r="Q179" s="309">
        <v>0</v>
      </c>
      <c r="R179" s="309"/>
      <c r="S179" s="309"/>
      <c r="T179" s="309">
        <v>0</v>
      </c>
      <c r="U179" s="309"/>
      <c r="V179" s="309"/>
      <c r="W179" s="405">
        <v>0</v>
      </c>
      <c r="X179" s="309">
        <v>0</v>
      </c>
      <c r="Y179" s="309">
        <v>0</v>
      </c>
      <c r="Z179" s="309">
        <v>0</v>
      </c>
      <c r="AA179" s="309">
        <v>0</v>
      </c>
      <c r="AB179" s="309">
        <v>0</v>
      </c>
      <c r="AC179" s="309">
        <v>0</v>
      </c>
      <c r="AD179" s="309">
        <v>0</v>
      </c>
      <c r="AE179" s="309">
        <v>0</v>
      </c>
      <c r="AF179" s="309">
        <v>0</v>
      </c>
      <c r="AG179" s="309"/>
      <c r="AH179" s="309"/>
      <c r="AI179" s="309"/>
      <c r="AJ179" s="309"/>
      <c r="AK179" s="405">
        <v>0</v>
      </c>
      <c r="AL179" s="405">
        <v>0</v>
      </c>
      <c r="AM179" s="309">
        <v>0</v>
      </c>
      <c r="AN179" s="309">
        <v>0</v>
      </c>
      <c r="AO179" s="311">
        <f t="shared" si="6"/>
        <v>0</v>
      </c>
      <c r="AP179" s="311">
        <f t="shared" si="7"/>
        <v>0</v>
      </c>
      <c r="AQ179" s="311">
        <f t="shared" si="8"/>
        <v>0</v>
      </c>
      <c r="AR179" s="99"/>
      <c r="AU179" s="51"/>
    </row>
    <row r="180" spans="2:47" s="266" customFormat="1" x14ac:dyDescent="0.25">
      <c r="B180" s="403"/>
      <c r="C180" s="403"/>
      <c r="D180" s="403"/>
      <c r="E180" s="403"/>
      <c r="F180" s="403"/>
      <c r="G180" s="37"/>
      <c r="H180" s="284"/>
      <c r="I180" s="416">
        <v>43327.582638888889</v>
      </c>
      <c r="J180" s="318" t="s">
        <v>2</v>
      </c>
      <c r="K180" s="289">
        <v>1</v>
      </c>
      <c r="L180" s="287"/>
      <c r="M180" s="51"/>
      <c r="N180" s="312" t="s">
        <v>133</v>
      </c>
      <c r="O180" s="313">
        <v>145</v>
      </c>
      <c r="P180" s="214" t="s">
        <v>134</v>
      </c>
      <c r="Q180" s="309">
        <v>0</v>
      </c>
      <c r="R180" s="309"/>
      <c r="S180" s="309"/>
      <c r="T180" s="309">
        <v>0</v>
      </c>
      <c r="U180" s="309"/>
      <c r="V180" s="309"/>
      <c r="W180" s="405">
        <v>0</v>
      </c>
      <c r="X180" s="309">
        <v>0</v>
      </c>
      <c r="Y180" s="309">
        <v>0</v>
      </c>
      <c r="Z180" s="309">
        <v>0</v>
      </c>
      <c r="AA180" s="309">
        <v>0</v>
      </c>
      <c r="AB180" s="309">
        <v>0</v>
      </c>
      <c r="AC180" s="309">
        <v>0</v>
      </c>
      <c r="AD180" s="309">
        <v>0</v>
      </c>
      <c r="AE180" s="309">
        <v>0</v>
      </c>
      <c r="AF180" s="309">
        <v>0</v>
      </c>
      <c r="AG180" s="309"/>
      <c r="AH180" s="309"/>
      <c r="AI180" s="309"/>
      <c r="AJ180" s="309"/>
      <c r="AK180" s="405">
        <v>0</v>
      </c>
      <c r="AL180" s="405">
        <v>0</v>
      </c>
      <c r="AM180" s="309">
        <v>0</v>
      </c>
      <c r="AN180" s="309">
        <v>0</v>
      </c>
      <c r="AO180" s="311">
        <f t="shared" si="6"/>
        <v>0</v>
      </c>
      <c r="AP180" s="311">
        <f t="shared" si="7"/>
        <v>0</v>
      </c>
      <c r="AQ180" s="311">
        <f t="shared" si="8"/>
        <v>0</v>
      </c>
      <c r="AR180" s="99"/>
      <c r="AU180" s="51"/>
    </row>
    <row r="181" spans="2:47" s="266" customFormat="1" x14ac:dyDescent="0.25">
      <c r="B181" s="403"/>
      <c r="C181" s="403"/>
      <c r="D181" s="403"/>
      <c r="E181" s="403"/>
      <c r="F181" s="403"/>
      <c r="G181" s="37"/>
      <c r="H181" s="284" t="s">
        <v>680</v>
      </c>
      <c r="I181" s="416">
        <v>43327.670138888891</v>
      </c>
      <c r="J181" s="318" t="s">
        <v>2</v>
      </c>
      <c r="K181" s="289">
        <v>1</v>
      </c>
      <c r="L181" s="287"/>
      <c r="M181" s="51"/>
      <c r="N181" s="312" t="s">
        <v>106</v>
      </c>
      <c r="O181" s="313">
        <v>149</v>
      </c>
      <c r="P181" s="214" t="s">
        <v>107</v>
      </c>
      <c r="Q181" s="309">
        <v>0</v>
      </c>
      <c r="R181" s="309"/>
      <c r="S181" s="309"/>
      <c r="T181" s="309">
        <v>0</v>
      </c>
      <c r="U181" s="309"/>
      <c r="V181" s="309"/>
      <c r="W181" s="405">
        <v>0</v>
      </c>
      <c r="X181" s="309">
        <v>0</v>
      </c>
      <c r="Y181" s="309">
        <v>0</v>
      </c>
      <c r="Z181" s="309">
        <v>0</v>
      </c>
      <c r="AA181" s="309">
        <v>0</v>
      </c>
      <c r="AB181" s="309">
        <v>0</v>
      </c>
      <c r="AC181" s="309">
        <v>0</v>
      </c>
      <c r="AD181" s="309">
        <v>0</v>
      </c>
      <c r="AE181" s="309">
        <v>0</v>
      </c>
      <c r="AF181" s="309">
        <v>0</v>
      </c>
      <c r="AG181" s="309"/>
      <c r="AH181" s="309"/>
      <c r="AI181" s="309"/>
      <c r="AJ181" s="309"/>
      <c r="AK181" s="405">
        <v>0</v>
      </c>
      <c r="AL181" s="405">
        <v>0</v>
      </c>
      <c r="AM181" s="309">
        <v>0</v>
      </c>
      <c r="AN181" s="309">
        <v>0</v>
      </c>
      <c r="AO181" s="311">
        <f t="shared" si="6"/>
        <v>0</v>
      </c>
      <c r="AP181" s="311">
        <f t="shared" si="7"/>
        <v>0</v>
      </c>
      <c r="AQ181" s="311">
        <f t="shared" si="8"/>
        <v>0</v>
      </c>
      <c r="AR181" s="99"/>
      <c r="AU181" s="51"/>
    </row>
    <row r="182" spans="2:47" s="266" customFormat="1" ht="24" x14ac:dyDescent="0.25">
      <c r="B182" s="403"/>
      <c r="C182" s="403"/>
      <c r="D182" s="403"/>
      <c r="E182" s="403"/>
      <c r="F182" s="403"/>
      <c r="G182" s="37"/>
      <c r="H182" s="284"/>
      <c r="I182" s="416">
        <v>43335.707638888889</v>
      </c>
      <c r="J182" s="318" t="s">
        <v>2</v>
      </c>
      <c r="K182" s="289">
        <v>1</v>
      </c>
      <c r="L182" s="287"/>
      <c r="M182" s="51"/>
      <c r="N182" s="312" t="s">
        <v>7</v>
      </c>
      <c r="O182" s="313">
        <v>151</v>
      </c>
      <c r="P182" s="214" t="s">
        <v>11</v>
      </c>
      <c r="Q182" s="309">
        <v>0</v>
      </c>
      <c r="R182" s="309"/>
      <c r="S182" s="309"/>
      <c r="T182" s="309">
        <v>0</v>
      </c>
      <c r="U182" s="309"/>
      <c r="V182" s="309"/>
      <c r="W182" s="405">
        <v>0</v>
      </c>
      <c r="X182" s="309">
        <v>0</v>
      </c>
      <c r="Y182" s="309">
        <v>0</v>
      </c>
      <c r="Z182" s="309">
        <v>0</v>
      </c>
      <c r="AA182" s="309">
        <v>0</v>
      </c>
      <c r="AB182" s="309">
        <v>0</v>
      </c>
      <c r="AC182" s="309">
        <v>0</v>
      </c>
      <c r="AD182" s="309">
        <v>0</v>
      </c>
      <c r="AE182" s="309">
        <v>0</v>
      </c>
      <c r="AF182" s="309">
        <v>0</v>
      </c>
      <c r="AG182" s="309"/>
      <c r="AH182" s="309"/>
      <c r="AI182" s="309"/>
      <c r="AJ182" s="309"/>
      <c r="AK182" s="405">
        <v>0</v>
      </c>
      <c r="AL182" s="405">
        <v>0</v>
      </c>
      <c r="AM182" s="309">
        <v>0</v>
      </c>
      <c r="AN182" s="309">
        <v>0</v>
      </c>
      <c r="AO182" s="311">
        <f t="shared" si="6"/>
        <v>0</v>
      </c>
      <c r="AP182" s="311">
        <f t="shared" si="7"/>
        <v>0</v>
      </c>
      <c r="AQ182" s="311">
        <f t="shared" si="8"/>
        <v>0</v>
      </c>
      <c r="AR182" s="99"/>
      <c r="AU182" s="51"/>
    </row>
    <row r="183" spans="2:47" s="266" customFormat="1" x14ac:dyDescent="0.25">
      <c r="B183" s="403"/>
      <c r="C183" s="403"/>
      <c r="D183" s="403"/>
      <c r="E183" s="403"/>
      <c r="F183" s="403"/>
      <c r="G183" s="37"/>
      <c r="H183" s="284" t="s">
        <v>438</v>
      </c>
      <c r="I183" s="416">
        <v>43328.384722222225</v>
      </c>
      <c r="J183" s="318" t="s">
        <v>1</v>
      </c>
      <c r="K183" s="289">
        <v>1</v>
      </c>
      <c r="L183" s="287"/>
      <c r="M183" s="51"/>
      <c r="N183" s="312" t="s">
        <v>7</v>
      </c>
      <c r="O183" s="313">
        <v>154</v>
      </c>
      <c r="P183" s="214" t="s">
        <v>21</v>
      </c>
      <c r="Q183" s="309">
        <v>0</v>
      </c>
      <c r="R183" s="309"/>
      <c r="S183" s="309"/>
      <c r="T183" s="309">
        <v>0</v>
      </c>
      <c r="U183" s="309"/>
      <c r="V183" s="309"/>
      <c r="W183" s="405">
        <v>0</v>
      </c>
      <c r="X183" s="309">
        <v>0</v>
      </c>
      <c r="Y183" s="309">
        <v>0</v>
      </c>
      <c r="Z183" s="309">
        <v>0</v>
      </c>
      <c r="AA183" s="309">
        <v>0</v>
      </c>
      <c r="AB183" s="309">
        <v>0</v>
      </c>
      <c r="AC183" s="309">
        <v>0</v>
      </c>
      <c r="AD183" s="309">
        <v>0</v>
      </c>
      <c r="AE183" s="309">
        <v>0</v>
      </c>
      <c r="AF183" s="309">
        <v>0</v>
      </c>
      <c r="AG183" s="309"/>
      <c r="AH183" s="309"/>
      <c r="AI183" s="309"/>
      <c r="AJ183" s="309"/>
      <c r="AK183" s="405">
        <v>0</v>
      </c>
      <c r="AL183" s="405">
        <v>0</v>
      </c>
      <c r="AM183" s="309">
        <v>0</v>
      </c>
      <c r="AN183" s="309">
        <v>0</v>
      </c>
      <c r="AO183" s="311">
        <f t="shared" si="6"/>
        <v>0</v>
      </c>
      <c r="AP183" s="311">
        <f t="shared" si="7"/>
        <v>0</v>
      </c>
      <c r="AQ183" s="311">
        <f t="shared" si="8"/>
        <v>0</v>
      </c>
      <c r="AR183" s="99"/>
      <c r="AU183" s="51"/>
    </row>
    <row r="184" spans="2:47" s="266" customFormat="1" x14ac:dyDescent="0.25">
      <c r="B184" s="403"/>
      <c r="C184" s="403"/>
      <c r="D184" s="403"/>
      <c r="E184" s="403"/>
      <c r="F184" s="403"/>
      <c r="G184" s="37"/>
      <c r="H184" s="284" t="s">
        <v>219</v>
      </c>
      <c r="I184" s="416">
        <v>43328.51458333333</v>
      </c>
      <c r="J184" s="318" t="s">
        <v>1</v>
      </c>
      <c r="K184" s="289">
        <v>1</v>
      </c>
      <c r="L184" s="287"/>
      <c r="M184" s="51"/>
      <c r="N184" s="312" t="s">
        <v>7</v>
      </c>
      <c r="O184" s="313">
        <v>193</v>
      </c>
      <c r="P184" s="214" t="s">
        <v>15</v>
      </c>
      <c r="Q184" s="309">
        <v>0</v>
      </c>
      <c r="R184" s="309"/>
      <c r="S184" s="309"/>
      <c r="T184" s="309">
        <v>0</v>
      </c>
      <c r="U184" s="309"/>
      <c r="V184" s="309"/>
      <c r="W184" s="405">
        <v>0</v>
      </c>
      <c r="X184" s="309">
        <v>0</v>
      </c>
      <c r="Y184" s="309">
        <v>0</v>
      </c>
      <c r="Z184" s="309">
        <v>0</v>
      </c>
      <c r="AA184" s="309">
        <v>0</v>
      </c>
      <c r="AB184" s="309">
        <v>0</v>
      </c>
      <c r="AC184" s="309">
        <v>0</v>
      </c>
      <c r="AD184" s="309">
        <v>0</v>
      </c>
      <c r="AE184" s="309">
        <v>0</v>
      </c>
      <c r="AF184" s="309">
        <v>0</v>
      </c>
      <c r="AG184" s="309"/>
      <c r="AH184" s="309"/>
      <c r="AI184" s="309"/>
      <c r="AJ184" s="309"/>
      <c r="AK184" s="405">
        <v>0</v>
      </c>
      <c r="AL184" s="405">
        <v>0</v>
      </c>
      <c r="AM184" s="309">
        <v>0</v>
      </c>
      <c r="AN184" s="309">
        <v>0</v>
      </c>
      <c r="AO184" s="311">
        <f t="shared" si="6"/>
        <v>0</v>
      </c>
      <c r="AP184" s="311">
        <f t="shared" si="7"/>
        <v>0</v>
      </c>
      <c r="AQ184" s="311">
        <f t="shared" si="8"/>
        <v>0</v>
      </c>
      <c r="AR184" s="99"/>
      <c r="AU184" s="51"/>
    </row>
    <row r="185" spans="2:47" s="266" customFormat="1" ht="24" x14ac:dyDescent="0.25">
      <c r="B185" s="403"/>
      <c r="C185" s="403"/>
      <c r="D185" s="403"/>
      <c r="E185" s="403"/>
      <c r="F185" s="403"/>
      <c r="G185" s="37"/>
      <c r="H185" s="284" t="s">
        <v>681</v>
      </c>
      <c r="I185" s="416">
        <v>43328.640972222223</v>
      </c>
      <c r="J185" s="318" t="s">
        <v>2</v>
      </c>
      <c r="K185" s="289">
        <v>1</v>
      </c>
      <c r="L185" s="287"/>
      <c r="M185" s="51"/>
      <c r="N185" s="289" t="s">
        <v>39</v>
      </c>
      <c r="O185" s="289">
        <v>202</v>
      </c>
      <c r="P185" s="214" t="s">
        <v>164</v>
      </c>
      <c r="Q185" s="309">
        <v>0</v>
      </c>
      <c r="R185" s="309"/>
      <c r="S185" s="309"/>
      <c r="T185" s="309">
        <v>0</v>
      </c>
      <c r="U185" s="309"/>
      <c r="V185" s="309"/>
      <c r="W185" s="405">
        <v>0</v>
      </c>
      <c r="X185" s="309">
        <v>0</v>
      </c>
      <c r="Y185" s="309">
        <v>0</v>
      </c>
      <c r="Z185" s="309">
        <v>0</v>
      </c>
      <c r="AA185" s="309">
        <v>0</v>
      </c>
      <c r="AB185" s="309">
        <v>0</v>
      </c>
      <c r="AC185" s="309">
        <v>0</v>
      </c>
      <c r="AD185" s="309">
        <v>0</v>
      </c>
      <c r="AE185" s="309">
        <v>0</v>
      </c>
      <c r="AF185" s="309">
        <v>0</v>
      </c>
      <c r="AG185" s="309"/>
      <c r="AH185" s="309"/>
      <c r="AI185" s="309"/>
      <c r="AJ185" s="309"/>
      <c r="AK185" s="405">
        <v>0</v>
      </c>
      <c r="AL185" s="405">
        <v>0</v>
      </c>
      <c r="AM185" s="309">
        <v>0</v>
      </c>
      <c r="AN185" s="309">
        <v>0</v>
      </c>
      <c r="AO185" s="311">
        <f t="shared" si="6"/>
        <v>0</v>
      </c>
      <c r="AP185" s="311">
        <f t="shared" si="7"/>
        <v>0</v>
      </c>
      <c r="AQ185" s="311">
        <f t="shared" si="8"/>
        <v>0</v>
      </c>
      <c r="AR185" s="99"/>
      <c r="AU185" s="51"/>
    </row>
    <row r="186" spans="2:47" s="266" customFormat="1" x14ac:dyDescent="0.25">
      <c r="B186" s="403"/>
      <c r="C186" s="403"/>
      <c r="D186" s="403"/>
      <c r="E186" s="403"/>
      <c r="F186" s="403"/>
      <c r="G186" s="37"/>
      <c r="H186" s="284" t="s">
        <v>226</v>
      </c>
      <c r="I186" s="416">
        <v>43329.504861111112</v>
      </c>
      <c r="J186" s="318" t="s">
        <v>1</v>
      </c>
      <c r="K186" s="289">
        <v>1</v>
      </c>
      <c r="L186" s="287"/>
      <c r="M186" s="51"/>
      <c r="N186" s="289" t="s">
        <v>99</v>
      </c>
      <c r="O186" s="289">
        <v>250</v>
      </c>
      <c r="P186" s="214" t="s">
        <v>171</v>
      </c>
      <c r="Q186" s="309">
        <v>0</v>
      </c>
      <c r="R186" s="309"/>
      <c r="S186" s="309"/>
      <c r="T186" s="309">
        <v>0</v>
      </c>
      <c r="U186" s="309"/>
      <c r="V186" s="309"/>
      <c r="W186" s="405">
        <v>0</v>
      </c>
      <c r="X186" s="309">
        <v>0</v>
      </c>
      <c r="Y186" s="309">
        <v>0</v>
      </c>
      <c r="Z186" s="309">
        <v>0</v>
      </c>
      <c r="AA186" s="309">
        <v>0</v>
      </c>
      <c r="AB186" s="309">
        <v>0</v>
      </c>
      <c r="AC186" s="309">
        <v>0</v>
      </c>
      <c r="AD186" s="309">
        <v>0</v>
      </c>
      <c r="AE186" s="309">
        <v>0</v>
      </c>
      <c r="AF186" s="309">
        <v>0</v>
      </c>
      <c r="AG186" s="309"/>
      <c r="AH186" s="309"/>
      <c r="AI186" s="309"/>
      <c r="AJ186" s="309"/>
      <c r="AK186" s="405">
        <v>0</v>
      </c>
      <c r="AL186" s="405">
        <v>0</v>
      </c>
      <c r="AM186" s="309">
        <v>0</v>
      </c>
      <c r="AN186" s="309">
        <v>0</v>
      </c>
      <c r="AO186" s="311">
        <f t="shared" si="6"/>
        <v>0</v>
      </c>
      <c r="AP186" s="311">
        <f t="shared" si="7"/>
        <v>0</v>
      </c>
      <c r="AQ186" s="311">
        <f t="shared" si="8"/>
        <v>0</v>
      </c>
      <c r="AR186" s="51"/>
      <c r="AU186" s="51"/>
    </row>
    <row r="187" spans="2:47" s="266" customFormat="1" x14ac:dyDescent="0.25">
      <c r="B187" s="403"/>
      <c r="C187" s="403"/>
      <c r="D187" s="403"/>
      <c r="E187" s="403"/>
      <c r="F187" s="403"/>
      <c r="G187" s="37"/>
      <c r="H187" s="284"/>
      <c r="I187" s="416">
        <v>43330.510416666664</v>
      </c>
      <c r="J187" s="318" t="s">
        <v>1</v>
      </c>
      <c r="K187" s="289">
        <v>1</v>
      </c>
      <c r="L187" s="287"/>
      <c r="M187" s="51"/>
      <c r="N187" s="289" t="s">
        <v>128</v>
      </c>
      <c r="O187" s="289">
        <v>260</v>
      </c>
      <c r="P187" s="214" t="s">
        <v>172</v>
      </c>
      <c r="Q187" s="309">
        <v>0</v>
      </c>
      <c r="R187" s="309"/>
      <c r="S187" s="309"/>
      <c r="T187" s="309">
        <v>0</v>
      </c>
      <c r="U187" s="309"/>
      <c r="V187" s="309"/>
      <c r="W187" s="405">
        <v>0</v>
      </c>
      <c r="X187" s="309">
        <v>0</v>
      </c>
      <c r="Y187" s="309">
        <v>0</v>
      </c>
      <c r="Z187" s="309">
        <v>0</v>
      </c>
      <c r="AA187" s="309">
        <v>0</v>
      </c>
      <c r="AB187" s="309">
        <v>0</v>
      </c>
      <c r="AC187" s="309">
        <v>0</v>
      </c>
      <c r="AD187" s="309">
        <v>0</v>
      </c>
      <c r="AE187" s="309">
        <v>0</v>
      </c>
      <c r="AF187" s="309">
        <v>0</v>
      </c>
      <c r="AG187" s="309"/>
      <c r="AH187" s="309"/>
      <c r="AI187" s="309"/>
      <c r="AJ187" s="309"/>
      <c r="AK187" s="405">
        <v>0</v>
      </c>
      <c r="AL187" s="405">
        <v>0</v>
      </c>
      <c r="AM187" s="309">
        <v>0</v>
      </c>
      <c r="AN187" s="309">
        <v>0</v>
      </c>
      <c r="AO187" s="311">
        <f t="shared" si="6"/>
        <v>0</v>
      </c>
      <c r="AP187" s="311">
        <f t="shared" si="7"/>
        <v>0</v>
      </c>
      <c r="AQ187" s="311">
        <f t="shared" si="8"/>
        <v>0</v>
      </c>
      <c r="AR187" s="51"/>
      <c r="AU187" s="51"/>
    </row>
    <row r="188" spans="2:47" s="266" customFormat="1" ht="24" x14ac:dyDescent="0.25">
      <c r="B188" s="403"/>
      <c r="C188" s="403"/>
      <c r="D188" s="403"/>
      <c r="E188" s="403"/>
      <c r="F188" s="403"/>
      <c r="G188" s="37"/>
      <c r="H188" s="284" t="s">
        <v>682</v>
      </c>
      <c r="I188" s="416">
        <v>43329.569444444445</v>
      </c>
      <c r="J188" s="318" t="s">
        <v>2</v>
      </c>
      <c r="K188" s="289">
        <v>1</v>
      </c>
      <c r="L188" s="287"/>
      <c r="M188" s="51"/>
      <c r="N188" s="289" t="s">
        <v>180</v>
      </c>
      <c r="O188" s="313">
        <v>293</v>
      </c>
      <c r="P188" s="214" t="s">
        <v>166</v>
      </c>
      <c r="Q188" s="309">
        <v>0</v>
      </c>
      <c r="R188" s="309"/>
      <c r="S188" s="309"/>
      <c r="T188" s="309">
        <v>0</v>
      </c>
      <c r="U188" s="309"/>
      <c r="V188" s="309"/>
      <c r="W188" s="405">
        <v>0</v>
      </c>
      <c r="X188" s="309">
        <v>0</v>
      </c>
      <c r="Y188" s="309">
        <v>0</v>
      </c>
      <c r="Z188" s="309">
        <v>0</v>
      </c>
      <c r="AA188" s="309">
        <v>0</v>
      </c>
      <c r="AB188" s="309">
        <v>0</v>
      </c>
      <c r="AC188" s="309">
        <v>0</v>
      </c>
      <c r="AD188" s="309">
        <v>0</v>
      </c>
      <c r="AE188" s="309">
        <v>0</v>
      </c>
      <c r="AF188" s="309">
        <v>0</v>
      </c>
      <c r="AG188" s="309"/>
      <c r="AH188" s="309"/>
      <c r="AI188" s="309"/>
      <c r="AJ188" s="309"/>
      <c r="AK188" s="405">
        <v>0</v>
      </c>
      <c r="AL188" s="405">
        <v>0</v>
      </c>
      <c r="AM188" s="309">
        <v>0</v>
      </c>
      <c r="AN188" s="309">
        <v>0</v>
      </c>
      <c r="AO188" s="311">
        <f t="shared" si="6"/>
        <v>0</v>
      </c>
      <c r="AP188" s="311">
        <f t="shared" si="7"/>
        <v>0</v>
      </c>
      <c r="AQ188" s="311">
        <f t="shared" si="8"/>
        <v>0</v>
      </c>
      <c r="AR188" s="51"/>
      <c r="AU188" s="51"/>
    </row>
    <row r="189" spans="2:47" s="266" customFormat="1" ht="24" x14ac:dyDescent="0.25">
      <c r="B189" s="403"/>
      <c r="C189" s="403"/>
      <c r="D189" s="403"/>
      <c r="E189" s="403"/>
      <c r="F189" s="403"/>
      <c r="G189" s="37"/>
      <c r="H189" s="284"/>
      <c r="I189" s="416">
        <v>43333.692361111112</v>
      </c>
      <c r="J189" s="318" t="s">
        <v>1</v>
      </c>
      <c r="K189" s="289">
        <v>1</v>
      </c>
      <c r="L189" s="287"/>
      <c r="M189" s="51"/>
      <c r="N189" s="289" t="s">
        <v>19</v>
      </c>
      <c r="O189" s="313">
        <v>294</v>
      </c>
      <c r="P189" s="214" t="s">
        <v>163</v>
      </c>
      <c r="Q189" s="309">
        <v>0</v>
      </c>
      <c r="R189" s="309"/>
      <c r="S189" s="309"/>
      <c r="T189" s="309">
        <v>0</v>
      </c>
      <c r="U189" s="309"/>
      <c r="V189" s="309"/>
      <c r="W189" s="405">
        <v>0</v>
      </c>
      <c r="X189" s="309">
        <v>0</v>
      </c>
      <c r="Y189" s="309">
        <v>0</v>
      </c>
      <c r="Z189" s="309">
        <v>0</v>
      </c>
      <c r="AA189" s="309">
        <v>0</v>
      </c>
      <c r="AB189" s="309">
        <v>0</v>
      </c>
      <c r="AC189" s="309">
        <v>0</v>
      </c>
      <c r="AD189" s="309">
        <v>0</v>
      </c>
      <c r="AE189" s="309">
        <v>0</v>
      </c>
      <c r="AF189" s="309">
        <v>0</v>
      </c>
      <c r="AG189" s="309"/>
      <c r="AH189" s="309"/>
      <c r="AI189" s="309"/>
      <c r="AJ189" s="309"/>
      <c r="AK189" s="405">
        <v>0</v>
      </c>
      <c r="AL189" s="405">
        <v>0</v>
      </c>
      <c r="AM189" s="309">
        <v>0</v>
      </c>
      <c r="AN189" s="309">
        <v>0</v>
      </c>
      <c r="AO189" s="311">
        <f t="shared" si="6"/>
        <v>0</v>
      </c>
      <c r="AP189" s="311">
        <f t="shared" si="7"/>
        <v>0</v>
      </c>
      <c r="AQ189" s="311">
        <f t="shared" si="8"/>
        <v>0</v>
      </c>
      <c r="AR189" s="51"/>
      <c r="AU189" s="51"/>
    </row>
    <row r="190" spans="2:47" s="266" customFormat="1" x14ac:dyDescent="0.25">
      <c r="B190" s="403"/>
      <c r="C190" s="403"/>
      <c r="D190" s="403"/>
      <c r="E190" s="403"/>
      <c r="F190" s="403"/>
      <c r="G190" s="37"/>
      <c r="H190" s="420" t="s">
        <v>268</v>
      </c>
      <c r="I190" s="421">
        <v>43329.588194444441</v>
      </c>
      <c r="J190" s="422" t="s">
        <v>2</v>
      </c>
      <c r="K190" s="293">
        <v>1</v>
      </c>
      <c r="L190" s="287"/>
      <c r="M190" s="51"/>
      <c r="N190" s="312" t="s">
        <v>7</v>
      </c>
      <c r="O190" s="313">
        <v>369</v>
      </c>
      <c r="P190" s="214" t="s">
        <v>82</v>
      </c>
      <c r="Q190" s="309">
        <v>0</v>
      </c>
      <c r="R190" s="309"/>
      <c r="S190" s="309"/>
      <c r="T190" s="309">
        <v>0</v>
      </c>
      <c r="U190" s="309"/>
      <c r="V190" s="309"/>
      <c r="W190" s="405">
        <v>0</v>
      </c>
      <c r="X190" s="309">
        <v>0</v>
      </c>
      <c r="Y190" s="309">
        <v>0</v>
      </c>
      <c r="Z190" s="309">
        <v>0</v>
      </c>
      <c r="AA190" s="309">
        <v>0</v>
      </c>
      <c r="AB190" s="309">
        <v>0</v>
      </c>
      <c r="AC190" s="309">
        <v>0</v>
      </c>
      <c r="AD190" s="309">
        <v>0</v>
      </c>
      <c r="AE190" s="309">
        <v>0</v>
      </c>
      <c r="AF190" s="309">
        <v>0</v>
      </c>
      <c r="AG190" s="309"/>
      <c r="AH190" s="309"/>
      <c r="AI190" s="309"/>
      <c r="AJ190" s="309"/>
      <c r="AK190" s="405">
        <v>0</v>
      </c>
      <c r="AL190" s="405">
        <v>0</v>
      </c>
      <c r="AM190" s="309">
        <v>0</v>
      </c>
      <c r="AN190" s="309">
        <v>0</v>
      </c>
      <c r="AO190" s="311">
        <f t="shared" si="6"/>
        <v>0</v>
      </c>
      <c r="AP190" s="311">
        <f t="shared" si="7"/>
        <v>0</v>
      </c>
      <c r="AQ190" s="311">
        <f t="shared" si="8"/>
        <v>0</v>
      </c>
      <c r="AR190" s="51"/>
      <c r="AU190" s="51"/>
    </row>
    <row r="191" spans="2:47" s="266" customFormat="1" x14ac:dyDescent="0.25">
      <c r="B191" s="403"/>
      <c r="C191" s="403"/>
      <c r="D191" s="403"/>
      <c r="E191" s="403"/>
      <c r="F191" s="403"/>
      <c r="G191" s="37"/>
      <c r="H191" s="420"/>
      <c r="I191" s="421">
        <v>43333.46875</v>
      </c>
      <c r="J191" s="422" t="s">
        <v>1</v>
      </c>
      <c r="K191" s="293">
        <v>1</v>
      </c>
      <c r="L191" s="287"/>
      <c r="M191" s="51"/>
      <c r="N191" s="312" t="s">
        <v>109</v>
      </c>
      <c r="O191" s="313">
        <v>370</v>
      </c>
      <c r="P191" s="214" t="s">
        <v>110</v>
      </c>
      <c r="Q191" s="309">
        <v>0</v>
      </c>
      <c r="R191" s="309"/>
      <c r="S191" s="309"/>
      <c r="T191" s="309">
        <v>0</v>
      </c>
      <c r="U191" s="309"/>
      <c r="V191" s="309"/>
      <c r="W191" s="405">
        <v>0</v>
      </c>
      <c r="X191" s="309">
        <v>0</v>
      </c>
      <c r="Y191" s="309">
        <v>0</v>
      </c>
      <c r="Z191" s="309">
        <v>0</v>
      </c>
      <c r="AA191" s="309">
        <v>0</v>
      </c>
      <c r="AB191" s="309">
        <v>0</v>
      </c>
      <c r="AC191" s="309">
        <v>0</v>
      </c>
      <c r="AD191" s="309">
        <v>0</v>
      </c>
      <c r="AE191" s="309">
        <v>0</v>
      </c>
      <c r="AF191" s="309">
        <v>0</v>
      </c>
      <c r="AG191" s="309"/>
      <c r="AH191" s="309"/>
      <c r="AI191" s="309"/>
      <c r="AJ191" s="309"/>
      <c r="AK191" s="405">
        <v>0</v>
      </c>
      <c r="AL191" s="405">
        <v>0</v>
      </c>
      <c r="AM191" s="309">
        <v>0</v>
      </c>
      <c r="AN191" s="309">
        <v>0</v>
      </c>
      <c r="AO191" s="311">
        <f t="shared" si="6"/>
        <v>0</v>
      </c>
      <c r="AP191" s="311">
        <f t="shared" si="7"/>
        <v>0</v>
      </c>
      <c r="AQ191" s="311">
        <f t="shared" si="8"/>
        <v>0</v>
      </c>
      <c r="AR191" s="51"/>
      <c r="AU191" s="51"/>
    </row>
    <row r="192" spans="2:47" x14ac:dyDescent="0.25">
      <c r="B192" s="403"/>
      <c r="C192" s="403"/>
      <c r="D192" s="403"/>
      <c r="E192" s="403"/>
      <c r="F192" s="403"/>
      <c r="H192" s="420"/>
      <c r="I192" s="421">
        <v>43339.71875</v>
      </c>
      <c r="J192" s="422" t="s">
        <v>1</v>
      </c>
      <c r="K192" s="293">
        <v>1</v>
      </c>
      <c r="L192" s="287"/>
      <c r="N192" s="289" t="s">
        <v>7</v>
      </c>
      <c r="O192" s="289">
        <v>374</v>
      </c>
      <c r="P192" s="214" t="s">
        <v>32</v>
      </c>
      <c r="Q192" s="309">
        <v>0</v>
      </c>
      <c r="R192" s="309"/>
      <c r="S192" s="309"/>
      <c r="T192" s="309">
        <v>0</v>
      </c>
      <c r="U192" s="309"/>
      <c r="V192" s="309"/>
      <c r="W192" s="405">
        <v>0</v>
      </c>
      <c r="X192" s="309">
        <v>0</v>
      </c>
      <c r="Y192" s="309">
        <v>0</v>
      </c>
      <c r="Z192" s="309">
        <v>0</v>
      </c>
      <c r="AA192" s="309">
        <v>0</v>
      </c>
      <c r="AB192" s="309">
        <v>0</v>
      </c>
      <c r="AC192" s="309">
        <v>0</v>
      </c>
      <c r="AD192" s="309">
        <v>0</v>
      </c>
      <c r="AE192" s="309">
        <v>0</v>
      </c>
      <c r="AF192" s="309">
        <v>0</v>
      </c>
      <c r="AG192" s="309"/>
      <c r="AH192" s="309"/>
      <c r="AI192" s="309"/>
      <c r="AJ192" s="309"/>
      <c r="AK192" s="405">
        <v>0</v>
      </c>
      <c r="AL192" s="405">
        <v>0</v>
      </c>
      <c r="AM192" s="309">
        <v>0</v>
      </c>
      <c r="AN192" s="309">
        <v>0</v>
      </c>
      <c r="AO192" s="311">
        <f t="shared" si="6"/>
        <v>0</v>
      </c>
      <c r="AP192" s="311">
        <f t="shared" si="7"/>
        <v>0</v>
      </c>
      <c r="AQ192" s="311">
        <f t="shared" si="8"/>
        <v>0</v>
      </c>
    </row>
    <row r="193" spans="2:43" x14ac:dyDescent="0.25">
      <c r="B193" s="403"/>
      <c r="C193" s="403"/>
      <c r="D193" s="403"/>
      <c r="E193" s="403"/>
      <c r="F193" s="403"/>
      <c r="H193" s="284" t="s">
        <v>441</v>
      </c>
      <c r="I193" s="416">
        <v>43332.541666666664</v>
      </c>
      <c r="J193" s="318" t="s">
        <v>1</v>
      </c>
      <c r="K193" s="289">
        <v>1</v>
      </c>
      <c r="L193" s="287"/>
      <c r="N193" s="289" t="s">
        <v>139</v>
      </c>
      <c r="O193" s="289">
        <v>379</v>
      </c>
      <c r="P193" s="214" t="s">
        <v>259</v>
      </c>
      <c r="Q193" s="309">
        <v>0</v>
      </c>
      <c r="R193" s="309"/>
      <c r="S193" s="309"/>
      <c r="T193" s="309">
        <v>0</v>
      </c>
      <c r="U193" s="309"/>
      <c r="V193" s="309"/>
      <c r="W193" s="405">
        <v>0</v>
      </c>
      <c r="X193" s="309">
        <v>0</v>
      </c>
      <c r="Y193" s="309">
        <v>0</v>
      </c>
      <c r="Z193" s="309">
        <v>0</v>
      </c>
      <c r="AA193" s="309">
        <v>0</v>
      </c>
      <c r="AB193" s="309">
        <v>0</v>
      </c>
      <c r="AC193" s="309">
        <v>0</v>
      </c>
      <c r="AD193" s="309">
        <v>0</v>
      </c>
      <c r="AE193" s="309">
        <v>0</v>
      </c>
      <c r="AF193" s="309">
        <v>0</v>
      </c>
      <c r="AG193" s="309"/>
      <c r="AH193" s="309"/>
      <c r="AI193" s="309"/>
      <c r="AJ193" s="309"/>
      <c r="AK193" s="405">
        <v>0</v>
      </c>
      <c r="AL193" s="405">
        <v>0</v>
      </c>
      <c r="AM193" s="309">
        <v>0</v>
      </c>
      <c r="AN193" s="309">
        <v>0</v>
      </c>
      <c r="AO193" s="311">
        <f t="shared" si="6"/>
        <v>0</v>
      </c>
      <c r="AP193" s="311">
        <f t="shared" si="7"/>
        <v>0</v>
      </c>
      <c r="AQ193" s="311">
        <f t="shared" si="8"/>
        <v>0</v>
      </c>
    </row>
    <row r="194" spans="2:43" ht="24" x14ac:dyDescent="0.25">
      <c r="B194" s="403"/>
      <c r="C194" s="403"/>
      <c r="D194" s="403"/>
      <c r="E194" s="403"/>
      <c r="F194" s="403"/>
      <c r="H194" s="284" t="s">
        <v>328</v>
      </c>
      <c r="I194" s="416">
        <v>43333.690972222219</v>
      </c>
      <c r="J194" s="318" t="s">
        <v>1</v>
      </c>
      <c r="K194" s="289">
        <v>1</v>
      </c>
      <c r="L194" s="287"/>
      <c r="N194" s="289" t="s">
        <v>39</v>
      </c>
      <c r="O194" s="289">
        <v>386</v>
      </c>
      <c r="P194" s="214" t="s">
        <v>70</v>
      </c>
      <c r="Q194" s="309">
        <v>0</v>
      </c>
      <c r="R194" s="309"/>
      <c r="S194" s="309"/>
      <c r="T194" s="309">
        <v>0</v>
      </c>
      <c r="U194" s="309"/>
      <c r="V194" s="309"/>
      <c r="W194" s="405">
        <v>0</v>
      </c>
      <c r="X194" s="309">
        <v>0</v>
      </c>
      <c r="Y194" s="309">
        <v>0</v>
      </c>
      <c r="Z194" s="309">
        <v>0</v>
      </c>
      <c r="AA194" s="309">
        <v>0</v>
      </c>
      <c r="AB194" s="309">
        <v>0</v>
      </c>
      <c r="AC194" s="309">
        <v>0</v>
      </c>
      <c r="AD194" s="309">
        <v>0</v>
      </c>
      <c r="AE194" s="309">
        <v>0</v>
      </c>
      <c r="AF194" s="309">
        <v>0</v>
      </c>
      <c r="AG194" s="309"/>
      <c r="AH194" s="309"/>
      <c r="AI194" s="309"/>
      <c r="AJ194" s="309"/>
      <c r="AK194" s="405">
        <v>0</v>
      </c>
      <c r="AL194" s="405">
        <v>0</v>
      </c>
      <c r="AM194" s="309">
        <v>0</v>
      </c>
      <c r="AN194" s="309">
        <v>0</v>
      </c>
      <c r="AO194" s="311">
        <f t="shared" si="6"/>
        <v>0</v>
      </c>
      <c r="AP194" s="311">
        <f t="shared" si="7"/>
        <v>0</v>
      </c>
      <c r="AQ194" s="311">
        <f t="shared" si="8"/>
        <v>0</v>
      </c>
    </row>
    <row r="195" spans="2:43" ht="24" x14ac:dyDescent="0.25">
      <c r="B195" s="403"/>
      <c r="C195" s="403"/>
      <c r="D195" s="403"/>
      <c r="E195" s="403"/>
      <c r="F195" s="403"/>
      <c r="H195" s="284"/>
      <c r="I195" s="416">
        <v>43342.772222222222</v>
      </c>
      <c r="J195" s="318" t="s">
        <v>2</v>
      </c>
      <c r="K195" s="289">
        <v>1</v>
      </c>
      <c r="L195" s="287"/>
      <c r="N195" s="289" t="s">
        <v>39</v>
      </c>
      <c r="O195" s="289">
        <v>387</v>
      </c>
      <c r="P195" s="214" t="s">
        <v>264</v>
      </c>
      <c r="Q195" s="309">
        <v>0</v>
      </c>
      <c r="R195" s="309"/>
      <c r="S195" s="309"/>
      <c r="T195" s="309">
        <v>0</v>
      </c>
      <c r="U195" s="309"/>
      <c r="V195" s="309"/>
      <c r="W195" s="405">
        <v>0</v>
      </c>
      <c r="X195" s="309">
        <v>0</v>
      </c>
      <c r="Y195" s="309">
        <v>0</v>
      </c>
      <c r="Z195" s="309">
        <v>0</v>
      </c>
      <c r="AA195" s="309">
        <v>0</v>
      </c>
      <c r="AB195" s="309">
        <v>0</v>
      </c>
      <c r="AC195" s="309">
        <v>0</v>
      </c>
      <c r="AD195" s="309">
        <v>0</v>
      </c>
      <c r="AE195" s="309">
        <v>0</v>
      </c>
      <c r="AF195" s="309">
        <v>0</v>
      </c>
      <c r="AG195" s="309"/>
      <c r="AH195" s="309"/>
      <c r="AI195" s="309"/>
      <c r="AJ195" s="309"/>
      <c r="AK195" s="405">
        <v>0</v>
      </c>
      <c r="AL195" s="405">
        <v>0</v>
      </c>
      <c r="AM195" s="309">
        <v>0</v>
      </c>
      <c r="AN195" s="309">
        <v>0</v>
      </c>
      <c r="AO195" s="311">
        <f t="shared" si="6"/>
        <v>0</v>
      </c>
      <c r="AP195" s="311">
        <f t="shared" si="7"/>
        <v>0</v>
      </c>
      <c r="AQ195" s="311">
        <f t="shared" si="8"/>
        <v>0</v>
      </c>
    </row>
    <row r="196" spans="2:43" ht="24" x14ac:dyDescent="0.25">
      <c r="B196" s="403"/>
      <c r="C196" s="403"/>
      <c r="D196" s="403"/>
      <c r="E196" s="403"/>
      <c r="F196" s="403"/>
      <c r="H196" s="284" t="s">
        <v>241</v>
      </c>
      <c r="I196" s="416">
        <v>43333.695833333331</v>
      </c>
      <c r="J196" s="318" t="s">
        <v>1</v>
      </c>
      <c r="K196" s="289">
        <v>1</v>
      </c>
      <c r="L196" s="287"/>
      <c r="N196" s="289" t="s">
        <v>12</v>
      </c>
      <c r="O196" s="289">
        <v>445</v>
      </c>
      <c r="P196" s="214" t="s">
        <v>258</v>
      </c>
      <c r="Q196" s="309">
        <v>0</v>
      </c>
      <c r="R196" s="309"/>
      <c r="S196" s="309"/>
      <c r="T196" s="309">
        <v>0</v>
      </c>
      <c r="U196" s="309"/>
      <c r="V196" s="309"/>
      <c r="W196" s="405">
        <v>0</v>
      </c>
      <c r="X196" s="309">
        <v>0</v>
      </c>
      <c r="Y196" s="309">
        <v>0</v>
      </c>
      <c r="Z196" s="309">
        <v>0</v>
      </c>
      <c r="AA196" s="309">
        <v>0</v>
      </c>
      <c r="AB196" s="309">
        <v>0</v>
      </c>
      <c r="AC196" s="309">
        <v>0</v>
      </c>
      <c r="AD196" s="309">
        <v>0</v>
      </c>
      <c r="AE196" s="309">
        <v>0</v>
      </c>
      <c r="AF196" s="309">
        <v>0</v>
      </c>
      <c r="AG196" s="309"/>
      <c r="AH196" s="309"/>
      <c r="AI196" s="309"/>
      <c r="AJ196" s="309"/>
      <c r="AK196" s="405">
        <v>0</v>
      </c>
      <c r="AL196" s="405">
        <v>0</v>
      </c>
      <c r="AM196" s="309">
        <v>0</v>
      </c>
      <c r="AN196" s="309">
        <v>0</v>
      </c>
      <c r="AO196" s="311">
        <f t="shared" si="6"/>
        <v>0</v>
      </c>
      <c r="AP196" s="311">
        <f t="shared" si="7"/>
        <v>0</v>
      </c>
      <c r="AQ196" s="311">
        <f t="shared" si="8"/>
        <v>0</v>
      </c>
    </row>
    <row r="197" spans="2:43" x14ac:dyDescent="0.25">
      <c r="B197" s="403"/>
      <c r="C197" s="403"/>
      <c r="D197" s="403"/>
      <c r="E197" s="403"/>
      <c r="F197" s="403"/>
      <c r="H197" s="284" t="s">
        <v>233</v>
      </c>
      <c r="I197" s="416">
        <v>43334.579861111109</v>
      </c>
      <c r="J197" s="318" t="s">
        <v>2</v>
      </c>
      <c r="K197" s="289">
        <v>1</v>
      </c>
      <c r="L197" s="287"/>
      <c r="N197" s="314" t="s">
        <v>91</v>
      </c>
      <c r="O197" s="289">
        <v>453</v>
      </c>
      <c r="P197" s="214" t="s">
        <v>333</v>
      </c>
      <c r="Q197" s="309">
        <v>0</v>
      </c>
      <c r="R197" s="309"/>
      <c r="S197" s="309"/>
      <c r="T197" s="309">
        <v>0</v>
      </c>
      <c r="U197" s="309"/>
      <c r="V197" s="309"/>
      <c r="W197" s="405">
        <v>0</v>
      </c>
      <c r="X197" s="309">
        <v>0</v>
      </c>
      <c r="Y197" s="309">
        <v>0</v>
      </c>
      <c r="Z197" s="309">
        <v>0</v>
      </c>
      <c r="AA197" s="309">
        <v>0</v>
      </c>
      <c r="AB197" s="309">
        <v>0</v>
      </c>
      <c r="AC197" s="309">
        <v>0</v>
      </c>
      <c r="AD197" s="309">
        <v>0</v>
      </c>
      <c r="AE197" s="309">
        <v>0</v>
      </c>
      <c r="AF197" s="309">
        <v>0</v>
      </c>
      <c r="AG197" s="309"/>
      <c r="AH197" s="309"/>
      <c r="AI197" s="309"/>
      <c r="AJ197" s="309"/>
      <c r="AK197" s="405">
        <v>0</v>
      </c>
      <c r="AL197" s="405">
        <v>0</v>
      </c>
      <c r="AM197" s="309">
        <v>0</v>
      </c>
      <c r="AN197" s="309">
        <v>0</v>
      </c>
      <c r="AO197" s="311">
        <f t="shared" si="6"/>
        <v>0</v>
      </c>
      <c r="AP197" s="311">
        <f t="shared" si="7"/>
        <v>0</v>
      </c>
      <c r="AQ197" s="311">
        <f t="shared" si="8"/>
        <v>0</v>
      </c>
    </row>
    <row r="198" spans="2:43" ht="24" x14ac:dyDescent="0.25">
      <c r="B198" s="403"/>
      <c r="C198" s="403"/>
      <c r="D198" s="403"/>
      <c r="E198" s="403"/>
      <c r="F198" s="403"/>
      <c r="H198" s="284"/>
      <c r="I198" s="416">
        <v>43334.602083333331</v>
      </c>
      <c r="J198" s="318" t="s">
        <v>560</v>
      </c>
      <c r="K198" s="289">
        <v>1</v>
      </c>
      <c r="L198" s="287"/>
      <c r="N198" s="314" t="s">
        <v>17</v>
      </c>
      <c r="O198" s="289">
        <v>462</v>
      </c>
      <c r="P198" s="214" t="s">
        <v>357</v>
      </c>
      <c r="Q198" s="309">
        <v>0</v>
      </c>
      <c r="R198" s="309"/>
      <c r="S198" s="309"/>
      <c r="T198" s="309">
        <v>0</v>
      </c>
      <c r="U198" s="309"/>
      <c r="V198" s="309"/>
      <c r="W198" s="405">
        <v>0</v>
      </c>
      <c r="X198" s="309">
        <v>0</v>
      </c>
      <c r="Y198" s="309">
        <v>0</v>
      </c>
      <c r="Z198" s="309">
        <v>0</v>
      </c>
      <c r="AA198" s="309">
        <v>0</v>
      </c>
      <c r="AB198" s="309">
        <v>0</v>
      </c>
      <c r="AC198" s="309">
        <v>0</v>
      </c>
      <c r="AD198" s="309">
        <v>0</v>
      </c>
      <c r="AE198" s="309">
        <v>0</v>
      </c>
      <c r="AF198" s="309">
        <v>0</v>
      </c>
      <c r="AG198" s="309"/>
      <c r="AH198" s="309"/>
      <c r="AI198" s="309"/>
      <c r="AJ198" s="309"/>
      <c r="AK198" s="405">
        <v>0</v>
      </c>
      <c r="AL198" s="405">
        <v>0</v>
      </c>
      <c r="AM198" s="309">
        <v>0</v>
      </c>
      <c r="AN198" s="309">
        <v>0</v>
      </c>
      <c r="AO198" s="311">
        <f t="shared" si="6"/>
        <v>0</v>
      </c>
      <c r="AP198" s="311">
        <f t="shared" si="7"/>
        <v>0</v>
      </c>
      <c r="AQ198" s="311">
        <f t="shared" si="8"/>
        <v>0</v>
      </c>
    </row>
    <row r="199" spans="2:43" ht="24" x14ac:dyDescent="0.25">
      <c r="B199" s="403"/>
      <c r="C199" s="403"/>
      <c r="D199" s="403"/>
      <c r="E199" s="403"/>
      <c r="F199" s="403"/>
      <c r="H199" s="284"/>
      <c r="I199" s="416">
        <v>43340.554166666669</v>
      </c>
      <c r="J199" s="318" t="s">
        <v>1</v>
      </c>
      <c r="K199" s="289">
        <v>1</v>
      </c>
      <c r="L199" s="287"/>
      <c r="N199" s="289" t="s">
        <v>39</v>
      </c>
      <c r="O199" s="289">
        <v>515</v>
      </c>
      <c r="P199" s="214" t="s">
        <v>516</v>
      </c>
      <c r="Q199" s="309">
        <v>0</v>
      </c>
      <c r="R199" s="311"/>
      <c r="S199" s="309"/>
      <c r="T199" s="309">
        <v>0</v>
      </c>
      <c r="U199" s="309"/>
      <c r="V199" s="309"/>
      <c r="W199" s="405">
        <v>0</v>
      </c>
      <c r="X199" s="309">
        <v>0</v>
      </c>
      <c r="Y199" s="309">
        <v>0</v>
      </c>
      <c r="Z199" s="309">
        <v>0</v>
      </c>
      <c r="AA199" s="309">
        <v>0</v>
      </c>
      <c r="AB199" s="309">
        <v>0</v>
      </c>
      <c r="AC199" s="309">
        <v>0</v>
      </c>
      <c r="AD199" s="309">
        <v>0</v>
      </c>
      <c r="AE199" s="309">
        <v>0</v>
      </c>
      <c r="AF199" s="309">
        <v>0</v>
      </c>
      <c r="AG199" s="309"/>
      <c r="AH199" s="309"/>
      <c r="AI199" s="309"/>
      <c r="AJ199" s="309"/>
      <c r="AK199" s="405">
        <v>0</v>
      </c>
      <c r="AL199" s="405">
        <v>0</v>
      </c>
      <c r="AM199" s="309">
        <v>0</v>
      </c>
      <c r="AN199" s="309">
        <v>0</v>
      </c>
      <c r="AO199" s="311">
        <f t="shared" si="6"/>
        <v>0</v>
      </c>
      <c r="AP199" s="311">
        <f t="shared" si="7"/>
        <v>0</v>
      </c>
      <c r="AQ199" s="311">
        <f t="shared" si="8"/>
        <v>0</v>
      </c>
    </row>
    <row r="200" spans="2:43" x14ac:dyDescent="0.25">
      <c r="B200" s="403"/>
      <c r="C200" s="403"/>
      <c r="D200" s="403"/>
      <c r="E200" s="403"/>
      <c r="F200" s="403"/>
      <c r="H200" s="284" t="s">
        <v>683</v>
      </c>
      <c r="I200" s="416">
        <v>43335.614583333336</v>
      </c>
      <c r="J200" s="318" t="s">
        <v>1</v>
      </c>
      <c r="K200" s="289">
        <v>1</v>
      </c>
      <c r="L200" s="287"/>
      <c r="N200" s="314" t="s">
        <v>608</v>
      </c>
      <c r="O200" s="314">
        <v>438</v>
      </c>
      <c r="P200" s="314" t="s">
        <v>562</v>
      </c>
      <c r="Q200" s="311">
        <v>0</v>
      </c>
      <c r="R200" s="311">
        <v>0</v>
      </c>
      <c r="S200" s="311">
        <v>0</v>
      </c>
      <c r="T200" s="311">
        <v>0</v>
      </c>
      <c r="U200" s="309"/>
      <c r="V200" s="309"/>
      <c r="W200" s="405">
        <v>0</v>
      </c>
      <c r="X200" s="309">
        <v>0</v>
      </c>
      <c r="Y200" s="309">
        <v>0</v>
      </c>
      <c r="Z200" s="309">
        <v>0</v>
      </c>
      <c r="AA200" s="309">
        <v>0</v>
      </c>
      <c r="AB200" s="309">
        <v>0</v>
      </c>
      <c r="AC200" s="309">
        <v>0</v>
      </c>
      <c r="AD200" s="309">
        <v>0</v>
      </c>
      <c r="AE200" s="309">
        <v>0</v>
      </c>
      <c r="AF200" s="309">
        <v>0</v>
      </c>
      <c r="AG200" s="309"/>
      <c r="AH200" s="309"/>
      <c r="AI200" s="309"/>
      <c r="AJ200" s="309"/>
      <c r="AK200" s="405">
        <v>0</v>
      </c>
      <c r="AL200" s="405">
        <v>0</v>
      </c>
      <c r="AM200" s="309">
        <v>0</v>
      </c>
      <c r="AN200" s="309">
        <v>0</v>
      </c>
      <c r="AO200" s="311">
        <f t="shared" si="6"/>
        <v>0</v>
      </c>
      <c r="AP200" s="311">
        <f t="shared" si="7"/>
        <v>0</v>
      </c>
      <c r="AQ200" s="311">
        <f t="shared" si="8"/>
        <v>0</v>
      </c>
    </row>
    <row r="201" spans="2:43" x14ac:dyDescent="0.25">
      <c r="B201" s="403"/>
      <c r="C201" s="403"/>
      <c r="D201" s="403"/>
      <c r="E201" s="403"/>
      <c r="F201" s="403"/>
      <c r="H201" s="284" t="s">
        <v>227</v>
      </c>
      <c r="I201" s="416">
        <v>43335.710416666669</v>
      </c>
      <c r="J201" s="318" t="s">
        <v>1</v>
      </c>
      <c r="K201" s="289">
        <v>1</v>
      </c>
      <c r="L201" s="287"/>
      <c r="N201" s="314" t="s">
        <v>7</v>
      </c>
      <c r="O201" s="314">
        <v>393</v>
      </c>
      <c r="P201" s="314" t="s">
        <v>563</v>
      </c>
      <c r="Q201" s="311">
        <v>0</v>
      </c>
      <c r="R201" s="311">
        <v>0</v>
      </c>
      <c r="S201" s="311">
        <v>0</v>
      </c>
      <c r="T201" s="311">
        <v>0</v>
      </c>
      <c r="U201" s="309"/>
      <c r="V201" s="309"/>
      <c r="W201" s="405">
        <v>0</v>
      </c>
      <c r="X201" s="309">
        <v>0</v>
      </c>
      <c r="Y201" s="309">
        <v>0</v>
      </c>
      <c r="Z201" s="309">
        <v>0</v>
      </c>
      <c r="AA201" s="309">
        <v>0</v>
      </c>
      <c r="AB201" s="309">
        <v>0</v>
      </c>
      <c r="AC201" s="309">
        <v>0</v>
      </c>
      <c r="AD201" s="309">
        <v>0</v>
      </c>
      <c r="AE201" s="309">
        <v>0</v>
      </c>
      <c r="AF201" s="309">
        <v>0</v>
      </c>
      <c r="AG201" s="309"/>
      <c r="AH201" s="309"/>
      <c r="AI201" s="309"/>
      <c r="AJ201" s="309"/>
      <c r="AK201" s="405">
        <v>0</v>
      </c>
      <c r="AL201" s="405">
        <v>0</v>
      </c>
      <c r="AM201" s="309">
        <v>0</v>
      </c>
      <c r="AN201" s="309">
        <v>0</v>
      </c>
      <c r="AO201" s="311">
        <f t="shared" si="6"/>
        <v>0</v>
      </c>
      <c r="AP201" s="311">
        <f t="shared" si="7"/>
        <v>0</v>
      </c>
      <c r="AQ201" s="311">
        <f t="shared" si="8"/>
        <v>0</v>
      </c>
    </row>
    <row r="202" spans="2:43" x14ac:dyDescent="0.25">
      <c r="B202" s="403"/>
      <c r="C202" s="403"/>
      <c r="D202" s="403"/>
      <c r="E202" s="403"/>
      <c r="F202" s="403"/>
      <c r="H202" s="284"/>
      <c r="I202" s="416">
        <v>43341.51458333333</v>
      </c>
      <c r="J202" s="318" t="s">
        <v>2</v>
      </c>
      <c r="K202" s="289">
        <v>1</v>
      </c>
      <c r="L202" s="287"/>
      <c r="N202" s="314" t="s">
        <v>343</v>
      </c>
      <c r="O202" s="314">
        <v>421</v>
      </c>
      <c r="P202" s="314" t="s">
        <v>564</v>
      </c>
      <c r="Q202" s="311">
        <v>0</v>
      </c>
      <c r="R202" s="311">
        <v>0</v>
      </c>
      <c r="S202" s="311">
        <v>0</v>
      </c>
      <c r="T202" s="311">
        <v>0</v>
      </c>
      <c r="U202" s="309"/>
      <c r="V202" s="309"/>
      <c r="W202" s="405">
        <v>0</v>
      </c>
      <c r="X202" s="309">
        <v>0</v>
      </c>
      <c r="Y202" s="309">
        <v>0</v>
      </c>
      <c r="Z202" s="309">
        <v>0</v>
      </c>
      <c r="AA202" s="309">
        <v>0</v>
      </c>
      <c r="AB202" s="309">
        <v>0</v>
      </c>
      <c r="AC202" s="309">
        <v>0</v>
      </c>
      <c r="AD202" s="309">
        <v>0</v>
      </c>
      <c r="AE202" s="309">
        <v>0</v>
      </c>
      <c r="AF202" s="309">
        <v>0</v>
      </c>
      <c r="AG202" s="309"/>
      <c r="AH202" s="309"/>
      <c r="AI202" s="309"/>
      <c r="AJ202" s="309"/>
      <c r="AK202" s="405">
        <v>0</v>
      </c>
      <c r="AL202" s="405">
        <v>0</v>
      </c>
      <c r="AM202" s="309">
        <v>0</v>
      </c>
      <c r="AN202" s="309">
        <v>0</v>
      </c>
      <c r="AO202" s="311">
        <f t="shared" si="6"/>
        <v>0</v>
      </c>
      <c r="AP202" s="311">
        <f t="shared" si="7"/>
        <v>0</v>
      </c>
      <c r="AQ202" s="311">
        <f t="shared" si="8"/>
        <v>0</v>
      </c>
    </row>
    <row r="203" spans="2:43" x14ac:dyDescent="0.25">
      <c r="B203" s="403"/>
      <c r="C203" s="403"/>
      <c r="D203" s="403"/>
      <c r="E203" s="403"/>
      <c r="F203" s="403"/>
      <c r="H203" s="284" t="s">
        <v>684</v>
      </c>
      <c r="I203" s="416">
        <v>43335.731249999997</v>
      </c>
      <c r="J203" s="318" t="s">
        <v>1</v>
      </c>
      <c r="K203" s="289">
        <v>1</v>
      </c>
      <c r="L203" s="287"/>
      <c r="N203" s="314" t="s">
        <v>343</v>
      </c>
      <c r="O203" s="314">
        <v>399</v>
      </c>
      <c r="P203" s="314" t="s">
        <v>569</v>
      </c>
      <c r="Q203" s="311">
        <v>0</v>
      </c>
      <c r="R203" s="311">
        <v>0</v>
      </c>
      <c r="S203" s="311">
        <v>0</v>
      </c>
      <c r="T203" s="311">
        <v>0</v>
      </c>
      <c r="U203" s="309"/>
      <c r="V203" s="309"/>
      <c r="W203" s="405">
        <v>0</v>
      </c>
      <c r="X203" s="309">
        <v>0</v>
      </c>
      <c r="Y203" s="309">
        <v>0</v>
      </c>
      <c r="Z203" s="309">
        <v>0</v>
      </c>
      <c r="AA203" s="309">
        <v>0</v>
      </c>
      <c r="AB203" s="309">
        <v>0</v>
      </c>
      <c r="AC203" s="309">
        <v>0</v>
      </c>
      <c r="AD203" s="309">
        <v>0</v>
      </c>
      <c r="AE203" s="309">
        <v>0</v>
      </c>
      <c r="AF203" s="309">
        <v>0</v>
      </c>
      <c r="AG203" s="309"/>
      <c r="AH203" s="309"/>
      <c r="AI203" s="309"/>
      <c r="AJ203" s="309"/>
      <c r="AK203" s="405">
        <v>0</v>
      </c>
      <c r="AL203" s="405">
        <v>0</v>
      </c>
      <c r="AM203" s="309">
        <v>0</v>
      </c>
      <c r="AN203" s="309">
        <v>0</v>
      </c>
      <c r="AO203" s="311">
        <f t="shared" si="6"/>
        <v>0</v>
      </c>
      <c r="AP203" s="311">
        <f t="shared" si="7"/>
        <v>0</v>
      </c>
      <c r="AQ203" s="311">
        <f t="shared" si="8"/>
        <v>0</v>
      </c>
    </row>
    <row r="204" spans="2:43" x14ac:dyDescent="0.25">
      <c r="B204" s="403"/>
      <c r="C204" s="403"/>
      <c r="D204" s="403"/>
      <c r="E204" s="403"/>
      <c r="F204" s="403"/>
      <c r="H204" s="284"/>
      <c r="I204" s="416">
        <v>43340.649305555555</v>
      </c>
      <c r="J204" s="318" t="s">
        <v>1</v>
      </c>
      <c r="K204" s="289">
        <v>1</v>
      </c>
      <c r="L204" s="287"/>
      <c r="N204" s="314" t="s">
        <v>343</v>
      </c>
      <c r="O204" s="314">
        <v>416</v>
      </c>
      <c r="P204" s="314" t="s">
        <v>570</v>
      </c>
      <c r="Q204" s="311">
        <v>0</v>
      </c>
      <c r="R204" s="311">
        <v>0</v>
      </c>
      <c r="S204" s="311">
        <v>0</v>
      </c>
      <c r="T204" s="311">
        <v>0</v>
      </c>
      <c r="U204" s="309"/>
      <c r="V204" s="309"/>
      <c r="W204" s="405">
        <v>0</v>
      </c>
      <c r="X204" s="309">
        <v>0</v>
      </c>
      <c r="Y204" s="309">
        <v>0</v>
      </c>
      <c r="Z204" s="309">
        <v>0</v>
      </c>
      <c r="AA204" s="309">
        <v>0</v>
      </c>
      <c r="AB204" s="309">
        <v>0</v>
      </c>
      <c r="AC204" s="309">
        <v>0</v>
      </c>
      <c r="AD204" s="309">
        <v>0</v>
      </c>
      <c r="AE204" s="309">
        <v>0</v>
      </c>
      <c r="AF204" s="309">
        <v>0</v>
      </c>
      <c r="AG204" s="309"/>
      <c r="AH204" s="309"/>
      <c r="AI204" s="309"/>
      <c r="AJ204" s="309"/>
      <c r="AK204" s="405">
        <v>0</v>
      </c>
      <c r="AL204" s="405">
        <v>0</v>
      </c>
      <c r="AM204" s="309">
        <v>0</v>
      </c>
      <c r="AN204" s="309">
        <v>0</v>
      </c>
      <c r="AO204" s="311">
        <f t="shared" si="6"/>
        <v>0</v>
      </c>
      <c r="AP204" s="311">
        <f t="shared" si="7"/>
        <v>0</v>
      </c>
      <c r="AQ204" s="311">
        <f t="shared" si="8"/>
        <v>0</v>
      </c>
    </row>
    <row r="205" spans="2:43" x14ac:dyDescent="0.25">
      <c r="B205" s="403"/>
      <c r="C205" s="403"/>
      <c r="D205" s="403"/>
      <c r="E205" s="403"/>
      <c r="F205" s="403"/>
      <c r="H205" s="284"/>
      <c r="I205" s="416">
        <v>43343.724999999999</v>
      </c>
      <c r="J205" s="318" t="s">
        <v>2</v>
      </c>
      <c r="K205" s="289">
        <v>1</v>
      </c>
      <c r="L205" s="287"/>
      <c r="N205" s="314" t="s">
        <v>343</v>
      </c>
      <c r="O205" s="314">
        <v>395</v>
      </c>
      <c r="P205" s="314" t="s">
        <v>571</v>
      </c>
      <c r="Q205" s="311">
        <v>0</v>
      </c>
      <c r="R205" s="311">
        <v>0</v>
      </c>
      <c r="S205" s="311">
        <v>0</v>
      </c>
      <c r="T205" s="311">
        <v>0</v>
      </c>
      <c r="U205" s="309"/>
      <c r="V205" s="309"/>
      <c r="W205" s="405">
        <v>0</v>
      </c>
      <c r="X205" s="309">
        <v>0</v>
      </c>
      <c r="Y205" s="309">
        <v>0</v>
      </c>
      <c r="Z205" s="309">
        <v>0</v>
      </c>
      <c r="AA205" s="309">
        <v>0</v>
      </c>
      <c r="AB205" s="309">
        <v>0</v>
      </c>
      <c r="AC205" s="309">
        <v>0</v>
      </c>
      <c r="AD205" s="309">
        <v>0</v>
      </c>
      <c r="AE205" s="309">
        <v>0</v>
      </c>
      <c r="AF205" s="309">
        <v>0</v>
      </c>
      <c r="AG205" s="309"/>
      <c r="AH205" s="309"/>
      <c r="AI205" s="309"/>
      <c r="AJ205" s="309"/>
      <c r="AK205" s="405">
        <v>0</v>
      </c>
      <c r="AL205" s="405">
        <v>0</v>
      </c>
      <c r="AM205" s="309">
        <v>0</v>
      </c>
      <c r="AN205" s="309">
        <v>0</v>
      </c>
      <c r="AO205" s="311">
        <f t="shared" si="6"/>
        <v>0</v>
      </c>
      <c r="AP205" s="311">
        <f t="shared" si="7"/>
        <v>0</v>
      </c>
      <c r="AQ205" s="311">
        <f t="shared" si="8"/>
        <v>0</v>
      </c>
    </row>
    <row r="206" spans="2:43" x14ac:dyDescent="0.25">
      <c r="B206" s="403"/>
      <c r="C206" s="403"/>
      <c r="D206" s="403"/>
      <c r="E206" s="403"/>
      <c r="F206" s="403"/>
      <c r="H206" s="284"/>
      <c r="I206" s="416">
        <v>43343.770138888889</v>
      </c>
      <c r="J206" s="318" t="s">
        <v>1</v>
      </c>
      <c r="K206" s="289">
        <v>1</v>
      </c>
      <c r="L206" s="287"/>
      <c r="N206" s="314" t="s">
        <v>343</v>
      </c>
      <c r="O206" s="314">
        <v>417</v>
      </c>
      <c r="P206" s="314" t="s">
        <v>572</v>
      </c>
      <c r="Q206" s="311">
        <v>0</v>
      </c>
      <c r="R206" s="311">
        <v>0</v>
      </c>
      <c r="S206" s="311">
        <v>0</v>
      </c>
      <c r="T206" s="311">
        <v>0</v>
      </c>
      <c r="U206" s="309"/>
      <c r="V206" s="309"/>
      <c r="W206" s="405">
        <v>0</v>
      </c>
      <c r="X206" s="309">
        <v>0</v>
      </c>
      <c r="Y206" s="309">
        <v>0</v>
      </c>
      <c r="Z206" s="309">
        <v>0</v>
      </c>
      <c r="AA206" s="309">
        <v>0</v>
      </c>
      <c r="AB206" s="309">
        <v>0</v>
      </c>
      <c r="AC206" s="309">
        <v>0</v>
      </c>
      <c r="AD206" s="309">
        <v>0</v>
      </c>
      <c r="AE206" s="309">
        <v>0</v>
      </c>
      <c r="AF206" s="309">
        <v>0</v>
      </c>
      <c r="AG206" s="309"/>
      <c r="AH206" s="309"/>
      <c r="AI206" s="309"/>
      <c r="AJ206" s="309"/>
      <c r="AK206" s="405">
        <v>0</v>
      </c>
      <c r="AL206" s="405">
        <v>0</v>
      </c>
      <c r="AM206" s="309">
        <v>0</v>
      </c>
      <c r="AN206" s="309">
        <v>0</v>
      </c>
      <c r="AO206" s="311">
        <f t="shared" si="6"/>
        <v>0</v>
      </c>
      <c r="AP206" s="311">
        <f t="shared" si="7"/>
        <v>0</v>
      </c>
      <c r="AQ206" s="311">
        <f t="shared" si="8"/>
        <v>0</v>
      </c>
    </row>
    <row r="207" spans="2:43" x14ac:dyDescent="0.25">
      <c r="B207" s="403"/>
      <c r="C207" s="403"/>
      <c r="D207" s="403"/>
      <c r="E207" s="403"/>
      <c r="F207" s="403"/>
      <c r="H207" s="284"/>
      <c r="I207" s="416">
        <v>43343.801388888889</v>
      </c>
      <c r="J207" s="318" t="s">
        <v>2</v>
      </c>
      <c r="K207" s="289">
        <v>1</v>
      </c>
      <c r="L207" s="287"/>
      <c r="N207" s="314" t="s">
        <v>343</v>
      </c>
      <c r="O207" s="314">
        <v>397</v>
      </c>
      <c r="P207" s="314" t="s">
        <v>573</v>
      </c>
      <c r="Q207" s="311">
        <v>0</v>
      </c>
      <c r="R207" s="311">
        <v>0</v>
      </c>
      <c r="S207" s="311">
        <v>0</v>
      </c>
      <c r="T207" s="311">
        <v>0</v>
      </c>
      <c r="U207" s="309"/>
      <c r="V207" s="309"/>
      <c r="W207" s="405">
        <v>0</v>
      </c>
      <c r="X207" s="309">
        <v>0</v>
      </c>
      <c r="Y207" s="309">
        <v>0</v>
      </c>
      <c r="Z207" s="309">
        <v>0</v>
      </c>
      <c r="AA207" s="309">
        <v>0</v>
      </c>
      <c r="AB207" s="309">
        <v>0</v>
      </c>
      <c r="AC207" s="309">
        <v>0</v>
      </c>
      <c r="AD207" s="309">
        <v>0</v>
      </c>
      <c r="AE207" s="309">
        <v>0</v>
      </c>
      <c r="AF207" s="309">
        <v>0</v>
      </c>
      <c r="AG207" s="309"/>
      <c r="AH207" s="309"/>
      <c r="AI207" s="309"/>
      <c r="AJ207" s="309"/>
      <c r="AK207" s="405">
        <v>0</v>
      </c>
      <c r="AL207" s="405">
        <v>0</v>
      </c>
      <c r="AM207" s="309">
        <v>0</v>
      </c>
      <c r="AN207" s="309">
        <v>0</v>
      </c>
      <c r="AO207" s="311">
        <f t="shared" si="6"/>
        <v>0</v>
      </c>
      <c r="AP207" s="311">
        <f t="shared" si="7"/>
        <v>0</v>
      </c>
      <c r="AQ207" s="311">
        <f t="shared" si="8"/>
        <v>0</v>
      </c>
    </row>
    <row r="208" spans="2:43" x14ac:dyDescent="0.25">
      <c r="B208" s="403"/>
      <c r="C208" s="403"/>
      <c r="D208" s="403"/>
      <c r="E208" s="403"/>
      <c r="F208" s="403"/>
      <c r="H208" s="284" t="s">
        <v>685</v>
      </c>
      <c r="I208" s="416">
        <v>43336.50277777778</v>
      </c>
      <c r="J208" s="318" t="s">
        <v>1</v>
      </c>
      <c r="K208" s="289">
        <v>1</v>
      </c>
      <c r="L208" s="287"/>
      <c r="N208" s="314" t="s">
        <v>343</v>
      </c>
      <c r="O208" s="314">
        <v>411</v>
      </c>
      <c r="P208" s="314" t="s">
        <v>578</v>
      </c>
      <c r="Q208" s="311">
        <v>0</v>
      </c>
      <c r="R208" s="311">
        <v>0</v>
      </c>
      <c r="S208" s="311">
        <v>0</v>
      </c>
      <c r="T208" s="311">
        <v>0</v>
      </c>
      <c r="U208" s="309"/>
      <c r="V208" s="309"/>
      <c r="W208" s="405">
        <v>0</v>
      </c>
      <c r="X208" s="309">
        <v>0</v>
      </c>
      <c r="Y208" s="309">
        <v>0</v>
      </c>
      <c r="Z208" s="309">
        <v>0</v>
      </c>
      <c r="AA208" s="309">
        <v>0</v>
      </c>
      <c r="AB208" s="309">
        <v>0</v>
      </c>
      <c r="AC208" s="309">
        <v>0</v>
      </c>
      <c r="AD208" s="309">
        <v>0</v>
      </c>
      <c r="AE208" s="309">
        <v>0</v>
      </c>
      <c r="AF208" s="309">
        <v>0</v>
      </c>
      <c r="AG208" s="309"/>
      <c r="AH208" s="309"/>
      <c r="AI208" s="309"/>
      <c r="AJ208" s="309"/>
      <c r="AK208" s="405">
        <v>0</v>
      </c>
      <c r="AL208" s="405">
        <v>0</v>
      </c>
      <c r="AM208" s="309">
        <v>0</v>
      </c>
      <c r="AN208" s="309">
        <v>0</v>
      </c>
      <c r="AO208" s="311">
        <f t="shared" si="6"/>
        <v>0</v>
      </c>
      <c r="AP208" s="311">
        <f t="shared" si="7"/>
        <v>0</v>
      </c>
      <c r="AQ208" s="311">
        <f t="shared" si="8"/>
        <v>0</v>
      </c>
    </row>
    <row r="209" spans="2:46" x14ac:dyDescent="0.25">
      <c r="B209" s="403"/>
      <c r="C209" s="403"/>
      <c r="D209" s="403"/>
      <c r="E209" s="403"/>
      <c r="F209" s="403"/>
      <c r="H209" s="284" t="s">
        <v>229</v>
      </c>
      <c r="I209" s="416">
        <v>43336.800694444442</v>
      </c>
      <c r="J209" s="318" t="s">
        <v>1</v>
      </c>
      <c r="K209" s="289">
        <v>1</v>
      </c>
      <c r="L209" s="287"/>
      <c r="N209" s="314" t="s">
        <v>343</v>
      </c>
      <c r="O209" s="314">
        <v>413</v>
      </c>
      <c r="P209" s="314" t="s">
        <v>581</v>
      </c>
      <c r="Q209" s="311">
        <v>0</v>
      </c>
      <c r="R209" s="311">
        <v>0</v>
      </c>
      <c r="S209" s="311">
        <v>0</v>
      </c>
      <c r="T209" s="311">
        <v>0</v>
      </c>
      <c r="U209" s="309"/>
      <c r="V209" s="309"/>
      <c r="W209" s="405">
        <v>0</v>
      </c>
      <c r="X209" s="309">
        <v>0</v>
      </c>
      <c r="Y209" s="309">
        <v>0</v>
      </c>
      <c r="Z209" s="309">
        <v>0</v>
      </c>
      <c r="AA209" s="309">
        <v>0</v>
      </c>
      <c r="AB209" s="309">
        <v>0</v>
      </c>
      <c r="AC209" s="309">
        <v>0</v>
      </c>
      <c r="AD209" s="309">
        <v>0</v>
      </c>
      <c r="AE209" s="309">
        <v>0</v>
      </c>
      <c r="AF209" s="309">
        <v>0</v>
      </c>
      <c r="AG209" s="309"/>
      <c r="AH209" s="309"/>
      <c r="AI209" s="309"/>
      <c r="AJ209" s="309"/>
      <c r="AK209" s="405">
        <v>0</v>
      </c>
      <c r="AL209" s="405">
        <v>0</v>
      </c>
      <c r="AM209" s="309">
        <v>0</v>
      </c>
      <c r="AN209" s="309">
        <v>0</v>
      </c>
      <c r="AO209" s="311">
        <f t="shared" ref="AO209:AO239" si="9">+SUM(Q209:X209)</f>
        <v>0</v>
      </c>
      <c r="AP209" s="311">
        <f t="shared" ref="AP209:AP239" si="10">+Y209+AA209+AC209+AE209+AG209+AI209+AK209+AM209</f>
        <v>0</v>
      </c>
      <c r="AQ209" s="311">
        <f t="shared" ref="AQ209:AQ239" si="11">+Z209+AB209+AD209+AF209+AH209+AJ209+AL209+AN209</f>
        <v>0</v>
      </c>
    </row>
    <row r="210" spans="2:46" x14ac:dyDescent="0.25">
      <c r="B210" s="403"/>
      <c r="C210" s="403"/>
      <c r="D210" s="403"/>
      <c r="E210" s="403"/>
      <c r="F210" s="403"/>
      <c r="H210" s="284" t="s">
        <v>306</v>
      </c>
      <c r="I210" s="416">
        <v>43337.637499999997</v>
      </c>
      <c r="J210" s="318" t="s">
        <v>1</v>
      </c>
      <c r="K210" s="289">
        <v>1</v>
      </c>
      <c r="L210" s="287"/>
      <c r="N210" s="314" t="s">
        <v>343</v>
      </c>
      <c r="O210" s="314">
        <v>403</v>
      </c>
      <c r="P210" s="314" t="s">
        <v>582</v>
      </c>
      <c r="Q210" s="311">
        <v>0</v>
      </c>
      <c r="R210" s="311">
        <v>0</v>
      </c>
      <c r="S210" s="311">
        <v>0</v>
      </c>
      <c r="T210" s="311">
        <v>0</v>
      </c>
      <c r="U210" s="309"/>
      <c r="V210" s="309"/>
      <c r="W210" s="405">
        <v>0</v>
      </c>
      <c r="X210" s="309">
        <v>0</v>
      </c>
      <c r="Y210" s="309">
        <v>0</v>
      </c>
      <c r="Z210" s="309">
        <v>0</v>
      </c>
      <c r="AA210" s="309">
        <v>0</v>
      </c>
      <c r="AB210" s="309">
        <v>0</v>
      </c>
      <c r="AC210" s="309">
        <v>0</v>
      </c>
      <c r="AD210" s="309">
        <v>0</v>
      </c>
      <c r="AE210" s="309">
        <v>0</v>
      </c>
      <c r="AF210" s="309">
        <v>0</v>
      </c>
      <c r="AG210" s="309"/>
      <c r="AH210" s="309"/>
      <c r="AI210" s="309"/>
      <c r="AJ210" s="309"/>
      <c r="AK210" s="405">
        <v>0</v>
      </c>
      <c r="AL210" s="405">
        <v>0</v>
      </c>
      <c r="AM210" s="309">
        <v>0</v>
      </c>
      <c r="AN210" s="309">
        <v>0</v>
      </c>
      <c r="AO210" s="311">
        <f t="shared" si="9"/>
        <v>0</v>
      </c>
      <c r="AP210" s="311">
        <f t="shared" si="10"/>
        <v>0</v>
      </c>
      <c r="AQ210" s="311">
        <f t="shared" si="11"/>
        <v>0</v>
      </c>
    </row>
    <row r="211" spans="2:46" x14ac:dyDescent="0.25">
      <c r="B211" s="403"/>
      <c r="C211" s="403"/>
      <c r="D211" s="403"/>
      <c r="E211" s="403"/>
      <c r="F211" s="403"/>
      <c r="H211" s="284" t="s">
        <v>512</v>
      </c>
      <c r="I211" s="416">
        <v>43337.777777777781</v>
      </c>
      <c r="J211" s="318" t="s">
        <v>2</v>
      </c>
      <c r="K211" s="289">
        <v>1</v>
      </c>
      <c r="L211" s="287"/>
      <c r="N211" s="314" t="s">
        <v>343</v>
      </c>
      <c r="O211" s="314">
        <v>412</v>
      </c>
      <c r="P211" s="314" t="s">
        <v>583</v>
      </c>
      <c r="Q211" s="311">
        <v>0</v>
      </c>
      <c r="R211" s="311">
        <v>0</v>
      </c>
      <c r="S211" s="311">
        <v>0</v>
      </c>
      <c r="T211" s="311">
        <v>0</v>
      </c>
      <c r="U211" s="309"/>
      <c r="V211" s="309"/>
      <c r="W211" s="405">
        <v>0</v>
      </c>
      <c r="X211" s="309">
        <v>0</v>
      </c>
      <c r="Y211" s="309">
        <v>0</v>
      </c>
      <c r="Z211" s="309">
        <v>0</v>
      </c>
      <c r="AA211" s="309">
        <v>0</v>
      </c>
      <c r="AB211" s="309">
        <v>0</v>
      </c>
      <c r="AC211" s="309">
        <v>0</v>
      </c>
      <c r="AD211" s="309">
        <v>0</v>
      </c>
      <c r="AE211" s="309">
        <v>0</v>
      </c>
      <c r="AF211" s="309">
        <v>0</v>
      </c>
      <c r="AG211" s="309"/>
      <c r="AH211" s="309"/>
      <c r="AI211" s="309"/>
      <c r="AJ211" s="309"/>
      <c r="AK211" s="405">
        <v>0</v>
      </c>
      <c r="AL211" s="405">
        <v>0</v>
      </c>
      <c r="AM211" s="309">
        <v>0</v>
      </c>
      <c r="AN211" s="309">
        <v>0</v>
      </c>
      <c r="AO211" s="311">
        <f t="shared" si="9"/>
        <v>0</v>
      </c>
      <c r="AP211" s="311">
        <f t="shared" si="10"/>
        <v>0</v>
      </c>
      <c r="AQ211" s="311">
        <f t="shared" si="11"/>
        <v>0</v>
      </c>
    </row>
    <row r="212" spans="2:46" x14ac:dyDescent="0.25">
      <c r="B212" s="403"/>
      <c r="C212" s="403"/>
      <c r="D212" s="403"/>
      <c r="E212" s="403"/>
      <c r="F212" s="403"/>
      <c r="H212" s="284"/>
      <c r="I212" s="416">
        <v>43337.789583333331</v>
      </c>
      <c r="J212" s="318" t="s">
        <v>1</v>
      </c>
      <c r="K212" s="289">
        <v>1</v>
      </c>
      <c r="L212" s="287"/>
      <c r="N212" s="314" t="s">
        <v>343</v>
      </c>
      <c r="O212" s="314">
        <v>418</v>
      </c>
      <c r="P212" s="314" t="s">
        <v>585</v>
      </c>
      <c r="Q212" s="311">
        <v>0</v>
      </c>
      <c r="R212" s="311">
        <v>0</v>
      </c>
      <c r="S212" s="311">
        <v>0</v>
      </c>
      <c r="T212" s="311">
        <v>0</v>
      </c>
      <c r="U212" s="309"/>
      <c r="V212" s="309"/>
      <c r="W212" s="405">
        <v>0</v>
      </c>
      <c r="X212" s="309">
        <v>0</v>
      </c>
      <c r="Y212" s="309">
        <v>0</v>
      </c>
      <c r="Z212" s="309">
        <v>0</v>
      </c>
      <c r="AA212" s="309">
        <v>0</v>
      </c>
      <c r="AB212" s="309">
        <v>0</v>
      </c>
      <c r="AC212" s="309">
        <v>0</v>
      </c>
      <c r="AD212" s="309">
        <v>0</v>
      </c>
      <c r="AE212" s="309">
        <v>0</v>
      </c>
      <c r="AF212" s="309">
        <v>0</v>
      </c>
      <c r="AG212" s="309"/>
      <c r="AH212" s="309"/>
      <c r="AI212" s="309"/>
      <c r="AJ212" s="309"/>
      <c r="AK212" s="405">
        <v>0</v>
      </c>
      <c r="AL212" s="405">
        <v>0</v>
      </c>
      <c r="AM212" s="309">
        <v>0</v>
      </c>
      <c r="AN212" s="309">
        <v>0</v>
      </c>
      <c r="AO212" s="311">
        <f t="shared" si="9"/>
        <v>0</v>
      </c>
      <c r="AP212" s="311">
        <f t="shared" si="10"/>
        <v>0</v>
      </c>
      <c r="AQ212" s="311">
        <f t="shared" si="11"/>
        <v>0</v>
      </c>
    </row>
    <row r="213" spans="2:46" x14ac:dyDescent="0.25">
      <c r="B213" s="403"/>
      <c r="C213" s="403"/>
      <c r="D213" s="403"/>
      <c r="E213" s="403"/>
      <c r="F213" s="403"/>
      <c r="H213" s="284" t="s">
        <v>686</v>
      </c>
      <c r="I213" s="416">
        <v>43339.558333333334</v>
      </c>
      <c r="J213" s="318" t="s">
        <v>2</v>
      </c>
      <c r="K213" s="289">
        <v>1</v>
      </c>
      <c r="L213" s="287"/>
      <c r="N213" s="314" t="s">
        <v>343</v>
      </c>
      <c r="O213" s="314">
        <v>407</v>
      </c>
      <c r="P213" s="314" t="s">
        <v>586</v>
      </c>
      <c r="Q213" s="311">
        <v>0</v>
      </c>
      <c r="R213" s="311">
        <v>0</v>
      </c>
      <c r="S213" s="311">
        <v>0</v>
      </c>
      <c r="T213" s="311">
        <v>0</v>
      </c>
      <c r="U213" s="309"/>
      <c r="V213" s="309"/>
      <c r="W213" s="405">
        <v>0</v>
      </c>
      <c r="X213" s="309">
        <v>0</v>
      </c>
      <c r="Y213" s="309">
        <v>0</v>
      </c>
      <c r="Z213" s="309">
        <v>0</v>
      </c>
      <c r="AA213" s="309">
        <v>0</v>
      </c>
      <c r="AB213" s="309">
        <v>0</v>
      </c>
      <c r="AC213" s="309">
        <v>0</v>
      </c>
      <c r="AD213" s="309">
        <v>0</v>
      </c>
      <c r="AE213" s="309">
        <v>0</v>
      </c>
      <c r="AF213" s="309">
        <v>0</v>
      </c>
      <c r="AG213" s="309"/>
      <c r="AH213" s="309"/>
      <c r="AI213" s="309"/>
      <c r="AJ213" s="309"/>
      <c r="AK213" s="405">
        <v>0</v>
      </c>
      <c r="AL213" s="405">
        <v>0</v>
      </c>
      <c r="AM213" s="309">
        <v>0</v>
      </c>
      <c r="AN213" s="309">
        <v>0</v>
      </c>
      <c r="AO213" s="311">
        <f t="shared" si="9"/>
        <v>0</v>
      </c>
      <c r="AP213" s="311">
        <f t="shared" si="10"/>
        <v>0</v>
      </c>
      <c r="AQ213" s="311">
        <f t="shared" si="11"/>
        <v>0</v>
      </c>
    </row>
    <row r="214" spans="2:46" x14ac:dyDescent="0.25">
      <c r="B214" s="403"/>
      <c r="C214" s="403"/>
      <c r="D214" s="403"/>
      <c r="E214" s="403"/>
      <c r="F214" s="403"/>
      <c r="H214" s="284" t="s">
        <v>422</v>
      </c>
      <c r="I214" s="416">
        <v>43339.670138888891</v>
      </c>
      <c r="J214" s="318" t="s">
        <v>1</v>
      </c>
      <c r="K214" s="289">
        <v>1</v>
      </c>
      <c r="L214" s="287"/>
      <c r="N214" s="314" t="s">
        <v>343</v>
      </c>
      <c r="O214" s="314">
        <v>398</v>
      </c>
      <c r="P214" s="314" t="s">
        <v>587</v>
      </c>
      <c r="Q214" s="311">
        <v>0</v>
      </c>
      <c r="R214" s="311">
        <v>0</v>
      </c>
      <c r="S214" s="311">
        <v>0</v>
      </c>
      <c r="T214" s="311">
        <v>0</v>
      </c>
      <c r="U214" s="309"/>
      <c r="V214" s="309"/>
      <c r="W214" s="405">
        <v>0</v>
      </c>
      <c r="X214" s="309">
        <v>0</v>
      </c>
      <c r="Y214" s="309">
        <v>0</v>
      </c>
      <c r="Z214" s="309">
        <v>0</v>
      </c>
      <c r="AA214" s="309">
        <v>0</v>
      </c>
      <c r="AB214" s="309">
        <v>0</v>
      </c>
      <c r="AC214" s="309">
        <v>0</v>
      </c>
      <c r="AD214" s="309">
        <v>0</v>
      </c>
      <c r="AE214" s="309">
        <v>0</v>
      </c>
      <c r="AF214" s="309">
        <v>0</v>
      </c>
      <c r="AG214" s="309"/>
      <c r="AH214" s="309"/>
      <c r="AI214" s="309"/>
      <c r="AJ214" s="309"/>
      <c r="AK214" s="405">
        <v>0</v>
      </c>
      <c r="AL214" s="405">
        <v>0</v>
      </c>
      <c r="AM214" s="309">
        <v>0</v>
      </c>
      <c r="AN214" s="309">
        <v>0</v>
      </c>
      <c r="AO214" s="311">
        <f t="shared" si="9"/>
        <v>0</v>
      </c>
      <c r="AP214" s="311">
        <f t="shared" si="10"/>
        <v>0</v>
      </c>
      <c r="AQ214" s="311">
        <f t="shared" si="11"/>
        <v>0</v>
      </c>
    </row>
    <row r="215" spans="2:46" x14ac:dyDescent="0.25">
      <c r="B215" s="403"/>
      <c r="C215" s="403"/>
      <c r="D215" s="403"/>
      <c r="E215" s="403"/>
      <c r="F215" s="403"/>
      <c r="H215" s="284" t="s">
        <v>687</v>
      </c>
      <c r="I215" s="416">
        <v>43340.636111111111</v>
      </c>
      <c r="J215" s="318" t="s">
        <v>1</v>
      </c>
      <c r="K215" s="289">
        <v>1</v>
      </c>
      <c r="L215" s="287"/>
      <c r="N215" s="314" t="s">
        <v>343</v>
      </c>
      <c r="O215" s="314">
        <v>402</v>
      </c>
      <c r="P215" s="314" t="s">
        <v>588</v>
      </c>
      <c r="Q215" s="311">
        <v>0</v>
      </c>
      <c r="R215" s="311">
        <v>0</v>
      </c>
      <c r="S215" s="311">
        <v>0</v>
      </c>
      <c r="T215" s="311">
        <v>0</v>
      </c>
      <c r="U215" s="309"/>
      <c r="V215" s="309"/>
      <c r="W215" s="405">
        <v>0</v>
      </c>
      <c r="X215" s="309">
        <v>0</v>
      </c>
      <c r="Y215" s="309">
        <v>0</v>
      </c>
      <c r="Z215" s="309">
        <v>0</v>
      </c>
      <c r="AA215" s="309">
        <v>0</v>
      </c>
      <c r="AB215" s="309">
        <v>0</v>
      </c>
      <c r="AC215" s="309">
        <v>0</v>
      </c>
      <c r="AD215" s="309">
        <v>0</v>
      </c>
      <c r="AE215" s="309">
        <v>0</v>
      </c>
      <c r="AF215" s="309">
        <v>0</v>
      </c>
      <c r="AG215" s="309"/>
      <c r="AH215" s="309"/>
      <c r="AI215" s="309"/>
      <c r="AJ215" s="309"/>
      <c r="AK215" s="405">
        <v>0</v>
      </c>
      <c r="AL215" s="405">
        <v>0</v>
      </c>
      <c r="AM215" s="309">
        <v>0</v>
      </c>
      <c r="AN215" s="309">
        <v>0</v>
      </c>
      <c r="AO215" s="311">
        <f t="shared" si="9"/>
        <v>0</v>
      </c>
      <c r="AP215" s="311">
        <f t="shared" si="10"/>
        <v>0</v>
      </c>
      <c r="AQ215" s="311">
        <f t="shared" si="11"/>
        <v>0</v>
      </c>
    </row>
    <row r="216" spans="2:46" x14ac:dyDescent="0.25">
      <c r="B216" s="403"/>
      <c r="C216" s="403"/>
      <c r="D216" s="403"/>
      <c r="E216" s="403"/>
      <c r="F216" s="403"/>
      <c r="H216" s="284" t="s">
        <v>688</v>
      </c>
      <c r="I216" s="416">
        <v>43340.736111111109</v>
      </c>
      <c r="J216" s="318" t="s">
        <v>2</v>
      </c>
      <c r="K216" s="289">
        <v>1</v>
      </c>
      <c r="L216" s="287"/>
      <c r="N216" s="314" t="s">
        <v>343</v>
      </c>
      <c r="O216" s="314">
        <v>420</v>
      </c>
      <c r="P216" s="314" t="s">
        <v>589</v>
      </c>
      <c r="Q216" s="311">
        <v>0</v>
      </c>
      <c r="R216" s="311">
        <v>0</v>
      </c>
      <c r="S216" s="311">
        <v>0</v>
      </c>
      <c r="T216" s="311">
        <v>0</v>
      </c>
      <c r="U216" s="309"/>
      <c r="V216" s="309"/>
      <c r="W216" s="405">
        <v>0</v>
      </c>
      <c r="X216" s="309">
        <v>0</v>
      </c>
      <c r="Y216" s="309">
        <v>0</v>
      </c>
      <c r="Z216" s="309">
        <v>0</v>
      </c>
      <c r="AA216" s="309">
        <v>0</v>
      </c>
      <c r="AB216" s="309">
        <v>0</v>
      </c>
      <c r="AC216" s="309">
        <v>0</v>
      </c>
      <c r="AD216" s="309">
        <v>0</v>
      </c>
      <c r="AE216" s="309">
        <v>0</v>
      </c>
      <c r="AF216" s="309">
        <v>0</v>
      </c>
      <c r="AG216" s="309"/>
      <c r="AH216" s="309"/>
      <c r="AI216" s="309"/>
      <c r="AJ216" s="309"/>
      <c r="AK216" s="405">
        <v>0</v>
      </c>
      <c r="AL216" s="405">
        <v>0</v>
      </c>
      <c r="AM216" s="309">
        <v>0</v>
      </c>
      <c r="AN216" s="309">
        <v>0</v>
      </c>
      <c r="AO216" s="311">
        <f t="shared" si="9"/>
        <v>0</v>
      </c>
      <c r="AP216" s="311">
        <f t="shared" si="10"/>
        <v>0</v>
      </c>
      <c r="AQ216" s="311">
        <f t="shared" si="11"/>
        <v>0</v>
      </c>
    </row>
    <row r="217" spans="2:46" x14ac:dyDescent="0.25">
      <c r="B217" s="403"/>
      <c r="C217" s="403"/>
      <c r="D217" s="403"/>
      <c r="E217" s="403"/>
      <c r="F217" s="403"/>
      <c r="H217" s="284" t="s">
        <v>212</v>
      </c>
      <c r="I217" s="416">
        <v>43342.357638888891</v>
      </c>
      <c r="J217" s="318" t="s">
        <v>1</v>
      </c>
      <c r="K217" s="289">
        <v>1</v>
      </c>
      <c r="L217" s="287"/>
      <c r="N217" s="314" t="s">
        <v>343</v>
      </c>
      <c r="O217" s="314">
        <v>343</v>
      </c>
      <c r="P217" s="314" t="s">
        <v>590</v>
      </c>
      <c r="Q217" s="311">
        <v>0</v>
      </c>
      <c r="R217" s="311">
        <v>0</v>
      </c>
      <c r="S217" s="311">
        <v>0</v>
      </c>
      <c r="T217" s="311">
        <v>0</v>
      </c>
      <c r="U217" s="309"/>
      <c r="V217" s="309"/>
      <c r="W217" s="405">
        <v>0</v>
      </c>
      <c r="X217" s="309">
        <v>0</v>
      </c>
      <c r="Y217" s="309">
        <v>0</v>
      </c>
      <c r="Z217" s="309">
        <v>0</v>
      </c>
      <c r="AA217" s="309">
        <v>0</v>
      </c>
      <c r="AB217" s="309">
        <v>0</v>
      </c>
      <c r="AC217" s="309">
        <v>0</v>
      </c>
      <c r="AD217" s="309">
        <v>0</v>
      </c>
      <c r="AE217" s="309">
        <v>0</v>
      </c>
      <c r="AF217" s="309">
        <v>0</v>
      </c>
      <c r="AG217" s="309"/>
      <c r="AH217" s="309"/>
      <c r="AI217" s="309"/>
      <c r="AJ217" s="309"/>
      <c r="AK217" s="405">
        <v>0</v>
      </c>
      <c r="AL217" s="405">
        <v>0</v>
      </c>
      <c r="AM217" s="309">
        <v>0</v>
      </c>
      <c r="AN217" s="309">
        <v>0</v>
      </c>
      <c r="AO217" s="311">
        <f t="shared" si="9"/>
        <v>0</v>
      </c>
      <c r="AP217" s="311">
        <f t="shared" si="10"/>
        <v>0</v>
      </c>
      <c r="AQ217" s="311">
        <f t="shared" si="11"/>
        <v>0</v>
      </c>
    </row>
    <row r="218" spans="2:46" x14ac:dyDescent="0.25">
      <c r="B218" s="403"/>
      <c r="C218" s="403"/>
      <c r="D218" s="403"/>
      <c r="E218" s="403"/>
      <c r="F218" s="403"/>
      <c r="H218" s="284" t="s">
        <v>311</v>
      </c>
      <c r="I218" s="416">
        <v>43342.728472222225</v>
      </c>
      <c r="J218" s="318" t="s">
        <v>2</v>
      </c>
      <c r="K218" s="289">
        <v>1</v>
      </c>
      <c r="L218" s="287"/>
      <c r="N218" s="314" t="s">
        <v>343</v>
      </c>
      <c r="O218" s="314">
        <v>391</v>
      </c>
      <c r="P218" s="314" t="s">
        <v>592</v>
      </c>
      <c r="Q218" s="311">
        <v>0</v>
      </c>
      <c r="R218" s="311">
        <v>0</v>
      </c>
      <c r="S218" s="311">
        <v>0</v>
      </c>
      <c r="T218" s="311">
        <v>0</v>
      </c>
      <c r="U218" s="309"/>
      <c r="V218" s="309"/>
      <c r="W218" s="405">
        <v>0</v>
      </c>
      <c r="X218" s="309">
        <v>0</v>
      </c>
      <c r="Y218" s="309">
        <v>0</v>
      </c>
      <c r="Z218" s="309">
        <v>0</v>
      </c>
      <c r="AA218" s="309">
        <v>0</v>
      </c>
      <c r="AB218" s="309">
        <v>0</v>
      </c>
      <c r="AC218" s="309">
        <v>0</v>
      </c>
      <c r="AD218" s="309">
        <v>0</v>
      </c>
      <c r="AE218" s="309">
        <v>0</v>
      </c>
      <c r="AF218" s="309">
        <v>0</v>
      </c>
      <c r="AG218" s="309"/>
      <c r="AH218" s="309"/>
      <c r="AI218" s="309"/>
      <c r="AJ218" s="309"/>
      <c r="AK218" s="405">
        <v>0</v>
      </c>
      <c r="AL218" s="405">
        <v>0</v>
      </c>
      <c r="AM218" s="309">
        <v>0</v>
      </c>
      <c r="AN218" s="309">
        <v>0</v>
      </c>
      <c r="AO218" s="311">
        <f t="shared" si="9"/>
        <v>0</v>
      </c>
      <c r="AP218" s="311">
        <f t="shared" si="10"/>
        <v>0</v>
      </c>
      <c r="AQ218" s="311">
        <f t="shared" si="11"/>
        <v>0</v>
      </c>
    </row>
    <row r="219" spans="2:46" x14ac:dyDescent="0.25">
      <c r="B219" s="403"/>
      <c r="C219" s="403"/>
      <c r="D219" s="403"/>
      <c r="E219" s="403"/>
      <c r="F219" s="403"/>
      <c r="H219" s="284" t="s">
        <v>282</v>
      </c>
      <c r="I219" s="416">
        <v>43343.644444444442</v>
      </c>
      <c r="J219" s="318" t="s">
        <v>2</v>
      </c>
      <c r="K219" s="289">
        <v>1</v>
      </c>
      <c r="L219" s="287"/>
      <c r="N219" s="314" t="s">
        <v>343</v>
      </c>
      <c r="O219" s="314">
        <v>406</v>
      </c>
      <c r="P219" s="314" t="s">
        <v>594</v>
      </c>
      <c r="Q219" s="311">
        <v>0</v>
      </c>
      <c r="R219" s="311">
        <v>0</v>
      </c>
      <c r="S219" s="311">
        <v>0</v>
      </c>
      <c r="T219" s="311">
        <v>0</v>
      </c>
      <c r="U219" s="309"/>
      <c r="V219" s="309"/>
      <c r="W219" s="405">
        <v>0</v>
      </c>
      <c r="X219" s="309">
        <v>0</v>
      </c>
      <c r="Y219" s="309">
        <v>0</v>
      </c>
      <c r="Z219" s="309">
        <v>0</v>
      </c>
      <c r="AA219" s="309">
        <v>0</v>
      </c>
      <c r="AB219" s="309">
        <v>0</v>
      </c>
      <c r="AC219" s="309">
        <v>0</v>
      </c>
      <c r="AD219" s="309">
        <v>0</v>
      </c>
      <c r="AE219" s="309">
        <v>0</v>
      </c>
      <c r="AF219" s="309">
        <v>0</v>
      </c>
      <c r="AG219" s="309"/>
      <c r="AH219" s="309"/>
      <c r="AI219" s="309"/>
      <c r="AJ219" s="309"/>
      <c r="AK219" s="405">
        <v>0</v>
      </c>
      <c r="AL219" s="405">
        <v>0</v>
      </c>
      <c r="AM219" s="309">
        <v>0</v>
      </c>
      <c r="AN219" s="309">
        <v>0</v>
      </c>
      <c r="AO219" s="311">
        <f t="shared" si="9"/>
        <v>0</v>
      </c>
      <c r="AP219" s="311">
        <f t="shared" si="10"/>
        <v>0</v>
      </c>
      <c r="AQ219" s="311">
        <f t="shared" si="11"/>
        <v>0</v>
      </c>
    </row>
    <row r="220" spans="2:46" x14ac:dyDescent="0.25">
      <c r="B220" s="403"/>
      <c r="C220" s="403"/>
      <c r="D220" s="403"/>
      <c r="E220" s="403"/>
      <c r="F220" s="403"/>
      <c r="H220" s="284" t="s">
        <v>420</v>
      </c>
      <c r="I220" s="416">
        <v>43343.807638888888</v>
      </c>
      <c r="J220" s="318" t="s">
        <v>2</v>
      </c>
      <c r="K220" s="289">
        <v>1</v>
      </c>
      <c r="L220" s="287"/>
      <c r="N220" s="314" t="s">
        <v>343</v>
      </c>
      <c r="O220" s="314">
        <v>401</v>
      </c>
      <c r="P220" s="314" t="s">
        <v>596</v>
      </c>
      <c r="Q220" s="311">
        <v>0</v>
      </c>
      <c r="R220" s="311">
        <v>0</v>
      </c>
      <c r="S220" s="311">
        <v>0</v>
      </c>
      <c r="T220" s="311">
        <v>0</v>
      </c>
      <c r="U220" s="309"/>
      <c r="V220" s="309"/>
      <c r="W220" s="405">
        <v>0</v>
      </c>
      <c r="X220" s="309">
        <v>0</v>
      </c>
      <c r="Y220" s="309">
        <v>0</v>
      </c>
      <c r="Z220" s="309">
        <v>0</v>
      </c>
      <c r="AA220" s="309">
        <v>0</v>
      </c>
      <c r="AB220" s="309">
        <v>0</v>
      </c>
      <c r="AC220" s="309">
        <v>0</v>
      </c>
      <c r="AD220" s="309">
        <v>0</v>
      </c>
      <c r="AE220" s="309">
        <v>0</v>
      </c>
      <c r="AF220" s="309">
        <v>0</v>
      </c>
      <c r="AG220" s="309"/>
      <c r="AH220" s="309"/>
      <c r="AI220" s="309"/>
      <c r="AJ220" s="309"/>
      <c r="AK220" s="405">
        <v>0</v>
      </c>
      <c r="AL220" s="405">
        <v>0</v>
      </c>
      <c r="AM220" s="309">
        <v>0</v>
      </c>
      <c r="AN220" s="309">
        <v>0</v>
      </c>
      <c r="AO220" s="311">
        <f t="shared" si="9"/>
        <v>0</v>
      </c>
      <c r="AP220" s="311">
        <f t="shared" si="10"/>
        <v>0</v>
      </c>
      <c r="AQ220" s="311">
        <f t="shared" si="11"/>
        <v>0</v>
      </c>
    </row>
    <row r="221" spans="2:46" s="63" customFormat="1" x14ac:dyDescent="0.25">
      <c r="B221" s="403"/>
      <c r="C221" s="403"/>
      <c r="D221" s="403"/>
      <c r="E221" s="403"/>
      <c r="F221" s="403"/>
      <c r="G221" s="37"/>
      <c r="H221" s="417" t="s">
        <v>3</v>
      </c>
      <c r="I221" s="418"/>
      <c r="J221" s="418"/>
      <c r="K221" s="419">
        <v>126</v>
      </c>
      <c r="L221" s="287"/>
      <c r="M221" s="51"/>
      <c r="N221" s="314" t="s">
        <v>343</v>
      </c>
      <c r="O221" s="314">
        <v>419</v>
      </c>
      <c r="P221" s="314" t="s">
        <v>597</v>
      </c>
      <c r="Q221" s="311">
        <v>0</v>
      </c>
      <c r="R221" s="311">
        <v>0</v>
      </c>
      <c r="S221" s="311">
        <v>0</v>
      </c>
      <c r="T221" s="311">
        <v>0</v>
      </c>
      <c r="U221" s="309"/>
      <c r="V221" s="309"/>
      <c r="W221" s="405">
        <v>0</v>
      </c>
      <c r="X221" s="309">
        <v>0</v>
      </c>
      <c r="Y221" s="309">
        <v>0</v>
      </c>
      <c r="Z221" s="309">
        <v>0</v>
      </c>
      <c r="AA221" s="309">
        <v>0</v>
      </c>
      <c r="AB221" s="309">
        <v>0</v>
      </c>
      <c r="AC221" s="309">
        <v>0</v>
      </c>
      <c r="AD221" s="309">
        <v>0</v>
      </c>
      <c r="AE221" s="309">
        <v>0</v>
      </c>
      <c r="AF221" s="309">
        <v>0</v>
      </c>
      <c r="AG221" s="309"/>
      <c r="AH221" s="309"/>
      <c r="AI221" s="309"/>
      <c r="AJ221" s="309"/>
      <c r="AK221" s="405">
        <v>0</v>
      </c>
      <c r="AL221" s="405">
        <v>0</v>
      </c>
      <c r="AM221" s="309">
        <v>0</v>
      </c>
      <c r="AN221" s="309">
        <v>0</v>
      </c>
      <c r="AO221" s="311">
        <f t="shared" si="9"/>
        <v>0</v>
      </c>
      <c r="AP221" s="311">
        <f t="shared" si="10"/>
        <v>0</v>
      </c>
      <c r="AQ221" s="311">
        <f t="shared" si="11"/>
        <v>0</v>
      </c>
      <c r="AS221" s="266"/>
      <c r="AT221" s="266"/>
    </row>
    <row r="222" spans="2:46" s="63" customFormat="1" x14ac:dyDescent="0.25">
      <c r="B222" s="403"/>
      <c r="C222" s="403"/>
      <c r="D222" s="403"/>
      <c r="E222" s="403"/>
      <c r="F222" s="403"/>
      <c r="G222" s="37"/>
      <c r="H222" s="51"/>
      <c r="I222" s="51"/>
      <c r="J222" s="51"/>
      <c r="K222" s="51"/>
      <c r="L222" s="287"/>
      <c r="M222" s="51"/>
      <c r="N222" s="314" t="s">
        <v>343</v>
      </c>
      <c r="O222" s="314">
        <v>392</v>
      </c>
      <c r="P222" s="314" t="s">
        <v>605</v>
      </c>
      <c r="Q222" s="311">
        <v>0</v>
      </c>
      <c r="R222" s="311">
        <v>0</v>
      </c>
      <c r="S222" s="311">
        <v>0</v>
      </c>
      <c r="T222" s="311">
        <v>0</v>
      </c>
      <c r="U222" s="309"/>
      <c r="V222" s="309"/>
      <c r="W222" s="405">
        <v>0</v>
      </c>
      <c r="X222" s="309">
        <v>0</v>
      </c>
      <c r="Y222" s="309">
        <v>0</v>
      </c>
      <c r="Z222" s="309">
        <v>0</v>
      </c>
      <c r="AA222" s="309">
        <v>0</v>
      </c>
      <c r="AB222" s="309">
        <v>0</v>
      </c>
      <c r="AC222" s="309">
        <v>0</v>
      </c>
      <c r="AD222" s="309">
        <v>0</v>
      </c>
      <c r="AE222" s="309">
        <v>0</v>
      </c>
      <c r="AF222" s="309">
        <v>0</v>
      </c>
      <c r="AG222" s="309"/>
      <c r="AH222" s="309"/>
      <c r="AI222" s="309"/>
      <c r="AJ222" s="309"/>
      <c r="AK222" s="405">
        <v>0</v>
      </c>
      <c r="AL222" s="405">
        <v>0</v>
      </c>
      <c r="AM222" s="309">
        <v>0</v>
      </c>
      <c r="AN222" s="309">
        <v>0</v>
      </c>
      <c r="AO222" s="311">
        <f t="shared" si="9"/>
        <v>0</v>
      </c>
      <c r="AP222" s="311">
        <f t="shared" si="10"/>
        <v>0</v>
      </c>
      <c r="AQ222" s="311">
        <f t="shared" si="11"/>
        <v>0</v>
      </c>
      <c r="AS222" s="266"/>
      <c r="AT222" s="266"/>
    </row>
    <row r="223" spans="2:46" s="63" customFormat="1" x14ac:dyDescent="0.25">
      <c r="B223" s="403"/>
      <c r="C223" s="403"/>
      <c r="D223" s="403"/>
      <c r="E223" s="403"/>
      <c r="F223" s="403"/>
      <c r="G223" s="37"/>
      <c r="H223" s="51"/>
      <c r="I223" s="51"/>
      <c r="J223" s="51"/>
      <c r="K223" s="51"/>
      <c r="L223" s="287"/>
      <c r="M223" s="51"/>
      <c r="N223" s="314" t="s">
        <v>63</v>
      </c>
      <c r="O223" s="314">
        <v>430</v>
      </c>
      <c r="P223" s="314" t="s">
        <v>606</v>
      </c>
      <c r="Q223" s="311">
        <v>0</v>
      </c>
      <c r="R223" s="311">
        <v>0</v>
      </c>
      <c r="S223" s="311">
        <v>0</v>
      </c>
      <c r="T223" s="311">
        <v>0</v>
      </c>
      <c r="U223" s="309"/>
      <c r="V223" s="309"/>
      <c r="W223" s="405">
        <v>0</v>
      </c>
      <c r="X223" s="309">
        <v>0</v>
      </c>
      <c r="Y223" s="309">
        <v>0</v>
      </c>
      <c r="Z223" s="309">
        <v>0</v>
      </c>
      <c r="AA223" s="309">
        <v>0</v>
      </c>
      <c r="AB223" s="309">
        <v>0</v>
      </c>
      <c r="AC223" s="309">
        <v>0</v>
      </c>
      <c r="AD223" s="309">
        <v>0</v>
      </c>
      <c r="AE223" s="309">
        <v>0</v>
      </c>
      <c r="AF223" s="309">
        <v>0</v>
      </c>
      <c r="AG223" s="309"/>
      <c r="AH223" s="309"/>
      <c r="AI223" s="309"/>
      <c r="AJ223" s="309"/>
      <c r="AK223" s="405">
        <v>0</v>
      </c>
      <c r="AL223" s="405">
        <v>0</v>
      </c>
      <c r="AM223" s="309">
        <v>0</v>
      </c>
      <c r="AN223" s="309">
        <v>0</v>
      </c>
      <c r="AO223" s="311">
        <f t="shared" si="9"/>
        <v>0</v>
      </c>
      <c r="AP223" s="311">
        <f t="shared" si="10"/>
        <v>0</v>
      </c>
      <c r="AQ223" s="311">
        <f t="shared" si="11"/>
        <v>0</v>
      </c>
      <c r="AS223" s="266"/>
      <c r="AT223" s="266"/>
    </row>
    <row r="224" spans="2:46" s="63" customFormat="1" x14ac:dyDescent="0.25">
      <c r="B224" s="403"/>
      <c r="C224" s="403"/>
      <c r="D224" s="403"/>
      <c r="E224" s="403"/>
      <c r="F224" s="403"/>
      <c r="G224" s="37"/>
      <c r="H224" s="51"/>
      <c r="I224" s="51"/>
      <c r="J224" s="51"/>
      <c r="K224" s="51"/>
      <c r="L224" s="287"/>
      <c r="M224" s="51"/>
      <c r="N224" s="314" t="s">
        <v>609</v>
      </c>
      <c r="O224" s="314">
        <v>435</v>
      </c>
      <c r="P224" s="314" t="s">
        <v>607</v>
      </c>
      <c r="Q224" s="311">
        <v>0</v>
      </c>
      <c r="R224" s="311">
        <v>0</v>
      </c>
      <c r="S224" s="311">
        <v>0</v>
      </c>
      <c r="T224" s="311">
        <v>0</v>
      </c>
      <c r="U224" s="309"/>
      <c r="V224" s="309"/>
      <c r="W224" s="405">
        <v>0</v>
      </c>
      <c r="X224" s="309">
        <v>0</v>
      </c>
      <c r="Y224" s="309">
        <v>0</v>
      </c>
      <c r="Z224" s="309">
        <v>0</v>
      </c>
      <c r="AA224" s="309">
        <v>0</v>
      </c>
      <c r="AB224" s="309">
        <v>0</v>
      </c>
      <c r="AC224" s="309">
        <v>0</v>
      </c>
      <c r="AD224" s="309">
        <v>0</v>
      </c>
      <c r="AE224" s="309">
        <v>0</v>
      </c>
      <c r="AF224" s="309">
        <v>0</v>
      </c>
      <c r="AG224" s="309"/>
      <c r="AH224" s="309"/>
      <c r="AI224" s="309"/>
      <c r="AJ224" s="309"/>
      <c r="AK224" s="405">
        <v>0</v>
      </c>
      <c r="AL224" s="405">
        <v>0</v>
      </c>
      <c r="AM224" s="309">
        <v>0</v>
      </c>
      <c r="AN224" s="309">
        <v>0</v>
      </c>
      <c r="AO224" s="311">
        <f t="shared" si="9"/>
        <v>0</v>
      </c>
      <c r="AP224" s="311">
        <f t="shared" si="10"/>
        <v>0</v>
      </c>
      <c r="AQ224" s="311">
        <f t="shared" si="11"/>
        <v>0</v>
      </c>
      <c r="AS224" s="266"/>
      <c r="AT224" s="266"/>
    </row>
    <row r="225" spans="2:46" s="63" customFormat="1" x14ac:dyDescent="0.25">
      <c r="B225" s="403"/>
      <c r="C225" s="403"/>
      <c r="D225" s="403"/>
      <c r="E225" s="403"/>
      <c r="F225" s="403"/>
      <c r="G225" s="37"/>
      <c r="H225" s="51"/>
      <c r="I225" s="51"/>
      <c r="J225" s="51"/>
      <c r="K225" s="51"/>
      <c r="L225" s="287"/>
      <c r="M225" s="51"/>
      <c r="N225" s="314" t="s">
        <v>71</v>
      </c>
      <c r="O225" s="314">
        <v>424</v>
      </c>
      <c r="P225" s="314" t="s">
        <v>604</v>
      </c>
      <c r="Q225" s="311">
        <v>0</v>
      </c>
      <c r="R225" s="311">
        <v>0</v>
      </c>
      <c r="S225" s="311">
        <v>0</v>
      </c>
      <c r="T225" s="311">
        <v>0</v>
      </c>
      <c r="U225" s="309"/>
      <c r="V225" s="309"/>
      <c r="W225" s="405">
        <v>0</v>
      </c>
      <c r="X225" s="309">
        <v>0</v>
      </c>
      <c r="Y225" s="309">
        <v>0</v>
      </c>
      <c r="Z225" s="309">
        <v>0</v>
      </c>
      <c r="AA225" s="309">
        <v>0</v>
      </c>
      <c r="AB225" s="309">
        <v>0</v>
      </c>
      <c r="AC225" s="309">
        <v>0</v>
      </c>
      <c r="AD225" s="309">
        <v>0</v>
      </c>
      <c r="AE225" s="309">
        <v>0</v>
      </c>
      <c r="AF225" s="309">
        <v>0</v>
      </c>
      <c r="AG225" s="309"/>
      <c r="AH225" s="309"/>
      <c r="AI225" s="309"/>
      <c r="AJ225" s="309"/>
      <c r="AK225" s="405">
        <v>0</v>
      </c>
      <c r="AL225" s="405">
        <v>0</v>
      </c>
      <c r="AM225" s="309">
        <v>0</v>
      </c>
      <c r="AN225" s="309">
        <v>0</v>
      </c>
      <c r="AO225" s="311">
        <f t="shared" si="9"/>
        <v>0</v>
      </c>
      <c r="AP225" s="311">
        <f t="shared" si="10"/>
        <v>0</v>
      </c>
      <c r="AQ225" s="311">
        <f t="shared" si="11"/>
        <v>0</v>
      </c>
      <c r="AS225" s="266"/>
      <c r="AT225" s="266"/>
    </row>
    <row r="226" spans="2:46" s="63" customFormat="1" x14ac:dyDescent="0.25">
      <c r="B226" s="403"/>
      <c r="C226" s="403"/>
      <c r="D226" s="403"/>
      <c r="E226" s="403"/>
      <c r="F226" s="403"/>
      <c r="G226" s="37"/>
      <c r="H226" s="51"/>
      <c r="I226" s="51"/>
      <c r="J226" s="51"/>
      <c r="K226" s="51"/>
      <c r="L226" s="287"/>
      <c r="M226" s="51"/>
      <c r="N226" s="314" t="s">
        <v>71</v>
      </c>
      <c r="O226" s="314">
        <v>425</v>
      </c>
      <c r="P226" s="314" t="s">
        <v>603</v>
      </c>
      <c r="Q226" s="311">
        <v>0</v>
      </c>
      <c r="R226" s="311">
        <v>0</v>
      </c>
      <c r="S226" s="311">
        <v>0</v>
      </c>
      <c r="T226" s="311">
        <v>0</v>
      </c>
      <c r="U226" s="309"/>
      <c r="V226" s="309"/>
      <c r="W226" s="405">
        <v>0</v>
      </c>
      <c r="X226" s="309">
        <v>0</v>
      </c>
      <c r="Y226" s="309">
        <v>0</v>
      </c>
      <c r="Z226" s="309">
        <v>0</v>
      </c>
      <c r="AA226" s="309">
        <v>0</v>
      </c>
      <c r="AB226" s="309">
        <v>0</v>
      </c>
      <c r="AC226" s="309">
        <v>0</v>
      </c>
      <c r="AD226" s="309">
        <v>0</v>
      </c>
      <c r="AE226" s="309">
        <v>0</v>
      </c>
      <c r="AF226" s="309">
        <v>0</v>
      </c>
      <c r="AG226" s="309"/>
      <c r="AH226" s="309"/>
      <c r="AI226" s="309"/>
      <c r="AJ226" s="309"/>
      <c r="AK226" s="405">
        <v>0</v>
      </c>
      <c r="AL226" s="405">
        <v>0</v>
      </c>
      <c r="AM226" s="309">
        <v>0</v>
      </c>
      <c r="AN226" s="309">
        <v>0</v>
      </c>
      <c r="AO226" s="311">
        <f t="shared" si="9"/>
        <v>0</v>
      </c>
      <c r="AP226" s="311">
        <f t="shared" si="10"/>
        <v>0</v>
      </c>
      <c r="AQ226" s="311">
        <f t="shared" si="11"/>
        <v>0</v>
      </c>
      <c r="AS226" s="266"/>
      <c r="AT226" s="266"/>
    </row>
    <row r="227" spans="2:46" s="63" customFormat="1" x14ac:dyDescent="0.25">
      <c r="B227" s="403"/>
      <c r="C227" s="403"/>
      <c r="D227" s="403"/>
      <c r="E227" s="403"/>
      <c r="F227" s="403"/>
      <c r="G227" s="37"/>
      <c r="H227" s="51"/>
      <c r="I227" s="51"/>
      <c r="J227" s="51"/>
      <c r="K227" s="51"/>
      <c r="L227" s="287"/>
      <c r="M227" s="51"/>
      <c r="N227" s="314" t="s">
        <v>610</v>
      </c>
      <c r="O227" s="314">
        <v>437</v>
      </c>
      <c r="P227" s="314" t="s">
        <v>602</v>
      </c>
      <c r="Q227" s="311">
        <v>0</v>
      </c>
      <c r="R227" s="311">
        <v>0</v>
      </c>
      <c r="S227" s="311">
        <v>0</v>
      </c>
      <c r="T227" s="311">
        <v>0</v>
      </c>
      <c r="U227" s="309"/>
      <c r="V227" s="309"/>
      <c r="W227" s="405">
        <v>0</v>
      </c>
      <c r="X227" s="309">
        <v>0</v>
      </c>
      <c r="Y227" s="309">
        <v>0</v>
      </c>
      <c r="Z227" s="309">
        <v>0</v>
      </c>
      <c r="AA227" s="309">
        <v>0</v>
      </c>
      <c r="AB227" s="309">
        <v>0</v>
      </c>
      <c r="AC227" s="309">
        <v>0</v>
      </c>
      <c r="AD227" s="309">
        <v>0</v>
      </c>
      <c r="AE227" s="309">
        <v>0</v>
      </c>
      <c r="AF227" s="309">
        <v>0</v>
      </c>
      <c r="AG227" s="309"/>
      <c r="AH227" s="309"/>
      <c r="AI227" s="309"/>
      <c r="AJ227" s="309"/>
      <c r="AK227" s="405">
        <v>0</v>
      </c>
      <c r="AL227" s="405">
        <v>0</v>
      </c>
      <c r="AM227" s="309">
        <v>0</v>
      </c>
      <c r="AN227" s="309">
        <v>0</v>
      </c>
      <c r="AO227" s="311">
        <f t="shared" si="9"/>
        <v>0</v>
      </c>
      <c r="AP227" s="311">
        <f t="shared" si="10"/>
        <v>0</v>
      </c>
      <c r="AQ227" s="311">
        <f t="shared" si="11"/>
        <v>0</v>
      </c>
      <c r="AS227" s="266"/>
      <c r="AT227" s="266"/>
    </row>
    <row r="228" spans="2:46" s="63" customFormat="1" x14ac:dyDescent="0.25">
      <c r="B228" s="403"/>
      <c r="C228" s="403"/>
      <c r="D228" s="403"/>
      <c r="E228" s="403"/>
      <c r="F228" s="403"/>
      <c r="G228" s="37"/>
      <c r="H228" s="51"/>
      <c r="I228" s="51"/>
      <c r="J228" s="51"/>
      <c r="K228" s="51"/>
      <c r="L228" s="287"/>
      <c r="M228" s="51"/>
      <c r="N228" s="314" t="s">
        <v>75</v>
      </c>
      <c r="O228" s="314">
        <v>431</v>
      </c>
      <c r="P228" s="314" t="s">
        <v>601</v>
      </c>
      <c r="Q228" s="311">
        <v>0</v>
      </c>
      <c r="R228" s="311">
        <v>0</v>
      </c>
      <c r="S228" s="311">
        <v>0</v>
      </c>
      <c r="T228" s="311">
        <v>0</v>
      </c>
      <c r="U228" s="309"/>
      <c r="V228" s="309"/>
      <c r="W228" s="405">
        <v>0</v>
      </c>
      <c r="X228" s="309">
        <v>0</v>
      </c>
      <c r="Y228" s="309">
        <v>0</v>
      </c>
      <c r="Z228" s="309">
        <v>0</v>
      </c>
      <c r="AA228" s="309">
        <v>0</v>
      </c>
      <c r="AB228" s="309">
        <v>0</v>
      </c>
      <c r="AC228" s="309">
        <v>0</v>
      </c>
      <c r="AD228" s="309">
        <v>0</v>
      </c>
      <c r="AE228" s="309">
        <v>0</v>
      </c>
      <c r="AF228" s="309">
        <v>0</v>
      </c>
      <c r="AG228" s="309"/>
      <c r="AH228" s="309"/>
      <c r="AI228" s="309"/>
      <c r="AJ228" s="309"/>
      <c r="AK228" s="405">
        <v>0</v>
      </c>
      <c r="AL228" s="405">
        <v>0</v>
      </c>
      <c r="AM228" s="309">
        <v>0</v>
      </c>
      <c r="AN228" s="309">
        <v>0</v>
      </c>
      <c r="AO228" s="311">
        <f t="shared" si="9"/>
        <v>0</v>
      </c>
      <c r="AP228" s="311">
        <f t="shared" si="10"/>
        <v>0</v>
      </c>
      <c r="AQ228" s="311">
        <f t="shared" si="11"/>
        <v>0</v>
      </c>
      <c r="AS228" s="266"/>
      <c r="AT228" s="266"/>
    </row>
    <row r="229" spans="2:46" s="63" customFormat="1" x14ac:dyDescent="0.25">
      <c r="B229" s="403"/>
      <c r="C229" s="403"/>
      <c r="D229" s="403"/>
      <c r="E229" s="403"/>
      <c r="F229" s="403"/>
      <c r="G229" s="37"/>
      <c r="H229" s="51"/>
      <c r="I229" s="51"/>
      <c r="J229" s="51"/>
      <c r="K229" s="51"/>
      <c r="L229" s="287"/>
      <c r="M229" s="51"/>
      <c r="N229" s="314" t="s">
        <v>75</v>
      </c>
      <c r="O229" s="314">
        <v>433</v>
      </c>
      <c r="P229" s="314" t="s">
        <v>600</v>
      </c>
      <c r="Q229" s="311">
        <v>0</v>
      </c>
      <c r="R229" s="311">
        <v>0</v>
      </c>
      <c r="S229" s="311">
        <v>0</v>
      </c>
      <c r="T229" s="311">
        <v>0</v>
      </c>
      <c r="U229" s="309"/>
      <c r="V229" s="309"/>
      <c r="W229" s="405">
        <v>0</v>
      </c>
      <c r="X229" s="309">
        <v>0</v>
      </c>
      <c r="Y229" s="309">
        <v>0</v>
      </c>
      <c r="Z229" s="309">
        <v>0</v>
      </c>
      <c r="AA229" s="309">
        <v>0</v>
      </c>
      <c r="AB229" s="309">
        <v>0</v>
      </c>
      <c r="AC229" s="309">
        <v>0</v>
      </c>
      <c r="AD229" s="309">
        <v>0</v>
      </c>
      <c r="AE229" s="309">
        <v>0</v>
      </c>
      <c r="AF229" s="309">
        <v>0</v>
      </c>
      <c r="AG229" s="309"/>
      <c r="AH229" s="309"/>
      <c r="AI229" s="309"/>
      <c r="AJ229" s="309"/>
      <c r="AK229" s="405">
        <v>0</v>
      </c>
      <c r="AL229" s="405">
        <v>0</v>
      </c>
      <c r="AM229" s="309">
        <v>0</v>
      </c>
      <c r="AN229" s="309">
        <v>0</v>
      </c>
      <c r="AO229" s="311">
        <f t="shared" si="9"/>
        <v>0</v>
      </c>
      <c r="AP229" s="311">
        <f t="shared" si="10"/>
        <v>0</v>
      </c>
      <c r="AQ229" s="311">
        <f t="shared" si="11"/>
        <v>0</v>
      </c>
      <c r="AS229" s="266"/>
      <c r="AT229" s="266"/>
    </row>
    <row r="230" spans="2:46" s="63" customFormat="1" x14ac:dyDescent="0.25">
      <c r="B230" s="403"/>
      <c r="C230" s="403"/>
      <c r="D230" s="403"/>
      <c r="E230" s="403"/>
      <c r="F230" s="403"/>
      <c r="G230" s="37"/>
      <c r="H230" s="51"/>
      <c r="I230" s="51"/>
      <c r="J230" s="51"/>
      <c r="K230" s="51"/>
      <c r="L230" s="287"/>
      <c r="M230" s="51"/>
      <c r="N230" s="314" t="s">
        <v>75</v>
      </c>
      <c r="O230" s="314">
        <v>432</v>
      </c>
      <c r="P230" s="314" t="s">
        <v>599</v>
      </c>
      <c r="Q230" s="311">
        <v>0</v>
      </c>
      <c r="R230" s="311">
        <v>0</v>
      </c>
      <c r="S230" s="311">
        <v>0</v>
      </c>
      <c r="T230" s="311">
        <v>0</v>
      </c>
      <c r="U230" s="309"/>
      <c r="V230" s="309"/>
      <c r="W230" s="405">
        <v>0</v>
      </c>
      <c r="X230" s="309">
        <v>0</v>
      </c>
      <c r="Y230" s="309">
        <v>0</v>
      </c>
      <c r="Z230" s="309">
        <v>0</v>
      </c>
      <c r="AA230" s="309">
        <v>0</v>
      </c>
      <c r="AB230" s="309">
        <v>0</v>
      </c>
      <c r="AC230" s="309">
        <v>0</v>
      </c>
      <c r="AD230" s="309">
        <v>0</v>
      </c>
      <c r="AE230" s="309">
        <v>0</v>
      </c>
      <c r="AF230" s="309">
        <v>0</v>
      </c>
      <c r="AG230" s="309"/>
      <c r="AH230" s="309"/>
      <c r="AI230" s="309"/>
      <c r="AJ230" s="309"/>
      <c r="AK230" s="405">
        <v>0</v>
      </c>
      <c r="AL230" s="405">
        <v>0</v>
      </c>
      <c r="AM230" s="309">
        <v>0</v>
      </c>
      <c r="AN230" s="309">
        <v>0</v>
      </c>
      <c r="AO230" s="311">
        <f t="shared" si="9"/>
        <v>0</v>
      </c>
      <c r="AP230" s="311">
        <f t="shared" si="10"/>
        <v>0</v>
      </c>
      <c r="AQ230" s="311">
        <f t="shared" si="11"/>
        <v>0</v>
      </c>
      <c r="AS230" s="266"/>
      <c r="AT230" s="266"/>
    </row>
    <row r="231" spans="2:46" s="63" customFormat="1" x14ac:dyDescent="0.25">
      <c r="B231" s="403"/>
      <c r="C231" s="403"/>
      <c r="D231" s="403"/>
      <c r="E231" s="403"/>
      <c r="F231" s="403"/>
      <c r="G231" s="37"/>
      <c r="H231" s="265"/>
      <c r="I231" s="266"/>
      <c r="J231" s="266"/>
      <c r="K231" s="266"/>
      <c r="L231" s="287"/>
      <c r="M231" s="51"/>
      <c r="N231" s="314" t="s">
        <v>611</v>
      </c>
      <c r="O231" s="314">
        <v>429</v>
      </c>
      <c r="P231" s="314" t="s">
        <v>598</v>
      </c>
      <c r="Q231" s="311">
        <v>0</v>
      </c>
      <c r="R231" s="311">
        <v>0</v>
      </c>
      <c r="S231" s="311">
        <v>0</v>
      </c>
      <c r="T231" s="311">
        <v>0</v>
      </c>
      <c r="U231" s="309"/>
      <c r="V231" s="309"/>
      <c r="W231" s="405">
        <v>0</v>
      </c>
      <c r="X231" s="309">
        <v>0</v>
      </c>
      <c r="Y231" s="309">
        <v>0</v>
      </c>
      <c r="Z231" s="309">
        <v>0</v>
      </c>
      <c r="AA231" s="309">
        <v>0</v>
      </c>
      <c r="AB231" s="309">
        <v>0</v>
      </c>
      <c r="AC231" s="309">
        <v>0</v>
      </c>
      <c r="AD231" s="309">
        <v>0</v>
      </c>
      <c r="AE231" s="309">
        <v>0</v>
      </c>
      <c r="AF231" s="309">
        <v>0</v>
      </c>
      <c r="AG231" s="309"/>
      <c r="AH231" s="309"/>
      <c r="AI231" s="309"/>
      <c r="AJ231" s="309"/>
      <c r="AK231" s="405">
        <v>0</v>
      </c>
      <c r="AL231" s="405">
        <v>0</v>
      </c>
      <c r="AM231" s="309">
        <v>0</v>
      </c>
      <c r="AN231" s="309">
        <v>0</v>
      </c>
      <c r="AO231" s="311">
        <f t="shared" si="9"/>
        <v>0</v>
      </c>
      <c r="AP231" s="311">
        <f t="shared" si="10"/>
        <v>0</v>
      </c>
      <c r="AQ231" s="311">
        <f t="shared" si="11"/>
        <v>0</v>
      </c>
      <c r="AS231" s="266"/>
      <c r="AT231" s="266"/>
    </row>
    <row r="232" spans="2:46" s="63" customFormat="1" x14ac:dyDescent="0.25">
      <c r="B232" s="403"/>
      <c r="C232" s="403"/>
      <c r="D232" s="403"/>
      <c r="E232" s="403"/>
      <c r="F232" s="403"/>
      <c r="G232" s="37"/>
      <c r="H232" s="265"/>
      <c r="I232" s="266"/>
      <c r="J232" s="266"/>
      <c r="K232" s="266"/>
      <c r="L232" s="287"/>
      <c r="M232" s="51"/>
      <c r="N232" s="314" t="s">
        <v>131</v>
      </c>
      <c r="O232" s="314">
        <v>428</v>
      </c>
      <c r="P232" s="314" t="s">
        <v>577</v>
      </c>
      <c r="Q232" s="311">
        <v>0</v>
      </c>
      <c r="R232" s="311">
        <v>0</v>
      </c>
      <c r="S232" s="311">
        <v>0</v>
      </c>
      <c r="T232" s="311">
        <v>0</v>
      </c>
      <c r="U232" s="309"/>
      <c r="V232" s="309"/>
      <c r="W232" s="405">
        <v>0</v>
      </c>
      <c r="X232" s="309">
        <v>0</v>
      </c>
      <c r="Y232" s="309">
        <v>0</v>
      </c>
      <c r="Z232" s="309">
        <v>0</v>
      </c>
      <c r="AA232" s="309">
        <v>0</v>
      </c>
      <c r="AB232" s="309">
        <v>0</v>
      </c>
      <c r="AC232" s="309">
        <v>0</v>
      </c>
      <c r="AD232" s="309">
        <v>0</v>
      </c>
      <c r="AE232" s="309">
        <v>0</v>
      </c>
      <c r="AF232" s="309">
        <v>0</v>
      </c>
      <c r="AG232" s="309"/>
      <c r="AH232" s="309"/>
      <c r="AI232" s="309"/>
      <c r="AJ232" s="309"/>
      <c r="AK232" s="405">
        <v>0</v>
      </c>
      <c r="AL232" s="405">
        <v>0</v>
      </c>
      <c r="AM232" s="309">
        <v>0</v>
      </c>
      <c r="AN232" s="309">
        <v>0</v>
      </c>
      <c r="AO232" s="311">
        <f t="shared" si="9"/>
        <v>0</v>
      </c>
      <c r="AP232" s="311">
        <f t="shared" si="10"/>
        <v>0</v>
      </c>
      <c r="AQ232" s="311">
        <f t="shared" si="11"/>
        <v>0</v>
      </c>
      <c r="AS232" s="266"/>
      <c r="AT232" s="266"/>
    </row>
    <row r="233" spans="2:46" s="63" customFormat="1" x14ac:dyDescent="0.25">
      <c r="B233" s="403"/>
      <c r="C233" s="403"/>
      <c r="D233" s="403"/>
      <c r="E233" s="403"/>
      <c r="F233" s="403"/>
      <c r="G233" s="37"/>
      <c r="H233" s="265"/>
      <c r="I233" s="266"/>
      <c r="J233" s="266"/>
      <c r="K233" s="266"/>
      <c r="L233" s="287"/>
      <c r="M233" s="51"/>
      <c r="N233" s="314" t="s">
        <v>133</v>
      </c>
      <c r="O233" s="314">
        <v>441</v>
      </c>
      <c r="P233" s="314" t="s">
        <v>576</v>
      </c>
      <c r="Q233" s="311">
        <v>0</v>
      </c>
      <c r="R233" s="311">
        <v>0</v>
      </c>
      <c r="S233" s="311">
        <v>0</v>
      </c>
      <c r="T233" s="311">
        <v>0</v>
      </c>
      <c r="U233" s="309"/>
      <c r="V233" s="309"/>
      <c r="W233" s="405">
        <v>0</v>
      </c>
      <c r="X233" s="309">
        <v>0</v>
      </c>
      <c r="Y233" s="309">
        <v>0</v>
      </c>
      <c r="Z233" s="309">
        <v>0</v>
      </c>
      <c r="AA233" s="309">
        <v>0</v>
      </c>
      <c r="AB233" s="309">
        <v>0</v>
      </c>
      <c r="AC233" s="309">
        <v>0</v>
      </c>
      <c r="AD233" s="309">
        <v>0</v>
      </c>
      <c r="AE233" s="309">
        <v>0</v>
      </c>
      <c r="AF233" s="309">
        <v>0</v>
      </c>
      <c r="AG233" s="309"/>
      <c r="AH233" s="309"/>
      <c r="AI233" s="309"/>
      <c r="AJ233" s="309"/>
      <c r="AK233" s="405">
        <v>0</v>
      </c>
      <c r="AL233" s="405">
        <v>0</v>
      </c>
      <c r="AM233" s="309">
        <v>0</v>
      </c>
      <c r="AN233" s="309">
        <v>0</v>
      </c>
      <c r="AO233" s="311">
        <f t="shared" si="9"/>
        <v>0</v>
      </c>
      <c r="AP233" s="311">
        <f t="shared" si="10"/>
        <v>0</v>
      </c>
      <c r="AQ233" s="311">
        <f t="shared" si="11"/>
        <v>0</v>
      </c>
      <c r="AS233" s="266"/>
      <c r="AT233" s="266"/>
    </row>
    <row r="234" spans="2:46" s="63" customFormat="1" x14ac:dyDescent="0.25">
      <c r="B234" s="403"/>
      <c r="C234" s="403"/>
      <c r="D234" s="403"/>
      <c r="E234" s="403"/>
      <c r="F234" s="403"/>
      <c r="G234" s="37"/>
      <c r="H234" s="265"/>
      <c r="I234" s="266"/>
      <c r="J234" s="266"/>
      <c r="K234" s="266"/>
      <c r="L234" s="287"/>
      <c r="N234" s="314" t="s">
        <v>136</v>
      </c>
      <c r="O234" s="314">
        <v>427</v>
      </c>
      <c r="P234" s="314" t="s">
        <v>575</v>
      </c>
      <c r="Q234" s="311">
        <v>0</v>
      </c>
      <c r="R234" s="311">
        <v>0</v>
      </c>
      <c r="S234" s="311">
        <v>0</v>
      </c>
      <c r="T234" s="311">
        <v>0</v>
      </c>
      <c r="U234" s="309"/>
      <c r="V234" s="309"/>
      <c r="W234" s="405">
        <v>0</v>
      </c>
      <c r="X234" s="309">
        <v>0</v>
      </c>
      <c r="Y234" s="309">
        <v>0</v>
      </c>
      <c r="Z234" s="309">
        <v>0</v>
      </c>
      <c r="AA234" s="309">
        <v>0</v>
      </c>
      <c r="AB234" s="309">
        <v>0</v>
      </c>
      <c r="AC234" s="309">
        <v>0</v>
      </c>
      <c r="AD234" s="309">
        <v>0</v>
      </c>
      <c r="AE234" s="309">
        <v>0</v>
      </c>
      <c r="AF234" s="309">
        <v>0</v>
      </c>
      <c r="AG234" s="309"/>
      <c r="AH234" s="309"/>
      <c r="AI234" s="309"/>
      <c r="AJ234" s="309"/>
      <c r="AK234" s="405">
        <v>0</v>
      </c>
      <c r="AL234" s="405">
        <v>0</v>
      </c>
      <c r="AM234" s="309">
        <v>0</v>
      </c>
      <c r="AN234" s="309">
        <v>0</v>
      </c>
      <c r="AO234" s="311">
        <f t="shared" si="9"/>
        <v>0</v>
      </c>
      <c r="AP234" s="311">
        <f t="shared" si="10"/>
        <v>0</v>
      </c>
      <c r="AQ234" s="311">
        <f t="shared" si="11"/>
        <v>0</v>
      </c>
      <c r="AS234" s="266"/>
      <c r="AT234" s="266"/>
    </row>
    <row r="235" spans="2:46" s="63" customFormat="1" x14ac:dyDescent="0.25">
      <c r="B235" s="403"/>
      <c r="C235" s="403"/>
      <c r="D235" s="403"/>
      <c r="E235" s="403"/>
      <c r="F235" s="403"/>
      <c r="G235" s="37"/>
      <c r="H235" s="265"/>
      <c r="I235" s="266"/>
      <c r="J235" s="266"/>
      <c r="K235" s="266"/>
      <c r="L235" s="287"/>
      <c r="N235" s="314" t="s">
        <v>136</v>
      </c>
      <c r="O235" s="314">
        <v>426</v>
      </c>
      <c r="P235" s="314" t="s">
        <v>574</v>
      </c>
      <c r="Q235" s="311">
        <v>0</v>
      </c>
      <c r="R235" s="311">
        <v>0</v>
      </c>
      <c r="S235" s="311">
        <v>0</v>
      </c>
      <c r="T235" s="311">
        <v>0</v>
      </c>
      <c r="U235" s="309"/>
      <c r="V235" s="309"/>
      <c r="W235" s="405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/>
      <c r="AH235" s="309"/>
      <c r="AI235" s="309"/>
      <c r="AJ235" s="309"/>
      <c r="AK235" s="405">
        <v>0</v>
      </c>
      <c r="AL235" s="405">
        <v>0</v>
      </c>
      <c r="AM235" s="309">
        <v>0</v>
      </c>
      <c r="AN235" s="309">
        <v>0</v>
      </c>
      <c r="AO235" s="311">
        <f t="shared" si="9"/>
        <v>0</v>
      </c>
      <c r="AP235" s="311">
        <f t="shared" si="10"/>
        <v>0</v>
      </c>
      <c r="AQ235" s="311">
        <f t="shared" si="11"/>
        <v>0</v>
      </c>
      <c r="AS235" s="266"/>
      <c r="AT235" s="266"/>
    </row>
    <row r="236" spans="2:46" s="63" customFormat="1" x14ac:dyDescent="0.25">
      <c r="B236" s="403"/>
      <c r="C236" s="403"/>
      <c r="D236" s="403"/>
      <c r="E236" s="403"/>
      <c r="F236" s="403"/>
      <c r="G236" s="37"/>
      <c r="H236" s="265"/>
      <c r="I236" s="266"/>
      <c r="J236" s="266"/>
      <c r="K236" s="266"/>
      <c r="L236" s="287"/>
      <c r="N236" s="314" t="s">
        <v>34</v>
      </c>
      <c r="O236" s="314">
        <v>520</v>
      </c>
      <c r="P236" s="314" t="s">
        <v>614</v>
      </c>
      <c r="Q236" s="311">
        <v>0</v>
      </c>
      <c r="R236" s="311">
        <v>0</v>
      </c>
      <c r="S236" s="311">
        <v>0</v>
      </c>
      <c r="T236" s="311">
        <v>0</v>
      </c>
      <c r="U236" s="309"/>
      <c r="V236" s="309"/>
      <c r="W236" s="405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/>
      <c r="AH236" s="309"/>
      <c r="AI236" s="309"/>
      <c r="AJ236" s="309"/>
      <c r="AK236" s="405">
        <v>0</v>
      </c>
      <c r="AL236" s="405">
        <v>0</v>
      </c>
      <c r="AM236" s="309">
        <v>0</v>
      </c>
      <c r="AN236" s="309">
        <v>0</v>
      </c>
      <c r="AO236" s="311">
        <f t="shared" si="9"/>
        <v>0</v>
      </c>
      <c r="AP236" s="311">
        <f t="shared" si="10"/>
        <v>0</v>
      </c>
      <c r="AQ236" s="311">
        <f t="shared" si="11"/>
        <v>0</v>
      </c>
      <c r="AS236" s="266"/>
      <c r="AT236" s="266"/>
    </row>
    <row r="237" spans="2:46" s="63" customFormat="1" x14ac:dyDescent="0.25">
      <c r="B237" s="403"/>
      <c r="C237" s="403"/>
      <c r="D237" s="403"/>
      <c r="E237" s="403"/>
      <c r="F237" s="403"/>
      <c r="G237" s="37"/>
      <c r="H237" s="265"/>
      <c r="I237" s="266"/>
      <c r="J237" s="266"/>
      <c r="K237" s="266"/>
      <c r="L237" s="287"/>
      <c r="N237" s="314" t="s">
        <v>113</v>
      </c>
      <c r="O237" s="314">
        <v>518</v>
      </c>
      <c r="P237" s="314" t="s">
        <v>626</v>
      </c>
      <c r="Q237" s="311">
        <v>0</v>
      </c>
      <c r="R237" s="311">
        <v>0</v>
      </c>
      <c r="S237" s="311">
        <v>0</v>
      </c>
      <c r="T237" s="311">
        <v>0</v>
      </c>
      <c r="U237" s="311">
        <v>0</v>
      </c>
      <c r="V237" s="311">
        <v>0</v>
      </c>
      <c r="W237" s="405">
        <v>0</v>
      </c>
      <c r="X237" s="309">
        <v>0</v>
      </c>
      <c r="Y237" s="311">
        <v>0</v>
      </c>
      <c r="Z237" s="311">
        <v>0</v>
      </c>
      <c r="AA237" s="311">
        <v>0</v>
      </c>
      <c r="AB237" s="311">
        <v>0</v>
      </c>
      <c r="AC237" s="311">
        <v>0</v>
      </c>
      <c r="AD237" s="311">
        <v>0</v>
      </c>
      <c r="AE237" s="311">
        <v>0</v>
      </c>
      <c r="AF237" s="311">
        <v>0</v>
      </c>
      <c r="AG237" s="311">
        <v>0</v>
      </c>
      <c r="AH237" s="311">
        <v>0</v>
      </c>
      <c r="AI237" s="311">
        <v>0</v>
      </c>
      <c r="AJ237" s="311">
        <v>0</v>
      </c>
      <c r="AK237" s="405">
        <v>0</v>
      </c>
      <c r="AL237" s="405">
        <v>0</v>
      </c>
      <c r="AM237" s="309">
        <v>0</v>
      </c>
      <c r="AN237" s="309">
        <v>0</v>
      </c>
      <c r="AO237" s="311">
        <f t="shared" si="9"/>
        <v>0</v>
      </c>
      <c r="AP237" s="311">
        <f t="shared" si="10"/>
        <v>0</v>
      </c>
      <c r="AQ237" s="311">
        <f t="shared" si="11"/>
        <v>0</v>
      </c>
      <c r="AS237" s="266"/>
      <c r="AT237" s="266"/>
    </row>
    <row r="238" spans="2:46" s="63" customFormat="1" x14ac:dyDescent="0.25">
      <c r="B238" s="403"/>
      <c r="C238" s="403"/>
      <c r="D238" s="403"/>
      <c r="E238" s="403"/>
      <c r="F238" s="403"/>
      <c r="G238" s="37"/>
      <c r="H238" s="265"/>
      <c r="I238" s="266"/>
      <c r="J238" s="266"/>
      <c r="K238" s="266"/>
      <c r="L238" s="287"/>
      <c r="N238" s="314" t="s">
        <v>34</v>
      </c>
      <c r="O238" s="314">
        <v>555</v>
      </c>
      <c r="P238" s="314" t="s">
        <v>664</v>
      </c>
      <c r="Q238" s="311">
        <v>0</v>
      </c>
      <c r="R238" s="311">
        <v>0</v>
      </c>
      <c r="S238" s="311">
        <v>0</v>
      </c>
      <c r="T238" s="311">
        <v>0</v>
      </c>
      <c r="U238" s="311">
        <v>0</v>
      </c>
      <c r="V238" s="311">
        <v>0</v>
      </c>
      <c r="W238" s="405">
        <v>0</v>
      </c>
      <c r="X238" s="309">
        <v>0</v>
      </c>
      <c r="Y238" s="311">
        <v>0</v>
      </c>
      <c r="Z238" s="311">
        <v>0</v>
      </c>
      <c r="AA238" s="311">
        <v>0</v>
      </c>
      <c r="AB238" s="311">
        <v>0</v>
      </c>
      <c r="AC238" s="311">
        <v>0</v>
      </c>
      <c r="AD238" s="311">
        <v>0</v>
      </c>
      <c r="AE238" s="311">
        <v>0</v>
      </c>
      <c r="AF238" s="311">
        <v>0</v>
      </c>
      <c r="AG238" s="311">
        <v>0</v>
      </c>
      <c r="AH238" s="311">
        <v>0</v>
      </c>
      <c r="AI238" s="311">
        <v>0</v>
      </c>
      <c r="AJ238" s="311">
        <v>0</v>
      </c>
      <c r="AK238" s="405">
        <v>0</v>
      </c>
      <c r="AL238" s="405">
        <v>0</v>
      </c>
      <c r="AM238" s="309">
        <v>0</v>
      </c>
      <c r="AN238" s="309">
        <v>0</v>
      </c>
      <c r="AO238" s="311">
        <f t="shared" si="9"/>
        <v>0</v>
      </c>
      <c r="AP238" s="311">
        <f t="shared" si="10"/>
        <v>0</v>
      </c>
      <c r="AQ238" s="311">
        <f t="shared" si="11"/>
        <v>0</v>
      </c>
      <c r="AS238" s="266"/>
      <c r="AT238" s="266"/>
    </row>
    <row r="239" spans="2:46" s="63" customFormat="1" x14ac:dyDescent="0.25">
      <c r="B239" s="403"/>
      <c r="C239" s="403"/>
      <c r="D239" s="403"/>
      <c r="E239" s="403"/>
      <c r="F239" s="403"/>
      <c r="G239" s="37"/>
      <c r="H239" s="265"/>
      <c r="I239" s="266"/>
      <c r="J239" s="266"/>
      <c r="K239" s="266"/>
      <c r="L239" s="287"/>
      <c r="M239" s="51"/>
      <c r="N239" s="314" t="s">
        <v>7</v>
      </c>
      <c r="O239" s="314">
        <v>519</v>
      </c>
      <c r="P239" s="314" t="s">
        <v>666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405">
        <v>0</v>
      </c>
      <c r="X239" s="309">
        <v>0</v>
      </c>
      <c r="Y239" s="311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311">
        <v>0</v>
      </c>
      <c r="AK239" s="405">
        <v>0</v>
      </c>
      <c r="AL239" s="405">
        <v>0</v>
      </c>
      <c r="AM239" s="309">
        <v>0</v>
      </c>
      <c r="AN239" s="309">
        <v>0</v>
      </c>
      <c r="AO239" s="311">
        <f t="shared" si="9"/>
        <v>0</v>
      </c>
      <c r="AP239" s="311">
        <f t="shared" si="10"/>
        <v>0</v>
      </c>
      <c r="AQ239" s="311">
        <f t="shared" si="11"/>
        <v>0</v>
      </c>
      <c r="AS239" s="266"/>
      <c r="AT239" s="266"/>
    </row>
    <row r="240" spans="2:46" s="63" customFormat="1" x14ac:dyDescent="0.25">
      <c r="B240" s="403"/>
      <c r="C240" s="403"/>
      <c r="D240" s="403"/>
      <c r="E240" s="403"/>
      <c r="F240" s="403"/>
      <c r="G240" s="37"/>
      <c r="H240" s="265"/>
      <c r="I240" s="266"/>
      <c r="J240" s="266"/>
      <c r="K240" s="266"/>
      <c r="L240" s="287"/>
      <c r="M240" s="51"/>
      <c r="N240" s="314" t="s">
        <v>193</v>
      </c>
      <c r="O240" s="314">
        <v>561</v>
      </c>
      <c r="P240" s="314" t="s">
        <v>692</v>
      </c>
      <c r="Q240" s="311">
        <v>0</v>
      </c>
      <c r="R240" s="311">
        <v>0</v>
      </c>
      <c r="S240" s="311">
        <v>0</v>
      </c>
      <c r="T240" s="311">
        <v>0</v>
      </c>
      <c r="U240" s="311">
        <v>0</v>
      </c>
      <c r="V240" s="311">
        <v>0</v>
      </c>
      <c r="W240" s="311">
        <v>0</v>
      </c>
      <c r="X240" s="311">
        <v>0</v>
      </c>
      <c r="Y240" s="311">
        <v>0</v>
      </c>
      <c r="Z240" s="311">
        <v>0</v>
      </c>
      <c r="AA240" s="311">
        <v>0</v>
      </c>
      <c r="AB240" s="311">
        <v>0</v>
      </c>
      <c r="AC240" s="311">
        <v>0</v>
      </c>
      <c r="AD240" s="311">
        <v>0</v>
      </c>
      <c r="AE240" s="311">
        <v>0</v>
      </c>
      <c r="AF240" s="311">
        <v>0</v>
      </c>
      <c r="AG240" s="311">
        <v>0</v>
      </c>
      <c r="AH240" s="311">
        <v>0</v>
      </c>
      <c r="AI240" s="311">
        <v>0</v>
      </c>
      <c r="AJ240" s="311">
        <v>0</v>
      </c>
      <c r="AK240" s="311">
        <v>0</v>
      </c>
      <c r="AL240" s="311">
        <v>0</v>
      </c>
      <c r="AM240" s="311">
        <v>0</v>
      </c>
      <c r="AN240" s="311">
        <v>0</v>
      </c>
      <c r="AO240" s="311">
        <v>0</v>
      </c>
      <c r="AP240" s="311">
        <v>0</v>
      </c>
      <c r="AQ240" s="311">
        <v>0</v>
      </c>
      <c r="AS240" s="266"/>
      <c r="AT240" s="266"/>
    </row>
    <row r="241" spans="2:46" s="63" customFormat="1" x14ac:dyDescent="0.25">
      <c r="B241" s="403"/>
      <c r="C241" s="403"/>
      <c r="D241" s="403"/>
      <c r="E241" s="403"/>
      <c r="F241" s="403"/>
      <c r="G241" s="37"/>
      <c r="H241" s="265"/>
      <c r="I241" s="266"/>
      <c r="J241" s="266"/>
      <c r="K241" s="266"/>
      <c r="L241" s="287"/>
      <c r="M241" s="51"/>
      <c r="N241" s="266"/>
      <c r="O241" s="424"/>
      <c r="P241" s="424"/>
      <c r="Q241" s="316">
        <f t="shared" ref="Q241:AQ241" si="12">+SUM(Q17:Q240)</f>
        <v>96</v>
      </c>
      <c r="R241" s="316">
        <f t="shared" si="12"/>
        <v>103</v>
      </c>
      <c r="S241" s="316">
        <f t="shared" si="12"/>
        <v>116</v>
      </c>
      <c r="T241" s="316">
        <f t="shared" si="12"/>
        <v>101</v>
      </c>
      <c r="U241" s="316">
        <f t="shared" si="12"/>
        <v>132</v>
      </c>
      <c r="V241" s="316">
        <f t="shared" si="12"/>
        <v>100</v>
      </c>
      <c r="W241" s="316">
        <f t="shared" si="12"/>
        <v>96</v>
      </c>
      <c r="X241" s="316">
        <f t="shared" si="12"/>
        <v>120</v>
      </c>
      <c r="Y241" s="316">
        <f t="shared" si="12"/>
        <v>41</v>
      </c>
      <c r="Z241" s="316">
        <f t="shared" si="12"/>
        <v>55</v>
      </c>
      <c r="AA241" s="316">
        <f t="shared" si="12"/>
        <v>45</v>
      </c>
      <c r="AB241" s="316">
        <f t="shared" si="12"/>
        <v>58</v>
      </c>
      <c r="AC241" s="316">
        <f t="shared" si="12"/>
        <v>59</v>
      </c>
      <c r="AD241" s="316">
        <f t="shared" si="12"/>
        <v>57</v>
      </c>
      <c r="AE241" s="316">
        <f t="shared" si="12"/>
        <v>47</v>
      </c>
      <c r="AF241" s="316">
        <f t="shared" si="12"/>
        <v>54</v>
      </c>
      <c r="AG241" s="316">
        <f t="shared" si="12"/>
        <v>50</v>
      </c>
      <c r="AH241" s="316">
        <f t="shared" si="12"/>
        <v>82</v>
      </c>
      <c r="AI241" s="316">
        <f t="shared" si="12"/>
        <v>45</v>
      </c>
      <c r="AJ241" s="316">
        <f t="shared" si="12"/>
        <v>55</v>
      </c>
      <c r="AK241" s="316">
        <f t="shared" si="12"/>
        <v>50</v>
      </c>
      <c r="AL241" s="316">
        <f t="shared" si="12"/>
        <v>46</v>
      </c>
      <c r="AM241" s="316">
        <f t="shared" si="12"/>
        <v>64</v>
      </c>
      <c r="AN241" s="316">
        <f t="shared" si="12"/>
        <v>56</v>
      </c>
      <c r="AO241" s="316">
        <f t="shared" si="12"/>
        <v>864</v>
      </c>
      <c r="AP241" s="316">
        <f t="shared" si="12"/>
        <v>401</v>
      </c>
      <c r="AQ241" s="316">
        <f t="shared" si="12"/>
        <v>463</v>
      </c>
      <c r="AS241" s="266"/>
      <c r="AT241" s="266"/>
    </row>
    <row r="242" spans="2:46" s="63" customFormat="1" x14ac:dyDescent="0.25">
      <c r="B242" s="403"/>
      <c r="C242" s="403"/>
      <c r="D242" s="403"/>
      <c r="E242" s="403"/>
      <c r="F242" s="403"/>
      <c r="G242" s="37"/>
      <c r="H242" s="265"/>
      <c r="I242" s="266"/>
      <c r="J242" s="266"/>
      <c r="K242" s="266"/>
      <c r="L242" s="287"/>
      <c r="M242" s="51"/>
      <c r="N242" s="266"/>
      <c r="O242" s="424"/>
      <c r="P242" s="424"/>
      <c r="Q242" s="266"/>
      <c r="R242" s="266"/>
      <c r="S242" s="266"/>
      <c r="T242" s="266"/>
      <c r="U242" s="266"/>
      <c r="V242" s="266"/>
      <c r="W242" s="266"/>
      <c r="X242" s="266"/>
      <c r="Y242" s="266"/>
      <c r="Z242" s="266"/>
      <c r="AA242" s="266"/>
      <c r="AB242" s="266"/>
      <c r="AC242" s="266"/>
      <c r="AD242" s="266"/>
      <c r="AE242" s="266"/>
      <c r="AF242" s="266"/>
      <c r="AG242" s="266"/>
      <c r="AH242" s="266"/>
      <c r="AI242" s="266"/>
      <c r="AJ242" s="266"/>
      <c r="AK242" s="266"/>
      <c r="AL242" s="266"/>
      <c r="AM242" s="266"/>
      <c r="AN242" s="266"/>
      <c r="AO242" s="266"/>
      <c r="AP242" s="266"/>
      <c r="AQ242" s="266"/>
      <c r="AS242" s="266"/>
      <c r="AT242" s="266"/>
    </row>
    <row r="243" spans="2:46" s="63" customFormat="1" x14ac:dyDescent="0.25">
      <c r="B243" s="403"/>
      <c r="C243" s="403"/>
      <c r="D243" s="403"/>
      <c r="E243" s="403"/>
      <c r="F243" s="403"/>
      <c r="G243" s="37"/>
      <c r="H243" s="265"/>
      <c r="I243" s="266"/>
      <c r="J243" s="266"/>
      <c r="K243" s="266"/>
      <c r="L243" s="287"/>
      <c r="M243" s="51"/>
      <c r="N243" s="266"/>
      <c r="O243" s="424"/>
      <c r="P243" s="424"/>
      <c r="Q243" s="266"/>
      <c r="R243" s="266"/>
      <c r="S243" s="266"/>
      <c r="T243" s="266"/>
      <c r="U243" s="266"/>
      <c r="V243" s="266"/>
      <c r="W243" s="266"/>
      <c r="X243" s="266"/>
      <c r="Y243" s="266"/>
      <c r="Z243" s="266"/>
      <c r="AA243" s="266"/>
      <c r="AB243" s="266"/>
      <c r="AC243" s="266"/>
      <c r="AD243" s="266"/>
      <c r="AE243" s="266"/>
      <c r="AF243" s="266"/>
      <c r="AG243" s="266"/>
      <c r="AH243" s="266"/>
      <c r="AI243" s="266"/>
      <c r="AJ243" s="266"/>
      <c r="AK243" s="266"/>
      <c r="AL243" s="266"/>
      <c r="AM243" s="266"/>
      <c r="AN243" s="266"/>
      <c r="AO243" s="266"/>
      <c r="AP243" s="266"/>
      <c r="AQ243" s="266"/>
      <c r="AS243" s="266"/>
      <c r="AT243" s="266"/>
    </row>
    <row r="244" spans="2:46" s="63" customFormat="1" x14ac:dyDescent="0.25">
      <c r="B244" s="403"/>
      <c r="C244" s="403"/>
      <c r="D244" s="403"/>
      <c r="E244" s="403"/>
      <c r="F244" s="403"/>
      <c r="G244" s="37"/>
      <c r="H244" s="265"/>
      <c r="I244" s="266"/>
      <c r="J244" s="266"/>
      <c r="K244" s="266"/>
      <c r="L244" s="287"/>
      <c r="M244" s="51"/>
      <c r="N244" s="266"/>
      <c r="O244" s="424"/>
      <c r="P244" s="424"/>
      <c r="Q244" s="266"/>
      <c r="R244" s="266"/>
      <c r="S244" s="266"/>
      <c r="T244" s="266"/>
      <c r="U244" s="266"/>
      <c r="V244" s="266"/>
      <c r="W244" s="266"/>
      <c r="X244" s="266"/>
      <c r="Y244" s="266"/>
      <c r="Z244" s="266"/>
      <c r="AA244" s="266"/>
      <c r="AB244" s="266"/>
      <c r="AC244" s="266"/>
      <c r="AD244" s="266"/>
      <c r="AE244" s="266"/>
      <c r="AF244" s="266"/>
      <c r="AG244" s="266"/>
      <c r="AH244" s="266"/>
      <c r="AI244" s="266"/>
      <c r="AJ244" s="266"/>
      <c r="AK244" s="266"/>
      <c r="AL244" s="266"/>
      <c r="AM244" s="266"/>
      <c r="AN244" s="266"/>
      <c r="AO244" s="266"/>
      <c r="AP244" s="299"/>
      <c r="AQ244" s="266"/>
      <c r="AS244" s="266"/>
      <c r="AT244" s="266"/>
    </row>
    <row r="245" spans="2:46" s="63" customFormat="1" x14ac:dyDescent="0.25">
      <c r="B245" s="403"/>
      <c r="C245" s="403"/>
      <c r="D245" s="403"/>
      <c r="E245" s="403"/>
      <c r="F245" s="403"/>
      <c r="G245" s="37"/>
      <c r="H245" s="265"/>
      <c r="I245" s="266"/>
      <c r="J245" s="266"/>
      <c r="K245" s="266"/>
      <c r="L245" s="287"/>
      <c r="M245" s="51"/>
      <c r="N245" s="266"/>
      <c r="O245" s="424"/>
      <c r="P245" s="424"/>
      <c r="Q245" s="266"/>
      <c r="R245" s="266"/>
      <c r="S245" s="266"/>
      <c r="T245" s="266"/>
      <c r="U245" s="266"/>
      <c r="V245" s="266"/>
      <c r="W245" s="266"/>
      <c r="X245" s="266"/>
      <c r="Y245" s="266"/>
      <c r="Z245" s="266"/>
      <c r="AA245" s="266"/>
      <c r="AB245" s="266"/>
      <c r="AC245" s="266"/>
      <c r="AD245" s="266"/>
      <c r="AE245" s="266"/>
      <c r="AF245" s="266"/>
      <c r="AG245" s="266"/>
      <c r="AH245" s="266"/>
      <c r="AI245" s="266"/>
      <c r="AJ245" s="266"/>
      <c r="AK245" s="266"/>
      <c r="AL245" s="266"/>
      <c r="AM245" s="266"/>
      <c r="AN245" s="266"/>
      <c r="AO245" s="266"/>
      <c r="AP245" s="266"/>
      <c r="AQ245" s="266"/>
      <c r="AS245" s="266"/>
      <c r="AT245" s="266"/>
    </row>
    <row r="246" spans="2:46" s="63" customFormat="1" x14ac:dyDescent="0.25">
      <c r="B246" s="403"/>
      <c r="C246" s="403"/>
      <c r="D246" s="403"/>
      <c r="E246" s="403"/>
      <c r="F246" s="403"/>
      <c r="G246" s="37"/>
      <c r="H246" s="265"/>
      <c r="I246" s="266"/>
      <c r="J246" s="266"/>
      <c r="K246" s="266"/>
      <c r="L246" s="287"/>
      <c r="M246" s="51"/>
      <c r="N246" s="266"/>
      <c r="O246" s="424"/>
      <c r="P246" s="424"/>
      <c r="Q246" s="424"/>
      <c r="R246" s="424"/>
      <c r="S246" s="266"/>
      <c r="T246" s="266"/>
      <c r="U246" s="266"/>
      <c r="V246" s="266"/>
      <c r="W246" s="266"/>
      <c r="X246" s="266"/>
      <c r="Y246" s="266"/>
      <c r="Z246" s="266"/>
      <c r="AA246" s="266"/>
      <c r="AB246" s="266"/>
      <c r="AC246" s="266"/>
      <c r="AD246" s="266"/>
      <c r="AE246" s="266"/>
      <c r="AF246" s="266"/>
      <c r="AG246" s="266"/>
      <c r="AH246" s="266"/>
      <c r="AI246" s="266"/>
      <c r="AJ246" s="266"/>
      <c r="AK246" s="266"/>
      <c r="AL246" s="266"/>
      <c r="AM246" s="266"/>
      <c r="AN246" s="266"/>
      <c r="AO246" s="266"/>
      <c r="AP246" s="266"/>
      <c r="AQ246" s="266"/>
      <c r="AS246" s="266"/>
      <c r="AT246" s="266"/>
    </row>
    <row r="247" spans="2:46" s="63" customFormat="1" x14ac:dyDescent="0.25">
      <c r="B247" s="403"/>
      <c r="C247" s="403"/>
      <c r="D247" s="403"/>
      <c r="E247" s="403"/>
      <c r="F247" s="403"/>
      <c r="G247" s="37"/>
      <c r="H247" s="265"/>
      <c r="I247" s="266"/>
      <c r="J247" s="266"/>
      <c r="K247" s="266"/>
      <c r="L247" s="287"/>
      <c r="M247" s="51"/>
      <c r="N247" s="266"/>
      <c r="O247" s="424"/>
      <c r="P247" s="424"/>
      <c r="Q247" s="266"/>
      <c r="R247" s="266"/>
      <c r="S247" s="266"/>
      <c r="T247" s="266"/>
      <c r="U247" s="266"/>
      <c r="V247" s="266"/>
      <c r="W247" s="266"/>
      <c r="X247" s="266"/>
      <c r="Y247" s="266"/>
      <c r="Z247" s="266"/>
      <c r="AA247" s="266"/>
      <c r="AB247" s="266"/>
      <c r="AC247" s="266"/>
      <c r="AD247" s="266"/>
      <c r="AE247" s="266"/>
      <c r="AF247" s="266"/>
      <c r="AG247" s="266"/>
      <c r="AH247" s="266"/>
      <c r="AI247" s="266"/>
      <c r="AJ247" s="266"/>
      <c r="AK247" s="266"/>
      <c r="AL247" s="266"/>
      <c r="AM247" s="266"/>
      <c r="AN247" s="266"/>
      <c r="AO247" s="266"/>
      <c r="AP247" s="266"/>
      <c r="AQ247" s="266"/>
      <c r="AS247" s="266"/>
      <c r="AT247" s="266"/>
    </row>
    <row r="248" spans="2:46" s="63" customFormat="1" x14ac:dyDescent="0.25">
      <c r="B248" s="403"/>
      <c r="C248" s="403"/>
      <c r="D248" s="403"/>
      <c r="E248" s="403"/>
      <c r="F248" s="403"/>
      <c r="G248" s="37"/>
      <c r="H248" s="265"/>
      <c r="I248" s="266"/>
      <c r="J248" s="266"/>
      <c r="K248" s="266"/>
      <c r="L248" s="287"/>
      <c r="M248" s="51"/>
      <c r="N248" s="266"/>
      <c r="O248" s="424"/>
      <c r="P248" s="424"/>
      <c r="Q248" s="266"/>
      <c r="R248" s="266"/>
      <c r="S248" s="266"/>
      <c r="T248" s="266"/>
      <c r="U248" s="266"/>
      <c r="V248" s="266"/>
      <c r="W248" s="266"/>
      <c r="X248" s="266"/>
      <c r="Y248" s="266"/>
      <c r="Z248" s="266"/>
      <c r="AA248" s="266"/>
      <c r="AB248" s="266"/>
      <c r="AC248" s="266"/>
      <c r="AD248" s="266"/>
      <c r="AE248" s="266"/>
      <c r="AF248" s="266"/>
      <c r="AG248" s="266"/>
      <c r="AH248" s="266"/>
      <c r="AI248" s="266"/>
      <c r="AJ248" s="266"/>
      <c r="AK248" s="266"/>
      <c r="AL248" s="266"/>
      <c r="AM248" s="266"/>
      <c r="AN248" s="266"/>
      <c r="AO248" s="266"/>
      <c r="AP248" s="266"/>
      <c r="AQ248" s="266"/>
      <c r="AS248" s="266"/>
      <c r="AT248" s="266"/>
    </row>
    <row r="249" spans="2:46" s="63" customFormat="1" x14ac:dyDescent="0.25">
      <c r="B249" s="403"/>
      <c r="C249" s="403"/>
      <c r="D249" s="403"/>
      <c r="E249" s="403"/>
      <c r="F249" s="403"/>
      <c r="G249" s="37"/>
      <c r="H249" s="265"/>
      <c r="I249" s="266"/>
      <c r="J249" s="266"/>
      <c r="K249" s="266"/>
      <c r="L249" s="287"/>
      <c r="M249" s="51"/>
      <c r="N249" s="266"/>
      <c r="O249" s="424"/>
      <c r="P249" s="424"/>
      <c r="Q249" s="266"/>
      <c r="R249" s="266"/>
      <c r="S249" s="266"/>
      <c r="T249" s="266"/>
      <c r="U249" s="266"/>
      <c r="V249" s="266"/>
      <c r="W249" s="266"/>
      <c r="X249" s="266"/>
      <c r="Y249" s="266"/>
      <c r="Z249" s="266"/>
      <c r="AA249" s="266"/>
      <c r="AB249" s="266"/>
      <c r="AC249" s="266"/>
      <c r="AD249" s="266"/>
      <c r="AE249" s="266"/>
      <c r="AF249" s="266"/>
      <c r="AG249" s="266"/>
      <c r="AH249" s="266"/>
      <c r="AI249" s="266"/>
      <c r="AJ249" s="266"/>
      <c r="AK249" s="266"/>
      <c r="AL249" s="266"/>
      <c r="AM249" s="266"/>
      <c r="AN249" s="266"/>
      <c r="AO249" s="266"/>
      <c r="AP249" s="266"/>
      <c r="AQ249" s="266"/>
      <c r="AS249" s="266"/>
      <c r="AT249" s="266"/>
    </row>
    <row r="250" spans="2:46" s="63" customFormat="1" x14ac:dyDescent="0.25">
      <c r="B250" s="403"/>
      <c r="C250" s="403"/>
      <c r="D250" s="403"/>
      <c r="E250" s="403"/>
      <c r="F250" s="403"/>
      <c r="G250" s="37"/>
      <c r="H250" s="265"/>
      <c r="I250" s="266"/>
      <c r="J250" s="266"/>
      <c r="K250" s="266"/>
      <c r="L250" s="287"/>
      <c r="M250" s="51"/>
      <c r="N250" s="266"/>
      <c r="O250" s="424"/>
      <c r="P250" s="424"/>
      <c r="Q250" s="266"/>
      <c r="R250" s="266"/>
      <c r="S250" s="266"/>
      <c r="T250" s="266"/>
      <c r="U250" s="266"/>
      <c r="V250" s="266"/>
      <c r="W250" s="266"/>
      <c r="X250" s="266"/>
      <c r="Y250" s="266"/>
      <c r="Z250" s="266"/>
      <c r="AA250" s="266"/>
      <c r="AB250" s="266"/>
      <c r="AC250" s="266"/>
      <c r="AD250" s="266"/>
      <c r="AE250" s="266"/>
      <c r="AF250" s="266"/>
      <c r="AG250" s="266"/>
      <c r="AH250" s="266"/>
      <c r="AI250" s="266"/>
      <c r="AJ250" s="266"/>
      <c r="AK250" s="266"/>
      <c r="AL250" s="266"/>
      <c r="AM250" s="266"/>
      <c r="AN250" s="266"/>
      <c r="AO250" s="266"/>
      <c r="AP250" s="266"/>
      <c r="AQ250" s="266"/>
      <c r="AS250" s="266"/>
      <c r="AT250" s="266"/>
    </row>
    <row r="251" spans="2:46" s="63" customFormat="1" x14ac:dyDescent="0.25">
      <c r="B251" s="403"/>
      <c r="C251" s="403"/>
      <c r="D251" s="403"/>
      <c r="E251" s="403"/>
      <c r="F251" s="403"/>
      <c r="G251" s="37"/>
      <c r="H251" s="265"/>
      <c r="I251" s="266"/>
      <c r="J251" s="266"/>
      <c r="K251" s="266"/>
      <c r="L251" s="287"/>
      <c r="M251" s="51"/>
      <c r="N251" s="266"/>
      <c r="O251" s="424"/>
      <c r="P251" s="424"/>
      <c r="Q251" s="266"/>
      <c r="R251" s="266"/>
      <c r="S251" s="266"/>
      <c r="T251" s="266"/>
      <c r="U251" s="266"/>
      <c r="V251" s="266"/>
      <c r="W251" s="266"/>
      <c r="X251" s="266"/>
      <c r="Y251" s="266"/>
      <c r="Z251" s="266"/>
      <c r="AA251" s="266"/>
      <c r="AB251" s="266"/>
      <c r="AC251" s="266"/>
      <c r="AD251" s="266"/>
      <c r="AE251" s="266"/>
      <c r="AF251" s="266"/>
      <c r="AG251" s="266"/>
      <c r="AH251" s="266"/>
      <c r="AI251" s="266"/>
      <c r="AJ251" s="266"/>
      <c r="AK251" s="266"/>
      <c r="AL251" s="266"/>
      <c r="AM251" s="266"/>
      <c r="AN251" s="266"/>
      <c r="AO251" s="266"/>
      <c r="AP251" s="266"/>
      <c r="AQ251" s="266"/>
      <c r="AS251" s="266"/>
      <c r="AT251" s="266"/>
    </row>
    <row r="252" spans="2:46" s="63" customFormat="1" x14ac:dyDescent="0.25">
      <c r="B252" s="403"/>
      <c r="C252" s="403"/>
      <c r="D252" s="403"/>
      <c r="E252" s="403"/>
      <c r="F252" s="403"/>
      <c r="G252" s="37"/>
      <c r="H252" s="265"/>
      <c r="I252" s="266"/>
      <c r="J252" s="266"/>
      <c r="K252" s="266"/>
      <c r="L252" s="287"/>
      <c r="M252" s="51"/>
      <c r="N252" s="266"/>
      <c r="O252" s="424"/>
      <c r="P252" s="424"/>
      <c r="Q252" s="266"/>
      <c r="R252" s="266"/>
      <c r="S252" s="266"/>
      <c r="T252" s="266"/>
      <c r="U252" s="266"/>
      <c r="V252" s="266"/>
      <c r="W252" s="266"/>
      <c r="X252" s="266"/>
      <c r="Y252" s="266"/>
      <c r="Z252" s="266"/>
      <c r="AA252" s="266"/>
      <c r="AB252" s="266"/>
      <c r="AC252" s="266"/>
      <c r="AD252" s="266"/>
      <c r="AE252" s="266"/>
      <c r="AF252" s="266"/>
      <c r="AG252" s="266"/>
      <c r="AH252" s="266"/>
      <c r="AI252" s="266"/>
      <c r="AJ252" s="266"/>
      <c r="AK252" s="266"/>
      <c r="AL252" s="266"/>
      <c r="AM252" s="266"/>
      <c r="AN252" s="266"/>
      <c r="AO252" s="266"/>
      <c r="AP252" s="266"/>
      <c r="AQ252" s="266"/>
      <c r="AS252" s="266"/>
      <c r="AT252" s="266"/>
    </row>
    <row r="253" spans="2:46" s="63" customFormat="1" x14ac:dyDescent="0.25">
      <c r="B253" s="403"/>
      <c r="C253" s="403"/>
      <c r="D253" s="403"/>
      <c r="E253" s="403"/>
      <c r="F253" s="403"/>
      <c r="G253" s="37"/>
      <c r="H253" s="265"/>
      <c r="I253" s="266"/>
      <c r="J253" s="266"/>
      <c r="K253" s="266"/>
      <c r="L253" s="287"/>
      <c r="M253" s="51"/>
      <c r="N253" s="266"/>
      <c r="O253" s="424"/>
      <c r="P253" s="424"/>
      <c r="Q253" s="266"/>
      <c r="R253" s="266"/>
      <c r="S253" s="266"/>
      <c r="T253" s="266"/>
      <c r="U253" s="266"/>
      <c r="V253" s="266"/>
      <c r="W253" s="266"/>
      <c r="X253" s="266"/>
      <c r="Y253" s="266"/>
      <c r="Z253" s="266"/>
      <c r="AA253" s="266"/>
      <c r="AB253" s="266"/>
      <c r="AC253" s="266"/>
      <c r="AD253" s="266"/>
      <c r="AE253" s="266"/>
      <c r="AF253" s="266"/>
      <c r="AG253" s="266"/>
      <c r="AH253" s="266"/>
      <c r="AI253" s="266"/>
      <c r="AJ253" s="266"/>
      <c r="AK253" s="266"/>
      <c r="AL253" s="266"/>
      <c r="AM253" s="266"/>
      <c r="AN253" s="266"/>
      <c r="AO253" s="266"/>
      <c r="AP253" s="266"/>
      <c r="AQ253" s="266"/>
      <c r="AS253" s="266"/>
      <c r="AT253" s="266"/>
    </row>
    <row r="254" spans="2:46" s="63" customFormat="1" x14ac:dyDescent="0.25">
      <c r="B254" s="403"/>
      <c r="C254" s="403"/>
      <c r="D254" s="403"/>
      <c r="E254" s="403"/>
      <c r="F254" s="403"/>
      <c r="G254" s="37"/>
      <c r="H254" s="265"/>
      <c r="I254" s="266"/>
      <c r="J254" s="266"/>
      <c r="K254" s="266"/>
      <c r="L254" s="287"/>
      <c r="M254" s="51"/>
      <c r="N254" s="266"/>
      <c r="O254" s="424"/>
      <c r="P254" s="424"/>
      <c r="Q254" s="266"/>
      <c r="R254" s="266"/>
      <c r="S254" s="266"/>
      <c r="T254" s="266"/>
      <c r="U254" s="266"/>
      <c r="V254" s="266"/>
      <c r="W254" s="266"/>
      <c r="X254" s="266"/>
      <c r="Y254" s="266"/>
      <c r="Z254" s="266"/>
      <c r="AA254" s="266"/>
      <c r="AB254" s="266"/>
      <c r="AC254" s="266"/>
      <c r="AD254" s="266"/>
      <c r="AE254" s="266"/>
      <c r="AF254" s="266"/>
      <c r="AG254" s="266"/>
      <c r="AH254" s="266"/>
      <c r="AI254" s="266"/>
      <c r="AJ254" s="266"/>
      <c r="AK254" s="266"/>
      <c r="AL254" s="266"/>
      <c r="AM254" s="266"/>
      <c r="AN254" s="266"/>
      <c r="AO254" s="266"/>
      <c r="AP254" s="266"/>
      <c r="AQ254" s="266"/>
      <c r="AS254" s="266"/>
      <c r="AT254" s="266"/>
    </row>
    <row r="255" spans="2:46" s="63" customFormat="1" x14ac:dyDescent="0.25">
      <c r="B255" s="403"/>
      <c r="C255" s="403"/>
      <c r="D255" s="403"/>
      <c r="E255" s="403"/>
      <c r="F255" s="403"/>
      <c r="G255" s="37"/>
      <c r="H255" s="265"/>
      <c r="I255" s="266"/>
      <c r="J255" s="266"/>
      <c r="K255" s="266"/>
      <c r="L255" s="287"/>
      <c r="M255" s="51"/>
      <c r="N255" s="266"/>
      <c r="O255" s="424"/>
      <c r="P255" s="424"/>
      <c r="Q255" s="266"/>
      <c r="R255" s="266"/>
      <c r="S255" s="266"/>
      <c r="T255" s="266"/>
      <c r="U255" s="266"/>
      <c r="V255" s="266"/>
      <c r="W255" s="266"/>
      <c r="X255" s="266"/>
      <c r="Y255" s="266"/>
      <c r="Z255" s="266"/>
      <c r="AA255" s="266"/>
      <c r="AB255" s="266"/>
      <c r="AC255" s="266"/>
      <c r="AD255" s="266"/>
      <c r="AE255" s="266"/>
      <c r="AF255" s="266"/>
      <c r="AG255" s="266"/>
      <c r="AH255" s="266"/>
      <c r="AI255" s="266"/>
      <c r="AJ255" s="266"/>
      <c r="AK255" s="266"/>
      <c r="AL255" s="266"/>
      <c r="AM255" s="266"/>
      <c r="AN255" s="266"/>
      <c r="AO255" s="266"/>
      <c r="AP255" s="266"/>
      <c r="AQ255" s="266"/>
      <c r="AS255" s="266"/>
      <c r="AT255" s="266"/>
    </row>
    <row r="256" spans="2:46" s="63" customFormat="1" x14ac:dyDescent="0.25">
      <c r="B256" s="403"/>
      <c r="C256" s="403"/>
      <c r="D256" s="403"/>
      <c r="E256" s="403"/>
      <c r="F256" s="403"/>
      <c r="G256" s="37"/>
      <c r="H256" s="265"/>
      <c r="I256" s="266"/>
      <c r="J256" s="266"/>
      <c r="K256" s="266"/>
      <c r="L256" s="287"/>
      <c r="M256" s="51"/>
      <c r="N256" s="266"/>
      <c r="O256" s="424"/>
      <c r="P256" s="424"/>
      <c r="Q256" s="266"/>
      <c r="R256" s="266"/>
      <c r="S256" s="266"/>
      <c r="T256" s="266"/>
      <c r="U256" s="266"/>
      <c r="V256" s="266"/>
      <c r="W256" s="266"/>
      <c r="X256" s="266"/>
      <c r="Y256" s="266"/>
      <c r="Z256" s="266"/>
      <c r="AA256" s="266"/>
      <c r="AB256" s="266"/>
      <c r="AC256" s="266"/>
      <c r="AD256" s="266"/>
      <c r="AE256" s="266"/>
      <c r="AF256" s="266"/>
      <c r="AG256" s="266"/>
      <c r="AH256" s="266"/>
      <c r="AI256" s="266"/>
      <c r="AJ256" s="266"/>
      <c r="AK256" s="266"/>
      <c r="AL256" s="266"/>
      <c r="AM256" s="266"/>
      <c r="AN256" s="266"/>
      <c r="AO256" s="266"/>
      <c r="AP256" s="266"/>
      <c r="AQ256" s="266"/>
      <c r="AS256" s="266"/>
      <c r="AT256" s="266"/>
    </row>
    <row r="257" spans="2:46" s="63" customFormat="1" x14ac:dyDescent="0.25">
      <c r="B257" s="403"/>
      <c r="C257" s="403"/>
      <c r="D257" s="403"/>
      <c r="E257" s="403"/>
      <c r="F257" s="403"/>
      <c r="G257" s="37"/>
      <c r="H257" s="265"/>
      <c r="I257" s="266"/>
      <c r="J257" s="266"/>
      <c r="K257" s="266"/>
      <c r="L257" s="287"/>
      <c r="M257" s="51"/>
      <c r="N257" s="266"/>
      <c r="O257" s="424"/>
      <c r="P257" s="424"/>
      <c r="Q257" s="266"/>
      <c r="R257" s="266"/>
      <c r="S257" s="266"/>
      <c r="T257" s="266"/>
      <c r="U257" s="266"/>
      <c r="V257" s="266"/>
      <c r="W257" s="266"/>
      <c r="X257" s="266"/>
      <c r="Y257" s="266"/>
      <c r="Z257" s="266"/>
      <c r="AA257" s="266"/>
      <c r="AB257" s="266"/>
      <c r="AC257" s="266"/>
      <c r="AD257" s="266"/>
      <c r="AE257" s="266"/>
      <c r="AF257" s="266"/>
      <c r="AG257" s="266"/>
      <c r="AH257" s="266"/>
      <c r="AI257" s="266"/>
      <c r="AJ257" s="266"/>
      <c r="AK257" s="266"/>
      <c r="AL257" s="266"/>
      <c r="AM257" s="266"/>
      <c r="AN257" s="266"/>
      <c r="AO257" s="266"/>
      <c r="AP257" s="266"/>
      <c r="AQ257" s="266"/>
      <c r="AS257" s="266"/>
      <c r="AT257" s="266"/>
    </row>
    <row r="258" spans="2:46" s="63" customFormat="1" x14ac:dyDescent="0.25">
      <c r="B258" s="404"/>
      <c r="C258" s="404"/>
      <c r="D258" s="404"/>
      <c r="E258" s="404"/>
      <c r="F258" s="404"/>
      <c r="G258" s="37"/>
      <c r="H258" s="265"/>
      <c r="I258" s="266"/>
      <c r="J258" s="266"/>
      <c r="K258" s="266"/>
      <c r="L258" s="287"/>
      <c r="M258" s="51"/>
      <c r="N258" s="266"/>
      <c r="O258" s="424"/>
      <c r="P258" s="424"/>
      <c r="Q258" s="266"/>
      <c r="R258" s="266"/>
      <c r="S258" s="266"/>
      <c r="T258" s="266"/>
      <c r="U258" s="266"/>
      <c r="V258" s="266"/>
      <c r="W258" s="266"/>
      <c r="X258" s="266"/>
      <c r="Y258" s="266"/>
      <c r="Z258" s="266"/>
      <c r="AA258" s="266"/>
      <c r="AB258" s="266"/>
      <c r="AC258" s="266"/>
      <c r="AD258" s="266"/>
      <c r="AE258" s="266"/>
      <c r="AF258" s="266"/>
      <c r="AG258" s="266"/>
      <c r="AH258" s="266"/>
      <c r="AI258" s="266"/>
      <c r="AJ258" s="266"/>
      <c r="AK258" s="266"/>
      <c r="AL258" s="266"/>
      <c r="AM258" s="266"/>
      <c r="AN258" s="266"/>
      <c r="AO258" s="266"/>
      <c r="AP258" s="266"/>
      <c r="AQ258" s="266"/>
      <c r="AS258" s="266"/>
      <c r="AT258" s="266"/>
    </row>
    <row r="259" spans="2:46" s="63" customFormat="1" x14ac:dyDescent="0.25">
      <c r="B259" s="404"/>
      <c r="C259" s="404"/>
      <c r="D259" s="404"/>
      <c r="E259" s="404"/>
      <c r="F259" s="404"/>
      <c r="G259" s="37"/>
      <c r="H259" s="265"/>
      <c r="I259" s="266"/>
      <c r="J259" s="266"/>
      <c r="K259" s="266"/>
      <c r="L259" s="287"/>
      <c r="M259" s="51"/>
      <c r="N259" s="266"/>
      <c r="O259" s="424"/>
      <c r="P259" s="424"/>
      <c r="Q259" s="266"/>
      <c r="R259" s="266"/>
      <c r="S259" s="266"/>
      <c r="T259" s="266"/>
      <c r="U259" s="266"/>
      <c r="V259" s="266"/>
      <c r="W259" s="266"/>
      <c r="X259" s="266"/>
      <c r="Y259" s="266"/>
      <c r="Z259" s="266"/>
      <c r="AA259" s="266"/>
      <c r="AB259" s="266"/>
      <c r="AC259" s="266"/>
      <c r="AD259" s="266"/>
      <c r="AE259" s="266"/>
      <c r="AF259" s="266"/>
      <c r="AG259" s="266"/>
      <c r="AH259" s="266"/>
      <c r="AI259" s="266"/>
      <c r="AJ259" s="266"/>
      <c r="AK259" s="266"/>
      <c r="AL259" s="266"/>
      <c r="AM259" s="266"/>
      <c r="AN259" s="266"/>
      <c r="AO259" s="266"/>
      <c r="AP259" s="266"/>
      <c r="AQ259" s="266"/>
      <c r="AS259" s="266"/>
      <c r="AT259" s="266"/>
    </row>
    <row r="260" spans="2:46" s="63" customFormat="1" x14ac:dyDescent="0.25">
      <c r="B260" s="404"/>
      <c r="C260" s="404"/>
      <c r="D260" s="404"/>
      <c r="E260" s="404"/>
      <c r="F260" s="404"/>
      <c r="G260" s="37"/>
      <c r="H260" s="265"/>
      <c r="I260" s="266"/>
      <c r="J260" s="266"/>
      <c r="K260" s="266"/>
      <c r="L260" s="287"/>
      <c r="M260" s="51"/>
      <c r="N260" s="266"/>
      <c r="O260" s="424"/>
      <c r="P260" s="424"/>
      <c r="Q260" s="266"/>
      <c r="R260" s="266"/>
      <c r="S260" s="266"/>
      <c r="T260" s="266"/>
      <c r="U260" s="266"/>
      <c r="V260" s="266"/>
      <c r="W260" s="266"/>
      <c r="X260" s="266"/>
      <c r="Y260" s="266"/>
      <c r="Z260" s="266"/>
      <c r="AA260" s="266"/>
      <c r="AB260" s="266"/>
      <c r="AC260" s="266"/>
      <c r="AD260" s="266"/>
      <c r="AE260" s="266"/>
      <c r="AF260" s="266"/>
      <c r="AG260" s="266"/>
      <c r="AH260" s="266"/>
      <c r="AI260" s="266"/>
      <c r="AJ260" s="266"/>
      <c r="AK260" s="266"/>
      <c r="AL260" s="266"/>
      <c r="AM260" s="266"/>
      <c r="AN260" s="266"/>
      <c r="AO260" s="266"/>
      <c r="AP260" s="266"/>
      <c r="AQ260" s="266"/>
      <c r="AS260" s="266"/>
      <c r="AT260" s="266"/>
    </row>
    <row r="261" spans="2:46" s="63" customFormat="1" x14ac:dyDescent="0.25">
      <c r="B261" s="404"/>
      <c r="C261" s="404"/>
      <c r="D261" s="404"/>
      <c r="E261" s="404"/>
      <c r="F261" s="404"/>
      <c r="G261" s="37"/>
      <c r="H261" s="265"/>
      <c r="I261" s="266"/>
      <c r="J261" s="266"/>
      <c r="K261" s="266"/>
      <c r="L261" s="287"/>
      <c r="M261" s="51"/>
      <c r="N261" s="266"/>
      <c r="O261" s="424"/>
      <c r="P261" s="424"/>
      <c r="Q261" s="266"/>
      <c r="R261" s="266"/>
      <c r="S261" s="266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266"/>
      <c r="AL261" s="266"/>
      <c r="AM261" s="266"/>
      <c r="AN261" s="266"/>
      <c r="AO261" s="266"/>
      <c r="AP261" s="266"/>
      <c r="AQ261" s="266"/>
      <c r="AS261" s="266"/>
      <c r="AT261" s="266"/>
    </row>
    <row r="262" spans="2:46" s="63" customFormat="1" x14ac:dyDescent="0.25">
      <c r="B262" s="404"/>
      <c r="C262" s="404"/>
      <c r="D262" s="404"/>
      <c r="E262" s="404"/>
      <c r="F262" s="404"/>
      <c r="G262" s="37"/>
      <c r="H262" s="265"/>
      <c r="I262" s="266"/>
      <c r="J262" s="266"/>
      <c r="K262" s="266"/>
      <c r="L262" s="287"/>
      <c r="M262" s="51"/>
      <c r="N262" s="266"/>
      <c r="O262" s="424"/>
      <c r="P262" s="424"/>
      <c r="Q262" s="266"/>
      <c r="R262" s="266"/>
      <c r="S262" s="266"/>
      <c r="T262" s="266"/>
      <c r="U262" s="266"/>
      <c r="V262" s="266"/>
      <c r="W262" s="266"/>
      <c r="X262" s="266"/>
      <c r="Y262" s="266"/>
      <c r="Z262" s="266"/>
      <c r="AA262" s="266"/>
      <c r="AB262" s="266"/>
      <c r="AC262" s="266"/>
      <c r="AD262" s="266"/>
      <c r="AE262" s="266"/>
      <c r="AF262" s="266"/>
      <c r="AG262" s="266"/>
      <c r="AH262" s="266"/>
      <c r="AI262" s="266"/>
      <c r="AJ262" s="266"/>
      <c r="AK262" s="266"/>
      <c r="AL262" s="266"/>
      <c r="AM262" s="266"/>
      <c r="AN262" s="266"/>
      <c r="AO262" s="266"/>
      <c r="AP262" s="266"/>
      <c r="AQ262" s="266"/>
      <c r="AS262" s="266"/>
      <c r="AT262" s="266"/>
    </row>
    <row r="263" spans="2:46" s="63" customFormat="1" x14ac:dyDescent="0.25">
      <c r="B263" s="404"/>
      <c r="C263" s="404"/>
      <c r="D263" s="404"/>
      <c r="E263" s="404"/>
      <c r="F263" s="404"/>
      <c r="G263" s="37"/>
      <c r="H263" s="265"/>
      <c r="I263" s="266"/>
      <c r="J263" s="266"/>
      <c r="K263" s="266"/>
      <c r="L263" s="287"/>
      <c r="M263" s="51"/>
      <c r="N263" s="266"/>
      <c r="O263" s="424"/>
      <c r="P263" s="424"/>
      <c r="Q263" s="266"/>
      <c r="R263" s="266"/>
      <c r="S263" s="266"/>
      <c r="T263" s="266"/>
      <c r="U263" s="266"/>
      <c r="V263" s="266"/>
      <c r="W263" s="266"/>
      <c r="X263" s="266"/>
      <c r="Y263" s="266"/>
      <c r="Z263" s="266"/>
      <c r="AA263" s="266"/>
      <c r="AB263" s="266"/>
      <c r="AC263" s="266"/>
      <c r="AD263" s="266"/>
      <c r="AE263" s="266"/>
      <c r="AF263" s="266"/>
      <c r="AG263" s="266"/>
      <c r="AH263" s="266"/>
      <c r="AI263" s="266"/>
      <c r="AJ263" s="266"/>
      <c r="AK263" s="266"/>
      <c r="AL263" s="266"/>
      <c r="AM263" s="266"/>
      <c r="AN263" s="266"/>
      <c r="AO263" s="266"/>
      <c r="AP263" s="266"/>
      <c r="AQ263" s="266"/>
      <c r="AS263" s="266"/>
      <c r="AT263" s="266"/>
    </row>
    <row r="264" spans="2:46" s="63" customFormat="1" x14ac:dyDescent="0.25">
      <c r="B264" s="404"/>
      <c r="C264" s="404"/>
      <c r="D264" s="404"/>
      <c r="E264" s="404"/>
      <c r="F264" s="404"/>
      <c r="G264" s="37"/>
      <c r="H264" s="265"/>
      <c r="I264" s="266"/>
      <c r="J264" s="266"/>
      <c r="K264" s="266"/>
      <c r="L264" s="287"/>
      <c r="M264" s="51"/>
      <c r="N264" s="266"/>
      <c r="O264" s="424"/>
      <c r="P264" s="424"/>
      <c r="Q264" s="266"/>
      <c r="R264" s="266"/>
      <c r="S264" s="266"/>
      <c r="T264" s="266"/>
      <c r="U264" s="266"/>
      <c r="V264" s="266"/>
      <c r="W264" s="266"/>
      <c r="X264" s="266"/>
      <c r="Y264" s="266"/>
      <c r="Z264" s="266"/>
      <c r="AA264" s="266"/>
      <c r="AB264" s="266"/>
      <c r="AC264" s="266"/>
      <c r="AD264" s="266"/>
      <c r="AE264" s="266"/>
      <c r="AF264" s="266"/>
      <c r="AG264" s="266"/>
      <c r="AH264" s="266"/>
      <c r="AI264" s="266"/>
      <c r="AJ264" s="266"/>
      <c r="AK264" s="266"/>
      <c r="AL264" s="266"/>
      <c r="AM264" s="266"/>
      <c r="AN264" s="266"/>
      <c r="AO264" s="266"/>
      <c r="AP264" s="266"/>
      <c r="AQ264" s="266"/>
      <c r="AS264" s="266"/>
      <c r="AT264" s="266"/>
    </row>
    <row r="265" spans="2:46" s="63" customFormat="1" x14ac:dyDescent="0.25">
      <c r="B265" s="404"/>
      <c r="C265" s="404"/>
      <c r="D265" s="404"/>
      <c r="E265" s="404"/>
      <c r="F265" s="404"/>
      <c r="G265" s="37"/>
      <c r="H265" s="265"/>
      <c r="I265" s="266"/>
      <c r="J265" s="266"/>
      <c r="K265" s="266"/>
      <c r="L265" s="287"/>
      <c r="M265" s="51"/>
      <c r="N265" s="266"/>
      <c r="O265" s="424"/>
      <c r="P265" s="424"/>
      <c r="Q265" s="266"/>
      <c r="R265" s="266"/>
      <c r="S265" s="266"/>
      <c r="T265" s="266"/>
      <c r="U265" s="266"/>
      <c r="V265" s="266"/>
      <c r="W265" s="266"/>
      <c r="X265" s="266"/>
      <c r="Y265" s="266"/>
      <c r="Z265" s="266"/>
      <c r="AA265" s="266"/>
      <c r="AB265" s="266"/>
      <c r="AC265" s="266"/>
      <c r="AD265" s="266"/>
      <c r="AE265" s="266"/>
      <c r="AF265" s="266"/>
      <c r="AG265" s="266"/>
      <c r="AH265" s="266"/>
      <c r="AI265" s="266"/>
      <c r="AJ265" s="266"/>
      <c r="AK265" s="266"/>
      <c r="AL265" s="266"/>
      <c r="AM265" s="266"/>
      <c r="AN265" s="266"/>
      <c r="AO265" s="266"/>
      <c r="AP265" s="266"/>
      <c r="AQ265" s="266"/>
      <c r="AS265" s="266"/>
      <c r="AT265" s="266"/>
    </row>
    <row r="266" spans="2:46" s="63" customFormat="1" x14ac:dyDescent="0.25">
      <c r="B266" s="404"/>
      <c r="C266" s="404"/>
      <c r="D266" s="404"/>
      <c r="E266" s="404"/>
      <c r="F266" s="404"/>
      <c r="G266" s="37"/>
      <c r="H266" s="265"/>
      <c r="I266" s="266"/>
      <c r="J266" s="266"/>
      <c r="K266" s="266"/>
      <c r="L266" s="287"/>
      <c r="M266" s="51"/>
      <c r="N266" s="266"/>
      <c r="O266" s="424"/>
      <c r="P266" s="424"/>
      <c r="Q266" s="266"/>
      <c r="R266" s="266"/>
      <c r="S266" s="266"/>
      <c r="T266" s="266"/>
      <c r="U266" s="266"/>
      <c r="V266" s="266"/>
      <c r="W266" s="266"/>
      <c r="X266" s="266"/>
      <c r="Y266" s="266"/>
      <c r="Z266" s="266"/>
      <c r="AA266" s="266"/>
      <c r="AB266" s="266"/>
      <c r="AC266" s="266"/>
      <c r="AD266" s="266"/>
      <c r="AE266" s="266"/>
      <c r="AF266" s="266"/>
      <c r="AG266" s="266"/>
      <c r="AH266" s="266"/>
      <c r="AI266" s="266"/>
      <c r="AJ266" s="266"/>
      <c r="AK266" s="266"/>
      <c r="AL266" s="266"/>
      <c r="AM266" s="266"/>
      <c r="AN266" s="266"/>
      <c r="AO266" s="266"/>
      <c r="AP266" s="266"/>
      <c r="AQ266" s="266"/>
      <c r="AS266" s="266"/>
      <c r="AT266" s="266"/>
    </row>
    <row r="267" spans="2:46" s="63" customFormat="1" x14ac:dyDescent="0.25">
      <c r="B267" s="404"/>
      <c r="C267" s="404"/>
      <c r="D267" s="404"/>
      <c r="E267" s="404"/>
      <c r="F267" s="404"/>
      <c r="G267" s="37"/>
      <c r="H267" s="265"/>
      <c r="I267" s="266"/>
      <c r="J267" s="266"/>
      <c r="K267" s="266"/>
      <c r="L267" s="287"/>
      <c r="M267" s="51"/>
      <c r="N267" s="266"/>
      <c r="O267" s="424"/>
      <c r="P267" s="424"/>
      <c r="Q267" s="266"/>
      <c r="R267" s="266"/>
      <c r="S267" s="266"/>
      <c r="T267" s="266"/>
      <c r="U267" s="266"/>
      <c r="V267" s="266"/>
      <c r="W267" s="266"/>
      <c r="X267" s="266"/>
      <c r="Y267" s="266"/>
      <c r="Z267" s="266"/>
      <c r="AA267" s="266"/>
      <c r="AB267" s="266"/>
      <c r="AC267" s="266"/>
      <c r="AD267" s="266"/>
      <c r="AE267" s="266"/>
      <c r="AF267" s="266"/>
      <c r="AG267" s="266"/>
      <c r="AH267" s="266"/>
      <c r="AI267" s="266"/>
      <c r="AJ267" s="266"/>
      <c r="AK267" s="266"/>
      <c r="AL267" s="266"/>
      <c r="AM267" s="266"/>
      <c r="AN267" s="266"/>
      <c r="AO267" s="266"/>
      <c r="AP267" s="266"/>
      <c r="AQ267" s="266"/>
      <c r="AS267" s="266"/>
      <c r="AT267" s="266"/>
    </row>
    <row r="268" spans="2:46" s="63" customFormat="1" x14ac:dyDescent="0.25">
      <c r="B268" s="404"/>
      <c r="C268" s="404"/>
      <c r="D268" s="404"/>
      <c r="E268" s="404"/>
      <c r="F268" s="404"/>
      <c r="G268" s="37"/>
      <c r="H268" s="265"/>
      <c r="I268" s="266"/>
      <c r="J268" s="266"/>
      <c r="K268" s="266"/>
      <c r="L268" s="287"/>
      <c r="M268" s="51"/>
      <c r="N268" s="266"/>
      <c r="O268" s="424"/>
      <c r="P268" s="424"/>
      <c r="Q268" s="266"/>
      <c r="R268" s="266"/>
      <c r="S268" s="266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266"/>
      <c r="AL268" s="266"/>
      <c r="AM268" s="266"/>
      <c r="AN268" s="266"/>
      <c r="AO268" s="266"/>
      <c r="AP268" s="266"/>
      <c r="AQ268" s="266"/>
      <c r="AS268" s="266"/>
      <c r="AT268" s="266"/>
    </row>
    <row r="269" spans="2:46" s="63" customFormat="1" x14ac:dyDescent="0.25">
      <c r="B269" s="404"/>
      <c r="C269" s="404"/>
      <c r="D269" s="404"/>
      <c r="E269" s="404"/>
      <c r="F269" s="404"/>
      <c r="G269" s="37"/>
      <c r="H269" s="265"/>
      <c r="I269" s="266"/>
      <c r="J269" s="266"/>
      <c r="K269" s="266"/>
      <c r="L269" s="287"/>
      <c r="M269" s="51"/>
      <c r="N269" s="266"/>
      <c r="O269" s="424"/>
      <c r="P269" s="424"/>
      <c r="Q269" s="266"/>
      <c r="R269" s="266"/>
      <c r="S269" s="266"/>
      <c r="T269" s="266"/>
      <c r="U269" s="266"/>
      <c r="V269" s="266"/>
      <c r="W269" s="266"/>
      <c r="X269" s="266"/>
      <c r="Y269" s="266"/>
      <c r="Z269" s="266"/>
      <c r="AA269" s="266"/>
      <c r="AB269" s="266"/>
      <c r="AC269" s="266"/>
      <c r="AD269" s="266"/>
      <c r="AE269" s="266"/>
      <c r="AF269" s="266"/>
      <c r="AG269" s="266"/>
      <c r="AH269" s="266"/>
      <c r="AI269" s="266"/>
      <c r="AJ269" s="266"/>
      <c r="AK269" s="266"/>
      <c r="AL269" s="266"/>
      <c r="AM269" s="266"/>
      <c r="AN269" s="266"/>
      <c r="AO269" s="266"/>
      <c r="AP269" s="266"/>
      <c r="AQ269" s="266"/>
      <c r="AS269" s="266"/>
      <c r="AT269" s="266"/>
    </row>
    <row r="270" spans="2:46" s="63" customFormat="1" x14ac:dyDescent="0.25">
      <c r="B270" s="404"/>
      <c r="C270" s="404"/>
      <c r="D270" s="404"/>
      <c r="E270" s="404"/>
      <c r="F270" s="404"/>
      <c r="G270" s="37"/>
      <c r="H270" s="265"/>
      <c r="I270" s="266"/>
      <c r="J270" s="266"/>
      <c r="K270" s="266"/>
      <c r="L270" s="287"/>
      <c r="M270" s="51"/>
      <c r="N270" s="266"/>
      <c r="O270" s="424"/>
      <c r="P270" s="424"/>
      <c r="Q270" s="266"/>
      <c r="R270" s="266"/>
      <c r="S270" s="266"/>
      <c r="T270" s="266"/>
      <c r="U270" s="266"/>
      <c r="V270" s="266"/>
      <c r="W270" s="266"/>
      <c r="X270" s="266"/>
      <c r="Y270" s="266"/>
      <c r="Z270" s="266"/>
      <c r="AA270" s="266"/>
      <c r="AB270" s="266"/>
      <c r="AC270" s="266"/>
      <c r="AD270" s="266"/>
      <c r="AE270" s="266"/>
      <c r="AF270" s="266"/>
      <c r="AG270" s="266"/>
      <c r="AH270" s="266"/>
      <c r="AI270" s="266"/>
      <c r="AJ270" s="266"/>
      <c r="AK270" s="266"/>
      <c r="AL270" s="266"/>
      <c r="AM270" s="266"/>
      <c r="AN270" s="266"/>
      <c r="AO270" s="266"/>
      <c r="AP270" s="266"/>
      <c r="AQ270" s="266"/>
      <c r="AS270" s="266"/>
      <c r="AT270" s="266"/>
    </row>
    <row r="271" spans="2:46" s="63" customFormat="1" x14ac:dyDescent="0.25">
      <c r="B271" s="404"/>
      <c r="C271" s="404"/>
      <c r="D271" s="404"/>
      <c r="E271" s="404"/>
      <c r="F271" s="404"/>
      <c r="G271" s="37"/>
      <c r="H271" s="265"/>
      <c r="I271" s="266"/>
      <c r="J271" s="266"/>
      <c r="K271" s="266"/>
      <c r="L271" s="287"/>
      <c r="M271" s="51"/>
      <c r="N271" s="266"/>
      <c r="O271" s="424"/>
      <c r="P271" s="424"/>
      <c r="Q271" s="266"/>
      <c r="R271" s="266"/>
      <c r="S271" s="266"/>
      <c r="T271" s="266"/>
      <c r="U271" s="266"/>
      <c r="V271" s="266"/>
      <c r="W271" s="266"/>
      <c r="X271" s="266"/>
      <c r="Y271" s="266"/>
      <c r="Z271" s="266"/>
      <c r="AA271" s="266"/>
      <c r="AB271" s="266"/>
      <c r="AC271" s="266"/>
      <c r="AD271" s="266"/>
      <c r="AE271" s="266"/>
      <c r="AF271" s="266"/>
      <c r="AG271" s="266"/>
      <c r="AH271" s="266"/>
      <c r="AI271" s="266"/>
      <c r="AJ271" s="266"/>
      <c r="AK271" s="266"/>
      <c r="AL271" s="266"/>
      <c r="AM271" s="266"/>
      <c r="AN271" s="266"/>
      <c r="AO271" s="266"/>
      <c r="AP271" s="266"/>
      <c r="AQ271" s="266"/>
      <c r="AS271" s="266"/>
      <c r="AT271" s="266"/>
    </row>
    <row r="272" spans="2:46" s="63" customFormat="1" x14ac:dyDescent="0.25">
      <c r="B272" s="404"/>
      <c r="C272" s="404"/>
      <c r="D272" s="404"/>
      <c r="E272" s="404"/>
      <c r="F272" s="404"/>
      <c r="G272" s="37"/>
      <c r="H272" s="265"/>
      <c r="I272" s="266"/>
      <c r="J272" s="266"/>
      <c r="K272" s="266"/>
      <c r="L272" s="287"/>
      <c r="M272" s="51"/>
      <c r="N272" s="266"/>
      <c r="O272" s="424"/>
      <c r="P272" s="424"/>
      <c r="Q272" s="266"/>
      <c r="R272" s="266"/>
      <c r="S272" s="266"/>
      <c r="T272" s="266"/>
      <c r="U272" s="266"/>
      <c r="V272" s="266"/>
      <c r="W272" s="266"/>
      <c r="X272" s="266"/>
      <c r="Y272" s="266"/>
      <c r="Z272" s="266"/>
      <c r="AA272" s="266"/>
      <c r="AB272" s="266"/>
      <c r="AC272" s="266"/>
      <c r="AD272" s="266"/>
      <c r="AE272" s="266"/>
      <c r="AF272" s="266"/>
      <c r="AG272" s="266"/>
      <c r="AH272" s="266"/>
      <c r="AI272" s="266"/>
      <c r="AJ272" s="266"/>
      <c r="AK272" s="266"/>
      <c r="AL272" s="266"/>
      <c r="AM272" s="266"/>
      <c r="AN272" s="266"/>
      <c r="AO272" s="266"/>
      <c r="AP272" s="266"/>
      <c r="AQ272" s="266"/>
      <c r="AS272" s="266"/>
      <c r="AT272" s="266"/>
    </row>
    <row r="273" spans="2:46" s="63" customFormat="1" x14ac:dyDescent="0.25">
      <c r="B273" s="404"/>
      <c r="C273" s="404"/>
      <c r="D273" s="404"/>
      <c r="E273" s="404"/>
      <c r="F273" s="404"/>
      <c r="G273" s="37"/>
      <c r="H273" s="265"/>
      <c r="I273" s="266"/>
      <c r="J273" s="266"/>
      <c r="K273" s="266"/>
      <c r="L273" s="287"/>
      <c r="M273" s="51"/>
      <c r="N273" s="266"/>
      <c r="O273" s="424"/>
      <c r="P273" s="424"/>
      <c r="Q273" s="266"/>
      <c r="R273" s="266"/>
      <c r="S273" s="266"/>
      <c r="T273" s="266"/>
      <c r="U273" s="266"/>
      <c r="V273" s="266"/>
      <c r="W273" s="266"/>
      <c r="X273" s="266"/>
      <c r="Y273" s="266"/>
      <c r="Z273" s="266"/>
      <c r="AA273" s="266"/>
      <c r="AB273" s="266"/>
      <c r="AC273" s="266"/>
      <c r="AD273" s="266"/>
      <c r="AE273" s="266"/>
      <c r="AF273" s="266"/>
      <c r="AG273" s="266"/>
      <c r="AH273" s="266"/>
      <c r="AI273" s="266"/>
      <c r="AJ273" s="266"/>
      <c r="AK273" s="266"/>
      <c r="AL273" s="266"/>
      <c r="AM273" s="266"/>
      <c r="AN273" s="266"/>
      <c r="AO273" s="266"/>
      <c r="AP273" s="266"/>
      <c r="AQ273" s="266"/>
      <c r="AS273" s="266"/>
      <c r="AT273" s="266"/>
    </row>
    <row r="274" spans="2:46" s="63" customFormat="1" x14ac:dyDescent="0.25">
      <c r="B274" s="404"/>
      <c r="C274" s="404"/>
      <c r="D274" s="404"/>
      <c r="E274" s="404"/>
      <c r="F274" s="404"/>
      <c r="G274" s="37"/>
      <c r="H274" s="265"/>
      <c r="I274" s="266"/>
      <c r="J274" s="266"/>
      <c r="K274" s="266"/>
      <c r="L274" s="287"/>
      <c r="M274" s="51"/>
      <c r="N274" s="266"/>
      <c r="O274" s="424"/>
      <c r="P274" s="424"/>
      <c r="Q274" s="266"/>
      <c r="R274" s="266"/>
      <c r="S274" s="266"/>
      <c r="T274" s="266"/>
      <c r="U274" s="266"/>
      <c r="V274" s="266"/>
      <c r="W274" s="266"/>
      <c r="X274" s="266"/>
      <c r="Y274" s="266"/>
      <c r="Z274" s="266"/>
      <c r="AA274" s="266"/>
      <c r="AB274" s="266"/>
      <c r="AC274" s="266"/>
      <c r="AD274" s="266"/>
      <c r="AE274" s="266"/>
      <c r="AF274" s="266"/>
      <c r="AG274" s="266"/>
      <c r="AH274" s="266"/>
      <c r="AI274" s="266"/>
      <c r="AJ274" s="266"/>
      <c r="AK274" s="266"/>
      <c r="AL274" s="266"/>
      <c r="AM274" s="266"/>
      <c r="AN274" s="266"/>
      <c r="AO274" s="266"/>
      <c r="AP274" s="266"/>
      <c r="AQ274" s="266"/>
      <c r="AS274" s="266"/>
      <c r="AT274" s="266"/>
    </row>
    <row r="275" spans="2:46" s="63" customFormat="1" x14ac:dyDescent="0.25">
      <c r="B275" s="404"/>
      <c r="C275" s="404"/>
      <c r="D275" s="404"/>
      <c r="E275" s="404"/>
      <c r="F275" s="404"/>
      <c r="G275" s="37"/>
      <c r="H275" s="265"/>
      <c r="I275" s="266"/>
      <c r="J275" s="266"/>
      <c r="K275" s="266"/>
      <c r="L275" s="287"/>
      <c r="M275" s="51"/>
      <c r="N275" s="266"/>
      <c r="O275" s="424"/>
      <c r="P275" s="424"/>
      <c r="Q275" s="266"/>
      <c r="R275" s="266"/>
      <c r="S275" s="266"/>
      <c r="T275" s="266"/>
      <c r="U275" s="266"/>
      <c r="V275" s="266"/>
      <c r="W275" s="266"/>
      <c r="X275" s="266"/>
      <c r="Y275" s="266"/>
      <c r="Z275" s="266"/>
      <c r="AA275" s="266"/>
      <c r="AB275" s="266"/>
      <c r="AC275" s="266"/>
      <c r="AD275" s="266"/>
      <c r="AE275" s="266"/>
      <c r="AF275" s="266"/>
      <c r="AG275" s="266"/>
      <c r="AH275" s="266"/>
      <c r="AI275" s="266"/>
      <c r="AJ275" s="266"/>
      <c r="AK275" s="266"/>
      <c r="AL275" s="266"/>
      <c r="AM275" s="266"/>
      <c r="AN275" s="266"/>
      <c r="AO275" s="266"/>
      <c r="AP275" s="266"/>
      <c r="AQ275" s="266"/>
      <c r="AS275" s="266"/>
      <c r="AT275" s="266"/>
    </row>
    <row r="276" spans="2:46" s="63" customFormat="1" x14ac:dyDescent="0.25">
      <c r="B276" s="404"/>
      <c r="C276" s="404"/>
      <c r="D276" s="404"/>
      <c r="E276" s="404"/>
      <c r="F276" s="404"/>
      <c r="G276" s="37"/>
      <c r="H276" s="265"/>
      <c r="I276" s="266"/>
      <c r="J276" s="266"/>
      <c r="K276" s="266"/>
      <c r="L276" s="287"/>
      <c r="M276" s="51"/>
      <c r="N276" s="266"/>
      <c r="O276" s="424"/>
      <c r="P276" s="424"/>
      <c r="Q276" s="266"/>
      <c r="R276" s="266"/>
      <c r="S276" s="266"/>
      <c r="T276" s="266"/>
      <c r="U276" s="266"/>
      <c r="V276" s="266"/>
      <c r="W276" s="266"/>
      <c r="X276" s="266"/>
      <c r="Y276" s="266"/>
      <c r="Z276" s="266"/>
      <c r="AA276" s="266"/>
      <c r="AB276" s="266"/>
      <c r="AC276" s="266"/>
      <c r="AD276" s="266"/>
      <c r="AE276" s="266"/>
      <c r="AF276" s="266"/>
      <c r="AG276" s="266"/>
      <c r="AH276" s="266"/>
      <c r="AI276" s="266"/>
      <c r="AJ276" s="266"/>
      <c r="AK276" s="266"/>
      <c r="AL276" s="266"/>
      <c r="AM276" s="266"/>
      <c r="AN276" s="266"/>
      <c r="AO276" s="266"/>
      <c r="AP276" s="266"/>
      <c r="AQ276" s="266"/>
      <c r="AS276" s="266"/>
      <c r="AT276" s="266"/>
    </row>
    <row r="277" spans="2:46" s="63" customFormat="1" x14ac:dyDescent="0.25">
      <c r="B277" s="404"/>
      <c r="C277" s="404"/>
      <c r="D277" s="404"/>
      <c r="E277" s="404"/>
      <c r="F277" s="404"/>
      <c r="G277" s="37"/>
      <c r="H277" s="265"/>
      <c r="I277" s="266"/>
      <c r="J277" s="266"/>
      <c r="K277" s="266"/>
      <c r="L277" s="287"/>
      <c r="M277" s="51"/>
      <c r="N277" s="266"/>
      <c r="O277" s="424"/>
      <c r="P277" s="424"/>
      <c r="Q277" s="266"/>
      <c r="R277" s="266"/>
      <c r="S277" s="266"/>
      <c r="T277" s="266"/>
      <c r="U277" s="266"/>
      <c r="V277" s="266"/>
      <c r="W277" s="266"/>
      <c r="X277" s="266"/>
      <c r="Y277" s="266"/>
      <c r="Z277" s="266"/>
      <c r="AA277" s="266"/>
      <c r="AB277" s="266"/>
      <c r="AC277" s="266"/>
      <c r="AD277" s="266"/>
      <c r="AE277" s="266"/>
      <c r="AF277" s="266"/>
      <c r="AG277" s="266"/>
      <c r="AH277" s="266"/>
      <c r="AI277" s="266"/>
      <c r="AJ277" s="266"/>
      <c r="AK277" s="266"/>
      <c r="AL277" s="266"/>
      <c r="AM277" s="266"/>
      <c r="AN277" s="266"/>
      <c r="AO277" s="266"/>
      <c r="AP277" s="266"/>
      <c r="AQ277" s="266"/>
      <c r="AS277" s="266"/>
      <c r="AT277" s="266"/>
    </row>
    <row r="278" spans="2:46" s="63" customFormat="1" x14ac:dyDescent="0.25">
      <c r="B278" s="404"/>
      <c r="C278" s="404"/>
      <c r="D278" s="404"/>
      <c r="E278" s="404"/>
      <c r="F278" s="404"/>
      <c r="G278" s="37"/>
      <c r="H278" s="265"/>
      <c r="I278" s="266"/>
      <c r="J278" s="266"/>
      <c r="K278" s="266"/>
      <c r="L278" s="287"/>
      <c r="M278" s="51"/>
      <c r="N278" s="266"/>
      <c r="O278" s="424"/>
      <c r="P278" s="424"/>
      <c r="Q278" s="266"/>
      <c r="R278" s="266"/>
      <c r="S278" s="266"/>
      <c r="T278" s="266"/>
      <c r="U278" s="266"/>
      <c r="V278" s="266"/>
      <c r="W278" s="266"/>
      <c r="X278" s="266"/>
      <c r="Y278" s="266"/>
      <c r="Z278" s="266"/>
      <c r="AA278" s="266"/>
      <c r="AB278" s="266"/>
      <c r="AC278" s="266"/>
      <c r="AD278" s="266"/>
      <c r="AE278" s="266"/>
      <c r="AF278" s="266"/>
      <c r="AG278" s="266"/>
      <c r="AH278" s="266"/>
      <c r="AI278" s="266"/>
      <c r="AJ278" s="266"/>
      <c r="AK278" s="266"/>
      <c r="AL278" s="266"/>
      <c r="AM278" s="266"/>
      <c r="AN278" s="266"/>
      <c r="AO278" s="266"/>
      <c r="AP278" s="266"/>
      <c r="AQ278" s="266"/>
      <c r="AS278" s="266"/>
      <c r="AT278" s="266"/>
    </row>
    <row r="279" spans="2:46" s="63" customFormat="1" x14ac:dyDescent="0.25">
      <c r="B279" s="404"/>
      <c r="C279" s="404"/>
      <c r="D279" s="404"/>
      <c r="E279" s="404"/>
      <c r="F279" s="404"/>
      <c r="G279" s="37"/>
      <c r="H279" s="265"/>
      <c r="I279" s="266"/>
      <c r="J279" s="266"/>
      <c r="K279" s="266"/>
      <c r="L279" s="287"/>
      <c r="M279" s="51"/>
      <c r="N279" s="266"/>
      <c r="O279" s="424"/>
      <c r="P279" s="424"/>
      <c r="Q279" s="266"/>
      <c r="R279" s="266"/>
      <c r="S279" s="266"/>
      <c r="T279" s="266"/>
      <c r="U279" s="266"/>
      <c r="V279" s="266"/>
      <c r="W279" s="266"/>
      <c r="X279" s="266"/>
      <c r="Y279" s="266"/>
      <c r="Z279" s="266"/>
      <c r="AA279" s="266"/>
      <c r="AB279" s="266"/>
      <c r="AC279" s="266"/>
      <c r="AD279" s="266"/>
      <c r="AE279" s="266"/>
      <c r="AF279" s="266"/>
      <c r="AG279" s="266"/>
      <c r="AH279" s="266"/>
      <c r="AI279" s="266"/>
      <c r="AJ279" s="266"/>
      <c r="AK279" s="266"/>
      <c r="AL279" s="266"/>
      <c r="AM279" s="266"/>
      <c r="AN279" s="266"/>
      <c r="AO279" s="266"/>
      <c r="AP279" s="266"/>
      <c r="AQ279" s="266"/>
      <c r="AS279" s="266"/>
      <c r="AT279" s="266"/>
    </row>
    <row r="280" spans="2:46" s="63" customFormat="1" x14ac:dyDescent="0.25">
      <c r="B280" s="404"/>
      <c r="C280" s="404"/>
      <c r="D280" s="404"/>
      <c r="E280" s="404"/>
      <c r="F280" s="404"/>
      <c r="G280" s="37"/>
      <c r="H280" s="265"/>
      <c r="I280" s="266"/>
      <c r="J280" s="266"/>
      <c r="K280" s="266"/>
      <c r="L280" s="287"/>
      <c r="M280" s="51"/>
      <c r="N280" s="266"/>
      <c r="O280" s="424"/>
      <c r="P280" s="424"/>
      <c r="Q280" s="266"/>
      <c r="R280" s="266"/>
      <c r="S280" s="266"/>
      <c r="T280" s="266"/>
      <c r="U280" s="266"/>
      <c r="V280" s="266"/>
      <c r="W280" s="266"/>
      <c r="X280" s="266"/>
      <c r="Y280" s="266"/>
      <c r="Z280" s="266"/>
      <c r="AA280" s="266"/>
      <c r="AB280" s="266"/>
      <c r="AC280" s="266"/>
      <c r="AD280" s="266"/>
      <c r="AE280" s="266"/>
      <c r="AF280" s="266"/>
      <c r="AG280" s="266"/>
      <c r="AH280" s="266"/>
      <c r="AI280" s="266"/>
      <c r="AJ280" s="266"/>
      <c r="AK280" s="266"/>
      <c r="AL280" s="266"/>
      <c r="AM280" s="266"/>
      <c r="AN280" s="266"/>
      <c r="AO280" s="266"/>
      <c r="AP280" s="266"/>
      <c r="AQ280" s="266"/>
      <c r="AS280" s="266"/>
      <c r="AT280" s="266"/>
    </row>
    <row r="281" spans="2:46" s="63" customFormat="1" x14ac:dyDescent="0.25">
      <c r="B281" s="404"/>
      <c r="C281" s="404"/>
      <c r="D281" s="404"/>
      <c r="E281" s="404"/>
      <c r="F281" s="404"/>
      <c r="G281" s="37"/>
      <c r="H281" s="265"/>
      <c r="I281" s="266"/>
      <c r="J281" s="266"/>
      <c r="K281" s="266"/>
      <c r="L281" s="287"/>
      <c r="M281" s="51"/>
      <c r="N281" s="266"/>
      <c r="O281" s="424"/>
      <c r="P281" s="424"/>
      <c r="Q281" s="266"/>
      <c r="R281" s="266"/>
      <c r="S281" s="266"/>
      <c r="T281" s="266"/>
      <c r="U281" s="266"/>
      <c r="V281" s="266"/>
      <c r="W281" s="266"/>
      <c r="X281" s="266"/>
      <c r="Y281" s="266"/>
      <c r="Z281" s="266"/>
      <c r="AA281" s="266"/>
      <c r="AB281" s="266"/>
      <c r="AC281" s="266"/>
      <c r="AD281" s="266"/>
      <c r="AE281" s="266"/>
      <c r="AF281" s="266"/>
      <c r="AG281" s="266"/>
      <c r="AH281" s="266"/>
      <c r="AI281" s="266"/>
      <c r="AJ281" s="266"/>
      <c r="AK281" s="266"/>
      <c r="AL281" s="266"/>
      <c r="AM281" s="266"/>
      <c r="AN281" s="266"/>
      <c r="AO281" s="266"/>
      <c r="AP281" s="266"/>
      <c r="AQ281" s="266"/>
      <c r="AS281" s="266"/>
      <c r="AT281" s="266"/>
    </row>
    <row r="282" spans="2:46" s="63" customFormat="1" x14ac:dyDescent="0.25">
      <c r="B282" s="404"/>
      <c r="C282" s="404"/>
      <c r="D282" s="404"/>
      <c r="E282" s="404"/>
      <c r="F282" s="404"/>
      <c r="G282" s="37"/>
      <c r="H282" s="265"/>
      <c r="I282" s="266"/>
      <c r="J282" s="266"/>
      <c r="K282" s="266"/>
      <c r="L282" s="287"/>
      <c r="M282" s="51"/>
      <c r="N282" s="266"/>
      <c r="O282" s="266"/>
      <c r="P282" s="266"/>
      <c r="Q282" s="266"/>
      <c r="R282" s="266"/>
      <c r="S282" s="266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266"/>
      <c r="AL282" s="266"/>
      <c r="AM282" s="266"/>
      <c r="AN282" s="266"/>
      <c r="AO282" s="266"/>
      <c r="AP282" s="266"/>
      <c r="AQ282" s="266"/>
      <c r="AS282" s="266"/>
      <c r="AT282" s="266"/>
    </row>
    <row r="283" spans="2:46" s="63" customFormat="1" x14ac:dyDescent="0.25">
      <c r="B283" s="404"/>
      <c r="C283" s="404"/>
      <c r="D283" s="404"/>
      <c r="E283" s="404"/>
      <c r="F283" s="404"/>
      <c r="G283" s="37"/>
      <c r="H283" s="265"/>
      <c r="I283" s="266"/>
      <c r="J283" s="266"/>
      <c r="K283" s="266"/>
      <c r="L283" s="287"/>
      <c r="M283" s="51"/>
      <c r="N283" s="266"/>
      <c r="O283" s="266"/>
      <c r="P283" s="266"/>
      <c r="Q283" s="266"/>
      <c r="R283" s="266"/>
      <c r="S283" s="266"/>
      <c r="T283" s="266"/>
      <c r="U283" s="266"/>
      <c r="V283" s="266"/>
      <c r="W283" s="266"/>
      <c r="X283" s="266"/>
      <c r="Y283" s="266"/>
      <c r="Z283" s="266"/>
      <c r="AA283" s="266"/>
      <c r="AB283" s="266"/>
      <c r="AC283" s="266"/>
      <c r="AD283" s="266"/>
      <c r="AE283" s="266"/>
      <c r="AF283" s="266"/>
      <c r="AG283" s="266"/>
      <c r="AH283" s="266"/>
      <c r="AI283" s="266"/>
      <c r="AJ283" s="266"/>
      <c r="AK283" s="266"/>
      <c r="AL283" s="266"/>
      <c r="AM283" s="266"/>
      <c r="AN283" s="266"/>
      <c r="AO283" s="266"/>
      <c r="AP283" s="266"/>
      <c r="AQ283" s="266"/>
      <c r="AS283" s="266"/>
      <c r="AT283" s="266"/>
    </row>
    <row r="284" spans="2:46" s="63" customFormat="1" x14ac:dyDescent="0.25">
      <c r="B284" s="404"/>
      <c r="C284" s="404"/>
      <c r="D284" s="404"/>
      <c r="E284" s="404"/>
      <c r="F284" s="404"/>
      <c r="G284" s="37"/>
      <c r="H284" s="265"/>
      <c r="I284" s="266"/>
      <c r="J284" s="266"/>
      <c r="K284" s="266"/>
      <c r="L284" s="287"/>
      <c r="M284" s="51"/>
      <c r="N284" s="266"/>
      <c r="O284" s="266"/>
      <c r="P284" s="266"/>
      <c r="Q284" s="266"/>
      <c r="R284" s="266"/>
      <c r="S284" s="266"/>
      <c r="T284" s="266"/>
      <c r="U284" s="266"/>
      <c r="V284" s="266"/>
      <c r="W284" s="266"/>
      <c r="X284" s="266"/>
      <c r="Y284" s="266"/>
      <c r="Z284" s="266"/>
      <c r="AA284" s="266"/>
      <c r="AB284" s="266"/>
      <c r="AC284" s="266"/>
      <c r="AD284" s="266"/>
      <c r="AE284" s="266"/>
      <c r="AF284" s="266"/>
      <c r="AG284" s="266"/>
      <c r="AH284" s="266"/>
      <c r="AI284" s="266"/>
      <c r="AJ284" s="266"/>
      <c r="AK284" s="266"/>
      <c r="AL284" s="266"/>
      <c r="AM284" s="266"/>
      <c r="AN284" s="266"/>
      <c r="AO284" s="266"/>
      <c r="AP284" s="266"/>
      <c r="AQ284" s="266"/>
      <c r="AS284" s="266"/>
      <c r="AT284" s="266"/>
    </row>
    <row r="285" spans="2:46" s="63" customFormat="1" x14ac:dyDescent="0.25">
      <c r="B285" s="404"/>
      <c r="C285" s="404"/>
      <c r="D285" s="404"/>
      <c r="E285" s="404"/>
      <c r="F285" s="404"/>
      <c r="G285" s="37"/>
      <c r="H285" s="265"/>
      <c r="I285" s="266"/>
      <c r="J285" s="266"/>
      <c r="K285" s="266"/>
      <c r="L285" s="287"/>
      <c r="M285" s="51"/>
      <c r="N285" s="266"/>
      <c r="O285" s="266"/>
      <c r="P285" s="266"/>
      <c r="Q285" s="266"/>
      <c r="R285" s="266"/>
      <c r="S285" s="266"/>
      <c r="T285" s="266"/>
      <c r="U285" s="266"/>
      <c r="V285" s="266"/>
      <c r="W285" s="266"/>
      <c r="X285" s="266"/>
      <c r="Y285" s="266"/>
      <c r="Z285" s="266"/>
      <c r="AA285" s="266"/>
      <c r="AB285" s="266"/>
      <c r="AC285" s="266"/>
      <c r="AD285" s="266"/>
      <c r="AE285" s="266"/>
      <c r="AF285" s="266"/>
      <c r="AG285" s="266"/>
      <c r="AH285" s="266"/>
      <c r="AI285" s="266"/>
      <c r="AJ285" s="266"/>
      <c r="AK285" s="266"/>
      <c r="AL285" s="266"/>
      <c r="AM285" s="266"/>
      <c r="AN285" s="266"/>
      <c r="AO285" s="266"/>
      <c r="AP285" s="266"/>
      <c r="AQ285" s="266"/>
      <c r="AS285" s="266"/>
      <c r="AT285" s="266"/>
    </row>
    <row r="286" spans="2:46" s="63" customFormat="1" x14ac:dyDescent="0.25">
      <c r="B286" s="404"/>
      <c r="C286" s="404"/>
      <c r="D286" s="404"/>
      <c r="E286" s="404"/>
      <c r="F286" s="404"/>
      <c r="G286" s="37"/>
      <c r="H286" s="265"/>
      <c r="I286" s="266"/>
      <c r="J286" s="266"/>
      <c r="K286" s="266"/>
      <c r="L286" s="287"/>
      <c r="M286" s="51"/>
      <c r="N286" s="266"/>
      <c r="O286" s="266"/>
      <c r="P286" s="266"/>
      <c r="Q286" s="266"/>
      <c r="R286" s="266"/>
      <c r="S286" s="266"/>
      <c r="T286" s="266"/>
      <c r="U286" s="266"/>
      <c r="V286" s="266"/>
      <c r="W286" s="266"/>
      <c r="X286" s="266"/>
      <c r="Y286" s="266"/>
      <c r="Z286" s="266"/>
      <c r="AA286" s="266"/>
      <c r="AB286" s="266"/>
      <c r="AC286" s="266"/>
      <c r="AD286" s="266"/>
      <c r="AE286" s="266"/>
      <c r="AF286" s="266"/>
      <c r="AG286" s="266"/>
      <c r="AH286" s="266"/>
      <c r="AI286" s="266"/>
      <c r="AJ286" s="266"/>
      <c r="AK286" s="266"/>
      <c r="AL286" s="266"/>
      <c r="AM286" s="266"/>
      <c r="AN286" s="266"/>
      <c r="AO286" s="266"/>
      <c r="AP286" s="266"/>
      <c r="AQ286" s="266"/>
      <c r="AS286" s="266"/>
      <c r="AT286" s="266"/>
    </row>
    <row r="287" spans="2:46" s="63" customFormat="1" x14ac:dyDescent="0.25">
      <c r="B287" s="404"/>
      <c r="C287" s="404"/>
      <c r="D287" s="404"/>
      <c r="E287" s="404"/>
      <c r="F287" s="404"/>
      <c r="G287" s="37"/>
      <c r="H287" s="265"/>
      <c r="I287" s="266"/>
      <c r="J287" s="266"/>
      <c r="K287" s="266"/>
      <c r="L287" s="287"/>
      <c r="M287" s="51"/>
      <c r="N287" s="266"/>
      <c r="O287" s="266"/>
      <c r="P287" s="266"/>
      <c r="Q287" s="266"/>
      <c r="R287" s="266"/>
      <c r="S287" s="266"/>
      <c r="T287" s="266"/>
      <c r="U287" s="266"/>
      <c r="V287" s="266"/>
      <c r="W287" s="266"/>
      <c r="X287" s="266"/>
      <c r="Y287" s="266"/>
      <c r="Z287" s="266"/>
      <c r="AA287" s="266"/>
      <c r="AB287" s="266"/>
      <c r="AC287" s="266"/>
      <c r="AD287" s="266"/>
      <c r="AE287" s="266"/>
      <c r="AF287" s="266"/>
      <c r="AG287" s="266"/>
      <c r="AH287" s="266"/>
      <c r="AI287" s="266"/>
      <c r="AJ287" s="266"/>
      <c r="AK287" s="266"/>
      <c r="AL287" s="266"/>
      <c r="AM287" s="266"/>
      <c r="AN287" s="266"/>
      <c r="AO287" s="266"/>
      <c r="AP287" s="266"/>
      <c r="AQ287" s="266"/>
      <c r="AS287" s="266"/>
      <c r="AT287" s="266"/>
    </row>
    <row r="288" spans="2:46" s="63" customFormat="1" x14ac:dyDescent="0.25">
      <c r="B288" s="404"/>
      <c r="C288" s="404"/>
      <c r="D288" s="404"/>
      <c r="E288" s="404"/>
      <c r="F288" s="404"/>
      <c r="G288" s="37"/>
      <c r="H288" s="265"/>
      <c r="I288" s="266"/>
      <c r="J288" s="266"/>
      <c r="K288" s="266"/>
      <c r="L288" s="287"/>
      <c r="M288" s="51"/>
      <c r="N288" s="266"/>
      <c r="O288" s="266"/>
      <c r="P288" s="266"/>
      <c r="Q288" s="266"/>
      <c r="R288" s="266"/>
      <c r="S288" s="266"/>
      <c r="T288" s="266"/>
      <c r="U288" s="266"/>
      <c r="V288" s="266"/>
      <c r="W288" s="266"/>
      <c r="X288" s="266"/>
      <c r="Y288" s="266"/>
      <c r="Z288" s="266"/>
      <c r="AA288" s="266"/>
      <c r="AB288" s="266"/>
      <c r="AC288" s="266"/>
      <c r="AD288" s="266"/>
      <c r="AE288" s="266"/>
      <c r="AF288" s="266"/>
      <c r="AG288" s="266"/>
      <c r="AH288" s="266"/>
      <c r="AI288" s="266"/>
      <c r="AJ288" s="266"/>
      <c r="AK288" s="266"/>
      <c r="AL288" s="266"/>
      <c r="AM288" s="266"/>
      <c r="AN288" s="266"/>
      <c r="AO288" s="266"/>
      <c r="AP288" s="266"/>
      <c r="AQ288" s="266"/>
      <c r="AS288" s="266"/>
      <c r="AT288" s="266"/>
    </row>
    <row r="289" spans="2:46" s="63" customFormat="1" x14ac:dyDescent="0.25">
      <c r="B289" s="404"/>
      <c r="C289" s="404"/>
      <c r="D289" s="404"/>
      <c r="E289" s="404"/>
      <c r="F289" s="404"/>
      <c r="G289" s="37"/>
      <c r="H289" s="265"/>
      <c r="I289" s="266"/>
      <c r="J289" s="266"/>
      <c r="K289" s="266"/>
      <c r="L289" s="287"/>
      <c r="M289" s="51"/>
      <c r="N289" s="266"/>
      <c r="O289" s="266"/>
      <c r="P289" s="266"/>
      <c r="Q289" s="266"/>
      <c r="R289" s="266"/>
      <c r="S289" s="266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266"/>
      <c r="AL289" s="266"/>
      <c r="AM289" s="266"/>
      <c r="AN289" s="266"/>
      <c r="AO289" s="266"/>
      <c r="AP289" s="266"/>
      <c r="AQ289" s="266"/>
      <c r="AS289" s="266"/>
      <c r="AT289" s="266"/>
    </row>
    <row r="290" spans="2:46" s="63" customFormat="1" x14ac:dyDescent="0.25">
      <c r="B290" s="404"/>
      <c r="C290" s="404"/>
      <c r="D290" s="404"/>
      <c r="E290" s="404"/>
      <c r="F290" s="404"/>
      <c r="G290" s="37"/>
      <c r="H290" s="265"/>
      <c r="I290" s="266"/>
      <c r="J290" s="266"/>
      <c r="K290" s="266"/>
      <c r="L290" s="287"/>
      <c r="M290" s="51"/>
      <c r="N290" s="266"/>
      <c r="O290" s="266"/>
      <c r="P290" s="266"/>
      <c r="Q290" s="266"/>
      <c r="R290" s="266"/>
      <c r="S290" s="266"/>
      <c r="T290" s="266"/>
      <c r="U290" s="266"/>
      <c r="V290" s="266"/>
      <c r="W290" s="266"/>
      <c r="X290" s="266"/>
      <c r="Y290" s="266"/>
      <c r="Z290" s="266"/>
      <c r="AA290" s="266"/>
      <c r="AB290" s="266"/>
      <c r="AC290" s="266"/>
      <c r="AD290" s="266"/>
      <c r="AE290" s="266"/>
      <c r="AF290" s="266"/>
      <c r="AG290" s="266"/>
      <c r="AH290" s="266"/>
      <c r="AI290" s="266"/>
      <c r="AJ290" s="266"/>
      <c r="AK290" s="266"/>
      <c r="AL290" s="266"/>
      <c r="AM290" s="266"/>
      <c r="AN290" s="266"/>
      <c r="AO290" s="266"/>
      <c r="AP290" s="266"/>
      <c r="AQ290" s="266"/>
      <c r="AS290" s="266"/>
      <c r="AT290" s="266"/>
    </row>
    <row r="291" spans="2:46" s="63" customFormat="1" x14ac:dyDescent="0.25">
      <c r="B291" s="404"/>
      <c r="C291" s="404"/>
      <c r="D291" s="404"/>
      <c r="E291" s="404"/>
      <c r="F291" s="404"/>
      <c r="G291" s="37"/>
      <c r="H291" s="265"/>
      <c r="I291" s="266"/>
      <c r="J291" s="266"/>
      <c r="K291" s="266"/>
      <c r="L291" s="287"/>
      <c r="M291" s="51"/>
      <c r="N291" s="266"/>
      <c r="O291" s="266"/>
      <c r="P291" s="266"/>
      <c r="Q291" s="266"/>
      <c r="R291" s="266"/>
      <c r="S291" s="266"/>
      <c r="T291" s="266"/>
      <c r="U291" s="266"/>
      <c r="V291" s="266"/>
      <c r="W291" s="266"/>
      <c r="X291" s="266"/>
      <c r="Y291" s="266"/>
      <c r="Z291" s="266"/>
      <c r="AA291" s="266"/>
      <c r="AB291" s="266"/>
      <c r="AC291" s="266"/>
      <c r="AD291" s="266"/>
      <c r="AE291" s="266"/>
      <c r="AF291" s="266"/>
      <c r="AG291" s="266"/>
      <c r="AH291" s="266"/>
      <c r="AI291" s="266"/>
      <c r="AJ291" s="266"/>
      <c r="AK291" s="266"/>
      <c r="AL291" s="266"/>
      <c r="AM291" s="266"/>
      <c r="AN291" s="266"/>
      <c r="AO291" s="266"/>
      <c r="AP291" s="266"/>
      <c r="AQ291" s="266"/>
      <c r="AS291" s="266"/>
      <c r="AT291" s="266"/>
    </row>
    <row r="292" spans="2:46" s="63" customFormat="1" x14ac:dyDescent="0.25">
      <c r="B292" s="404"/>
      <c r="C292" s="404"/>
      <c r="D292" s="404"/>
      <c r="E292" s="404"/>
      <c r="F292" s="404"/>
      <c r="G292" s="37"/>
      <c r="H292" s="265"/>
      <c r="I292" s="266"/>
      <c r="J292" s="266"/>
      <c r="K292" s="266"/>
      <c r="L292" s="287"/>
      <c r="M292" s="51"/>
      <c r="N292" s="266"/>
      <c r="O292" s="266"/>
      <c r="P292" s="266"/>
      <c r="Q292" s="266"/>
      <c r="R292" s="266"/>
      <c r="S292" s="266"/>
      <c r="T292" s="266"/>
      <c r="U292" s="266"/>
      <c r="V292" s="266"/>
      <c r="W292" s="266"/>
      <c r="X292" s="266"/>
      <c r="Y292" s="266"/>
      <c r="Z292" s="266"/>
      <c r="AA292" s="266"/>
      <c r="AB292" s="266"/>
      <c r="AC292" s="266"/>
      <c r="AD292" s="266"/>
      <c r="AE292" s="266"/>
      <c r="AF292" s="266"/>
      <c r="AG292" s="266"/>
      <c r="AH292" s="266"/>
      <c r="AI292" s="266"/>
      <c r="AJ292" s="266"/>
      <c r="AK292" s="266"/>
      <c r="AL292" s="266"/>
      <c r="AM292" s="266"/>
      <c r="AN292" s="266"/>
      <c r="AO292" s="266"/>
      <c r="AP292" s="266"/>
      <c r="AQ292" s="266"/>
      <c r="AS292" s="266"/>
      <c r="AT292" s="266"/>
    </row>
    <row r="293" spans="2:46" s="63" customFormat="1" x14ac:dyDescent="0.25">
      <c r="B293" s="404"/>
      <c r="C293" s="404"/>
      <c r="D293" s="404"/>
      <c r="E293" s="404"/>
      <c r="F293" s="404"/>
      <c r="G293" s="37"/>
      <c r="H293" s="265"/>
      <c r="I293" s="266"/>
      <c r="J293" s="266"/>
      <c r="K293" s="266"/>
      <c r="L293" s="287"/>
      <c r="M293" s="51"/>
      <c r="N293" s="266"/>
      <c r="O293" s="266"/>
      <c r="P293" s="266"/>
      <c r="Q293" s="266"/>
      <c r="R293" s="266"/>
      <c r="S293" s="266"/>
      <c r="T293" s="266"/>
      <c r="U293" s="266"/>
      <c r="V293" s="266"/>
      <c r="W293" s="266"/>
      <c r="X293" s="266"/>
      <c r="Y293" s="266"/>
      <c r="Z293" s="266"/>
      <c r="AA293" s="266"/>
      <c r="AB293" s="266"/>
      <c r="AC293" s="266"/>
      <c r="AD293" s="266"/>
      <c r="AE293" s="266"/>
      <c r="AF293" s="266"/>
      <c r="AG293" s="266"/>
      <c r="AH293" s="266"/>
      <c r="AI293" s="266"/>
      <c r="AJ293" s="266"/>
      <c r="AK293" s="266"/>
      <c r="AL293" s="266"/>
      <c r="AM293" s="266"/>
      <c r="AN293" s="266"/>
      <c r="AO293" s="266"/>
      <c r="AP293" s="266"/>
      <c r="AQ293" s="266"/>
      <c r="AS293" s="266"/>
      <c r="AT293" s="266"/>
    </row>
    <row r="294" spans="2:46" s="63" customFormat="1" x14ac:dyDescent="0.25">
      <c r="B294" s="404"/>
      <c r="C294" s="404"/>
      <c r="D294" s="404"/>
      <c r="E294" s="404"/>
      <c r="F294" s="404"/>
      <c r="G294" s="37"/>
      <c r="H294" s="265"/>
      <c r="I294" s="266"/>
      <c r="J294" s="266"/>
      <c r="K294" s="266"/>
      <c r="L294" s="287"/>
      <c r="M294" s="51"/>
      <c r="N294" s="266"/>
      <c r="O294" s="266"/>
      <c r="P294" s="266"/>
      <c r="Q294" s="266"/>
      <c r="R294" s="266"/>
      <c r="S294" s="266"/>
      <c r="T294" s="266"/>
      <c r="U294" s="266"/>
      <c r="V294" s="266"/>
      <c r="W294" s="266"/>
      <c r="X294" s="266"/>
      <c r="Y294" s="266"/>
      <c r="Z294" s="266"/>
      <c r="AA294" s="266"/>
      <c r="AB294" s="266"/>
      <c r="AC294" s="266"/>
      <c r="AD294" s="266"/>
      <c r="AE294" s="266"/>
      <c r="AF294" s="266"/>
      <c r="AG294" s="266"/>
      <c r="AH294" s="266"/>
      <c r="AI294" s="266"/>
      <c r="AJ294" s="266"/>
      <c r="AK294" s="266"/>
      <c r="AL294" s="266"/>
      <c r="AM294" s="266"/>
      <c r="AN294" s="266"/>
      <c r="AO294" s="266"/>
      <c r="AP294" s="266"/>
      <c r="AQ294" s="266"/>
      <c r="AS294" s="266"/>
      <c r="AT294" s="266"/>
    </row>
    <row r="295" spans="2:46" s="63" customFormat="1" x14ac:dyDescent="0.25">
      <c r="B295" s="404"/>
      <c r="C295" s="404"/>
      <c r="D295" s="404"/>
      <c r="E295" s="404"/>
      <c r="F295" s="404"/>
      <c r="G295" s="37"/>
      <c r="H295" s="265"/>
      <c r="I295" s="266"/>
      <c r="J295" s="266"/>
      <c r="K295" s="266"/>
      <c r="L295" s="287"/>
      <c r="M295" s="51"/>
      <c r="N295" s="266"/>
      <c r="O295" s="266"/>
      <c r="P295" s="266"/>
      <c r="Q295" s="266"/>
      <c r="R295" s="266"/>
      <c r="S295" s="266"/>
      <c r="T295" s="266"/>
      <c r="U295" s="266"/>
      <c r="V295" s="266"/>
      <c r="W295" s="266"/>
      <c r="X295" s="266"/>
      <c r="Y295" s="266"/>
      <c r="Z295" s="266"/>
      <c r="AA295" s="266"/>
      <c r="AB295" s="266"/>
      <c r="AC295" s="266"/>
      <c r="AD295" s="266"/>
      <c r="AE295" s="266"/>
      <c r="AF295" s="266"/>
      <c r="AG295" s="266"/>
      <c r="AH295" s="266"/>
      <c r="AI295" s="266"/>
      <c r="AJ295" s="266"/>
      <c r="AK295" s="266"/>
      <c r="AL295" s="266"/>
      <c r="AM295" s="266"/>
      <c r="AN295" s="266"/>
      <c r="AO295" s="266"/>
      <c r="AP295" s="266"/>
      <c r="AQ295" s="266"/>
      <c r="AS295" s="266"/>
      <c r="AT295" s="266"/>
    </row>
    <row r="296" spans="2:46" s="63" customFormat="1" x14ac:dyDescent="0.25">
      <c r="B296" s="404"/>
      <c r="C296" s="404"/>
      <c r="D296" s="404"/>
      <c r="E296" s="404"/>
      <c r="F296" s="404"/>
      <c r="G296" s="37"/>
      <c r="H296" s="265"/>
      <c r="I296" s="266"/>
      <c r="J296" s="266"/>
      <c r="K296" s="266"/>
      <c r="L296" s="287"/>
      <c r="M296" s="51"/>
      <c r="N296" s="266"/>
      <c r="O296" s="266"/>
      <c r="P296" s="266"/>
      <c r="Q296" s="266"/>
      <c r="R296" s="266"/>
      <c r="S296" s="266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266"/>
      <c r="AL296" s="266"/>
      <c r="AM296" s="266"/>
      <c r="AN296" s="266"/>
      <c r="AO296" s="266"/>
      <c r="AP296" s="266"/>
      <c r="AQ296" s="266"/>
      <c r="AS296" s="266"/>
      <c r="AT296" s="266"/>
    </row>
    <row r="297" spans="2:46" s="63" customFormat="1" x14ac:dyDescent="0.25">
      <c r="B297" s="404"/>
      <c r="C297" s="404"/>
      <c r="D297" s="404"/>
      <c r="E297" s="404"/>
      <c r="F297" s="404"/>
      <c r="G297" s="37"/>
      <c r="H297" s="265"/>
      <c r="I297" s="266"/>
      <c r="J297" s="266"/>
      <c r="K297" s="266"/>
      <c r="L297" s="287"/>
      <c r="M297" s="51"/>
      <c r="N297" s="266"/>
      <c r="O297" s="266"/>
      <c r="P297" s="266"/>
      <c r="Q297" s="266"/>
      <c r="R297" s="266"/>
      <c r="S297" s="266"/>
      <c r="T297" s="266"/>
      <c r="U297" s="266"/>
      <c r="V297" s="266"/>
      <c r="W297" s="266"/>
      <c r="X297" s="266"/>
      <c r="Y297" s="266"/>
      <c r="Z297" s="266"/>
      <c r="AA297" s="266"/>
      <c r="AB297" s="266"/>
      <c r="AC297" s="266"/>
      <c r="AD297" s="266"/>
      <c r="AE297" s="266"/>
      <c r="AF297" s="266"/>
      <c r="AG297" s="266"/>
      <c r="AH297" s="266"/>
      <c r="AI297" s="266"/>
      <c r="AJ297" s="266"/>
      <c r="AK297" s="266"/>
      <c r="AL297" s="266"/>
      <c r="AM297" s="266"/>
      <c r="AN297" s="266"/>
      <c r="AO297" s="266"/>
      <c r="AP297" s="266"/>
      <c r="AQ297" s="266"/>
      <c r="AS297" s="266"/>
      <c r="AT297" s="266"/>
    </row>
    <row r="298" spans="2:46" s="63" customFormat="1" x14ac:dyDescent="0.25">
      <c r="B298" s="404"/>
      <c r="C298" s="404"/>
      <c r="D298" s="404"/>
      <c r="E298" s="404"/>
      <c r="F298" s="404"/>
      <c r="G298" s="37"/>
      <c r="H298" s="265"/>
      <c r="I298" s="266"/>
      <c r="J298" s="266"/>
      <c r="K298" s="266"/>
      <c r="L298" s="287"/>
      <c r="M298" s="51"/>
      <c r="N298" s="266"/>
      <c r="O298" s="266"/>
      <c r="P298" s="266"/>
      <c r="Q298" s="266"/>
      <c r="R298" s="266"/>
      <c r="S298" s="266"/>
      <c r="T298" s="266"/>
      <c r="U298" s="266"/>
      <c r="V298" s="266"/>
      <c r="W298" s="266"/>
      <c r="X298" s="266"/>
      <c r="Y298" s="266"/>
      <c r="Z298" s="266"/>
      <c r="AA298" s="266"/>
      <c r="AB298" s="266"/>
      <c r="AC298" s="266"/>
      <c r="AD298" s="266"/>
      <c r="AE298" s="266"/>
      <c r="AF298" s="266"/>
      <c r="AG298" s="266"/>
      <c r="AH298" s="266"/>
      <c r="AI298" s="266"/>
      <c r="AJ298" s="266"/>
      <c r="AK298" s="266"/>
      <c r="AL298" s="266"/>
      <c r="AM298" s="266"/>
      <c r="AN298" s="266"/>
      <c r="AO298" s="266"/>
      <c r="AP298" s="266"/>
      <c r="AQ298" s="266"/>
      <c r="AS298" s="266"/>
      <c r="AT298" s="266"/>
    </row>
    <row r="299" spans="2:46" s="63" customFormat="1" x14ac:dyDescent="0.25">
      <c r="B299" s="404"/>
      <c r="C299" s="404"/>
      <c r="D299" s="404"/>
      <c r="E299" s="404"/>
      <c r="F299" s="404"/>
      <c r="G299" s="37"/>
      <c r="H299" s="265"/>
      <c r="I299" s="266"/>
      <c r="J299" s="266"/>
      <c r="K299" s="266"/>
      <c r="L299" s="287"/>
      <c r="M299" s="51"/>
      <c r="N299" s="266"/>
      <c r="O299" s="266"/>
      <c r="P299" s="266"/>
      <c r="Q299" s="266"/>
      <c r="R299" s="266"/>
      <c r="S299" s="266"/>
      <c r="T299" s="266"/>
      <c r="U299" s="266"/>
      <c r="V299" s="266"/>
      <c r="W299" s="266"/>
      <c r="X299" s="266"/>
      <c r="Y299" s="266"/>
      <c r="Z299" s="266"/>
      <c r="AA299" s="266"/>
      <c r="AB299" s="266"/>
      <c r="AC299" s="266"/>
      <c r="AD299" s="266"/>
      <c r="AE299" s="266"/>
      <c r="AF299" s="266"/>
      <c r="AG299" s="266"/>
      <c r="AH299" s="266"/>
      <c r="AI299" s="266"/>
      <c r="AJ299" s="266"/>
      <c r="AK299" s="266"/>
      <c r="AL299" s="266"/>
      <c r="AM299" s="266"/>
      <c r="AN299" s="266"/>
      <c r="AO299" s="266"/>
      <c r="AP299" s="266"/>
      <c r="AQ299" s="266"/>
      <c r="AS299" s="266"/>
      <c r="AT299" s="266"/>
    </row>
    <row r="300" spans="2:46" s="63" customFormat="1" x14ac:dyDescent="0.25">
      <c r="B300" s="404"/>
      <c r="C300" s="404"/>
      <c r="D300" s="404"/>
      <c r="E300" s="404"/>
      <c r="F300" s="404"/>
      <c r="G300" s="37"/>
      <c r="H300" s="265"/>
      <c r="I300" s="266"/>
      <c r="J300" s="266"/>
      <c r="K300" s="266"/>
      <c r="L300" s="287"/>
      <c r="M300" s="51"/>
      <c r="N300" s="266"/>
      <c r="O300" s="266"/>
      <c r="P300" s="266"/>
      <c r="Q300" s="266"/>
      <c r="R300" s="266"/>
      <c r="S300" s="266"/>
      <c r="T300" s="266"/>
      <c r="U300" s="266"/>
      <c r="V300" s="266"/>
      <c r="W300" s="266"/>
      <c r="X300" s="266"/>
      <c r="Y300" s="266"/>
      <c r="Z300" s="266"/>
      <c r="AA300" s="266"/>
      <c r="AB300" s="266"/>
      <c r="AC300" s="266"/>
      <c r="AD300" s="266"/>
      <c r="AE300" s="266"/>
      <c r="AF300" s="266"/>
      <c r="AG300" s="266"/>
      <c r="AH300" s="266"/>
      <c r="AI300" s="266"/>
      <c r="AJ300" s="266"/>
      <c r="AK300" s="266"/>
      <c r="AL300" s="266"/>
      <c r="AM300" s="266"/>
      <c r="AN300" s="266"/>
      <c r="AO300" s="266"/>
      <c r="AP300" s="266"/>
      <c r="AQ300" s="266"/>
      <c r="AS300" s="266"/>
      <c r="AT300" s="266"/>
    </row>
    <row r="301" spans="2:46" s="63" customFormat="1" x14ac:dyDescent="0.25">
      <c r="B301" s="404"/>
      <c r="C301" s="404"/>
      <c r="D301" s="404"/>
      <c r="E301" s="404"/>
      <c r="F301" s="404"/>
      <c r="G301" s="37"/>
      <c r="H301" s="265"/>
      <c r="I301" s="266"/>
      <c r="J301" s="266"/>
      <c r="K301" s="266"/>
      <c r="L301" s="287"/>
      <c r="M301" s="51"/>
      <c r="N301" s="266"/>
      <c r="O301" s="266"/>
      <c r="P301" s="266"/>
      <c r="Q301" s="266"/>
      <c r="R301" s="266"/>
      <c r="S301" s="266"/>
      <c r="T301" s="266"/>
      <c r="U301" s="266"/>
      <c r="V301" s="266"/>
      <c r="W301" s="266"/>
      <c r="X301" s="266"/>
      <c r="Y301" s="266"/>
      <c r="Z301" s="266"/>
      <c r="AA301" s="266"/>
      <c r="AB301" s="266"/>
      <c r="AC301" s="266"/>
      <c r="AD301" s="266"/>
      <c r="AE301" s="266"/>
      <c r="AF301" s="266"/>
      <c r="AG301" s="266"/>
      <c r="AH301" s="266"/>
      <c r="AI301" s="266"/>
      <c r="AJ301" s="266"/>
      <c r="AK301" s="266"/>
      <c r="AL301" s="266"/>
      <c r="AM301" s="266"/>
      <c r="AN301" s="266"/>
      <c r="AO301" s="266"/>
      <c r="AP301" s="266"/>
      <c r="AQ301" s="266"/>
      <c r="AS301" s="266"/>
      <c r="AT301" s="266"/>
    </row>
    <row r="302" spans="2:46" s="63" customFormat="1" x14ac:dyDescent="0.25">
      <c r="B302" s="404"/>
      <c r="C302" s="404"/>
      <c r="D302" s="404"/>
      <c r="E302" s="404"/>
      <c r="F302" s="404"/>
      <c r="G302" s="37"/>
      <c r="H302" s="265"/>
      <c r="I302" s="266"/>
      <c r="J302" s="266"/>
      <c r="K302" s="266"/>
      <c r="L302" s="287"/>
      <c r="M302" s="51"/>
      <c r="N302" s="266"/>
      <c r="O302" s="266"/>
      <c r="P302" s="266"/>
      <c r="Q302" s="266"/>
      <c r="R302" s="266"/>
      <c r="S302" s="266"/>
      <c r="T302" s="266"/>
      <c r="U302" s="266"/>
      <c r="V302" s="266"/>
      <c r="W302" s="266"/>
      <c r="X302" s="266"/>
      <c r="Y302" s="266"/>
      <c r="Z302" s="266"/>
      <c r="AA302" s="266"/>
      <c r="AB302" s="266"/>
      <c r="AC302" s="266"/>
      <c r="AD302" s="266"/>
      <c r="AE302" s="266"/>
      <c r="AF302" s="266"/>
      <c r="AG302" s="266"/>
      <c r="AH302" s="266"/>
      <c r="AI302" s="266"/>
      <c r="AJ302" s="266"/>
      <c r="AK302" s="266"/>
      <c r="AL302" s="266"/>
      <c r="AM302" s="266"/>
      <c r="AN302" s="266"/>
      <c r="AO302" s="266"/>
      <c r="AP302" s="266"/>
      <c r="AQ302" s="266"/>
      <c r="AS302" s="266"/>
      <c r="AT302" s="266"/>
    </row>
    <row r="303" spans="2:46" x14ac:dyDescent="0.25">
      <c r="L303" s="287"/>
    </row>
    <row r="304" spans="2:46" x14ac:dyDescent="0.25">
      <c r="L304" s="287"/>
    </row>
    <row r="305" spans="12:12" x14ac:dyDescent="0.25">
      <c r="L305" s="287"/>
    </row>
    <row r="306" spans="12:12" x14ac:dyDescent="0.25">
      <c r="L306" s="287"/>
    </row>
    <row r="307" spans="12:12" x14ac:dyDescent="0.25">
      <c r="L307" s="287"/>
    </row>
    <row r="308" spans="12:12" x14ac:dyDescent="0.25">
      <c r="L308" s="287"/>
    </row>
    <row r="309" spans="12:12" x14ac:dyDescent="0.25">
      <c r="L309" s="287"/>
    </row>
    <row r="310" spans="12:12" x14ac:dyDescent="0.25">
      <c r="L310" s="287"/>
    </row>
    <row r="311" spans="12:12" x14ac:dyDescent="0.25">
      <c r="L311" s="287"/>
    </row>
    <row r="312" spans="12:12" x14ac:dyDescent="0.25">
      <c r="L312" s="287"/>
    </row>
    <row r="313" spans="12:12" x14ac:dyDescent="0.25">
      <c r="L313" s="287"/>
    </row>
    <row r="314" spans="12:12" x14ac:dyDescent="0.25">
      <c r="L314" s="287"/>
    </row>
    <row r="315" spans="12:12" x14ac:dyDescent="0.25">
      <c r="L315" s="287"/>
    </row>
    <row r="316" spans="12:12" x14ac:dyDescent="0.25">
      <c r="L316" s="287"/>
    </row>
    <row r="317" spans="12:12" x14ac:dyDescent="0.25">
      <c r="L317" s="287"/>
    </row>
    <row r="318" spans="12:12" x14ac:dyDescent="0.25">
      <c r="L318" s="287"/>
    </row>
    <row r="319" spans="12:12" x14ac:dyDescent="0.25">
      <c r="L319" s="287"/>
    </row>
    <row r="320" spans="12:12" x14ac:dyDescent="0.25">
      <c r="L320" s="287"/>
    </row>
    <row r="321" spans="12:12" x14ac:dyDescent="0.25">
      <c r="L321" s="287"/>
    </row>
    <row r="322" spans="12:12" x14ac:dyDescent="0.25">
      <c r="L322" s="287"/>
    </row>
    <row r="323" spans="12:12" x14ac:dyDescent="0.25">
      <c r="L323" s="287"/>
    </row>
    <row r="324" spans="12:12" x14ac:dyDescent="0.25">
      <c r="L324" s="287"/>
    </row>
    <row r="325" spans="12:12" x14ac:dyDescent="0.25">
      <c r="L325" s="287"/>
    </row>
    <row r="326" spans="12:12" x14ac:dyDescent="0.25">
      <c r="L326" s="287"/>
    </row>
    <row r="327" spans="12:12" x14ac:dyDescent="0.25">
      <c r="L327" s="287"/>
    </row>
    <row r="328" spans="12:12" x14ac:dyDescent="0.25">
      <c r="L328" s="287"/>
    </row>
    <row r="329" spans="12:12" x14ac:dyDescent="0.25">
      <c r="L329" s="287"/>
    </row>
    <row r="330" spans="12:12" x14ac:dyDescent="0.25">
      <c r="L330" s="287"/>
    </row>
    <row r="331" spans="12:12" x14ac:dyDescent="0.25">
      <c r="L331" s="287"/>
    </row>
    <row r="332" spans="12:12" x14ac:dyDescent="0.25">
      <c r="L332" s="287"/>
    </row>
    <row r="333" spans="12:12" x14ac:dyDescent="0.25">
      <c r="L333" s="287"/>
    </row>
    <row r="334" spans="12:12" x14ac:dyDescent="0.25">
      <c r="L334" s="287"/>
    </row>
    <row r="335" spans="12:12" x14ac:dyDescent="0.25">
      <c r="L335" s="287"/>
    </row>
    <row r="336" spans="12:12" x14ac:dyDescent="0.25">
      <c r="L336" s="287"/>
    </row>
    <row r="337" spans="12:12" x14ac:dyDescent="0.25">
      <c r="L337" s="287"/>
    </row>
    <row r="338" spans="12:12" x14ac:dyDescent="0.25">
      <c r="L338" s="287"/>
    </row>
    <row r="339" spans="12:12" x14ac:dyDescent="0.25">
      <c r="L339" s="287"/>
    </row>
    <row r="340" spans="12:12" x14ac:dyDescent="0.25">
      <c r="L340" s="287"/>
    </row>
    <row r="341" spans="12:12" x14ac:dyDescent="0.25">
      <c r="L341" s="287"/>
    </row>
    <row r="342" spans="12:12" x14ac:dyDescent="0.25">
      <c r="L342" s="287"/>
    </row>
    <row r="343" spans="12:12" x14ac:dyDescent="0.25">
      <c r="L343" s="287"/>
    </row>
    <row r="344" spans="12:12" x14ac:dyDescent="0.25">
      <c r="L344" s="287"/>
    </row>
    <row r="345" spans="12:12" x14ac:dyDescent="0.25">
      <c r="L345" s="287"/>
    </row>
    <row r="346" spans="12:12" x14ac:dyDescent="0.25">
      <c r="L346" s="287"/>
    </row>
    <row r="347" spans="12:12" x14ac:dyDescent="0.25">
      <c r="L347" s="287"/>
    </row>
    <row r="348" spans="12:12" x14ac:dyDescent="0.25">
      <c r="L348" s="287"/>
    </row>
    <row r="349" spans="12:12" x14ac:dyDescent="0.25">
      <c r="L349" s="287"/>
    </row>
    <row r="350" spans="12:12" x14ac:dyDescent="0.25">
      <c r="L350" s="287"/>
    </row>
    <row r="351" spans="12:12" x14ac:dyDescent="0.25">
      <c r="L351" s="287"/>
    </row>
    <row r="352" spans="12:12" x14ac:dyDescent="0.25">
      <c r="L352" s="287"/>
    </row>
    <row r="353" spans="12:12" x14ac:dyDescent="0.25">
      <c r="L353" s="287"/>
    </row>
    <row r="354" spans="12:12" x14ac:dyDescent="0.25">
      <c r="L354" s="287"/>
    </row>
    <row r="355" spans="12:12" x14ac:dyDescent="0.25">
      <c r="L355" s="287"/>
    </row>
    <row r="356" spans="12:12" x14ac:dyDescent="0.25">
      <c r="L356" s="287"/>
    </row>
    <row r="357" spans="12:12" x14ac:dyDescent="0.25">
      <c r="L357" s="287"/>
    </row>
    <row r="358" spans="12:12" x14ac:dyDescent="0.25">
      <c r="L358" s="287"/>
    </row>
    <row r="359" spans="12:12" x14ac:dyDescent="0.25">
      <c r="L359" s="287"/>
    </row>
    <row r="360" spans="12:12" x14ac:dyDescent="0.25">
      <c r="L360" s="287"/>
    </row>
    <row r="361" spans="12:12" x14ac:dyDescent="0.25">
      <c r="L361" s="287"/>
    </row>
    <row r="362" spans="12:12" x14ac:dyDescent="0.25">
      <c r="L362" s="287"/>
    </row>
    <row r="363" spans="12:12" x14ac:dyDescent="0.25">
      <c r="L363" s="287"/>
    </row>
    <row r="364" spans="12:12" x14ac:dyDescent="0.25">
      <c r="L364" s="287"/>
    </row>
    <row r="365" spans="12:12" x14ac:dyDescent="0.25">
      <c r="L365" s="287"/>
    </row>
    <row r="366" spans="12:12" x14ac:dyDescent="0.25">
      <c r="L366" s="287"/>
    </row>
    <row r="367" spans="12:12" x14ac:dyDescent="0.25">
      <c r="L367" s="287"/>
    </row>
    <row r="368" spans="12:12" x14ac:dyDescent="0.25">
      <c r="L368" s="287"/>
    </row>
    <row r="369" spans="12:12" x14ac:dyDescent="0.25">
      <c r="L369" s="287"/>
    </row>
    <row r="370" spans="12:12" x14ac:dyDescent="0.25">
      <c r="L370" s="287"/>
    </row>
    <row r="371" spans="12:12" x14ac:dyDescent="0.25">
      <c r="L371" s="287"/>
    </row>
    <row r="372" spans="12:12" x14ac:dyDescent="0.25">
      <c r="L372" s="287"/>
    </row>
    <row r="373" spans="12:12" x14ac:dyDescent="0.25">
      <c r="L373" s="287"/>
    </row>
    <row r="374" spans="12:12" x14ac:dyDescent="0.25">
      <c r="L374" s="287"/>
    </row>
    <row r="375" spans="12:12" x14ac:dyDescent="0.25">
      <c r="L375" s="287"/>
    </row>
    <row r="376" spans="12:12" x14ac:dyDescent="0.25">
      <c r="L376" s="287"/>
    </row>
    <row r="377" spans="12:12" x14ac:dyDescent="0.25">
      <c r="L377" s="287"/>
    </row>
    <row r="378" spans="12:12" x14ac:dyDescent="0.25">
      <c r="L378" s="287"/>
    </row>
    <row r="379" spans="12:12" x14ac:dyDescent="0.25">
      <c r="L379" s="287"/>
    </row>
    <row r="380" spans="12:12" x14ac:dyDescent="0.25">
      <c r="L380" s="287"/>
    </row>
    <row r="381" spans="12:12" x14ac:dyDescent="0.25">
      <c r="L381" s="287"/>
    </row>
    <row r="382" spans="12:12" x14ac:dyDescent="0.25">
      <c r="L382" s="287"/>
    </row>
    <row r="383" spans="12:12" x14ac:dyDescent="0.25">
      <c r="L383" s="287"/>
    </row>
    <row r="384" spans="12:12" x14ac:dyDescent="0.25">
      <c r="L384" s="287"/>
    </row>
    <row r="385" spans="12:12" x14ac:dyDescent="0.25">
      <c r="L385" s="287"/>
    </row>
    <row r="386" spans="12:12" x14ac:dyDescent="0.25">
      <c r="L386" s="287"/>
    </row>
    <row r="387" spans="12:12" x14ac:dyDescent="0.25">
      <c r="L387" s="287"/>
    </row>
    <row r="388" spans="12:12" x14ac:dyDescent="0.25">
      <c r="L388" s="287"/>
    </row>
    <row r="389" spans="12:12" x14ac:dyDescent="0.25">
      <c r="L389" s="287"/>
    </row>
    <row r="390" spans="12:12" x14ac:dyDescent="0.25">
      <c r="L390" s="287"/>
    </row>
    <row r="391" spans="12:12" x14ac:dyDescent="0.25">
      <c r="L391" s="287"/>
    </row>
    <row r="392" spans="12:12" x14ac:dyDescent="0.25">
      <c r="L392" s="287"/>
    </row>
    <row r="393" spans="12:12" x14ac:dyDescent="0.25">
      <c r="L393" s="287"/>
    </row>
    <row r="394" spans="12:12" x14ac:dyDescent="0.25">
      <c r="L394" s="287"/>
    </row>
    <row r="395" spans="12:12" x14ac:dyDescent="0.25">
      <c r="L395" s="287"/>
    </row>
    <row r="396" spans="12:12" x14ac:dyDescent="0.25">
      <c r="L396" s="287"/>
    </row>
    <row r="397" spans="12:12" x14ac:dyDescent="0.25">
      <c r="L397" s="287"/>
    </row>
    <row r="398" spans="12:12" x14ac:dyDescent="0.25">
      <c r="L398" s="287"/>
    </row>
  </sheetData>
  <sortState ref="N17:AQ240">
    <sortCondition descending="1" ref="AO17:AO240"/>
  </sortState>
  <mergeCells count="3">
    <mergeCell ref="H14:L14"/>
    <mergeCell ref="N15:AQ15"/>
    <mergeCell ref="H92:K92"/>
  </mergeCells>
  <hyperlinks>
    <hyperlink ref="P139" r:id="rId5" display="E:\AppData\Roaming\Downloads\Directorio Cruz Verde\FOTOS DROGUERIAS\ACUÑA\ACUÑA LAS VILLAS.jpg"/>
    <hyperlink ref="P103" r:id="rId6" display="E:\AppData\Roaming\Downloads\Directorio Cruz Verde\FOTOS DROGUERIAS\ACUÑA\ACUÑA SALITRE.jpg"/>
    <hyperlink ref="P213" r:id="rId7" display="E:\AppData\Roaming\Downloads\Directorio Cruz Verde\FOTOS DROGUERIAS\ACUÑA\ACUÑA MODELIA.jpg"/>
    <hyperlink ref="P155" r:id="rId8" display="E:\AppData\Roaming\Downloads\Directorio Cruz Verde\FOTOS DROGUERIAS\ACUÑA\ACUÑA PUENTE LARGO.jpg"/>
    <hyperlink ref="P142" r:id="rId9" display="E:\AppData\Roaming\Downloads\Directorio Cruz Verde\FOTOS DROGUERIAS\ACUÑA\ACUÑA TINTALITO.jpg"/>
    <hyperlink ref="P220" r:id="rId10" display="E:\AppData\Roaming\Downloads\Directorio Cruz Verde\FOTOS DROGUERIAS\ACUÑA\ACUÑA UNICENTRO OCCIDENTE.jpg"/>
    <hyperlink ref="P221" r:id="rId11" display="E:\AppData\Roaming\Downloads\Directorio Cruz Verde\FOTOS DROGUERIAS\ACUÑA\ACUÑA VENECIA.jpg"/>
  </hyperlinks>
  <pageMargins left="0.7" right="0.7" top="0.75" bottom="0.75" header="0.3" footer="0.3"/>
  <pageSetup paperSize="9" orientation="portrait" r:id="rId12"/>
  <drawing r:id="rId13"/>
  <legacyDrawing r:id="rId1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X404"/>
  <sheetViews>
    <sheetView topLeftCell="F1" zoomScale="70" zoomScaleNormal="70" workbookViewId="0">
      <selection activeCell="I6" sqref="I5:I6"/>
    </sheetView>
  </sheetViews>
  <sheetFormatPr baseColWidth="10" defaultRowHeight="15" x14ac:dyDescent="0.25"/>
  <cols>
    <col min="1" max="1" width="2.85546875" style="51" customWidth="1"/>
    <col min="2" max="2" width="15.42578125" style="404" customWidth="1"/>
    <col min="3" max="3" width="7.7109375" style="404" customWidth="1"/>
    <col min="4" max="4" width="26.42578125" style="404" customWidth="1"/>
    <col min="5" max="5" width="12.7109375" style="404" customWidth="1"/>
    <col min="6" max="6" width="18" style="404" customWidth="1"/>
    <col min="7" max="7" width="6.28515625" style="37" customWidth="1"/>
    <col min="8" max="8" width="22" style="265" customWidth="1"/>
    <col min="9" max="9" width="21.85546875" style="266" customWidth="1"/>
    <col min="10" max="10" width="16.7109375" style="266" customWidth="1"/>
    <col min="11" max="11" width="14.28515625" style="266" customWidth="1"/>
    <col min="12" max="12" width="11.5703125" style="266" customWidth="1"/>
    <col min="13" max="13" width="15.42578125" style="51" customWidth="1"/>
    <col min="14" max="14" width="8.85546875" style="266" customWidth="1"/>
    <col min="15" max="15" width="8.7109375" style="266" customWidth="1"/>
    <col min="16" max="16" width="27.85546875" style="266" customWidth="1"/>
    <col min="17" max="17" width="8.140625" style="266" customWidth="1"/>
    <col min="18" max="18" width="7.7109375" style="266" customWidth="1"/>
    <col min="19" max="19" width="7.85546875" style="266" customWidth="1"/>
    <col min="20" max="20" width="7.7109375" style="266" customWidth="1"/>
    <col min="21" max="25" width="8.28515625" style="266" customWidth="1"/>
    <col min="26" max="35" width="8.28515625" style="266" hidden="1" customWidth="1"/>
    <col min="36" max="36" width="10.140625" style="266" hidden="1" customWidth="1"/>
    <col min="37" max="37" width="11" style="266" hidden="1" customWidth="1"/>
    <col min="38" max="38" width="11.7109375" style="266" hidden="1" customWidth="1"/>
    <col min="39" max="41" width="13.140625" style="266" hidden="1" customWidth="1"/>
    <col min="42" max="42" width="12.85546875" style="266" hidden="1" customWidth="1"/>
    <col min="43" max="43" width="14" style="266" hidden="1" customWidth="1"/>
    <col min="44" max="44" width="11.140625" style="266" customWidth="1"/>
    <col min="45" max="45" width="12" style="266" customWidth="1"/>
    <col min="46" max="46" width="14.28515625" style="266" customWidth="1"/>
    <col min="47" max="47" width="13" style="51" customWidth="1"/>
    <col min="48" max="48" width="20.140625" style="266" customWidth="1"/>
    <col min="49" max="49" width="6.7109375" style="266" customWidth="1"/>
    <col min="50" max="16384" width="11.42578125" style="51"/>
  </cols>
  <sheetData>
    <row r="1" spans="2:49" s="47" customFormat="1" ht="15.75" x14ac:dyDescent="0.25">
      <c r="B1" s="397"/>
      <c r="C1" s="397"/>
      <c r="D1" s="398"/>
      <c r="E1" s="397"/>
      <c r="F1" s="397"/>
      <c r="G1" s="219"/>
      <c r="H1" s="330"/>
      <c r="I1" s="245"/>
      <c r="J1" s="268"/>
      <c r="K1" s="268"/>
      <c r="L1" s="268"/>
      <c r="N1" s="268"/>
      <c r="O1" s="268"/>
      <c r="P1" s="268"/>
      <c r="Q1" s="268"/>
      <c r="R1" s="268"/>
      <c r="S1" s="268"/>
      <c r="T1" s="268"/>
      <c r="U1" s="268"/>
      <c r="V1" s="268"/>
      <c r="W1" s="268"/>
      <c r="X1" s="268"/>
      <c r="Y1" s="268"/>
      <c r="Z1" s="268"/>
      <c r="AA1" s="268"/>
      <c r="AB1" s="268"/>
      <c r="AC1" s="268"/>
      <c r="AD1" s="268"/>
      <c r="AE1" s="268"/>
      <c r="AF1" s="268"/>
      <c r="AG1" s="268"/>
      <c r="AH1" s="268"/>
      <c r="AI1" s="268"/>
      <c r="AJ1" s="268"/>
      <c r="AK1" s="268"/>
      <c r="AL1" s="268"/>
      <c r="AM1" s="268"/>
      <c r="AN1" s="268"/>
      <c r="AO1" s="268"/>
      <c r="AP1" s="268"/>
      <c r="AQ1" s="268"/>
      <c r="AR1" s="268"/>
      <c r="AS1" s="268"/>
      <c r="AT1" s="268"/>
      <c r="AV1" s="268"/>
      <c r="AW1" s="268"/>
    </row>
    <row r="2" spans="2:49" ht="19.5" customHeight="1" x14ac:dyDescent="0.25">
      <c r="B2" s="358" t="s">
        <v>498</v>
      </c>
      <c r="C2" s="358" t="s">
        <v>525</v>
      </c>
      <c r="D2" s="267" t="s">
        <v>497</v>
      </c>
      <c r="E2" s="358" t="s">
        <v>184</v>
      </c>
      <c r="F2" s="358" t="s">
        <v>0</v>
      </c>
      <c r="H2" s="330"/>
      <c r="I2" s="245"/>
      <c r="J2" s="271"/>
      <c r="K2" s="271"/>
      <c r="L2" s="271"/>
    </row>
    <row r="3" spans="2:49" ht="24" x14ac:dyDescent="0.25">
      <c r="B3" s="399">
        <v>43344.010011574072</v>
      </c>
      <c r="C3" s="400">
        <v>458</v>
      </c>
      <c r="D3" s="263" t="s">
        <v>628</v>
      </c>
      <c r="E3" s="263" t="s">
        <v>343</v>
      </c>
      <c r="F3" s="263" t="s">
        <v>2</v>
      </c>
      <c r="H3" s="430" t="s">
        <v>526</v>
      </c>
      <c r="I3" s="431"/>
      <c r="J3" s="272"/>
      <c r="K3" s="272"/>
      <c r="L3" s="272"/>
      <c r="N3" s="295"/>
    </row>
    <row r="4" spans="2:49" x14ac:dyDescent="0.25">
      <c r="B4" s="399">
        <v>43344.016030092593</v>
      </c>
      <c r="C4" s="400">
        <v>469</v>
      </c>
      <c r="D4" s="263" t="s">
        <v>402</v>
      </c>
      <c r="E4" s="263" t="s">
        <v>7</v>
      </c>
      <c r="F4" s="263" t="s">
        <v>2</v>
      </c>
      <c r="H4" s="262"/>
      <c r="I4" s="262" t="s">
        <v>5</v>
      </c>
      <c r="J4" s="272"/>
      <c r="K4" s="272"/>
      <c r="L4" s="272"/>
      <c r="N4" s="265"/>
      <c r="O4" s="298"/>
    </row>
    <row r="5" spans="2:49" x14ac:dyDescent="0.25">
      <c r="B5" s="399">
        <v>43344.738726851851</v>
      </c>
      <c r="C5" s="400">
        <v>168</v>
      </c>
      <c r="D5" s="263" t="s">
        <v>463</v>
      </c>
      <c r="E5" s="263" t="s">
        <v>7</v>
      </c>
      <c r="F5" s="263" t="s">
        <v>1</v>
      </c>
      <c r="H5" s="294" t="s">
        <v>2</v>
      </c>
      <c r="I5" s="447">
        <v>45</v>
      </c>
      <c r="J5" s="272"/>
      <c r="K5" s="272"/>
      <c r="L5" s="272"/>
      <c r="N5" s="265"/>
      <c r="O5" s="298"/>
    </row>
    <row r="6" spans="2:49" x14ac:dyDescent="0.25">
      <c r="B6" s="399">
        <v>43344.851956018516</v>
      </c>
      <c r="C6" s="400">
        <v>461</v>
      </c>
      <c r="D6" s="263" t="s">
        <v>655</v>
      </c>
      <c r="E6" s="263" t="s">
        <v>7</v>
      </c>
      <c r="F6" s="263" t="s">
        <v>2</v>
      </c>
      <c r="H6" s="294" t="s">
        <v>1</v>
      </c>
      <c r="I6" s="447">
        <v>86</v>
      </c>
      <c r="J6" s="272"/>
      <c r="K6" s="272"/>
      <c r="L6" s="272"/>
      <c r="N6" s="265"/>
      <c r="O6" s="298"/>
    </row>
    <row r="7" spans="2:49" x14ac:dyDescent="0.25">
      <c r="B7" s="399">
        <v>43346.869328703702</v>
      </c>
      <c r="C7" s="400">
        <v>367</v>
      </c>
      <c r="D7" s="263" t="s">
        <v>393</v>
      </c>
      <c r="E7" s="263" t="s">
        <v>7</v>
      </c>
      <c r="F7" s="263" t="s">
        <v>2</v>
      </c>
      <c r="H7" s="428" t="s">
        <v>560</v>
      </c>
      <c r="I7" s="429">
        <v>5</v>
      </c>
      <c r="J7" s="272"/>
      <c r="K7" s="272"/>
      <c r="L7" s="272"/>
      <c r="O7" s="298"/>
      <c r="S7" s="299"/>
      <c r="T7" s="299"/>
      <c r="U7" s="299"/>
      <c r="V7" s="299"/>
      <c r="W7" s="299"/>
      <c r="X7" s="299"/>
      <c r="Y7" s="299"/>
      <c r="Z7" s="299"/>
      <c r="AA7" s="299"/>
      <c r="AB7" s="299"/>
      <c r="AC7" s="299"/>
      <c r="AD7" s="299"/>
      <c r="AE7" s="299"/>
      <c r="AF7" s="299"/>
      <c r="AG7" s="299"/>
      <c r="AH7" s="299"/>
      <c r="AI7" s="299"/>
      <c r="AJ7" s="299"/>
      <c r="AK7" s="299"/>
      <c r="AL7" s="299"/>
      <c r="AM7" s="299"/>
      <c r="AN7" s="299"/>
      <c r="AO7" s="299"/>
      <c r="AP7" s="299"/>
      <c r="AQ7" s="299"/>
    </row>
    <row r="8" spans="2:49" x14ac:dyDescent="0.25">
      <c r="B8" s="399">
        <v>43346.954305555555</v>
      </c>
      <c r="C8" s="400">
        <v>183</v>
      </c>
      <c r="D8" s="263" t="s">
        <v>632</v>
      </c>
      <c r="E8" s="263" t="s">
        <v>29</v>
      </c>
      <c r="F8" s="263" t="s">
        <v>2</v>
      </c>
      <c r="H8" s="428" t="s">
        <v>658</v>
      </c>
      <c r="I8" s="429">
        <v>6</v>
      </c>
    </row>
    <row r="9" spans="2:49" x14ac:dyDescent="0.25">
      <c r="B9" s="399">
        <v>43347.018009259256</v>
      </c>
      <c r="C9" s="400">
        <v>97</v>
      </c>
      <c r="D9" s="263" t="s">
        <v>639</v>
      </c>
      <c r="E9" s="263" t="s">
        <v>7</v>
      </c>
      <c r="F9" s="263" t="s">
        <v>1</v>
      </c>
      <c r="H9" s="428" t="s">
        <v>3</v>
      </c>
      <c r="I9" s="429">
        <v>142</v>
      </c>
    </row>
    <row r="10" spans="2:49" ht="24" x14ac:dyDescent="0.25">
      <c r="B10" s="399">
        <v>43347.038148148145</v>
      </c>
      <c r="C10" s="400">
        <v>297</v>
      </c>
      <c r="D10" s="263" t="s">
        <v>657</v>
      </c>
      <c r="E10" s="263" t="s">
        <v>19</v>
      </c>
      <c r="F10" s="263" t="s">
        <v>1</v>
      </c>
    </row>
    <row r="11" spans="2:49" x14ac:dyDescent="0.25">
      <c r="B11" s="399">
        <v>43347.561805555553</v>
      </c>
      <c r="C11" s="400">
        <v>163</v>
      </c>
      <c r="D11" s="263" t="s">
        <v>372</v>
      </c>
      <c r="E11" s="263" t="s">
        <v>7</v>
      </c>
      <c r="F11" s="263" t="s">
        <v>2</v>
      </c>
    </row>
    <row r="12" spans="2:49" x14ac:dyDescent="0.25">
      <c r="B12" s="399">
        <v>43347.836030092592</v>
      </c>
      <c r="C12" s="400">
        <v>98</v>
      </c>
      <c r="D12" s="263" t="s">
        <v>693</v>
      </c>
      <c r="E12" s="263" t="s">
        <v>7</v>
      </c>
      <c r="F12" s="263" t="s">
        <v>1</v>
      </c>
    </row>
    <row r="13" spans="2:49" x14ac:dyDescent="0.25">
      <c r="B13" s="399">
        <v>43347.842627314814</v>
      </c>
      <c r="C13" s="400">
        <v>561</v>
      </c>
      <c r="D13" s="263" t="s">
        <v>694</v>
      </c>
      <c r="E13" s="263" t="s">
        <v>7</v>
      </c>
      <c r="F13" s="263" t="s">
        <v>2</v>
      </c>
    </row>
    <row r="14" spans="2:49" x14ac:dyDescent="0.25">
      <c r="B14" s="399">
        <v>43347.994490740741</v>
      </c>
      <c r="C14" s="400">
        <v>455</v>
      </c>
      <c r="D14" s="263" t="s">
        <v>646</v>
      </c>
      <c r="E14" s="263" t="s">
        <v>183</v>
      </c>
      <c r="F14" s="263" t="s">
        <v>2</v>
      </c>
      <c r="H14" s="576" t="s">
        <v>714</v>
      </c>
      <c r="I14" s="576"/>
      <c r="J14" s="576"/>
      <c r="K14" s="576"/>
      <c r="L14" s="576"/>
      <c r="M14" s="357"/>
    </row>
    <row r="15" spans="2:49" ht="24" x14ac:dyDescent="0.25">
      <c r="B15" s="399">
        <v>43348.712800925925</v>
      </c>
      <c r="C15" s="400">
        <v>382</v>
      </c>
      <c r="D15" s="263" t="s">
        <v>395</v>
      </c>
      <c r="E15" s="263" t="s">
        <v>136</v>
      </c>
      <c r="F15" s="263" t="s">
        <v>2</v>
      </c>
      <c r="H15" s="437" t="s">
        <v>500</v>
      </c>
      <c r="I15" s="437"/>
      <c r="J15" s="438" t="s">
        <v>0</v>
      </c>
      <c r="K15" s="438"/>
      <c r="L15" s="438"/>
      <c r="N15" s="576" t="s">
        <v>689</v>
      </c>
      <c r="O15" s="576"/>
      <c r="P15" s="576"/>
      <c r="Q15" s="576"/>
      <c r="R15" s="576"/>
      <c r="S15" s="576"/>
      <c r="T15" s="576"/>
      <c r="U15" s="576"/>
      <c r="V15" s="576"/>
      <c r="W15" s="576"/>
      <c r="X15" s="576"/>
      <c r="Y15" s="576"/>
      <c r="Z15" s="576"/>
      <c r="AA15" s="576"/>
      <c r="AB15" s="576"/>
      <c r="AC15" s="576"/>
      <c r="AD15" s="576"/>
      <c r="AE15" s="576"/>
      <c r="AF15" s="576"/>
      <c r="AG15" s="576"/>
      <c r="AH15" s="576"/>
      <c r="AI15" s="576"/>
      <c r="AJ15" s="576"/>
      <c r="AK15" s="576"/>
      <c r="AL15" s="576"/>
      <c r="AM15" s="576"/>
      <c r="AN15" s="576"/>
      <c r="AO15" s="576"/>
      <c r="AP15" s="576"/>
      <c r="AQ15" s="576"/>
      <c r="AR15" s="576"/>
      <c r="AS15" s="576"/>
      <c r="AT15" s="576"/>
      <c r="AV15" s="295" t="s">
        <v>254</v>
      </c>
    </row>
    <row r="16" spans="2:49" ht="48" x14ac:dyDescent="0.25">
      <c r="B16" s="399">
        <v>43348.714328703703</v>
      </c>
      <c r="C16" s="400">
        <v>382</v>
      </c>
      <c r="D16" s="263" t="s">
        <v>395</v>
      </c>
      <c r="E16" s="263" t="s">
        <v>136</v>
      </c>
      <c r="F16" s="263" t="s">
        <v>2</v>
      </c>
      <c r="H16" s="434" t="s">
        <v>525</v>
      </c>
      <c r="I16" s="433" t="s">
        <v>497</v>
      </c>
      <c r="J16" s="432" t="s">
        <v>2</v>
      </c>
      <c r="K16" s="432" t="s">
        <v>1</v>
      </c>
      <c r="L16" s="432" t="s">
        <v>3</v>
      </c>
      <c r="N16" s="267" t="s">
        <v>184</v>
      </c>
      <c r="O16" s="267" t="s">
        <v>525</v>
      </c>
      <c r="P16" s="267" t="s">
        <v>186</v>
      </c>
      <c r="Q16" s="300">
        <v>43101</v>
      </c>
      <c r="R16" s="300">
        <v>43132</v>
      </c>
      <c r="S16" s="300">
        <v>43160</v>
      </c>
      <c r="T16" s="300">
        <v>43191</v>
      </c>
      <c r="U16" s="300">
        <v>43221</v>
      </c>
      <c r="V16" s="300">
        <v>43252</v>
      </c>
      <c r="W16" s="300">
        <v>43282</v>
      </c>
      <c r="X16" s="300">
        <v>43313</v>
      </c>
      <c r="Y16" s="300">
        <v>43344</v>
      </c>
      <c r="Z16" s="301" t="s">
        <v>533</v>
      </c>
      <c r="AA16" s="301" t="s">
        <v>534</v>
      </c>
      <c r="AB16" s="301" t="s">
        <v>535</v>
      </c>
      <c r="AC16" s="301" t="s">
        <v>536</v>
      </c>
      <c r="AD16" s="301" t="s">
        <v>537</v>
      </c>
      <c r="AE16" s="301" t="s">
        <v>538</v>
      </c>
      <c r="AF16" s="301" t="s">
        <v>539</v>
      </c>
      <c r="AG16" s="301" t="s">
        <v>540</v>
      </c>
      <c r="AH16" s="301" t="s">
        <v>612</v>
      </c>
      <c r="AI16" s="301" t="s">
        <v>613</v>
      </c>
      <c r="AJ16" s="301" t="s">
        <v>624</v>
      </c>
      <c r="AK16" s="301" t="s">
        <v>625</v>
      </c>
      <c r="AL16" s="301" t="s">
        <v>667</v>
      </c>
      <c r="AM16" s="301" t="s">
        <v>668</v>
      </c>
      <c r="AN16" s="301" t="s">
        <v>690</v>
      </c>
      <c r="AO16" s="301" t="s">
        <v>691</v>
      </c>
      <c r="AP16" s="301" t="s">
        <v>721</v>
      </c>
      <c r="AQ16" s="301" t="s">
        <v>722</v>
      </c>
      <c r="AR16" s="335" t="s">
        <v>615</v>
      </c>
      <c r="AS16" s="303" t="s">
        <v>542</v>
      </c>
      <c r="AT16" s="303" t="s">
        <v>541</v>
      </c>
      <c r="AV16" s="322" t="s">
        <v>615</v>
      </c>
      <c r="AW16" s="266" t="s">
        <v>5</v>
      </c>
    </row>
    <row r="17" spans="2:49" s="54" customFormat="1" ht="24" x14ac:dyDescent="0.25">
      <c r="B17" s="399">
        <v>43348.715833333335</v>
      </c>
      <c r="C17" s="400">
        <v>382</v>
      </c>
      <c r="D17" s="263" t="s">
        <v>395</v>
      </c>
      <c r="E17" s="263" t="s">
        <v>136</v>
      </c>
      <c r="F17" s="263" t="s">
        <v>2</v>
      </c>
      <c r="G17" s="443"/>
      <c r="H17" s="263">
        <v>157</v>
      </c>
      <c r="I17" s="324" t="s">
        <v>630</v>
      </c>
      <c r="J17" s="264"/>
      <c r="K17" s="264">
        <v>2</v>
      </c>
      <c r="L17" s="264">
        <v>2</v>
      </c>
      <c r="N17" s="312" t="s">
        <v>7</v>
      </c>
      <c r="O17" s="313">
        <v>458</v>
      </c>
      <c r="P17" s="214" t="s">
        <v>344</v>
      </c>
      <c r="Q17" s="309">
        <v>4</v>
      </c>
      <c r="R17" s="309">
        <v>10</v>
      </c>
      <c r="S17" s="309">
        <v>6</v>
      </c>
      <c r="T17" s="309">
        <v>5</v>
      </c>
      <c r="U17" s="309">
        <v>8</v>
      </c>
      <c r="V17" s="309">
        <v>4</v>
      </c>
      <c r="W17" s="309">
        <v>9</v>
      </c>
      <c r="X17" s="309">
        <v>5</v>
      </c>
      <c r="Y17" s="309">
        <v>13</v>
      </c>
      <c r="Z17" s="309">
        <v>2</v>
      </c>
      <c r="AA17" s="309">
        <v>2</v>
      </c>
      <c r="AB17" s="309">
        <v>4</v>
      </c>
      <c r="AC17" s="309">
        <v>6</v>
      </c>
      <c r="AD17" s="309">
        <v>4</v>
      </c>
      <c r="AE17" s="309">
        <v>2</v>
      </c>
      <c r="AF17" s="309">
        <v>3</v>
      </c>
      <c r="AG17" s="309">
        <v>2</v>
      </c>
      <c r="AH17" s="309">
        <v>6</v>
      </c>
      <c r="AI17" s="309">
        <v>2</v>
      </c>
      <c r="AJ17" s="309">
        <v>3</v>
      </c>
      <c r="AK17" s="309">
        <v>1</v>
      </c>
      <c r="AL17" s="309">
        <v>5</v>
      </c>
      <c r="AM17" s="309">
        <v>4</v>
      </c>
      <c r="AN17" s="309">
        <v>2</v>
      </c>
      <c r="AO17" s="309">
        <v>3</v>
      </c>
      <c r="AP17" s="309">
        <v>6</v>
      </c>
      <c r="AQ17" s="309">
        <v>7</v>
      </c>
      <c r="AR17" s="311">
        <f t="shared" ref="AR17:AR80" si="0">+SUM(Q17:Y17)</f>
        <v>64</v>
      </c>
      <c r="AS17" s="311">
        <f t="shared" ref="AS17:AS80" si="1">+Z17+AB17+AD17+AF17+AH17+AJ17+AL17+AN17+AP17</f>
        <v>35</v>
      </c>
      <c r="AT17" s="311">
        <f t="shared" ref="AT17:AT80" si="2">+AA17+AC17+AE17+AG17+AI17+AK17+AM17+AO17+AQ17</f>
        <v>29</v>
      </c>
      <c r="AU17" s="444"/>
      <c r="AV17" s="307">
        <v>0</v>
      </c>
      <c r="AW17" s="447">
        <v>85</v>
      </c>
    </row>
    <row r="18" spans="2:49" s="54" customFormat="1" ht="25.5" x14ac:dyDescent="0.25">
      <c r="B18" s="399">
        <v>43348.760127314818</v>
      </c>
      <c r="C18" s="400">
        <v>226</v>
      </c>
      <c r="D18" s="263" t="s">
        <v>386</v>
      </c>
      <c r="E18" s="263" t="s">
        <v>7</v>
      </c>
      <c r="F18" s="263" t="s">
        <v>1</v>
      </c>
      <c r="G18" s="443"/>
      <c r="H18" s="263">
        <v>189</v>
      </c>
      <c r="I18" s="324" t="s">
        <v>455</v>
      </c>
      <c r="J18" s="264"/>
      <c r="K18" s="264">
        <v>2</v>
      </c>
      <c r="L18" s="264">
        <v>2</v>
      </c>
      <c r="N18" s="312" t="s">
        <v>34</v>
      </c>
      <c r="O18" s="313">
        <v>161</v>
      </c>
      <c r="P18" s="214" t="s">
        <v>95</v>
      </c>
      <c r="Q18" s="309">
        <v>3</v>
      </c>
      <c r="R18" s="309">
        <v>3</v>
      </c>
      <c r="S18" s="309"/>
      <c r="T18" s="309">
        <v>5</v>
      </c>
      <c r="U18" s="309">
        <v>6</v>
      </c>
      <c r="V18" s="309">
        <v>3</v>
      </c>
      <c r="W18" s="309">
        <v>4</v>
      </c>
      <c r="X18" s="309">
        <v>5</v>
      </c>
      <c r="Y18" s="309">
        <v>5</v>
      </c>
      <c r="Z18" s="309">
        <v>2</v>
      </c>
      <c r="AA18" s="309">
        <v>1</v>
      </c>
      <c r="AB18" s="309">
        <v>2</v>
      </c>
      <c r="AC18" s="309">
        <v>1</v>
      </c>
      <c r="AD18" s="309">
        <v>0</v>
      </c>
      <c r="AE18" s="309">
        <v>0</v>
      </c>
      <c r="AF18" s="309">
        <v>2</v>
      </c>
      <c r="AG18" s="309">
        <v>3</v>
      </c>
      <c r="AH18" s="309">
        <v>3</v>
      </c>
      <c r="AI18" s="309">
        <v>3</v>
      </c>
      <c r="AJ18" s="309">
        <v>0</v>
      </c>
      <c r="AK18" s="309">
        <v>3</v>
      </c>
      <c r="AL18" s="309">
        <v>0</v>
      </c>
      <c r="AM18" s="309">
        <v>4</v>
      </c>
      <c r="AN18" s="309">
        <v>3</v>
      </c>
      <c r="AO18" s="309">
        <v>2</v>
      </c>
      <c r="AP18" s="309">
        <v>0</v>
      </c>
      <c r="AQ18" s="309">
        <v>5</v>
      </c>
      <c r="AR18" s="311">
        <f t="shared" si="0"/>
        <v>34</v>
      </c>
      <c r="AS18" s="311">
        <f t="shared" si="1"/>
        <v>12</v>
      </c>
      <c r="AT18" s="311">
        <f t="shared" si="2"/>
        <v>22</v>
      </c>
      <c r="AU18" s="445"/>
      <c r="AV18" s="297">
        <v>1</v>
      </c>
      <c r="AW18" s="264">
        <v>42</v>
      </c>
    </row>
    <row r="19" spans="2:49" s="54" customFormat="1" ht="38.25" x14ac:dyDescent="0.25">
      <c r="B19" s="399">
        <v>43348.766828703701</v>
      </c>
      <c r="C19" s="400">
        <v>261</v>
      </c>
      <c r="D19" s="263" t="s">
        <v>695</v>
      </c>
      <c r="E19" s="263" t="s">
        <v>7</v>
      </c>
      <c r="F19" s="263" t="s">
        <v>1</v>
      </c>
      <c r="G19" s="443"/>
      <c r="H19" s="263">
        <v>226</v>
      </c>
      <c r="I19" s="324" t="s">
        <v>386</v>
      </c>
      <c r="J19" s="264">
        <v>1</v>
      </c>
      <c r="K19" s="264">
        <v>3</v>
      </c>
      <c r="L19" s="264">
        <v>4</v>
      </c>
      <c r="N19" s="289" t="s">
        <v>7</v>
      </c>
      <c r="O19" s="289">
        <v>378</v>
      </c>
      <c r="P19" s="214" t="s">
        <v>14</v>
      </c>
      <c r="Q19" s="309">
        <v>6</v>
      </c>
      <c r="R19" s="309">
        <v>3</v>
      </c>
      <c r="S19" s="309">
        <v>4</v>
      </c>
      <c r="T19" s="309">
        <v>2</v>
      </c>
      <c r="U19" s="309">
        <v>3</v>
      </c>
      <c r="V19" s="309">
        <v>3</v>
      </c>
      <c r="W19" s="309">
        <v>5</v>
      </c>
      <c r="X19" s="309">
        <v>2</v>
      </c>
      <c r="Y19" s="309">
        <v>0</v>
      </c>
      <c r="Z19" s="309">
        <v>1</v>
      </c>
      <c r="AA19" s="309">
        <v>5</v>
      </c>
      <c r="AB19" s="309">
        <v>0</v>
      </c>
      <c r="AC19" s="309">
        <v>3</v>
      </c>
      <c r="AD19" s="309">
        <v>3</v>
      </c>
      <c r="AE19" s="309">
        <v>1</v>
      </c>
      <c r="AF19" s="309">
        <v>2</v>
      </c>
      <c r="AG19" s="309">
        <v>0</v>
      </c>
      <c r="AH19" s="309">
        <v>1</v>
      </c>
      <c r="AI19" s="309">
        <v>2</v>
      </c>
      <c r="AJ19" s="309">
        <v>0</v>
      </c>
      <c r="AK19" s="309">
        <v>3</v>
      </c>
      <c r="AL19" s="309">
        <v>3</v>
      </c>
      <c r="AM19" s="309">
        <v>2</v>
      </c>
      <c r="AN19" s="309">
        <v>1</v>
      </c>
      <c r="AO19" s="309">
        <v>1</v>
      </c>
      <c r="AP19" s="309">
        <v>0</v>
      </c>
      <c r="AQ19" s="309">
        <v>0</v>
      </c>
      <c r="AR19" s="311">
        <f t="shared" si="0"/>
        <v>28</v>
      </c>
      <c r="AS19" s="311">
        <f t="shared" si="1"/>
        <v>11</v>
      </c>
      <c r="AT19" s="311">
        <f t="shared" si="2"/>
        <v>17</v>
      </c>
      <c r="AU19" s="445"/>
      <c r="AV19" s="297">
        <v>2</v>
      </c>
      <c r="AW19" s="264">
        <v>17</v>
      </c>
    </row>
    <row r="20" spans="2:49" s="54" customFormat="1" ht="25.5" x14ac:dyDescent="0.25">
      <c r="B20" s="399">
        <v>43348.877523148149</v>
      </c>
      <c r="C20" s="400">
        <v>459</v>
      </c>
      <c r="D20" s="263" t="s">
        <v>696</v>
      </c>
      <c r="E20" s="263" t="s">
        <v>343</v>
      </c>
      <c r="F20" s="263" t="s">
        <v>1</v>
      </c>
      <c r="G20" s="443"/>
      <c r="H20" s="263">
        <v>383</v>
      </c>
      <c r="I20" s="324" t="s">
        <v>483</v>
      </c>
      <c r="J20" s="264">
        <v>1</v>
      </c>
      <c r="K20" s="264"/>
      <c r="L20" s="264">
        <v>1</v>
      </c>
      <c r="N20" s="312" t="s">
        <v>7</v>
      </c>
      <c r="O20" s="313">
        <v>459</v>
      </c>
      <c r="P20" s="214" t="s">
        <v>412</v>
      </c>
      <c r="Q20" s="309">
        <v>3</v>
      </c>
      <c r="R20" s="309"/>
      <c r="S20" s="309">
        <v>4</v>
      </c>
      <c r="T20" s="309">
        <v>0</v>
      </c>
      <c r="U20" s="309">
        <v>3</v>
      </c>
      <c r="V20" s="309"/>
      <c r="W20" s="309">
        <v>0</v>
      </c>
      <c r="X20" s="309">
        <v>9</v>
      </c>
      <c r="Y20" s="309">
        <v>9</v>
      </c>
      <c r="Z20" s="309">
        <v>1</v>
      </c>
      <c r="AA20" s="309">
        <v>2</v>
      </c>
      <c r="AB20" s="309">
        <v>0</v>
      </c>
      <c r="AC20" s="309">
        <v>0</v>
      </c>
      <c r="AD20" s="309">
        <v>4</v>
      </c>
      <c r="AE20" s="309">
        <v>0</v>
      </c>
      <c r="AF20" s="309">
        <v>0</v>
      </c>
      <c r="AG20" s="309">
        <v>0</v>
      </c>
      <c r="AH20" s="309">
        <v>3</v>
      </c>
      <c r="AI20" s="309">
        <v>0</v>
      </c>
      <c r="AJ20" s="309"/>
      <c r="AK20" s="309"/>
      <c r="AL20" s="309">
        <v>0</v>
      </c>
      <c r="AM20" s="309">
        <v>0</v>
      </c>
      <c r="AN20" s="309">
        <v>4</v>
      </c>
      <c r="AO20" s="309">
        <v>5</v>
      </c>
      <c r="AP20" s="309">
        <v>0</v>
      </c>
      <c r="AQ20" s="309">
        <v>9</v>
      </c>
      <c r="AR20" s="311">
        <f t="shared" si="0"/>
        <v>28</v>
      </c>
      <c r="AS20" s="311">
        <f t="shared" si="1"/>
        <v>12</v>
      </c>
      <c r="AT20" s="311">
        <f t="shared" si="2"/>
        <v>16</v>
      </c>
      <c r="AU20" s="445"/>
      <c r="AV20" s="297">
        <v>3</v>
      </c>
      <c r="AW20" s="264">
        <v>6</v>
      </c>
    </row>
    <row r="21" spans="2:49" s="54" customFormat="1" ht="24" x14ac:dyDescent="0.25">
      <c r="B21" s="399">
        <v>43349.013761574075</v>
      </c>
      <c r="C21" s="400">
        <v>120</v>
      </c>
      <c r="D21" s="263" t="s">
        <v>396</v>
      </c>
      <c r="E21" s="263" t="s">
        <v>39</v>
      </c>
      <c r="F21" s="263" t="s">
        <v>1</v>
      </c>
      <c r="G21" s="443"/>
      <c r="H21" s="263">
        <v>455</v>
      </c>
      <c r="I21" s="324" t="s">
        <v>646</v>
      </c>
      <c r="J21" s="264">
        <v>2</v>
      </c>
      <c r="K21" s="264"/>
      <c r="L21" s="264">
        <v>2</v>
      </c>
      <c r="N21" s="312" t="s">
        <v>7</v>
      </c>
      <c r="O21" s="313">
        <v>172</v>
      </c>
      <c r="P21" s="214" t="s">
        <v>22</v>
      </c>
      <c r="Q21" s="309">
        <v>2</v>
      </c>
      <c r="R21" s="309">
        <v>3</v>
      </c>
      <c r="S21" s="309">
        <v>1</v>
      </c>
      <c r="T21" s="309">
        <v>4</v>
      </c>
      <c r="U21" s="309">
        <v>0</v>
      </c>
      <c r="V21" s="309">
        <v>3</v>
      </c>
      <c r="W21" s="309">
        <v>6</v>
      </c>
      <c r="X21" s="309">
        <v>7</v>
      </c>
      <c r="Y21" s="309">
        <v>1</v>
      </c>
      <c r="Z21" s="309">
        <v>2</v>
      </c>
      <c r="AA21" s="309">
        <v>0</v>
      </c>
      <c r="AB21" s="309">
        <v>3</v>
      </c>
      <c r="AC21" s="309">
        <v>0</v>
      </c>
      <c r="AD21" s="309">
        <v>1</v>
      </c>
      <c r="AE21" s="309">
        <v>0</v>
      </c>
      <c r="AF21" s="309">
        <v>3</v>
      </c>
      <c r="AG21" s="309">
        <v>1</v>
      </c>
      <c r="AH21" s="309"/>
      <c r="AI21" s="309"/>
      <c r="AJ21" s="309">
        <v>2</v>
      </c>
      <c r="AK21" s="309">
        <v>1</v>
      </c>
      <c r="AL21" s="309">
        <v>3</v>
      </c>
      <c r="AM21" s="309">
        <v>3</v>
      </c>
      <c r="AN21" s="309">
        <v>5</v>
      </c>
      <c r="AO21" s="309">
        <v>2</v>
      </c>
      <c r="AP21" s="309">
        <v>0</v>
      </c>
      <c r="AQ21" s="309">
        <v>1</v>
      </c>
      <c r="AR21" s="311">
        <f t="shared" si="0"/>
        <v>27</v>
      </c>
      <c r="AS21" s="311">
        <f t="shared" si="1"/>
        <v>19</v>
      </c>
      <c r="AT21" s="311">
        <f t="shared" si="2"/>
        <v>8</v>
      </c>
      <c r="AU21" s="445"/>
      <c r="AV21" s="297">
        <v>4</v>
      </c>
      <c r="AW21" s="264">
        <v>10</v>
      </c>
    </row>
    <row r="22" spans="2:49" s="54" customFormat="1" ht="25.5" x14ac:dyDescent="0.25">
      <c r="B22" s="399">
        <v>43349.612384259257</v>
      </c>
      <c r="C22" s="400">
        <v>261</v>
      </c>
      <c r="D22" s="263" t="s">
        <v>695</v>
      </c>
      <c r="E22" s="263" t="s">
        <v>7</v>
      </c>
      <c r="F22" s="263" t="s">
        <v>1</v>
      </c>
      <c r="G22" s="443"/>
      <c r="H22" s="263">
        <v>458</v>
      </c>
      <c r="I22" s="324" t="s">
        <v>628</v>
      </c>
      <c r="J22" s="264">
        <v>6</v>
      </c>
      <c r="K22" s="264">
        <v>7</v>
      </c>
      <c r="L22" s="264">
        <v>13</v>
      </c>
      <c r="N22" s="289" t="s">
        <v>7</v>
      </c>
      <c r="O22" s="289">
        <v>226</v>
      </c>
      <c r="P22" s="214" t="s">
        <v>155</v>
      </c>
      <c r="Q22" s="309">
        <v>3</v>
      </c>
      <c r="R22" s="309">
        <v>2</v>
      </c>
      <c r="S22" s="309">
        <v>5</v>
      </c>
      <c r="T22" s="309">
        <v>1</v>
      </c>
      <c r="U22" s="309">
        <v>4</v>
      </c>
      <c r="V22" s="309">
        <v>2</v>
      </c>
      <c r="W22" s="309">
        <v>2</v>
      </c>
      <c r="X22" s="309">
        <v>3</v>
      </c>
      <c r="Y22" s="309">
        <v>4</v>
      </c>
      <c r="Z22" s="309">
        <v>2</v>
      </c>
      <c r="AA22" s="309">
        <v>1</v>
      </c>
      <c r="AB22" s="309">
        <v>1</v>
      </c>
      <c r="AC22" s="309">
        <v>1</v>
      </c>
      <c r="AD22" s="309">
        <v>0</v>
      </c>
      <c r="AE22" s="309">
        <v>5</v>
      </c>
      <c r="AF22" s="309">
        <v>0</v>
      </c>
      <c r="AG22" s="309">
        <v>1</v>
      </c>
      <c r="AH22" s="309">
        <v>1</v>
      </c>
      <c r="AI22" s="309">
        <v>3</v>
      </c>
      <c r="AJ22" s="309">
        <v>0</v>
      </c>
      <c r="AK22" s="309">
        <v>2</v>
      </c>
      <c r="AL22" s="309">
        <v>0</v>
      </c>
      <c r="AM22" s="309">
        <v>2</v>
      </c>
      <c r="AN22" s="309">
        <v>1</v>
      </c>
      <c r="AO22" s="309">
        <v>2</v>
      </c>
      <c r="AP22" s="309">
        <v>1</v>
      </c>
      <c r="AQ22" s="309">
        <v>3</v>
      </c>
      <c r="AR22" s="311">
        <f t="shared" si="0"/>
        <v>26</v>
      </c>
      <c r="AS22" s="311">
        <f t="shared" si="1"/>
        <v>6</v>
      </c>
      <c r="AT22" s="311">
        <f t="shared" si="2"/>
        <v>20</v>
      </c>
      <c r="AU22" s="445"/>
      <c r="AV22" s="297">
        <v>5</v>
      </c>
      <c r="AW22" s="264">
        <v>13</v>
      </c>
    </row>
    <row r="23" spans="2:49" ht="25.5" x14ac:dyDescent="0.25">
      <c r="B23" s="399">
        <v>43349.664895833332</v>
      </c>
      <c r="C23" s="400">
        <v>160</v>
      </c>
      <c r="D23" s="263" t="s">
        <v>461</v>
      </c>
      <c r="E23" s="263" t="s">
        <v>7</v>
      </c>
      <c r="F23" s="263" t="s">
        <v>2</v>
      </c>
      <c r="H23" s="428">
        <v>460</v>
      </c>
      <c r="I23" s="436" t="s">
        <v>644</v>
      </c>
      <c r="J23" s="429">
        <v>2</v>
      </c>
      <c r="K23" s="429"/>
      <c r="L23" s="429">
        <v>2</v>
      </c>
      <c r="N23" s="312" t="s">
        <v>7</v>
      </c>
      <c r="O23" s="313">
        <v>157</v>
      </c>
      <c r="P23" s="214" t="s">
        <v>138</v>
      </c>
      <c r="Q23" s="309">
        <v>1</v>
      </c>
      <c r="R23" s="309">
        <v>2</v>
      </c>
      <c r="S23" s="309">
        <v>6</v>
      </c>
      <c r="T23" s="309">
        <v>2</v>
      </c>
      <c r="U23" s="309">
        <v>3</v>
      </c>
      <c r="V23" s="309">
        <v>4</v>
      </c>
      <c r="W23" s="309">
        <v>1</v>
      </c>
      <c r="X23" s="309">
        <v>3</v>
      </c>
      <c r="Y23" s="309">
        <v>2</v>
      </c>
      <c r="Z23" s="309">
        <v>0</v>
      </c>
      <c r="AA23" s="309">
        <v>1</v>
      </c>
      <c r="AB23" s="309">
        <v>0</v>
      </c>
      <c r="AC23" s="309">
        <v>2</v>
      </c>
      <c r="AD23" s="309">
        <v>0</v>
      </c>
      <c r="AE23" s="309">
        <v>6</v>
      </c>
      <c r="AF23" s="309">
        <v>0</v>
      </c>
      <c r="AG23" s="309">
        <v>2</v>
      </c>
      <c r="AH23" s="309">
        <v>0</v>
      </c>
      <c r="AI23" s="309">
        <v>3</v>
      </c>
      <c r="AJ23" s="309">
        <v>0</v>
      </c>
      <c r="AK23" s="309">
        <v>4</v>
      </c>
      <c r="AL23" s="309">
        <v>0</v>
      </c>
      <c r="AM23" s="309">
        <v>1</v>
      </c>
      <c r="AN23" s="309">
        <v>0</v>
      </c>
      <c r="AO23" s="309">
        <v>3</v>
      </c>
      <c r="AP23" s="309">
        <v>0</v>
      </c>
      <c r="AQ23" s="309">
        <v>2</v>
      </c>
      <c r="AR23" s="311">
        <f t="shared" si="0"/>
        <v>24</v>
      </c>
      <c r="AS23" s="311">
        <f t="shared" si="1"/>
        <v>0</v>
      </c>
      <c r="AT23" s="311">
        <f t="shared" si="2"/>
        <v>24</v>
      </c>
      <c r="AU23" s="99"/>
      <c r="AV23" s="297">
        <v>6</v>
      </c>
      <c r="AW23" s="264">
        <v>8</v>
      </c>
    </row>
    <row r="24" spans="2:49" ht="25.5" x14ac:dyDescent="0.25">
      <c r="B24" s="399">
        <v>43349.709247685183</v>
      </c>
      <c r="C24" s="400">
        <v>157</v>
      </c>
      <c r="D24" s="263" t="s">
        <v>630</v>
      </c>
      <c r="E24" s="263" t="s">
        <v>7</v>
      </c>
      <c r="F24" s="263" t="s">
        <v>1</v>
      </c>
      <c r="H24" s="428">
        <v>160</v>
      </c>
      <c r="I24" s="436" t="s">
        <v>461</v>
      </c>
      <c r="J24" s="429">
        <v>1</v>
      </c>
      <c r="K24" s="429">
        <v>3</v>
      </c>
      <c r="L24" s="429">
        <v>4</v>
      </c>
      <c r="N24" s="289" t="s">
        <v>136</v>
      </c>
      <c r="O24" s="289">
        <v>382</v>
      </c>
      <c r="P24" s="214" t="s">
        <v>137</v>
      </c>
      <c r="Q24" s="309">
        <v>4</v>
      </c>
      <c r="R24" s="309">
        <v>2</v>
      </c>
      <c r="S24" s="309">
        <v>4</v>
      </c>
      <c r="T24" s="309">
        <v>0</v>
      </c>
      <c r="U24" s="309">
        <v>1</v>
      </c>
      <c r="V24" s="309">
        <v>1</v>
      </c>
      <c r="W24" s="309">
        <v>4</v>
      </c>
      <c r="X24" s="309">
        <v>2</v>
      </c>
      <c r="Y24" s="309">
        <v>3</v>
      </c>
      <c r="Z24" s="309">
        <v>4</v>
      </c>
      <c r="AA24" s="309">
        <v>0</v>
      </c>
      <c r="AB24" s="309">
        <v>2</v>
      </c>
      <c r="AC24" s="309">
        <v>0</v>
      </c>
      <c r="AD24" s="309">
        <v>4</v>
      </c>
      <c r="AE24" s="309">
        <v>0</v>
      </c>
      <c r="AF24" s="309">
        <v>0</v>
      </c>
      <c r="AG24" s="309">
        <v>0</v>
      </c>
      <c r="AH24" s="309">
        <v>0</v>
      </c>
      <c r="AI24" s="309">
        <v>1</v>
      </c>
      <c r="AJ24" s="309">
        <v>0</v>
      </c>
      <c r="AK24" s="309">
        <v>1</v>
      </c>
      <c r="AL24" s="309">
        <v>3</v>
      </c>
      <c r="AM24" s="309">
        <v>1</v>
      </c>
      <c r="AN24" s="309">
        <v>2</v>
      </c>
      <c r="AO24" s="309">
        <v>0</v>
      </c>
      <c r="AP24" s="309">
        <v>3</v>
      </c>
      <c r="AQ24" s="309">
        <v>0</v>
      </c>
      <c r="AR24" s="311">
        <f t="shared" si="0"/>
        <v>21</v>
      </c>
      <c r="AS24" s="311">
        <f t="shared" si="1"/>
        <v>18</v>
      </c>
      <c r="AT24" s="311">
        <f t="shared" si="2"/>
        <v>3</v>
      </c>
      <c r="AU24" s="99"/>
      <c r="AV24" s="297">
        <v>10</v>
      </c>
      <c r="AW24" s="264">
        <v>7</v>
      </c>
    </row>
    <row r="25" spans="2:49" ht="25.5" x14ac:dyDescent="0.25">
      <c r="B25" s="399">
        <v>43349.715590277781</v>
      </c>
      <c r="C25" s="400">
        <v>457</v>
      </c>
      <c r="D25" s="263" t="s">
        <v>697</v>
      </c>
      <c r="E25" s="263" t="s">
        <v>113</v>
      </c>
      <c r="F25" s="263" t="s">
        <v>1</v>
      </c>
      <c r="H25" s="428">
        <v>161</v>
      </c>
      <c r="I25" s="436" t="s">
        <v>382</v>
      </c>
      <c r="J25" s="429"/>
      <c r="K25" s="429">
        <v>5</v>
      </c>
      <c r="L25" s="429">
        <v>5</v>
      </c>
      <c r="N25" s="312" t="s">
        <v>7</v>
      </c>
      <c r="O25" s="313">
        <v>160</v>
      </c>
      <c r="P25" s="214" t="s">
        <v>112</v>
      </c>
      <c r="Q25" s="309">
        <v>1</v>
      </c>
      <c r="R25" s="309">
        <v>3</v>
      </c>
      <c r="S25" s="309"/>
      <c r="T25" s="309">
        <v>7</v>
      </c>
      <c r="U25" s="309">
        <v>1</v>
      </c>
      <c r="V25" s="309">
        <v>2</v>
      </c>
      <c r="W25" s="309">
        <v>1</v>
      </c>
      <c r="X25" s="309">
        <v>2</v>
      </c>
      <c r="Y25" s="309">
        <v>4</v>
      </c>
      <c r="Z25" s="309">
        <v>0</v>
      </c>
      <c r="AA25" s="309">
        <v>1</v>
      </c>
      <c r="AB25" s="309">
        <v>1</v>
      </c>
      <c r="AC25" s="309">
        <v>2</v>
      </c>
      <c r="AD25" s="309">
        <v>0</v>
      </c>
      <c r="AE25" s="309">
        <v>0</v>
      </c>
      <c r="AF25" s="309">
        <v>1</v>
      </c>
      <c r="AG25" s="309">
        <v>6</v>
      </c>
      <c r="AH25" s="309">
        <v>0</v>
      </c>
      <c r="AI25" s="309">
        <v>1</v>
      </c>
      <c r="AJ25" s="309">
        <v>0</v>
      </c>
      <c r="AK25" s="309">
        <v>2</v>
      </c>
      <c r="AL25" s="309">
        <v>0</v>
      </c>
      <c r="AM25" s="309">
        <v>1</v>
      </c>
      <c r="AN25" s="309">
        <v>1</v>
      </c>
      <c r="AO25" s="309">
        <v>1</v>
      </c>
      <c r="AP25" s="309">
        <v>1</v>
      </c>
      <c r="AQ25" s="309">
        <v>3</v>
      </c>
      <c r="AR25" s="311">
        <f t="shared" si="0"/>
        <v>21</v>
      </c>
      <c r="AS25" s="311">
        <f t="shared" si="1"/>
        <v>4</v>
      </c>
      <c r="AT25" s="311">
        <f t="shared" si="2"/>
        <v>17</v>
      </c>
      <c r="AU25" s="99"/>
      <c r="AV25" s="297">
        <v>7</v>
      </c>
      <c r="AW25" s="264">
        <v>3</v>
      </c>
    </row>
    <row r="26" spans="2:49" ht="25.5" x14ac:dyDescent="0.25">
      <c r="B26" s="399">
        <v>43349.933831018519</v>
      </c>
      <c r="C26" s="400">
        <v>183</v>
      </c>
      <c r="D26" s="263" t="s">
        <v>632</v>
      </c>
      <c r="E26" s="263" t="s">
        <v>29</v>
      </c>
      <c r="F26" s="263" t="s">
        <v>2</v>
      </c>
      <c r="H26" s="428">
        <v>469</v>
      </c>
      <c r="I26" s="436" t="s">
        <v>402</v>
      </c>
      <c r="J26" s="429">
        <v>2</v>
      </c>
      <c r="K26" s="429"/>
      <c r="L26" s="429">
        <v>2</v>
      </c>
      <c r="N26" s="289" t="s">
        <v>7</v>
      </c>
      <c r="O26" s="289">
        <v>468</v>
      </c>
      <c r="P26" s="214" t="s">
        <v>413</v>
      </c>
      <c r="Q26" s="309">
        <v>2</v>
      </c>
      <c r="R26" s="309">
        <v>2</v>
      </c>
      <c r="S26" s="309">
        <v>5</v>
      </c>
      <c r="T26" s="309">
        <v>2</v>
      </c>
      <c r="U26" s="309">
        <v>3</v>
      </c>
      <c r="V26" s="309">
        <v>3</v>
      </c>
      <c r="W26" s="309">
        <v>0</v>
      </c>
      <c r="X26" s="309">
        <v>1</v>
      </c>
      <c r="Y26" s="309">
        <v>0</v>
      </c>
      <c r="Z26" s="309">
        <v>0</v>
      </c>
      <c r="AA26" s="309">
        <v>2</v>
      </c>
      <c r="AB26" s="309">
        <v>1</v>
      </c>
      <c r="AC26" s="309">
        <v>1</v>
      </c>
      <c r="AD26" s="309">
        <v>1</v>
      </c>
      <c r="AE26" s="309">
        <v>4</v>
      </c>
      <c r="AF26" s="309">
        <v>1</v>
      </c>
      <c r="AG26" s="309">
        <v>1</v>
      </c>
      <c r="AH26" s="309">
        <v>2</v>
      </c>
      <c r="AI26" s="309">
        <v>1</v>
      </c>
      <c r="AJ26" s="309">
        <v>0</v>
      </c>
      <c r="AK26" s="309">
        <v>3</v>
      </c>
      <c r="AL26" s="309">
        <v>0</v>
      </c>
      <c r="AM26" s="309">
        <v>0</v>
      </c>
      <c r="AN26" s="309">
        <v>0</v>
      </c>
      <c r="AO26" s="309">
        <v>1</v>
      </c>
      <c r="AP26" s="309">
        <v>0</v>
      </c>
      <c r="AQ26" s="309">
        <v>0</v>
      </c>
      <c r="AR26" s="311">
        <f t="shared" si="0"/>
        <v>18</v>
      </c>
      <c r="AS26" s="311">
        <f t="shared" si="1"/>
        <v>5</v>
      </c>
      <c r="AT26" s="311">
        <f t="shared" si="2"/>
        <v>13</v>
      </c>
      <c r="AU26" s="99"/>
      <c r="AV26" s="297">
        <v>15</v>
      </c>
      <c r="AW26" s="264">
        <v>3</v>
      </c>
    </row>
    <row r="27" spans="2:49" x14ac:dyDescent="0.25">
      <c r="B27" s="399">
        <v>43350.005567129629</v>
      </c>
      <c r="C27" s="400">
        <v>188</v>
      </c>
      <c r="D27" s="263" t="s">
        <v>380</v>
      </c>
      <c r="E27" s="263" t="s">
        <v>39</v>
      </c>
      <c r="F27" s="263" t="s">
        <v>658</v>
      </c>
      <c r="H27" s="428">
        <v>461</v>
      </c>
      <c r="I27" s="436" t="s">
        <v>655</v>
      </c>
      <c r="J27" s="429">
        <v>1</v>
      </c>
      <c r="K27" s="429"/>
      <c r="L27" s="429">
        <v>1</v>
      </c>
      <c r="N27" s="289" t="s">
        <v>7</v>
      </c>
      <c r="O27" s="289">
        <v>451</v>
      </c>
      <c r="P27" s="289" t="s">
        <v>257</v>
      </c>
      <c r="Q27" s="309">
        <v>3</v>
      </c>
      <c r="R27" s="309">
        <v>2</v>
      </c>
      <c r="S27" s="309">
        <v>5</v>
      </c>
      <c r="T27" s="309">
        <v>2</v>
      </c>
      <c r="U27" s="309">
        <v>2</v>
      </c>
      <c r="V27" s="309">
        <v>3</v>
      </c>
      <c r="W27" s="309">
        <v>0</v>
      </c>
      <c r="X27" s="309">
        <v>0</v>
      </c>
      <c r="Y27" s="309">
        <v>1</v>
      </c>
      <c r="Z27" s="309">
        <v>3</v>
      </c>
      <c r="AA27" s="309">
        <v>0</v>
      </c>
      <c r="AB27" s="309">
        <v>2</v>
      </c>
      <c r="AC27" s="309">
        <v>0</v>
      </c>
      <c r="AD27" s="309">
        <v>5</v>
      </c>
      <c r="AE27" s="309">
        <v>0</v>
      </c>
      <c r="AF27" s="309">
        <v>2</v>
      </c>
      <c r="AG27" s="309">
        <v>0</v>
      </c>
      <c r="AH27" s="309">
        <v>2</v>
      </c>
      <c r="AI27" s="309">
        <v>0</v>
      </c>
      <c r="AJ27" s="309">
        <v>3</v>
      </c>
      <c r="AK27" s="309">
        <v>0</v>
      </c>
      <c r="AL27" s="309">
        <v>0</v>
      </c>
      <c r="AM27" s="309">
        <v>0</v>
      </c>
      <c r="AN27" s="309">
        <v>0</v>
      </c>
      <c r="AO27" s="309">
        <v>0</v>
      </c>
      <c r="AP27" s="309">
        <v>1</v>
      </c>
      <c r="AQ27" s="309">
        <v>0</v>
      </c>
      <c r="AR27" s="311">
        <f t="shared" si="0"/>
        <v>18</v>
      </c>
      <c r="AS27" s="311">
        <f t="shared" si="1"/>
        <v>18</v>
      </c>
      <c r="AT27" s="311">
        <f t="shared" si="2"/>
        <v>0</v>
      </c>
      <c r="AU27" s="99"/>
      <c r="AV27" s="297">
        <v>12</v>
      </c>
      <c r="AW27" s="264">
        <v>2</v>
      </c>
    </row>
    <row r="28" spans="2:49" ht="25.5" x14ac:dyDescent="0.25">
      <c r="B28" s="399">
        <v>43350.026828703703</v>
      </c>
      <c r="C28" s="400">
        <v>188</v>
      </c>
      <c r="D28" s="263" t="s">
        <v>380</v>
      </c>
      <c r="E28" s="263" t="s">
        <v>39</v>
      </c>
      <c r="F28" s="263" t="s">
        <v>658</v>
      </c>
      <c r="H28" s="428">
        <v>495</v>
      </c>
      <c r="I28" s="436" t="s">
        <v>627</v>
      </c>
      <c r="J28" s="429"/>
      <c r="K28" s="429">
        <v>2</v>
      </c>
      <c r="L28" s="429">
        <v>2</v>
      </c>
      <c r="N28" s="289" t="s">
        <v>183</v>
      </c>
      <c r="O28" s="289">
        <v>455</v>
      </c>
      <c r="P28" s="214" t="s">
        <v>428</v>
      </c>
      <c r="Q28" s="309">
        <v>1</v>
      </c>
      <c r="R28" s="309"/>
      <c r="S28" s="309">
        <v>2</v>
      </c>
      <c r="T28" s="309">
        <v>1</v>
      </c>
      <c r="U28" s="309">
        <v>6</v>
      </c>
      <c r="V28" s="309">
        <v>3</v>
      </c>
      <c r="W28" s="309">
        <v>1</v>
      </c>
      <c r="X28" s="309">
        <v>2</v>
      </c>
      <c r="Y28" s="309">
        <v>2</v>
      </c>
      <c r="Z28" s="309">
        <v>1</v>
      </c>
      <c r="AA28" s="309">
        <v>0</v>
      </c>
      <c r="AB28" s="309">
        <v>0</v>
      </c>
      <c r="AC28" s="309">
        <v>0</v>
      </c>
      <c r="AD28" s="309">
        <v>1</v>
      </c>
      <c r="AE28" s="309">
        <v>1</v>
      </c>
      <c r="AF28" s="309">
        <v>0</v>
      </c>
      <c r="AG28" s="309">
        <v>1</v>
      </c>
      <c r="AH28" s="309">
        <v>2</v>
      </c>
      <c r="AI28" s="309">
        <v>4</v>
      </c>
      <c r="AJ28" s="309">
        <v>2</v>
      </c>
      <c r="AK28" s="309">
        <v>1</v>
      </c>
      <c r="AL28" s="309">
        <v>1</v>
      </c>
      <c r="AM28" s="309">
        <v>0</v>
      </c>
      <c r="AN28" s="309">
        <v>0</v>
      </c>
      <c r="AO28" s="309">
        <v>2</v>
      </c>
      <c r="AP28" s="309">
        <v>2</v>
      </c>
      <c r="AQ28" s="309">
        <v>0</v>
      </c>
      <c r="AR28" s="311">
        <f t="shared" si="0"/>
        <v>18</v>
      </c>
      <c r="AS28" s="311">
        <f t="shared" si="1"/>
        <v>9</v>
      </c>
      <c r="AT28" s="311">
        <f t="shared" si="2"/>
        <v>9</v>
      </c>
      <c r="AU28" s="99"/>
      <c r="AV28" s="297">
        <v>8</v>
      </c>
      <c r="AW28" s="264">
        <v>4</v>
      </c>
    </row>
    <row r="29" spans="2:49" x14ac:dyDescent="0.25">
      <c r="B29" s="399">
        <v>43350.679768518516</v>
      </c>
      <c r="C29" s="400">
        <v>507</v>
      </c>
      <c r="D29" s="263" t="s">
        <v>656</v>
      </c>
      <c r="E29" s="263" t="s">
        <v>7</v>
      </c>
      <c r="F29" s="263" t="s">
        <v>2</v>
      </c>
      <c r="H29" s="428">
        <v>183</v>
      </c>
      <c r="I29" s="436" t="s">
        <v>632</v>
      </c>
      <c r="J29" s="429">
        <v>4</v>
      </c>
      <c r="K29" s="429"/>
      <c r="L29" s="429">
        <v>4</v>
      </c>
      <c r="N29" s="312" t="s">
        <v>39</v>
      </c>
      <c r="O29" s="313">
        <v>189</v>
      </c>
      <c r="P29" s="214" t="s">
        <v>40</v>
      </c>
      <c r="Q29" s="309">
        <v>1</v>
      </c>
      <c r="R29" s="309">
        <v>1</v>
      </c>
      <c r="S29" s="309">
        <v>2</v>
      </c>
      <c r="T29" s="309">
        <v>5</v>
      </c>
      <c r="U29" s="309">
        <v>2</v>
      </c>
      <c r="V29" s="309">
        <v>1</v>
      </c>
      <c r="W29" s="309">
        <v>1</v>
      </c>
      <c r="X29" s="309">
        <v>3</v>
      </c>
      <c r="Y29" s="309">
        <v>2</v>
      </c>
      <c r="Z29" s="309">
        <v>0</v>
      </c>
      <c r="AA29" s="309">
        <v>1</v>
      </c>
      <c r="AB29" s="309">
        <v>0</v>
      </c>
      <c r="AC29" s="309">
        <v>1</v>
      </c>
      <c r="AD29" s="309">
        <v>0</v>
      </c>
      <c r="AE29" s="309">
        <v>2</v>
      </c>
      <c r="AF29" s="309">
        <v>0</v>
      </c>
      <c r="AG29" s="309">
        <v>5</v>
      </c>
      <c r="AH29" s="309">
        <v>0</v>
      </c>
      <c r="AI29" s="309">
        <v>2</v>
      </c>
      <c r="AJ29" s="309">
        <v>0</v>
      </c>
      <c r="AK29" s="309">
        <v>1</v>
      </c>
      <c r="AL29" s="309">
        <v>1</v>
      </c>
      <c r="AM29" s="309">
        <v>0</v>
      </c>
      <c r="AN29" s="309">
        <v>1</v>
      </c>
      <c r="AO29" s="309">
        <v>2</v>
      </c>
      <c r="AP29" s="309">
        <v>0</v>
      </c>
      <c r="AQ29" s="309">
        <v>2</v>
      </c>
      <c r="AR29" s="311">
        <f t="shared" si="0"/>
        <v>18</v>
      </c>
      <c r="AS29" s="311">
        <f t="shared" si="1"/>
        <v>2</v>
      </c>
      <c r="AT29" s="311">
        <f t="shared" si="2"/>
        <v>16</v>
      </c>
      <c r="AU29" s="99"/>
      <c r="AV29" s="297">
        <v>17</v>
      </c>
      <c r="AW29" s="264">
        <v>3</v>
      </c>
    </row>
    <row r="30" spans="2:49" ht="25.5" x14ac:dyDescent="0.25">
      <c r="B30" s="399">
        <v>43350.73233796296</v>
      </c>
      <c r="C30" s="400">
        <v>459</v>
      </c>
      <c r="D30" s="263" t="s">
        <v>696</v>
      </c>
      <c r="E30" s="263" t="s">
        <v>343</v>
      </c>
      <c r="F30" s="263" t="s">
        <v>1</v>
      </c>
      <c r="H30" s="428">
        <v>382</v>
      </c>
      <c r="I30" s="436" t="s">
        <v>395</v>
      </c>
      <c r="J30" s="429">
        <v>3</v>
      </c>
      <c r="K30" s="429"/>
      <c r="L30" s="429">
        <v>3</v>
      </c>
      <c r="N30" s="289" t="s">
        <v>7</v>
      </c>
      <c r="O30" s="289">
        <v>262</v>
      </c>
      <c r="P30" s="214" t="s">
        <v>157</v>
      </c>
      <c r="Q30" s="309">
        <v>4</v>
      </c>
      <c r="R30" s="309">
        <v>1</v>
      </c>
      <c r="S30" s="309">
        <v>1</v>
      </c>
      <c r="T30" s="309">
        <v>2</v>
      </c>
      <c r="U30" s="309">
        <v>2</v>
      </c>
      <c r="V30" s="309"/>
      <c r="W30" s="309">
        <v>4</v>
      </c>
      <c r="X30" s="309">
        <v>1</v>
      </c>
      <c r="Y30" s="309">
        <v>2</v>
      </c>
      <c r="Z30" s="309">
        <v>0</v>
      </c>
      <c r="AA30" s="309">
        <v>4</v>
      </c>
      <c r="AB30" s="309">
        <v>0</v>
      </c>
      <c r="AC30" s="309">
        <v>1</v>
      </c>
      <c r="AD30" s="309">
        <v>0</v>
      </c>
      <c r="AE30" s="309">
        <v>1</v>
      </c>
      <c r="AF30" s="309">
        <v>0</v>
      </c>
      <c r="AG30" s="309">
        <v>2</v>
      </c>
      <c r="AH30" s="309">
        <v>0</v>
      </c>
      <c r="AI30" s="309">
        <v>2</v>
      </c>
      <c r="AJ30" s="309"/>
      <c r="AK30" s="309"/>
      <c r="AL30" s="309">
        <v>0</v>
      </c>
      <c r="AM30" s="309">
        <v>4</v>
      </c>
      <c r="AN30" s="309">
        <v>0</v>
      </c>
      <c r="AO30" s="309">
        <v>1</v>
      </c>
      <c r="AP30" s="309">
        <v>0</v>
      </c>
      <c r="AQ30" s="309">
        <v>2</v>
      </c>
      <c r="AR30" s="311">
        <f t="shared" si="0"/>
        <v>17</v>
      </c>
      <c r="AS30" s="311">
        <f t="shared" si="1"/>
        <v>0</v>
      </c>
      <c r="AT30" s="311">
        <f t="shared" si="2"/>
        <v>17</v>
      </c>
      <c r="AU30" s="99"/>
      <c r="AV30" s="297">
        <v>13</v>
      </c>
      <c r="AW30" s="264">
        <v>1</v>
      </c>
    </row>
    <row r="31" spans="2:49" ht="25.5" x14ac:dyDescent="0.25">
      <c r="B31" s="399">
        <v>43350.74490740741</v>
      </c>
      <c r="C31" s="400">
        <v>395</v>
      </c>
      <c r="D31" s="263" t="s">
        <v>698</v>
      </c>
      <c r="E31" s="263" t="s">
        <v>343</v>
      </c>
      <c r="F31" s="263" t="s">
        <v>560</v>
      </c>
      <c r="H31" s="427">
        <v>172</v>
      </c>
      <c r="I31" s="436" t="s">
        <v>375</v>
      </c>
      <c r="J31" s="429"/>
      <c r="K31" s="429">
        <v>1</v>
      </c>
      <c r="L31" s="429">
        <v>1</v>
      </c>
      <c r="N31" s="314" t="s">
        <v>103</v>
      </c>
      <c r="O31" s="289">
        <v>460</v>
      </c>
      <c r="P31" s="214" t="s">
        <v>354</v>
      </c>
      <c r="Q31" s="309">
        <v>2</v>
      </c>
      <c r="R31" s="309">
        <v>1</v>
      </c>
      <c r="S31" s="309"/>
      <c r="T31" s="309">
        <v>3</v>
      </c>
      <c r="U31" s="309">
        <v>2</v>
      </c>
      <c r="V31" s="309">
        <v>3</v>
      </c>
      <c r="W31" s="309">
        <v>2</v>
      </c>
      <c r="X31" s="309">
        <v>2</v>
      </c>
      <c r="Y31" s="309">
        <v>2</v>
      </c>
      <c r="Z31" s="309">
        <v>2</v>
      </c>
      <c r="AA31" s="309">
        <v>0</v>
      </c>
      <c r="AB31" s="309">
        <v>1</v>
      </c>
      <c r="AC31" s="309">
        <v>0</v>
      </c>
      <c r="AD31" s="309">
        <v>0</v>
      </c>
      <c r="AE31" s="309">
        <v>0</v>
      </c>
      <c r="AF31" s="309">
        <v>3</v>
      </c>
      <c r="AG31" s="309">
        <v>0</v>
      </c>
      <c r="AH31" s="309">
        <v>2</v>
      </c>
      <c r="AI31" s="309">
        <v>0</v>
      </c>
      <c r="AJ31" s="309">
        <v>3</v>
      </c>
      <c r="AK31" s="309">
        <v>0</v>
      </c>
      <c r="AL31" s="309">
        <v>2</v>
      </c>
      <c r="AM31" s="309">
        <v>0</v>
      </c>
      <c r="AN31" s="309">
        <v>1</v>
      </c>
      <c r="AO31" s="309">
        <v>1</v>
      </c>
      <c r="AP31" s="309">
        <v>2</v>
      </c>
      <c r="AQ31" s="309">
        <v>0</v>
      </c>
      <c r="AR31" s="311">
        <f t="shared" si="0"/>
        <v>17</v>
      </c>
      <c r="AS31" s="311">
        <f t="shared" si="1"/>
        <v>16</v>
      </c>
      <c r="AT31" s="311">
        <f t="shared" si="2"/>
        <v>1</v>
      </c>
      <c r="AU31" s="99"/>
      <c r="AV31" s="297">
        <v>16</v>
      </c>
      <c r="AW31" s="264">
        <v>2</v>
      </c>
    </row>
    <row r="32" spans="2:49" ht="24" x14ac:dyDescent="0.25">
      <c r="B32" s="399">
        <v>43350.822662037041</v>
      </c>
      <c r="C32" s="400">
        <v>258</v>
      </c>
      <c r="D32" s="263" t="s">
        <v>477</v>
      </c>
      <c r="E32" s="263" t="s">
        <v>39</v>
      </c>
      <c r="F32" s="263" t="s">
        <v>1</v>
      </c>
      <c r="H32" s="427">
        <v>251</v>
      </c>
      <c r="I32" s="436" t="s">
        <v>710</v>
      </c>
      <c r="J32" s="429"/>
      <c r="K32" s="429">
        <v>1</v>
      </c>
      <c r="L32" s="429">
        <v>1</v>
      </c>
      <c r="N32" s="289" t="s">
        <v>343</v>
      </c>
      <c r="O32" s="289">
        <v>495</v>
      </c>
      <c r="P32" s="214" t="s">
        <v>517</v>
      </c>
      <c r="Q32" s="309">
        <v>0</v>
      </c>
      <c r="R32" s="314"/>
      <c r="S32" s="309"/>
      <c r="T32" s="309">
        <v>0</v>
      </c>
      <c r="U32" s="309">
        <v>6</v>
      </c>
      <c r="V32" s="309">
        <v>1</v>
      </c>
      <c r="W32" s="309">
        <v>5</v>
      </c>
      <c r="X32" s="309">
        <v>3</v>
      </c>
      <c r="Y32" s="309">
        <v>2</v>
      </c>
      <c r="Z32" s="309">
        <v>0</v>
      </c>
      <c r="AA32" s="309">
        <v>0</v>
      </c>
      <c r="AB32" s="309">
        <v>0</v>
      </c>
      <c r="AC32" s="309">
        <v>0</v>
      </c>
      <c r="AD32" s="309">
        <v>0</v>
      </c>
      <c r="AE32" s="309">
        <v>0</v>
      </c>
      <c r="AF32" s="309">
        <v>0</v>
      </c>
      <c r="AG32" s="309">
        <v>0</v>
      </c>
      <c r="AH32" s="309">
        <v>4</v>
      </c>
      <c r="AI32" s="309">
        <v>2</v>
      </c>
      <c r="AJ32" s="309">
        <v>1</v>
      </c>
      <c r="AK32" s="309">
        <v>0</v>
      </c>
      <c r="AL32" s="309">
        <v>5</v>
      </c>
      <c r="AM32" s="309">
        <v>0</v>
      </c>
      <c r="AN32" s="309">
        <v>2</v>
      </c>
      <c r="AO32" s="309">
        <v>1</v>
      </c>
      <c r="AP32" s="309">
        <v>0</v>
      </c>
      <c r="AQ32" s="309">
        <v>2</v>
      </c>
      <c r="AR32" s="311">
        <f t="shared" si="0"/>
        <v>17</v>
      </c>
      <c r="AS32" s="311">
        <f t="shared" si="1"/>
        <v>12</v>
      </c>
      <c r="AT32" s="311">
        <f t="shared" si="2"/>
        <v>5</v>
      </c>
      <c r="AU32" s="99"/>
      <c r="AV32" s="297">
        <v>26</v>
      </c>
      <c r="AW32" s="264">
        <v>1</v>
      </c>
    </row>
    <row r="33" spans="2:50" ht="38.25" x14ac:dyDescent="0.25">
      <c r="B33" s="399">
        <v>43350.885833333334</v>
      </c>
      <c r="C33" s="400">
        <v>458</v>
      </c>
      <c r="D33" s="263" t="s">
        <v>628</v>
      </c>
      <c r="E33" s="263" t="s">
        <v>343</v>
      </c>
      <c r="F33" s="263" t="s">
        <v>2</v>
      </c>
      <c r="H33" s="427">
        <v>262</v>
      </c>
      <c r="I33" s="436" t="s">
        <v>379</v>
      </c>
      <c r="J33" s="429"/>
      <c r="K33" s="429">
        <v>2</v>
      </c>
      <c r="L33" s="429">
        <v>2</v>
      </c>
      <c r="N33" s="289" t="s">
        <v>7</v>
      </c>
      <c r="O33" s="289">
        <v>505</v>
      </c>
      <c r="P33" s="214" t="s">
        <v>443</v>
      </c>
      <c r="Q33" s="309">
        <v>1</v>
      </c>
      <c r="R33" s="309">
        <v>3</v>
      </c>
      <c r="S33" s="309">
        <v>3</v>
      </c>
      <c r="T33" s="309">
        <v>2</v>
      </c>
      <c r="U33" s="309">
        <v>1</v>
      </c>
      <c r="V33" s="309">
        <v>6</v>
      </c>
      <c r="W33" s="309">
        <v>0</v>
      </c>
      <c r="X33" s="309">
        <v>0</v>
      </c>
      <c r="Y33" s="309">
        <v>0</v>
      </c>
      <c r="Z33" s="309">
        <v>0</v>
      </c>
      <c r="AA33" s="309">
        <v>1</v>
      </c>
      <c r="AB33" s="309">
        <v>3</v>
      </c>
      <c r="AC33" s="309">
        <v>0</v>
      </c>
      <c r="AD33" s="309">
        <v>3</v>
      </c>
      <c r="AE33" s="309">
        <v>0</v>
      </c>
      <c r="AF33" s="309">
        <v>2</v>
      </c>
      <c r="AG33" s="309">
        <v>0</v>
      </c>
      <c r="AH33" s="309">
        <v>1</v>
      </c>
      <c r="AI33" s="309">
        <v>0</v>
      </c>
      <c r="AJ33" s="309">
        <v>5</v>
      </c>
      <c r="AK33" s="309">
        <v>1</v>
      </c>
      <c r="AL33" s="309">
        <v>0</v>
      </c>
      <c r="AM33" s="309">
        <v>0</v>
      </c>
      <c r="AN33" s="309">
        <v>0</v>
      </c>
      <c r="AO33" s="309">
        <v>0</v>
      </c>
      <c r="AP33" s="309">
        <v>0</v>
      </c>
      <c r="AQ33" s="309">
        <v>0</v>
      </c>
      <c r="AR33" s="311">
        <f t="shared" si="0"/>
        <v>16</v>
      </c>
      <c r="AS33" s="311">
        <f t="shared" si="1"/>
        <v>14</v>
      </c>
      <c r="AT33" s="311">
        <f t="shared" si="2"/>
        <v>2</v>
      </c>
      <c r="AU33" s="99"/>
      <c r="AV33" s="297">
        <v>28</v>
      </c>
      <c r="AW33" s="264">
        <v>2</v>
      </c>
    </row>
    <row r="34" spans="2:50" ht="25.5" x14ac:dyDescent="0.25">
      <c r="B34" s="399">
        <v>43350.919652777775</v>
      </c>
      <c r="C34" s="400">
        <v>458</v>
      </c>
      <c r="D34" s="263" t="s">
        <v>628</v>
      </c>
      <c r="E34" s="263" t="s">
        <v>343</v>
      </c>
      <c r="F34" s="263" t="s">
        <v>1</v>
      </c>
      <c r="H34" s="427">
        <v>200</v>
      </c>
      <c r="I34" s="436" t="s">
        <v>387</v>
      </c>
      <c r="J34" s="429"/>
      <c r="K34" s="429">
        <v>2</v>
      </c>
      <c r="L34" s="429">
        <v>2</v>
      </c>
      <c r="N34" s="312" t="s">
        <v>103</v>
      </c>
      <c r="O34" s="313">
        <v>131</v>
      </c>
      <c r="P34" s="214" t="s">
        <v>104</v>
      </c>
      <c r="Q34" s="309">
        <v>0</v>
      </c>
      <c r="R34" s="309"/>
      <c r="S34" s="309"/>
      <c r="T34" s="309">
        <v>0</v>
      </c>
      <c r="U34" s="309">
        <v>9</v>
      </c>
      <c r="V34" s="309">
        <v>2</v>
      </c>
      <c r="W34" s="309">
        <v>4</v>
      </c>
      <c r="X34" s="309">
        <v>1</v>
      </c>
      <c r="Y34" s="309">
        <v>0</v>
      </c>
      <c r="Z34" s="309">
        <v>0</v>
      </c>
      <c r="AA34" s="309">
        <v>0</v>
      </c>
      <c r="AB34" s="309">
        <v>0</v>
      </c>
      <c r="AC34" s="309">
        <v>0</v>
      </c>
      <c r="AD34" s="309">
        <v>0</v>
      </c>
      <c r="AE34" s="309">
        <v>0</v>
      </c>
      <c r="AF34" s="309">
        <v>0</v>
      </c>
      <c r="AG34" s="309">
        <v>0</v>
      </c>
      <c r="AH34" s="309">
        <v>0</v>
      </c>
      <c r="AI34" s="309">
        <v>9</v>
      </c>
      <c r="AJ34" s="309">
        <v>0</v>
      </c>
      <c r="AK34" s="309">
        <v>2</v>
      </c>
      <c r="AL34" s="309">
        <v>2</v>
      </c>
      <c r="AM34" s="309">
        <v>2</v>
      </c>
      <c r="AN34" s="309">
        <v>1</v>
      </c>
      <c r="AO34" s="309">
        <v>0</v>
      </c>
      <c r="AP34" s="309">
        <v>0</v>
      </c>
      <c r="AQ34" s="309">
        <v>0</v>
      </c>
      <c r="AR34" s="311">
        <f t="shared" si="0"/>
        <v>16</v>
      </c>
      <c r="AS34" s="311">
        <f t="shared" si="1"/>
        <v>3</v>
      </c>
      <c r="AT34" s="311">
        <f t="shared" si="2"/>
        <v>13</v>
      </c>
      <c r="AU34" s="99"/>
      <c r="AV34" s="297">
        <v>18</v>
      </c>
      <c r="AW34" s="264">
        <v>4</v>
      </c>
    </row>
    <row r="35" spans="2:50" ht="25.5" x14ac:dyDescent="0.25">
      <c r="B35" s="399">
        <v>43351.002418981479</v>
      </c>
      <c r="C35" s="400">
        <v>226</v>
      </c>
      <c r="D35" s="263" t="s">
        <v>386</v>
      </c>
      <c r="E35" s="263" t="s">
        <v>7</v>
      </c>
      <c r="F35" s="263" t="s">
        <v>1</v>
      </c>
      <c r="H35" s="427">
        <v>126</v>
      </c>
      <c r="I35" s="436" t="s">
        <v>473</v>
      </c>
      <c r="J35" s="429">
        <v>1</v>
      </c>
      <c r="K35" s="429">
        <v>1</v>
      </c>
      <c r="L35" s="429">
        <v>2</v>
      </c>
      <c r="N35" s="289" t="s">
        <v>7</v>
      </c>
      <c r="O35" s="289">
        <v>511</v>
      </c>
      <c r="P35" s="214" t="s">
        <v>444</v>
      </c>
      <c r="Q35" s="309">
        <v>0</v>
      </c>
      <c r="R35" s="309">
        <v>1</v>
      </c>
      <c r="S35" s="309">
        <v>4</v>
      </c>
      <c r="T35" s="309">
        <v>3</v>
      </c>
      <c r="U35" s="309">
        <v>3</v>
      </c>
      <c r="V35" s="309">
        <v>4</v>
      </c>
      <c r="W35" s="309">
        <v>0</v>
      </c>
      <c r="X35" s="309">
        <v>0</v>
      </c>
      <c r="Y35" s="309">
        <v>0</v>
      </c>
      <c r="Z35" s="309">
        <v>0</v>
      </c>
      <c r="AA35" s="309">
        <v>0</v>
      </c>
      <c r="AB35" s="309">
        <v>0</v>
      </c>
      <c r="AC35" s="309">
        <v>1</v>
      </c>
      <c r="AD35" s="309">
        <v>0</v>
      </c>
      <c r="AE35" s="309">
        <v>4</v>
      </c>
      <c r="AF35" s="309">
        <v>0</v>
      </c>
      <c r="AG35" s="309">
        <v>3</v>
      </c>
      <c r="AH35" s="309">
        <v>0</v>
      </c>
      <c r="AI35" s="309">
        <v>3</v>
      </c>
      <c r="AJ35" s="309">
        <v>0</v>
      </c>
      <c r="AK35" s="309">
        <v>4</v>
      </c>
      <c r="AL35" s="309">
        <v>0</v>
      </c>
      <c r="AM35" s="309">
        <v>0</v>
      </c>
      <c r="AN35" s="309">
        <v>0</v>
      </c>
      <c r="AO35" s="309">
        <v>0</v>
      </c>
      <c r="AP35" s="309">
        <v>0</v>
      </c>
      <c r="AQ35" s="309">
        <v>0</v>
      </c>
      <c r="AR35" s="311">
        <f t="shared" si="0"/>
        <v>15</v>
      </c>
      <c r="AS35" s="311">
        <f t="shared" si="1"/>
        <v>0</v>
      </c>
      <c r="AT35" s="311">
        <f t="shared" si="2"/>
        <v>15</v>
      </c>
      <c r="AU35" s="99"/>
      <c r="AV35" s="297">
        <v>9</v>
      </c>
      <c r="AW35" s="264">
        <v>6</v>
      </c>
    </row>
    <row r="36" spans="2:50" x14ac:dyDescent="0.25">
      <c r="B36" s="399">
        <v>43351.551516203705</v>
      </c>
      <c r="C36" s="400">
        <v>176</v>
      </c>
      <c r="D36" s="263" t="s">
        <v>640</v>
      </c>
      <c r="E36" s="263" t="s">
        <v>29</v>
      </c>
      <c r="F36" s="263" t="s">
        <v>1</v>
      </c>
      <c r="H36" s="427">
        <v>97</v>
      </c>
      <c r="I36" s="436" t="s">
        <v>639</v>
      </c>
      <c r="J36" s="429"/>
      <c r="K36" s="429">
        <v>3</v>
      </c>
      <c r="L36" s="429">
        <v>3</v>
      </c>
      <c r="N36" s="312" t="s">
        <v>7</v>
      </c>
      <c r="O36" s="313">
        <v>167</v>
      </c>
      <c r="P36" s="214" t="s">
        <v>98</v>
      </c>
      <c r="Q36" s="309">
        <v>0</v>
      </c>
      <c r="R36" s="309">
        <v>2</v>
      </c>
      <c r="S36" s="309"/>
      <c r="T36" s="309">
        <v>3</v>
      </c>
      <c r="U36" s="309">
        <v>3</v>
      </c>
      <c r="V36" s="309">
        <v>2</v>
      </c>
      <c r="W36" s="309">
        <v>2</v>
      </c>
      <c r="X36" s="309">
        <v>3</v>
      </c>
      <c r="Y36" s="309">
        <v>0</v>
      </c>
      <c r="Z36" s="309">
        <v>0</v>
      </c>
      <c r="AA36" s="309">
        <v>0</v>
      </c>
      <c r="AB36" s="309">
        <v>0</v>
      </c>
      <c r="AC36" s="309">
        <v>2</v>
      </c>
      <c r="AD36" s="309">
        <v>0</v>
      </c>
      <c r="AE36" s="309">
        <v>0</v>
      </c>
      <c r="AF36" s="309">
        <v>2</v>
      </c>
      <c r="AG36" s="309">
        <v>1</v>
      </c>
      <c r="AH36" s="309">
        <v>3</v>
      </c>
      <c r="AI36" s="309">
        <v>0</v>
      </c>
      <c r="AJ36" s="309">
        <v>2</v>
      </c>
      <c r="AK36" s="309">
        <v>0</v>
      </c>
      <c r="AL36" s="309">
        <v>1</v>
      </c>
      <c r="AM36" s="309">
        <v>1</v>
      </c>
      <c r="AN36" s="309">
        <v>3</v>
      </c>
      <c r="AO36" s="309">
        <v>0</v>
      </c>
      <c r="AP36" s="309">
        <v>0</v>
      </c>
      <c r="AQ36" s="309">
        <v>0</v>
      </c>
      <c r="AR36" s="311">
        <f t="shared" si="0"/>
        <v>15</v>
      </c>
      <c r="AS36" s="311">
        <f t="shared" si="1"/>
        <v>11</v>
      </c>
      <c r="AT36" s="311">
        <f t="shared" si="2"/>
        <v>4</v>
      </c>
      <c r="AU36" s="99"/>
      <c r="AV36" s="297">
        <v>11</v>
      </c>
      <c r="AW36" s="264">
        <v>3</v>
      </c>
    </row>
    <row r="37" spans="2:50" x14ac:dyDescent="0.25">
      <c r="B37" s="399">
        <v>43351.615706018521</v>
      </c>
      <c r="C37" s="400">
        <v>161</v>
      </c>
      <c r="D37" s="263" t="s">
        <v>382</v>
      </c>
      <c r="E37" s="263" t="s">
        <v>34</v>
      </c>
      <c r="F37" s="263" t="s">
        <v>1</v>
      </c>
      <c r="H37" s="427">
        <v>454</v>
      </c>
      <c r="I37" s="436" t="s">
        <v>645</v>
      </c>
      <c r="J37" s="429"/>
      <c r="K37" s="429">
        <v>1</v>
      </c>
      <c r="L37" s="429">
        <v>1</v>
      </c>
      <c r="N37" s="289" t="s">
        <v>34</v>
      </c>
      <c r="O37" s="289">
        <v>200</v>
      </c>
      <c r="P37" s="214" t="s">
        <v>170</v>
      </c>
      <c r="Q37" s="309">
        <v>6</v>
      </c>
      <c r="R37" s="309">
        <v>4</v>
      </c>
      <c r="S37" s="309">
        <v>1</v>
      </c>
      <c r="T37" s="309">
        <v>0</v>
      </c>
      <c r="U37" s="309"/>
      <c r="V37" s="309"/>
      <c r="W37" s="309">
        <v>1</v>
      </c>
      <c r="X37" s="309">
        <v>1</v>
      </c>
      <c r="Y37" s="309">
        <v>2</v>
      </c>
      <c r="Z37" s="309">
        <v>1</v>
      </c>
      <c r="AA37" s="309">
        <v>5</v>
      </c>
      <c r="AB37" s="309">
        <v>0</v>
      </c>
      <c r="AC37" s="309">
        <v>4</v>
      </c>
      <c r="AD37" s="309">
        <v>0</v>
      </c>
      <c r="AE37" s="309">
        <v>1</v>
      </c>
      <c r="AF37" s="309">
        <v>0</v>
      </c>
      <c r="AG37" s="309">
        <v>0</v>
      </c>
      <c r="AH37" s="309"/>
      <c r="AI37" s="309"/>
      <c r="AJ37" s="309"/>
      <c r="AK37" s="309"/>
      <c r="AL37" s="309">
        <v>0</v>
      </c>
      <c r="AM37" s="309">
        <v>1</v>
      </c>
      <c r="AN37" s="309">
        <v>1</v>
      </c>
      <c r="AO37" s="309">
        <v>0</v>
      </c>
      <c r="AP37" s="309">
        <v>0</v>
      </c>
      <c r="AQ37" s="309">
        <v>2</v>
      </c>
      <c r="AR37" s="311">
        <f t="shared" si="0"/>
        <v>15</v>
      </c>
      <c r="AS37" s="311">
        <f t="shared" si="1"/>
        <v>2</v>
      </c>
      <c r="AT37" s="311">
        <f t="shared" si="2"/>
        <v>13</v>
      </c>
      <c r="AU37" s="99"/>
      <c r="AV37" s="297">
        <v>64</v>
      </c>
      <c r="AW37" s="264">
        <v>1</v>
      </c>
    </row>
    <row r="38" spans="2:50" x14ac:dyDescent="0.25">
      <c r="B38" s="399">
        <v>43351.635150462964</v>
      </c>
      <c r="C38" s="400">
        <v>451</v>
      </c>
      <c r="D38" s="263" t="s">
        <v>377</v>
      </c>
      <c r="E38" s="263" t="s">
        <v>7</v>
      </c>
      <c r="F38" s="263" t="s">
        <v>2</v>
      </c>
      <c r="H38" s="427">
        <v>163</v>
      </c>
      <c r="I38" s="436" t="s">
        <v>372</v>
      </c>
      <c r="J38" s="429">
        <v>2</v>
      </c>
      <c r="K38" s="429"/>
      <c r="L38" s="429">
        <v>2</v>
      </c>
      <c r="N38" s="312" t="s">
        <v>48</v>
      </c>
      <c r="O38" s="313">
        <v>143</v>
      </c>
      <c r="P38" s="214" t="s">
        <v>49</v>
      </c>
      <c r="Q38" s="309">
        <v>1</v>
      </c>
      <c r="R38" s="309">
        <v>1</v>
      </c>
      <c r="S38" s="309">
        <v>3</v>
      </c>
      <c r="T38" s="309">
        <v>4</v>
      </c>
      <c r="U38" s="309">
        <v>1</v>
      </c>
      <c r="V38" s="309"/>
      <c r="W38" s="309">
        <v>0</v>
      </c>
      <c r="X38" s="309">
        <v>0</v>
      </c>
      <c r="Y38" s="309">
        <v>4</v>
      </c>
      <c r="Z38" s="309">
        <v>0</v>
      </c>
      <c r="AA38" s="309">
        <v>1</v>
      </c>
      <c r="AB38" s="309">
        <v>0</v>
      </c>
      <c r="AC38" s="309">
        <v>1</v>
      </c>
      <c r="AD38" s="309">
        <v>1</v>
      </c>
      <c r="AE38" s="309">
        <v>2</v>
      </c>
      <c r="AF38" s="309">
        <v>3</v>
      </c>
      <c r="AG38" s="309">
        <v>1</v>
      </c>
      <c r="AH38" s="309">
        <v>0</v>
      </c>
      <c r="AI38" s="309">
        <v>1</v>
      </c>
      <c r="AJ38" s="309"/>
      <c r="AK38" s="309"/>
      <c r="AL38" s="309">
        <v>0</v>
      </c>
      <c r="AM38" s="309">
        <v>0</v>
      </c>
      <c r="AN38" s="309">
        <v>0</v>
      </c>
      <c r="AO38" s="309">
        <v>0</v>
      </c>
      <c r="AP38" s="309">
        <v>4</v>
      </c>
      <c r="AQ38" s="309">
        <v>0</v>
      </c>
      <c r="AR38" s="311">
        <f t="shared" si="0"/>
        <v>14</v>
      </c>
      <c r="AS38" s="311">
        <f t="shared" si="1"/>
        <v>8</v>
      </c>
      <c r="AT38" s="311">
        <f t="shared" si="2"/>
        <v>6</v>
      </c>
      <c r="AU38" s="99"/>
      <c r="AV38" s="297">
        <v>34</v>
      </c>
      <c r="AW38" s="264">
        <v>1</v>
      </c>
    </row>
    <row r="39" spans="2:50" ht="25.5" x14ac:dyDescent="0.25">
      <c r="B39" s="399">
        <v>43351.704282407409</v>
      </c>
      <c r="C39" s="400">
        <v>184</v>
      </c>
      <c r="D39" s="263" t="s">
        <v>699</v>
      </c>
      <c r="E39" s="263" t="s">
        <v>41</v>
      </c>
      <c r="F39" s="263" t="s">
        <v>1</v>
      </c>
      <c r="H39" s="427">
        <v>516</v>
      </c>
      <c r="I39" s="436" t="s">
        <v>703</v>
      </c>
      <c r="J39" s="429"/>
      <c r="K39" s="429">
        <v>3</v>
      </c>
      <c r="L39" s="429">
        <v>3</v>
      </c>
      <c r="N39" s="312" t="s">
        <v>29</v>
      </c>
      <c r="O39" s="313">
        <v>183</v>
      </c>
      <c r="P39" s="214" t="s">
        <v>31</v>
      </c>
      <c r="Q39" s="309">
        <v>0</v>
      </c>
      <c r="R39" s="309"/>
      <c r="S39" s="309"/>
      <c r="T39" s="309">
        <v>0</v>
      </c>
      <c r="U39" s="309">
        <v>2</v>
      </c>
      <c r="V39" s="309">
        <v>1</v>
      </c>
      <c r="W39" s="309">
        <v>5</v>
      </c>
      <c r="X39" s="309">
        <v>2</v>
      </c>
      <c r="Y39" s="309">
        <v>4</v>
      </c>
      <c r="Z39" s="309">
        <v>0</v>
      </c>
      <c r="AA39" s="309">
        <v>0</v>
      </c>
      <c r="AB39" s="309">
        <v>0</v>
      </c>
      <c r="AC39" s="309">
        <v>0</v>
      </c>
      <c r="AD39" s="309">
        <v>0</v>
      </c>
      <c r="AE39" s="309">
        <v>0</v>
      </c>
      <c r="AF39" s="309">
        <v>0</v>
      </c>
      <c r="AG39" s="309">
        <v>0</v>
      </c>
      <c r="AH39" s="309">
        <v>0</v>
      </c>
      <c r="AI39" s="309">
        <v>2</v>
      </c>
      <c r="AJ39" s="309">
        <v>1</v>
      </c>
      <c r="AK39" s="309">
        <v>0</v>
      </c>
      <c r="AL39" s="309">
        <v>3</v>
      </c>
      <c r="AM39" s="309">
        <v>2</v>
      </c>
      <c r="AN39" s="309">
        <v>2</v>
      </c>
      <c r="AO39" s="309">
        <v>0</v>
      </c>
      <c r="AP39" s="309">
        <v>4</v>
      </c>
      <c r="AQ39" s="309">
        <v>0</v>
      </c>
      <c r="AR39" s="311">
        <f t="shared" si="0"/>
        <v>14</v>
      </c>
      <c r="AS39" s="311">
        <f t="shared" si="1"/>
        <v>10</v>
      </c>
      <c r="AT39" s="311">
        <f t="shared" si="2"/>
        <v>4</v>
      </c>
      <c r="AU39" s="99"/>
      <c r="AV39" s="297">
        <v>27</v>
      </c>
      <c r="AW39" s="264">
        <v>1</v>
      </c>
    </row>
    <row r="40" spans="2:50" ht="25.5" x14ac:dyDescent="0.25">
      <c r="B40" s="399">
        <v>43351.739884259259</v>
      </c>
      <c r="C40" s="400">
        <v>496</v>
      </c>
      <c r="D40" s="263" t="s">
        <v>700</v>
      </c>
      <c r="E40" s="263" t="s">
        <v>7</v>
      </c>
      <c r="F40" s="263" t="s">
        <v>2</v>
      </c>
      <c r="H40" s="427">
        <v>496</v>
      </c>
      <c r="I40" s="436" t="s">
        <v>700</v>
      </c>
      <c r="J40" s="429">
        <v>1</v>
      </c>
      <c r="K40" s="429"/>
      <c r="L40" s="429">
        <v>1</v>
      </c>
      <c r="N40" s="312" t="s">
        <v>39</v>
      </c>
      <c r="O40" s="313">
        <v>120</v>
      </c>
      <c r="P40" s="214" t="s">
        <v>102</v>
      </c>
      <c r="Q40" s="309">
        <v>0</v>
      </c>
      <c r="R40" s="309">
        <v>1</v>
      </c>
      <c r="S40" s="309">
        <v>1</v>
      </c>
      <c r="T40" s="309">
        <v>0</v>
      </c>
      <c r="U40" s="309">
        <v>4</v>
      </c>
      <c r="V40" s="309">
        <v>2</v>
      </c>
      <c r="W40" s="309">
        <v>0</v>
      </c>
      <c r="X40" s="309">
        <v>2</v>
      </c>
      <c r="Y40" s="309">
        <v>3</v>
      </c>
      <c r="Z40" s="309">
        <v>0</v>
      </c>
      <c r="AA40" s="309">
        <v>0</v>
      </c>
      <c r="AB40" s="309">
        <v>0</v>
      </c>
      <c r="AC40" s="309">
        <v>1</v>
      </c>
      <c r="AD40" s="309">
        <v>0</v>
      </c>
      <c r="AE40" s="309">
        <v>1</v>
      </c>
      <c r="AF40" s="309">
        <v>0</v>
      </c>
      <c r="AG40" s="309">
        <v>0</v>
      </c>
      <c r="AH40" s="309">
        <v>0</v>
      </c>
      <c r="AI40" s="309">
        <v>4</v>
      </c>
      <c r="AJ40" s="309">
        <v>0</v>
      </c>
      <c r="AK40" s="309">
        <v>2</v>
      </c>
      <c r="AL40" s="309">
        <v>0</v>
      </c>
      <c r="AM40" s="309">
        <v>0</v>
      </c>
      <c r="AN40" s="309">
        <v>0</v>
      </c>
      <c r="AO40" s="309">
        <v>2</v>
      </c>
      <c r="AP40" s="309">
        <v>1</v>
      </c>
      <c r="AQ40" s="309">
        <v>2</v>
      </c>
      <c r="AR40" s="311">
        <f t="shared" si="0"/>
        <v>13</v>
      </c>
      <c r="AS40" s="311">
        <f t="shared" si="1"/>
        <v>1</v>
      </c>
      <c r="AT40" s="311">
        <f t="shared" si="2"/>
        <v>12</v>
      </c>
      <c r="AU40" s="99"/>
      <c r="AV40" s="297">
        <v>24</v>
      </c>
      <c r="AW40" s="264">
        <v>1</v>
      </c>
    </row>
    <row r="41" spans="2:50" ht="38.25" x14ac:dyDescent="0.25">
      <c r="B41" s="399">
        <v>43351.760868055557</v>
      </c>
      <c r="C41" s="400">
        <v>261</v>
      </c>
      <c r="D41" s="263" t="s">
        <v>695</v>
      </c>
      <c r="E41" s="263" t="s">
        <v>7</v>
      </c>
      <c r="F41" s="263" t="s">
        <v>1</v>
      </c>
      <c r="H41" s="427">
        <v>261</v>
      </c>
      <c r="I41" s="436" t="s">
        <v>695</v>
      </c>
      <c r="J41" s="429"/>
      <c r="K41" s="429">
        <v>3</v>
      </c>
      <c r="L41" s="429">
        <v>3</v>
      </c>
      <c r="N41" s="312" t="s">
        <v>7</v>
      </c>
      <c r="O41" s="289">
        <v>464</v>
      </c>
      <c r="P41" s="214" t="s">
        <v>365</v>
      </c>
      <c r="Q41" s="309">
        <v>2</v>
      </c>
      <c r="R41" s="309">
        <v>4</v>
      </c>
      <c r="S41" s="309">
        <v>5</v>
      </c>
      <c r="T41" s="309">
        <v>0</v>
      </c>
      <c r="U41" s="309"/>
      <c r="V41" s="309"/>
      <c r="W41" s="309">
        <v>1</v>
      </c>
      <c r="X41" s="309">
        <v>0</v>
      </c>
      <c r="Y41" s="309">
        <v>0</v>
      </c>
      <c r="Z41" s="309">
        <v>2</v>
      </c>
      <c r="AA41" s="309">
        <v>0</v>
      </c>
      <c r="AB41" s="309">
        <v>3</v>
      </c>
      <c r="AC41" s="309">
        <v>1</v>
      </c>
      <c r="AD41" s="309">
        <v>4</v>
      </c>
      <c r="AE41" s="309">
        <v>1</v>
      </c>
      <c r="AF41" s="309">
        <v>0</v>
      </c>
      <c r="AG41" s="309">
        <v>0</v>
      </c>
      <c r="AH41" s="309"/>
      <c r="AI41" s="309"/>
      <c r="AJ41" s="309"/>
      <c r="AK41" s="309"/>
      <c r="AL41" s="309">
        <v>1</v>
      </c>
      <c r="AM41" s="309">
        <v>0</v>
      </c>
      <c r="AN41" s="309">
        <v>0</v>
      </c>
      <c r="AO41" s="309">
        <v>0</v>
      </c>
      <c r="AP41" s="309">
        <v>0</v>
      </c>
      <c r="AQ41" s="309">
        <v>0</v>
      </c>
      <c r="AR41" s="311">
        <f t="shared" si="0"/>
        <v>12</v>
      </c>
      <c r="AS41" s="311">
        <f t="shared" si="1"/>
        <v>10</v>
      </c>
      <c r="AT41" s="311">
        <f t="shared" si="2"/>
        <v>2</v>
      </c>
      <c r="AU41" s="99"/>
      <c r="AV41" s="297">
        <v>21</v>
      </c>
      <c r="AW41" s="264">
        <v>2</v>
      </c>
    </row>
    <row r="42" spans="2:50" ht="25.5" x14ac:dyDescent="0.25">
      <c r="B42" s="399">
        <v>43351.796655092592</v>
      </c>
      <c r="C42" s="400">
        <v>253</v>
      </c>
      <c r="D42" s="263" t="s">
        <v>701</v>
      </c>
      <c r="E42" s="263" t="s">
        <v>7</v>
      </c>
      <c r="F42" s="263" t="s">
        <v>560</v>
      </c>
      <c r="H42" s="427">
        <v>459</v>
      </c>
      <c r="I42" s="436" t="s">
        <v>696</v>
      </c>
      <c r="J42" s="429"/>
      <c r="K42" s="429">
        <v>9</v>
      </c>
      <c r="L42" s="429">
        <v>9</v>
      </c>
      <c r="N42" s="289" t="s">
        <v>7</v>
      </c>
      <c r="O42" s="289">
        <v>383</v>
      </c>
      <c r="P42" s="214" t="s">
        <v>135</v>
      </c>
      <c r="Q42" s="309">
        <v>1</v>
      </c>
      <c r="R42" s="309"/>
      <c r="S42" s="309">
        <v>1</v>
      </c>
      <c r="T42" s="309">
        <v>1</v>
      </c>
      <c r="U42" s="309">
        <v>3</v>
      </c>
      <c r="V42" s="309">
        <v>1</v>
      </c>
      <c r="W42" s="309">
        <v>1</v>
      </c>
      <c r="X42" s="309">
        <v>3</v>
      </c>
      <c r="Y42" s="309">
        <v>1</v>
      </c>
      <c r="Z42" s="309">
        <v>1</v>
      </c>
      <c r="AA42" s="309">
        <v>0</v>
      </c>
      <c r="AB42" s="309">
        <v>0</v>
      </c>
      <c r="AC42" s="309">
        <v>0</v>
      </c>
      <c r="AD42" s="309">
        <v>0</v>
      </c>
      <c r="AE42" s="309">
        <v>1</v>
      </c>
      <c r="AF42" s="309">
        <v>1</v>
      </c>
      <c r="AG42" s="309">
        <v>0</v>
      </c>
      <c r="AH42" s="309">
        <v>2</v>
      </c>
      <c r="AI42" s="309">
        <v>1</v>
      </c>
      <c r="AJ42" s="309">
        <v>0</v>
      </c>
      <c r="AK42" s="309">
        <v>1</v>
      </c>
      <c r="AL42" s="309">
        <v>1</v>
      </c>
      <c r="AM42" s="309">
        <v>0</v>
      </c>
      <c r="AN42" s="309">
        <v>0</v>
      </c>
      <c r="AO42" s="309">
        <v>3</v>
      </c>
      <c r="AP42" s="309">
        <v>1</v>
      </c>
      <c r="AQ42" s="309">
        <v>0</v>
      </c>
      <c r="AR42" s="311">
        <f t="shared" si="0"/>
        <v>12</v>
      </c>
      <c r="AS42" s="311">
        <f t="shared" si="1"/>
        <v>6</v>
      </c>
      <c r="AT42" s="311">
        <f t="shared" si="2"/>
        <v>6</v>
      </c>
      <c r="AU42" s="99"/>
      <c r="AV42" s="297">
        <v>14</v>
      </c>
      <c r="AW42" s="264">
        <v>2</v>
      </c>
    </row>
    <row r="43" spans="2:50" ht="38.25" x14ac:dyDescent="0.25">
      <c r="B43" s="399">
        <v>43351.845300925925</v>
      </c>
      <c r="C43" s="400">
        <v>297</v>
      </c>
      <c r="D43" s="263" t="s">
        <v>657</v>
      </c>
      <c r="E43" s="263" t="s">
        <v>19</v>
      </c>
      <c r="F43" s="263" t="s">
        <v>2</v>
      </c>
      <c r="H43" s="427">
        <v>258</v>
      </c>
      <c r="I43" s="436" t="s">
        <v>477</v>
      </c>
      <c r="J43" s="429"/>
      <c r="K43" s="429">
        <v>1</v>
      </c>
      <c r="L43" s="429">
        <v>1</v>
      </c>
      <c r="N43" s="289" t="s">
        <v>7</v>
      </c>
      <c r="O43" s="289">
        <v>110</v>
      </c>
      <c r="P43" s="214" t="s">
        <v>90</v>
      </c>
      <c r="Q43" s="309">
        <v>0</v>
      </c>
      <c r="R43" s="309">
        <v>2</v>
      </c>
      <c r="S43" s="309">
        <v>3</v>
      </c>
      <c r="T43" s="309">
        <v>0</v>
      </c>
      <c r="U43" s="309">
        <v>2</v>
      </c>
      <c r="V43" s="309">
        <v>1</v>
      </c>
      <c r="W43" s="309">
        <v>2</v>
      </c>
      <c r="X43" s="309">
        <v>0</v>
      </c>
      <c r="Y43" s="309">
        <v>1</v>
      </c>
      <c r="Z43" s="309">
        <v>0</v>
      </c>
      <c r="AA43" s="309">
        <v>0</v>
      </c>
      <c r="AB43" s="309">
        <v>0</v>
      </c>
      <c r="AC43" s="309">
        <v>2</v>
      </c>
      <c r="AD43" s="309">
        <v>0</v>
      </c>
      <c r="AE43" s="309">
        <v>3</v>
      </c>
      <c r="AF43" s="309">
        <v>0</v>
      </c>
      <c r="AG43" s="309">
        <v>0</v>
      </c>
      <c r="AH43" s="309">
        <v>1</v>
      </c>
      <c r="AI43" s="309">
        <v>1</v>
      </c>
      <c r="AJ43" s="309">
        <v>0</v>
      </c>
      <c r="AK43" s="309">
        <v>1</v>
      </c>
      <c r="AL43" s="309">
        <v>0</v>
      </c>
      <c r="AM43" s="309">
        <v>2</v>
      </c>
      <c r="AN43" s="309">
        <v>0</v>
      </c>
      <c r="AO43" s="309">
        <v>0</v>
      </c>
      <c r="AP43" s="309">
        <v>0</v>
      </c>
      <c r="AQ43" s="309">
        <v>1</v>
      </c>
      <c r="AR43" s="311">
        <f t="shared" si="0"/>
        <v>11</v>
      </c>
      <c r="AS43" s="311">
        <f t="shared" si="1"/>
        <v>1</v>
      </c>
      <c r="AT43" s="311">
        <f t="shared" si="2"/>
        <v>10</v>
      </c>
      <c r="AU43" s="99"/>
      <c r="AV43" s="297" t="s">
        <v>3</v>
      </c>
      <c r="AW43" s="264">
        <v>230</v>
      </c>
    </row>
    <row r="44" spans="2:50" ht="25.5" x14ac:dyDescent="0.25">
      <c r="B44" s="399">
        <v>43351.910046296296</v>
      </c>
      <c r="C44" s="400">
        <v>556</v>
      </c>
      <c r="D44" s="263" t="s">
        <v>702</v>
      </c>
      <c r="E44" s="263" t="s">
        <v>34</v>
      </c>
      <c r="F44" s="263" t="s">
        <v>2</v>
      </c>
      <c r="H44" s="427">
        <v>556</v>
      </c>
      <c r="I44" s="436" t="s">
        <v>702</v>
      </c>
      <c r="J44" s="429">
        <v>1</v>
      </c>
      <c r="K44" s="429"/>
      <c r="L44" s="429">
        <v>1</v>
      </c>
      <c r="N44" s="312" t="s">
        <v>7</v>
      </c>
      <c r="O44" s="289">
        <v>469</v>
      </c>
      <c r="P44" s="214" t="s">
        <v>364</v>
      </c>
      <c r="Q44" s="309">
        <v>0</v>
      </c>
      <c r="R44" s="309">
        <v>1</v>
      </c>
      <c r="S44" s="309"/>
      <c r="T44" s="309">
        <v>2</v>
      </c>
      <c r="U44" s="309">
        <v>1</v>
      </c>
      <c r="V44" s="309">
        <v>1</v>
      </c>
      <c r="W44" s="309">
        <v>3</v>
      </c>
      <c r="X44" s="309">
        <v>1</v>
      </c>
      <c r="Y44" s="309">
        <v>2</v>
      </c>
      <c r="Z44" s="309">
        <v>0</v>
      </c>
      <c r="AA44" s="309">
        <v>0</v>
      </c>
      <c r="AB44" s="309">
        <v>0</v>
      </c>
      <c r="AC44" s="309">
        <v>1</v>
      </c>
      <c r="AD44" s="309">
        <v>0</v>
      </c>
      <c r="AE44" s="309">
        <v>0</v>
      </c>
      <c r="AF44" s="309">
        <v>1</v>
      </c>
      <c r="AG44" s="309">
        <v>1</v>
      </c>
      <c r="AH44" s="309">
        <v>1</v>
      </c>
      <c r="AI44" s="309">
        <v>0</v>
      </c>
      <c r="AJ44" s="309">
        <v>1</v>
      </c>
      <c r="AK44" s="309">
        <v>0</v>
      </c>
      <c r="AL44" s="309">
        <v>3</v>
      </c>
      <c r="AM44" s="309">
        <v>0</v>
      </c>
      <c r="AN44" s="309">
        <v>1</v>
      </c>
      <c r="AO44" s="309">
        <v>0</v>
      </c>
      <c r="AP44" s="309">
        <v>2</v>
      </c>
      <c r="AQ44" s="309">
        <v>0</v>
      </c>
      <c r="AR44" s="311">
        <f t="shared" si="0"/>
        <v>11</v>
      </c>
      <c r="AS44" s="311">
        <f t="shared" si="1"/>
        <v>9</v>
      </c>
      <c r="AT44" s="311">
        <f t="shared" si="2"/>
        <v>2</v>
      </c>
      <c r="AU44" s="99"/>
    </row>
    <row r="45" spans="2:50" ht="25.5" x14ac:dyDescent="0.25">
      <c r="B45" s="399">
        <v>43352.022141203706</v>
      </c>
      <c r="C45" s="400">
        <v>226</v>
      </c>
      <c r="D45" s="263" t="s">
        <v>386</v>
      </c>
      <c r="E45" s="263" t="s">
        <v>7</v>
      </c>
      <c r="F45" s="263" t="s">
        <v>2</v>
      </c>
      <c r="H45" s="427">
        <v>120</v>
      </c>
      <c r="I45" s="436" t="s">
        <v>396</v>
      </c>
      <c r="J45" s="429">
        <v>1</v>
      </c>
      <c r="K45" s="429">
        <v>2</v>
      </c>
      <c r="L45" s="429">
        <v>3</v>
      </c>
      <c r="N45" s="312" t="s">
        <v>7</v>
      </c>
      <c r="O45" s="313">
        <v>367</v>
      </c>
      <c r="P45" s="214" t="s">
        <v>61</v>
      </c>
      <c r="Q45" s="309">
        <v>1</v>
      </c>
      <c r="R45" s="309"/>
      <c r="S45" s="309">
        <v>1</v>
      </c>
      <c r="T45" s="309">
        <v>4</v>
      </c>
      <c r="U45" s="309">
        <v>1</v>
      </c>
      <c r="V45" s="309"/>
      <c r="W45" s="309">
        <v>0</v>
      </c>
      <c r="X45" s="309">
        <v>2</v>
      </c>
      <c r="Y45" s="309">
        <v>2</v>
      </c>
      <c r="Z45" s="309">
        <v>1</v>
      </c>
      <c r="AA45" s="309">
        <v>0</v>
      </c>
      <c r="AB45" s="309">
        <v>0</v>
      </c>
      <c r="AC45" s="309">
        <v>0</v>
      </c>
      <c r="AD45" s="309">
        <v>1</v>
      </c>
      <c r="AE45" s="309">
        <v>0</v>
      </c>
      <c r="AF45" s="309">
        <v>2</v>
      </c>
      <c r="AG45" s="309">
        <v>2</v>
      </c>
      <c r="AH45" s="309">
        <v>1</v>
      </c>
      <c r="AI45" s="309">
        <v>0</v>
      </c>
      <c r="AJ45" s="309"/>
      <c r="AK45" s="309"/>
      <c r="AL45" s="309">
        <v>0</v>
      </c>
      <c r="AM45" s="309">
        <v>0</v>
      </c>
      <c r="AN45" s="309">
        <v>1</v>
      </c>
      <c r="AO45" s="309">
        <v>1</v>
      </c>
      <c r="AP45" s="309">
        <v>2</v>
      </c>
      <c r="AQ45" s="309">
        <v>0</v>
      </c>
      <c r="AR45" s="311">
        <f t="shared" si="0"/>
        <v>11</v>
      </c>
      <c r="AS45" s="311">
        <f t="shared" si="1"/>
        <v>8</v>
      </c>
      <c r="AT45" s="311">
        <f t="shared" si="2"/>
        <v>3</v>
      </c>
      <c r="AU45" s="99"/>
    </row>
    <row r="46" spans="2:50" ht="24" x14ac:dyDescent="0.25">
      <c r="B46" s="399">
        <v>43352.881608796299</v>
      </c>
      <c r="C46" s="400">
        <v>252</v>
      </c>
      <c r="D46" s="263" t="s">
        <v>370</v>
      </c>
      <c r="E46" s="263" t="s">
        <v>7</v>
      </c>
      <c r="F46" s="263" t="s">
        <v>1</v>
      </c>
      <c r="H46" s="427">
        <v>367</v>
      </c>
      <c r="I46" s="436" t="s">
        <v>393</v>
      </c>
      <c r="J46" s="429">
        <v>2</v>
      </c>
      <c r="K46" s="429"/>
      <c r="L46" s="429">
        <v>2</v>
      </c>
      <c r="N46" s="289" t="s">
        <v>7</v>
      </c>
      <c r="O46" s="289">
        <v>512</v>
      </c>
      <c r="P46" s="214" t="s">
        <v>468</v>
      </c>
      <c r="Q46" s="309">
        <v>3</v>
      </c>
      <c r="R46" s="309"/>
      <c r="S46" s="309"/>
      <c r="T46" s="309">
        <v>1</v>
      </c>
      <c r="U46" s="309">
        <v>3</v>
      </c>
      <c r="V46" s="309">
        <v>3</v>
      </c>
      <c r="W46" s="309">
        <v>0</v>
      </c>
      <c r="X46" s="309">
        <v>0</v>
      </c>
      <c r="Y46" s="309">
        <v>0</v>
      </c>
      <c r="Z46" s="309">
        <v>2</v>
      </c>
      <c r="AA46" s="309">
        <v>1</v>
      </c>
      <c r="AB46" s="309">
        <v>0</v>
      </c>
      <c r="AC46" s="309">
        <v>0</v>
      </c>
      <c r="AD46" s="309">
        <v>0</v>
      </c>
      <c r="AE46" s="309">
        <v>0</v>
      </c>
      <c r="AF46" s="309">
        <v>1</v>
      </c>
      <c r="AG46" s="309">
        <v>0</v>
      </c>
      <c r="AH46" s="309">
        <v>1</v>
      </c>
      <c r="AI46" s="309">
        <v>2</v>
      </c>
      <c r="AJ46" s="309">
        <v>1</v>
      </c>
      <c r="AK46" s="309">
        <v>2</v>
      </c>
      <c r="AL46" s="309">
        <v>0</v>
      </c>
      <c r="AM46" s="309">
        <v>0</v>
      </c>
      <c r="AN46" s="309">
        <v>0</v>
      </c>
      <c r="AO46" s="309">
        <v>0</v>
      </c>
      <c r="AP46" s="309">
        <v>0</v>
      </c>
      <c r="AQ46" s="309">
        <v>0</v>
      </c>
      <c r="AR46" s="311">
        <f t="shared" si="0"/>
        <v>10</v>
      </c>
      <c r="AS46" s="311">
        <f t="shared" si="1"/>
        <v>5</v>
      </c>
      <c r="AT46" s="311">
        <f t="shared" si="2"/>
        <v>5</v>
      </c>
      <c r="AU46" s="99"/>
    </row>
    <row r="47" spans="2:50" x14ac:dyDescent="0.25">
      <c r="B47" s="399">
        <v>43352.9059375</v>
      </c>
      <c r="C47" s="400">
        <v>189</v>
      </c>
      <c r="D47" s="263" t="s">
        <v>455</v>
      </c>
      <c r="E47" s="263" t="s">
        <v>39</v>
      </c>
      <c r="F47" s="263" t="s">
        <v>1</v>
      </c>
      <c r="H47" s="427">
        <v>98</v>
      </c>
      <c r="I47" s="436" t="s">
        <v>693</v>
      </c>
      <c r="J47" s="429">
        <v>1</v>
      </c>
      <c r="K47" s="429">
        <v>2</v>
      </c>
      <c r="L47" s="429">
        <v>3</v>
      </c>
      <c r="N47" s="312" t="s">
        <v>12</v>
      </c>
      <c r="O47" s="313">
        <v>133</v>
      </c>
      <c r="P47" s="214" t="s">
        <v>13</v>
      </c>
      <c r="Q47" s="309">
        <v>0</v>
      </c>
      <c r="R47" s="309">
        <v>2</v>
      </c>
      <c r="S47" s="309">
        <v>2</v>
      </c>
      <c r="T47" s="309">
        <v>2</v>
      </c>
      <c r="U47" s="309">
        <v>1</v>
      </c>
      <c r="V47" s="309">
        <v>2</v>
      </c>
      <c r="W47" s="309">
        <v>1</v>
      </c>
      <c r="X47" s="309">
        <v>0</v>
      </c>
      <c r="Y47" s="309">
        <v>0</v>
      </c>
      <c r="Z47" s="309">
        <v>0</v>
      </c>
      <c r="AA47" s="309">
        <v>0</v>
      </c>
      <c r="AB47" s="309">
        <v>0</v>
      </c>
      <c r="AC47" s="309">
        <v>2</v>
      </c>
      <c r="AD47" s="309">
        <v>0</v>
      </c>
      <c r="AE47" s="309">
        <v>2</v>
      </c>
      <c r="AF47" s="309">
        <v>1</v>
      </c>
      <c r="AG47" s="309">
        <v>1</v>
      </c>
      <c r="AH47" s="309">
        <v>0</v>
      </c>
      <c r="AI47" s="309">
        <v>1</v>
      </c>
      <c r="AJ47" s="309">
        <v>0</v>
      </c>
      <c r="AK47" s="309">
        <v>2</v>
      </c>
      <c r="AL47" s="309">
        <v>0</v>
      </c>
      <c r="AM47" s="309">
        <v>1</v>
      </c>
      <c r="AN47" s="309">
        <v>0</v>
      </c>
      <c r="AO47" s="309">
        <v>0</v>
      </c>
      <c r="AP47" s="309">
        <v>0</v>
      </c>
      <c r="AQ47" s="309">
        <v>0</v>
      </c>
      <c r="AR47" s="311">
        <f t="shared" si="0"/>
        <v>10</v>
      </c>
      <c r="AS47" s="311">
        <f t="shared" si="1"/>
        <v>1</v>
      </c>
      <c r="AT47" s="311">
        <f t="shared" si="2"/>
        <v>9</v>
      </c>
      <c r="AU47" s="99"/>
    </row>
    <row r="48" spans="2:50" s="266" customFormat="1" ht="38.25" x14ac:dyDescent="0.25">
      <c r="B48" s="399">
        <v>43353.896469907406</v>
      </c>
      <c r="C48" s="400">
        <v>469</v>
      </c>
      <c r="D48" s="263" t="s">
        <v>402</v>
      </c>
      <c r="E48" s="263" t="s">
        <v>7</v>
      </c>
      <c r="F48" s="263" t="s">
        <v>2</v>
      </c>
      <c r="G48" s="37"/>
      <c r="H48" s="427">
        <v>188</v>
      </c>
      <c r="I48" s="436" t="s">
        <v>380</v>
      </c>
      <c r="J48" s="429"/>
      <c r="K48" s="429">
        <v>1</v>
      </c>
      <c r="L48" s="429">
        <v>1</v>
      </c>
      <c r="M48" s="51"/>
      <c r="N48" s="289" t="s">
        <v>29</v>
      </c>
      <c r="O48" s="289">
        <v>257</v>
      </c>
      <c r="P48" s="214" t="s">
        <v>144</v>
      </c>
      <c r="Q48" s="309">
        <v>1</v>
      </c>
      <c r="R48" s="309"/>
      <c r="S48" s="309">
        <v>1</v>
      </c>
      <c r="T48" s="309">
        <v>1</v>
      </c>
      <c r="U48" s="309">
        <v>1</v>
      </c>
      <c r="V48" s="309">
        <v>2</v>
      </c>
      <c r="W48" s="309">
        <v>2</v>
      </c>
      <c r="X48" s="309">
        <v>2</v>
      </c>
      <c r="Y48" s="309">
        <v>0</v>
      </c>
      <c r="Z48" s="309">
        <v>1</v>
      </c>
      <c r="AA48" s="309">
        <v>0</v>
      </c>
      <c r="AB48" s="309">
        <v>0</v>
      </c>
      <c r="AC48" s="309">
        <v>0</v>
      </c>
      <c r="AD48" s="309">
        <v>0</v>
      </c>
      <c r="AE48" s="309">
        <v>1</v>
      </c>
      <c r="AF48" s="309">
        <v>0</v>
      </c>
      <c r="AG48" s="309">
        <v>1</v>
      </c>
      <c r="AH48" s="309">
        <v>1</v>
      </c>
      <c r="AI48" s="309">
        <v>0</v>
      </c>
      <c r="AJ48" s="309">
        <v>1</v>
      </c>
      <c r="AK48" s="309">
        <v>1</v>
      </c>
      <c r="AL48" s="309">
        <v>1</v>
      </c>
      <c r="AM48" s="309">
        <v>1</v>
      </c>
      <c r="AN48" s="309">
        <v>1</v>
      </c>
      <c r="AO48" s="309">
        <v>1</v>
      </c>
      <c r="AP48" s="309">
        <v>0</v>
      </c>
      <c r="AQ48" s="309">
        <v>0</v>
      </c>
      <c r="AR48" s="311">
        <f t="shared" si="0"/>
        <v>10</v>
      </c>
      <c r="AS48" s="311">
        <f t="shared" si="1"/>
        <v>5</v>
      </c>
      <c r="AT48" s="311">
        <f t="shared" si="2"/>
        <v>5</v>
      </c>
      <c r="AU48" s="99"/>
      <c r="AX48" s="51"/>
    </row>
    <row r="49" spans="2:50" s="266" customFormat="1" ht="25.5" x14ac:dyDescent="0.25">
      <c r="B49" s="399">
        <v>43353.912962962961</v>
      </c>
      <c r="C49" s="400">
        <v>516</v>
      </c>
      <c r="D49" s="263" t="s">
        <v>703</v>
      </c>
      <c r="E49" s="263" t="s">
        <v>71</v>
      </c>
      <c r="F49" s="263" t="s">
        <v>1</v>
      </c>
      <c r="G49" s="37"/>
      <c r="H49" s="427">
        <v>385</v>
      </c>
      <c r="I49" s="436" t="s">
        <v>453</v>
      </c>
      <c r="J49" s="429"/>
      <c r="K49" s="429">
        <v>2</v>
      </c>
      <c r="L49" s="429">
        <v>2</v>
      </c>
      <c r="M49" s="51"/>
      <c r="N49" s="312" t="s">
        <v>7</v>
      </c>
      <c r="O49" s="289">
        <v>461</v>
      </c>
      <c r="P49" s="214" t="s">
        <v>356</v>
      </c>
      <c r="Q49" s="309">
        <v>1</v>
      </c>
      <c r="R49" s="309"/>
      <c r="S49" s="309"/>
      <c r="T49" s="309">
        <v>0</v>
      </c>
      <c r="U49" s="309">
        <v>1</v>
      </c>
      <c r="V49" s="309">
        <v>2</v>
      </c>
      <c r="W49" s="309">
        <v>2</v>
      </c>
      <c r="X49" s="309">
        <v>3</v>
      </c>
      <c r="Y49" s="309">
        <v>1</v>
      </c>
      <c r="Z49" s="309">
        <v>1</v>
      </c>
      <c r="AA49" s="309">
        <v>0</v>
      </c>
      <c r="AB49" s="309">
        <v>0</v>
      </c>
      <c r="AC49" s="309">
        <v>0</v>
      </c>
      <c r="AD49" s="309">
        <v>0</v>
      </c>
      <c r="AE49" s="309">
        <v>0</v>
      </c>
      <c r="AF49" s="309">
        <v>0</v>
      </c>
      <c r="AG49" s="309">
        <v>0</v>
      </c>
      <c r="AH49" s="309">
        <v>1</v>
      </c>
      <c r="AI49" s="309">
        <v>0</v>
      </c>
      <c r="AJ49" s="309">
        <v>2</v>
      </c>
      <c r="AK49" s="309">
        <v>0</v>
      </c>
      <c r="AL49" s="309">
        <v>2</v>
      </c>
      <c r="AM49" s="309">
        <v>0</v>
      </c>
      <c r="AN49" s="309">
        <v>3</v>
      </c>
      <c r="AO49" s="309">
        <v>0</v>
      </c>
      <c r="AP49" s="309">
        <v>1</v>
      </c>
      <c r="AQ49" s="309">
        <v>0</v>
      </c>
      <c r="AR49" s="311">
        <f t="shared" si="0"/>
        <v>10</v>
      </c>
      <c r="AS49" s="311">
        <f t="shared" si="1"/>
        <v>10</v>
      </c>
      <c r="AT49" s="311">
        <f t="shared" si="2"/>
        <v>0</v>
      </c>
      <c r="AU49" s="99"/>
      <c r="AX49" s="51"/>
    </row>
    <row r="50" spans="2:50" s="266" customFormat="1" ht="25.5" x14ac:dyDescent="0.25">
      <c r="B50" s="399">
        <v>43354.768182870372</v>
      </c>
      <c r="C50" s="400">
        <v>367</v>
      </c>
      <c r="D50" s="263" t="s">
        <v>393</v>
      </c>
      <c r="E50" s="263" t="s">
        <v>7</v>
      </c>
      <c r="F50" s="263" t="s">
        <v>2</v>
      </c>
      <c r="G50" s="37"/>
      <c r="H50" s="427">
        <v>494</v>
      </c>
      <c r="I50" s="436" t="s">
        <v>465</v>
      </c>
      <c r="J50" s="429"/>
      <c r="K50" s="429">
        <v>1</v>
      </c>
      <c r="L50" s="429">
        <v>1</v>
      </c>
      <c r="M50" s="51"/>
      <c r="N50" s="312" t="s">
        <v>19</v>
      </c>
      <c r="O50" s="313">
        <v>297</v>
      </c>
      <c r="P50" s="214" t="s">
        <v>85</v>
      </c>
      <c r="Q50" s="309">
        <v>2</v>
      </c>
      <c r="R50" s="309"/>
      <c r="S50" s="309">
        <v>3</v>
      </c>
      <c r="T50" s="309">
        <v>0</v>
      </c>
      <c r="U50" s="309"/>
      <c r="V50" s="309">
        <v>2</v>
      </c>
      <c r="W50" s="309">
        <v>1</v>
      </c>
      <c r="X50" s="309">
        <v>0</v>
      </c>
      <c r="Y50" s="309">
        <v>2</v>
      </c>
      <c r="Z50" s="309">
        <v>2</v>
      </c>
      <c r="AA50" s="309">
        <v>0</v>
      </c>
      <c r="AB50" s="309">
        <v>0</v>
      </c>
      <c r="AC50" s="309">
        <v>0</v>
      </c>
      <c r="AD50" s="309">
        <v>3</v>
      </c>
      <c r="AE50" s="309">
        <v>0</v>
      </c>
      <c r="AF50" s="309">
        <v>0</v>
      </c>
      <c r="AG50" s="309">
        <v>0</v>
      </c>
      <c r="AH50" s="309"/>
      <c r="AI50" s="309"/>
      <c r="AJ50" s="309">
        <v>2</v>
      </c>
      <c r="AK50" s="309">
        <v>0</v>
      </c>
      <c r="AL50" s="309">
        <v>1</v>
      </c>
      <c r="AM50" s="309">
        <v>0</v>
      </c>
      <c r="AN50" s="309">
        <v>0</v>
      </c>
      <c r="AO50" s="309">
        <v>0</v>
      </c>
      <c r="AP50" s="309">
        <v>1</v>
      </c>
      <c r="AQ50" s="309">
        <v>1</v>
      </c>
      <c r="AR50" s="311">
        <f t="shared" si="0"/>
        <v>10</v>
      </c>
      <c r="AS50" s="311">
        <f t="shared" si="1"/>
        <v>9</v>
      </c>
      <c r="AT50" s="311">
        <f t="shared" si="2"/>
        <v>1</v>
      </c>
      <c r="AU50" s="99"/>
      <c r="AX50" s="51"/>
    </row>
    <row r="51" spans="2:50" s="266" customFormat="1" ht="25.5" x14ac:dyDescent="0.25">
      <c r="B51" s="399">
        <v>43354.793981481482</v>
      </c>
      <c r="C51" s="400">
        <v>253</v>
      </c>
      <c r="D51" s="263" t="s">
        <v>701</v>
      </c>
      <c r="E51" s="263" t="s">
        <v>7</v>
      </c>
      <c r="F51" s="263" t="s">
        <v>1</v>
      </c>
      <c r="G51" s="37"/>
      <c r="H51" s="427">
        <v>309</v>
      </c>
      <c r="I51" s="436" t="s">
        <v>389</v>
      </c>
      <c r="J51" s="429"/>
      <c r="K51" s="429">
        <v>3</v>
      </c>
      <c r="L51" s="429">
        <v>3</v>
      </c>
      <c r="M51" s="51"/>
      <c r="N51" s="312" t="s">
        <v>7</v>
      </c>
      <c r="O51" s="313">
        <v>163</v>
      </c>
      <c r="P51" s="214" t="s">
        <v>84</v>
      </c>
      <c r="Q51" s="309">
        <v>0</v>
      </c>
      <c r="R51" s="309">
        <v>2</v>
      </c>
      <c r="S51" s="309"/>
      <c r="T51" s="309">
        <v>2</v>
      </c>
      <c r="U51" s="309"/>
      <c r="V51" s="309">
        <v>1</v>
      </c>
      <c r="W51" s="309">
        <v>0</v>
      </c>
      <c r="X51" s="309">
        <v>3</v>
      </c>
      <c r="Y51" s="309">
        <v>2</v>
      </c>
      <c r="Z51" s="309">
        <v>0</v>
      </c>
      <c r="AA51" s="309">
        <v>0</v>
      </c>
      <c r="AB51" s="309">
        <v>2</v>
      </c>
      <c r="AC51" s="309">
        <v>0</v>
      </c>
      <c r="AD51" s="309">
        <v>0</v>
      </c>
      <c r="AE51" s="309">
        <v>0</v>
      </c>
      <c r="AF51" s="309">
        <v>2</v>
      </c>
      <c r="AG51" s="309">
        <v>0</v>
      </c>
      <c r="AH51" s="309"/>
      <c r="AI51" s="309"/>
      <c r="AJ51" s="309">
        <v>0</v>
      </c>
      <c r="AK51" s="309">
        <v>1</v>
      </c>
      <c r="AL51" s="309">
        <v>0</v>
      </c>
      <c r="AM51" s="309">
        <v>0</v>
      </c>
      <c r="AN51" s="309">
        <v>3</v>
      </c>
      <c r="AO51" s="309">
        <v>0</v>
      </c>
      <c r="AP51" s="309">
        <v>2</v>
      </c>
      <c r="AQ51" s="309">
        <v>0</v>
      </c>
      <c r="AR51" s="311">
        <f t="shared" si="0"/>
        <v>10</v>
      </c>
      <c r="AS51" s="311">
        <f t="shared" si="1"/>
        <v>9</v>
      </c>
      <c r="AT51" s="311">
        <f t="shared" si="2"/>
        <v>1</v>
      </c>
      <c r="AU51" s="99"/>
      <c r="AX51" s="51"/>
    </row>
    <row r="52" spans="2:50" s="266" customFormat="1" ht="38.25" x14ac:dyDescent="0.25">
      <c r="B52" s="399">
        <v>43354.832928240743</v>
      </c>
      <c r="C52" s="400">
        <v>152</v>
      </c>
      <c r="D52" s="263" t="s">
        <v>654</v>
      </c>
      <c r="E52" s="263" t="s">
        <v>39</v>
      </c>
      <c r="F52" s="263" t="s">
        <v>1</v>
      </c>
      <c r="G52" s="37"/>
      <c r="H52" s="427">
        <v>253</v>
      </c>
      <c r="I52" s="436" t="s">
        <v>701</v>
      </c>
      <c r="J52" s="429"/>
      <c r="K52" s="429">
        <v>1</v>
      </c>
      <c r="L52" s="429">
        <v>1</v>
      </c>
      <c r="M52" s="51"/>
      <c r="N52" s="312" t="s">
        <v>7</v>
      </c>
      <c r="O52" s="313">
        <v>98</v>
      </c>
      <c r="P52" s="214" t="s">
        <v>16</v>
      </c>
      <c r="Q52" s="309">
        <v>1</v>
      </c>
      <c r="R52" s="309">
        <v>1</v>
      </c>
      <c r="S52" s="309">
        <v>1</v>
      </c>
      <c r="T52" s="309">
        <v>1</v>
      </c>
      <c r="U52" s="309">
        <v>1</v>
      </c>
      <c r="V52" s="309">
        <v>1</v>
      </c>
      <c r="W52" s="309">
        <v>0</v>
      </c>
      <c r="X52" s="309">
        <v>1</v>
      </c>
      <c r="Y52" s="309">
        <v>3</v>
      </c>
      <c r="Z52" s="309">
        <v>0</v>
      </c>
      <c r="AA52" s="309">
        <v>1</v>
      </c>
      <c r="AB52" s="309">
        <v>0</v>
      </c>
      <c r="AC52" s="309">
        <v>1</v>
      </c>
      <c r="AD52" s="309">
        <v>0</v>
      </c>
      <c r="AE52" s="309">
        <v>1</v>
      </c>
      <c r="AF52" s="309">
        <v>0</v>
      </c>
      <c r="AG52" s="309">
        <v>1</v>
      </c>
      <c r="AH52" s="309">
        <v>0</v>
      </c>
      <c r="AI52" s="309">
        <v>1</v>
      </c>
      <c r="AJ52" s="309">
        <v>0</v>
      </c>
      <c r="AK52" s="309">
        <v>1</v>
      </c>
      <c r="AL52" s="309">
        <v>0</v>
      </c>
      <c r="AM52" s="309">
        <v>0</v>
      </c>
      <c r="AN52" s="309">
        <v>0</v>
      </c>
      <c r="AO52" s="309">
        <v>1</v>
      </c>
      <c r="AP52" s="309">
        <v>1</v>
      </c>
      <c r="AQ52" s="309">
        <v>2</v>
      </c>
      <c r="AR52" s="311">
        <f t="shared" si="0"/>
        <v>10</v>
      </c>
      <c r="AS52" s="311">
        <f t="shared" si="1"/>
        <v>1</v>
      </c>
      <c r="AT52" s="311">
        <f t="shared" si="2"/>
        <v>9</v>
      </c>
      <c r="AU52" s="99"/>
      <c r="AX52" s="51"/>
    </row>
    <row r="53" spans="2:50" s="266" customFormat="1" ht="25.5" x14ac:dyDescent="0.25">
      <c r="B53" s="399">
        <v>43354.858703703707</v>
      </c>
      <c r="C53" s="400">
        <v>385</v>
      </c>
      <c r="D53" s="263" t="s">
        <v>453</v>
      </c>
      <c r="E53" s="263" t="s">
        <v>39</v>
      </c>
      <c r="F53" s="263" t="s">
        <v>1</v>
      </c>
      <c r="G53" s="37"/>
      <c r="H53" s="435">
        <v>168</v>
      </c>
      <c r="I53" s="436" t="s">
        <v>463</v>
      </c>
      <c r="J53" s="429"/>
      <c r="K53" s="429">
        <v>1</v>
      </c>
      <c r="L53" s="429">
        <v>1</v>
      </c>
      <c r="M53" s="51"/>
      <c r="N53" s="289" t="s">
        <v>7</v>
      </c>
      <c r="O53" s="289">
        <v>265</v>
      </c>
      <c r="P53" s="214" t="s">
        <v>154</v>
      </c>
      <c r="Q53" s="309">
        <v>2</v>
      </c>
      <c r="R53" s="309">
        <v>2</v>
      </c>
      <c r="S53" s="309">
        <v>1</v>
      </c>
      <c r="T53" s="309">
        <v>0</v>
      </c>
      <c r="U53" s="309">
        <v>2</v>
      </c>
      <c r="V53" s="309"/>
      <c r="W53" s="309">
        <v>1</v>
      </c>
      <c r="X53" s="309">
        <v>1</v>
      </c>
      <c r="Y53" s="309">
        <v>0</v>
      </c>
      <c r="Z53" s="309">
        <v>2</v>
      </c>
      <c r="AA53" s="309">
        <v>0</v>
      </c>
      <c r="AB53" s="309">
        <v>2</v>
      </c>
      <c r="AC53" s="309">
        <v>0</v>
      </c>
      <c r="AD53" s="309">
        <v>1</v>
      </c>
      <c r="AE53" s="309">
        <v>0</v>
      </c>
      <c r="AF53" s="309">
        <v>0</v>
      </c>
      <c r="AG53" s="309">
        <v>0</v>
      </c>
      <c r="AH53" s="309">
        <v>1</v>
      </c>
      <c r="AI53" s="309">
        <v>1</v>
      </c>
      <c r="AJ53" s="309"/>
      <c r="AK53" s="309"/>
      <c r="AL53" s="309">
        <v>0</v>
      </c>
      <c r="AM53" s="309">
        <v>1</v>
      </c>
      <c r="AN53" s="309">
        <v>1</v>
      </c>
      <c r="AO53" s="309">
        <v>0</v>
      </c>
      <c r="AP53" s="309">
        <v>0</v>
      </c>
      <c r="AQ53" s="309">
        <v>0</v>
      </c>
      <c r="AR53" s="311">
        <f t="shared" si="0"/>
        <v>9</v>
      </c>
      <c r="AS53" s="311">
        <f t="shared" si="1"/>
        <v>7</v>
      </c>
      <c r="AT53" s="311">
        <f t="shared" si="2"/>
        <v>2</v>
      </c>
      <c r="AU53" s="99"/>
      <c r="AX53" s="51"/>
    </row>
    <row r="54" spans="2:50" s="266" customFormat="1" ht="25.5" x14ac:dyDescent="0.25">
      <c r="B54" s="399">
        <v>43354.861909722225</v>
      </c>
      <c r="C54" s="400">
        <v>262</v>
      </c>
      <c r="D54" s="263" t="s">
        <v>379</v>
      </c>
      <c r="E54" s="263" t="s">
        <v>7</v>
      </c>
      <c r="F54" s="263" t="s">
        <v>1</v>
      </c>
      <c r="G54" s="37"/>
      <c r="H54" s="435">
        <v>297</v>
      </c>
      <c r="I54" s="436" t="s">
        <v>657</v>
      </c>
      <c r="J54" s="429">
        <v>1</v>
      </c>
      <c r="K54" s="429">
        <v>1</v>
      </c>
      <c r="L54" s="429">
        <v>2</v>
      </c>
      <c r="M54" s="51"/>
      <c r="N54" s="289" t="s">
        <v>7</v>
      </c>
      <c r="O54" s="289">
        <v>506</v>
      </c>
      <c r="P54" s="214" t="s">
        <v>445</v>
      </c>
      <c r="Q54" s="309">
        <v>0</v>
      </c>
      <c r="R54" s="309">
        <v>1</v>
      </c>
      <c r="S54" s="309">
        <v>2</v>
      </c>
      <c r="T54" s="309">
        <v>2</v>
      </c>
      <c r="U54" s="309"/>
      <c r="V54" s="309">
        <v>1</v>
      </c>
      <c r="W54" s="309">
        <v>1</v>
      </c>
      <c r="X54" s="309">
        <v>2</v>
      </c>
      <c r="Y54" s="309">
        <v>0</v>
      </c>
      <c r="Z54" s="309">
        <v>0</v>
      </c>
      <c r="AA54" s="309">
        <v>0</v>
      </c>
      <c r="AB54" s="309">
        <v>1</v>
      </c>
      <c r="AC54" s="309">
        <v>0</v>
      </c>
      <c r="AD54" s="309">
        <v>2</v>
      </c>
      <c r="AE54" s="309">
        <v>0</v>
      </c>
      <c r="AF54" s="309">
        <v>1</v>
      </c>
      <c r="AG54" s="309">
        <v>1</v>
      </c>
      <c r="AH54" s="309"/>
      <c r="AI54" s="309"/>
      <c r="AJ54" s="309">
        <v>1</v>
      </c>
      <c r="AK54" s="309">
        <v>0</v>
      </c>
      <c r="AL54" s="309">
        <v>1</v>
      </c>
      <c r="AM54" s="309">
        <v>0</v>
      </c>
      <c r="AN54" s="309">
        <v>1</v>
      </c>
      <c r="AO54" s="309">
        <v>1</v>
      </c>
      <c r="AP54" s="309">
        <v>0</v>
      </c>
      <c r="AQ54" s="309">
        <v>0</v>
      </c>
      <c r="AR54" s="311">
        <f t="shared" si="0"/>
        <v>9</v>
      </c>
      <c r="AS54" s="311">
        <f t="shared" si="1"/>
        <v>7</v>
      </c>
      <c r="AT54" s="311">
        <f t="shared" si="2"/>
        <v>2</v>
      </c>
      <c r="AU54" s="99"/>
      <c r="AX54" s="51"/>
    </row>
    <row r="55" spans="2:50" s="266" customFormat="1" ht="25.5" x14ac:dyDescent="0.25">
      <c r="B55" s="399">
        <v>43354.8747337963</v>
      </c>
      <c r="C55" s="400">
        <v>459</v>
      </c>
      <c r="D55" s="263" t="s">
        <v>696</v>
      </c>
      <c r="E55" s="263" t="s">
        <v>343</v>
      </c>
      <c r="F55" s="263" t="s">
        <v>1</v>
      </c>
      <c r="G55" s="37"/>
      <c r="H55" s="435">
        <v>561</v>
      </c>
      <c r="I55" s="436" t="s">
        <v>694</v>
      </c>
      <c r="J55" s="429">
        <v>1</v>
      </c>
      <c r="K55" s="429">
        <v>2</v>
      </c>
      <c r="L55" s="429">
        <v>3</v>
      </c>
      <c r="M55" s="51"/>
      <c r="N55" s="289" t="s">
        <v>7</v>
      </c>
      <c r="O55" s="289">
        <v>507</v>
      </c>
      <c r="P55" s="214" t="s">
        <v>467</v>
      </c>
      <c r="Q55" s="309">
        <v>0</v>
      </c>
      <c r="R55" s="309">
        <v>1</v>
      </c>
      <c r="S55" s="309">
        <v>1</v>
      </c>
      <c r="T55" s="309">
        <v>1</v>
      </c>
      <c r="U55" s="309">
        <v>2</v>
      </c>
      <c r="V55" s="309">
        <v>1</v>
      </c>
      <c r="W55" s="309">
        <v>2</v>
      </c>
      <c r="X55" s="309">
        <v>0</v>
      </c>
      <c r="Y55" s="309">
        <v>1</v>
      </c>
      <c r="Z55" s="309">
        <v>0</v>
      </c>
      <c r="AA55" s="309">
        <v>0</v>
      </c>
      <c r="AB55" s="309">
        <v>1</v>
      </c>
      <c r="AC55" s="309">
        <v>0</v>
      </c>
      <c r="AD55" s="309">
        <v>1</v>
      </c>
      <c r="AE55" s="309">
        <v>0</v>
      </c>
      <c r="AF55" s="309">
        <v>1</v>
      </c>
      <c r="AG55" s="309">
        <v>0</v>
      </c>
      <c r="AH55" s="309">
        <v>2</v>
      </c>
      <c r="AI55" s="309">
        <v>0</v>
      </c>
      <c r="AJ55" s="309">
        <v>0</v>
      </c>
      <c r="AK55" s="309">
        <v>1</v>
      </c>
      <c r="AL55" s="309">
        <v>1</v>
      </c>
      <c r="AM55" s="309">
        <v>1</v>
      </c>
      <c r="AN55" s="309">
        <v>0</v>
      </c>
      <c r="AO55" s="309">
        <v>0</v>
      </c>
      <c r="AP55" s="309">
        <v>1</v>
      </c>
      <c r="AQ55" s="309">
        <v>0</v>
      </c>
      <c r="AR55" s="311">
        <f t="shared" si="0"/>
        <v>9</v>
      </c>
      <c r="AS55" s="311">
        <f t="shared" si="1"/>
        <v>7</v>
      </c>
      <c r="AT55" s="311">
        <f t="shared" si="2"/>
        <v>2</v>
      </c>
      <c r="AU55" s="99"/>
      <c r="AX55" s="51"/>
    </row>
    <row r="56" spans="2:50" s="266" customFormat="1" ht="24" x14ac:dyDescent="0.25">
      <c r="B56" s="399">
        <v>43354.878842592596</v>
      </c>
      <c r="C56" s="400">
        <v>97</v>
      </c>
      <c r="D56" s="263" t="s">
        <v>639</v>
      </c>
      <c r="E56" s="263" t="s">
        <v>7</v>
      </c>
      <c r="F56" s="263" t="s">
        <v>1</v>
      </c>
      <c r="G56" s="37"/>
      <c r="H56" s="435">
        <v>457</v>
      </c>
      <c r="I56" s="436" t="s">
        <v>697</v>
      </c>
      <c r="J56" s="429"/>
      <c r="K56" s="429">
        <v>1</v>
      </c>
      <c r="L56" s="429">
        <v>1</v>
      </c>
      <c r="M56" s="51"/>
      <c r="N56" s="312" t="s">
        <v>19</v>
      </c>
      <c r="O56" s="313">
        <v>162</v>
      </c>
      <c r="P56" s="214" t="s">
        <v>20</v>
      </c>
      <c r="Q56" s="309">
        <v>0</v>
      </c>
      <c r="R56" s="309">
        <v>2</v>
      </c>
      <c r="S56" s="309">
        <v>1</v>
      </c>
      <c r="T56" s="309">
        <v>0</v>
      </c>
      <c r="U56" s="309">
        <v>1</v>
      </c>
      <c r="V56" s="309">
        <v>2</v>
      </c>
      <c r="W56" s="309">
        <v>2</v>
      </c>
      <c r="X56" s="309">
        <v>0</v>
      </c>
      <c r="Y56" s="309">
        <v>1</v>
      </c>
      <c r="Z56" s="309">
        <v>0</v>
      </c>
      <c r="AA56" s="309">
        <v>0</v>
      </c>
      <c r="AB56" s="309">
        <v>2</v>
      </c>
      <c r="AC56" s="309">
        <v>0</v>
      </c>
      <c r="AD56" s="309">
        <v>1</v>
      </c>
      <c r="AE56" s="309">
        <v>0</v>
      </c>
      <c r="AF56" s="309">
        <v>0</v>
      </c>
      <c r="AG56" s="309">
        <v>0</v>
      </c>
      <c r="AH56" s="309">
        <v>0</v>
      </c>
      <c r="AI56" s="309">
        <v>1</v>
      </c>
      <c r="AJ56" s="309">
        <v>2</v>
      </c>
      <c r="AK56" s="309">
        <v>0</v>
      </c>
      <c r="AL56" s="309">
        <v>2</v>
      </c>
      <c r="AM56" s="309">
        <v>0</v>
      </c>
      <c r="AN56" s="309">
        <v>0</v>
      </c>
      <c r="AO56" s="309">
        <v>0</v>
      </c>
      <c r="AP56" s="309">
        <v>1</v>
      </c>
      <c r="AQ56" s="309">
        <v>0</v>
      </c>
      <c r="AR56" s="311">
        <f t="shared" si="0"/>
        <v>9</v>
      </c>
      <c r="AS56" s="311">
        <f t="shared" si="1"/>
        <v>8</v>
      </c>
      <c r="AT56" s="311">
        <f t="shared" si="2"/>
        <v>1</v>
      </c>
      <c r="AU56" s="99"/>
      <c r="AX56" s="51"/>
    </row>
    <row r="57" spans="2:50" s="266" customFormat="1" ht="25.5" x14ac:dyDescent="0.25">
      <c r="B57" s="399">
        <v>43356.782164351855</v>
      </c>
      <c r="C57" s="400">
        <v>226</v>
      </c>
      <c r="D57" s="263" t="s">
        <v>386</v>
      </c>
      <c r="E57" s="263" t="s">
        <v>7</v>
      </c>
      <c r="F57" s="263" t="s">
        <v>1</v>
      </c>
      <c r="G57" s="37"/>
      <c r="H57" s="435">
        <v>507</v>
      </c>
      <c r="I57" s="436" t="s">
        <v>656</v>
      </c>
      <c r="J57" s="429">
        <v>1</v>
      </c>
      <c r="K57" s="429"/>
      <c r="L57" s="429">
        <v>1</v>
      </c>
      <c r="M57" s="51"/>
      <c r="N57" s="312" t="s">
        <v>39</v>
      </c>
      <c r="O57" s="313">
        <v>188</v>
      </c>
      <c r="P57" s="214" t="s">
        <v>121</v>
      </c>
      <c r="Q57" s="309">
        <v>0</v>
      </c>
      <c r="R57" s="309">
        <v>1</v>
      </c>
      <c r="S57" s="309"/>
      <c r="T57" s="309">
        <v>1</v>
      </c>
      <c r="U57" s="309">
        <v>3</v>
      </c>
      <c r="V57" s="309">
        <v>2</v>
      </c>
      <c r="W57" s="309">
        <v>0</v>
      </c>
      <c r="X57" s="309">
        <v>1</v>
      </c>
      <c r="Y57" s="309">
        <v>1</v>
      </c>
      <c r="Z57" s="309">
        <v>0</v>
      </c>
      <c r="AA57" s="309">
        <v>0</v>
      </c>
      <c r="AB57" s="309">
        <v>0</v>
      </c>
      <c r="AC57" s="309">
        <v>1</v>
      </c>
      <c r="AD57" s="309">
        <v>0</v>
      </c>
      <c r="AE57" s="309">
        <v>0</v>
      </c>
      <c r="AF57" s="309">
        <v>0</v>
      </c>
      <c r="AG57" s="309">
        <v>1</v>
      </c>
      <c r="AH57" s="309">
        <v>1</v>
      </c>
      <c r="AI57" s="309">
        <v>2</v>
      </c>
      <c r="AJ57" s="309">
        <v>0</v>
      </c>
      <c r="AK57" s="309">
        <v>2</v>
      </c>
      <c r="AL57" s="309">
        <v>0</v>
      </c>
      <c r="AM57" s="309">
        <v>0</v>
      </c>
      <c r="AN57" s="309">
        <v>0</v>
      </c>
      <c r="AO57" s="309">
        <v>1</v>
      </c>
      <c r="AP57" s="309">
        <v>0</v>
      </c>
      <c r="AQ57" s="309">
        <v>1</v>
      </c>
      <c r="AR57" s="311">
        <f t="shared" si="0"/>
        <v>9</v>
      </c>
      <c r="AS57" s="311">
        <f t="shared" si="1"/>
        <v>1</v>
      </c>
      <c r="AT57" s="311">
        <f t="shared" si="2"/>
        <v>8</v>
      </c>
      <c r="AU57" s="99"/>
      <c r="AX57" s="51"/>
    </row>
    <row r="58" spans="2:50" s="266" customFormat="1" x14ac:dyDescent="0.25">
      <c r="B58" s="399">
        <v>43356.904108796298</v>
      </c>
      <c r="C58" s="400">
        <v>460</v>
      </c>
      <c r="D58" s="263" t="s">
        <v>644</v>
      </c>
      <c r="E58" s="263" t="s">
        <v>103</v>
      </c>
      <c r="F58" s="263" t="s">
        <v>2</v>
      </c>
      <c r="G58" s="37"/>
      <c r="H58" s="435">
        <v>395</v>
      </c>
      <c r="I58" s="436" t="s">
        <v>698</v>
      </c>
      <c r="J58" s="429"/>
      <c r="K58" s="429">
        <v>1</v>
      </c>
      <c r="L58" s="429">
        <v>1</v>
      </c>
      <c r="M58" s="51"/>
      <c r="N58" s="289" t="s">
        <v>7</v>
      </c>
      <c r="O58" s="289">
        <v>494</v>
      </c>
      <c r="P58" s="214" t="s">
        <v>415</v>
      </c>
      <c r="Q58" s="309">
        <v>1</v>
      </c>
      <c r="R58" s="309"/>
      <c r="S58" s="309">
        <v>1</v>
      </c>
      <c r="T58" s="309">
        <v>2</v>
      </c>
      <c r="U58" s="309"/>
      <c r="V58" s="309">
        <v>3</v>
      </c>
      <c r="W58" s="309">
        <v>0</v>
      </c>
      <c r="X58" s="309">
        <v>1</v>
      </c>
      <c r="Y58" s="309">
        <v>1</v>
      </c>
      <c r="Z58" s="309">
        <v>1</v>
      </c>
      <c r="AA58" s="309">
        <v>0</v>
      </c>
      <c r="AB58" s="309">
        <v>0</v>
      </c>
      <c r="AC58" s="309">
        <v>0</v>
      </c>
      <c r="AD58" s="309">
        <v>1</v>
      </c>
      <c r="AE58" s="309">
        <v>0</v>
      </c>
      <c r="AF58" s="309">
        <v>2</v>
      </c>
      <c r="AG58" s="309">
        <v>0</v>
      </c>
      <c r="AH58" s="309"/>
      <c r="AI58" s="309"/>
      <c r="AJ58" s="309">
        <v>3</v>
      </c>
      <c r="AK58" s="309">
        <v>0</v>
      </c>
      <c r="AL58" s="309">
        <v>0</v>
      </c>
      <c r="AM58" s="309">
        <v>0</v>
      </c>
      <c r="AN58" s="309">
        <v>0</v>
      </c>
      <c r="AO58" s="309">
        <v>1</v>
      </c>
      <c r="AP58" s="309">
        <v>0</v>
      </c>
      <c r="AQ58" s="309">
        <v>1</v>
      </c>
      <c r="AR58" s="311">
        <f t="shared" si="0"/>
        <v>9</v>
      </c>
      <c r="AS58" s="311">
        <f t="shared" si="1"/>
        <v>7</v>
      </c>
      <c r="AT58" s="311">
        <f t="shared" si="2"/>
        <v>2</v>
      </c>
      <c r="AU58" s="99"/>
      <c r="AX58" s="51"/>
    </row>
    <row r="59" spans="2:50" s="266" customFormat="1" x14ac:dyDescent="0.25">
      <c r="B59" s="399">
        <v>43356.923368055555</v>
      </c>
      <c r="C59" s="400">
        <v>495</v>
      </c>
      <c r="D59" s="263" t="s">
        <v>627</v>
      </c>
      <c r="E59" s="263" t="s">
        <v>343</v>
      </c>
      <c r="F59" s="263" t="s">
        <v>1</v>
      </c>
      <c r="G59" s="37"/>
      <c r="H59" s="435">
        <v>176</v>
      </c>
      <c r="I59" s="436" t="s">
        <v>640</v>
      </c>
      <c r="J59" s="429"/>
      <c r="K59" s="429">
        <v>2</v>
      </c>
      <c r="L59" s="429">
        <v>2</v>
      </c>
      <c r="M59" s="51"/>
      <c r="N59" s="312" t="s">
        <v>7</v>
      </c>
      <c r="O59" s="289">
        <v>466</v>
      </c>
      <c r="P59" s="214" t="s">
        <v>361</v>
      </c>
      <c r="Q59" s="309">
        <v>0</v>
      </c>
      <c r="R59" s="309">
        <v>1</v>
      </c>
      <c r="S59" s="309">
        <v>3</v>
      </c>
      <c r="T59" s="309">
        <v>0</v>
      </c>
      <c r="U59" s="309"/>
      <c r="V59" s="309">
        <v>3</v>
      </c>
      <c r="W59" s="309">
        <v>1</v>
      </c>
      <c r="X59" s="309">
        <v>0</v>
      </c>
      <c r="Y59" s="309">
        <v>0</v>
      </c>
      <c r="Z59" s="309">
        <v>0</v>
      </c>
      <c r="AA59" s="309">
        <v>0</v>
      </c>
      <c r="AB59" s="309">
        <v>1</v>
      </c>
      <c r="AC59" s="309">
        <v>0</v>
      </c>
      <c r="AD59" s="309">
        <v>3</v>
      </c>
      <c r="AE59" s="309">
        <v>0</v>
      </c>
      <c r="AF59" s="309">
        <v>0</v>
      </c>
      <c r="AG59" s="309">
        <v>0</v>
      </c>
      <c r="AH59" s="309"/>
      <c r="AI59" s="309"/>
      <c r="AJ59" s="309">
        <v>3</v>
      </c>
      <c r="AK59" s="309">
        <v>0</v>
      </c>
      <c r="AL59" s="309">
        <v>1</v>
      </c>
      <c r="AM59" s="309">
        <v>0</v>
      </c>
      <c r="AN59" s="309">
        <v>0</v>
      </c>
      <c r="AO59" s="309">
        <v>0</v>
      </c>
      <c r="AP59" s="309">
        <v>0</v>
      </c>
      <c r="AQ59" s="309">
        <v>0</v>
      </c>
      <c r="AR59" s="311">
        <f t="shared" si="0"/>
        <v>8</v>
      </c>
      <c r="AS59" s="311">
        <f t="shared" si="1"/>
        <v>8</v>
      </c>
      <c r="AT59" s="311">
        <f t="shared" si="2"/>
        <v>0</v>
      </c>
      <c r="AU59" s="99"/>
      <c r="AX59" s="51"/>
    </row>
    <row r="60" spans="2:50" s="266" customFormat="1" ht="25.5" x14ac:dyDescent="0.25">
      <c r="B60" s="399">
        <v>43357.025138888886</v>
      </c>
      <c r="C60" s="400">
        <v>120</v>
      </c>
      <c r="D60" s="263" t="s">
        <v>396</v>
      </c>
      <c r="E60" s="263" t="s">
        <v>39</v>
      </c>
      <c r="F60" s="263" t="s">
        <v>658</v>
      </c>
      <c r="G60" s="37"/>
      <c r="H60" s="435">
        <v>451</v>
      </c>
      <c r="I60" s="436" t="s">
        <v>377</v>
      </c>
      <c r="J60" s="429">
        <v>1</v>
      </c>
      <c r="K60" s="429"/>
      <c r="L60" s="429">
        <v>1</v>
      </c>
      <c r="M60" s="51"/>
      <c r="N60" s="289" t="s">
        <v>7</v>
      </c>
      <c r="O60" s="289">
        <v>253</v>
      </c>
      <c r="P60" s="214" t="s">
        <v>152</v>
      </c>
      <c r="Q60" s="309">
        <v>2</v>
      </c>
      <c r="R60" s="309">
        <v>1</v>
      </c>
      <c r="S60" s="309">
        <v>1</v>
      </c>
      <c r="T60" s="309">
        <v>1</v>
      </c>
      <c r="U60" s="309">
        <v>1</v>
      </c>
      <c r="V60" s="309"/>
      <c r="W60" s="309">
        <v>0</v>
      </c>
      <c r="X60" s="309">
        <v>1</v>
      </c>
      <c r="Y60" s="309">
        <v>1</v>
      </c>
      <c r="Z60" s="309">
        <v>0</v>
      </c>
      <c r="AA60" s="309">
        <v>2</v>
      </c>
      <c r="AB60" s="309">
        <v>0</v>
      </c>
      <c r="AC60" s="309">
        <v>1</v>
      </c>
      <c r="AD60" s="309">
        <v>0</v>
      </c>
      <c r="AE60" s="309">
        <v>1</v>
      </c>
      <c r="AF60" s="309">
        <v>1</v>
      </c>
      <c r="AG60" s="309">
        <v>0</v>
      </c>
      <c r="AH60" s="309">
        <v>0</v>
      </c>
      <c r="AI60" s="309">
        <v>1</v>
      </c>
      <c r="AJ60" s="309"/>
      <c r="AK60" s="309"/>
      <c r="AL60" s="309">
        <v>0</v>
      </c>
      <c r="AM60" s="309">
        <v>0</v>
      </c>
      <c r="AN60" s="309">
        <v>1</v>
      </c>
      <c r="AO60" s="309">
        <v>0</v>
      </c>
      <c r="AP60" s="309">
        <v>0</v>
      </c>
      <c r="AQ60" s="309">
        <v>1</v>
      </c>
      <c r="AR60" s="311">
        <f t="shared" si="0"/>
        <v>8</v>
      </c>
      <c r="AS60" s="311">
        <f t="shared" si="1"/>
        <v>2</v>
      </c>
      <c r="AT60" s="311">
        <f t="shared" si="2"/>
        <v>6</v>
      </c>
      <c r="AU60" s="99"/>
      <c r="AX60" s="51"/>
    </row>
    <row r="61" spans="2:50" s="266" customFormat="1" x14ac:dyDescent="0.25">
      <c r="B61" s="399">
        <v>43357.654050925928</v>
      </c>
      <c r="C61" s="400">
        <v>385</v>
      </c>
      <c r="D61" s="263" t="s">
        <v>453</v>
      </c>
      <c r="E61" s="263" t="s">
        <v>39</v>
      </c>
      <c r="F61" s="263" t="s">
        <v>1</v>
      </c>
      <c r="G61" s="37"/>
      <c r="H61" s="435">
        <v>184</v>
      </c>
      <c r="I61" s="436" t="s">
        <v>699</v>
      </c>
      <c r="J61" s="429"/>
      <c r="K61" s="429">
        <v>3</v>
      </c>
      <c r="L61" s="429">
        <v>3</v>
      </c>
      <c r="M61" s="51"/>
      <c r="N61" s="312" t="s">
        <v>39</v>
      </c>
      <c r="O61" s="289">
        <v>385</v>
      </c>
      <c r="P61" s="214" t="s">
        <v>62</v>
      </c>
      <c r="Q61" s="309">
        <v>1</v>
      </c>
      <c r="R61" s="309"/>
      <c r="S61" s="309">
        <v>1</v>
      </c>
      <c r="T61" s="309">
        <v>2</v>
      </c>
      <c r="U61" s="309">
        <v>1</v>
      </c>
      <c r="V61" s="309"/>
      <c r="W61" s="309">
        <v>0</v>
      </c>
      <c r="X61" s="309">
        <v>1</v>
      </c>
      <c r="Y61" s="309">
        <v>2</v>
      </c>
      <c r="Z61" s="309">
        <v>0</v>
      </c>
      <c r="AA61" s="309">
        <v>1</v>
      </c>
      <c r="AB61" s="309">
        <v>0</v>
      </c>
      <c r="AC61" s="309">
        <v>0</v>
      </c>
      <c r="AD61" s="309">
        <v>1</v>
      </c>
      <c r="AE61" s="309">
        <v>0</v>
      </c>
      <c r="AF61" s="309">
        <v>1</v>
      </c>
      <c r="AG61" s="309">
        <v>1</v>
      </c>
      <c r="AH61" s="309">
        <v>1</v>
      </c>
      <c r="AI61" s="309">
        <v>0</v>
      </c>
      <c r="AJ61" s="309"/>
      <c r="AK61" s="309"/>
      <c r="AL61" s="309">
        <v>0</v>
      </c>
      <c r="AM61" s="309">
        <v>0</v>
      </c>
      <c r="AN61" s="309">
        <v>0</v>
      </c>
      <c r="AO61" s="309">
        <v>1</v>
      </c>
      <c r="AP61" s="309">
        <v>0</v>
      </c>
      <c r="AQ61" s="309">
        <v>2</v>
      </c>
      <c r="AR61" s="311">
        <f t="shared" si="0"/>
        <v>8</v>
      </c>
      <c r="AS61" s="311">
        <f t="shared" si="1"/>
        <v>3</v>
      </c>
      <c r="AT61" s="311">
        <f t="shared" si="2"/>
        <v>5</v>
      </c>
      <c r="AU61" s="99"/>
      <c r="AX61" s="51"/>
    </row>
    <row r="62" spans="2:50" s="266" customFormat="1" ht="38.25" x14ac:dyDescent="0.25">
      <c r="B62" s="399">
        <v>43357.701863425929</v>
      </c>
      <c r="C62" s="400">
        <v>120</v>
      </c>
      <c r="D62" s="263" t="s">
        <v>396</v>
      </c>
      <c r="E62" s="263" t="s">
        <v>39</v>
      </c>
      <c r="F62" s="263" t="s">
        <v>2</v>
      </c>
      <c r="G62" s="37"/>
      <c r="H62" s="435">
        <v>252</v>
      </c>
      <c r="I62" s="436" t="s">
        <v>370</v>
      </c>
      <c r="J62" s="429"/>
      <c r="K62" s="429">
        <v>1</v>
      </c>
      <c r="L62" s="429">
        <v>1</v>
      </c>
      <c r="M62" s="51"/>
      <c r="N62" s="312" t="s">
        <v>29</v>
      </c>
      <c r="O62" s="313">
        <v>309</v>
      </c>
      <c r="P62" s="214" t="s">
        <v>79</v>
      </c>
      <c r="Q62" s="309">
        <v>0</v>
      </c>
      <c r="R62" s="309">
        <v>1</v>
      </c>
      <c r="S62" s="309">
        <v>1</v>
      </c>
      <c r="T62" s="309">
        <v>1</v>
      </c>
      <c r="U62" s="309">
        <v>1</v>
      </c>
      <c r="V62" s="309"/>
      <c r="W62" s="309">
        <v>0</v>
      </c>
      <c r="X62" s="309">
        <v>1</v>
      </c>
      <c r="Y62" s="309">
        <v>3</v>
      </c>
      <c r="Z62" s="309">
        <v>0</v>
      </c>
      <c r="AA62" s="309">
        <v>0</v>
      </c>
      <c r="AB62" s="309">
        <v>0</v>
      </c>
      <c r="AC62" s="309">
        <v>1</v>
      </c>
      <c r="AD62" s="309">
        <v>0</v>
      </c>
      <c r="AE62" s="309">
        <v>1</v>
      </c>
      <c r="AF62" s="309">
        <v>0</v>
      </c>
      <c r="AG62" s="309">
        <v>1</v>
      </c>
      <c r="AH62" s="309">
        <v>0</v>
      </c>
      <c r="AI62" s="309">
        <v>1</v>
      </c>
      <c r="AJ62" s="309"/>
      <c r="AK62" s="309"/>
      <c r="AL62" s="309">
        <v>0</v>
      </c>
      <c r="AM62" s="309">
        <v>0</v>
      </c>
      <c r="AN62" s="309">
        <v>0</v>
      </c>
      <c r="AO62" s="309">
        <v>1</v>
      </c>
      <c r="AP62" s="309">
        <v>0</v>
      </c>
      <c r="AQ62" s="309">
        <v>3</v>
      </c>
      <c r="AR62" s="311">
        <f t="shared" si="0"/>
        <v>8</v>
      </c>
      <c r="AS62" s="311">
        <f t="shared" si="1"/>
        <v>0</v>
      </c>
      <c r="AT62" s="311">
        <f t="shared" si="2"/>
        <v>8</v>
      </c>
      <c r="AU62" s="99"/>
      <c r="AX62" s="51"/>
    </row>
    <row r="63" spans="2:50" s="266" customFormat="1" x14ac:dyDescent="0.25">
      <c r="B63" s="399">
        <v>43357.704513888886</v>
      </c>
      <c r="C63" s="400">
        <v>455</v>
      </c>
      <c r="D63" s="263" t="s">
        <v>646</v>
      </c>
      <c r="E63" s="263" t="s">
        <v>183</v>
      </c>
      <c r="F63" s="263" t="s">
        <v>2</v>
      </c>
      <c r="G63" s="37"/>
      <c r="H63" s="435">
        <v>152</v>
      </c>
      <c r="I63" s="436" t="s">
        <v>654</v>
      </c>
      <c r="J63" s="429"/>
      <c r="K63" s="429">
        <v>1</v>
      </c>
      <c r="L63" s="429">
        <v>1</v>
      </c>
      <c r="M63" s="51"/>
      <c r="N63" s="289" t="s">
        <v>7</v>
      </c>
      <c r="O63" s="289">
        <v>504</v>
      </c>
      <c r="P63" s="214" t="s">
        <v>469</v>
      </c>
      <c r="Q63" s="309">
        <v>0</v>
      </c>
      <c r="R63" s="309">
        <v>3</v>
      </c>
      <c r="S63" s="309">
        <v>1</v>
      </c>
      <c r="T63" s="309">
        <v>0</v>
      </c>
      <c r="U63" s="309"/>
      <c r="V63" s="309">
        <v>3</v>
      </c>
      <c r="W63" s="309">
        <v>0</v>
      </c>
      <c r="X63" s="309">
        <v>0</v>
      </c>
      <c r="Y63" s="309">
        <v>0</v>
      </c>
      <c r="Z63" s="309">
        <v>0</v>
      </c>
      <c r="AA63" s="309">
        <v>0</v>
      </c>
      <c r="AB63" s="309">
        <v>2</v>
      </c>
      <c r="AC63" s="309">
        <v>1</v>
      </c>
      <c r="AD63" s="309">
        <v>1</v>
      </c>
      <c r="AE63" s="309">
        <v>0</v>
      </c>
      <c r="AF63" s="309">
        <v>0</v>
      </c>
      <c r="AG63" s="309">
        <v>0</v>
      </c>
      <c r="AH63" s="309"/>
      <c r="AI63" s="309"/>
      <c r="AJ63" s="309">
        <v>3</v>
      </c>
      <c r="AK63" s="309">
        <v>0</v>
      </c>
      <c r="AL63" s="309">
        <v>0</v>
      </c>
      <c r="AM63" s="309">
        <v>0</v>
      </c>
      <c r="AN63" s="309">
        <v>0</v>
      </c>
      <c r="AO63" s="309">
        <v>0</v>
      </c>
      <c r="AP63" s="309">
        <v>0</v>
      </c>
      <c r="AQ63" s="309">
        <v>0</v>
      </c>
      <c r="AR63" s="311">
        <f t="shared" si="0"/>
        <v>7</v>
      </c>
      <c r="AS63" s="311">
        <f t="shared" si="1"/>
        <v>6</v>
      </c>
      <c r="AT63" s="311">
        <f t="shared" si="2"/>
        <v>1</v>
      </c>
      <c r="AU63" s="99"/>
      <c r="AX63" s="51"/>
    </row>
    <row r="64" spans="2:50" s="266" customFormat="1" ht="25.5" x14ac:dyDescent="0.25">
      <c r="B64" s="399">
        <v>43357.862187500003</v>
      </c>
      <c r="C64" s="400">
        <v>459</v>
      </c>
      <c r="D64" s="263" t="s">
        <v>696</v>
      </c>
      <c r="E64" s="263" t="s">
        <v>343</v>
      </c>
      <c r="F64" s="263" t="s">
        <v>1</v>
      </c>
      <c r="G64" s="37"/>
      <c r="H64" s="435">
        <v>143</v>
      </c>
      <c r="I64" s="436" t="s">
        <v>704</v>
      </c>
      <c r="J64" s="429">
        <v>4</v>
      </c>
      <c r="K64" s="429"/>
      <c r="L64" s="429">
        <v>4</v>
      </c>
      <c r="M64" s="51"/>
      <c r="N64" s="312" t="s">
        <v>7</v>
      </c>
      <c r="O64" s="313">
        <v>168</v>
      </c>
      <c r="P64" s="214" t="s">
        <v>24</v>
      </c>
      <c r="Q64" s="309">
        <v>1</v>
      </c>
      <c r="R64" s="309">
        <v>1</v>
      </c>
      <c r="S64" s="309">
        <v>1</v>
      </c>
      <c r="T64" s="309">
        <v>2</v>
      </c>
      <c r="U64" s="309">
        <v>1</v>
      </c>
      <c r="V64" s="309"/>
      <c r="W64" s="309">
        <v>0</v>
      </c>
      <c r="X64" s="309">
        <v>0</v>
      </c>
      <c r="Y64" s="309">
        <v>1</v>
      </c>
      <c r="Z64" s="309">
        <v>0</v>
      </c>
      <c r="AA64" s="309">
        <v>1</v>
      </c>
      <c r="AB64" s="309">
        <v>0</v>
      </c>
      <c r="AC64" s="309">
        <v>1</v>
      </c>
      <c r="AD64" s="309">
        <v>0</v>
      </c>
      <c r="AE64" s="309">
        <v>1</v>
      </c>
      <c r="AF64" s="309">
        <v>0</v>
      </c>
      <c r="AG64" s="309">
        <v>2</v>
      </c>
      <c r="AH64" s="309">
        <v>0</v>
      </c>
      <c r="AI64" s="309">
        <v>1</v>
      </c>
      <c r="AJ64" s="309"/>
      <c r="AK64" s="309"/>
      <c r="AL64" s="309">
        <v>0</v>
      </c>
      <c r="AM64" s="309">
        <v>0</v>
      </c>
      <c r="AN64" s="309">
        <v>0</v>
      </c>
      <c r="AO64" s="309">
        <v>0</v>
      </c>
      <c r="AP64" s="309">
        <v>0</v>
      </c>
      <c r="AQ64" s="309">
        <v>1</v>
      </c>
      <c r="AR64" s="311">
        <f t="shared" si="0"/>
        <v>7</v>
      </c>
      <c r="AS64" s="311">
        <f t="shared" si="1"/>
        <v>0</v>
      </c>
      <c r="AT64" s="311">
        <f t="shared" si="2"/>
        <v>7</v>
      </c>
      <c r="AU64" s="99"/>
      <c r="AX64" s="51"/>
    </row>
    <row r="65" spans="2:50" s="266" customFormat="1" ht="25.5" x14ac:dyDescent="0.25">
      <c r="B65" s="399">
        <v>43357.863599537035</v>
      </c>
      <c r="C65" s="400">
        <v>143</v>
      </c>
      <c r="D65" s="263" t="s">
        <v>704</v>
      </c>
      <c r="E65" s="263" t="s">
        <v>48</v>
      </c>
      <c r="F65" s="263" t="s">
        <v>2</v>
      </c>
      <c r="G65" s="37"/>
      <c r="H65" s="435">
        <v>502</v>
      </c>
      <c r="I65" s="436" t="s">
        <v>705</v>
      </c>
      <c r="J65" s="429">
        <v>2</v>
      </c>
      <c r="K65" s="429"/>
      <c r="L65" s="429">
        <v>2</v>
      </c>
      <c r="M65" s="51"/>
      <c r="N65" s="289" t="s">
        <v>7</v>
      </c>
      <c r="O65" s="289">
        <v>454</v>
      </c>
      <c r="P65" s="289" t="s">
        <v>324</v>
      </c>
      <c r="Q65" s="309">
        <v>1</v>
      </c>
      <c r="R65" s="309">
        <v>1</v>
      </c>
      <c r="S65" s="309"/>
      <c r="T65" s="309">
        <v>1</v>
      </c>
      <c r="U65" s="309">
        <v>1</v>
      </c>
      <c r="V65" s="309"/>
      <c r="W65" s="309">
        <v>0</v>
      </c>
      <c r="X65" s="309">
        <v>2</v>
      </c>
      <c r="Y65" s="309">
        <v>1</v>
      </c>
      <c r="Z65" s="309">
        <v>0</v>
      </c>
      <c r="AA65" s="309">
        <v>1</v>
      </c>
      <c r="AB65" s="309">
        <v>0</v>
      </c>
      <c r="AC65" s="309">
        <v>1</v>
      </c>
      <c r="AD65" s="309">
        <v>0</v>
      </c>
      <c r="AE65" s="309">
        <v>0</v>
      </c>
      <c r="AF65" s="309">
        <v>0</v>
      </c>
      <c r="AG65" s="309">
        <v>1</v>
      </c>
      <c r="AH65" s="309">
        <v>0</v>
      </c>
      <c r="AI65" s="309">
        <v>1</v>
      </c>
      <c r="AJ65" s="309"/>
      <c r="AK65" s="309"/>
      <c r="AL65" s="309">
        <v>0</v>
      </c>
      <c r="AM65" s="309">
        <v>0</v>
      </c>
      <c r="AN65" s="309">
        <v>1</v>
      </c>
      <c r="AO65" s="309">
        <v>1</v>
      </c>
      <c r="AP65" s="309">
        <v>0</v>
      </c>
      <c r="AQ65" s="309">
        <v>1</v>
      </c>
      <c r="AR65" s="311">
        <f t="shared" si="0"/>
        <v>7</v>
      </c>
      <c r="AS65" s="311">
        <f t="shared" si="1"/>
        <v>1</v>
      </c>
      <c r="AT65" s="311">
        <f t="shared" si="2"/>
        <v>6</v>
      </c>
      <c r="AU65" s="99"/>
      <c r="AX65" s="51"/>
    </row>
    <row r="66" spans="2:50" s="266" customFormat="1" ht="25.5" x14ac:dyDescent="0.25">
      <c r="B66" s="399">
        <v>43357.872314814813</v>
      </c>
      <c r="C66" s="400">
        <v>143</v>
      </c>
      <c r="D66" s="263" t="s">
        <v>704</v>
      </c>
      <c r="E66" s="263" t="s">
        <v>48</v>
      </c>
      <c r="F66" s="263" t="s">
        <v>2</v>
      </c>
      <c r="G66" s="37"/>
      <c r="H66" s="435">
        <v>175</v>
      </c>
      <c r="I66" s="436" t="s">
        <v>456</v>
      </c>
      <c r="J66" s="429"/>
      <c r="K66" s="429">
        <v>1</v>
      </c>
      <c r="L66" s="429">
        <v>1</v>
      </c>
      <c r="M66" s="51"/>
      <c r="N66" s="289" t="s">
        <v>75</v>
      </c>
      <c r="O66" s="289">
        <v>201</v>
      </c>
      <c r="P66" s="214" t="s">
        <v>177</v>
      </c>
      <c r="Q66" s="309">
        <v>1</v>
      </c>
      <c r="R66" s="309">
        <v>1</v>
      </c>
      <c r="S66" s="309"/>
      <c r="T66" s="309">
        <v>1</v>
      </c>
      <c r="U66" s="309">
        <v>1</v>
      </c>
      <c r="V66" s="309">
        <v>1</v>
      </c>
      <c r="W66" s="309">
        <v>1</v>
      </c>
      <c r="X66" s="309">
        <v>0</v>
      </c>
      <c r="Y66" s="309">
        <v>0</v>
      </c>
      <c r="Z66" s="309">
        <v>0</v>
      </c>
      <c r="AA66" s="309">
        <v>1</v>
      </c>
      <c r="AB66" s="309">
        <v>0</v>
      </c>
      <c r="AC66" s="309">
        <v>1</v>
      </c>
      <c r="AD66" s="309">
        <v>0</v>
      </c>
      <c r="AE66" s="309">
        <v>0</v>
      </c>
      <c r="AF66" s="309">
        <v>1</v>
      </c>
      <c r="AG66" s="309">
        <v>0</v>
      </c>
      <c r="AH66" s="309">
        <v>0</v>
      </c>
      <c r="AI66" s="309">
        <v>1</v>
      </c>
      <c r="AJ66" s="309">
        <v>0</v>
      </c>
      <c r="AK66" s="309">
        <v>1</v>
      </c>
      <c r="AL66" s="309">
        <v>0</v>
      </c>
      <c r="AM66" s="309">
        <v>1</v>
      </c>
      <c r="AN66" s="309">
        <v>0</v>
      </c>
      <c r="AO66" s="309">
        <v>0</v>
      </c>
      <c r="AP66" s="309">
        <v>0</v>
      </c>
      <c r="AQ66" s="309">
        <v>0</v>
      </c>
      <c r="AR66" s="311">
        <f t="shared" si="0"/>
        <v>6</v>
      </c>
      <c r="AS66" s="311">
        <f t="shared" si="1"/>
        <v>1</v>
      </c>
      <c r="AT66" s="311">
        <f t="shared" si="2"/>
        <v>5</v>
      </c>
      <c r="AU66" s="99"/>
      <c r="AX66" s="51"/>
    </row>
    <row r="67" spans="2:50" s="266" customFormat="1" ht="38.25" x14ac:dyDescent="0.25">
      <c r="B67" s="399">
        <v>43357.874166666668</v>
      </c>
      <c r="C67" s="400">
        <v>120</v>
      </c>
      <c r="D67" s="263" t="s">
        <v>396</v>
      </c>
      <c r="E67" s="263" t="s">
        <v>39</v>
      </c>
      <c r="F67" s="263" t="s">
        <v>658</v>
      </c>
      <c r="G67" s="37"/>
      <c r="H67" s="435">
        <v>266</v>
      </c>
      <c r="I67" s="436" t="s">
        <v>706</v>
      </c>
      <c r="J67" s="429"/>
      <c r="K67" s="429">
        <v>1</v>
      </c>
      <c r="L67" s="429">
        <v>1</v>
      </c>
      <c r="M67" s="51"/>
      <c r="N67" s="289" t="s">
        <v>17</v>
      </c>
      <c r="O67" s="289">
        <v>470</v>
      </c>
      <c r="P67" s="214" t="s">
        <v>416</v>
      </c>
      <c r="Q67" s="309">
        <v>0</v>
      </c>
      <c r="R67" s="309">
        <v>1</v>
      </c>
      <c r="S67" s="309">
        <v>1</v>
      </c>
      <c r="T67" s="309">
        <v>1</v>
      </c>
      <c r="U67" s="309">
        <v>2</v>
      </c>
      <c r="V67" s="309"/>
      <c r="W67" s="309">
        <v>0</v>
      </c>
      <c r="X67" s="309">
        <v>1</v>
      </c>
      <c r="Y67" s="309">
        <v>0</v>
      </c>
      <c r="Z67" s="309">
        <v>0</v>
      </c>
      <c r="AA67" s="309">
        <v>0</v>
      </c>
      <c r="AB67" s="309">
        <v>1</v>
      </c>
      <c r="AC67" s="309">
        <v>0</v>
      </c>
      <c r="AD67" s="309">
        <v>0</v>
      </c>
      <c r="AE67" s="309">
        <v>1</v>
      </c>
      <c r="AF67" s="309">
        <v>1</v>
      </c>
      <c r="AG67" s="309">
        <v>0</v>
      </c>
      <c r="AH67" s="309">
        <v>0</v>
      </c>
      <c r="AI67" s="309">
        <v>2</v>
      </c>
      <c r="AJ67" s="309"/>
      <c r="AK67" s="309"/>
      <c r="AL67" s="309">
        <v>0</v>
      </c>
      <c r="AM67" s="309">
        <v>0</v>
      </c>
      <c r="AN67" s="309">
        <v>0</v>
      </c>
      <c r="AO67" s="309">
        <v>1</v>
      </c>
      <c r="AP67" s="309">
        <v>0</v>
      </c>
      <c r="AQ67" s="309">
        <v>0</v>
      </c>
      <c r="AR67" s="311">
        <f t="shared" si="0"/>
        <v>6</v>
      </c>
      <c r="AS67" s="311">
        <f t="shared" si="1"/>
        <v>2</v>
      </c>
      <c r="AT67" s="311">
        <f t="shared" si="2"/>
        <v>4</v>
      </c>
      <c r="AU67" s="99"/>
      <c r="AX67" s="51"/>
    </row>
    <row r="68" spans="2:50" s="266" customFormat="1" x14ac:dyDescent="0.25">
      <c r="B68" s="399">
        <v>43357.898240740738</v>
      </c>
      <c r="C68" s="400">
        <v>495</v>
      </c>
      <c r="D68" s="263" t="s">
        <v>627</v>
      </c>
      <c r="E68" s="263" t="s">
        <v>343</v>
      </c>
      <c r="F68" s="263" t="s">
        <v>1</v>
      </c>
      <c r="G68" s="37"/>
      <c r="H68" s="435">
        <v>390</v>
      </c>
      <c r="I68" s="436" t="s">
        <v>371</v>
      </c>
      <c r="J68" s="429"/>
      <c r="K68" s="429">
        <v>1</v>
      </c>
      <c r="L68" s="429">
        <v>1</v>
      </c>
      <c r="M68" s="51"/>
      <c r="N68" s="312" t="s">
        <v>7</v>
      </c>
      <c r="O68" s="313">
        <v>186</v>
      </c>
      <c r="P68" s="214" t="s">
        <v>33</v>
      </c>
      <c r="Q68" s="309">
        <v>0</v>
      </c>
      <c r="R68" s="309"/>
      <c r="S68" s="309"/>
      <c r="T68" s="309">
        <v>2</v>
      </c>
      <c r="U68" s="309">
        <v>3</v>
      </c>
      <c r="V68" s="309"/>
      <c r="W68" s="309">
        <v>0</v>
      </c>
      <c r="X68" s="309">
        <v>0</v>
      </c>
      <c r="Y68" s="309">
        <v>1</v>
      </c>
      <c r="Z68" s="309">
        <v>0</v>
      </c>
      <c r="AA68" s="309">
        <v>0</v>
      </c>
      <c r="AB68" s="309">
        <v>0</v>
      </c>
      <c r="AC68" s="309">
        <v>0</v>
      </c>
      <c r="AD68" s="309">
        <v>0</v>
      </c>
      <c r="AE68" s="309">
        <v>0</v>
      </c>
      <c r="AF68" s="309">
        <v>1</v>
      </c>
      <c r="AG68" s="309">
        <v>1</v>
      </c>
      <c r="AH68" s="309">
        <v>0</v>
      </c>
      <c r="AI68" s="309">
        <v>3</v>
      </c>
      <c r="AJ68" s="309"/>
      <c r="AK68" s="309"/>
      <c r="AL68" s="309">
        <v>0</v>
      </c>
      <c r="AM68" s="309">
        <v>0</v>
      </c>
      <c r="AN68" s="309">
        <v>0</v>
      </c>
      <c r="AO68" s="309">
        <v>0</v>
      </c>
      <c r="AP68" s="309">
        <v>0</v>
      </c>
      <c r="AQ68" s="309">
        <v>1</v>
      </c>
      <c r="AR68" s="311">
        <f t="shared" si="0"/>
        <v>6</v>
      </c>
      <c r="AS68" s="311">
        <f t="shared" si="1"/>
        <v>1</v>
      </c>
      <c r="AT68" s="311">
        <f t="shared" si="2"/>
        <v>5</v>
      </c>
      <c r="AU68" s="99"/>
      <c r="AX68" s="51"/>
    </row>
    <row r="69" spans="2:50" s="266" customFormat="1" ht="25.5" x14ac:dyDescent="0.25">
      <c r="B69" s="399">
        <v>43357.905925925923</v>
      </c>
      <c r="C69" s="400">
        <v>143</v>
      </c>
      <c r="D69" s="263" t="s">
        <v>704</v>
      </c>
      <c r="E69" s="263" t="s">
        <v>48</v>
      </c>
      <c r="F69" s="263" t="s">
        <v>2</v>
      </c>
      <c r="G69" s="37"/>
      <c r="H69" s="435">
        <v>162</v>
      </c>
      <c r="I69" s="436" t="s">
        <v>629</v>
      </c>
      <c r="J69" s="429">
        <v>1</v>
      </c>
      <c r="K69" s="429"/>
      <c r="L69" s="429">
        <v>1</v>
      </c>
      <c r="M69" s="51"/>
      <c r="N69" s="289" t="s">
        <v>7</v>
      </c>
      <c r="O69" s="289">
        <v>251</v>
      </c>
      <c r="P69" s="214" t="s">
        <v>25</v>
      </c>
      <c r="Q69" s="309">
        <v>0</v>
      </c>
      <c r="R69" s="309">
        <v>1</v>
      </c>
      <c r="S69" s="309">
        <v>3</v>
      </c>
      <c r="T69" s="309">
        <v>0</v>
      </c>
      <c r="U69" s="309"/>
      <c r="V69" s="309"/>
      <c r="W69" s="309">
        <v>0</v>
      </c>
      <c r="X69" s="309">
        <v>1</v>
      </c>
      <c r="Y69" s="309">
        <v>1</v>
      </c>
      <c r="Z69" s="309">
        <v>0</v>
      </c>
      <c r="AA69" s="309">
        <v>0</v>
      </c>
      <c r="AB69" s="309">
        <v>0</v>
      </c>
      <c r="AC69" s="309">
        <v>1</v>
      </c>
      <c r="AD69" s="309">
        <v>1</v>
      </c>
      <c r="AE69" s="309">
        <v>2</v>
      </c>
      <c r="AF69" s="309">
        <v>0</v>
      </c>
      <c r="AG69" s="309">
        <v>0</v>
      </c>
      <c r="AH69" s="309"/>
      <c r="AI69" s="309"/>
      <c r="AJ69" s="309"/>
      <c r="AK69" s="309"/>
      <c r="AL69" s="309">
        <v>0</v>
      </c>
      <c r="AM69" s="309">
        <v>0</v>
      </c>
      <c r="AN69" s="309">
        <v>1</v>
      </c>
      <c r="AO69" s="309">
        <v>0</v>
      </c>
      <c r="AP69" s="309">
        <v>0</v>
      </c>
      <c r="AQ69" s="309">
        <v>1</v>
      </c>
      <c r="AR69" s="311">
        <f t="shared" si="0"/>
        <v>6</v>
      </c>
      <c r="AS69" s="311">
        <f t="shared" si="1"/>
        <v>2</v>
      </c>
      <c r="AT69" s="311">
        <f t="shared" si="2"/>
        <v>4</v>
      </c>
      <c r="AU69" s="99"/>
      <c r="AX69" s="51"/>
    </row>
    <row r="70" spans="2:50" s="266" customFormat="1" ht="25.5" x14ac:dyDescent="0.25">
      <c r="B70" s="399">
        <v>43357.913148148145</v>
      </c>
      <c r="C70" s="400">
        <v>502</v>
      </c>
      <c r="D70" s="263" t="s">
        <v>705</v>
      </c>
      <c r="E70" s="263" t="s">
        <v>7</v>
      </c>
      <c r="F70" s="263" t="s">
        <v>2</v>
      </c>
      <c r="G70" s="37"/>
      <c r="H70" s="435">
        <v>562</v>
      </c>
      <c r="I70" s="436" t="s">
        <v>707</v>
      </c>
      <c r="J70" s="429"/>
      <c r="K70" s="429">
        <v>1</v>
      </c>
      <c r="L70" s="429">
        <v>1</v>
      </c>
      <c r="M70" s="51"/>
      <c r="N70" s="289" t="s">
        <v>7</v>
      </c>
      <c r="O70" s="289">
        <v>496</v>
      </c>
      <c r="P70" s="214" t="s">
        <v>414</v>
      </c>
      <c r="Q70" s="309">
        <v>1</v>
      </c>
      <c r="R70" s="309">
        <v>1</v>
      </c>
      <c r="S70" s="309">
        <v>1</v>
      </c>
      <c r="T70" s="309">
        <v>1</v>
      </c>
      <c r="U70" s="309"/>
      <c r="V70" s="309"/>
      <c r="W70" s="309">
        <v>0</v>
      </c>
      <c r="X70" s="309">
        <v>1</v>
      </c>
      <c r="Y70" s="309">
        <v>1</v>
      </c>
      <c r="Z70" s="309">
        <v>0</v>
      </c>
      <c r="AA70" s="309">
        <v>1</v>
      </c>
      <c r="AB70" s="309">
        <v>1</v>
      </c>
      <c r="AC70" s="309">
        <v>0</v>
      </c>
      <c r="AD70" s="309">
        <v>1</v>
      </c>
      <c r="AE70" s="309">
        <v>0</v>
      </c>
      <c r="AF70" s="309">
        <v>1</v>
      </c>
      <c r="AG70" s="309">
        <v>0</v>
      </c>
      <c r="AH70" s="309"/>
      <c r="AI70" s="309"/>
      <c r="AJ70" s="309"/>
      <c r="AK70" s="309"/>
      <c r="AL70" s="309">
        <v>0</v>
      </c>
      <c r="AM70" s="309">
        <v>0</v>
      </c>
      <c r="AN70" s="309">
        <v>1</v>
      </c>
      <c r="AO70" s="309">
        <v>0</v>
      </c>
      <c r="AP70" s="309">
        <v>1</v>
      </c>
      <c r="AQ70" s="309">
        <v>0</v>
      </c>
      <c r="AR70" s="311">
        <f t="shared" si="0"/>
        <v>6</v>
      </c>
      <c r="AS70" s="311">
        <f t="shared" si="1"/>
        <v>5</v>
      </c>
      <c r="AT70" s="311">
        <f t="shared" si="2"/>
        <v>1</v>
      </c>
      <c r="AU70" s="99"/>
      <c r="AX70" s="51"/>
    </row>
    <row r="71" spans="2:50" s="266" customFormat="1" ht="25.5" x14ac:dyDescent="0.25">
      <c r="B71" s="399">
        <v>43357.921261574076</v>
      </c>
      <c r="C71" s="400">
        <v>143</v>
      </c>
      <c r="D71" s="263" t="s">
        <v>704</v>
      </c>
      <c r="E71" s="263" t="s">
        <v>48</v>
      </c>
      <c r="F71" s="263" t="s">
        <v>2</v>
      </c>
      <c r="G71" s="37"/>
      <c r="H71" s="435">
        <v>509</v>
      </c>
      <c r="I71" s="436" t="s">
        <v>708</v>
      </c>
      <c r="J71" s="429"/>
      <c r="K71" s="429">
        <v>1</v>
      </c>
      <c r="L71" s="429">
        <v>1</v>
      </c>
      <c r="M71" s="51"/>
      <c r="N71" s="289" t="s">
        <v>39</v>
      </c>
      <c r="O71" s="289">
        <v>258</v>
      </c>
      <c r="P71" s="214" t="s">
        <v>165</v>
      </c>
      <c r="Q71" s="309">
        <v>0</v>
      </c>
      <c r="R71" s="309"/>
      <c r="S71" s="309">
        <v>1</v>
      </c>
      <c r="T71" s="309">
        <v>0</v>
      </c>
      <c r="U71" s="309"/>
      <c r="V71" s="309">
        <v>1</v>
      </c>
      <c r="W71" s="309">
        <v>0</v>
      </c>
      <c r="X71" s="309">
        <v>3</v>
      </c>
      <c r="Y71" s="309">
        <v>1</v>
      </c>
      <c r="Z71" s="309">
        <v>0</v>
      </c>
      <c r="AA71" s="309">
        <v>0</v>
      </c>
      <c r="AB71" s="309">
        <v>0</v>
      </c>
      <c r="AC71" s="309">
        <v>0</v>
      </c>
      <c r="AD71" s="309">
        <v>0</v>
      </c>
      <c r="AE71" s="309">
        <v>1</v>
      </c>
      <c r="AF71" s="309">
        <v>0</v>
      </c>
      <c r="AG71" s="309">
        <v>0</v>
      </c>
      <c r="AH71" s="309"/>
      <c r="AI71" s="309"/>
      <c r="AJ71" s="309">
        <v>0</v>
      </c>
      <c r="AK71" s="309">
        <v>1</v>
      </c>
      <c r="AL71" s="309">
        <v>0</v>
      </c>
      <c r="AM71" s="309">
        <v>0</v>
      </c>
      <c r="AN71" s="309">
        <v>0</v>
      </c>
      <c r="AO71" s="309">
        <v>3</v>
      </c>
      <c r="AP71" s="309">
        <v>0</v>
      </c>
      <c r="AQ71" s="309">
        <v>1</v>
      </c>
      <c r="AR71" s="311">
        <f t="shared" si="0"/>
        <v>6</v>
      </c>
      <c r="AS71" s="311">
        <f t="shared" si="1"/>
        <v>0</v>
      </c>
      <c r="AT71" s="311">
        <f t="shared" si="2"/>
        <v>6</v>
      </c>
      <c r="AU71" s="99"/>
      <c r="AX71" s="51"/>
    </row>
    <row r="72" spans="2:50" s="266" customFormat="1" ht="25.5" x14ac:dyDescent="0.25">
      <c r="B72" s="399">
        <v>43358.662673611114</v>
      </c>
      <c r="C72" s="400">
        <v>161</v>
      </c>
      <c r="D72" s="263" t="s">
        <v>382</v>
      </c>
      <c r="E72" s="263" t="s">
        <v>34</v>
      </c>
      <c r="F72" s="263" t="s">
        <v>1</v>
      </c>
      <c r="G72" s="37"/>
      <c r="H72" s="435">
        <v>115</v>
      </c>
      <c r="I72" s="436" t="s">
        <v>709</v>
      </c>
      <c r="J72" s="429"/>
      <c r="K72" s="429">
        <v>1</v>
      </c>
      <c r="L72" s="429">
        <v>1</v>
      </c>
      <c r="M72" s="51"/>
      <c r="N72" s="312" t="s">
        <v>41</v>
      </c>
      <c r="O72" s="313">
        <v>184</v>
      </c>
      <c r="P72" s="214" t="s">
        <v>73</v>
      </c>
      <c r="Q72" s="309">
        <v>0</v>
      </c>
      <c r="R72" s="309"/>
      <c r="S72" s="309">
        <v>1</v>
      </c>
      <c r="T72" s="309">
        <v>0</v>
      </c>
      <c r="U72" s="309">
        <v>2</v>
      </c>
      <c r="V72" s="309"/>
      <c r="W72" s="309">
        <v>0</v>
      </c>
      <c r="X72" s="309">
        <v>0</v>
      </c>
      <c r="Y72" s="309">
        <v>3</v>
      </c>
      <c r="Z72" s="309">
        <v>0</v>
      </c>
      <c r="AA72" s="309">
        <v>0</v>
      </c>
      <c r="AB72" s="309">
        <v>0</v>
      </c>
      <c r="AC72" s="309">
        <v>0</v>
      </c>
      <c r="AD72" s="309">
        <v>1</v>
      </c>
      <c r="AE72" s="309">
        <v>0</v>
      </c>
      <c r="AF72" s="309">
        <v>0</v>
      </c>
      <c r="AG72" s="309">
        <v>0</v>
      </c>
      <c r="AH72" s="309">
        <v>1</v>
      </c>
      <c r="AI72" s="309">
        <v>1</v>
      </c>
      <c r="AJ72" s="309"/>
      <c r="AK72" s="309"/>
      <c r="AL72" s="309">
        <v>0</v>
      </c>
      <c r="AM72" s="309">
        <v>0</v>
      </c>
      <c r="AN72" s="309">
        <v>0</v>
      </c>
      <c r="AO72" s="309">
        <v>0</v>
      </c>
      <c r="AP72" s="309">
        <v>0</v>
      </c>
      <c r="AQ72" s="309">
        <v>3</v>
      </c>
      <c r="AR72" s="311">
        <f t="shared" si="0"/>
        <v>6</v>
      </c>
      <c r="AS72" s="311">
        <f t="shared" si="1"/>
        <v>2</v>
      </c>
      <c r="AT72" s="311">
        <f t="shared" si="2"/>
        <v>4</v>
      </c>
      <c r="AU72" s="99"/>
      <c r="AX72" s="51"/>
    </row>
    <row r="73" spans="2:50" s="266" customFormat="1" ht="25.5" x14ac:dyDescent="0.25">
      <c r="B73" s="399">
        <v>43358.692233796297</v>
      </c>
      <c r="C73" s="400">
        <v>183</v>
      </c>
      <c r="D73" s="263" t="s">
        <v>632</v>
      </c>
      <c r="E73" s="263" t="s">
        <v>29</v>
      </c>
      <c r="F73" s="263" t="s">
        <v>2</v>
      </c>
      <c r="G73" s="37"/>
      <c r="H73" s="435">
        <v>164</v>
      </c>
      <c r="I73" s="436" t="s">
        <v>410</v>
      </c>
      <c r="J73" s="429"/>
      <c r="K73" s="429">
        <v>1</v>
      </c>
      <c r="L73" s="429">
        <v>1</v>
      </c>
      <c r="M73" s="51"/>
      <c r="N73" s="314" t="s">
        <v>71</v>
      </c>
      <c r="O73" s="314">
        <v>516</v>
      </c>
      <c r="P73" s="314" t="s">
        <v>532</v>
      </c>
      <c r="Q73" s="311">
        <v>0</v>
      </c>
      <c r="R73" s="311">
        <v>0</v>
      </c>
      <c r="S73" s="311">
        <v>0</v>
      </c>
      <c r="T73" s="311">
        <v>0</v>
      </c>
      <c r="U73" s="309">
        <v>1</v>
      </c>
      <c r="V73" s="309">
        <v>1</v>
      </c>
      <c r="W73" s="309">
        <v>0</v>
      </c>
      <c r="X73" s="309">
        <v>1</v>
      </c>
      <c r="Y73" s="309">
        <v>3</v>
      </c>
      <c r="Z73" s="309">
        <v>0</v>
      </c>
      <c r="AA73" s="309">
        <v>0</v>
      </c>
      <c r="AB73" s="309">
        <v>0</v>
      </c>
      <c r="AC73" s="309">
        <v>0</v>
      </c>
      <c r="AD73" s="309">
        <v>0</v>
      </c>
      <c r="AE73" s="309">
        <v>0</v>
      </c>
      <c r="AF73" s="309">
        <v>0</v>
      </c>
      <c r="AG73" s="309">
        <v>0</v>
      </c>
      <c r="AH73" s="309">
        <v>0</v>
      </c>
      <c r="AI73" s="309">
        <v>1</v>
      </c>
      <c r="AJ73" s="309">
        <v>0</v>
      </c>
      <c r="AK73" s="309">
        <v>1</v>
      </c>
      <c r="AL73" s="309">
        <v>0</v>
      </c>
      <c r="AM73" s="309">
        <v>0</v>
      </c>
      <c r="AN73" s="309">
        <v>0</v>
      </c>
      <c r="AO73" s="309">
        <v>1</v>
      </c>
      <c r="AP73" s="309">
        <v>0</v>
      </c>
      <c r="AQ73" s="309">
        <v>3</v>
      </c>
      <c r="AR73" s="311">
        <f t="shared" si="0"/>
        <v>6</v>
      </c>
      <c r="AS73" s="311">
        <f t="shared" si="1"/>
        <v>0</v>
      </c>
      <c r="AT73" s="311">
        <f t="shared" si="2"/>
        <v>6</v>
      </c>
      <c r="AU73" s="99"/>
      <c r="AX73" s="51"/>
    </row>
    <row r="74" spans="2:50" s="266" customFormat="1" ht="25.5" x14ac:dyDescent="0.25">
      <c r="B74" s="399">
        <v>43358.715532407405</v>
      </c>
      <c r="C74" s="400">
        <v>516</v>
      </c>
      <c r="D74" s="263" t="s">
        <v>703</v>
      </c>
      <c r="E74" s="263" t="s">
        <v>71</v>
      </c>
      <c r="F74" s="263" t="s">
        <v>1</v>
      </c>
      <c r="G74" s="37"/>
      <c r="H74" s="435">
        <v>110</v>
      </c>
      <c r="I74" s="436" t="s">
        <v>376</v>
      </c>
      <c r="J74" s="429"/>
      <c r="K74" s="429">
        <v>1</v>
      </c>
      <c r="L74" s="429">
        <v>1</v>
      </c>
      <c r="M74" s="51"/>
      <c r="N74" s="312" t="s">
        <v>63</v>
      </c>
      <c r="O74" s="313">
        <v>147</v>
      </c>
      <c r="P74" s="214" t="s">
        <v>64</v>
      </c>
      <c r="Q74" s="309">
        <v>2</v>
      </c>
      <c r="R74" s="309">
        <v>1</v>
      </c>
      <c r="S74" s="309">
        <v>1</v>
      </c>
      <c r="T74" s="309">
        <v>1</v>
      </c>
      <c r="U74" s="309"/>
      <c r="V74" s="309"/>
      <c r="W74" s="309">
        <v>0</v>
      </c>
      <c r="X74" s="309">
        <v>0</v>
      </c>
      <c r="Y74" s="309">
        <v>0</v>
      </c>
      <c r="Z74" s="309">
        <v>0</v>
      </c>
      <c r="AA74" s="309">
        <v>2</v>
      </c>
      <c r="AB74" s="309">
        <v>0</v>
      </c>
      <c r="AC74" s="309">
        <v>1</v>
      </c>
      <c r="AD74" s="309">
        <v>0</v>
      </c>
      <c r="AE74" s="309">
        <v>1</v>
      </c>
      <c r="AF74" s="309">
        <v>1</v>
      </c>
      <c r="AG74" s="309">
        <v>0</v>
      </c>
      <c r="AH74" s="309"/>
      <c r="AI74" s="309"/>
      <c r="AJ74" s="309"/>
      <c r="AK74" s="309"/>
      <c r="AL74" s="309">
        <v>0</v>
      </c>
      <c r="AM74" s="309">
        <v>0</v>
      </c>
      <c r="AN74" s="309">
        <v>0</v>
      </c>
      <c r="AO74" s="309">
        <v>0</v>
      </c>
      <c r="AP74" s="309">
        <v>0</v>
      </c>
      <c r="AQ74" s="309">
        <v>0</v>
      </c>
      <c r="AR74" s="311">
        <f t="shared" si="0"/>
        <v>5</v>
      </c>
      <c r="AS74" s="311">
        <f t="shared" si="1"/>
        <v>1</v>
      </c>
      <c r="AT74" s="311">
        <f t="shared" si="2"/>
        <v>4</v>
      </c>
      <c r="AU74" s="99"/>
      <c r="AX74" s="51"/>
    </row>
    <row r="75" spans="2:50" s="266" customFormat="1" ht="25.5" x14ac:dyDescent="0.25">
      <c r="B75" s="399">
        <v>43358.984189814815</v>
      </c>
      <c r="C75" s="400">
        <v>175</v>
      </c>
      <c r="D75" s="263" t="s">
        <v>456</v>
      </c>
      <c r="E75" s="263" t="s">
        <v>34</v>
      </c>
      <c r="F75" s="263" t="s">
        <v>1</v>
      </c>
      <c r="G75" s="37"/>
      <c r="H75" s="435">
        <v>445</v>
      </c>
      <c r="I75" s="436" t="s">
        <v>711</v>
      </c>
      <c r="J75" s="429">
        <v>2</v>
      </c>
      <c r="K75" s="429"/>
      <c r="L75" s="429">
        <v>2</v>
      </c>
      <c r="M75" s="51"/>
      <c r="N75" s="312" t="s">
        <v>34</v>
      </c>
      <c r="O75" s="313">
        <v>113</v>
      </c>
      <c r="P75" s="214" t="s">
        <v>108</v>
      </c>
      <c r="Q75" s="309">
        <v>2</v>
      </c>
      <c r="R75" s="309">
        <v>1</v>
      </c>
      <c r="S75" s="309">
        <v>1</v>
      </c>
      <c r="T75" s="309">
        <v>0</v>
      </c>
      <c r="U75" s="309">
        <v>1</v>
      </c>
      <c r="V75" s="309"/>
      <c r="W75" s="309">
        <v>0</v>
      </c>
      <c r="X75" s="309">
        <v>0</v>
      </c>
      <c r="Y75" s="309">
        <v>0</v>
      </c>
      <c r="Z75" s="309">
        <v>1</v>
      </c>
      <c r="AA75" s="309">
        <v>1</v>
      </c>
      <c r="AB75" s="309">
        <v>0</v>
      </c>
      <c r="AC75" s="309">
        <v>1</v>
      </c>
      <c r="AD75" s="309">
        <v>0</v>
      </c>
      <c r="AE75" s="309">
        <v>1</v>
      </c>
      <c r="AF75" s="309">
        <v>0</v>
      </c>
      <c r="AG75" s="309">
        <v>0</v>
      </c>
      <c r="AH75" s="309">
        <v>0</v>
      </c>
      <c r="AI75" s="309">
        <v>1</v>
      </c>
      <c r="AJ75" s="309"/>
      <c r="AK75" s="309"/>
      <c r="AL75" s="309">
        <v>0</v>
      </c>
      <c r="AM75" s="309">
        <v>0</v>
      </c>
      <c r="AN75" s="309">
        <v>0</v>
      </c>
      <c r="AO75" s="309">
        <v>0</v>
      </c>
      <c r="AP75" s="309">
        <v>0</v>
      </c>
      <c r="AQ75" s="309">
        <v>0</v>
      </c>
      <c r="AR75" s="311">
        <f t="shared" si="0"/>
        <v>5</v>
      </c>
      <c r="AS75" s="311">
        <f t="shared" si="1"/>
        <v>1</v>
      </c>
      <c r="AT75" s="311">
        <f t="shared" si="2"/>
        <v>4</v>
      </c>
      <c r="AU75" s="99"/>
      <c r="AX75" s="51"/>
    </row>
    <row r="76" spans="2:50" s="266" customFormat="1" ht="24" x14ac:dyDescent="0.25">
      <c r="B76" s="399">
        <v>43359.912372685183</v>
      </c>
      <c r="C76" s="400">
        <v>189</v>
      </c>
      <c r="D76" s="263" t="s">
        <v>455</v>
      </c>
      <c r="E76" s="263" t="s">
        <v>39</v>
      </c>
      <c r="F76" s="263" t="s">
        <v>1</v>
      </c>
      <c r="G76" s="37"/>
      <c r="H76" s="435">
        <v>186</v>
      </c>
      <c r="I76" s="436" t="s">
        <v>712</v>
      </c>
      <c r="J76" s="429"/>
      <c r="K76" s="429">
        <v>1</v>
      </c>
      <c r="L76" s="429">
        <v>1</v>
      </c>
      <c r="M76" s="51"/>
      <c r="N76" s="289" t="s">
        <v>19</v>
      </c>
      <c r="O76" s="289">
        <v>444</v>
      </c>
      <c r="P76" s="214" t="s">
        <v>37</v>
      </c>
      <c r="Q76" s="309">
        <v>1</v>
      </c>
      <c r="R76" s="309">
        <v>2</v>
      </c>
      <c r="S76" s="309">
        <v>1</v>
      </c>
      <c r="T76" s="309">
        <v>0</v>
      </c>
      <c r="U76" s="309"/>
      <c r="V76" s="309">
        <v>1</v>
      </c>
      <c r="W76" s="309">
        <v>0</v>
      </c>
      <c r="X76" s="309">
        <v>0</v>
      </c>
      <c r="Y76" s="309">
        <v>0</v>
      </c>
      <c r="Z76" s="309">
        <v>1</v>
      </c>
      <c r="AA76" s="309">
        <v>0</v>
      </c>
      <c r="AB76" s="309">
        <v>2</v>
      </c>
      <c r="AC76" s="309">
        <v>0</v>
      </c>
      <c r="AD76" s="309">
        <v>1</v>
      </c>
      <c r="AE76" s="309">
        <v>0</v>
      </c>
      <c r="AF76" s="309">
        <v>0</v>
      </c>
      <c r="AG76" s="309">
        <v>0</v>
      </c>
      <c r="AH76" s="309"/>
      <c r="AI76" s="309"/>
      <c r="AJ76" s="309">
        <v>1</v>
      </c>
      <c r="AK76" s="309">
        <v>0</v>
      </c>
      <c r="AL76" s="309">
        <v>0</v>
      </c>
      <c r="AM76" s="309">
        <v>0</v>
      </c>
      <c r="AN76" s="309">
        <v>0</v>
      </c>
      <c r="AO76" s="309">
        <v>0</v>
      </c>
      <c r="AP76" s="309">
        <v>0</v>
      </c>
      <c r="AQ76" s="309">
        <v>0</v>
      </c>
      <c r="AR76" s="311">
        <f t="shared" si="0"/>
        <v>5</v>
      </c>
      <c r="AS76" s="311">
        <f t="shared" si="1"/>
        <v>5</v>
      </c>
      <c r="AT76" s="311">
        <f t="shared" si="2"/>
        <v>0</v>
      </c>
      <c r="AU76" s="99"/>
      <c r="AX76" s="51"/>
    </row>
    <row r="77" spans="2:50" s="266" customFormat="1" ht="24" x14ac:dyDescent="0.25">
      <c r="B77" s="399">
        <v>43360.581747685188</v>
      </c>
      <c r="C77" s="400">
        <v>266</v>
      </c>
      <c r="D77" s="263" t="s">
        <v>706</v>
      </c>
      <c r="E77" s="263" t="s">
        <v>182</v>
      </c>
      <c r="F77" s="263" t="s">
        <v>1</v>
      </c>
      <c r="G77" s="37"/>
      <c r="H77" s="435">
        <v>156</v>
      </c>
      <c r="I77" s="436" t="s">
        <v>460</v>
      </c>
      <c r="J77" s="429"/>
      <c r="K77" s="429">
        <v>1</v>
      </c>
      <c r="L77" s="429">
        <v>1</v>
      </c>
      <c r="M77" s="51"/>
      <c r="N77" s="312" t="s">
        <v>56</v>
      </c>
      <c r="O77" s="313">
        <v>123</v>
      </c>
      <c r="P77" s="214" t="s">
        <v>57</v>
      </c>
      <c r="Q77" s="309">
        <v>0</v>
      </c>
      <c r="R77" s="309">
        <v>3</v>
      </c>
      <c r="S77" s="309"/>
      <c r="T77" s="309">
        <v>0</v>
      </c>
      <c r="U77" s="309">
        <v>1</v>
      </c>
      <c r="V77" s="309"/>
      <c r="W77" s="309">
        <v>1</v>
      </c>
      <c r="X77" s="309">
        <v>0</v>
      </c>
      <c r="Y77" s="309">
        <v>0</v>
      </c>
      <c r="Z77" s="309">
        <v>0</v>
      </c>
      <c r="AA77" s="309">
        <v>0</v>
      </c>
      <c r="AB77" s="309">
        <v>0</v>
      </c>
      <c r="AC77" s="309">
        <v>3</v>
      </c>
      <c r="AD77" s="309">
        <v>0</v>
      </c>
      <c r="AE77" s="309">
        <v>0</v>
      </c>
      <c r="AF77" s="309">
        <v>0</v>
      </c>
      <c r="AG77" s="309">
        <v>0</v>
      </c>
      <c r="AH77" s="309">
        <v>0</v>
      </c>
      <c r="AI77" s="309">
        <v>1</v>
      </c>
      <c r="AJ77" s="309"/>
      <c r="AK77" s="309"/>
      <c r="AL77" s="309">
        <v>0</v>
      </c>
      <c r="AM77" s="309">
        <v>1</v>
      </c>
      <c r="AN77" s="309">
        <v>0</v>
      </c>
      <c r="AO77" s="309">
        <v>0</v>
      </c>
      <c r="AP77" s="309">
        <v>0</v>
      </c>
      <c r="AQ77" s="309">
        <v>0</v>
      </c>
      <c r="AR77" s="311">
        <f t="shared" si="0"/>
        <v>5</v>
      </c>
      <c r="AS77" s="311">
        <f t="shared" si="1"/>
        <v>0</v>
      </c>
      <c r="AT77" s="311">
        <f t="shared" si="2"/>
        <v>5</v>
      </c>
      <c r="AU77" s="99"/>
      <c r="AX77" s="51"/>
    </row>
    <row r="78" spans="2:50" s="266" customFormat="1" ht="24" x14ac:dyDescent="0.25">
      <c r="B78" s="399">
        <v>43360.702974537038</v>
      </c>
      <c r="C78" s="400">
        <v>458</v>
      </c>
      <c r="D78" s="263" t="s">
        <v>628</v>
      </c>
      <c r="E78" s="263" t="s">
        <v>343</v>
      </c>
      <c r="F78" s="263" t="s">
        <v>2</v>
      </c>
      <c r="G78" s="37"/>
      <c r="H78" s="428" t="s">
        <v>3</v>
      </c>
      <c r="I78" s="428"/>
      <c r="J78" s="429">
        <v>45</v>
      </c>
      <c r="K78" s="429">
        <v>86</v>
      </c>
      <c r="L78" s="429">
        <v>131</v>
      </c>
      <c r="M78" s="51"/>
      <c r="N78" s="289" t="s">
        <v>7</v>
      </c>
      <c r="O78" s="289">
        <v>229</v>
      </c>
      <c r="P78" s="214" t="s">
        <v>156</v>
      </c>
      <c r="Q78" s="309">
        <v>1</v>
      </c>
      <c r="R78" s="309"/>
      <c r="S78" s="309"/>
      <c r="T78" s="309">
        <v>1</v>
      </c>
      <c r="U78" s="309">
        <v>1</v>
      </c>
      <c r="V78" s="309">
        <v>1</v>
      </c>
      <c r="W78" s="309">
        <v>1</v>
      </c>
      <c r="X78" s="309">
        <v>0</v>
      </c>
      <c r="Y78" s="309">
        <v>0</v>
      </c>
      <c r="Z78" s="309">
        <v>0</v>
      </c>
      <c r="AA78" s="309">
        <v>1</v>
      </c>
      <c r="AB78" s="309">
        <v>0</v>
      </c>
      <c r="AC78" s="309">
        <v>0</v>
      </c>
      <c r="AD78" s="309">
        <v>0</v>
      </c>
      <c r="AE78" s="309">
        <v>0</v>
      </c>
      <c r="AF78" s="309">
        <v>0</v>
      </c>
      <c r="AG78" s="309">
        <v>1</v>
      </c>
      <c r="AH78" s="309">
        <v>0</v>
      </c>
      <c r="AI78" s="309">
        <v>1</v>
      </c>
      <c r="AJ78" s="309">
        <v>0</v>
      </c>
      <c r="AK78" s="309">
        <v>1</v>
      </c>
      <c r="AL78" s="309">
        <v>0</v>
      </c>
      <c r="AM78" s="309">
        <v>1</v>
      </c>
      <c r="AN78" s="309">
        <v>0</v>
      </c>
      <c r="AO78" s="309">
        <v>0</v>
      </c>
      <c r="AP78" s="309">
        <v>0</v>
      </c>
      <c r="AQ78" s="309">
        <v>0</v>
      </c>
      <c r="AR78" s="311">
        <f t="shared" si="0"/>
        <v>5</v>
      </c>
      <c r="AS78" s="311">
        <f t="shared" si="1"/>
        <v>0</v>
      </c>
      <c r="AT78" s="311">
        <f t="shared" si="2"/>
        <v>5</v>
      </c>
      <c r="AU78" s="99"/>
      <c r="AX78" s="51"/>
    </row>
    <row r="79" spans="2:50" s="266" customFormat="1" x14ac:dyDescent="0.25">
      <c r="B79" s="399">
        <v>43360.790300925924</v>
      </c>
      <c r="C79" s="400">
        <v>98</v>
      </c>
      <c r="D79" s="263" t="s">
        <v>693</v>
      </c>
      <c r="E79" s="263" t="s">
        <v>7</v>
      </c>
      <c r="F79" s="263" t="s">
        <v>2</v>
      </c>
      <c r="G79" s="37"/>
      <c r="H79" s="51"/>
      <c r="I79" s="51"/>
      <c r="J79" s="51"/>
      <c r="K79" s="51"/>
      <c r="L79" s="51"/>
      <c r="M79" s="51"/>
      <c r="N79" s="289" t="s">
        <v>7</v>
      </c>
      <c r="O79" s="289">
        <v>389</v>
      </c>
      <c r="P79" s="214" t="s">
        <v>101</v>
      </c>
      <c r="Q79" s="309">
        <v>1</v>
      </c>
      <c r="R79" s="309">
        <v>2</v>
      </c>
      <c r="S79" s="309"/>
      <c r="T79" s="309">
        <v>0</v>
      </c>
      <c r="U79" s="309"/>
      <c r="V79" s="309"/>
      <c r="W79" s="309">
        <v>2</v>
      </c>
      <c r="X79" s="309">
        <v>0</v>
      </c>
      <c r="Y79" s="309">
        <v>0</v>
      </c>
      <c r="Z79" s="309">
        <v>0</v>
      </c>
      <c r="AA79" s="309">
        <v>1</v>
      </c>
      <c r="AB79" s="309">
        <v>0</v>
      </c>
      <c r="AC79" s="309">
        <v>2</v>
      </c>
      <c r="AD79" s="309">
        <v>0</v>
      </c>
      <c r="AE79" s="309">
        <v>0</v>
      </c>
      <c r="AF79" s="309">
        <v>0</v>
      </c>
      <c r="AG79" s="309">
        <v>0</v>
      </c>
      <c r="AH79" s="309"/>
      <c r="AI79" s="309"/>
      <c r="AJ79" s="309"/>
      <c r="AK79" s="309"/>
      <c r="AL79" s="309">
        <v>1</v>
      </c>
      <c r="AM79" s="309">
        <v>1</v>
      </c>
      <c r="AN79" s="309">
        <v>0</v>
      </c>
      <c r="AO79" s="309">
        <v>0</v>
      </c>
      <c r="AP79" s="309">
        <v>0</v>
      </c>
      <c r="AQ79" s="309">
        <v>0</v>
      </c>
      <c r="AR79" s="311">
        <f t="shared" si="0"/>
        <v>5</v>
      </c>
      <c r="AS79" s="311">
        <f t="shared" si="1"/>
        <v>1</v>
      </c>
      <c r="AT79" s="311">
        <f t="shared" si="2"/>
        <v>4</v>
      </c>
      <c r="AU79" s="99"/>
      <c r="AX79" s="51"/>
    </row>
    <row r="80" spans="2:50" s="266" customFormat="1" ht="24" x14ac:dyDescent="0.25">
      <c r="B80" s="399">
        <v>43360.861898148149</v>
      </c>
      <c r="C80" s="400">
        <v>458</v>
      </c>
      <c r="D80" s="263" t="s">
        <v>628</v>
      </c>
      <c r="E80" s="263" t="s">
        <v>343</v>
      </c>
      <c r="F80" s="263" t="s">
        <v>2</v>
      </c>
      <c r="G80" s="37"/>
      <c r="H80" s="51"/>
      <c r="I80" s="51"/>
      <c r="J80" s="51"/>
      <c r="K80" s="51"/>
      <c r="L80" s="51"/>
      <c r="M80" s="51"/>
      <c r="N80" s="289" t="s">
        <v>17</v>
      </c>
      <c r="O80" s="289">
        <v>456</v>
      </c>
      <c r="P80" s="289" t="s">
        <v>256</v>
      </c>
      <c r="Q80" s="309">
        <v>0</v>
      </c>
      <c r="R80" s="309"/>
      <c r="S80" s="309">
        <v>1</v>
      </c>
      <c r="T80" s="309">
        <v>3</v>
      </c>
      <c r="U80" s="309"/>
      <c r="V80" s="309"/>
      <c r="W80" s="309">
        <v>0</v>
      </c>
      <c r="X80" s="309">
        <v>1</v>
      </c>
      <c r="Y80" s="309">
        <v>0</v>
      </c>
      <c r="Z80" s="309">
        <v>0</v>
      </c>
      <c r="AA80" s="309">
        <v>0</v>
      </c>
      <c r="AB80" s="309">
        <v>0</v>
      </c>
      <c r="AC80" s="309">
        <v>0</v>
      </c>
      <c r="AD80" s="309">
        <v>1</v>
      </c>
      <c r="AE80" s="309">
        <v>0</v>
      </c>
      <c r="AF80" s="309">
        <v>1</v>
      </c>
      <c r="AG80" s="309">
        <v>2</v>
      </c>
      <c r="AH80" s="309"/>
      <c r="AI80" s="309"/>
      <c r="AJ80" s="309"/>
      <c r="AK80" s="309"/>
      <c r="AL80" s="309">
        <v>0</v>
      </c>
      <c r="AM80" s="309">
        <v>0</v>
      </c>
      <c r="AN80" s="309">
        <v>0</v>
      </c>
      <c r="AO80" s="309">
        <v>1</v>
      </c>
      <c r="AP80" s="309">
        <v>0</v>
      </c>
      <c r="AQ80" s="309">
        <v>0</v>
      </c>
      <c r="AR80" s="311">
        <f t="shared" si="0"/>
        <v>5</v>
      </c>
      <c r="AS80" s="311">
        <f t="shared" si="1"/>
        <v>2</v>
      </c>
      <c r="AT80" s="311">
        <f t="shared" si="2"/>
        <v>3</v>
      </c>
      <c r="AU80" s="99"/>
      <c r="AX80" s="51"/>
    </row>
    <row r="81" spans="2:50" s="266" customFormat="1" ht="24" x14ac:dyDescent="0.25">
      <c r="B81" s="399">
        <v>43360.889479166668</v>
      </c>
      <c r="C81" s="400">
        <v>458</v>
      </c>
      <c r="D81" s="263" t="s">
        <v>628</v>
      </c>
      <c r="E81" s="263" t="s">
        <v>343</v>
      </c>
      <c r="F81" s="263" t="s">
        <v>2</v>
      </c>
      <c r="G81" s="37"/>
      <c r="H81" s="51"/>
      <c r="I81" s="51"/>
      <c r="J81" s="51"/>
      <c r="K81" s="51"/>
      <c r="L81" s="51"/>
      <c r="M81" s="51"/>
      <c r="N81" s="312" t="s">
        <v>7</v>
      </c>
      <c r="O81" s="289">
        <v>467</v>
      </c>
      <c r="P81" s="214" t="s">
        <v>362</v>
      </c>
      <c r="Q81" s="309">
        <v>0</v>
      </c>
      <c r="R81" s="309"/>
      <c r="S81" s="309">
        <v>1</v>
      </c>
      <c r="T81" s="309">
        <v>0</v>
      </c>
      <c r="U81" s="309"/>
      <c r="V81" s="309">
        <v>2</v>
      </c>
      <c r="W81" s="309">
        <v>0</v>
      </c>
      <c r="X81" s="309">
        <v>2</v>
      </c>
      <c r="Y81" s="309">
        <v>0</v>
      </c>
      <c r="Z81" s="309">
        <v>0</v>
      </c>
      <c r="AA81" s="309">
        <v>0</v>
      </c>
      <c r="AB81" s="309">
        <v>0</v>
      </c>
      <c r="AC81" s="309">
        <v>0</v>
      </c>
      <c r="AD81" s="309">
        <v>1</v>
      </c>
      <c r="AE81" s="309">
        <v>0</v>
      </c>
      <c r="AF81" s="309">
        <v>0</v>
      </c>
      <c r="AG81" s="309">
        <v>0</v>
      </c>
      <c r="AH81" s="309"/>
      <c r="AI81" s="309"/>
      <c r="AJ81" s="309">
        <v>2</v>
      </c>
      <c r="AK81" s="309">
        <v>0</v>
      </c>
      <c r="AL81" s="309">
        <v>0</v>
      </c>
      <c r="AM81" s="309">
        <v>0</v>
      </c>
      <c r="AN81" s="309">
        <v>2</v>
      </c>
      <c r="AO81" s="309">
        <v>0</v>
      </c>
      <c r="AP81" s="309">
        <v>0</v>
      </c>
      <c r="AQ81" s="309">
        <v>0</v>
      </c>
      <c r="AR81" s="311">
        <f t="shared" ref="AR81:AR144" si="3">+SUM(Q81:Y81)</f>
        <v>5</v>
      </c>
      <c r="AS81" s="311">
        <f t="shared" ref="AS81:AS144" si="4">+Z81+AB81+AD81+AF81+AH81+AJ81+AL81+AN81+AP81</f>
        <v>5</v>
      </c>
      <c r="AT81" s="311">
        <f t="shared" ref="AT81:AT144" si="5">+AA81+AC81+AE81+AG81+AI81+AK81+AM81+AO81+AQ81</f>
        <v>0</v>
      </c>
      <c r="AU81" s="99"/>
      <c r="AX81" s="51"/>
    </row>
    <row r="82" spans="2:50" s="266" customFormat="1" x14ac:dyDescent="0.25">
      <c r="B82" s="399">
        <v>43360.911053240743</v>
      </c>
      <c r="C82" s="400">
        <v>459</v>
      </c>
      <c r="D82" s="263" t="s">
        <v>696</v>
      </c>
      <c r="E82" s="263" t="s">
        <v>343</v>
      </c>
      <c r="F82" s="263" t="s">
        <v>1</v>
      </c>
      <c r="G82" s="37"/>
      <c r="H82" s="51"/>
      <c r="I82" s="51"/>
      <c r="J82" s="51"/>
      <c r="K82" s="51"/>
      <c r="L82" s="51"/>
      <c r="M82" s="51"/>
      <c r="N82" s="312" t="s">
        <v>7</v>
      </c>
      <c r="O82" s="313">
        <v>155</v>
      </c>
      <c r="P82" s="214" t="s">
        <v>105</v>
      </c>
      <c r="Q82" s="309">
        <v>0</v>
      </c>
      <c r="R82" s="309"/>
      <c r="S82" s="309">
        <v>1</v>
      </c>
      <c r="T82" s="309">
        <v>0</v>
      </c>
      <c r="U82" s="309">
        <v>1</v>
      </c>
      <c r="V82" s="309"/>
      <c r="W82" s="309">
        <v>0</v>
      </c>
      <c r="X82" s="309">
        <v>3</v>
      </c>
      <c r="Y82" s="309">
        <v>0</v>
      </c>
      <c r="Z82" s="309">
        <v>0</v>
      </c>
      <c r="AA82" s="309">
        <v>0</v>
      </c>
      <c r="AB82" s="309">
        <v>0</v>
      </c>
      <c r="AC82" s="309">
        <v>0</v>
      </c>
      <c r="AD82" s="309">
        <v>1</v>
      </c>
      <c r="AE82" s="309">
        <v>0</v>
      </c>
      <c r="AF82" s="309">
        <v>0</v>
      </c>
      <c r="AG82" s="309">
        <v>0</v>
      </c>
      <c r="AH82" s="309">
        <v>0</v>
      </c>
      <c r="AI82" s="309">
        <v>1</v>
      </c>
      <c r="AJ82" s="309"/>
      <c r="AK82" s="309"/>
      <c r="AL82" s="309">
        <v>0</v>
      </c>
      <c r="AM82" s="309">
        <v>0</v>
      </c>
      <c r="AN82" s="309">
        <v>1</v>
      </c>
      <c r="AO82" s="309">
        <v>2</v>
      </c>
      <c r="AP82" s="309">
        <v>0</v>
      </c>
      <c r="AQ82" s="309">
        <v>0</v>
      </c>
      <c r="AR82" s="311">
        <f t="shared" si="3"/>
        <v>5</v>
      </c>
      <c r="AS82" s="311">
        <f t="shared" si="4"/>
        <v>2</v>
      </c>
      <c r="AT82" s="311">
        <f t="shared" si="5"/>
        <v>3</v>
      </c>
      <c r="AU82" s="99"/>
      <c r="AX82" s="51"/>
    </row>
    <row r="83" spans="2:50" s="266" customFormat="1" x14ac:dyDescent="0.25">
      <c r="B83" s="399">
        <v>43360.978136574071</v>
      </c>
      <c r="C83" s="400">
        <v>189</v>
      </c>
      <c r="D83" s="263" t="s">
        <v>455</v>
      </c>
      <c r="E83" s="263" t="s">
        <v>39</v>
      </c>
      <c r="F83" s="263" t="s">
        <v>658</v>
      </c>
      <c r="G83" s="37"/>
      <c r="H83" s="51"/>
      <c r="I83" s="51"/>
      <c r="J83" s="51"/>
      <c r="K83" s="51"/>
      <c r="L83" s="51"/>
      <c r="M83" s="51"/>
      <c r="N83" s="312" t="s">
        <v>34</v>
      </c>
      <c r="O83" s="313">
        <v>175</v>
      </c>
      <c r="P83" s="214" t="s">
        <v>35</v>
      </c>
      <c r="Q83" s="309">
        <v>0</v>
      </c>
      <c r="R83" s="309">
        <v>1</v>
      </c>
      <c r="S83" s="309"/>
      <c r="T83" s="309">
        <v>3</v>
      </c>
      <c r="U83" s="309"/>
      <c r="V83" s="309"/>
      <c r="W83" s="309">
        <v>0</v>
      </c>
      <c r="X83" s="309">
        <v>0</v>
      </c>
      <c r="Y83" s="309">
        <v>1</v>
      </c>
      <c r="Z83" s="309">
        <v>0</v>
      </c>
      <c r="AA83" s="309">
        <v>0</v>
      </c>
      <c r="AB83" s="309">
        <v>1</v>
      </c>
      <c r="AC83" s="309">
        <v>0</v>
      </c>
      <c r="AD83" s="309">
        <v>0</v>
      </c>
      <c r="AE83" s="309">
        <v>0</v>
      </c>
      <c r="AF83" s="309">
        <v>2</v>
      </c>
      <c r="AG83" s="309">
        <v>1</v>
      </c>
      <c r="AH83" s="309"/>
      <c r="AI83" s="309"/>
      <c r="AJ83" s="309"/>
      <c r="AK83" s="309"/>
      <c r="AL83" s="309">
        <v>0</v>
      </c>
      <c r="AM83" s="309">
        <v>0</v>
      </c>
      <c r="AN83" s="309">
        <v>0</v>
      </c>
      <c r="AO83" s="309">
        <v>0</v>
      </c>
      <c r="AP83" s="309">
        <v>0</v>
      </c>
      <c r="AQ83" s="309">
        <v>1</v>
      </c>
      <c r="AR83" s="311">
        <f t="shared" si="3"/>
        <v>5</v>
      </c>
      <c r="AS83" s="311">
        <f t="shared" si="4"/>
        <v>3</v>
      </c>
      <c r="AT83" s="311">
        <f t="shared" si="5"/>
        <v>2</v>
      </c>
      <c r="AU83" s="99"/>
      <c r="AX83" s="51"/>
    </row>
    <row r="84" spans="2:50" s="266" customFormat="1" x14ac:dyDescent="0.25">
      <c r="B84" s="399">
        <v>43361.569351851853</v>
      </c>
      <c r="C84" s="400">
        <v>395</v>
      </c>
      <c r="D84" s="263" t="s">
        <v>698</v>
      </c>
      <c r="E84" s="263" t="s">
        <v>343</v>
      </c>
      <c r="F84" s="263" t="s">
        <v>1</v>
      </c>
      <c r="G84" s="37"/>
      <c r="H84" s="242"/>
      <c r="I84" s="51"/>
      <c r="J84" s="51"/>
      <c r="K84" s="51"/>
      <c r="L84" s="51"/>
      <c r="M84" s="51"/>
      <c r="N84" s="312" t="s">
        <v>41</v>
      </c>
      <c r="O84" s="313">
        <v>126</v>
      </c>
      <c r="P84" s="214" t="s">
        <v>42</v>
      </c>
      <c r="Q84" s="309">
        <v>0</v>
      </c>
      <c r="R84" s="309"/>
      <c r="S84" s="309"/>
      <c r="T84" s="309">
        <v>0</v>
      </c>
      <c r="U84" s="309"/>
      <c r="V84" s="309"/>
      <c r="W84" s="405">
        <v>1</v>
      </c>
      <c r="X84" s="309">
        <v>2</v>
      </c>
      <c r="Y84" s="309">
        <v>2</v>
      </c>
      <c r="Z84" s="309">
        <v>0</v>
      </c>
      <c r="AA84" s="309">
        <v>0</v>
      </c>
      <c r="AB84" s="309">
        <v>0</v>
      </c>
      <c r="AC84" s="309">
        <v>0</v>
      </c>
      <c r="AD84" s="309">
        <v>0</v>
      </c>
      <c r="AE84" s="309">
        <v>0</v>
      </c>
      <c r="AF84" s="309">
        <v>0</v>
      </c>
      <c r="AG84" s="309">
        <v>0</v>
      </c>
      <c r="AH84" s="309"/>
      <c r="AI84" s="309"/>
      <c r="AJ84" s="309"/>
      <c r="AK84" s="309"/>
      <c r="AL84" s="405">
        <v>1</v>
      </c>
      <c r="AM84" s="405">
        <v>0</v>
      </c>
      <c r="AN84" s="309">
        <v>2</v>
      </c>
      <c r="AO84" s="309">
        <v>0</v>
      </c>
      <c r="AP84" s="309">
        <v>1</v>
      </c>
      <c r="AQ84" s="309">
        <v>1</v>
      </c>
      <c r="AR84" s="311">
        <f t="shared" si="3"/>
        <v>5</v>
      </c>
      <c r="AS84" s="311">
        <f t="shared" si="4"/>
        <v>4</v>
      </c>
      <c r="AT84" s="311">
        <f t="shared" si="5"/>
        <v>1</v>
      </c>
      <c r="AU84" s="99"/>
      <c r="AX84" s="51"/>
    </row>
    <row r="85" spans="2:50" s="266" customFormat="1" ht="24" x14ac:dyDescent="0.25">
      <c r="B85" s="399">
        <v>43361.7421412037</v>
      </c>
      <c r="C85" s="400">
        <v>458</v>
      </c>
      <c r="D85" s="263" t="s">
        <v>628</v>
      </c>
      <c r="E85" s="263" t="s">
        <v>343</v>
      </c>
      <c r="F85" s="263" t="s">
        <v>1</v>
      </c>
      <c r="G85" s="37"/>
      <c r="H85" s="286"/>
      <c r="I85" s="287"/>
      <c r="J85" s="287"/>
      <c r="K85" s="287"/>
      <c r="L85" s="287"/>
      <c r="M85" s="51"/>
      <c r="N85" s="312" t="s">
        <v>7</v>
      </c>
      <c r="O85" s="289">
        <v>97</v>
      </c>
      <c r="P85" s="214" t="s">
        <v>44</v>
      </c>
      <c r="Q85" s="309">
        <v>0</v>
      </c>
      <c r="R85" s="309"/>
      <c r="S85" s="309"/>
      <c r="T85" s="309">
        <v>0</v>
      </c>
      <c r="U85" s="309">
        <v>1</v>
      </c>
      <c r="V85" s="309"/>
      <c r="W85" s="405">
        <v>0</v>
      </c>
      <c r="X85" s="309">
        <v>1</v>
      </c>
      <c r="Y85" s="309">
        <v>3</v>
      </c>
      <c r="Z85" s="309">
        <v>0</v>
      </c>
      <c r="AA85" s="309">
        <v>0</v>
      </c>
      <c r="AB85" s="309">
        <v>0</v>
      </c>
      <c r="AC85" s="309">
        <v>0</v>
      </c>
      <c r="AD85" s="309">
        <v>0</v>
      </c>
      <c r="AE85" s="309">
        <v>0</v>
      </c>
      <c r="AF85" s="309">
        <v>0</v>
      </c>
      <c r="AG85" s="309">
        <v>0</v>
      </c>
      <c r="AH85" s="309">
        <v>0</v>
      </c>
      <c r="AI85" s="309">
        <v>1</v>
      </c>
      <c r="AJ85" s="309"/>
      <c r="AK85" s="309"/>
      <c r="AL85" s="405">
        <v>0</v>
      </c>
      <c r="AM85" s="405">
        <v>0</v>
      </c>
      <c r="AN85" s="309">
        <v>0</v>
      </c>
      <c r="AO85" s="309">
        <v>1</v>
      </c>
      <c r="AP85" s="309">
        <v>0</v>
      </c>
      <c r="AQ85" s="309">
        <v>3</v>
      </c>
      <c r="AR85" s="311">
        <f t="shared" si="3"/>
        <v>5</v>
      </c>
      <c r="AS85" s="311">
        <f t="shared" si="4"/>
        <v>0</v>
      </c>
      <c r="AT85" s="311">
        <f t="shared" si="5"/>
        <v>5</v>
      </c>
      <c r="AU85" s="99"/>
      <c r="AX85" s="51"/>
    </row>
    <row r="86" spans="2:50" s="266" customFormat="1" x14ac:dyDescent="0.25">
      <c r="B86" s="399">
        <v>43361.79383101852</v>
      </c>
      <c r="C86" s="400">
        <v>459</v>
      </c>
      <c r="D86" s="263" t="s">
        <v>696</v>
      </c>
      <c r="E86" s="263" t="s">
        <v>343</v>
      </c>
      <c r="F86" s="263" t="s">
        <v>1</v>
      </c>
      <c r="G86" s="37"/>
      <c r="H86" s="286"/>
      <c r="I86" s="287"/>
      <c r="J86" s="287"/>
      <c r="K86" s="287"/>
      <c r="L86" s="287"/>
      <c r="M86" s="51"/>
      <c r="N86" s="289" t="s">
        <v>7</v>
      </c>
      <c r="O86" s="289">
        <v>261</v>
      </c>
      <c r="P86" s="214" t="s">
        <v>149</v>
      </c>
      <c r="Q86" s="309">
        <v>0</v>
      </c>
      <c r="R86" s="309"/>
      <c r="S86" s="309"/>
      <c r="T86" s="309">
        <v>0</v>
      </c>
      <c r="U86" s="309">
        <v>1</v>
      </c>
      <c r="V86" s="309"/>
      <c r="W86" s="405">
        <v>0</v>
      </c>
      <c r="X86" s="309">
        <v>1</v>
      </c>
      <c r="Y86" s="309">
        <v>3</v>
      </c>
      <c r="Z86" s="309">
        <v>0</v>
      </c>
      <c r="AA86" s="309">
        <v>0</v>
      </c>
      <c r="AB86" s="309">
        <v>0</v>
      </c>
      <c r="AC86" s="309">
        <v>0</v>
      </c>
      <c r="AD86" s="309">
        <v>0</v>
      </c>
      <c r="AE86" s="309">
        <v>0</v>
      </c>
      <c r="AF86" s="309">
        <v>0</v>
      </c>
      <c r="AG86" s="309">
        <v>0</v>
      </c>
      <c r="AH86" s="309">
        <v>0</v>
      </c>
      <c r="AI86" s="309">
        <v>1</v>
      </c>
      <c r="AJ86" s="309"/>
      <c r="AK86" s="309"/>
      <c r="AL86" s="405">
        <v>0</v>
      </c>
      <c r="AM86" s="405">
        <v>0</v>
      </c>
      <c r="AN86" s="309">
        <v>0</v>
      </c>
      <c r="AO86" s="309">
        <v>1</v>
      </c>
      <c r="AP86" s="309">
        <v>0</v>
      </c>
      <c r="AQ86" s="309">
        <v>3</v>
      </c>
      <c r="AR86" s="311">
        <f t="shared" si="3"/>
        <v>5</v>
      </c>
      <c r="AS86" s="311">
        <f t="shared" si="4"/>
        <v>0</v>
      </c>
      <c r="AT86" s="311">
        <f t="shared" si="5"/>
        <v>5</v>
      </c>
      <c r="AU86" s="99"/>
      <c r="AX86" s="51"/>
    </row>
    <row r="87" spans="2:50" s="266" customFormat="1" ht="24" x14ac:dyDescent="0.25">
      <c r="B87" s="399">
        <v>43361.796747685185</v>
      </c>
      <c r="C87" s="400">
        <v>502</v>
      </c>
      <c r="D87" s="263" t="s">
        <v>705</v>
      </c>
      <c r="E87" s="263" t="s">
        <v>7</v>
      </c>
      <c r="F87" s="263" t="s">
        <v>2</v>
      </c>
      <c r="G87" s="37"/>
      <c r="H87" s="265"/>
      <c r="L87" s="287"/>
      <c r="M87" s="51"/>
      <c r="N87" s="312" t="s">
        <v>19</v>
      </c>
      <c r="O87" s="313">
        <v>174</v>
      </c>
      <c r="P87" s="214" t="s">
        <v>86</v>
      </c>
      <c r="Q87" s="309">
        <v>1</v>
      </c>
      <c r="R87" s="309">
        <v>2</v>
      </c>
      <c r="S87" s="309"/>
      <c r="T87" s="309">
        <v>0</v>
      </c>
      <c r="U87" s="309">
        <v>1</v>
      </c>
      <c r="V87" s="309"/>
      <c r="W87" s="309">
        <v>0</v>
      </c>
      <c r="X87" s="309">
        <v>0</v>
      </c>
      <c r="Y87" s="309">
        <v>0</v>
      </c>
      <c r="Z87" s="309">
        <v>1</v>
      </c>
      <c r="AA87" s="309">
        <v>0</v>
      </c>
      <c r="AB87" s="309">
        <v>2</v>
      </c>
      <c r="AC87" s="309">
        <v>0</v>
      </c>
      <c r="AD87" s="309">
        <v>0</v>
      </c>
      <c r="AE87" s="309">
        <v>0</v>
      </c>
      <c r="AF87" s="309">
        <v>0</v>
      </c>
      <c r="AG87" s="309">
        <v>0</v>
      </c>
      <c r="AH87" s="309">
        <v>1</v>
      </c>
      <c r="AI87" s="309">
        <v>0</v>
      </c>
      <c r="AJ87" s="309"/>
      <c r="AK87" s="309"/>
      <c r="AL87" s="309">
        <v>0</v>
      </c>
      <c r="AM87" s="309">
        <v>0</v>
      </c>
      <c r="AN87" s="309">
        <v>0</v>
      </c>
      <c r="AO87" s="309">
        <v>0</v>
      </c>
      <c r="AP87" s="309">
        <v>0</v>
      </c>
      <c r="AQ87" s="309">
        <v>0</v>
      </c>
      <c r="AR87" s="311">
        <f t="shared" si="3"/>
        <v>4</v>
      </c>
      <c r="AS87" s="311">
        <f t="shared" si="4"/>
        <v>4</v>
      </c>
      <c r="AT87" s="311">
        <f t="shared" si="5"/>
        <v>0</v>
      </c>
      <c r="AU87" s="99"/>
      <c r="AX87" s="51"/>
    </row>
    <row r="88" spans="2:50" s="266" customFormat="1" x14ac:dyDescent="0.25">
      <c r="B88" s="399">
        <v>43361.860891203702</v>
      </c>
      <c r="C88" s="400">
        <v>454</v>
      </c>
      <c r="D88" s="263" t="s">
        <v>645</v>
      </c>
      <c r="E88" s="263" t="s">
        <v>7</v>
      </c>
      <c r="F88" s="263" t="s">
        <v>1</v>
      </c>
      <c r="G88" s="37"/>
      <c r="H88" s="265"/>
      <c r="L88" s="287"/>
      <c r="M88" s="51"/>
      <c r="N88" s="289" t="s">
        <v>56</v>
      </c>
      <c r="O88" s="289">
        <v>501</v>
      </c>
      <c r="P88" s="214" t="s">
        <v>427</v>
      </c>
      <c r="Q88" s="309">
        <v>0</v>
      </c>
      <c r="R88" s="309">
        <v>2</v>
      </c>
      <c r="S88" s="309"/>
      <c r="T88" s="309">
        <v>0</v>
      </c>
      <c r="U88" s="309"/>
      <c r="V88" s="309">
        <v>2</v>
      </c>
      <c r="W88" s="309">
        <v>0</v>
      </c>
      <c r="X88" s="309">
        <v>0</v>
      </c>
      <c r="Y88" s="309">
        <v>0</v>
      </c>
      <c r="Z88" s="309">
        <v>0</v>
      </c>
      <c r="AA88" s="309">
        <v>0</v>
      </c>
      <c r="AB88" s="309">
        <v>1</v>
      </c>
      <c r="AC88" s="309">
        <v>1</v>
      </c>
      <c r="AD88" s="309">
        <v>0</v>
      </c>
      <c r="AE88" s="309">
        <v>0</v>
      </c>
      <c r="AF88" s="309">
        <v>0</v>
      </c>
      <c r="AG88" s="309">
        <v>0</v>
      </c>
      <c r="AH88" s="309"/>
      <c r="AI88" s="309"/>
      <c r="AJ88" s="309">
        <v>0</v>
      </c>
      <c r="AK88" s="309">
        <v>2</v>
      </c>
      <c r="AL88" s="309">
        <v>0</v>
      </c>
      <c r="AM88" s="309">
        <v>0</v>
      </c>
      <c r="AN88" s="309">
        <v>0</v>
      </c>
      <c r="AO88" s="309">
        <v>0</v>
      </c>
      <c r="AP88" s="309">
        <v>0</v>
      </c>
      <c r="AQ88" s="309">
        <v>0</v>
      </c>
      <c r="AR88" s="311">
        <f t="shared" si="3"/>
        <v>4</v>
      </c>
      <c r="AS88" s="311">
        <f t="shared" si="4"/>
        <v>1</v>
      </c>
      <c r="AT88" s="311">
        <f t="shared" si="5"/>
        <v>3</v>
      </c>
      <c r="AU88" s="99"/>
      <c r="AX88" s="51"/>
    </row>
    <row r="89" spans="2:50" s="266" customFormat="1" ht="24" x14ac:dyDescent="0.25">
      <c r="B89" s="399">
        <v>43362.010254629633</v>
      </c>
      <c r="C89" s="400">
        <v>189</v>
      </c>
      <c r="D89" s="263" t="s">
        <v>455</v>
      </c>
      <c r="E89" s="263" t="s">
        <v>39</v>
      </c>
      <c r="F89" s="263" t="s">
        <v>658</v>
      </c>
      <c r="G89" s="37"/>
      <c r="H89" s="265"/>
      <c r="M89" s="51"/>
      <c r="N89" s="289" t="s">
        <v>29</v>
      </c>
      <c r="O89" s="289">
        <v>224</v>
      </c>
      <c r="P89" s="214" t="s">
        <v>145</v>
      </c>
      <c r="Q89" s="309">
        <v>1</v>
      </c>
      <c r="R89" s="309">
        <v>1</v>
      </c>
      <c r="S89" s="309">
        <v>1</v>
      </c>
      <c r="T89" s="309">
        <v>0</v>
      </c>
      <c r="U89" s="309"/>
      <c r="V89" s="309"/>
      <c r="W89" s="309">
        <v>0</v>
      </c>
      <c r="X89" s="309">
        <v>1</v>
      </c>
      <c r="Y89" s="309">
        <v>0</v>
      </c>
      <c r="Z89" s="309">
        <v>0</v>
      </c>
      <c r="AA89" s="309">
        <v>1</v>
      </c>
      <c r="AB89" s="309">
        <v>0</v>
      </c>
      <c r="AC89" s="309">
        <v>1</v>
      </c>
      <c r="AD89" s="309">
        <v>1</v>
      </c>
      <c r="AE89" s="309">
        <v>0</v>
      </c>
      <c r="AF89" s="309">
        <v>0</v>
      </c>
      <c r="AG89" s="309">
        <v>0</v>
      </c>
      <c r="AH89" s="309"/>
      <c r="AI89" s="309"/>
      <c r="AJ89" s="309"/>
      <c r="AK89" s="309"/>
      <c r="AL89" s="309">
        <v>0</v>
      </c>
      <c r="AM89" s="309">
        <v>0</v>
      </c>
      <c r="AN89" s="309">
        <v>1</v>
      </c>
      <c r="AO89" s="309">
        <v>0</v>
      </c>
      <c r="AP89" s="309">
        <v>0</v>
      </c>
      <c r="AQ89" s="309">
        <v>0</v>
      </c>
      <c r="AR89" s="311">
        <f t="shared" si="3"/>
        <v>4</v>
      </c>
      <c r="AS89" s="311">
        <f t="shared" si="4"/>
        <v>2</v>
      </c>
      <c r="AT89" s="311">
        <f t="shared" si="5"/>
        <v>2</v>
      </c>
      <c r="AU89" s="99"/>
      <c r="AX89" s="51"/>
    </row>
    <row r="90" spans="2:50" s="266" customFormat="1" x14ac:dyDescent="0.25">
      <c r="B90" s="399">
        <v>43362.634166666663</v>
      </c>
      <c r="C90" s="400">
        <v>176</v>
      </c>
      <c r="D90" s="263" t="s">
        <v>640</v>
      </c>
      <c r="E90" s="263" t="s">
        <v>29</v>
      </c>
      <c r="F90" s="263" t="s">
        <v>1</v>
      </c>
      <c r="G90" s="37"/>
      <c r="H90" s="265"/>
      <c r="M90" s="51"/>
      <c r="N90" s="312" t="s">
        <v>7</v>
      </c>
      <c r="O90" s="313">
        <v>178</v>
      </c>
      <c r="P90" s="214" t="s">
        <v>27</v>
      </c>
      <c r="Q90" s="309">
        <v>0</v>
      </c>
      <c r="R90" s="309"/>
      <c r="S90" s="309">
        <v>2</v>
      </c>
      <c r="T90" s="309">
        <v>0</v>
      </c>
      <c r="U90" s="309">
        <v>1</v>
      </c>
      <c r="V90" s="309"/>
      <c r="W90" s="309">
        <v>0</v>
      </c>
      <c r="X90" s="309">
        <v>1</v>
      </c>
      <c r="Y90" s="309">
        <v>0</v>
      </c>
      <c r="Z90" s="309">
        <v>0</v>
      </c>
      <c r="AA90" s="309">
        <v>0</v>
      </c>
      <c r="AB90" s="309">
        <v>0</v>
      </c>
      <c r="AC90" s="309">
        <v>0</v>
      </c>
      <c r="AD90" s="309">
        <v>2</v>
      </c>
      <c r="AE90" s="309">
        <v>0</v>
      </c>
      <c r="AF90" s="309">
        <v>0</v>
      </c>
      <c r="AG90" s="309">
        <v>0</v>
      </c>
      <c r="AH90" s="309">
        <v>1</v>
      </c>
      <c r="AI90" s="309">
        <v>0</v>
      </c>
      <c r="AJ90" s="309"/>
      <c r="AK90" s="309"/>
      <c r="AL90" s="309">
        <v>0</v>
      </c>
      <c r="AM90" s="309">
        <v>0</v>
      </c>
      <c r="AN90" s="309">
        <v>0</v>
      </c>
      <c r="AO90" s="309">
        <v>1</v>
      </c>
      <c r="AP90" s="309">
        <v>0</v>
      </c>
      <c r="AQ90" s="309">
        <v>0</v>
      </c>
      <c r="AR90" s="311">
        <f t="shared" si="3"/>
        <v>4</v>
      </c>
      <c r="AS90" s="311">
        <f t="shared" si="4"/>
        <v>3</v>
      </c>
      <c r="AT90" s="311">
        <f t="shared" si="5"/>
        <v>1</v>
      </c>
      <c r="AU90" s="99"/>
      <c r="AX90" s="51"/>
    </row>
    <row r="91" spans="2:50" s="266" customFormat="1" x14ac:dyDescent="0.25">
      <c r="B91" s="399">
        <v>43362.749872685185</v>
      </c>
      <c r="C91" s="400">
        <v>157</v>
      </c>
      <c r="D91" s="263" t="s">
        <v>630</v>
      </c>
      <c r="E91" s="263" t="s">
        <v>7</v>
      </c>
      <c r="F91" s="263" t="s">
        <v>1</v>
      </c>
      <c r="G91" s="37"/>
      <c r="H91" s="265"/>
      <c r="M91" s="51"/>
      <c r="N91" s="289" t="s">
        <v>7</v>
      </c>
      <c r="O91" s="289">
        <v>263</v>
      </c>
      <c r="P91" s="214" t="s">
        <v>158</v>
      </c>
      <c r="Q91" s="309">
        <v>0</v>
      </c>
      <c r="R91" s="309">
        <v>1</v>
      </c>
      <c r="S91" s="309">
        <v>1</v>
      </c>
      <c r="T91" s="309">
        <v>0</v>
      </c>
      <c r="U91" s="309"/>
      <c r="V91" s="309">
        <v>1</v>
      </c>
      <c r="W91" s="309">
        <v>0</v>
      </c>
      <c r="X91" s="309">
        <v>1</v>
      </c>
      <c r="Y91" s="309">
        <v>0</v>
      </c>
      <c r="Z91" s="309">
        <v>0</v>
      </c>
      <c r="AA91" s="309">
        <v>0</v>
      </c>
      <c r="AB91" s="309">
        <v>0</v>
      </c>
      <c r="AC91" s="309">
        <v>1</v>
      </c>
      <c r="AD91" s="309">
        <v>0</v>
      </c>
      <c r="AE91" s="309">
        <v>1</v>
      </c>
      <c r="AF91" s="309">
        <v>0</v>
      </c>
      <c r="AG91" s="309">
        <v>0</v>
      </c>
      <c r="AH91" s="309"/>
      <c r="AI91" s="309"/>
      <c r="AJ91" s="309">
        <v>0</v>
      </c>
      <c r="AK91" s="309">
        <v>1</v>
      </c>
      <c r="AL91" s="309">
        <v>0</v>
      </c>
      <c r="AM91" s="309">
        <v>0</v>
      </c>
      <c r="AN91" s="309">
        <v>0</v>
      </c>
      <c r="AO91" s="309">
        <v>1</v>
      </c>
      <c r="AP91" s="309">
        <v>0</v>
      </c>
      <c r="AQ91" s="309">
        <v>0</v>
      </c>
      <c r="AR91" s="311">
        <f t="shared" si="3"/>
        <v>4</v>
      </c>
      <c r="AS91" s="311">
        <f t="shared" si="4"/>
        <v>0</v>
      </c>
      <c r="AT91" s="311">
        <f t="shared" si="5"/>
        <v>4</v>
      </c>
      <c r="AU91" s="99"/>
      <c r="AX91" s="51"/>
    </row>
    <row r="92" spans="2:50" s="266" customFormat="1" x14ac:dyDescent="0.25">
      <c r="B92" s="399">
        <v>43362.880497685182</v>
      </c>
      <c r="C92" s="400">
        <v>561</v>
      </c>
      <c r="D92" s="263" t="s">
        <v>694</v>
      </c>
      <c r="E92" s="263" t="s">
        <v>7</v>
      </c>
      <c r="F92" s="263" t="s">
        <v>1</v>
      </c>
      <c r="G92" s="37"/>
      <c r="H92" s="577" t="s">
        <v>714</v>
      </c>
      <c r="I92" s="577"/>
      <c r="J92" s="577"/>
      <c r="K92" s="577"/>
      <c r="M92" s="51"/>
      <c r="N92" s="289" t="s">
        <v>7</v>
      </c>
      <c r="O92" s="289">
        <v>499</v>
      </c>
      <c r="P92" s="214" t="s">
        <v>426</v>
      </c>
      <c r="Q92" s="309">
        <v>0</v>
      </c>
      <c r="R92" s="309"/>
      <c r="S92" s="309">
        <v>1</v>
      </c>
      <c r="T92" s="309">
        <v>0</v>
      </c>
      <c r="U92" s="309"/>
      <c r="V92" s="309"/>
      <c r="W92" s="309">
        <v>1</v>
      </c>
      <c r="X92" s="309">
        <v>2</v>
      </c>
      <c r="Y92" s="309">
        <v>0</v>
      </c>
      <c r="Z92" s="309">
        <v>0</v>
      </c>
      <c r="AA92" s="309">
        <v>0</v>
      </c>
      <c r="AB92" s="309">
        <v>0</v>
      </c>
      <c r="AC92" s="309">
        <v>0</v>
      </c>
      <c r="AD92" s="309">
        <v>0</v>
      </c>
      <c r="AE92" s="309">
        <v>1</v>
      </c>
      <c r="AF92" s="309">
        <v>0</v>
      </c>
      <c r="AG92" s="309">
        <v>0</v>
      </c>
      <c r="AH92" s="309"/>
      <c r="AI92" s="309"/>
      <c r="AJ92" s="309"/>
      <c r="AK92" s="309"/>
      <c r="AL92" s="309">
        <v>0</v>
      </c>
      <c r="AM92" s="309">
        <v>1</v>
      </c>
      <c r="AN92" s="309">
        <v>2</v>
      </c>
      <c r="AO92" s="309">
        <v>0</v>
      </c>
      <c r="AP92" s="309">
        <v>0</v>
      </c>
      <c r="AQ92" s="309">
        <v>0</v>
      </c>
      <c r="AR92" s="311">
        <f t="shared" si="3"/>
        <v>4</v>
      </c>
      <c r="AS92" s="311">
        <f t="shared" si="4"/>
        <v>2</v>
      </c>
      <c r="AT92" s="311">
        <f t="shared" si="5"/>
        <v>2</v>
      </c>
      <c r="AU92" s="99"/>
      <c r="AX92" s="51"/>
    </row>
    <row r="93" spans="2:50" s="266" customFormat="1" ht="24" x14ac:dyDescent="0.25">
      <c r="B93" s="399">
        <v>43363.841122685182</v>
      </c>
      <c r="C93" s="400">
        <v>458</v>
      </c>
      <c r="D93" s="263" t="s">
        <v>628</v>
      </c>
      <c r="E93" s="263" t="s">
        <v>343</v>
      </c>
      <c r="F93" s="263" t="s">
        <v>1</v>
      </c>
      <c r="G93" s="37"/>
      <c r="H93" s="426" t="s">
        <v>500</v>
      </c>
      <c r="I93" s="426"/>
      <c r="J93" s="426"/>
      <c r="K93" s="439"/>
      <c r="L93" s="287"/>
      <c r="M93" s="51"/>
      <c r="N93" s="312" t="s">
        <v>7</v>
      </c>
      <c r="O93" s="313">
        <v>164</v>
      </c>
      <c r="P93" s="214" t="s">
        <v>38</v>
      </c>
      <c r="Q93" s="309">
        <v>2</v>
      </c>
      <c r="R93" s="309">
        <v>1</v>
      </c>
      <c r="S93" s="309"/>
      <c r="T93" s="309">
        <v>0</v>
      </c>
      <c r="U93" s="309"/>
      <c r="V93" s="309"/>
      <c r="W93" s="309">
        <v>0</v>
      </c>
      <c r="X93" s="309">
        <v>0</v>
      </c>
      <c r="Y93" s="309">
        <v>1</v>
      </c>
      <c r="Z93" s="309">
        <v>0</v>
      </c>
      <c r="AA93" s="309">
        <v>2</v>
      </c>
      <c r="AB93" s="309">
        <v>1</v>
      </c>
      <c r="AC93" s="309">
        <v>0</v>
      </c>
      <c r="AD93" s="309">
        <v>0</v>
      </c>
      <c r="AE93" s="309">
        <v>0</v>
      </c>
      <c r="AF93" s="309">
        <v>0</v>
      </c>
      <c r="AG93" s="309">
        <v>0</v>
      </c>
      <c r="AH93" s="309"/>
      <c r="AI93" s="309"/>
      <c r="AJ93" s="309"/>
      <c r="AK93" s="309"/>
      <c r="AL93" s="309">
        <v>0</v>
      </c>
      <c r="AM93" s="309">
        <v>0</v>
      </c>
      <c r="AN93" s="309">
        <v>0</v>
      </c>
      <c r="AO93" s="309">
        <v>0</v>
      </c>
      <c r="AP93" s="309">
        <v>0</v>
      </c>
      <c r="AQ93" s="309">
        <v>1</v>
      </c>
      <c r="AR93" s="311">
        <f t="shared" si="3"/>
        <v>4</v>
      </c>
      <c r="AS93" s="311">
        <f t="shared" si="4"/>
        <v>1</v>
      </c>
      <c r="AT93" s="311">
        <f t="shared" si="5"/>
        <v>3</v>
      </c>
      <c r="AU93" s="99"/>
      <c r="AX93" s="51"/>
    </row>
    <row r="94" spans="2:50" s="266" customFormat="1" ht="24" x14ac:dyDescent="0.25">
      <c r="B94" s="399">
        <v>43363.889479166668</v>
      </c>
      <c r="C94" s="400">
        <v>458</v>
      </c>
      <c r="D94" s="263" t="s">
        <v>628</v>
      </c>
      <c r="E94" s="263" t="s">
        <v>343</v>
      </c>
      <c r="F94" s="263" t="s">
        <v>1</v>
      </c>
      <c r="G94" s="37"/>
      <c r="H94" s="432" t="s">
        <v>497</v>
      </c>
      <c r="I94" s="432" t="s">
        <v>498</v>
      </c>
      <c r="J94" s="432" t="s">
        <v>0</v>
      </c>
      <c r="K94" s="428" t="s">
        <v>5</v>
      </c>
      <c r="L94" s="287"/>
      <c r="M94" s="51"/>
      <c r="N94" s="289" t="s">
        <v>29</v>
      </c>
      <c r="O94" s="289">
        <v>390</v>
      </c>
      <c r="P94" s="214" t="s">
        <v>30</v>
      </c>
      <c r="Q94" s="309">
        <v>0</v>
      </c>
      <c r="R94" s="309"/>
      <c r="S94" s="309">
        <v>1</v>
      </c>
      <c r="T94" s="309">
        <v>0</v>
      </c>
      <c r="U94" s="309">
        <v>1</v>
      </c>
      <c r="V94" s="309">
        <v>1</v>
      </c>
      <c r="W94" s="309">
        <v>0</v>
      </c>
      <c r="X94" s="309">
        <v>0</v>
      </c>
      <c r="Y94" s="309">
        <v>1</v>
      </c>
      <c r="Z94" s="309">
        <v>0</v>
      </c>
      <c r="AA94" s="309">
        <v>0</v>
      </c>
      <c r="AB94" s="309">
        <v>0</v>
      </c>
      <c r="AC94" s="309">
        <v>0</v>
      </c>
      <c r="AD94" s="309">
        <v>0</v>
      </c>
      <c r="AE94" s="309">
        <v>1</v>
      </c>
      <c r="AF94" s="309">
        <v>0</v>
      </c>
      <c r="AG94" s="309">
        <v>0</v>
      </c>
      <c r="AH94" s="309">
        <v>0</v>
      </c>
      <c r="AI94" s="309">
        <v>1</v>
      </c>
      <c r="AJ94" s="309">
        <v>0</v>
      </c>
      <c r="AK94" s="309">
        <v>1</v>
      </c>
      <c r="AL94" s="309">
        <v>0</v>
      </c>
      <c r="AM94" s="309">
        <v>0</v>
      </c>
      <c r="AN94" s="309">
        <v>0</v>
      </c>
      <c r="AO94" s="309">
        <v>0</v>
      </c>
      <c r="AP94" s="309">
        <v>0</v>
      </c>
      <c r="AQ94" s="309">
        <v>1</v>
      </c>
      <c r="AR94" s="311">
        <f t="shared" si="3"/>
        <v>4</v>
      </c>
      <c r="AS94" s="311">
        <f t="shared" si="4"/>
        <v>0</v>
      </c>
      <c r="AT94" s="311">
        <f t="shared" si="5"/>
        <v>4</v>
      </c>
      <c r="AU94" s="99"/>
      <c r="AX94" s="51"/>
    </row>
    <row r="95" spans="2:50" s="266" customFormat="1" ht="24" x14ac:dyDescent="0.25">
      <c r="B95" s="399">
        <v>43363.901469907411</v>
      </c>
      <c r="C95" s="400">
        <v>458</v>
      </c>
      <c r="D95" s="263" t="s">
        <v>628</v>
      </c>
      <c r="E95" s="263" t="s">
        <v>343</v>
      </c>
      <c r="F95" s="263" t="s">
        <v>1</v>
      </c>
      <c r="G95" s="37"/>
      <c r="H95" s="428" t="s">
        <v>628</v>
      </c>
      <c r="I95" s="442">
        <v>43344.010011574072</v>
      </c>
      <c r="J95" s="428" t="s">
        <v>2</v>
      </c>
      <c r="K95" s="440">
        <v>1</v>
      </c>
      <c r="L95" s="287"/>
      <c r="M95" s="51"/>
      <c r="N95" s="312" t="s">
        <v>39</v>
      </c>
      <c r="O95" s="313">
        <v>152</v>
      </c>
      <c r="P95" s="214" t="s">
        <v>83</v>
      </c>
      <c r="Q95" s="309">
        <v>1</v>
      </c>
      <c r="R95" s="309"/>
      <c r="S95" s="309">
        <v>1</v>
      </c>
      <c r="T95" s="309">
        <v>0</v>
      </c>
      <c r="U95" s="309"/>
      <c r="V95" s="309"/>
      <c r="W95" s="309">
        <v>1</v>
      </c>
      <c r="X95" s="309">
        <v>0</v>
      </c>
      <c r="Y95" s="309">
        <v>1</v>
      </c>
      <c r="Z95" s="309">
        <v>0</v>
      </c>
      <c r="AA95" s="309">
        <v>1</v>
      </c>
      <c r="AB95" s="309">
        <v>0</v>
      </c>
      <c r="AC95" s="309">
        <v>0</v>
      </c>
      <c r="AD95" s="309">
        <v>0</v>
      </c>
      <c r="AE95" s="309">
        <v>1</v>
      </c>
      <c r="AF95" s="309">
        <v>0</v>
      </c>
      <c r="AG95" s="309">
        <v>0</v>
      </c>
      <c r="AH95" s="309"/>
      <c r="AI95" s="309"/>
      <c r="AJ95" s="309"/>
      <c r="AK95" s="309"/>
      <c r="AL95" s="309">
        <v>0</v>
      </c>
      <c r="AM95" s="309">
        <v>1</v>
      </c>
      <c r="AN95" s="309">
        <v>0</v>
      </c>
      <c r="AO95" s="309">
        <v>0</v>
      </c>
      <c r="AP95" s="309">
        <v>0</v>
      </c>
      <c r="AQ95" s="309">
        <v>1</v>
      </c>
      <c r="AR95" s="311">
        <f t="shared" si="3"/>
        <v>4</v>
      </c>
      <c r="AS95" s="311">
        <f t="shared" si="4"/>
        <v>0</v>
      </c>
      <c r="AT95" s="311">
        <f t="shared" si="5"/>
        <v>4</v>
      </c>
      <c r="AU95" s="99"/>
      <c r="AX95" s="51"/>
    </row>
    <row r="96" spans="2:50" s="266" customFormat="1" x14ac:dyDescent="0.25">
      <c r="B96" s="399">
        <v>43364.038634259261</v>
      </c>
      <c r="C96" s="400">
        <v>309</v>
      </c>
      <c r="D96" s="263" t="s">
        <v>389</v>
      </c>
      <c r="E96" s="263" t="s">
        <v>29</v>
      </c>
      <c r="F96" s="263" t="s">
        <v>1</v>
      </c>
      <c r="G96" s="37"/>
      <c r="H96" s="428"/>
      <c r="I96" s="442">
        <v>43350.885833333334</v>
      </c>
      <c r="J96" s="428" t="s">
        <v>2</v>
      </c>
      <c r="K96" s="440">
        <v>1</v>
      </c>
      <c r="L96" s="287"/>
      <c r="M96" s="51"/>
      <c r="N96" s="289" t="s">
        <v>7</v>
      </c>
      <c r="O96" s="289">
        <v>502</v>
      </c>
      <c r="P96" s="214" t="s">
        <v>425</v>
      </c>
      <c r="Q96" s="309">
        <v>0</v>
      </c>
      <c r="R96" s="309"/>
      <c r="S96" s="309"/>
      <c r="T96" s="309">
        <v>0</v>
      </c>
      <c r="U96" s="309">
        <v>1</v>
      </c>
      <c r="V96" s="309">
        <v>1</v>
      </c>
      <c r="W96" s="309">
        <v>0</v>
      </c>
      <c r="X96" s="309">
        <v>0</v>
      </c>
      <c r="Y96" s="309">
        <v>2</v>
      </c>
      <c r="Z96" s="309">
        <v>0</v>
      </c>
      <c r="AA96" s="309">
        <v>0</v>
      </c>
      <c r="AB96" s="309">
        <v>0</v>
      </c>
      <c r="AC96" s="309">
        <v>0</v>
      </c>
      <c r="AD96" s="309">
        <v>0</v>
      </c>
      <c r="AE96" s="309">
        <v>0</v>
      </c>
      <c r="AF96" s="309">
        <v>0</v>
      </c>
      <c r="AG96" s="309">
        <v>0</v>
      </c>
      <c r="AH96" s="309">
        <v>1</v>
      </c>
      <c r="AI96" s="309">
        <v>0</v>
      </c>
      <c r="AJ96" s="309">
        <v>1</v>
      </c>
      <c r="AK96" s="309">
        <v>0</v>
      </c>
      <c r="AL96" s="309">
        <v>0</v>
      </c>
      <c r="AM96" s="309">
        <v>0</v>
      </c>
      <c r="AN96" s="309">
        <v>0</v>
      </c>
      <c r="AO96" s="309">
        <v>0</v>
      </c>
      <c r="AP96" s="309">
        <v>2</v>
      </c>
      <c r="AQ96" s="309">
        <v>0</v>
      </c>
      <c r="AR96" s="311">
        <f t="shared" si="3"/>
        <v>4</v>
      </c>
      <c r="AS96" s="311">
        <f t="shared" si="4"/>
        <v>4</v>
      </c>
      <c r="AT96" s="311">
        <f t="shared" si="5"/>
        <v>0</v>
      </c>
      <c r="AU96" s="99"/>
      <c r="AX96" s="51"/>
    </row>
    <row r="97" spans="2:50" s="266" customFormat="1" x14ac:dyDescent="0.25">
      <c r="B97" s="399">
        <v>43364.052708333336</v>
      </c>
      <c r="C97" s="400">
        <v>188</v>
      </c>
      <c r="D97" s="263" t="s">
        <v>380</v>
      </c>
      <c r="E97" s="263" t="s">
        <v>39</v>
      </c>
      <c r="F97" s="263" t="s">
        <v>1</v>
      </c>
      <c r="G97" s="37"/>
      <c r="H97" s="428"/>
      <c r="I97" s="442">
        <v>43350.919652777775</v>
      </c>
      <c r="J97" s="428" t="s">
        <v>1</v>
      </c>
      <c r="K97" s="440">
        <v>1</v>
      </c>
      <c r="L97" s="287"/>
      <c r="M97" s="51"/>
      <c r="N97" s="312" t="s">
        <v>7</v>
      </c>
      <c r="O97" s="313">
        <v>165</v>
      </c>
      <c r="P97" s="214" t="s">
        <v>126</v>
      </c>
      <c r="Q97" s="309">
        <v>3</v>
      </c>
      <c r="R97" s="309"/>
      <c r="S97" s="309"/>
      <c r="T97" s="309">
        <v>0</v>
      </c>
      <c r="U97" s="309"/>
      <c r="V97" s="309"/>
      <c r="W97" s="309">
        <v>0</v>
      </c>
      <c r="X97" s="309">
        <v>0</v>
      </c>
      <c r="Y97" s="309">
        <v>0</v>
      </c>
      <c r="Z97" s="309">
        <v>0</v>
      </c>
      <c r="AA97" s="309">
        <v>3</v>
      </c>
      <c r="AB97" s="309">
        <v>0</v>
      </c>
      <c r="AC97" s="309">
        <v>0</v>
      </c>
      <c r="AD97" s="309">
        <v>0</v>
      </c>
      <c r="AE97" s="309">
        <v>0</v>
      </c>
      <c r="AF97" s="309">
        <v>0</v>
      </c>
      <c r="AG97" s="309">
        <v>0</v>
      </c>
      <c r="AH97" s="309"/>
      <c r="AI97" s="309"/>
      <c r="AJ97" s="309"/>
      <c r="AK97" s="309"/>
      <c r="AL97" s="309">
        <v>0</v>
      </c>
      <c r="AM97" s="309">
        <v>0</v>
      </c>
      <c r="AN97" s="309">
        <v>0</v>
      </c>
      <c r="AO97" s="309">
        <v>0</v>
      </c>
      <c r="AP97" s="309">
        <v>0</v>
      </c>
      <c r="AQ97" s="309">
        <v>0</v>
      </c>
      <c r="AR97" s="311">
        <f t="shared" si="3"/>
        <v>3</v>
      </c>
      <c r="AS97" s="311">
        <f t="shared" si="4"/>
        <v>0</v>
      </c>
      <c r="AT97" s="311">
        <f t="shared" si="5"/>
        <v>3</v>
      </c>
      <c r="AU97" s="99"/>
      <c r="AX97" s="51"/>
    </row>
    <row r="98" spans="2:50" s="266" customFormat="1" x14ac:dyDescent="0.25">
      <c r="B98" s="399">
        <v>43364.562962962962</v>
      </c>
      <c r="C98" s="400">
        <v>184</v>
      </c>
      <c r="D98" s="263" t="s">
        <v>699</v>
      </c>
      <c r="E98" s="263" t="s">
        <v>41</v>
      </c>
      <c r="F98" s="263" t="s">
        <v>1</v>
      </c>
      <c r="G98" s="37"/>
      <c r="H98" s="428"/>
      <c r="I98" s="442">
        <v>43360.702974537038</v>
      </c>
      <c r="J98" s="428" t="s">
        <v>2</v>
      </c>
      <c r="K98" s="440">
        <v>1</v>
      </c>
      <c r="L98" s="287"/>
      <c r="M98" s="51"/>
      <c r="N98" s="289" t="s">
        <v>7</v>
      </c>
      <c r="O98" s="289">
        <v>248</v>
      </c>
      <c r="P98" s="214" t="s">
        <v>146</v>
      </c>
      <c r="Q98" s="309">
        <v>1</v>
      </c>
      <c r="R98" s="309"/>
      <c r="S98" s="309"/>
      <c r="T98" s="309">
        <v>0</v>
      </c>
      <c r="U98" s="309">
        <v>1</v>
      </c>
      <c r="V98" s="309"/>
      <c r="W98" s="309">
        <v>1</v>
      </c>
      <c r="X98" s="309">
        <v>0</v>
      </c>
      <c r="Y98" s="309">
        <v>0</v>
      </c>
      <c r="Z98" s="309">
        <v>0</v>
      </c>
      <c r="AA98" s="309">
        <v>1</v>
      </c>
      <c r="AB98" s="309">
        <v>0</v>
      </c>
      <c r="AC98" s="309">
        <v>0</v>
      </c>
      <c r="AD98" s="309">
        <v>0</v>
      </c>
      <c r="AE98" s="309">
        <v>0</v>
      </c>
      <c r="AF98" s="309">
        <v>0</v>
      </c>
      <c r="AG98" s="309">
        <v>0</v>
      </c>
      <c r="AH98" s="309">
        <v>1</v>
      </c>
      <c r="AI98" s="309">
        <v>0</v>
      </c>
      <c r="AJ98" s="309"/>
      <c r="AK98" s="309"/>
      <c r="AL98" s="309">
        <v>0</v>
      </c>
      <c r="AM98" s="309">
        <v>1</v>
      </c>
      <c r="AN98" s="309">
        <v>0</v>
      </c>
      <c r="AO98" s="309">
        <v>0</v>
      </c>
      <c r="AP98" s="309">
        <v>0</v>
      </c>
      <c r="AQ98" s="309">
        <v>0</v>
      </c>
      <c r="AR98" s="311">
        <f t="shared" si="3"/>
        <v>3</v>
      </c>
      <c r="AS98" s="311">
        <f t="shared" si="4"/>
        <v>1</v>
      </c>
      <c r="AT98" s="311">
        <f t="shared" si="5"/>
        <v>2</v>
      </c>
      <c r="AU98" s="99"/>
      <c r="AX98" s="51"/>
    </row>
    <row r="99" spans="2:50" s="266" customFormat="1" ht="24" x14ac:dyDescent="0.25">
      <c r="B99" s="399">
        <v>43364.663240740738</v>
      </c>
      <c r="C99" s="400">
        <v>390</v>
      </c>
      <c r="D99" s="263" t="s">
        <v>371</v>
      </c>
      <c r="E99" s="263" t="s">
        <v>29</v>
      </c>
      <c r="F99" s="263" t="s">
        <v>1</v>
      </c>
      <c r="G99" s="37"/>
      <c r="H99" s="428"/>
      <c r="I99" s="442">
        <v>43360.861898148149</v>
      </c>
      <c r="J99" s="428" t="s">
        <v>2</v>
      </c>
      <c r="K99" s="440">
        <v>1</v>
      </c>
      <c r="L99" s="287"/>
      <c r="M99" s="51"/>
      <c r="N99" s="312" t="s">
        <v>52</v>
      </c>
      <c r="O99" s="313">
        <v>137</v>
      </c>
      <c r="P99" s="214" t="s">
        <v>53</v>
      </c>
      <c r="Q99" s="309">
        <v>1</v>
      </c>
      <c r="R99" s="309">
        <v>1</v>
      </c>
      <c r="S99" s="309"/>
      <c r="T99" s="309">
        <v>0</v>
      </c>
      <c r="U99" s="309"/>
      <c r="V99" s="309"/>
      <c r="W99" s="309">
        <v>0</v>
      </c>
      <c r="X99" s="309">
        <v>1</v>
      </c>
      <c r="Y99" s="309">
        <v>0</v>
      </c>
      <c r="Z99" s="309">
        <v>1</v>
      </c>
      <c r="AA99" s="309">
        <v>0</v>
      </c>
      <c r="AB99" s="309">
        <v>1</v>
      </c>
      <c r="AC99" s="309">
        <v>0</v>
      </c>
      <c r="AD99" s="309">
        <v>0</v>
      </c>
      <c r="AE99" s="309">
        <v>0</v>
      </c>
      <c r="AF99" s="309">
        <v>0</v>
      </c>
      <c r="AG99" s="309">
        <v>0</v>
      </c>
      <c r="AH99" s="309"/>
      <c r="AI99" s="309"/>
      <c r="AJ99" s="309"/>
      <c r="AK99" s="309"/>
      <c r="AL99" s="309">
        <v>0</v>
      </c>
      <c r="AM99" s="309">
        <v>0</v>
      </c>
      <c r="AN99" s="309">
        <v>1</v>
      </c>
      <c r="AO99" s="309">
        <v>0</v>
      </c>
      <c r="AP99" s="309">
        <v>0</v>
      </c>
      <c r="AQ99" s="309">
        <v>0</v>
      </c>
      <c r="AR99" s="311">
        <f t="shared" si="3"/>
        <v>3</v>
      </c>
      <c r="AS99" s="311">
        <f t="shared" si="4"/>
        <v>3</v>
      </c>
      <c r="AT99" s="311">
        <f t="shared" si="5"/>
        <v>0</v>
      </c>
      <c r="AU99" s="99"/>
      <c r="AX99" s="51"/>
    </row>
    <row r="100" spans="2:50" s="266" customFormat="1" ht="24" x14ac:dyDescent="0.25">
      <c r="B100" s="399">
        <v>43364.671261574076</v>
      </c>
      <c r="C100" s="400">
        <v>162</v>
      </c>
      <c r="D100" s="263" t="s">
        <v>629</v>
      </c>
      <c r="E100" s="263" t="s">
        <v>19</v>
      </c>
      <c r="F100" s="263" t="s">
        <v>2</v>
      </c>
      <c r="G100" s="37"/>
      <c r="H100" s="428"/>
      <c r="I100" s="442">
        <v>43360.889479166668</v>
      </c>
      <c r="J100" s="428" t="s">
        <v>2</v>
      </c>
      <c r="K100" s="440">
        <v>1</v>
      </c>
      <c r="L100" s="287"/>
      <c r="M100" s="51"/>
      <c r="N100" s="289" t="s">
        <v>113</v>
      </c>
      <c r="O100" s="289">
        <v>457</v>
      </c>
      <c r="P100" s="289" t="s">
        <v>346</v>
      </c>
      <c r="Q100" s="309">
        <v>1</v>
      </c>
      <c r="R100" s="309"/>
      <c r="S100" s="309">
        <v>1</v>
      </c>
      <c r="T100" s="309">
        <v>0</v>
      </c>
      <c r="U100" s="309"/>
      <c r="V100" s="309"/>
      <c r="W100" s="309">
        <v>0</v>
      </c>
      <c r="X100" s="309">
        <v>0</v>
      </c>
      <c r="Y100" s="309">
        <v>1</v>
      </c>
      <c r="Z100" s="309">
        <v>0</v>
      </c>
      <c r="AA100" s="309">
        <v>1</v>
      </c>
      <c r="AB100" s="309">
        <v>0</v>
      </c>
      <c r="AC100" s="309">
        <v>0</v>
      </c>
      <c r="AD100" s="309">
        <v>0</v>
      </c>
      <c r="AE100" s="309">
        <v>1</v>
      </c>
      <c r="AF100" s="309">
        <v>0</v>
      </c>
      <c r="AG100" s="309">
        <v>0</v>
      </c>
      <c r="AH100" s="309"/>
      <c r="AI100" s="309"/>
      <c r="AJ100" s="309"/>
      <c r="AK100" s="309"/>
      <c r="AL100" s="309">
        <v>0</v>
      </c>
      <c r="AM100" s="309">
        <v>0</v>
      </c>
      <c r="AN100" s="309">
        <v>0</v>
      </c>
      <c r="AO100" s="309">
        <v>0</v>
      </c>
      <c r="AP100" s="309">
        <v>0</v>
      </c>
      <c r="AQ100" s="309">
        <v>1</v>
      </c>
      <c r="AR100" s="311">
        <f t="shared" si="3"/>
        <v>3</v>
      </c>
      <c r="AS100" s="311">
        <f t="shared" si="4"/>
        <v>0</v>
      </c>
      <c r="AT100" s="311">
        <f t="shared" si="5"/>
        <v>3</v>
      </c>
      <c r="AU100" s="99"/>
      <c r="AX100" s="51"/>
    </row>
    <row r="101" spans="2:50" s="266" customFormat="1" ht="24" x14ac:dyDescent="0.25">
      <c r="B101" s="399">
        <v>43364.700381944444</v>
      </c>
      <c r="C101" s="400">
        <v>98</v>
      </c>
      <c r="D101" s="263" t="s">
        <v>693</v>
      </c>
      <c r="E101" s="263" t="s">
        <v>7</v>
      </c>
      <c r="F101" s="263" t="s">
        <v>1</v>
      </c>
      <c r="G101" s="37"/>
      <c r="H101" s="428"/>
      <c r="I101" s="442">
        <v>43361.7421412037</v>
      </c>
      <c r="J101" s="428" t="s">
        <v>1</v>
      </c>
      <c r="K101" s="440">
        <v>1</v>
      </c>
      <c r="L101" s="287"/>
      <c r="M101" s="51"/>
      <c r="N101" s="312" t="s">
        <v>29</v>
      </c>
      <c r="O101" s="313">
        <v>176</v>
      </c>
      <c r="P101" s="214" t="s">
        <v>262</v>
      </c>
      <c r="Q101" s="309">
        <v>0</v>
      </c>
      <c r="R101" s="309"/>
      <c r="S101" s="309"/>
      <c r="T101" s="309">
        <v>0</v>
      </c>
      <c r="U101" s="309"/>
      <c r="V101" s="309"/>
      <c r="W101" s="405">
        <v>1</v>
      </c>
      <c r="X101" s="309">
        <v>0</v>
      </c>
      <c r="Y101" s="309">
        <v>2</v>
      </c>
      <c r="Z101" s="309">
        <v>0</v>
      </c>
      <c r="AA101" s="309">
        <v>0</v>
      </c>
      <c r="AB101" s="309">
        <v>0</v>
      </c>
      <c r="AC101" s="309">
        <v>0</v>
      </c>
      <c r="AD101" s="309">
        <v>0</v>
      </c>
      <c r="AE101" s="309">
        <v>0</v>
      </c>
      <c r="AF101" s="309">
        <v>0</v>
      </c>
      <c r="AG101" s="309">
        <v>0</v>
      </c>
      <c r="AH101" s="309"/>
      <c r="AI101" s="309"/>
      <c r="AJ101" s="309"/>
      <c r="AK101" s="309"/>
      <c r="AL101" s="405">
        <v>0</v>
      </c>
      <c r="AM101" s="405">
        <v>1</v>
      </c>
      <c r="AN101" s="309">
        <v>0</v>
      </c>
      <c r="AO101" s="309">
        <v>0</v>
      </c>
      <c r="AP101" s="309">
        <v>0</v>
      </c>
      <c r="AQ101" s="309">
        <v>2</v>
      </c>
      <c r="AR101" s="311">
        <f t="shared" si="3"/>
        <v>3</v>
      </c>
      <c r="AS101" s="311">
        <f t="shared" si="4"/>
        <v>0</v>
      </c>
      <c r="AT101" s="311">
        <f t="shared" si="5"/>
        <v>3</v>
      </c>
      <c r="AU101" s="99"/>
      <c r="AX101" s="51"/>
    </row>
    <row r="102" spans="2:50" s="266" customFormat="1" x14ac:dyDescent="0.25">
      <c r="B102" s="399">
        <v>43364.791481481479</v>
      </c>
      <c r="C102" s="400">
        <v>97</v>
      </c>
      <c r="D102" s="263" t="s">
        <v>639</v>
      </c>
      <c r="E102" s="263" t="s">
        <v>7</v>
      </c>
      <c r="F102" s="263" t="s">
        <v>560</v>
      </c>
      <c r="G102" s="37"/>
      <c r="H102" s="428"/>
      <c r="I102" s="442">
        <v>43363.841122685182</v>
      </c>
      <c r="J102" s="428" t="s">
        <v>1</v>
      </c>
      <c r="K102" s="440">
        <v>1</v>
      </c>
      <c r="L102" s="287"/>
      <c r="M102" s="51"/>
      <c r="N102" s="314" t="s">
        <v>193</v>
      </c>
      <c r="O102" s="314">
        <v>561</v>
      </c>
      <c r="P102" s="314" t="s">
        <v>692</v>
      </c>
      <c r="Q102" s="311">
        <v>0</v>
      </c>
      <c r="R102" s="311">
        <v>0</v>
      </c>
      <c r="S102" s="311">
        <v>0</v>
      </c>
      <c r="T102" s="311">
        <v>0</v>
      </c>
      <c r="U102" s="311">
        <v>0</v>
      </c>
      <c r="V102" s="311">
        <v>0</v>
      </c>
      <c r="W102" s="311">
        <v>0</v>
      </c>
      <c r="X102" s="311">
        <v>0</v>
      </c>
      <c r="Y102" s="309">
        <v>3</v>
      </c>
      <c r="Z102" s="311">
        <v>0</v>
      </c>
      <c r="AA102" s="311">
        <v>0</v>
      </c>
      <c r="AB102" s="311">
        <v>0</v>
      </c>
      <c r="AC102" s="311">
        <v>0</v>
      </c>
      <c r="AD102" s="311">
        <v>0</v>
      </c>
      <c r="AE102" s="311">
        <v>0</v>
      </c>
      <c r="AF102" s="311">
        <v>0</v>
      </c>
      <c r="AG102" s="311">
        <v>0</v>
      </c>
      <c r="AH102" s="311">
        <v>0</v>
      </c>
      <c r="AI102" s="311">
        <v>0</v>
      </c>
      <c r="AJ102" s="311">
        <v>0</v>
      </c>
      <c r="AK102" s="311">
        <v>0</v>
      </c>
      <c r="AL102" s="311">
        <v>0</v>
      </c>
      <c r="AM102" s="311">
        <v>0</v>
      </c>
      <c r="AN102" s="311">
        <v>0</v>
      </c>
      <c r="AO102" s="311">
        <v>0</v>
      </c>
      <c r="AP102" s="309">
        <v>1</v>
      </c>
      <c r="AQ102" s="309">
        <v>2</v>
      </c>
      <c r="AR102" s="311">
        <f t="shared" si="3"/>
        <v>3</v>
      </c>
      <c r="AS102" s="311">
        <f t="shared" si="4"/>
        <v>1</v>
      </c>
      <c r="AT102" s="311">
        <f t="shared" si="5"/>
        <v>2</v>
      </c>
      <c r="AU102" s="99"/>
      <c r="AX102" s="51"/>
    </row>
    <row r="103" spans="2:50" s="266" customFormat="1" x14ac:dyDescent="0.25">
      <c r="B103" s="399">
        <v>43364.797824074078</v>
      </c>
      <c r="C103" s="400">
        <v>160</v>
      </c>
      <c r="D103" s="263" t="s">
        <v>461</v>
      </c>
      <c r="E103" s="263" t="s">
        <v>7</v>
      </c>
      <c r="F103" s="263" t="s">
        <v>1</v>
      </c>
      <c r="G103" s="37"/>
      <c r="H103" s="428"/>
      <c r="I103" s="442">
        <v>43363.889479166668</v>
      </c>
      <c r="J103" s="428" t="s">
        <v>1</v>
      </c>
      <c r="K103" s="440">
        <v>1</v>
      </c>
      <c r="L103" s="287"/>
      <c r="M103" s="51"/>
      <c r="N103" s="289" t="s">
        <v>7</v>
      </c>
      <c r="O103" s="289">
        <v>197</v>
      </c>
      <c r="P103" s="214" t="s">
        <v>150</v>
      </c>
      <c r="Q103" s="309">
        <v>2</v>
      </c>
      <c r="R103" s="309"/>
      <c r="S103" s="309"/>
      <c r="T103" s="309">
        <v>0</v>
      </c>
      <c r="U103" s="309"/>
      <c r="V103" s="309"/>
      <c r="W103" s="309">
        <v>0</v>
      </c>
      <c r="X103" s="309">
        <v>0</v>
      </c>
      <c r="Y103" s="309">
        <v>0</v>
      </c>
      <c r="Z103" s="309">
        <v>1</v>
      </c>
      <c r="AA103" s="309">
        <v>1</v>
      </c>
      <c r="AB103" s="309">
        <v>0</v>
      </c>
      <c r="AC103" s="309">
        <v>0</v>
      </c>
      <c r="AD103" s="309">
        <v>0</v>
      </c>
      <c r="AE103" s="309">
        <v>0</v>
      </c>
      <c r="AF103" s="309">
        <v>0</v>
      </c>
      <c r="AG103" s="309">
        <v>0</v>
      </c>
      <c r="AH103" s="309"/>
      <c r="AI103" s="309"/>
      <c r="AJ103" s="309"/>
      <c r="AK103" s="309"/>
      <c r="AL103" s="309">
        <v>0</v>
      </c>
      <c r="AM103" s="309">
        <v>0</v>
      </c>
      <c r="AN103" s="309">
        <v>0</v>
      </c>
      <c r="AO103" s="309">
        <v>0</v>
      </c>
      <c r="AP103" s="309">
        <v>0</v>
      </c>
      <c r="AQ103" s="309">
        <v>0</v>
      </c>
      <c r="AR103" s="311">
        <f t="shared" si="3"/>
        <v>2</v>
      </c>
      <c r="AS103" s="311">
        <f t="shared" si="4"/>
        <v>1</v>
      </c>
      <c r="AT103" s="311">
        <f t="shared" si="5"/>
        <v>1</v>
      </c>
      <c r="AU103" s="99"/>
      <c r="AX103" s="51"/>
    </row>
    <row r="104" spans="2:50" s="266" customFormat="1" x14ac:dyDescent="0.25">
      <c r="B104" s="399">
        <v>43364.813993055555</v>
      </c>
      <c r="C104" s="400">
        <v>163</v>
      </c>
      <c r="D104" s="263" t="s">
        <v>372</v>
      </c>
      <c r="E104" s="263" t="s">
        <v>7</v>
      </c>
      <c r="F104" s="263" t="s">
        <v>2</v>
      </c>
      <c r="G104" s="37"/>
      <c r="H104" s="428"/>
      <c r="I104" s="442">
        <v>43363.901469907411</v>
      </c>
      <c r="J104" s="428" t="s">
        <v>1</v>
      </c>
      <c r="K104" s="440">
        <v>1</v>
      </c>
      <c r="L104" s="287"/>
      <c r="M104" s="51"/>
      <c r="N104" s="312" t="s">
        <v>91</v>
      </c>
      <c r="O104" s="313">
        <v>117</v>
      </c>
      <c r="P104" s="214" t="s">
        <v>92</v>
      </c>
      <c r="Q104" s="309">
        <v>0</v>
      </c>
      <c r="R104" s="309">
        <v>2</v>
      </c>
      <c r="S104" s="309"/>
      <c r="T104" s="309">
        <v>0</v>
      </c>
      <c r="U104" s="309"/>
      <c r="V104" s="309"/>
      <c r="W104" s="309">
        <v>0</v>
      </c>
      <c r="X104" s="309">
        <v>0</v>
      </c>
      <c r="Y104" s="309">
        <v>0</v>
      </c>
      <c r="Z104" s="309">
        <v>0</v>
      </c>
      <c r="AA104" s="309">
        <v>0</v>
      </c>
      <c r="AB104" s="309">
        <v>0</v>
      </c>
      <c r="AC104" s="309">
        <v>2</v>
      </c>
      <c r="AD104" s="309">
        <v>0</v>
      </c>
      <c r="AE104" s="309">
        <v>0</v>
      </c>
      <c r="AF104" s="309">
        <v>0</v>
      </c>
      <c r="AG104" s="309">
        <v>0</v>
      </c>
      <c r="AH104" s="309"/>
      <c r="AI104" s="309"/>
      <c r="AJ104" s="309"/>
      <c r="AK104" s="309"/>
      <c r="AL104" s="309">
        <v>0</v>
      </c>
      <c r="AM104" s="309">
        <v>0</v>
      </c>
      <c r="AN104" s="309">
        <v>0</v>
      </c>
      <c r="AO104" s="309">
        <v>0</v>
      </c>
      <c r="AP104" s="309">
        <v>0</v>
      </c>
      <c r="AQ104" s="309">
        <v>0</v>
      </c>
      <c r="AR104" s="311">
        <f t="shared" si="3"/>
        <v>2</v>
      </c>
      <c r="AS104" s="311">
        <f t="shared" si="4"/>
        <v>0</v>
      </c>
      <c r="AT104" s="311">
        <f t="shared" si="5"/>
        <v>2</v>
      </c>
      <c r="AU104" s="99"/>
      <c r="AX104" s="51"/>
    </row>
    <row r="105" spans="2:50" s="266" customFormat="1" x14ac:dyDescent="0.25">
      <c r="B105" s="399">
        <v>43364.889675925922</v>
      </c>
      <c r="C105" s="400">
        <v>160</v>
      </c>
      <c r="D105" s="263" t="s">
        <v>461</v>
      </c>
      <c r="E105" s="263" t="s">
        <v>7</v>
      </c>
      <c r="F105" s="263" t="s">
        <v>1</v>
      </c>
      <c r="G105" s="37"/>
      <c r="H105" s="428"/>
      <c r="I105" s="442">
        <v>43365.012638888889</v>
      </c>
      <c r="J105" s="428" t="s">
        <v>1</v>
      </c>
      <c r="K105" s="440">
        <v>1</v>
      </c>
      <c r="L105" s="287"/>
      <c r="M105" s="51"/>
      <c r="N105" s="312" t="s">
        <v>80</v>
      </c>
      <c r="O105" s="313">
        <v>121</v>
      </c>
      <c r="P105" s="214" t="s">
        <v>81</v>
      </c>
      <c r="Q105" s="309">
        <v>1</v>
      </c>
      <c r="R105" s="309"/>
      <c r="S105" s="309">
        <v>1</v>
      </c>
      <c r="T105" s="309">
        <v>0</v>
      </c>
      <c r="U105" s="309"/>
      <c r="V105" s="309"/>
      <c r="W105" s="309">
        <v>0</v>
      </c>
      <c r="X105" s="309">
        <v>0</v>
      </c>
      <c r="Y105" s="309">
        <v>0</v>
      </c>
      <c r="Z105" s="309">
        <v>0</v>
      </c>
      <c r="AA105" s="309">
        <v>1</v>
      </c>
      <c r="AB105" s="309">
        <v>0</v>
      </c>
      <c r="AC105" s="309">
        <v>0</v>
      </c>
      <c r="AD105" s="309">
        <v>0</v>
      </c>
      <c r="AE105" s="309">
        <v>1</v>
      </c>
      <c r="AF105" s="309">
        <v>0</v>
      </c>
      <c r="AG105" s="309">
        <v>0</v>
      </c>
      <c r="AH105" s="309"/>
      <c r="AI105" s="309"/>
      <c r="AJ105" s="309"/>
      <c r="AK105" s="309"/>
      <c r="AL105" s="309">
        <v>0</v>
      </c>
      <c r="AM105" s="309">
        <v>0</v>
      </c>
      <c r="AN105" s="309">
        <v>0</v>
      </c>
      <c r="AO105" s="309">
        <v>0</v>
      </c>
      <c r="AP105" s="309">
        <v>0</v>
      </c>
      <c r="AQ105" s="309">
        <v>0</v>
      </c>
      <c r="AR105" s="311">
        <f t="shared" si="3"/>
        <v>2</v>
      </c>
      <c r="AS105" s="311">
        <f t="shared" si="4"/>
        <v>0</v>
      </c>
      <c r="AT105" s="311">
        <f t="shared" si="5"/>
        <v>2</v>
      </c>
      <c r="AU105" s="99"/>
      <c r="AX105" s="51"/>
    </row>
    <row r="106" spans="2:50" s="266" customFormat="1" x14ac:dyDescent="0.25">
      <c r="B106" s="399">
        <v>43364.897881944446</v>
      </c>
      <c r="C106" s="400">
        <v>562</v>
      </c>
      <c r="D106" s="263" t="s">
        <v>707</v>
      </c>
      <c r="E106" s="263" t="s">
        <v>29</v>
      </c>
      <c r="F106" s="263" t="s">
        <v>1</v>
      </c>
      <c r="G106" s="37"/>
      <c r="H106" s="428"/>
      <c r="I106" s="442">
        <v>43370.952002314814</v>
      </c>
      <c r="J106" s="428" t="s">
        <v>2</v>
      </c>
      <c r="K106" s="440">
        <v>1</v>
      </c>
      <c r="L106" s="287"/>
      <c r="M106" s="51"/>
      <c r="N106" s="289" t="s">
        <v>39</v>
      </c>
      <c r="O106" s="289">
        <v>388</v>
      </c>
      <c r="P106" s="214" t="s">
        <v>127</v>
      </c>
      <c r="Q106" s="309">
        <v>0</v>
      </c>
      <c r="R106" s="309"/>
      <c r="S106" s="309">
        <v>1</v>
      </c>
      <c r="T106" s="309">
        <v>0</v>
      </c>
      <c r="U106" s="309"/>
      <c r="V106" s="309">
        <v>1</v>
      </c>
      <c r="W106" s="309">
        <v>0</v>
      </c>
      <c r="X106" s="309">
        <v>0</v>
      </c>
      <c r="Y106" s="309">
        <v>0</v>
      </c>
      <c r="Z106" s="309">
        <v>0</v>
      </c>
      <c r="AA106" s="309">
        <v>0</v>
      </c>
      <c r="AB106" s="309">
        <v>0</v>
      </c>
      <c r="AC106" s="309">
        <v>0</v>
      </c>
      <c r="AD106" s="309">
        <v>0</v>
      </c>
      <c r="AE106" s="309">
        <v>1</v>
      </c>
      <c r="AF106" s="309">
        <v>0</v>
      </c>
      <c r="AG106" s="309">
        <v>0</v>
      </c>
      <c r="AH106" s="309"/>
      <c r="AI106" s="309"/>
      <c r="AJ106" s="309">
        <v>0</v>
      </c>
      <c r="AK106" s="309">
        <v>1</v>
      </c>
      <c r="AL106" s="309">
        <v>0</v>
      </c>
      <c r="AM106" s="309">
        <v>0</v>
      </c>
      <c r="AN106" s="309">
        <v>0</v>
      </c>
      <c r="AO106" s="309">
        <v>0</v>
      </c>
      <c r="AP106" s="309">
        <v>0</v>
      </c>
      <c r="AQ106" s="309">
        <v>0</v>
      </c>
      <c r="AR106" s="311">
        <f t="shared" si="3"/>
        <v>2</v>
      </c>
      <c r="AS106" s="311">
        <f t="shared" si="4"/>
        <v>0</v>
      </c>
      <c r="AT106" s="311">
        <f t="shared" si="5"/>
        <v>2</v>
      </c>
      <c r="AU106" s="99"/>
      <c r="AX106" s="51"/>
    </row>
    <row r="107" spans="2:50" s="266" customFormat="1" x14ac:dyDescent="0.25">
      <c r="B107" s="399">
        <v>43364.941851851851</v>
      </c>
      <c r="C107" s="400">
        <v>97</v>
      </c>
      <c r="D107" s="263" t="s">
        <v>639</v>
      </c>
      <c r="E107" s="263" t="s">
        <v>7</v>
      </c>
      <c r="F107" s="263" t="s">
        <v>560</v>
      </c>
      <c r="G107" s="37"/>
      <c r="H107" s="428"/>
      <c r="I107" s="442">
        <v>43370.966898148145</v>
      </c>
      <c r="J107" s="428" t="s">
        <v>1</v>
      </c>
      <c r="K107" s="440">
        <v>1</v>
      </c>
      <c r="L107" s="287"/>
      <c r="M107" s="51"/>
      <c r="N107" s="314" t="s">
        <v>343</v>
      </c>
      <c r="O107" s="314">
        <v>394</v>
      </c>
      <c r="P107" s="314" t="s">
        <v>567</v>
      </c>
      <c r="Q107" s="311">
        <v>0</v>
      </c>
      <c r="R107" s="311">
        <v>0</v>
      </c>
      <c r="S107" s="311">
        <v>0</v>
      </c>
      <c r="T107" s="311">
        <v>0</v>
      </c>
      <c r="U107" s="309">
        <v>1</v>
      </c>
      <c r="V107" s="309">
        <v>1</v>
      </c>
      <c r="W107" s="309">
        <v>0</v>
      </c>
      <c r="X107" s="309">
        <v>0</v>
      </c>
      <c r="Y107" s="309">
        <v>0</v>
      </c>
      <c r="Z107" s="309">
        <v>0</v>
      </c>
      <c r="AA107" s="309">
        <v>0</v>
      </c>
      <c r="AB107" s="309">
        <v>0</v>
      </c>
      <c r="AC107" s="309">
        <v>0</v>
      </c>
      <c r="AD107" s="309">
        <v>0</v>
      </c>
      <c r="AE107" s="309">
        <v>0</v>
      </c>
      <c r="AF107" s="309">
        <v>0</v>
      </c>
      <c r="AG107" s="309">
        <v>0</v>
      </c>
      <c r="AH107" s="309">
        <v>0</v>
      </c>
      <c r="AI107" s="309">
        <v>1</v>
      </c>
      <c r="AJ107" s="309">
        <v>0</v>
      </c>
      <c r="AK107" s="309">
        <v>1</v>
      </c>
      <c r="AL107" s="309">
        <v>0</v>
      </c>
      <c r="AM107" s="309">
        <v>0</v>
      </c>
      <c r="AN107" s="309">
        <v>0</v>
      </c>
      <c r="AO107" s="309">
        <v>0</v>
      </c>
      <c r="AP107" s="309">
        <v>0</v>
      </c>
      <c r="AQ107" s="309">
        <v>0</v>
      </c>
      <c r="AR107" s="311">
        <f t="shared" si="3"/>
        <v>2</v>
      </c>
      <c r="AS107" s="311">
        <f t="shared" si="4"/>
        <v>0</v>
      </c>
      <c r="AT107" s="311">
        <f t="shared" si="5"/>
        <v>2</v>
      </c>
      <c r="AU107" s="99"/>
      <c r="AX107" s="51"/>
    </row>
    <row r="108" spans="2:50" s="266" customFormat="1" x14ac:dyDescent="0.25">
      <c r="B108" s="399">
        <v>43364.946203703701</v>
      </c>
      <c r="C108" s="400">
        <v>509</v>
      </c>
      <c r="D108" s="263" t="s">
        <v>708</v>
      </c>
      <c r="E108" s="263" t="s">
        <v>65</v>
      </c>
      <c r="F108" s="263" t="s">
        <v>1</v>
      </c>
      <c r="G108" s="37"/>
      <c r="H108" s="428" t="s">
        <v>402</v>
      </c>
      <c r="I108" s="442">
        <v>43344.016030092593</v>
      </c>
      <c r="J108" s="428" t="s">
        <v>2</v>
      </c>
      <c r="K108" s="440">
        <v>1</v>
      </c>
      <c r="L108" s="287"/>
      <c r="M108" s="51"/>
      <c r="N108" s="289" t="s">
        <v>7</v>
      </c>
      <c r="O108" s="289">
        <v>225</v>
      </c>
      <c r="P108" s="214" t="s">
        <v>153</v>
      </c>
      <c r="Q108" s="309">
        <v>0</v>
      </c>
      <c r="R108" s="309"/>
      <c r="S108" s="309"/>
      <c r="T108" s="309">
        <v>1</v>
      </c>
      <c r="U108" s="309"/>
      <c r="V108" s="309"/>
      <c r="W108" s="309">
        <v>1</v>
      </c>
      <c r="X108" s="309">
        <v>0</v>
      </c>
      <c r="Y108" s="309">
        <v>0</v>
      </c>
      <c r="Z108" s="309">
        <v>0</v>
      </c>
      <c r="AA108" s="309">
        <v>0</v>
      </c>
      <c r="AB108" s="309">
        <v>0</v>
      </c>
      <c r="AC108" s="309">
        <v>0</v>
      </c>
      <c r="AD108" s="309">
        <v>0</v>
      </c>
      <c r="AE108" s="309">
        <v>0</v>
      </c>
      <c r="AF108" s="309">
        <v>0</v>
      </c>
      <c r="AG108" s="309">
        <v>1</v>
      </c>
      <c r="AH108" s="309"/>
      <c r="AI108" s="309"/>
      <c r="AJ108" s="309"/>
      <c r="AK108" s="309"/>
      <c r="AL108" s="309">
        <v>0</v>
      </c>
      <c r="AM108" s="309">
        <v>1</v>
      </c>
      <c r="AN108" s="309">
        <v>0</v>
      </c>
      <c r="AO108" s="309">
        <v>0</v>
      </c>
      <c r="AP108" s="309">
        <v>0</v>
      </c>
      <c r="AQ108" s="309">
        <v>0</v>
      </c>
      <c r="AR108" s="311">
        <f t="shared" si="3"/>
        <v>2</v>
      </c>
      <c r="AS108" s="311">
        <f t="shared" si="4"/>
        <v>0</v>
      </c>
      <c r="AT108" s="311">
        <f t="shared" si="5"/>
        <v>2</v>
      </c>
      <c r="AU108" s="99"/>
      <c r="AX108" s="51"/>
    </row>
    <row r="109" spans="2:50" s="266" customFormat="1" ht="24" x14ac:dyDescent="0.25">
      <c r="B109" s="399">
        <v>43364.982673611114</v>
      </c>
      <c r="C109" s="400">
        <v>262</v>
      </c>
      <c r="D109" s="263" t="s">
        <v>379</v>
      </c>
      <c r="E109" s="263" t="s">
        <v>7</v>
      </c>
      <c r="F109" s="263" t="s">
        <v>1</v>
      </c>
      <c r="G109" s="37"/>
      <c r="H109" s="428"/>
      <c r="I109" s="442">
        <v>43353.896469907406</v>
      </c>
      <c r="J109" s="428" t="s">
        <v>2</v>
      </c>
      <c r="K109" s="440">
        <v>1</v>
      </c>
      <c r="L109" s="287"/>
      <c r="M109" s="51"/>
      <c r="N109" s="312" t="s">
        <v>39</v>
      </c>
      <c r="O109" s="289">
        <v>305</v>
      </c>
      <c r="P109" s="214" t="s">
        <v>74</v>
      </c>
      <c r="Q109" s="309">
        <v>0</v>
      </c>
      <c r="R109" s="309"/>
      <c r="S109" s="309"/>
      <c r="T109" s="309">
        <v>1</v>
      </c>
      <c r="U109" s="309"/>
      <c r="V109" s="309"/>
      <c r="W109" s="309">
        <v>1</v>
      </c>
      <c r="X109" s="309">
        <v>0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>
        <v>1</v>
      </c>
      <c r="AH109" s="309"/>
      <c r="AI109" s="309"/>
      <c r="AJ109" s="309"/>
      <c r="AK109" s="309"/>
      <c r="AL109" s="309">
        <v>1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11">
        <f t="shared" si="3"/>
        <v>2</v>
      </c>
      <c r="AS109" s="311">
        <f t="shared" si="4"/>
        <v>1</v>
      </c>
      <c r="AT109" s="311">
        <f t="shared" si="5"/>
        <v>1</v>
      </c>
      <c r="AU109" s="99"/>
      <c r="AX109" s="51"/>
    </row>
    <row r="110" spans="2:50" s="266" customFormat="1" x14ac:dyDescent="0.25">
      <c r="B110" s="399">
        <v>43364.997511574074</v>
      </c>
      <c r="C110" s="400">
        <v>459</v>
      </c>
      <c r="D110" s="263" t="s">
        <v>696</v>
      </c>
      <c r="E110" s="263" t="s">
        <v>343</v>
      </c>
      <c r="F110" s="263" t="s">
        <v>1</v>
      </c>
      <c r="G110" s="37"/>
      <c r="H110" s="428" t="s">
        <v>463</v>
      </c>
      <c r="I110" s="442">
        <v>43344.738726851851</v>
      </c>
      <c r="J110" s="428" t="s">
        <v>1</v>
      </c>
      <c r="K110" s="440">
        <v>1</v>
      </c>
      <c r="L110" s="287"/>
      <c r="M110" s="51"/>
      <c r="N110" s="314" t="s">
        <v>343</v>
      </c>
      <c r="O110" s="314">
        <v>409</v>
      </c>
      <c r="P110" s="314" t="s">
        <v>579</v>
      </c>
      <c r="Q110" s="311">
        <v>0</v>
      </c>
      <c r="R110" s="311">
        <v>0</v>
      </c>
      <c r="S110" s="311">
        <v>0</v>
      </c>
      <c r="T110" s="311">
        <v>0</v>
      </c>
      <c r="U110" s="309">
        <v>1</v>
      </c>
      <c r="V110" s="309"/>
      <c r="W110" s="309">
        <v>1</v>
      </c>
      <c r="X110" s="309">
        <v>0</v>
      </c>
      <c r="Y110" s="309">
        <v>0</v>
      </c>
      <c r="Z110" s="309">
        <v>0</v>
      </c>
      <c r="AA110" s="309">
        <v>0</v>
      </c>
      <c r="AB110" s="309">
        <v>0</v>
      </c>
      <c r="AC110" s="309">
        <v>0</v>
      </c>
      <c r="AD110" s="309">
        <v>0</v>
      </c>
      <c r="AE110" s="309">
        <v>0</v>
      </c>
      <c r="AF110" s="309">
        <v>0</v>
      </c>
      <c r="AG110" s="309">
        <v>0</v>
      </c>
      <c r="AH110" s="309">
        <v>1</v>
      </c>
      <c r="AI110" s="309">
        <v>0</v>
      </c>
      <c r="AJ110" s="309"/>
      <c r="AK110" s="309"/>
      <c r="AL110" s="309">
        <v>1</v>
      </c>
      <c r="AM110" s="309">
        <v>0</v>
      </c>
      <c r="AN110" s="309">
        <v>0</v>
      </c>
      <c r="AO110" s="309">
        <v>0</v>
      </c>
      <c r="AP110" s="309">
        <v>0</v>
      </c>
      <c r="AQ110" s="309">
        <v>0</v>
      </c>
      <c r="AR110" s="311">
        <f t="shared" si="3"/>
        <v>2</v>
      </c>
      <c r="AS110" s="311">
        <f t="shared" si="4"/>
        <v>2</v>
      </c>
      <c r="AT110" s="311">
        <f t="shared" si="5"/>
        <v>0</v>
      </c>
      <c r="AU110" s="99"/>
      <c r="AX110" s="51"/>
    </row>
    <row r="111" spans="2:50" s="266" customFormat="1" ht="24" x14ac:dyDescent="0.25">
      <c r="B111" s="399">
        <v>43365.012638888889</v>
      </c>
      <c r="C111" s="400">
        <v>458</v>
      </c>
      <c r="D111" s="263" t="s">
        <v>628</v>
      </c>
      <c r="E111" s="263" t="s">
        <v>343</v>
      </c>
      <c r="F111" s="263" t="s">
        <v>1</v>
      </c>
      <c r="G111" s="37"/>
      <c r="H111" s="428" t="s">
        <v>655</v>
      </c>
      <c r="I111" s="442">
        <v>43344.851956018516</v>
      </c>
      <c r="J111" s="428" t="s">
        <v>2</v>
      </c>
      <c r="K111" s="440">
        <v>1</v>
      </c>
      <c r="L111" s="287"/>
      <c r="M111" s="51"/>
      <c r="N111" s="289" t="s">
        <v>71</v>
      </c>
      <c r="O111" s="289">
        <v>264</v>
      </c>
      <c r="P111" s="214" t="s">
        <v>168</v>
      </c>
      <c r="Q111" s="309">
        <v>0</v>
      </c>
      <c r="R111" s="309"/>
      <c r="S111" s="309"/>
      <c r="T111" s="309">
        <v>0</v>
      </c>
      <c r="U111" s="309"/>
      <c r="V111" s="309"/>
      <c r="W111" s="405">
        <v>0</v>
      </c>
      <c r="X111" s="309">
        <v>2</v>
      </c>
      <c r="Y111" s="309">
        <v>0</v>
      </c>
      <c r="Z111" s="309">
        <v>0</v>
      </c>
      <c r="AA111" s="309">
        <v>0</v>
      </c>
      <c r="AB111" s="309">
        <v>0</v>
      </c>
      <c r="AC111" s="309">
        <v>0</v>
      </c>
      <c r="AD111" s="309">
        <v>0</v>
      </c>
      <c r="AE111" s="309">
        <v>0</v>
      </c>
      <c r="AF111" s="309">
        <v>0</v>
      </c>
      <c r="AG111" s="309">
        <v>0</v>
      </c>
      <c r="AH111" s="309"/>
      <c r="AI111" s="309"/>
      <c r="AJ111" s="309"/>
      <c r="AK111" s="309"/>
      <c r="AL111" s="405">
        <v>0</v>
      </c>
      <c r="AM111" s="405">
        <v>0</v>
      </c>
      <c r="AN111" s="309">
        <v>2</v>
      </c>
      <c r="AO111" s="309">
        <v>0</v>
      </c>
      <c r="AP111" s="309">
        <v>0</v>
      </c>
      <c r="AQ111" s="309">
        <v>0</v>
      </c>
      <c r="AR111" s="311">
        <f t="shared" si="3"/>
        <v>2</v>
      </c>
      <c r="AS111" s="311">
        <f t="shared" si="4"/>
        <v>2</v>
      </c>
      <c r="AT111" s="311">
        <f t="shared" si="5"/>
        <v>0</v>
      </c>
      <c r="AU111" s="99"/>
      <c r="AX111" s="51"/>
    </row>
    <row r="112" spans="2:50" s="266" customFormat="1" x14ac:dyDescent="0.25">
      <c r="B112" s="399">
        <v>43365.702581018515</v>
      </c>
      <c r="C112" s="400">
        <v>161</v>
      </c>
      <c r="D112" s="263" t="s">
        <v>382</v>
      </c>
      <c r="E112" s="263" t="s">
        <v>34</v>
      </c>
      <c r="F112" s="263" t="s">
        <v>1</v>
      </c>
      <c r="G112" s="37"/>
      <c r="H112" s="428" t="s">
        <v>393</v>
      </c>
      <c r="I112" s="442">
        <v>43346.869328703702</v>
      </c>
      <c r="J112" s="428" t="s">
        <v>2</v>
      </c>
      <c r="K112" s="440">
        <v>1</v>
      </c>
      <c r="L112" s="287"/>
      <c r="M112" s="51"/>
      <c r="N112" s="289" t="s">
        <v>34</v>
      </c>
      <c r="O112" s="314">
        <v>517</v>
      </c>
      <c r="P112" s="214" t="s">
        <v>524</v>
      </c>
      <c r="Q112" s="311">
        <v>0</v>
      </c>
      <c r="R112" s="311">
        <v>0</v>
      </c>
      <c r="S112" s="309">
        <v>0</v>
      </c>
      <c r="T112" s="309">
        <v>0</v>
      </c>
      <c r="U112" s="309"/>
      <c r="V112" s="309"/>
      <c r="W112" s="405">
        <v>0</v>
      </c>
      <c r="X112" s="309">
        <v>2</v>
      </c>
      <c r="Y112" s="309">
        <v>0</v>
      </c>
      <c r="Z112" s="309">
        <v>0</v>
      </c>
      <c r="AA112" s="309">
        <v>0</v>
      </c>
      <c r="AB112" s="309">
        <v>0</v>
      </c>
      <c r="AC112" s="309">
        <v>0</v>
      </c>
      <c r="AD112" s="309">
        <v>0</v>
      </c>
      <c r="AE112" s="309">
        <v>0</v>
      </c>
      <c r="AF112" s="309">
        <v>0</v>
      </c>
      <c r="AG112" s="309">
        <v>0</v>
      </c>
      <c r="AH112" s="309"/>
      <c r="AI112" s="309"/>
      <c r="AJ112" s="309"/>
      <c r="AK112" s="309"/>
      <c r="AL112" s="405">
        <v>0</v>
      </c>
      <c r="AM112" s="405">
        <v>0</v>
      </c>
      <c r="AN112" s="309">
        <v>0</v>
      </c>
      <c r="AO112" s="309">
        <v>2</v>
      </c>
      <c r="AP112" s="309">
        <v>0</v>
      </c>
      <c r="AQ112" s="309">
        <v>0</v>
      </c>
      <c r="AR112" s="311">
        <f t="shared" si="3"/>
        <v>2</v>
      </c>
      <c r="AS112" s="311">
        <f t="shared" si="4"/>
        <v>0</v>
      </c>
      <c r="AT112" s="311">
        <f t="shared" si="5"/>
        <v>2</v>
      </c>
      <c r="AU112" s="99"/>
      <c r="AX112" s="51"/>
    </row>
    <row r="113" spans="2:50" s="266" customFormat="1" x14ac:dyDescent="0.25">
      <c r="B113" s="399">
        <v>43365.719247685185</v>
      </c>
      <c r="C113" s="400">
        <v>161</v>
      </c>
      <c r="D113" s="263" t="s">
        <v>382</v>
      </c>
      <c r="E113" s="263" t="s">
        <v>34</v>
      </c>
      <c r="F113" s="263" t="s">
        <v>1</v>
      </c>
      <c r="G113" s="37"/>
      <c r="H113" s="428"/>
      <c r="I113" s="442">
        <v>43354.768182870372</v>
      </c>
      <c r="J113" s="428" t="s">
        <v>2</v>
      </c>
      <c r="K113" s="440">
        <v>1</v>
      </c>
      <c r="L113" s="287"/>
      <c r="M113" s="51"/>
      <c r="N113" s="314" t="s">
        <v>29</v>
      </c>
      <c r="O113" s="314">
        <v>552</v>
      </c>
      <c r="P113" s="314" t="s">
        <v>661</v>
      </c>
      <c r="Q113" s="311">
        <v>0</v>
      </c>
      <c r="R113" s="311">
        <v>0</v>
      </c>
      <c r="S113" s="311">
        <v>0</v>
      </c>
      <c r="T113" s="311">
        <v>0</v>
      </c>
      <c r="U113" s="311">
        <v>0</v>
      </c>
      <c r="V113" s="311">
        <v>0</v>
      </c>
      <c r="W113" s="405">
        <v>0</v>
      </c>
      <c r="X113" s="309">
        <v>2</v>
      </c>
      <c r="Y113" s="309">
        <v>0</v>
      </c>
      <c r="Z113" s="311">
        <v>0</v>
      </c>
      <c r="AA113" s="311">
        <v>0</v>
      </c>
      <c r="AB113" s="311">
        <v>0</v>
      </c>
      <c r="AC113" s="311">
        <v>0</v>
      </c>
      <c r="AD113" s="311">
        <v>0</v>
      </c>
      <c r="AE113" s="311">
        <v>0</v>
      </c>
      <c r="AF113" s="311">
        <v>0</v>
      </c>
      <c r="AG113" s="311">
        <v>0</v>
      </c>
      <c r="AH113" s="311">
        <v>0</v>
      </c>
      <c r="AI113" s="311">
        <v>0</v>
      </c>
      <c r="AJ113" s="311">
        <v>0</v>
      </c>
      <c r="AK113" s="311">
        <v>0</v>
      </c>
      <c r="AL113" s="405">
        <v>0</v>
      </c>
      <c r="AM113" s="405">
        <v>0</v>
      </c>
      <c r="AN113" s="309">
        <v>2</v>
      </c>
      <c r="AO113" s="309">
        <v>0</v>
      </c>
      <c r="AP113" s="309">
        <v>0</v>
      </c>
      <c r="AQ113" s="309">
        <v>0</v>
      </c>
      <c r="AR113" s="311">
        <f t="shared" si="3"/>
        <v>2</v>
      </c>
      <c r="AS113" s="311">
        <f t="shared" si="4"/>
        <v>2</v>
      </c>
      <c r="AT113" s="311">
        <f t="shared" si="5"/>
        <v>0</v>
      </c>
      <c r="AU113" s="99"/>
      <c r="AX113" s="51"/>
    </row>
    <row r="114" spans="2:50" s="266" customFormat="1" x14ac:dyDescent="0.25">
      <c r="B114" s="399">
        <v>43365.727002314816</v>
      </c>
      <c r="C114" s="400">
        <v>516</v>
      </c>
      <c r="D114" s="263" t="s">
        <v>703</v>
      </c>
      <c r="E114" s="263" t="s">
        <v>71</v>
      </c>
      <c r="F114" s="210" t="s">
        <v>1</v>
      </c>
      <c r="G114" s="37"/>
      <c r="H114" s="428" t="s">
        <v>632</v>
      </c>
      <c r="I114" s="442">
        <v>43346.954305555555</v>
      </c>
      <c r="J114" s="428" t="s">
        <v>2</v>
      </c>
      <c r="K114" s="440">
        <v>1</v>
      </c>
      <c r="L114" s="287"/>
      <c r="M114" s="51"/>
      <c r="N114" s="289" t="s">
        <v>7</v>
      </c>
      <c r="O114" s="289">
        <v>252</v>
      </c>
      <c r="P114" s="214" t="s">
        <v>147</v>
      </c>
      <c r="Q114" s="309">
        <v>0</v>
      </c>
      <c r="R114" s="309"/>
      <c r="S114" s="309"/>
      <c r="T114" s="309">
        <v>1</v>
      </c>
      <c r="U114" s="309"/>
      <c r="V114" s="309"/>
      <c r="W114" s="405">
        <v>0</v>
      </c>
      <c r="X114" s="309">
        <v>0</v>
      </c>
      <c r="Y114" s="309">
        <v>1</v>
      </c>
      <c r="Z114" s="309">
        <v>0</v>
      </c>
      <c r="AA114" s="309">
        <v>0</v>
      </c>
      <c r="AB114" s="309">
        <v>0</v>
      </c>
      <c r="AC114" s="309">
        <v>0</v>
      </c>
      <c r="AD114" s="309">
        <v>0</v>
      </c>
      <c r="AE114" s="309">
        <v>0</v>
      </c>
      <c r="AF114" s="309">
        <v>1</v>
      </c>
      <c r="AG114" s="309">
        <v>0</v>
      </c>
      <c r="AH114" s="309"/>
      <c r="AI114" s="309"/>
      <c r="AJ114" s="309"/>
      <c r="AK114" s="309"/>
      <c r="AL114" s="405">
        <v>0</v>
      </c>
      <c r="AM114" s="405">
        <v>0</v>
      </c>
      <c r="AN114" s="309">
        <v>0</v>
      </c>
      <c r="AO114" s="309">
        <v>0</v>
      </c>
      <c r="AP114" s="309">
        <v>0</v>
      </c>
      <c r="AQ114" s="309">
        <v>1</v>
      </c>
      <c r="AR114" s="311">
        <f t="shared" si="3"/>
        <v>2</v>
      </c>
      <c r="AS114" s="311">
        <f t="shared" si="4"/>
        <v>1</v>
      </c>
      <c r="AT114" s="311">
        <f t="shared" si="5"/>
        <v>1</v>
      </c>
      <c r="AU114" s="99"/>
      <c r="AX114" s="51"/>
    </row>
    <row r="115" spans="2:50" s="266" customFormat="1" ht="24" x14ac:dyDescent="0.25">
      <c r="B115" s="399">
        <v>43365.925752314812</v>
      </c>
      <c r="C115" s="400">
        <v>200</v>
      </c>
      <c r="D115" s="263" t="s">
        <v>387</v>
      </c>
      <c r="E115" s="263" t="s">
        <v>34</v>
      </c>
      <c r="F115" s="210" t="s">
        <v>1</v>
      </c>
      <c r="G115" s="37"/>
      <c r="H115" s="428"/>
      <c r="I115" s="442">
        <v>43349.933831018519</v>
      </c>
      <c r="J115" s="428" t="s">
        <v>2</v>
      </c>
      <c r="K115" s="440">
        <v>1</v>
      </c>
      <c r="L115" s="287"/>
      <c r="M115" s="51"/>
      <c r="N115" s="289" t="s">
        <v>182</v>
      </c>
      <c r="O115" s="289">
        <v>266</v>
      </c>
      <c r="P115" s="214" t="s">
        <v>175</v>
      </c>
      <c r="Q115" s="309">
        <v>0</v>
      </c>
      <c r="R115" s="309"/>
      <c r="S115" s="309"/>
      <c r="T115" s="309">
        <v>1</v>
      </c>
      <c r="U115" s="309"/>
      <c r="V115" s="309"/>
      <c r="W115" s="405">
        <v>0</v>
      </c>
      <c r="X115" s="309">
        <v>0</v>
      </c>
      <c r="Y115" s="309">
        <v>1</v>
      </c>
      <c r="Z115" s="309">
        <v>0</v>
      </c>
      <c r="AA115" s="309">
        <v>0</v>
      </c>
      <c r="AB115" s="309">
        <v>0</v>
      </c>
      <c r="AC115" s="309">
        <v>0</v>
      </c>
      <c r="AD115" s="309">
        <v>0</v>
      </c>
      <c r="AE115" s="309">
        <v>0</v>
      </c>
      <c r="AF115" s="309">
        <v>0</v>
      </c>
      <c r="AG115" s="309">
        <v>1</v>
      </c>
      <c r="AH115" s="309"/>
      <c r="AI115" s="309"/>
      <c r="AJ115" s="309"/>
      <c r="AK115" s="309"/>
      <c r="AL115" s="405">
        <v>0</v>
      </c>
      <c r="AM115" s="405">
        <v>0</v>
      </c>
      <c r="AN115" s="309">
        <v>0</v>
      </c>
      <c r="AO115" s="309">
        <v>0</v>
      </c>
      <c r="AP115" s="309">
        <v>0</v>
      </c>
      <c r="AQ115" s="309">
        <v>1</v>
      </c>
      <c r="AR115" s="311">
        <f t="shared" si="3"/>
        <v>2</v>
      </c>
      <c r="AS115" s="311">
        <f t="shared" si="4"/>
        <v>0</v>
      </c>
      <c r="AT115" s="311">
        <f t="shared" si="5"/>
        <v>2</v>
      </c>
      <c r="AU115" s="99"/>
      <c r="AX115" s="51"/>
    </row>
    <row r="116" spans="2:50" s="266" customFormat="1" ht="24" x14ac:dyDescent="0.25">
      <c r="B116" s="399">
        <v>43365.995324074072</v>
      </c>
      <c r="C116" s="400">
        <v>309</v>
      </c>
      <c r="D116" s="263" t="s">
        <v>389</v>
      </c>
      <c r="E116" s="263" t="s">
        <v>29</v>
      </c>
      <c r="F116" s="210" t="s">
        <v>1</v>
      </c>
      <c r="G116" s="37"/>
      <c r="H116" s="428"/>
      <c r="I116" s="442">
        <v>43358.692233796297</v>
      </c>
      <c r="J116" s="428" t="s">
        <v>2</v>
      </c>
      <c r="K116" s="440">
        <v>1</v>
      </c>
      <c r="L116" s="287"/>
      <c r="M116" s="51"/>
      <c r="N116" s="312" t="s">
        <v>29</v>
      </c>
      <c r="O116" s="312">
        <v>115</v>
      </c>
      <c r="P116" s="214" t="s">
        <v>93</v>
      </c>
      <c r="Q116" s="309">
        <v>0</v>
      </c>
      <c r="R116" s="309"/>
      <c r="S116" s="309"/>
      <c r="T116" s="309">
        <v>0</v>
      </c>
      <c r="U116" s="309">
        <v>1</v>
      </c>
      <c r="V116" s="309"/>
      <c r="W116" s="405">
        <v>0</v>
      </c>
      <c r="X116" s="309">
        <v>0</v>
      </c>
      <c r="Y116" s="309">
        <v>1</v>
      </c>
      <c r="Z116" s="309">
        <v>0</v>
      </c>
      <c r="AA116" s="309">
        <v>0</v>
      </c>
      <c r="AB116" s="309">
        <v>0</v>
      </c>
      <c r="AC116" s="309">
        <v>0</v>
      </c>
      <c r="AD116" s="309">
        <v>0</v>
      </c>
      <c r="AE116" s="309">
        <v>0</v>
      </c>
      <c r="AF116" s="309">
        <v>0</v>
      </c>
      <c r="AG116" s="309">
        <v>0</v>
      </c>
      <c r="AH116" s="309">
        <v>0</v>
      </c>
      <c r="AI116" s="309">
        <v>1</v>
      </c>
      <c r="AJ116" s="309"/>
      <c r="AK116" s="309"/>
      <c r="AL116" s="405">
        <v>0</v>
      </c>
      <c r="AM116" s="405">
        <v>0</v>
      </c>
      <c r="AN116" s="309">
        <v>0</v>
      </c>
      <c r="AO116" s="309">
        <v>0</v>
      </c>
      <c r="AP116" s="309">
        <v>0</v>
      </c>
      <c r="AQ116" s="309">
        <v>1</v>
      </c>
      <c r="AR116" s="311">
        <f t="shared" si="3"/>
        <v>2</v>
      </c>
      <c r="AS116" s="311">
        <f t="shared" si="4"/>
        <v>0</v>
      </c>
      <c r="AT116" s="311">
        <f t="shared" si="5"/>
        <v>2</v>
      </c>
      <c r="AU116" s="99"/>
      <c r="AX116" s="51"/>
    </row>
    <row r="117" spans="2:50" s="266" customFormat="1" x14ac:dyDescent="0.25">
      <c r="B117" s="399">
        <v>43366.82104166667</v>
      </c>
      <c r="C117" s="400">
        <v>459</v>
      </c>
      <c r="D117" s="263" t="s">
        <v>696</v>
      </c>
      <c r="E117" s="263" t="s">
        <v>343</v>
      </c>
      <c r="F117" s="210" t="s">
        <v>1</v>
      </c>
      <c r="G117" s="37"/>
      <c r="H117" s="428"/>
      <c r="I117" s="442">
        <v>43368.711527777778</v>
      </c>
      <c r="J117" s="428" t="s">
        <v>2</v>
      </c>
      <c r="K117" s="440">
        <v>1</v>
      </c>
      <c r="L117" s="287"/>
      <c r="M117" s="51"/>
      <c r="N117" s="289" t="s">
        <v>65</v>
      </c>
      <c r="O117" s="289">
        <v>509</v>
      </c>
      <c r="P117" s="214" t="s">
        <v>446</v>
      </c>
      <c r="Q117" s="309">
        <v>0</v>
      </c>
      <c r="R117" s="309"/>
      <c r="S117" s="309"/>
      <c r="T117" s="309">
        <v>0</v>
      </c>
      <c r="U117" s="309">
        <v>1</v>
      </c>
      <c r="V117" s="309"/>
      <c r="W117" s="405">
        <v>0</v>
      </c>
      <c r="X117" s="309">
        <v>0</v>
      </c>
      <c r="Y117" s="309">
        <v>1</v>
      </c>
      <c r="Z117" s="309">
        <v>0</v>
      </c>
      <c r="AA117" s="309">
        <v>0</v>
      </c>
      <c r="AB117" s="309">
        <v>0</v>
      </c>
      <c r="AC117" s="309">
        <v>0</v>
      </c>
      <c r="AD117" s="309">
        <v>0</v>
      </c>
      <c r="AE117" s="309">
        <v>0</v>
      </c>
      <c r="AF117" s="309">
        <v>0</v>
      </c>
      <c r="AG117" s="309">
        <v>0</v>
      </c>
      <c r="AH117" s="309">
        <v>0</v>
      </c>
      <c r="AI117" s="309">
        <v>1</v>
      </c>
      <c r="AJ117" s="309"/>
      <c r="AK117" s="309"/>
      <c r="AL117" s="405">
        <v>0</v>
      </c>
      <c r="AM117" s="405">
        <v>0</v>
      </c>
      <c r="AN117" s="309">
        <v>0</v>
      </c>
      <c r="AO117" s="309">
        <v>0</v>
      </c>
      <c r="AP117" s="309">
        <v>0</v>
      </c>
      <c r="AQ117" s="309">
        <v>1</v>
      </c>
      <c r="AR117" s="311">
        <f t="shared" si="3"/>
        <v>2</v>
      </c>
      <c r="AS117" s="311">
        <f t="shared" si="4"/>
        <v>0</v>
      </c>
      <c r="AT117" s="311">
        <f t="shared" si="5"/>
        <v>2</v>
      </c>
      <c r="AU117" s="99"/>
      <c r="AX117" s="51"/>
    </row>
    <row r="118" spans="2:50" s="266" customFormat="1" x14ac:dyDescent="0.25">
      <c r="B118" s="399">
        <v>43367.562418981484</v>
      </c>
      <c r="C118" s="400">
        <v>115</v>
      </c>
      <c r="D118" s="263" t="s">
        <v>709</v>
      </c>
      <c r="E118" s="263" t="s">
        <v>29</v>
      </c>
      <c r="F118" s="210" t="s">
        <v>1</v>
      </c>
      <c r="G118" s="37"/>
      <c r="H118" s="428" t="s">
        <v>639</v>
      </c>
      <c r="I118" s="442">
        <v>43347.018009259256</v>
      </c>
      <c r="J118" s="428" t="s">
        <v>1</v>
      </c>
      <c r="K118" s="440">
        <v>1</v>
      </c>
      <c r="L118" s="287"/>
      <c r="M118" s="51"/>
      <c r="N118" s="314" t="s">
        <v>34</v>
      </c>
      <c r="O118" s="314">
        <v>556</v>
      </c>
      <c r="P118" s="314" t="s">
        <v>665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405">
        <v>0</v>
      </c>
      <c r="X118" s="309">
        <v>1</v>
      </c>
      <c r="Y118" s="309">
        <v>1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405">
        <v>0</v>
      </c>
      <c r="AM118" s="405">
        <v>0</v>
      </c>
      <c r="AN118" s="309">
        <v>1</v>
      </c>
      <c r="AO118" s="309">
        <v>0</v>
      </c>
      <c r="AP118" s="309">
        <v>1</v>
      </c>
      <c r="AQ118" s="309">
        <v>0</v>
      </c>
      <c r="AR118" s="311">
        <f t="shared" si="3"/>
        <v>2</v>
      </c>
      <c r="AS118" s="311">
        <f t="shared" si="4"/>
        <v>2</v>
      </c>
      <c r="AT118" s="311">
        <f t="shared" si="5"/>
        <v>0</v>
      </c>
      <c r="AU118" s="99"/>
      <c r="AX118" s="51"/>
    </row>
    <row r="119" spans="2:50" s="266" customFormat="1" x14ac:dyDescent="0.25">
      <c r="B119" s="399">
        <v>43367.65457175926</v>
      </c>
      <c r="C119" s="400">
        <v>164</v>
      </c>
      <c r="D119" s="263" t="s">
        <v>410</v>
      </c>
      <c r="E119" s="263" t="s">
        <v>7</v>
      </c>
      <c r="F119" s="210" t="s">
        <v>1</v>
      </c>
      <c r="G119" s="37"/>
      <c r="H119" s="428"/>
      <c r="I119" s="442">
        <v>43354.878842592596</v>
      </c>
      <c r="J119" s="428" t="s">
        <v>1</v>
      </c>
      <c r="K119" s="440">
        <v>1</v>
      </c>
      <c r="L119" s="287"/>
      <c r="M119" s="51"/>
      <c r="N119" s="289" t="s">
        <v>12</v>
      </c>
      <c r="O119" s="289">
        <v>445</v>
      </c>
      <c r="P119" s="214" t="s">
        <v>258</v>
      </c>
      <c r="Q119" s="309">
        <v>0</v>
      </c>
      <c r="R119" s="309"/>
      <c r="S119" s="309"/>
      <c r="T119" s="309">
        <v>0</v>
      </c>
      <c r="U119" s="309"/>
      <c r="V119" s="309"/>
      <c r="W119" s="405">
        <v>0</v>
      </c>
      <c r="X119" s="309">
        <v>0</v>
      </c>
      <c r="Y119" s="309">
        <v>2</v>
      </c>
      <c r="Z119" s="309">
        <v>0</v>
      </c>
      <c r="AA119" s="309">
        <v>0</v>
      </c>
      <c r="AB119" s="309">
        <v>0</v>
      </c>
      <c r="AC119" s="309">
        <v>0</v>
      </c>
      <c r="AD119" s="309">
        <v>0</v>
      </c>
      <c r="AE119" s="309">
        <v>0</v>
      </c>
      <c r="AF119" s="309">
        <v>0</v>
      </c>
      <c r="AG119" s="309">
        <v>0</v>
      </c>
      <c r="AH119" s="309"/>
      <c r="AI119" s="309"/>
      <c r="AJ119" s="309"/>
      <c r="AK119" s="309"/>
      <c r="AL119" s="405">
        <v>0</v>
      </c>
      <c r="AM119" s="405">
        <v>0</v>
      </c>
      <c r="AN119" s="309">
        <v>0</v>
      </c>
      <c r="AO119" s="309">
        <v>0</v>
      </c>
      <c r="AP119" s="309">
        <v>2</v>
      </c>
      <c r="AQ119" s="309">
        <v>0</v>
      </c>
      <c r="AR119" s="311">
        <f t="shared" si="3"/>
        <v>2</v>
      </c>
      <c r="AS119" s="311">
        <f t="shared" si="4"/>
        <v>2</v>
      </c>
      <c r="AT119" s="311">
        <f t="shared" si="5"/>
        <v>0</v>
      </c>
      <c r="AU119" s="99"/>
      <c r="AX119" s="51"/>
    </row>
    <row r="120" spans="2:50" s="266" customFormat="1" x14ac:dyDescent="0.25">
      <c r="B120" s="399">
        <v>43367.673090277778</v>
      </c>
      <c r="C120" s="400">
        <v>251</v>
      </c>
      <c r="D120" s="263" t="s">
        <v>710</v>
      </c>
      <c r="E120" s="263" t="s">
        <v>7</v>
      </c>
      <c r="F120" s="210" t="s">
        <v>1</v>
      </c>
      <c r="G120" s="37"/>
      <c r="H120" s="428"/>
      <c r="I120" s="442">
        <v>43364.791481481479</v>
      </c>
      <c r="J120" s="428" t="s">
        <v>560</v>
      </c>
      <c r="K120" s="440">
        <v>1</v>
      </c>
      <c r="L120" s="287"/>
      <c r="M120" s="51"/>
      <c r="N120" s="312" t="s">
        <v>67</v>
      </c>
      <c r="O120" s="313">
        <v>312</v>
      </c>
      <c r="P120" s="214" t="s">
        <v>68</v>
      </c>
      <c r="Q120" s="309">
        <v>1</v>
      </c>
      <c r="R120" s="309"/>
      <c r="S120" s="309"/>
      <c r="T120" s="309">
        <v>0</v>
      </c>
      <c r="U120" s="309"/>
      <c r="V120" s="309"/>
      <c r="W120" s="309">
        <v>0</v>
      </c>
      <c r="X120" s="309">
        <v>0</v>
      </c>
      <c r="Y120" s="309">
        <v>0</v>
      </c>
      <c r="Z120" s="309">
        <v>0</v>
      </c>
      <c r="AA120" s="309">
        <v>1</v>
      </c>
      <c r="AB120" s="309">
        <v>0</v>
      </c>
      <c r="AC120" s="309">
        <v>0</v>
      </c>
      <c r="AD120" s="309">
        <v>0</v>
      </c>
      <c r="AE120" s="309">
        <v>0</v>
      </c>
      <c r="AF120" s="309">
        <v>0</v>
      </c>
      <c r="AG120" s="309">
        <v>0</v>
      </c>
      <c r="AH120" s="309"/>
      <c r="AI120" s="309"/>
      <c r="AJ120" s="309"/>
      <c r="AK120" s="309"/>
      <c r="AL120" s="309">
        <v>0</v>
      </c>
      <c r="AM120" s="309">
        <v>0</v>
      </c>
      <c r="AN120" s="309">
        <v>0</v>
      </c>
      <c r="AO120" s="309">
        <v>0</v>
      </c>
      <c r="AP120" s="309">
        <v>0</v>
      </c>
      <c r="AQ120" s="309">
        <v>0</v>
      </c>
      <c r="AR120" s="311">
        <f t="shared" si="3"/>
        <v>1</v>
      </c>
      <c r="AS120" s="311">
        <f t="shared" si="4"/>
        <v>0</v>
      </c>
      <c r="AT120" s="311">
        <f t="shared" si="5"/>
        <v>1</v>
      </c>
      <c r="AU120" s="99"/>
      <c r="AX120" s="51"/>
    </row>
    <row r="121" spans="2:50" s="266" customFormat="1" x14ac:dyDescent="0.25">
      <c r="B121" s="399">
        <v>43367.958182870374</v>
      </c>
      <c r="C121" s="400">
        <v>126</v>
      </c>
      <c r="D121" s="263" t="s">
        <v>473</v>
      </c>
      <c r="E121" s="263" t="s">
        <v>41</v>
      </c>
      <c r="F121" s="210" t="s">
        <v>2</v>
      </c>
      <c r="G121" s="37"/>
      <c r="H121" s="428"/>
      <c r="I121" s="442">
        <v>43364.941851851851</v>
      </c>
      <c r="J121" s="428" t="s">
        <v>560</v>
      </c>
      <c r="K121" s="440">
        <v>1</v>
      </c>
      <c r="L121" s="287"/>
      <c r="M121" s="51"/>
      <c r="N121" s="312" t="s">
        <v>87</v>
      </c>
      <c r="O121" s="313">
        <v>127</v>
      </c>
      <c r="P121" s="214" t="s">
        <v>88</v>
      </c>
      <c r="Q121" s="309">
        <v>1</v>
      </c>
      <c r="R121" s="309"/>
      <c r="S121" s="309"/>
      <c r="T121" s="309">
        <v>0</v>
      </c>
      <c r="U121" s="309"/>
      <c r="V121" s="309"/>
      <c r="W121" s="309">
        <v>0</v>
      </c>
      <c r="X121" s="309">
        <v>0</v>
      </c>
      <c r="Y121" s="309">
        <v>0</v>
      </c>
      <c r="Z121" s="309">
        <v>0</v>
      </c>
      <c r="AA121" s="309">
        <v>1</v>
      </c>
      <c r="AB121" s="309">
        <v>0</v>
      </c>
      <c r="AC121" s="309">
        <v>0</v>
      </c>
      <c r="AD121" s="309">
        <v>0</v>
      </c>
      <c r="AE121" s="309">
        <v>0</v>
      </c>
      <c r="AF121" s="309">
        <v>0</v>
      </c>
      <c r="AG121" s="309">
        <v>0</v>
      </c>
      <c r="AH121" s="309"/>
      <c r="AI121" s="309"/>
      <c r="AJ121" s="309"/>
      <c r="AK121" s="309"/>
      <c r="AL121" s="309">
        <v>0</v>
      </c>
      <c r="AM121" s="309">
        <v>0</v>
      </c>
      <c r="AN121" s="309">
        <v>0</v>
      </c>
      <c r="AO121" s="309">
        <v>0</v>
      </c>
      <c r="AP121" s="309">
        <v>0</v>
      </c>
      <c r="AQ121" s="309">
        <v>0</v>
      </c>
      <c r="AR121" s="311">
        <f t="shared" si="3"/>
        <v>1</v>
      </c>
      <c r="AS121" s="311">
        <f t="shared" si="4"/>
        <v>0</v>
      </c>
      <c r="AT121" s="311">
        <f t="shared" si="5"/>
        <v>1</v>
      </c>
      <c r="AU121" s="99"/>
      <c r="AX121" s="51"/>
    </row>
    <row r="122" spans="2:50" s="266" customFormat="1" x14ac:dyDescent="0.25">
      <c r="B122" s="399">
        <v>43367.966516203705</v>
      </c>
      <c r="C122" s="400">
        <v>126</v>
      </c>
      <c r="D122" s="263" t="s">
        <v>473</v>
      </c>
      <c r="E122" s="263" t="s">
        <v>41</v>
      </c>
      <c r="F122" s="210" t="s">
        <v>1</v>
      </c>
      <c r="G122" s="37"/>
      <c r="H122" s="428"/>
      <c r="I122" s="442">
        <v>43372.647210648145</v>
      </c>
      <c r="J122" s="428" t="s">
        <v>1</v>
      </c>
      <c r="K122" s="440">
        <v>1</v>
      </c>
      <c r="L122" s="287"/>
      <c r="M122" s="51"/>
      <c r="N122" s="312" t="s">
        <v>34</v>
      </c>
      <c r="O122" s="313">
        <v>311</v>
      </c>
      <c r="P122" s="214" t="s">
        <v>78</v>
      </c>
      <c r="Q122" s="309">
        <v>1</v>
      </c>
      <c r="R122" s="309"/>
      <c r="S122" s="309"/>
      <c r="T122" s="309">
        <v>0</v>
      </c>
      <c r="U122" s="309"/>
      <c r="V122" s="309"/>
      <c r="W122" s="309">
        <v>0</v>
      </c>
      <c r="X122" s="309">
        <v>0</v>
      </c>
      <c r="Y122" s="309">
        <v>0</v>
      </c>
      <c r="Z122" s="309">
        <v>0</v>
      </c>
      <c r="AA122" s="309">
        <v>1</v>
      </c>
      <c r="AB122" s="309">
        <v>0</v>
      </c>
      <c r="AC122" s="309">
        <v>0</v>
      </c>
      <c r="AD122" s="309">
        <v>0</v>
      </c>
      <c r="AE122" s="309">
        <v>0</v>
      </c>
      <c r="AF122" s="309">
        <v>0</v>
      </c>
      <c r="AG122" s="309">
        <v>0</v>
      </c>
      <c r="AH122" s="309"/>
      <c r="AI122" s="309"/>
      <c r="AJ122" s="309"/>
      <c r="AK122" s="309"/>
      <c r="AL122" s="309">
        <v>0</v>
      </c>
      <c r="AM122" s="309">
        <v>0</v>
      </c>
      <c r="AN122" s="309">
        <v>0</v>
      </c>
      <c r="AO122" s="309">
        <v>0</v>
      </c>
      <c r="AP122" s="309">
        <v>0</v>
      </c>
      <c r="AQ122" s="309">
        <v>0</v>
      </c>
      <c r="AR122" s="311">
        <f t="shared" si="3"/>
        <v>1</v>
      </c>
      <c r="AS122" s="311">
        <f t="shared" si="4"/>
        <v>0</v>
      </c>
      <c r="AT122" s="311">
        <f t="shared" si="5"/>
        <v>1</v>
      </c>
      <c r="AU122" s="99"/>
      <c r="AX122" s="51"/>
    </row>
    <row r="123" spans="2:50" s="266" customFormat="1" ht="24" x14ac:dyDescent="0.25">
      <c r="B123" s="399">
        <v>43367.966979166667</v>
      </c>
      <c r="C123" s="400">
        <v>309</v>
      </c>
      <c r="D123" s="263" t="s">
        <v>389</v>
      </c>
      <c r="E123" s="263" t="s">
        <v>29</v>
      </c>
      <c r="F123" s="210" t="s">
        <v>1</v>
      </c>
      <c r="G123" s="37"/>
      <c r="H123" s="428" t="s">
        <v>657</v>
      </c>
      <c r="I123" s="442">
        <v>43347.038148148145</v>
      </c>
      <c r="J123" s="428" t="s">
        <v>1</v>
      </c>
      <c r="K123" s="440">
        <v>1</v>
      </c>
      <c r="L123" s="287"/>
      <c r="M123" s="51"/>
      <c r="N123" s="289" t="s">
        <v>91</v>
      </c>
      <c r="O123" s="289">
        <v>215</v>
      </c>
      <c r="P123" s="214" t="s">
        <v>173</v>
      </c>
      <c r="Q123" s="309">
        <v>1</v>
      </c>
      <c r="R123" s="309"/>
      <c r="S123" s="309"/>
      <c r="T123" s="309">
        <v>0</v>
      </c>
      <c r="U123" s="309"/>
      <c r="V123" s="309"/>
      <c r="W123" s="309">
        <v>0</v>
      </c>
      <c r="X123" s="309">
        <v>0</v>
      </c>
      <c r="Y123" s="309">
        <v>0</v>
      </c>
      <c r="Z123" s="309">
        <v>1</v>
      </c>
      <c r="AA123" s="309">
        <v>0</v>
      </c>
      <c r="AB123" s="309">
        <v>0</v>
      </c>
      <c r="AC123" s="309">
        <v>0</v>
      </c>
      <c r="AD123" s="309">
        <v>0</v>
      </c>
      <c r="AE123" s="309">
        <v>0</v>
      </c>
      <c r="AF123" s="309">
        <v>0</v>
      </c>
      <c r="AG123" s="309">
        <v>0</v>
      </c>
      <c r="AH123" s="309"/>
      <c r="AI123" s="309"/>
      <c r="AJ123" s="309"/>
      <c r="AK123" s="309"/>
      <c r="AL123" s="309">
        <v>0</v>
      </c>
      <c r="AM123" s="309">
        <v>0</v>
      </c>
      <c r="AN123" s="309">
        <v>0</v>
      </c>
      <c r="AO123" s="309">
        <v>0</v>
      </c>
      <c r="AP123" s="309">
        <v>0</v>
      </c>
      <c r="AQ123" s="309">
        <v>0</v>
      </c>
      <c r="AR123" s="311">
        <f t="shared" si="3"/>
        <v>1</v>
      </c>
      <c r="AS123" s="311">
        <f t="shared" si="4"/>
        <v>1</v>
      </c>
      <c r="AT123" s="311">
        <f t="shared" si="5"/>
        <v>0</v>
      </c>
      <c r="AU123" s="99"/>
      <c r="AX123" s="51"/>
    </row>
    <row r="124" spans="2:50" s="266" customFormat="1" ht="24" x14ac:dyDescent="0.25">
      <c r="B124" s="399">
        <v>43368.711527777778</v>
      </c>
      <c r="C124" s="400">
        <v>183</v>
      </c>
      <c r="D124" s="263" t="s">
        <v>632</v>
      </c>
      <c r="E124" s="263" t="s">
        <v>29</v>
      </c>
      <c r="F124" s="210" t="s">
        <v>2</v>
      </c>
      <c r="G124" s="37"/>
      <c r="H124" s="428"/>
      <c r="I124" s="442">
        <v>43351.845300925925</v>
      </c>
      <c r="J124" s="428" t="s">
        <v>2</v>
      </c>
      <c r="K124" s="440">
        <v>1</v>
      </c>
      <c r="L124" s="287"/>
      <c r="M124" s="51"/>
      <c r="N124" s="289" t="s">
        <v>109</v>
      </c>
      <c r="O124" s="289">
        <v>498</v>
      </c>
      <c r="P124" s="214" t="s">
        <v>417</v>
      </c>
      <c r="Q124" s="309">
        <v>1</v>
      </c>
      <c r="R124" s="309"/>
      <c r="S124" s="309"/>
      <c r="T124" s="309">
        <v>0</v>
      </c>
      <c r="U124" s="309"/>
      <c r="V124" s="309"/>
      <c r="W124" s="309">
        <v>0</v>
      </c>
      <c r="X124" s="309">
        <v>0</v>
      </c>
      <c r="Y124" s="309">
        <v>0</v>
      </c>
      <c r="Z124" s="309">
        <v>1</v>
      </c>
      <c r="AA124" s="309">
        <v>0</v>
      </c>
      <c r="AB124" s="309">
        <v>0</v>
      </c>
      <c r="AC124" s="309">
        <v>0</v>
      </c>
      <c r="AD124" s="309">
        <v>0</v>
      </c>
      <c r="AE124" s="309">
        <v>0</v>
      </c>
      <c r="AF124" s="309">
        <v>0</v>
      </c>
      <c r="AG124" s="309">
        <v>0</v>
      </c>
      <c r="AH124" s="309"/>
      <c r="AI124" s="309"/>
      <c r="AJ124" s="309"/>
      <c r="AK124" s="309"/>
      <c r="AL124" s="309">
        <v>0</v>
      </c>
      <c r="AM124" s="309">
        <v>0</v>
      </c>
      <c r="AN124" s="309">
        <v>0</v>
      </c>
      <c r="AO124" s="309">
        <v>0</v>
      </c>
      <c r="AP124" s="309">
        <v>0</v>
      </c>
      <c r="AQ124" s="309">
        <v>0</v>
      </c>
      <c r="AR124" s="311">
        <f t="shared" si="3"/>
        <v>1</v>
      </c>
      <c r="AS124" s="311">
        <f t="shared" si="4"/>
        <v>1</v>
      </c>
      <c r="AT124" s="311">
        <f t="shared" si="5"/>
        <v>0</v>
      </c>
      <c r="AU124" s="99"/>
      <c r="AX124" s="51"/>
    </row>
    <row r="125" spans="2:50" s="266" customFormat="1" x14ac:dyDescent="0.25">
      <c r="B125" s="399">
        <v>43368.81958333333</v>
      </c>
      <c r="C125" s="400">
        <v>172</v>
      </c>
      <c r="D125" s="263" t="s">
        <v>375</v>
      </c>
      <c r="E125" s="263" t="s">
        <v>7</v>
      </c>
      <c r="F125" s="210" t="s">
        <v>1</v>
      </c>
      <c r="G125" s="37"/>
      <c r="H125" s="428" t="s">
        <v>372</v>
      </c>
      <c r="I125" s="442">
        <v>43347.561805555553</v>
      </c>
      <c r="J125" s="428" t="s">
        <v>2</v>
      </c>
      <c r="K125" s="440">
        <v>1</v>
      </c>
      <c r="L125" s="287"/>
      <c r="M125" s="51"/>
      <c r="N125" s="312" t="s">
        <v>54</v>
      </c>
      <c r="O125" s="313">
        <v>144</v>
      </c>
      <c r="P125" s="214" t="s">
        <v>55</v>
      </c>
      <c r="Q125" s="309">
        <v>0</v>
      </c>
      <c r="R125" s="309">
        <v>1</v>
      </c>
      <c r="S125" s="309"/>
      <c r="T125" s="309">
        <v>0</v>
      </c>
      <c r="U125" s="309"/>
      <c r="V125" s="309"/>
      <c r="W125" s="309">
        <v>0</v>
      </c>
      <c r="X125" s="309">
        <v>0</v>
      </c>
      <c r="Y125" s="309">
        <v>0</v>
      </c>
      <c r="Z125" s="309">
        <v>0</v>
      </c>
      <c r="AA125" s="309">
        <v>0</v>
      </c>
      <c r="AB125" s="309">
        <v>0</v>
      </c>
      <c r="AC125" s="309">
        <v>1</v>
      </c>
      <c r="AD125" s="309">
        <v>0</v>
      </c>
      <c r="AE125" s="309">
        <v>0</v>
      </c>
      <c r="AF125" s="309">
        <v>0</v>
      </c>
      <c r="AG125" s="309">
        <v>0</v>
      </c>
      <c r="AH125" s="309"/>
      <c r="AI125" s="309"/>
      <c r="AJ125" s="309"/>
      <c r="AK125" s="309"/>
      <c r="AL125" s="309">
        <v>0</v>
      </c>
      <c r="AM125" s="309">
        <v>0</v>
      </c>
      <c r="AN125" s="309">
        <v>0</v>
      </c>
      <c r="AO125" s="309">
        <v>0</v>
      </c>
      <c r="AP125" s="309">
        <v>0</v>
      </c>
      <c r="AQ125" s="309">
        <v>0</v>
      </c>
      <c r="AR125" s="311">
        <f t="shared" si="3"/>
        <v>1</v>
      </c>
      <c r="AS125" s="311">
        <f t="shared" si="4"/>
        <v>0</v>
      </c>
      <c r="AT125" s="311">
        <f t="shared" si="5"/>
        <v>1</v>
      </c>
      <c r="AU125" s="99"/>
      <c r="AX125" s="51"/>
    </row>
    <row r="126" spans="2:50" s="266" customFormat="1" ht="24" x14ac:dyDescent="0.25">
      <c r="B126" s="399">
        <v>43368.834409722222</v>
      </c>
      <c r="C126" s="400">
        <v>200</v>
      </c>
      <c r="D126" s="263" t="s">
        <v>387</v>
      </c>
      <c r="E126" s="263" t="s">
        <v>34</v>
      </c>
      <c r="F126" s="210" t="s">
        <v>1</v>
      </c>
      <c r="G126" s="37"/>
      <c r="H126" s="428"/>
      <c r="I126" s="442">
        <v>43364.813993055555</v>
      </c>
      <c r="J126" s="428" t="s">
        <v>2</v>
      </c>
      <c r="K126" s="440">
        <v>1</v>
      </c>
      <c r="L126" s="287"/>
      <c r="M126" s="51"/>
      <c r="N126" s="312" t="s">
        <v>45</v>
      </c>
      <c r="O126" s="313">
        <v>146</v>
      </c>
      <c r="P126" s="214" t="s">
        <v>46</v>
      </c>
      <c r="Q126" s="309">
        <v>0</v>
      </c>
      <c r="R126" s="309">
        <v>1</v>
      </c>
      <c r="S126" s="309"/>
      <c r="T126" s="309">
        <v>0</v>
      </c>
      <c r="U126" s="309"/>
      <c r="V126" s="309"/>
      <c r="W126" s="405">
        <v>0</v>
      </c>
      <c r="X126" s="309">
        <v>0</v>
      </c>
      <c r="Y126" s="309">
        <v>0</v>
      </c>
      <c r="Z126" s="309">
        <v>0</v>
      </c>
      <c r="AA126" s="309">
        <v>0</v>
      </c>
      <c r="AB126" s="309">
        <v>1</v>
      </c>
      <c r="AC126" s="309">
        <v>0</v>
      </c>
      <c r="AD126" s="309">
        <v>0</v>
      </c>
      <c r="AE126" s="309">
        <v>0</v>
      </c>
      <c r="AF126" s="309">
        <v>0</v>
      </c>
      <c r="AG126" s="309">
        <v>0</v>
      </c>
      <c r="AH126" s="309"/>
      <c r="AI126" s="309"/>
      <c r="AJ126" s="309"/>
      <c r="AK126" s="309"/>
      <c r="AL126" s="405">
        <v>0</v>
      </c>
      <c r="AM126" s="405">
        <v>0</v>
      </c>
      <c r="AN126" s="309">
        <v>0</v>
      </c>
      <c r="AO126" s="309">
        <v>0</v>
      </c>
      <c r="AP126" s="309">
        <v>0</v>
      </c>
      <c r="AQ126" s="309">
        <v>0</v>
      </c>
      <c r="AR126" s="311">
        <f t="shared" si="3"/>
        <v>1</v>
      </c>
      <c r="AS126" s="311">
        <f t="shared" si="4"/>
        <v>1</v>
      </c>
      <c r="AT126" s="311">
        <f t="shared" si="5"/>
        <v>0</v>
      </c>
      <c r="AU126" s="99"/>
      <c r="AX126" s="51"/>
    </row>
    <row r="127" spans="2:50" s="266" customFormat="1" ht="24" x14ac:dyDescent="0.25">
      <c r="B127" s="399">
        <v>43368.911932870367</v>
      </c>
      <c r="C127" s="400">
        <v>120</v>
      </c>
      <c r="D127" s="263" t="s">
        <v>396</v>
      </c>
      <c r="E127" s="263" t="s">
        <v>39</v>
      </c>
      <c r="F127" s="210" t="s">
        <v>560</v>
      </c>
      <c r="G127" s="37"/>
      <c r="H127" s="428" t="s">
        <v>693</v>
      </c>
      <c r="I127" s="442">
        <v>43347.836030092592</v>
      </c>
      <c r="J127" s="428" t="s">
        <v>1</v>
      </c>
      <c r="K127" s="440">
        <v>1</v>
      </c>
      <c r="L127" s="287"/>
      <c r="M127" s="51"/>
      <c r="N127" s="312" t="s">
        <v>7</v>
      </c>
      <c r="O127" s="313">
        <v>158</v>
      </c>
      <c r="P127" s="214" t="s">
        <v>120</v>
      </c>
      <c r="Q127" s="309">
        <v>0</v>
      </c>
      <c r="R127" s="309">
        <v>1</v>
      </c>
      <c r="S127" s="309"/>
      <c r="T127" s="309">
        <v>0</v>
      </c>
      <c r="U127" s="309"/>
      <c r="V127" s="309"/>
      <c r="W127" s="405">
        <v>0</v>
      </c>
      <c r="X127" s="309">
        <v>0</v>
      </c>
      <c r="Y127" s="309">
        <v>0</v>
      </c>
      <c r="Z127" s="309">
        <v>0</v>
      </c>
      <c r="AA127" s="309">
        <v>0</v>
      </c>
      <c r="AB127" s="309">
        <v>0</v>
      </c>
      <c r="AC127" s="309">
        <v>1</v>
      </c>
      <c r="AD127" s="309">
        <v>0</v>
      </c>
      <c r="AE127" s="309">
        <v>0</v>
      </c>
      <c r="AF127" s="309">
        <v>0</v>
      </c>
      <c r="AG127" s="309">
        <v>0</v>
      </c>
      <c r="AH127" s="309"/>
      <c r="AI127" s="309"/>
      <c r="AJ127" s="309"/>
      <c r="AK127" s="309"/>
      <c r="AL127" s="405">
        <v>0</v>
      </c>
      <c r="AM127" s="405">
        <v>0</v>
      </c>
      <c r="AN127" s="309">
        <v>0</v>
      </c>
      <c r="AO127" s="309">
        <v>0</v>
      </c>
      <c r="AP127" s="309">
        <v>0</v>
      </c>
      <c r="AQ127" s="309">
        <v>0</v>
      </c>
      <c r="AR127" s="311">
        <f t="shared" si="3"/>
        <v>1</v>
      </c>
      <c r="AS127" s="311">
        <f t="shared" si="4"/>
        <v>0</v>
      </c>
      <c r="AT127" s="311">
        <f t="shared" si="5"/>
        <v>1</v>
      </c>
      <c r="AU127" s="99"/>
      <c r="AX127" s="51"/>
    </row>
    <row r="128" spans="2:50" s="266" customFormat="1" ht="24" x14ac:dyDescent="0.25">
      <c r="B128" s="399">
        <v>43369.824618055558</v>
      </c>
      <c r="C128" s="400">
        <v>110</v>
      </c>
      <c r="D128" s="263" t="s">
        <v>376</v>
      </c>
      <c r="E128" s="263" t="s">
        <v>7</v>
      </c>
      <c r="F128" s="210" t="s">
        <v>1</v>
      </c>
      <c r="G128" s="37"/>
      <c r="H128" s="428"/>
      <c r="I128" s="442">
        <v>43360.790300925924</v>
      </c>
      <c r="J128" s="428" t="s">
        <v>2</v>
      </c>
      <c r="K128" s="440">
        <v>1</v>
      </c>
      <c r="L128" s="287"/>
      <c r="M128" s="51"/>
      <c r="N128" s="312" t="s">
        <v>9</v>
      </c>
      <c r="O128" s="313">
        <v>135</v>
      </c>
      <c r="P128" s="214" t="s">
        <v>10</v>
      </c>
      <c r="Q128" s="309">
        <v>0</v>
      </c>
      <c r="R128" s="309">
        <v>1</v>
      </c>
      <c r="S128" s="309"/>
      <c r="T128" s="309">
        <v>0</v>
      </c>
      <c r="U128" s="309"/>
      <c r="V128" s="309"/>
      <c r="W128" s="405">
        <v>0</v>
      </c>
      <c r="X128" s="309">
        <v>0</v>
      </c>
      <c r="Y128" s="309">
        <v>0</v>
      </c>
      <c r="Z128" s="309">
        <v>0</v>
      </c>
      <c r="AA128" s="309">
        <v>0</v>
      </c>
      <c r="AB128" s="309">
        <v>0</v>
      </c>
      <c r="AC128" s="309">
        <v>1</v>
      </c>
      <c r="AD128" s="309">
        <v>0</v>
      </c>
      <c r="AE128" s="309">
        <v>0</v>
      </c>
      <c r="AF128" s="309">
        <v>0</v>
      </c>
      <c r="AG128" s="309">
        <v>0</v>
      </c>
      <c r="AH128" s="309"/>
      <c r="AI128" s="309"/>
      <c r="AJ128" s="309"/>
      <c r="AK128" s="309"/>
      <c r="AL128" s="405">
        <v>0</v>
      </c>
      <c r="AM128" s="405">
        <v>0</v>
      </c>
      <c r="AN128" s="309">
        <v>0</v>
      </c>
      <c r="AO128" s="309">
        <v>0</v>
      </c>
      <c r="AP128" s="309">
        <v>0</v>
      </c>
      <c r="AQ128" s="309">
        <v>0</v>
      </c>
      <c r="AR128" s="311">
        <f t="shared" si="3"/>
        <v>1</v>
      </c>
      <c r="AS128" s="311">
        <f t="shared" si="4"/>
        <v>0</v>
      </c>
      <c r="AT128" s="311">
        <f t="shared" si="5"/>
        <v>1</v>
      </c>
      <c r="AU128" s="99"/>
      <c r="AX128" s="51"/>
    </row>
    <row r="129" spans="2:50" s="266" customFormat="1" ht="24" x14ac:dyDescent="0.25">
      <c r="B129" s="216">
        <v>43369.981782407405</v>
      </c>
      <c r="C129" s="400">
        <v>459</v>
      </c>
      <c r="D129" s="263" t="s">
        <v>696</v>
      </c>
      <c r="E129" s="263" t="s">
        <v>343</v>
      </c>
      <c r="F129" s="210" t="s">
        <v>1</v>
      </c>
      <c r="G129" s="37"/>
      <c r="H129" s="428"/>
      <c r="I129" s="442">
        <v>43364.700381944444</v>
      </c>
      <c r="J129" s="428" t="s">
        <v>1</v>
      </c>
      <c r="K129" s="440">
        <v>1</v>
      </c>
      <c r="L129" s="287"/>
      <c r="M129" s="51"/>
      <c r="N129" s="312" t="s">
        <v>118</v>
      </c>
      <c r="O129" s="313">
        <v>142</v>
      </c>
      <c r="P129" s="214" t="s">
        <v>119</v>
      </c>
      <c r="Q129" s="309">
        <v>0</v>
      </c>
      <c r="R129" s="309">
        <v>1</v>
      </c>
      <c r="S129" s="309"/>
      <c r="T129" s="309">
        <v>0</v>
      </c>
      <c r="U129" s="309"/>
      <c r="V129" s="309"/>
      <c r="W129" s="405">
        <v>0</v>
      </c>
      <c r="X129" s="309">
        <v>0</v>
      </c>
      <c r="Y129" s="309">
        <v>0</v>
      </c>
      <c r="Z129" s="309">
        <v>0</v>
      </c>
      <c r="AA129" s="309">
        <v>0</v>
      </c>
      <c r="AB129" s="309">
        <v>0</v>
      </c>
      <c r="AC129" s="309">
        <v>1</v>
      </c>
      <c r="AD129" s="309">
        <v>0</v>
      </c>
      <c r="AE129" s="309">
        <v>0</v>
      </c>
      <c r="AF129" s="309">
        <v>0</v>
      </c>
      <c r="AG129" s="309">
        <v>0</v>
      </c>
      <c r="AH129" s="309"/>
      <c r="AI129" s="309"/>
      <c r="AJ129" s="309"/>
      <c r="AK129" s="309"/>
      <c r="AL129" s="405">
        <v>0</v>
      </c>
      <c r="AM129" s="405">
        <v>0</v>
      </c>
      <c r="AN129" s="309">
        <v>0</v>
      </c>
      <c r="AO129" s="309">
        <v>0</v>
      </c>
      <c r="AP129" s="309">
        <v>0</v>
      </c>
      <c r="AQ129" s="309">
        <v>0</v>
      </c>
      <c r="AR129" s="311">
        <f t="shared" si="3"/>
        <v>1</v>
      </c>
      <c r="AS129" s="311">
        <f t="shared" si="4"/>
        <v>0</v>
      </c>
      <c r="AT129" s="311">
        <f t="shared" si="5"/>
        <v>1</v>
      </c>
      <c r="AU129" s="99"/>
      <c r="AX129" s="51"/>
    </row>
    <row r="130" spans="2:50" s="266" customFormat="1" ht="24" x14ac:dyDescent="0.25">
      <c r="B130" s="216">
        <v>43370.01630787037</v>
      </c>
      <c r="C130" s="400">
        <v>445</v>
      </c>
      <c r="D130" s="263" t="s">
        <v>711</v>
      </c>
      <c r="E130" s="263" t="s">
        <v>12</v>
      </c>
      <c r="F130" s="210" t="s">
        <v>2</v>
      </c>
      <c r="G130" s="37"/>
      <c r="H130" s="428" t="s">
        <v>694</v>
      </c>
      <c r="I130" s="442">
        <v>43347.842627314814</v>
      </c>
      <c r="J130" s="428" t="s">
        <v>2</v>
      </c>
      <c r="K130" s="440">
        <v>1</v>
      </c>
      <c r="L130" s="287"/>
      <c r="M130" s="51"/>
      <c r="N130" s="289" t="s">
        <v>34</v>
      </c>
      <c r="O130" s="289">
        <v>199</v>
      </c>
      <c r="P130" s="214" t="s">
        <v>169</v>
      </c>
      <c r="Q130" s="309">
        <v>0</v>
      </c>
      <c r="R130" s="309"/>
      <c r="S130" s="309">
        <v>1</v>
      </c>
      <c r="T130" s="309">
        <v>0</v>
      </c>
      <c r="U130" s="309"/>
      <c r="V130" s="309"/>
      <c r="W130" s="405">
        <v>0</v>
      </c>
      <c r="X130" s="309">
        <v>0</v>
      </c>
      <c r="Y130" s="309">
        <v>0</v>
      </c>
      <c r="Z130" s="309">
        <v>0</v>
      </c>
      <c r="AA130" s="309">
        <v>0</v>
      </c>
      <c r="AB130" s="309">
        <v>0</v>
      </c>
      <c r="AC130" s="309">
        <v>0</v>
      </c>
      <c r="AD130" s="309">
        <v>0</v>
      </c>
      <c r="AE130" s="309">
        <v>1</v>
      </c>
      <c r="AF130" s="309">
        <v>0</v>
      </c>
      <c r="AG130" s="309">
        <v>0</v>
      </c>
      <c r="AH130" s="309"/>
      <c r="AI130" s="309"/>
      <c r="AJ130" s="309"/>
      <c r="AK130" s="309"/>
      <c r="AL130" s="405">
        <v>0</v>
      </c>
      <c r="AM130" s="405">
        <v>0</v>
      </c>
      <c r="AN130" s="309">
        <v>0</v>
      </c>
      <c r="AO130" s="309">
        <v>0</v>
      </c>
      <c r="AP130" s="309">
        <v>0</v>
      </c>
      <c r="AQ130" s="309">
        <v>0</v>
      </c>
      <c r="AR130" s="311">
        <f t="shared" si="3"/>
        <v>1</v>
      </c>
      <c r="AS130" s="311">
        <f t="shared" si="4"/>
        <v>0</v>
      </c>
      <c r="AT130" s="311">
        <f t="shared" si="5"/>
        <v>1</v>
      </c>
      <c r="AU130" s="99"/>
      <c r="AX130" s="51"/>
    </row>
    <row r="131" spans="2:50" s="266" customFormat="1" ht="24" x14ac:dyDescent="0.25">
      <c r="B131" s="216">
        <v>43370.024930555555</v>
      </c>
      <c r="C131" s="400">
        <v>445</v>
      </c>
      <c r="D131" s="263" t="s">
        <v>711</v>
      </c>
      <c r="E131" s="263" t="s">
        <v>12</v>
      </c>
      <c r="F131" s="210" t="s">
        <v>2</v>
      </c>
      <c r="G131" s="37"/>
      <c r="H131" s="428"/>
      <c r="I131" s="442">
        <v>43362.880497685182</v>
      </c>
      <c r="J131" s="428" t="s">
        <v>1</v>
      </c>
      <c r="K131" s="440">
        <v>1</v>
      </c>
      <c r="L131" s="287"/>
      <c r="M131" s="51"/>
      <c r="N131" s="312" t="s">
        <v>17</v>
      </c>
      <c r="O131" s="313">
        <v>122</v>
      </c>
      <c r="P131" s="214" t="s">
        <v>77</v>
      </c>
      <c r="Q131" s="309">
        <v>0</v>
      </c>
      <c r="R131" s="309"/>
      <c r="S131" s="309">
        <v>1</v>
      </c>
      <c r="T131" s="309">
        <v>0</v>
      </c>
      <c r="U131" s="309"/>
      <c r="V131" s="309"/>
      <c r="W131" s="405">
        <v>0</v>
      </c>
      <c r="X131" s="309">
        <v>0</v>
      </c>
      <c r="Y131" s="309">
        <v>0</v>
      </c>
      <c r="Z131" s="309">
        <v>0</v>
      </c>
      <c r="AA131" s="309">
        <v>0</v>
      </c>
      <c r="AB131" s="309">
        <v>0</v>
      </c>
      <c r="AC131" s="309">
        <v>0</v>
      </c>
      <c r="AD131" s="309">
        <v>0</v>
      </c>
      <c r="AE131" s="309">
        <v>1</v>
      </c>
      <c r="AF131" s="309">
        <v>0</v>
      </c>
      <c r="AG131" s="309">
        <v>0</v>
      </c>
      <c r="AH131" s="309"/>
      <c r="AI131" s="309"/>
      <c r="AJ131" s="309"/>
      <c r="AK131" s="309"/>
      <c r="AL131" s="405">
        <v>0</v>
      </c>
      <c r="AM131" s="405">
        <v>0</v>
      </c>
      <c r="AN131" s="309">
        <v>0</v>
      </c>
      <c r="AO131" s="309">
        <v>0</v>
      </c>
      <c r="AP131" s="309">
        <v>0</v>
      </c>
      <c r="AQ131" s="309">
        <v>0</v>
      </c>
      <c r="AR131" s="311">
        <f t="shared" si="3"/>
        <v>1</v>
      </c>
      <c r="AS131" s="311">
        <f t="shared" si="4"/>
        <v>0</v>
      </c>
      <c r="AT131" s="311">
        <f t="shared" si="5"/>
        <v>1</v>
      </c>
      <c r="AU131" s="99"/>
      <c r="AX131" s="51"/>
    </row>
    <row r="132" spans="2:50" s="266" customFormat="1" x14ac:dyDescent="0.25">
      <c r="B132" s="216">
        <v>43370.701678240737</v>
      </c>
      <c r="C132" s="400">
        <v>160</v>
      </c>
      <c r="D132" s="263" t="s">
        <v>461</v>
      </c>
      <c r="E132" s="263" t="s">
        <v>7</v>
      </c>
      <c r="F132" s="210" t="s">
        <v>1</v>
      </c>
      <c r="G132" s="37"/>
      <c r="H132" s="428"/>
      <c r="I132" s="442">
        <v>43370.936053240737</v>
      </c>
      <c r="J132" s="428" t="s">
        <v>1</v>
      </c>
      <c r="K132" s="440">
        <v>1</v>
      </c>
      <c r="L132" s="287"/>
      <c r="M132" s="51"/>
      <c r="N132" s="312" t="s">
        <v>58</v>
      </c>
      <c r="O132" s="313">
        <v>138</v>
      </c>
      <c r="P132" s="214" t="s">
        <v>59</v>
      </c>
      <c r="Q132" s="309">
        <v>0</v>
      </c>
      <c r="R132" s="309"/>
      <c r="S132" s="309">
        <v>1</v>
      </c>
      <c r="T132" s="309">
        <v>0</v>
      </c>
      <c r="U132" s="309"/>
      <c r="V132" s="309"/>
      <c r="W132" s="405">
        <v>0</v>
      </c>
      <c r="X132" s="309">
        <v>0</v>
      </c>
      <c r="Y132" s="309">
        <v>0</v>
      </c>
      <c r="Z132" s="309">
        <v>0</v>
      </c>
      <c r="AA132" s="309">
        <v>0</v>
      </c>
      <c r="AB132" s="309">
        <v>0</v>
      </c>
      <c r="AC132" s="309">
        <v>0</v>
      </c>
      <c r="AD132" s="309">
        <v>1</v>
      </c>
      <c r="AE132" s="309">
        <v>0</v>
      </c>
      <c r="AF132" s="309">
        <v>0</v>
      </c>
      <c r="AG132" s="309">
        <v>0</v>
      </c>
      <c r="AH132" s="309"/>
      <c r="AI132" s="309"/>
      <c r="AJ132" s="309"/>
      <c r="AK132" s="309"/>
      <c r="AL132" s="405">
        <v>0</v>
      </c>
      <c r="AM132" s="405">
        <v>0</v>
      </c>
      <c r="AN132" s="309">
        <v>0</v>
      </c>
      <c r="AO132" s="309">
        <v>0</v>
      </c>
      <c r="AP132" s="309">
        <v>0</v>
      </c>
      <c r="AQ132" s="309">
        <v>0</v>
      </c>
      <c r="AR132" s="311">
        <f t="shared" si="3"/>
        <v>1</v>
      </c>
      <c r="AS132" s="311">
        <f t="shared" si="4"/>
        <v>1</v>
      </c>
      <c r="AT132" s="311">
        <f t="shared" si="5"/>
        <v>0</v>
      </c>
      <c r="AU132" s="99"/>
      <c r="AX132" s="51"/>
    </row>
    <row r="133" spans="2:50" s="266" customFormat="1" x14ac:dyDescent="0.25">
      <c r="B133" s="216">
        <v>43370.860856481479</v>
      </c>
      <c r="C133" s="400">
        <v>186</v>
      </c>
      <c r="D133" s="263" t="s">
        <v>712</v>
      </c>
      <c r="E133" s="263" t="s">
        <v>7</v>
      </c>
      <c r="F133" s="210" t="s">
        <v>1</v>
      </c>
      <c r="G133" s="37"/>
      <c r="H133" s="428" t="s">
        <v>646</v>
      </c>
      <c r="I133" s="442">
        <v>43347.994490740741</v>
      </c>
      <c r="J133" s="428" t="s">
        <v>2</v>
      </c>
      <c r="K133" s="440">
        <v>1</v>
      </c>
      <c r="L133" s="287"/>
      <c r="M133" s="51"/>
      <c r="N133" s="289" t="s">
        <v>136</v>
      </c>
      <c r="O133" s="289">
        <v>128</v>
      </c>
      <c r="P133" s="214" t="s">
        <v>179</v>
      </c>
      <c r="Q133" s="309">
        <v>0</v>
      </c>
      <c r="R133" s="309"/>
      <c r="S133" s="309">
        <v>1</v>
      </c>
      <c r="T133" s="309">
        <v>0</v>
      </c>
      <c r="U133" s="309"/>
      <c r="V133" s="309"/>
      <c r="W133" s="405">
        <v>0</v>
      </c>
      <c r="X133" s="309">
        <v>0</v>
      </c>
      <c r="Y133" s="309">
        <v>0</v>
      </c>
      <c r="Z133" s="309">
        <v>0</v>
      </c>
      <c r="AA133" s="309">
        <v>0</v>
      </c>
      <c r="AB133" s="309">
        <v>0</v>
      </c>
      <c r="AC133" s="309">
        <v>0</v>
      </c>
      <c r="AD133" s="309">
        <v>1</v>
      </c>
      <c r="AE133" s="309">
        <v>0</v>
      </c>
      <c r="AF133" s="309">
        <v>0</v>
      </c>
      <c r="AG133" s="309">
        <v>0</v>
      </c>
      <c r="AH133" s="309"/>
      <c r="AI133" s="309"/>
      <c r="AJ133" s="309"/>
      <c r="AK133" s="309"/>
      <c r="AL133" s="405">
        <v>0</v>
      </c>
      <c r="AM133" s="405">
        <v>0</v>
      </c>
      <c r="AN133" s="309">
        <v>0</v>
      </c>
      <c r="AO133" s="309">
        <v>0</v>
      </c>
      <c r="AP133" s="309">
        <v>0</v>
      </c>
      <c r="AQ133" s="309">
        <v>0</v>
      </c>
      <c r="AR133" s="311">
        <f t="shared" si="3"/>
        <v>1</v>
      </c>
      <c r="AS133" s="311">
        <f t="shared" si="4"/>
        <v>1</v>
      </c>
      <c r="AT133" s="311">
        <f t="shared" si="5"/>
        <v>0</v>
      </c>
      <c r="AU133" s="99"/>
      <c r="AX133" s="51"/>
    </row>
    <row r="134" spans="2:50" s="266" customFormat="1" x14ac:dyDescent="0.25">
      <c r="B134" s="216">
        <v>43370.936053240737</v>
      </c>
      <c r="C134" s="400">
        <v>561</v>
      </c>
      <c r="D134" s="263" t="s">
        <v>694</v>
      </c>
      <c r="E134" s="263" t="s">
        <v>7</v>
      </c>
      <c r="F134" s="210" t="s">
        <v>1</v>
      </c>
      <c r="G134" s="37"/>
      <c r="H134" s="428"/>
      <c r="I134" s="442">
        <v>43357.704513888886</v>
      </c>
      <c r="J134" s="428" t="s">
        <v>2</v>
      </c>
      <c r="K134" s="440">
        <v>1</v>
      </c>
      <c r="L134" s="287"/>
      <c r="M134" s="51"/>
      <c r="N134" s="312" t="s">
        <v>7</v>
      </c>
      <c r="O134" s="289">
        <v>465</v>
      </c>
      <c r="P134" s="214" t="s">
        <v>363</v>
      </c>
      <c r="Q134" s="309">
        <v>0</v>
      </c>
      <c r="R134" s="309"/>
      <c r="S134" s="309">
        <v>1</v>
      </c>
      <c r="T134" s="309">
        <v>0</v>
      </c>
      <c r="U134" s="309"/>
      <c r="V134" s="309"/>
      <c r="W134" s="405">
        <v>0</v>
      </c>
      <c r="X134" s="309">
        <v>0</v>
      </c>
      <c r="Y134" s="309">
        <v>0</v>
      </c>
      <c r="Z134" s="309">
        <v>0</v>
      </c>
      <c r="AA134" s="309">
        <v>0</v>
      </c>
      <c r="AB134" s="309">
        <v>0</v>
      </c>
      <c r="AC134" s="309">
        <v>0</v>
      </c>
      <c r="AD134" s="309">
        <v>1</v>
      </c>
      <c r="AE134" s="309">
        <v>0</v>
      </c>
      <c r="AF134" s="309">
        <v>0</v>
      </c>
      <c r="AG134" s="309">
        <v>0</v>
      </c>
      <c r="AH134" s="309"/>
      <c r="AI134" s="309"/>
      <c r="AJ134" s="309"/>
      <c r="AK134" s="309"/>
      <c r="AL134" s="405">
        <v>0</v>
      </c>
      <c r="AM134" s="405">
        <v>0</v>
      </c>
      <c r="AN134" s="309">
        <v>0</v>
      </c>
      <c r="AO134" s="309">
        <v>0</v>
      </c>
      <c r="AP134" s="309">
        <v>0</v>
      </c>
      <c r="AQ134" s="309">
        <v>0</v>
      </c>
      <c r="AR134" s="311">
        <f t="shared" si="3"/>
        <v>1</v>
      </c>
      <c r="AS134" s="311">
        <f t="shared" si="4"/>
        <v>1</v>
      </c>
      <c r="AT134" s="311">
        <f t="shared" si="5"/>
        <v>0</v>
      </c>
      <c r="AU134" s="99"/>
      <c r="AX134" s="51"/>
    </row>
    <row r="135" spans="2:50" s="266" customFormat="1" ht="24" x14ac:dyDescent="0.25">
      <c r="B135" s="216">
        <v>43370.939039351855</v>
      </c>
      <c r="C135" s="400">
        <v>156</v>
      </c>
      <c r="D135" s="263" t="s">
        <v>460</v>
      </c>
      <c r="E135" s="263" t="s">
        <v>7</v>
      </c>
      <c r="F135" s="210" t="s">
        <v>1</v>
      </c>
      <c r="G135" s="37"/>
      <c r="H135" s="428" t="s">
        <v>395</v>
      </c>
      <c r="I135" s="442">
        <v>43348.712800925925</v>
      </c>
      <c r="J135" s="428" t="s">
        <v>2</v>
      </c>
      <c r="K135" s="440">
        <v>1</v>
      </c>
      <c r="L135" s="287"/>
      <c r="M135" s="51"/>
      <c r="N135" s="289" t="s">
        <v>7</v>
      </c>
      <c r="O135" s="313">
        <v>198</v>
      </c>
      <c r="P135" s="214" t="s">
        <v>151</v>
      </c>
      <c r="Q135" s="309">
        <v>0</v>
      </c>
      <c r="R135" s="309"/>
      <c r="S135" s="309"/>
      <c r="T135" s="309">
        <v>1</v>
      </c>
      <c r="U135" s="309"/>
      <c r="V135" s="309"/>
      <c r="W135" s="405">
        <v>0</v>
      </c>
      <c r="X135" s="309">
        <v>0</v>
      </c>
      <c r="Y135" s="309">
        <v>0</v>
      </c>
      <c r="Z135" s="309">
        <v>0</v>
      </c>
      <c r="AA135" s="309">
        <v>0</v>
      </c>
      <c r="AB135" s="309">
        <v>0</v>
      </c>
      <c r="AC135" s="309">
        <v>0</v>
      </c>
      <c r="AD135" s="309">
        <v>0</v>
      </c>
      <c r="AE135" s="309">
        <v>0</v>
      </c>
      <c r="AF135" s="309">
        <v>0</v>
      </c>
      <c r="AG135" s="309">
        <v>1</v>
      </c>
      <c r="AH135" s="309"/>
      <c r="AI135" s="309"/>
      <c r="AJ135" s="309"/>
      <c r="AK135" s="309"/>
      <c r="AL135" s="405">
        <v>0</v>
      </c>
      <c r="AM135" s="405">
        <v>0</v>
      </c>
      <c r="AN135" s="309">
        <v>0</v>
      </c>
      <c r="AO135" s="309">
        <v>0</v>
      </c>
      <c r="AP135" s="309">
        <v>0</v>
      </c>
      <c r="AQ135" s="309">
        <v>0</v>
      </c>
      <c r="AR135" s="311">
        <f t="shared" si="3"/>
        <v>1</v>
      </c>
      <c r="AS135" s="311">
        <f t="shared" si="4"/>
        <v>0</v>
      </c>
      <c r="AT135" s="311">
        <f t="shared" si="5"/>
        <v>1</v>
      </c>
      <c r="AU135" s="99"/>
      <c r="AX135" s="51"/>
    </row>
    <row r="136" spans="2:50" s="266" customFormat="1" ht="24" x14ac:dyDescent="0.25">
      <c r="B136" s="216">
        <v>43370.952002314814</v>
      </c>
      <c r="C136" s="400">
        <v>458</v>
      </c>
      <c r="D136" s="263" t="s">
        <v>628</v>
      </c>
      <c r="E136" s="263" t="s">
        <v>343</v>
      </c>
      <c r="F136" s="210" t="s">
        <v>2</v>
      </c>
      <c r="G136" s="37"/>
      <c r="H136" s="428"/>
      <c r="I136" s="442">
        <v>43348.714328703703</v>
      </c>
      <c r="J136" s="428" t="s">
        <v>2</v>
      </c>
      <c r="K136" s="440">
        <v>1</v>
      </c>
      <c r="L136" s="287"/>
      <c r="M136" s="51"/>
      <c r="N136" s="289" t="s">
        <v>19</v>
      </c>
      <c r="O136" s="313">
        <v>270</v>
      </c>
      <c r="P136" s="214" t="s">
        <v>159</v>
      </c>
      <c r="Q136" s="309">
        <v>0</v>
      </c>
      <c r="R136" s="309"/>
      <c r="S136" s="309"/>
      <c r="T136" s="309">
        <v>1</v>
      </c>
      <c r="U136" s="309"/>
      <c r="V136" s="309"/>
      <c r="W136" s="405">
        <v>0</v>
      </c>
      <c r="X136" s="309">
        <v>0</v>
      </c>
      <c r="Y136" s="309">
        <v>0</v>
      </c>
      <c r="Z136" s="309">
        <v>0</v>
      </c>
      <c r="AA136" s="309">
        <v>0</v>
      </c>
      <c r="AB136" s="309">
        <v>0</v>
      </c>
      <c r="AC136" s="309">
        <v>0</v>
      </c>
      <c r="AD136" s="309">
        <v>0</v>
      </c>
      <c r="AE136" s="309">
        <v>0</v>
      </c>
      <c r="AF136" s="309">
        <v>0</v>
      </c>
      <c r="AG136" s="309">
        <v>1</v>
      </c>
      <c r="AH136" s="309"/>
      <c r="AI136" s="309"/>
      <c r="AJ136" s="309"/>
      <c r="AK136" s="309"/>
      <c r="AL136" s="405">
        <v>0</v>
      </c>
      <c r="AM136" s="405">
        <v>0</v>
      </c>
      <c r="AN136" s="309">
        <v>0</v>
      </c>
      <c r="AO136" s="309">
        <v>0</v>
      </c>
      <c r="AP136" s="309">
        <v>0</v>
      </c>
      <c r="AQ136" s="309">
        <v>0</v>
      </c>
      <c r="AR136" s="311">
        <f t="shared" si="3"/>
        <v>1</v>
      </c>
      <c r="AS136" s="311">
        <f t="shared" si="4"/>
        <v>0</v>
      </c>
      <c r="AT136" s="311">
        <f t="shared" si="5"/>
        <v>1</v>
      </c>
      <c r="AU136" s="99"/>
      <c r="AX136" s="51"/>
    </row>
    <row r="137" spans="2:50" s="266" customFormat="1" ht="24" x14ac:dyDescent="0.25">
      <c r="B137" s="216">
        <v>43370.966550925928</v>
      </c>
      <c r="C137" s="400">
        <v>460</v>
      </c>
      <c r="D137" s="263" t="s">
        <v>644</v>
      </c>
      <c r="E137" s="263" t="s">
        <v>103</v>
      </c>
      <c r="F137" s="210" t="s">
        <v>2</v>
      </c>
      <c r="G137" s="37"/>
      <c r="H137" s="428"/>
      <c r="I137" s="442">
        <v>43348.715833333335</v>
      </c>
      <c r="J137" s="428" t="s">
        <v>2</v>
      </c>
      <c r="K137" s="440">
        <v>1</v>
      </c>
      <c r="L137" s="287"/>
      <c r="M137" s="51"/>
      <c r="N137" s="289" t="s">
        <v>19</v>
      </c>
      <c r="O137" s="313">
        <v>289</v>
      </c>
      <c r="P137" s="315" t="s">
        <v>162</v>
      </c>
      <c r="Q137" s="309">
        <v>0</v>
      </c>
      <c r="R137" s="309"/>
      <c r="S137" s="309"/>
      <c r="T137" s="309">
        <v>1</v>
      </c>
      <c r="U137" s="309"/>
      <c r="V137" s="309"/>
      <c r="W137" s="405">
        <v>0</v>
      </c>
      <c r="X137" s="309">
        <v>0</v>
      </c>
      <c r="Y137" s="309">
        <v>0</v>
      </c>
      <c r="Z137" s="309">
        <v>0</v>
      </c>
      <c r="AA137" s="309">
        <v>0</v>
      </c>
      <c r="AB137" s="309">
        <v>0</v>
      </c>
      <c r="AC137" s="309">
        <v>0</v>
      </c>
      <c r="AD137" s="309">
        <v>0</v>
      </c>
      <c r="AE137" s="309">
        <v>0</v>
      </c>
      <c r="AF137" s="309">
        <v>0</v>
      </c>
      <c r="AG137" s="309">
        <v>1</v>
      </c>
      <c r="AH137" s="309"/>
      <c r="AI137" s="309"/>
      <c r="AJ137" s="309"/>
      <c r="AK137" s="309"/>
      <c r="AL137" s="405">
        <v>0</v>
      </c>
      <c r="AM137" s="405">
        <v>0</v>
      </c>
      <c r="AN137" s="309">
        <v>0</v>
      </c>
      <c r="AO137" s="309">
        <v>0</v>
      </c>
      <c r="AP137" s="309">
        <v>0</v>
      </c>
      <c r="AQ137" s="309">
        <v>0</v>
      </c>
      <c r="AR137" s="311">
        <f t="shared" si="3"/>
        <v>1</v>
      </c>
      <c r="AS137" s="311">
        <f t="shared" si="4"/>
        <v>0</v>
      </c>
      <c r="AT137" s="311">
        <f t="shared" si="5"/>
        <v>1</v>
      </c>
      <c r="AU137" s="99"/>
      <c r="AX137" s="51"/>
    </row>
    <row r="138" spans="2:50" s="266" customFormat="1" ht="36" x14ac:dyDescent="0.25">
      <c r="B138" s="216">
        <v>43370.966898148145</v>
      </c>
      <c r="C138" s="400">
        <v>458</v>
      </c>
      <c r="D138" s="263" t="s">
        <v>628</v>
      </c>
      <c r="E138" s="263" t="s">
        <v>343</v>
      </c>
      <c r="F138" s="270" t="s">
        <v>1</v>
      </c>
      <c r="G138" s="37"/>
      <c r="H138" s="428" t="s">
        <v>386</v>
      </c>
      <c r="I138" s="442">
        <v>43348.760127314818</v>
      </c>
      <c r="J138" s="428" t="s">
        <v>1</v>
      </c>
      <c r="K138" s="440">
        <v>1</v>
      </c>
      <c r="L138" s="287"/>
      <c r="M138" s="51"/>
      <c r="N138" s="312" t="s">
        <v>50</v>
      </c>
      <c r="O138" s="289">
        <v>139</v>
      </c>
      <c r="P138" s="214" t="s">
        <v>51</v>
      </c>
      <c r="Q138" s="309">
        <v>0</v>
      </c>
      <c r="R138" s="309"/>
      <c r="S138" s="309"/>
      <c r="T138" s="309">
        <v>1</v>
      </c>
      <c r="U138" s="309"/>
      <c r="V138" s="309"/>
      <c r="W138" s="405">
        <v>0</v>
      </c>
      <c r="X138" s="309">
        <v>0</v>
      </c>
      <c r="Y138" s="309">
        <v>0</v>
      </c>
      <c r="Z138" s="309">
        <v>0</v>
      </c>
      <c r="AA138" s="309">
        <v>0</v>
      </c>
      <c r="AB138" s="309">
        <v>0</v>
      </c>
      <c r="AC138" s="309">
        <v>0</v>
      </c>
      <c r="AD138" s="309">
        <v>0</v>
      </c>
      <c r="AE138" s="309">
        <v>0</v>
      </c>
      <c r="AF138" s="309">
        <v>0</v>
      </c>
      <c r="AG138" s="309">
        <v>1</v>
      </c>
      <c r="AH138" s="309"/>
      <c r="AI138" s="309"/>
      <c r="AJ138" s="309"/>
      <c r="AK138" s="309"/>
      <c r="AL138" s="405">
        <v>0</v>
      </c>
      <c r="AM138" s="405">
        <v>0</v>
      </c>
      <c r="AN138" s="309">
        <v>0</v>
      </c>
      <c r="AO138" s="309">
        <v>0</v>
      </c>
      <c r="AP138" s="309">
        <v>0</v>
      </c>
      <c r="AQ138" s="309">
        <v>0</v>
      </c>
      <c r="AR138" s="311">
        <f t="shared" si="3"/>
        <v>1</v>
      </c>
      <c r="AS138" s="311">
        <f t="shared" si="4"/>
        <v>0</v>
      </c>
      <c r="AT138" s="311">
        <f t="shared" si="5"/>
        <v>1</v>
      </c>
      <c r="AU138" s="99"/>
      <c r="AX138" s="51"/>
    </row>
    <row r="139" spans="2:50" s="266" customFormat="1" ht="24" x14ac:dyDescent="0.25">
      <c r="B139" s="216">
        <v>43371.631064814814</v>
      </c>
      <c r="C139" s="400">
        <v>184</v>
      </c>
      <c r="D139" s="263" t="s">
        <v>699</v>
      </c>
      <c r="E139" s="263" t="s">
        <v>41</v>
      </c>
      <c r="F139" s="270" t="s">
        <v>1</v>
      </c>
      <c r="G139" s="37"/>
      <c r="H139" s="428"/>
      <c r="I139" s="442">
        <v>43351.002418981479</v>
      </c>
      <c r="J139" s="428" t="s">
        <v>1</v>
      </c>
      <c r="K139" s="440">
        <v>1</v>
      </c>
      <c r="L139" s="287"/>
      <c r="M139" s="51"/>
      <c r="N139" s="312" t="s">
        <v>131</v>
      </c>
      <c r="O139" s="313">
        <v>134</v>
      </c>
      <c r="P139" s="214" t="s">
        <v>132</v>
      </c>
      <c r="Q139" s="309">
        <v>0</v>
      </c>
      <c r="R139" s="309"/>
      <c r="S139" s="309"/>
      <c r="T139" s="309">
        <v>0</v>
      </c>
      <c r="U139" s="309">
        <v>1</v>
      </c>
      <c r="V139" s="309"/>
      <c r="W139" s="405">
        <v>0</v>
      </c>
      <c r="X139" s="309">
        <v>0</v>
      </c>
      <c r="Y139" s="309">
        <v>0</v>
      </c>
      <c r="Z139" s="309">
        <v>0</v>
      </c>
      <c r="AA139" s="309">
        <v>0</v>
      </c>
      <c r="AB139" s="309">
        <v>0</v>
      </c>
      <c r="AC139" s="309">
        <v>0</v>
      </c>
      <c r="AD139" s="309">
        <v>0</v>
      </c>
      <c r="AE139" s="309">
        <v>0</v>
      </c>
      <c r="AF139" s="309">
        <v>0</v>
      </c>
      <c r="AG139" s="309">
        <v>0</v>
      </c>
      <c r="AH139" s="309">
        <v>0</v>
      </c>
      <c r="AI139" s="309">
        <v>1</v>
      </c>
      <c r="AJ139" s="309"/>
      <c r="AK139" s="309"/>
      <c r="AL139" s="405">
        <v>0</v>
      </c>
      <c r="AM139" s="405">
        <v>0</v>
      </c>
      <c r="AN139" s="309">
        <v>0</v>
      </c>
      <c r="AO139" s="309">
        <v>0</v>
      </c>
      <c r="AP139" s="309">
        <v>0</v>
      </c>
      <c r="AQ139" s="309">
        <v>0</v>
      </c>
      <c r="AR139" s="311">
        <f t="shared" si="3"/>
        <v>1</v>
      </c>
      <c r="AS139" s="311">
        <f t="shared" si="4"/>
        <v>0</v>
      </c>
      <c r="AT139" s="311">
        <f t="shared" si="5"/>
        <v>1</v>
      </c>
      <c r="AU139" s="99"/>
      <c r="AX139" s="51"/>
    </row>
    <row r="140" spans="2:50" s="266" customFormat="1" ht="24" x14ac:dyDescent="0.25">
      <c r="B140" s="216">
        <v>43371.94295138889</v>
      </c>
      <c r="C140" s="400">
        <v>383</v>
      </c>
      <c r="D140" s="263" t="s">
        <v>483</v>
      </c>
      <c r="E140" s="263" t="s">
        <v>7</v>
      </c>
      <c r="F140" s="270" t="s">
        <v>2</v>
      </c>
      <c r="G140" s="37"/>
      <c r="H140" s="428"/>
      <c r="I140" s="442">
        <v>43352.022141203706</v>
      </c>
      <c r="J140" s="428" t="s">
        <v>2</v>
      </c>
      <c r="K140" s="440">
        <v>1</v>
      </c>
      <c r="L140" s="287"/>
      <c r="M140" s="51"/>
      <c r="N140" s="312" t="s">
        <v>34</v>
      </c>
      <c r="O140" s="289">
        <v>187</v>
      </c>
      <c r="P140" s="214" t="s">
        <v>123</v>
      </c>
      <c r="Q140" s="309">
        <v>0</v>
      </c>
      <c r="R140" s="309"/>
      <c r="S140" s="309"/>
      <c r="T140" s="309">
        <v>0</v>
      </c>
      <c r="U140" s="309">
        <v>1</v>
      </c>
      <c r="V140" s="309"/>
      <c r="W140" s="405">
        <v>0</v>
      </c>
      <c r="X140" s="309">
        <v>0</v>
      </c>
      <c r="Y140" s="309">
        <v>0</v>
      </c>
      <c r="Z140" s="309">
        <v>0</v>
      </c>
      <c r="AA140" s="309">
        <v>0</v>
      </c>
      <c r="AB140" s="309">
        <v>0</v>
      </c>
      <c r="AC140" s="309">
        <v>0</v>
      </c>
      <c r="AD140" s="309">
        <v>0</v>
      </c>
      <c r="AE140" s="309">
        <v>0</v>
      </c>
      <c r="AF140" s="309">
        <v>0</v>
      </c>
      <c r="AG140" s="309">
        <v>0</v>
      </c>
      <c r="AH140" s="309">
        <v>0</v>
      </c>
      <c r="AI140" s="309">
        <v>1</v>
      </c>
      <c r="AJ140" s="309"/>
      <c r="AK140" s="309"/>
      <c r="AL140" s="405">
        <v>0</v>
      </c>
      <c r="AM140" s="405">
        <v>0</v>
      </c>
      <c r="AN140" s="309">
        <v>0</v>
      </c>
      <c r="AO140" s="309">
        <v>0</v>
      </c>
      <c r="AP140" s="309">
        <v>0</v>
      </c>
      <c r="AQ140" s="309">
        <v>0</v>
      </c>
      <c r="AR140" s="311">
        <f t="shared" si="3"/>
        <v>1</v>
      </c>
      <c r="AS140" s="311">
        <f t="shared" si="4"/>
        <v>0</v>
      </c>
      <c r="AT140" s="311">
        <f t="shared" si="5"/>
        <v>1</v>
      </c>
      <c r="AU140" s="99"/>
      <c r="AX140" s="51"/>
    </row>
    <row r="141" spans="2:50" s="266" customFormat="1" ht="24" x14ac:dyDescent="0.25">
      <c r="B141" s="216">
        <v>43372.562002314815</v>
      </c>
      <c r="C141" s="400">
        <v>120</v>
      </c>
      <c r="D141" s="263" t="s">
        <v>396</v>
      </c>
      <c r="E141" s="263" t="s">
        <v>39</v>
      </c>
      <c r="F141" s="270" t="s">
        <v>1</v>
      </c>
      <c r="G141" s="37"/>
      <c r="H141" s="428"/>
      <c r="I141" s="442">
        <v>43356.782164351855</v>
      </c>
      <c r="J141" s="428" t="s">
        <v>1</v>
      </c>
      <c r="K141" s="440">
        <v>1</v>
      </c>
      <c r="L141" s="287"/>
      <c r="M141" s="51"/>
      <c r="N141" s="289" t="s">
        <v>128</v>
      </c>
      <c r="O141" s="289">
        <v>508</v>
      </c>
      <c r="P141" s="214" t="s">
        <v>447</v>
      </c>
      <c r="Q141" s="309">
        <v>0</v>
      </c>
      <c r="R141" s="309"/>
      <c r="S141" s="309"/>
      <c r="T141" s="309">
        <v>0</v>
      </c>
      <c r="U141" s="309">
        <v>1</v>
      </c>
      <c r="V141" s="309"/>
      <c r="W141" s="405">
        <v>0</v>
      </c>
      <c r="X141" s="309">
        <v>0</v>
      </c>
      <c r="Y141" s="309">
        <v>0</v>
      </c>
      <c r="Z141" s="309">
        <v>0</v>
      </c>
      <c r="AA141" s="309">
        <v>0</v>
      </c>
      <c r="AB141" s="309">
        <v>0</v>
      </c>
      <c r="AC141" s="309">
        <v>0</v>
      </c>
      <c r="AD141" s="309">
        <v>0</v>
      </c>
      <c r="AE141" s="309">
        <v>0</v>
      </c>
      <c r="AF141" s="309">
        <v>0</v>
      </c>
      <c r="AG141" s="309">
        <v>0</v>
      </c>
      <c r="AH141" s="309">
        <v>0</v>
      </c>
      <c r="AI141" s="309">
        <v>1</v>
      </c>
      <c r="AJ141" s="309"/>
      <c r="AK141" s="309"/>
      <c r="AL141" s="405">
        <v>0</v>
      </c>
      <c r="AM141" s="405">
        <v>0</v>
      </c>
      <c r="AN141" s="309">
        <v>0</v>
      </c>
      <c r="AO141" s="309">
        <v>0</v>
      </c>
      <c r="AP141" s="309">
        <v>0</v>
      </c>
      <c r="AQ141" s="309">
        <v>0</v>
      </c>
      <c r="AR141" s="311">
        <f t="shared" si="3"/>
        <v>1</v>
      </c>
      <c r="AS141" s="311">
        <f t="shared" si="4"/>
        <v>0</v>
      </c>
      <c r="AT141" s="311">
        <f t="shared" si="5"/>
        <v>1</v>
      </c>
      <c r="AU141" s="99"/>
      <c r="AX141" s="51"/>
    </row>
    <row r="142" spans="2:50" s="266" customFormat="1" ht="36" x14ac:dyDescent="0.25">
      <c r="B142" s="216">
        <v>43372.647210648145</v>
      </c>
      <c r="C142" s="400">
        <v>97</v>
      </c>
      <c r="D142" s="263" t="s">
        <v>639</v>
      </c>
      <c r="E142" s="263" t="s">
        <v>7</v>
      </c>
      <c r="F142" s="270" t="s">
        <v>1</v>
      </c>
      <c r="G142" s="37"/>
      <c r="H142" s="428" t="s">
        <v>695</v>
      </c>
      <c r="I142" s="442">
        <v>43348.766828703701</v>
      </c>
      <c r="J142" s="428" t="s">
        <v>1</v>
      </c>
      <c r="K142" s="440">
        <v>1</v>
      </c>
      <c r="L142" s="287"/>
      <c r="M142" s="51"/>
      <c r="N142" s="314" t="s">
        <v>343</v>
      </c>
      <c r="O142" s="314">
        <v>415</v>
      </c>
      <c r="P142" s="314" t="s">
        <v>565</v>
      </c>
      <c r="Q142" s="311">
        <v>0</v>
      </c>
      <c r="R142" s="311">
        <v>0</v>
      </c>
      <c r="S142" s="311">
        <v>0</v>
      </c>
      <c r="T142" s="311">
        <v>0</v>
      </c>
      <c r="U142" s="309">
        <v>1</v>
      </c>
      <c r="V142" s="309"/>
      <c r="W142" s="405">
        <v>0</v>
      </c>
      <c r="X142" s="309">
        <v>0</v>
      </c>
      <c r="Y142" s="309">
        <v>0</v>
      </c>
      <c r="Z142" s="309">
        <v>0</v>
      </c>
      <c r="AA142" s="309">
        <v>0</v>
      </c>
      <c r="AB142" s="309">
        <v>0</v>
      </c>
      <c r="AC142" s="309">
        <v>0</v>
      </c>
      <c r="AD142" s="309">
        <v>0</v>
      </c>
      <c r="AE142" s="309">
        <v>0</v>
      </c>
      <c r="AF142" s="309">
        <v>0</v>
      </c>
      <c r="AG142" s="309">
        <v>0</v>
      </c>
      <c r="AH142" s="309">
        <v>0</v>
      </c>
      <c r="AI142" s="309">
        <v>1</v>
      </c>
      <c r="AJ142" s="309"/>
      <c r="AK142" s="309"/>
      <c r="AL142" s="405">
        <v>0</v>
      </c>
      <c r="AM142" s="405">
        <v>0</v>
      </c>
      <c r="AN142" s="309">
        <v>0</v>
      </c>
      <c r="AO142" s="309">
        <v>0</v>
      </c>
      <c r="AP142" s="309">
        <v>0</v>
      </c>
      <c r="AQ142" s="309">
        <v>0</v>
      </c>
      <c r="AR142" s="311">
        <f t="shared" si="3"/>
        <v>1</v>
      </c>
      <c r="AS142" s="311">
        <f t="shared" si="4"/>
        <v>0</v>
      </c>
      <c r="AT142" s="311">
        <f t="shared" si="5"/>
        <v>1</v>
      </c>
      <c r="AU142" s="99"/>
      <c r="AX142" s="51"/>
    </row>
    <row r="143" spans="2:50" s="266" customFormat="1" x14ac:dyDescent="0.25">
      <c r="B143" s="216">
        <v>43372.793819444443</v>
      </c>
      <c r="C143" s="400">
        <v>161</v>
      </c>
      <c r="D143" s="263" t="s">
        <v>382</v>
      </c>
      <c r="E143" s="263" t="s">
        <v>34</v>
      </c>
      <c r="F143" s="270" t="s">
        <v>1</v>
      </c>
      <c r="G143" s="37"/>
      <c r="H143" s="428"/>
      <c r="I143" s="442">
        <v>43349.612384259257</v>
      </c>
      <c r="J143" s="428" t="s">
        <v>1</v>
      </c>
      <c r="K143" s="440">
        <v>1</v>
      </c>
      <c r="L143" s="287"/>
      <c r="M143" s="51"/>
      <c r="N143" s="314" t="s">
        <v>343</v>
      </c>
      <c r="O143" s="314">
        <v>396</v>
      </c>
      <c r="P143" s="314" t="s">
        <v>566</v>
      </c>
      <c r="Q143" s="311">
        <v>0</v>
      </c>
      <c r="R143" s="311">
        <v>0</v>
      </c>
      <c r="S143" s="311">
        <v>0</v>
      </c>
      <c r="T143" s="311">
        <v>0</v>
      </c>
      <c r="U143" s="309">
        <v>1</v>
      </c>
      <c r="V143" s="309"/>
      <c r="W143" s="405">
        <v>0</v>
      </c>
      <c r="X143" s="309">
        <v>0</v>
      </c>
      <c r="Y143" s="309">
        <v>0</v>
      </c>
      <c r="Z143" s="309">
        <v>0</v>
      </c>
      <c r="AA143" s="309">
        <v>0</v>
      </c>
      <c r="AB143" s="309">
        <v>0</v>
      </c>
      <c r="AC143" s="309">
        <v>0</v>
      </c>
      <c r="AD143" s="309">
        <v>0</v>
      </c>
      <c r="AE143" s="309">
        <v>0</v>
      </c>
      <c r="AF143" s="309">
        <v>0</v>
      </c>
      <c r="AG143" s="309">
        <v>0</v>
      </c>
      <c r="AH143" s="309">
        <v>0</v>
      </c>
      <c r="AI143" s="309">
        <v>1</v>
      </c>
      <c r="AJ143" s="309"/>
      <c r="AK143" s="309"/>
      <c r="AL143" s="405">
        <v>0</v>
      </c>
      <c r="AM143" s="405">
        <v>0</v>
      </c>
      <c r="AN143" s="309">
        <v>0</v>
      </c>
      <c r="AO143" s="309">
        <v>0</v>
      </c>
      <c r="AP143" s="309">
        <v>0</v>
      </c>
      <c r="AQ143" s="309">
        <v>0</v>
      </c>
      <c r="AR143" s="311">
        <f t="shared" si="3"/>
        <v>1</v>
      </c>
      <c r="AS143" s="311">
        <f t="shared" si="4"/>
        <v>0</v>
      </c>
      <c r="AT143" s="311">
        <f t="shared" si="5"/>
        <v>1</v>
      </c>
      <c r="AU143" s="99"/>
      <c r="AX143" s="51"/>
    </row>
    <row r="144" spans="2:50" s="266" customFormat="1" x14ac:dyDescent="0.25">
      <c r="B144" s="216">
        <v>43373.841504629629</v>
      </c>
      <c r="C144" s="400">
        <v>494</v>
      </c>
      <c r="D144" s="263" t="s">
        <v>465</v>
      </c>
      <c r="E144" s="263" t="s">
        <v>7</v>
      </c>
      <c r="F144" s="270" t="s">
        <v>1</v>
      </c>
      <c r="G144" s="37"/>
      <c r="H144" s="428"/>
      <c r="I144" s="442">
        <v>43351.760868055557</v>
      </c>
      <c r="J144" s="428" t="s">
        <v>1</v>
      </c>
      <c r="K144" s="440">
        <v>1</v>
      </c>
      <c r="L144" s="287"/>
      <c r="M144" s="51"/>
      <c r="N144" s="314" t="s">
        <v>343</v>
      </c>
      <c r="O144" s="314">
        <v>423</v>
      </c>
      <c r="P144" s="314" t="s">
        <v>593</v>
      </c>
      <c r="Q144" s="311">
        <v>0</v>
      </c>
      <c r="R144" s="311">
        <v>0</v>
      </c>
      <c r="S144" s="311">
        <v>0</v>
      </c>
      <c r="T144" s="311">
        <v>0</v>
      </c>
      <c r="U144" s="309">
        <v>1</v>
      </c>
      <c r="V144" s="309"/>
      <c r="W144" s="405">
        <v>0</v>
      </c>
      <c r="X144" s="309">
        <v>0</v>
      </c>
      <c r="Y144" s="309">
        <v>0</v>
      </c>
      <c r="Z144" s="309">
        <v>0</v>
      </c>
      <c r="AA144" s="309">
        <v>0</v>
      </c>
      <c r="AB144" s="309">
        <v>0</v>
      </c>
      <c r="AC144" s="309">
        <v>0</v>
      </c>
      <c r="AD144" s="309">
        <v>0</v>
      </c>
      <c r="AE144" s="309">
        <v>0</v>
      </c>
      <c r="AF144" s="309">
        <v>0</v>
      </c>
      <c r="AG144" s="309">
        <v>0</v>
      </c>
      <c r="AH144" s="309">
        <v>1</v>
      </c>
      <c r="AI144" s="309">
        <v>0</v>
      </c>
      <c r="AJ144" s="309"/>
      <c r="AK144" s="309"/>
      <c r="AL144" s="405">
        <v>0</v>
      </c>
      <c r="AM144" s="405">
        <v>0</v>
      </c>
      <c r="AN144" s="309">
        <v>0</v>
      </c>
      <c r="AO144" s="309">
        <v>0</v>
      </c>
      <c r="AP144" s="309">
        <v>0</v>
      </c>
      <c r="AQ144" s="309">
        <v>0</v>
      </c>
      <c r="AR144" s="311">
        <f t="shared" si="3"/>
        <v>1</v>
      </c>
      <c r="AS144" s="311">
        <f t="shared" si="4"/>
        <v>1</v>
      </c>
      <c r="AT144" s="311">
        <f t="shared" si="5"/>
        <v>0</v>
      </c>
      <c r="AU144" s="99"/>
      <c r="AX144" s="51"/>
    </row>
    <row r="145" spans="2:50" s="266" customFormat="1" ht="24" x14ac:dyDescent="0.25">
      <c r="B145" s="402"/>
      <c r="C145" s="402"/>
      <c r="D145" s="402"/>
      <c r="E145" s="402"/>
      <c r="F145" s="402"/>
      <c r="G145" s="37"/>
      <c r="H145" s="428" t="s">
        <v>696</v>
      </c>
      <c r="I145" s="442">
        <v>43348.877523148149</v>
      </c>
      <c r="J145" s="428" t="s">
        <v>1</v>
      </c>
      <c r="K145" s="440">
        <v>1</v>
      </c>
      <c r="L145" s="287"/>
      <c r="M145" s="51"/>
      <c r="N145" s="289" t="s">
        <v>34</v>
      </c>
      <c r="O145" s="289">
        <v>513</v>
      </c>
      <c r="P145" s="214" t="s">
        <v>485</v>
      </c>
      <c r="Q145" s="309">
        <v>0</v>
      </c>
      <c r="R145" s="309"/>
      <c r="S145" s="309"/>
      <c r="T145" s="309">
        <v>0</v>
      </c>
      <c r="U145" s="309"/>
      <c r="V145" s="309">
        <v>1</v>
      </c>
      <c r="W145" s="405">
        <v>0</v>
      </c>
      <c r="X145" s="309">
        <v>0</v>
      </c>
      <c r="Y145" s="309">
        <v>0</v>
      </c>
      <c r="Z145" s="309">
        <v>0</v>
      </c>
      <c r="AA145" s="309">
        <v>0</v>
      </c>
      <c r="AB145" s="309">
        <v>0</v>
      </c>
      <c r="AC145" s="309">
        <v>0</v>
      </c>
      <c r="AD145" s="309">
        <v>0</v>
      </c>
      <c r="AE145" s="309">
        <v>0</v>
      </c>
      <c r="AF145" s="309">
        <v>0</v>
      </c>
      <c r="AG145" s="309">
        <v>0</v>
      </c>
      <c r="AH145" s="309"/>
      <c r="AI145" s="309"/>
      <c r="AJ145" s="309">
        <v>0</v>
      </c>
      <c r="AK145" s="309">
        <v>1</v>
      </c>
      <c r="AL145" s="405">
        <v>0</v>
      </c>
      <c r="AM145" s="405">
        <v>0</v>
      </c>
      <c r="AN145" s="309">
        <v>0</v>
      </c>
      <c r="AO145" s="309">
        <v>0</v>
      </c>
      <c r="AP145" s="309">
        <v>0</v>
      </c>
      <c r="AQ145" s="309">
        <v>0</v>
      </c>
      <c r="AR145" s="311">
        <f t="shared" ref="AR145:AR208" si="6">+SUM(Q145:Y145)</f>
        <v>1</v>
      </c>
      <c r="AS145" s="311">
        <f t="shared" ref="AS145:AS208" si="7">+Z145+AB145+AD145+AF145+AH145+AJ145+AL145+AN145+AP145</f>
        <v>0</v>
      </c>
      <c r="AT145" s="311">
        <f t="shared" ref="AT145:AT208" si="8">+AA145+AC145+AE145+AG145+AI145+AK145+AM145+AO145+AQ145</f>
        <v>1</v>
      </c>
      <c r="AU145" s="99"/>
      <c r="AX145" s="51"/>
    </row>
    <row r="146" spans="2:50" s="266" customFormat="1" x14ac:dyDescent="0.25">
      <c r="B146" s="402"/>
      <c r="C146" s="402"/>
      <c r="D146" s="402"/>
      <c r="E146" s="402"/>
      <c r="F146" s="402"/>
      <c r="G146" s="37"/>
      <c r="H146" s="428"/>
      <c r="I146" s="442">
        <v>43350.73233796296</v>
      </c>
      <c r="J146" s="428" t="s">
        <v>1</v>
      </c>
      <c r="K146" s="440">
        <v>1</v>
      </c>
      <c r="L146" s="287"/>
      <c r="M146" s="51"/>
      <c r="N146" s="314" t="s">
        <v>343</v>
      </c>
      <c r="O146" s="314">
        <v>405</v>
      </c>
      <c r="P146" s="314" t="s">
        <v>595</v>
      </c>
      <c r="Q146" s="311">
        <v>0</v>
      </c>
      <c r="R146" s="311">
        <v>0</v>
      </c>
      <c r="S146" s="311">
        <v>0</v>
      </c>
      <c r="T146" s="311">
        <v>0</v>
      </c>
      <c r="U146" s="309"/>
      <c r="V146" s="309">
        <v>1</v>
      </c>
      <c r="W146" s="405">
        <v>0</v>
      </c>
      <c r="X146" s="309">
        <v>0</v>
      </c>
      <c r="Y146" s="309">
        <v>0</v>
      </c>
      <c r="Z146" s="309">
        <v>0</v>
      </c>
      <c r="AA146" s="309">
        <v>0</v>
      </c>
      <c r="AB146" s="309">
        <v>0</v>
      </c>
      <c r="AC146" s="309">
        <v>0</v>
      </c>
      <c r="AD146" s="309">
        <v>0</v>
      </c>
      <c r="AE146" s="309">
        <v>0</v>
      </c>
      <c r="AF146" s="309">
        <v>0</v>
      </c>
      <c r="AG146" s="309">
        <v>0</v>
      </c>
      <c r="AH146" s="309"/>
      <c r="AI146" s="309"/>
      <c r="AJ146" s="309">
        <v>0</v>
      </c>
      <c r="AK146" s="309">
        <v>1</v>
      </c>
      <c r="AL146" s="405">
        <v>0</v>
      </c>
      <c r="AM146" s="405">
        <v>0</v>
      </c>
      <c r="AN146" s="309">
        <v>0</v>
      </c>
      <c r="AO146" s="309">
        <v>0</v>
      </c>
      <c r="AP146" s="309">
        <v>0</v>
      </c>
      <c r="AQ146" s="309">
        <v>0</v>
      </c>
      <c r="AR146" s="311">
        <f t="shared" si="6"/>
        <v>1</v>
      </c>
      <c r="AS146" s="311">
        <f t="shared" si="7"/>
        <v>0</v>
      </c>
      <c r="AT146" s="311">
        <f t="shared" si="8"/>
        <v>1</v>
      </c>
      <c r="AU146" s="99"/>
      <c r="AX146" s="51"/>
    </row>
    <row r="147" spans="2:50" s="266" customFormat="1" x14ac:dyDescent="0.25">
      <c r="B147" s="402"/>
      <c r="C147" s="402"/>
      <c r="D147" s="402"/>
      <c r="E147" s="402"/>
      <c r="F147" s="402"/>
      <c r="G147" s="37"/>
      <c r="H147" s="428"/>
      <c r="I147" s="442">
        <v>43354.8747337963</v>
      </c>
      <c r="J147" s="428" t="s">
        <v>1</v>
      </c>
      <c r="K147" s="440">
        <v>1</v>
      </c>
      <c r="L147" s="287"/>
      <c r="M147" s="51"/>
      <c r="N147" s="312" t="s">
        <v>87</v>
      </c>
      <c r="O147" s="313">
        <v>447</v>
      </c>
      <c r="P147" s="214" t="s">
        <v>323</v>
      </c>
      <c r="Q147" s="309">
        <v>0</v>
      </c>
      <c r="R147" s="309"/>
      <c r="S147" s="309"/>
      <c r="T147" s="309">
        <v>0</v>
      </c>
      <c r="U147" s="309"/>
      <c r="V147" s="309"/>
      <c r="W147" s="405">
        <v>1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>
        <v>0</v>
      </c>
      <c r="AG147" s="309">
        <v>0</v>
      </c>
      <c r="AH147" s="309"/>
      <c r="AI147" s="309"/>
      <c r="AJ147" s="309"/>
      <c r="AK147" s="309"/>
      <c r="AL147" s="405">
        <v>0</v>
      </c>
      <c r="AM147" s="405">
        <v>1</v>
      </c>
      <c r="AN147" s="309">
        <v>0</v>
      </c>
      <c r="AO147" s="309">
        <v>0</v>
      </c>
      <c r="AP147" s="309">
        <v>0</v>
      </c>
      <c r="AQ147" s="309">
        <v>0</v>
      </c>
      <c r="AR147" s="311">
        <f t="shared" si="6"/>
        <v>1</v>
      </c>
      <c r="AS147" s="311">
        <f t="shared" si="7"/>
        <v>0</v>
      </c>
      <c r="AT147" s="311">
        <f t="shared" si="8"/>
        <v>1</v>
      </c>
      <c r="AU147" s="99"/>
      <c r="AX147" s="51"/>
    </row>
    <row r="148" spans="2:50" s="266" customFormat="1" x14ac:dyDescent="0.25">
      <c r="B148" s="402"/>
      <c r="C148" s="402"/>
      <c r="D148" s="402"/>
      <c r="E148" s="402"/>
      <c r="F148" s="402"/>
      <c r="G148" s="37"/>
      <c r="H148" s="428"/>
      <c r="I148" s="442">
        <v>43357.862187500003</v>
      </c>
      <c r="J148" s="428" t="s">
        <v>1</v>
      </c>
      <c r="K148" s="440">
        <v>1</v>
      </c>
      <c r="L148" s="287"/>
      <c r="M148" s="51"/>
      <c r="N148" s="312" t="s">
        <v>7</v>
      </c>
      <c r="O148" s="313">
        <v>308</v>
      </c>
      <c r="P148" s="214" t="s">
        <v>122</v>
      </c>
      <c r="Q148" s="309">
        <v>0</v>
      </c>
      <c r="R148" s="309"/>
      <c r="S148" s="309"/>
      <c r="T148" s="309">
        <v>0</v>
      </c>
      <c r="U148" s="309"/>
      <c r="V148" s="309"/>
      <c r="W148" s="405">
        <v>1</v>
      </c>
      <c r="X148" s="309">
        <v>0</v>
      </c>
      <c r="Y148" s="309">
        <v>0</v>
      </c>
      <c r="Z148" s="309">
        <v>0</v>
      </c>
      <c r="AA148" s="309">
        <v>0</v>
      </c>
      <c r="AB148" s="309">
        <v>0</v>
      </c>
      <c r="AC148" s="309">
        <v>0</v>
      </c>
      <c r="AD148" s="309">
        <v>0</v>
      </c>
      <c r="AE148" s="309">
        <v>0</v>
      </c>
      <c r="AF148" s="309">
        <v>0</v>
      </c>
      <c r="AG148" s="309">
        <v>0</v>
      </c>
      <c r="AH148" s="309"/>
      <c r="AI148" s="309"/>
      <c r="AJ148" s="309"/>
      <c r="AK148" s="309"/>
      <c r="AL148" s="405">
        <v>1</v>
      </c>
      <c r="AM148" s="405">
        <v>0</v>
      </c>
      <c r="AN148" s="309">
        <v>0</v>
      </c>
      <c r="AO148" s="309">
        <v>0</v>
      </c>
      <c r="AP148" s="309">
        <v>0</v>
      </c>
      <c r="AQ148" s="309">
        <v>0</v>
      </c>
      <c r="AR148" s="311">
        <f t="shared" si="6"/>
        <v>1</v>
      </c>
      <c r="AS148" s="311">
        <f t="shared" si="7"/>
        <v>1</v>
      </c>
      <c r="AT148" s="311">
        <f t="shared" si="8"/>
        <v>0</v>
      </c>
      <c r="AU148" s="99"/>
      <c r="AX148" s="51"/>
    </row>
    <row r="149" spans="2:50" s="266" customFormat="1" x14ac:dyDescent="0.25">
      <c r="B149" s="402"/>
      <c r="C149" s="402"/>
      <c r="D149" s="402"/>
      <c r="E149" s="402"/>
      <c r="F149" s="402"/>
      <c r="G149" s="37"/>
      <c r="H149" s="428"/>
      <c r="I149" s="442">
        <v>43360.911053240743</v>
      </c>
      <c r="J149" s="428" t="s">
        <v>1</v>
      </c>
      <c r="K149" s="440">
        <v>1</v>
      </c>
      <c r="L149" s="287"/>
      <c r="M149" s="51"/>
      <c r="N149" s="289" t="s">
        <v>183</v>
      </c>
      <c r="O149" s="289">
        <v>196</v>
      </c>
      <c r="P149" s="214" t="s">
        <v>176</v>
      </c>
      <c r="Q149" s="309">
        <v>0</v>
      </c>
      <c r="R149" s="309"/>
      <c r="S149" s="309"/>
      <c r="T149" s="309">
        <v>0</v>
      </c>
      <c r="U149" s="309"/>
      <c r="V149" s="309"/>
      <c r="W149" s="405">
        <v>1</v>
      </c>
      <c r="X149" s="309">
        <v>0</v>
      </c>
      <c r="Y149" s="309">
        <v>0</v>
      </c>
      <c r="Z149" s="309">
        <v>0</v>
      </c>
      <c r="AA149" s="309">
        <v>0</v>
      </c>
      <c r="AB149" s="309">
        <v>0</v>
      </c>
      <c r="AC149" s="309">
        <v>0</v>
      </c>
      <c r="AD149" s="309">
        <v>0</v>
      </c>
      <c r="AE149" s="309">
        <v>0</v>
      </c>
      <c r="AF149" s="309">
        <v>0</v>
      </c>
      <c r="AG149" s="309">
        <v>0</v>
      </c>
      <c r="AH149" s="309"/>
      <c r="AI149" s="309"/>
      <c r="AJ149" s="309"/>
      <c r="AK149" s="309"/>
      <c r="AL149" s="405">
        <v>0</v>
      </c>
      <c r="AM149" s="405">
        <v>1</v>
      </c>
      <c r="AN149" s="309">
        <v>0</v>
      </c>
      <c r="AO149" s="309">
        <v>0</v>
      </c>
      <c r="AP149" s="309">
        <v>0</v>
      </c>
      <c r="AQ149" s="309">
        <v>0</v>
      </c>
      <c r="AR149" s="311">
        <f t="shared" si="6"/>
        <v>1</v>
      </c>
      <c r="AS149" s="311">
        <f t="shared" si="7"/>
        <v>0</v>
      </c>
      <c r="AT149" s="311">
        <f t="shared" si="8"/>
        <v>1</v>
      </c>
      <c r="AU149" s="99"/>
      <c r="AX149" s="51"/>
    </row>
    <row r="150" spans="2:50" s="266" customFormat="1" ht="24" x14ac:dyDescent="0.25">
      <c r="B150" s="402"/>
      <c r="C150" s="402"/>
      <c r="D150" s="402"/>
      <c r="E150" s="402"/>
      <c r="F150" s="402"/>
      <c r="G150" s="37"/>
      <c r="H150" s="428"/>
      <c r="I150" s="442">
        <v>43361.79383101852</v>
      </c>
      <c r="J150" s="428" t="s">
        <v>1</v>
      </c>
      <c r="K150" s="440">
        <v>1</v>
      </c>
      <c r="L150" s="287"/>
      <c r="M150" s="51"/>
      <c r="N150" s="289" t="s">
        <v>29</v>
      </c>
      <c r="O150" s="289">
        <v>471</v>
      </c>
      <c r="P150" s="214" t="s">
        <v>60</v>
      </c>
      <c r="Q150" s="309">
        <v>0</v>
      </c>
      <c r="R150" s="309"/>
      <c r="S150" s="309"/>
      <c r="T150" s="309">
        <v>0</v>
      </c>
      <c r="U150" s="309"/>
      <c r="V150" s="309"/>
      <c r="W150" s="405">
        <v>1</v>
      </c>
      <c r="X150" s="309">
        <v>0</v>
      </c>
      <c r="Y150" s="309">
        <v>0</v>
      </c>
      <c r="Z150" s="309">
        <v>0</v>
      </c>
      <c r="AA150" s="309">
        <v>0</v>
      </c>
      <c r="AB150" s="309">
        <v>0</v>
      </c>
      <c r="AC150" s="309">
        <v>0</v>
      </c>
      <c r="AD150" s="309">
        <v>0</v>
      </c>
      <c r="AE150" s="309">
        <v>0</v>
      </c>
      <c r="AF150" s="309">
        <v>0</v>
      </c>
      <c r="AG150" s="309">
        <v>0</v>
      </c>
      <c r="AH150" s="309"/>
      <c r="AI150" s="309"/>
      <c r="AJ150" s="309"/>
      <c r="AK150" s="309"/>
      <c r="AL150" s="405">
        <v>0</v>
      </c>
      <c r="AM150" s="405">
        <v>1</v>
      </c>
      <c r="AN150" s="309">
        <v>0</v>
      </c>
      <c r="AO150" s="309">
        <v>0</v>
      </c>
      <c r="AP150" s="309">
        <v>0</v>
      </c>
      <c r="AQ150" s="309">
        <v>0</v>
      </c>
      <c r="AR150" s="311">
        <f t="shared" si="6"/>
        <v>1</v>
      </c>
      <c r="AS150" s="311">
        <f t="shared" si="7"/>
        <v>0</v>
      </c>
      <c r="AT150" s="311">
        <f t="shared" si="8"/>
        <v>1</v>
      </c>
      <c r="AU150" s="99"/>
      <c r="AX150" s="51"/>
    </row>
    <row r="151" spans="2:50" s="266" customFormat="1" x14ac:dyDescent="0.25">
      <c r="B151" s="403"/>
      <c r="C151" s="403"/>
      <c r="D151" s="403"/>
      <c r="E151" s="403"/>
      <c r="F151" s="403"/>
      <c r="G151" s="37"/>
      <c r="H151" s="428"/>
      <c r="I151" s="442">
        <v>43364.997511574074</v>
      </c>
      <c r="J151" s="428" t="s">
        <v>1</v>
      </c>
      <c r="K151" s="440">
        <v>1</v>
      </c>
      <c r="L151" s="287"/>
      <c r="M151" s="51"/>
      <c r="N151" s="314" t="s">
        <v>343</v>
      </c>
      <c r="O151" s="314">
        <v>553</v>
      </c>
      <c r="P151" s="314" t="s">
        <v>662</v>
      </c>
      <c r="Q151" s="311">
        <v>0</v>
      </c>
      <c r="R151" s="311">
        <v>0</v>
      </c>
      <c r="S151" s="311">
        <v>0</v>
      </c>
      <c r="T151" s="311">
        <v>0</v>
      </c>
      <c r="U151" s="311">
        <v>0</v>
      </c>
      <c r="V151" s="311">
        <v>0</v>
      </c>
      <c r="W151" s="405">
        <v>1</v>
      </c>
      <c r="X151" s="309">
        <v>0</v>
      </c>
      <c r="Y151" s="309">
        <v>0</v>
      </c>
      <c r="Z151" s="311">
        <v>0</v>
      </c>
      <c r="AA151" s="311">
        <v>0</v>
      </c>
      <c r="AB151" s="311">
        <v>0</v>
      </c>
      <c r="AC151" s="311">
        <v>0</v>
      </c>
      <c r="AD151" s="311">
        <v>0</v>
      </c>
      <c r="AE151" s="311">
        <v>0</v>
      </c>
      <c r="AF151" s="311">
        <v>0</v>
      </c>
      <c r="AG151" s="311">
        <v>0</v>
      </c>
      <c r="AH151" s="311">
        <v>0</v>
      </c>
      <c r="AI151" s="311">
        <v>0</v>
      </c>
      <c r="AJ151" s="311">
        <v>0</v>
      </c>
      <c r="AK151" s="311">
        <v>0</v>
      </c>
      <c r="AL151" s="405">
        <v>1</v>
      </c>
      <c r="AM151" s="405">
        <v>0</v>
      </c>
      <c r="AN151" s="309">
        <v>0</v>
      </c>
      <c r="AO151" s="309">
        <v>0</v>
      </c>
      <c r="AP151" s="309">
        <v>0</v>
      </c>
      <c r="AQ151" s="309">
        <v>0</v>
      </c>
      <c r="AR151" s="311">
        <f t="shared" si="6"/>
        <v>1</v>
      </c>
      <c r="AS151" s="311">
        <f t="shared" si="7"/>
        <v>1</v>
      </c>
      <c r="AT151" s="311">
        <f t="shared" si="8"/>
        <v>0</v>
      </c>
      <c r="AU151" s="99"/>
      <c r="AX151" s="51"/>
    </row>
    <row r="152" spans="2:50" s="266" customFormat="1" x14ac:dyDescent="0.25">
      <c r="B152" s="403"/>
      <c r="C152" s="403"/>
      <c r="D152" s="403"/>
      <c r="E152" s="403"/>
      <c r="F152" s="403"/>
      <c r="G152" s="37"/>
      <c r="H152" s="428"/>
      <c r="I152" s="442">
        <v>43366.82104166667</v>
      </c>
      <c r="J152" s="428" t="s">
        <v>1</v>
      </c>
      <c r="K152" s="440">
        <v>1</v>
      </c>
      <c r="L152" s="287"/>
      <c r="M152" s="51"/>
      <c r="N152" s="314" t="s">
        <v>34</v>
      </c>
      <c r="O152" s="314">
        <v>554</v>
      </c>
      <c r="P152" s="314" t="s">
        <v>663</v>
      </c>
      <c r="Q152" s="311">
        <v>0</v>
      </c>
      <c r="R152" s="311">
        <v>0</v>
      </c>
      <c r="S152" s="311">
        <v>0</v>
      </c>
      <c r="T152" s="311">
        <v>0</v>
      </c>
      <c r="U152" s="311">
        <v>0</v>
      </c>
      <c r="V152" s="311">
        <v>0</v>
      </c>
      <c r="W152" s="405">
        <v>1</v>
      </c>
      <c r="X152" s="309">
        <v>0</v>
      </c>
      <c r="Y152" s="309">
        <v>0</v>
      </c>
      <c r="Z152" s="311">
        <v>0</v>
      </c>
      <c r="AA152" s="311">
        <v>0</v>
      </c>
      <c r="AB152" s="311">
        <v>0</v>
      </c>
      <c r="AC152" s="311">
        <v>0</v>
      </c>
      <c r="AD152" s="311">
        <v>0</v>
      </c>
      <c r="AE152" s="311">
        <v>0</v>
      </c>
      <c r="AF152" s="311">
        <v>0</v>
      </c>
      <c r="AG152" s="311">
        <v>0</v>
      </c>
      <c r="AH152" s="311">
        <v>0</v>
      </c>
      <c r="AI152" s="311">
        <v>0</v>
      </c>
      <c r="AJ152" s="311">
        <v>0</v>
      </c>
      <c r="AK152" s="311">
        <v>0</v>
      </c>
      <c r="AL152" s="405">
        <v>1</v>
      </c>
      <c r="AM152" s="405">
        <v>0</v>
      </c>
      <c r="AN152" s="309">
        <v>0</v>
      </c>
      <c r="AO152" s="309">
        <v>0</v>
      </c>
      <c r="AP152" s="309">
        <v>0</v>
      </c>
      <c r="AQ152" s="309">
        <v>0</v>
      </c>
      <c r="AR152" s="311">
        <f t="shared" si="6"/>
        <v>1</v>
      </c>
      <c r="AS152" s="311">
        <f t="shared" si="7"/>
        <v>1</v>
      </c>
      <c r="AT152" s="311">
        <f t="shared" si="8"/>
        <v>0</v>
      </c>
      <c r="AU152" s="99"/>
      <c r="AX152" s="51"/>
    </row>
    <row r="153" spans="2:50" s="266" customFormat="1" x14ac:dyDescent="0.25">
      <c r="B153" s="403"/>
      <c r="C153" s="403"/>
      <c r="D153" s="403"/>
      <c r="E153" s="403"/>
      <c r="F153" s="403"/>
      <c r="G153" s="37"/>
      <c r="H153" s="428"/>
      <c r="I153" s="442">
        <v>43369.981782407405</v>
      </c>
      <c r="J153" s="428" t="s">
        <v>1</v>
      </c>
      <c r="K153" s="440">
        <v>1</v>
      </c>
      <c r="L153" s="287"/>
      <c r="M153" s="51"/>
      <c r="N153" s="289" t="s">
        <v>7</v>
      </c>
      <c r="O153" s="289">
        <v>268</v>
      </c>
      <c r="P153" s="214" t="s">
        <v>43</v>
      </c>
      <c r="Q153" s="309">
        <v>0</v>
      </c>
      <c r="R153" s="309"/>
      <c r="S153" s="309"/>
      <c r="T153" s="309">
        <v>0</v>
      </c>
      <c r="U153" s="309"/>
      <c r="V153" s="309"/>
      <c r="W153" s="405">
        <v>0</v>
      </c>
      <c r="X153" s="309">
        <v>1</v>
      </c>
      <c r="Y153" s="309">
        <v>0</v>
      </c>
      <c r="Z153" s="309">
        <v>0</v>
      </c>
      <c r="AA153" s="309">
        <v>0</v>
      </c>
      <c r="AB153" s="309">
        <v>0</v>
      </c>
      <c r="AC153" s="309">
        <v>0</v>
      </c>
      <c r="AD153" s="309">
        <v>0</v>
      </c>
      <c r="AE153" s="309">
        <v>0</v>
      </c>
      <c r="AF153" s="309">
        <v>0</v>
      </c>
      <c r="AG153" s="309">
        <v>0</v>
      </c>
      <c r="AH153" s="309"/>
      <c r="AI153" s="309"/>
      <c r="AJ153" s="309"/>
      <c r="AK153" s="309"/>
      <c r="AL153" s="405">
        <v>0</v>
      </c>
      <c r="AM153" s="405">
        <v>0</v>
      </c>
      <c r="AN153" s="309">
        <v>0</v>
      </c>
      <c r="AO153" s="309">
        <v>1</v>
      </c>
      <c r="AP153" s="309">
        <v>0</v>
      </c>
      <c r="AQ153" s="309">
        <v>0</v>
      </c>
      <c r="AR153" s="311">
        <f t="shared" si="6"/>
        <v>1</v>
      </c>
      <c r="AS153" s="311">
        <f t="shared" si="7"/>
        <v>0</v>
      </c>
      <c r="AT153" s="311">
        <f t="shared" si="8"/>
        <v>1</v>
      </c>
      <c r="AU153" s="99"/>
      <c r="AX153" s="51"/>
    </row>
    <row r="154" spans="2:50" s="266" customFormat="1" ht="24" x14ac:dyDescent="0.25">
      <c r="B154" s="403"/>
      <c r="C154" s="403"/>
      <c r="D154" s="403"/>
      <c r="E154" s="403"/>
      <c r="F154" s="403"/>
      <c r="G154" s="37"/>
      <c r="H154" s="428" t="s">
        <v>396</v>
      </c>
      <c r="I154" s="442">
        <v>43349.013761574075</v>
      </c>
      <c r="J154" s="428" t="s">
        <v>1</v>
      </c>
      <c r="K154" s="440">
        <v>1</v>
      </c>
      <c r="L154" s="287"/>
      <c r="M154" s="51"/>
      <c r="N154" s="312" t="s">
        <v>96</v>
      </c>
      <c r="O154" s="313">
        <v>141</v>
      </c>
      <c r="P154" s="214" t="s">
        <v>97</v>
      </c>
      <c r="Q154" s="309">
        <v>0</v>
      </c>
      <c r="R154" s="309"/>
      <c r="S154" s="309"/>
      <c r="T154" s="309">
        <v>0</v>
      </c>
      <c r="U154" s="309"/>
      <c r="V154" s="309"/>
      <c r="W154" s="405">
        <v>0</v>
      </c>
      <c r="X154" s="309">
        <v>1</v>
      </c>
      <c r="Y154" s="309">
        <v>0</v>
      </c>
      <c r="Z154" s="309">
        <v>0</v>
      </c>
      <c r="AA154" s="309">
        <v>0</v>
      </c>
      <c r="AB154" s="309">
        <v>0</v>
      </c>
      <c r="AC154" s="309">
        <v>0</v>
      </c>
      <c r="AD154" s="309">
        <v>0</v>
      </c>
      <c r="AE154" s="309">
        <v>0</v>
      </c>
      <c r="AF154" s="309">
        <v>0</v>
      </c>
      <c r="AG154" s="309">
        <v>0</v>
      </c>
      <c r="AH154" s="309"/>
      <c r="AI154" s="309"/>
      <c r="AJ154" s="309"/>
      <c r="AK154" s="309"/>
      <c r="AL154" s="405">
        <v>0</v>
      </c>
      <c r="AM154" s="405">
        <v>0</v>
      </c>
      <c r="AN154" s="309">
        <v>1</v>
      </c>
      <c r="AO154" s="309">
        <v>0</v>
      </c>
      <c r="AP154" s="309">
        <v>0</v>
      </c>
      <c r="AQ154" s="309">
        <v>0</v>
      </c>
      <c r="AR154" s="311">
        <f t="shared" si="6"/>
        <v>1</v>
      </c>
      <c r="AS154" s="311">
        <f t="shared" si="7"/>
        <v>1</v>
      </c>
      <c r="AT154" s="311">
        <f t="shared" si="8"/>
        <v>0</v>
      </c>
      <c r="AU154" s="99"/>
      <c r="AX154" s="51"/>
    </row>
    <row r="155" spans="2:50" s="266" customFormat="1" x14ac:dyDescent="0.25">
      <c r="B155" s="403"/>
      <c r="C155" s="403"/>
      <c r="D155" s="403"/>
      <c r="E155" s="403"/>
      <c r="F155" s="403"/>
      <c r="G155" s="37"/>
      <c r="H155" s="428"/>
      <c r="I155" s="442">
        <v>43357.025138888886</v>
      </c>
      <c r="J155" s="428" t="s">
        <v>658</v>
      </c>
      <c r="K155" s="440">
        <v>1</v>
      </c>
      <c r="L155" s="287"/>
      <c r="M155" s="51"/>
      <c r="N155" s="314" t="s">
        <v>343</v>
      </c>
      <c r="O155" s="314">
        <v>410</v>
      </c>
      <c r="P155" s="314" t="s">
        <v>568</v>
      </c>
      <c r="Q155" s="311">
        <v>0</v>
      </c>
      <c r="R155" s="311">
        <v>0</v>
      </c>
      <c r="S155" s="311">
        <v>0</v>
      </c>
      <c r="T155" s="311">
        <v>0</v>
      </c>
      <c r="U155" s="309"/>
      <c r="V155" s="309"/>
      <c r="W155" s="405">
        <v>0</v>
      </c>
      <c r="X155" s="309">
        <v>1</v>
      </c>
      <c r="Y155" s="309">
        <v>0</v>
      </c>
      <c r="Z155" s="309">
        <v>0</v>
      </c>
      <c r="AA155" s="309">
        <v>0</v>
      </c>
      <c r="AB155" s="309">
        <v>0</v>
      </c>
      <c r="AC155" s="309">
        <v>0</v>
      </c>
      <c r="AD155" s="309">
        <v>0</v>
      </c>
      <c r="AE155" s="309">
        <v>0</v>
      </c>
      <c r="AF155" s="309">
        <v>0</v>
      </c>
      <c r="AG155" s="309">
        <v>0</v>
      </c>
      <c r="AH155" s="309"/>
      <c r="AI155" s="309"/>
      <c r="AJ155" s="309"/>
      <c r="AK155" s="309"/>
      <c r="AL155" s="405">
        <v>0</v>
      </c>
      <c r="AM155" s="405">
        <v>0</v>
      </c>
      <c r="AN155" s="309">
        <v>1</v>
      </c>
      <c r="AO155" s="309">
        <v>0</v>
      </c>
      <c r="AP155" s="309">
        <v>0</v>
      </c>
      <c r="AQ155" s="309">
        <v>0</v>
      </c>
      <c r="AR155" s="311">
        <f t="shared" si="6"/>
        <v>1</v>
      </c>
      <c r="AS155" s="311">
        <f t="shared" si="7"/>
        <v>1</v>
      </c>
      <c r="AT155" s="311">
        <f t="shared" si="8"/>
        <v>0</v>
      </c>
      <c r="AU155" s="99"/>
      <c r="AX155" s="51"/>
    </row>
    <row r="156" spans="2:50" s="266" customFormat="1" x14ac:dyDescent="0.25">
      <c r="B156" s="403"/>
      <c r="C156" s="403"/>
      <c r="D156" s="403"/>
      <c r="E156" s="403"/>
      <c r="F156" s="403"/>
      <c r="G156" s="37"/>
      <c r="H156" s="428"/>
      <c r="I156" s="442">
        <v>43357.701863425929</v>
      </c>
      <c r="J156" s="428" t="s">
        <v>2</v>
      </c>
      <c r="K156" s="440">
        <v>1</v>
      </c>
      <c r="L156" s="287"/>
      <c r="M156" s="51"/>
      <c r="N156" s="314" t="s">
        <v>343</v>
      </c>
      <c r="O156" s="314">
        <v>408</v>
      </c>
      <c r="P156" s="314" t="s">
        <v>580</v>
      </c>
      <c r="Q156" s="311">
        <v>0</v>
      </c>
      <c r="R156" s="311">
        <v>0</v>
      </c>
      <c r="S156" s="311">
        <v>0</v>
      </c>
      <c r="T156" s="311">
        <v>0</v>
      </c>
      <c r="U156" s="309"/>
      <c r="V156" s="309"/>
      <c r="W156" s="405">
        <v>0</v>
      </c>
      <c r="X156" s="309">
        <v>1</v>
      </c>
      <c r="Y156" s="309">
        <v>0</v>
      </c>
      <c r="Z156" s="309">
        <v>0</v>
      </c>
      <c r="AA156" s="309">
        <v>0</v>
      </c>
      <c r="AB156" s="309">
        <v>0</v>
      </c>
      <c r="AC156" s="309">
        <v>0</v>
      </c>
      <c r="AD156" s="309">
        <v>0</v>
      </c>
      <c r="AE156" s="309">
        <v>0</v>
      </c>
      <c r="AF156" s="309">
        <v>0</v>
      </c>
      <c r="AG156" s="309">
        <v>0</v>
      </c>
      <c r="AH156" s="309"/>
      <c r="AI156" s="309"/>
      <c r="AJ156" s="309"/>
      <c r="AK156" s="309"/>
      <c r="AL156" s="405">
        <v>0</v>
      </c>
      <c r="AM156" s="405">
        <v>0</v>
      </c>
      <c r="AN156" s="309">
        <v>1</v>
      </c>
      <c r="AO156" s="309">
        <v>0</v>
      </c>
      <c r="AP156" s="309">
        <v>0</v>
      </c>
      <c r="AQ156" s="309">
        <v>0</v>
      </c>
      <c r="AR156" s="311">
        <f t="shared" si="6"/>
        <v>1</v>
      </c>
      <c r="AS156" s="311">
        <f t="shared" si="7"/>
        <v>1</v>
      </c>
      <c r="AT156" s="311">
        <f t="shared" si="8"/>
        <v>0</v>
      </c>
      <c r="AU156" s="99"/>
      <c r="AX156" s="51"/>
    </row>
    <row r="157" spans="2:50" s="266" customFormat="1" x14ac:dyDescent="0.25">
      <c r="B157" s="403"/>
      <c r="C157" s="403"/>
      <c r="D157" s="403"/>
      <c r="E157" s="403"/>
      <c r="F157" s="403"/>
      <c r="G157" s="37"/>
      <c r="H157" s="428"/>
      <c r="I157" s="442">
        <v>43357.874166666668</v>
      </c>
      <c r="J157" s="428" t="s">
        <v>658</v>
      </c>
      <c r="K157" s="440">
        <v>1</v>
      </c>
      <c r="L157" s="287"/>
      <c r="M157" s="51"/>
      <c r="N157" s="314" t="s">
        <v>343</v>
      </c>
      <c r="O157" s="314">
        <v>404</v>
      </c>
      <c r="P157" s="314" t="s">
        <v>584</v>
      </c>
      <c r="Q157" s="311">
        <v>0</v>
      </c>
      <c r="R157" s="311">
        <v>0</v>
      </c>
      <c r="S157" s="311">
        <v>0</v>
      </c>
      <c r="T157" s="311">
        <v>0</v>
      </c>
      <c r="U157" s="309"/>
      <c r="V157" s="309"/>
      <c r="W157" s="405">
        <v>0</v>
      </c>
      <c r="X157" s="309">
        <v>1</v>
      </c>
      <c r="Y157" s="309">
        <v>0</v>
      </c>
      <c r="Z157" s="309">
        <v>0</v>
      </c>
      <c r="AA157" s="309">
        <v>0</v>
      </c>
      <c r="AB157" s="309">
        <v>0</v>
      </c>
      <c r="AC157" s="309">
        <v>0</v>
      </c>
      <c r="AD157" s="309">
        <v>0</v>
      </c>
      <c r="AE157" s="309">
        <v>0</v>
      </c>
      <c r="AF157" s="309">
        <v>0</v>
      </c>
      <c r="AG157" s="309">
        <v>0</v>
      </c>
      <c r="AH157" s="309"/>
      <c r="AI157" s="309"/>
      <c r="AJ157" s="309"/>
      <c r="AK157" s="309"/>
      <c r="AL157" s="405">
        <v>0</v>
      </c>
      <c r="AM157" s="405">
        <v>0</v>
      </c>
      <c r="AN157" s="309">
        <v>1</v>
      </c>
      <c r="AO157" s="309">
        <v>0</v>
      </c>
      <c r="AP157" s="309">
        <v>0</v>
      </c>
      <c r="AQ157" s="309">
        <v>0</v>
      </c>
      <c r="AR157" s="311">
        <f t="shared" si="6"/>
        <v>1</v>
      </c>
      <c r="AS157" s="311">
        <f t="shared" si="7"/>
        <v>1</v>
      </c>
      <c r="AT157" s="311">
        <f t="shared" si="8"/>
        <v>0</v>
      </c>
      <c r="AU157" s="99"/>
      <c r="AX157" s="51"/>
    </row>
    <row r="158" spans="2:50" s="266" customFormat="1" x14ac:dyDescent="0.25">
      <c r="B158" s="403"/>
      <c r="C158" s="403"/>
      <c r="D158" s="403"/>
      <c r="E158" s="403"/>
      <c r="F158" s="403"/>
      <c r="G158" s="37"/>
      <c r="H158" s="428"/>
      <c r="I158" s="442">
        <v>43368.911932870367</v>
      </c>
      <c r="J158" s="428" t="s">
        <v>560</v>
      </c>
      <c r="K158" s="440">
        <v>1</v>
      </c>
      <c r="L158" s="287"/>
      <c r="M158" s="51"/>
      <c r="N158" s="314" t="s">
        <v>343</v>
      </c>
      <c r="O158" s="314">
        <v>414</v>
      </c>
      <c r="P158" s="314" t="s">
        <v>591</v>
      </c>
      <c r="Q158" s="311">
        <v>0</v>
      </c>
      <c r="R158" s="311">
        <v>0</v>
      </c>
      <c r="S158" s="311">
        <v>0</v>
      </c>
      <c r="T158" s="311">
        <v>0</v>
      </c>
      <c r="U158" s="309"/>
      <c r="V158" s="309"/>
      <c r="W158" s="405">
        <v>0</v>
      </c>
      <c r="X158" s="309">
        <v>1</v>
      </c>
      <c r="Y158" s="309">
        <v>0</v>
      </c>
      <c r="Z158" s="309">
        <v>0</v>
      </c>
      <c r="AA158" s="309">
        <v>0</v>
      </c>
      <c r="AB158" s="309">
        <v>0</v>
      </c>
      <c r="AC158" s="309">
        <v>0</v>
      </c>
      <c r="AD158" s="309">
        <v>0</v>
      </c>
      <c r="AE158" s="309">
        <v>0</v>
      </c>
      <c r="AF158" s="309">
        <v>0</v>
      </c>
      <c r="AG158" s="309">
        <v>0</v>
      </c>
      <c r="AH158" s="309"/>
      <c r="AI158" s="309"/>
      <c r="AJ158" s="309"/>
      <c r="AK158" s="309"/>
      <c r="AL158" s="405">
        <v>0</v>
      </c>
      <c r="AM158" s="405">
        <v>0</v>
      </c>
      <c r="AN158" s="309">
        <v>1</v>
      </c>
      <c r="AO158" s="309">
        <v>0</v>
      </c>
      <c r="AP158" s="309">
        <v>0</v>
      </c>
      <c r="AQ158" s="309">
        <v>0</v>
      </c>
      <c r="AR158" s="311">
        <f t="shared" si="6"/>
        <v>1</v>
      </c>
      <c r="AS158" s="311">
        <f t="shared" si="7"/>
        <v>1</v>
      </c>
      <c r="AT158" s="311">
        <f t="shared" si="8"/>
        <v>0</v>
      </c>
      <c r="AU158" s="99"/>
      <c r="AX158" s="51"/>
    </row>
    <row r="159" spans="2:50" s="266" customFormat="1" x14ac:dyDescent="0.25">
      <c r="B159" s="403"/>
      <c r="C159" s="403"/>
      <c r="D159" s="403"/>
      <c r="E159" s="403"/>
      <c r="F159" s="403"/>
      <c r="G159" s="37"/>
      <c r="H159" s="428"/>
      <c r="I159" s="442">
        <v>43372.562002314815</v>
      </c>
      <c r="J159" s="428" t="s">
        <v>1</v>
      </c>
      <c r="K159" s="440">
        <v>1</v>
      </c>
      <c r="L159" s="287"/>
      <c r="M159" s="51"/>
      <c r="N159" s="312" t="s">
        <v>7</v>
      </c>
      <c r="O159" s="313">
        <v>156</v>
      </c>
      <c r="P159" s="214" t="s">
        <v>297</v>
      </c>
      <c r="Q159" s="309">
        <v>0</v>
      </c>
      <c r="R159" s="309"/>
      <c r="S159" s="309"/>
      <c r="T159" s="309">
        <v>0</v>
      </c>
      <c r="U159" s="309"/>
      <c r="V159" s="309"/>
      <c r="W159" s="405">
        <v>0</v>
      </c>
      <c r="X159" s="309">
        <v>0</v>
      </c>
      <c r="Y159" s="309">
        <v>1</v>
      </c>
      <c r="Z159" s="309">
        <v>0</v>
      </c>
      <c r="AA159" s="309">
        <v>0</v>
      </c>
      <c r="AB159" s="309">
        <v>0</v>
      </c>
      <c r="AC159" s="309">
        <v>0</v>
      </c>
      <c r="AD159" s="309">
        <v>0</v>
      </c>
      <c r="AE159" s="309">
        <v>0</v>
      </c>
      <c r="AF159" s="309">
        <v>0</v>
      </c>
      <c r="AG159" s="309">
        <v>0</v>
      </c>
      <c r="AH159" s="309"/>
      <c r="AI159" s="309"/>
      <c r="AJ159" s="309"/>
      <c r="AK159" s="309"/>
      <c r="AL159" s="405">
        <v>0</v>
      </c>
      <c r="AM159" s="405">
        <v>0</v>
      </c>
      <c r="AN159" s="309">
        <v>0</v>
      </c>
      <c r="AO159" s="309">
        <v>0</v>
      </c>
      <c r="AP159" s="309">
        <v>0</v>
      </c>
      <c r="AQ159" s="309">
        <v>1</v>
      </c>
      <c r="AR159" s="311">
        <f t="shared" si="6"/>
        <v>1</v>
      </c>
      <c r="AS159" s="311">
        <f t="shared" si="7"/>
        <v>0</v>
      </c>
      <c r="AT159" s="311">
        <f t="shared" si="8"/>
        <v>1</v>
      </c>
      <c r="AU159" s="99"/>
      <c r="AX159" s="51"/>
    </row>
    <row r="160" spans="2:50" s="266" customFormat="1" ht="24" x14ac:dyDescent="0.25">
      <c r="B160" s="403"/>
      <c r="C160" s="403"/>
      <c r="D160" s="403"/>
      <c r="E160" s="403"/>
      <c r="F160" s="403"/>
      <c r="G160" s="37"/>
      <c r="H160" s="428" t="s">
        <v>461</v>
      </c>
      <c r="I160" s="442">
        <v>43349.664895833332</v>
      </c>
      <c r="J160" s="428" t="s">
        <v>2</v>
      </c>
      <c r="K160" s="440">
        <v>1</v>
      </c>
      <c r="L160" s="287"/>
      <c r="M160" s="51"/>
      <c r="N160" s="314" t="s">
        <v>343</v>
      </c>
      <c r="O160" s="314">
        <v>395</v>
      </c>
      <c r="P160" s="314" t="s">
        <v>571</v>
      </c>
      <c r="Q160" s="311">
        <v>0</v>
      </c>
      <c r="R160" s="311">
        <v>0</v>
      </c>
      <c r="S160" s="311">
        <v>0</v>
      </c>
      <c r="T160" s="311">
        <v>0</v>
      </c>
      <c r="U160" s="309"/>
      <c r="V160" s="309"/>
      <c r="W160" s="405">
        <v>0</v>
      </c>
      <c r="X160" s="309">
        <v>0</v>
      </c>
      <c r="Y160" s="309">
        <v>1</v>
      </c>
      <c r="Z160" s="309">
        <v>0</v>
      </c>
      <c r="AA160" s="309">
        <v>0</v>
      </c>
      <c r="AB160" s="309">
        <v>0</v>
      </c>
      <c r="AC160" s="309">
        <v>0</v>
      </c>
      <c r="AD160" s="309">
        <v>0</v>
      </c>
      <c r="AE160" s="309">
        <v>0</v>
      </c>
      <c r="AF160" s="309">
        <v>0</v>
      </c>
      <c r="AG160" s="309">
        <v>0</v>
      </c>
      <c r="AH160" s="309"/>
      <c r="AI160" s="309"/>
      <c r="AJ160" s="309"/>
      <c r="AK160" s="309"/>
      <c r="AL160" s="405">
        <v>0</v>
      </c>
      <c r="AM160" s="405">
        <v>0</v>
      </c>
      <c r="AN160" s="309">
        <v>0</v>
      </c>
      <c r="AO160" s="309">
        <v>0</v>
      </c>
      <c r="AP160" s="309">
        <v>0</v>
      </c>
      <c r="AQ160" s="309">
        <v>1</v>
      </c>
      <c r="AR160" s="311">
        <f t="shared" si="6"/>
        <v>1</v>
      </c>
      <c r="AS160" s="311">
        <f t="shared" si="7"/>
        <v>0</v>
      </c>
      <c r="AT160" s="311">
        <f t="shared" si="8"/>
        <v>1</v>
      </c>
      <c r="AU160" s="99"/>
      <c r="AX160" s="51"/>
    </row>
    <row r="161" spans="2:50" s="266" customFormat="1" x14ac:dyDescent="0.25">
      <c r="B161" s="403"/>
      <c r="C161" s="403"/>
      <c r="D161" s="403"/>
      <c r="E161" s="403"/>
      <c r="F161" s="403"/>
      <c r="G161" s="37"/>
      <c r="H161" s="428"/>
      <c r="I161" s="442">
        <v>43364.797824074078</v>
      </c>
      <c r="J161" s="428" t="s">
        <v>1</v>
      </c>
      <c r="K161" s="440">
        <v>1</v>
      </c>
      <c r="L161" s="287"/>
      <c r="M161" s="51"/>
      <c r="N161" s="314" t="s">
        <v>29</v>
      </c>
      <c r="O161" s="314">
        <v>562</v>
      </c>
      <c r="P161" s="314" t="s">
        <v>713</v>
      </c>
      <c r="Q161" s="311">
        <v>0</v>
      </c>
      <c r="R161" s="311">
        <v>0</v>
      </c>
      <c r="S161" s="311">
        <v>0</v>
      </c>
      <c r="T161" s="311">
        <v>0</v>
      </c>
      <c r="U161" s="311">
        <v>0</v>
      </c>
      <c r="V161" s="311">
        <v>0</v>
      </c>
      <c r="W161" s="311">
        <v>0</v>
      </c>
      <c r="X161" s="311">
        <v>0</v>
      </c>
      <c r="Y161" s="309">
        <v>1</v>
      </c>
      <c r="Z161" s="311">
        <v>0</v>
      </c>
      <c r="AA161" s="311">
        <v>0</v>
      </c>
      <c r="AB161" s="311">
        <v>0</v>
      </c>
      <c r="AC161" s="311">
        <v>0</v>
      </c>
      <c r="AD161" s="311">
        <v>0</v>
      </c>
      <c r="AE161" s="311">
        <v>0</v>
      </c>
      <c r="AF161" s="311">
        <v>0</v>
      </c>
      <c r="AG161" s="311">
        <v>0</v>
      </c>
      <c r="AH161" s="311">
        <v>0</v>
      </c>
      <c r="AI161" s="311">
        <v>0</v>
      </c>
      <c r="AJ161" s="311">
        <v>0</v>
      </c>
      <c r="AK161" s="311">
        <v>0</v>
      </c>
      <c r="AL161" s="311">
        <v>0</v>
      </c>
      <c r="AM161" s="311">
        <v>0</v>
      </c>
      <c r="AN161" s="311">
        <v>0</v>
      </c>
      <c r="AO161" s="311">
        <v>0</v>
      </c>
      <c r="AP161" s="309">
        <v>0</v>
      </c>
      <c r="AQ161" s="309">
        <v>1</v>
      </c>
      <c r="AR161" s="311">
        <f t="shared" si="6"/>
        <v>1</v>
      </c>
      <c r="AS161" s="311">
        <f t="shared" si="7"/>
        <v>0</v>
      </c>
      <c r="AT161" s="311">
        <f t="shared" si="8"/>
        <v>1</v>
      </c>
      <c r="AU161" s="99"/>
      <c r="AX161" s="51"/>
    </row>
    <row r="162" spans="2:50" s="266" customFormat="1" x14ac:dyDescent="0.25">
      <c r="B162" s="403"/>
      <c r="C162" s="403"/>
      <c r="D162" s="403"/>
      <c r="E162" s="403"/>
      <c r="F162" s="403"/>
      <c r="G162" s="37"/>
      <c r="H162" s="428"/>
      <c r="I162" s="442">
        <v>43364.889675925922</v>
      </c>
      <c r="J162" s="428" t="s">
        <v>1</v>
      </c>
      <c r="K162" s="440">
        <v>1</v>
      </c>
      <c r="L162" s="287"/>
      <c r="M162" s="51"/>
      <c r="N162" s="312" t="s">
        <v>7</v>
      </c>
      <c r="O162" s="313">
        <v>166</v>
      </c>
      <c r="P162" s="214" t="s">
        <v>23</v>
      </c>
      <c r="Q162" s="309">
        <v>0</v>
      </c>
      <c r="R162" s="309"/>
      <c r="S162" s="309"/>
      <c r="T162" s="309">
        <v>0</v>
      </c>
      <c r="U162" s="309"/>
      <c r="V162" s="309"/>
      <c r="W162" s="405">
        <v>0</v>
      </c>
      <c r="X162" s="309">
        <v>0</v>
      </c>
      <c r="Y162" s="309">
        <v>0</v>
      </c>
      <c r="Z162" s="309">
        <v>0</v>
      </c>
      <c r="AA162" s="309">
        <v>0</v>
      </c>
      <c r="AB162" s="309">
        <v>0</v>
      </c>
      <c r="AC162" s="309">
        <v>0</v>
      </c>
      <c r="AD162" s="309">
        <v>0</v>
      </c>
      <c r="AE162" s="309">
        <v>0</v>
      </c>
      <c r="AF162" s="309">
        <v>0</v>
      </c>
      <c r="AG162" s="309">
        <v>0</v>
      </c>
      <c r="AH162" s="309"/>
      <c r="AI162" s="309"/>
      <c r="AJ162" s="309"/>
      <c r="AK162" s="309"/>
      <c r="AL162" s="405">
        <v>0</v>
      </c>
      <c r="AM162" s="405">
        <v>0</v>
      </c>
      <c r="AN162" s="309">
        <v>0</v>
      </c>
      <c r="AO162" s="309">
        <v>0</v>
      </c>
      <c r="AP162" s="309">
        <v>0</v>
      </c>
      <c r="AQ162" s="309">
        <v>0</v>
      </c>
      <c r="AR162" s="311">
        <f t="shared" si="6"/>
        <v>0</v>
      </c>
      <c r="AS162" s="311">
        <f t="shared" si="7"/>
        <v>0</v>
      </c>
      <c r="AT162" s="311">
        <f t="shared" si="8"/>
        <v>0</v>
      </c>
      <c r="AU162" s="99"/>
      <c r="AX162" s="51"/>
    </row>
    <row r="163" spans="2:50" s="266" customFormat="1" x14ac:dyDescent="0.25">
      <c r="B163" s="403"/>
      <c r="C163" s="403"/>
      <c r="D163" s="403"/>
      <c r="E163" s="403"/>
      <c r="F163" s="403"/>
      <c r="G163" s="37"/>
      <c r="H163" s="428"/>
      <c r="I163" s="442">
        <v>43370.701678240737</v>
      </c>
      <c r="J163" s="428" t="s">
        <v>1</v>
      </c>
      <c r="K163" s="440">
        <v>1</v>
      </c>
      <c r="L163" s="287"/>
      <c r="M163" s="51"/>
      <c r="N163" s="312" t="s">
        <v>39</v>
      </c>
      <c r="O163" s="313">
        <v>177</v>
      </c>
      <c r="P163" s="214" t="s">
        <v>130</v>
      </c>
      <c r="Q163" s="309">
        <v>0</v>
      </c>
      <c r="R163" s="309"/>
      <c r="S163" s="309"/>
      <c r="T163" s="309">
        <v>0</v>
      </c>
      <c r="U163" s="309"/>
      <c r="V163" s="309"/>
      <c r="W163" s="405">
        <v>0</v>
      </c>
      <c r="X163" s="309">
        <v>0</v>
      </c>
      <c r="Y163" s="309">
        <v>0</v>
      </c>
      <c r="Z163" s="309">
        <v>0</v>
      </c>
      <c r="AA163" s="309">
        <v>0</v>
      </c>
      <c r="AB163" s="309">
        <v>0</v>
      </c>
      <c r="AC163" s="309">
        <v>0</v>
      </c>
      <c r="AD163" s="309">
        <v>0</v>
      </c>
      <c r="AE163" s="309">
        <v>0</v>
      </c>
      <c r="AF163" s="309">
        <v>0</v>
      </c>
      <c r="AG163" s="309">
        <v>0</v>
      </c>
      <c r="AH163" s="309"/>
      <c r="AI163" s="309"/>
      <c r="AJ163" s="309"/>
      <c r="AK163" s="309"/>
      <c r="AL163" s="405">
        <v>0</v>
      </c>
      <c r="AM163" s="405">
        <v>0</v>
      </c>
      <c r="AN163" s="309">
        <v>0</v>
      </c>
      <c r="AO163" s="309">
        <v>0</v>
      </c>
      <c r="AP163" s="309">
        <v>0</v>
      </c>
      <c r="AQ163" s="309">
        <v>0</v>
      </c>
      <c r="AR163" s="311">
        <f t="shared" si="6"/>
        <v>0</v>
      </c>
      <c r="AS163" s="311">
        <f t="shared" si="7"/>
        <v>0</v>
      </c>
      <c r="AT163" s="311">
        <f t="shared" si="8"/>
        <v>0</v>
      </c>
      <c r="AU163" s="99"/>
      <c r="AX163" s="51"/>
    </row>
    <row r="164" spans="2:50" s="266" customFormat="1" x14ac:dyDescent="0.25">
      <c r="B164" s="403"/>
      <c r="C164" s="403"/>
      <c r="D164" s="403"/>
      <c r="E164" s="403"/>
      <c r="F164" s="403"/>
      <c r="G164" s="37"/>
      <c r="H164" s="428" t="s">
        <v>630</v>
      </c>
      <c r="I164" s="442">
        <v>43349.709247685183</v>
      </c>
      <c r="J164" s="428" t="s">
        <v>1</v>
      </c>
      <c r="K164" s="440">
        <v>1</v>
      </c>
      <c r="L164" s="287"/>
      <c r="M164" s="51"/>
      <c r="N164" s="289" t="s">
        <v>54</v>
      </c>
      <c r="O164" s="289">
        <v>452</v>
      </c>
      <c r="P164" s="289" t="s">
        <v>263</v>
      </c>
      <c r="Q164" s="309">
        <v>0</v>
      </c>
      <c r="R164" s="309"/>
      <c r="S164" s="309"/>
      <c r="T164" s="309">
        <v>0</v>
      </c>
      <c r="U164" s="309"/>
      <c r="V164" s="309"/>
      <c r="W164" s="405">
        <v>0</v>
      </c>
      <c r="X164" s="309">
        <v>0</v>
      </c>
      <c r="Y164" s="309">
        <v>0</v>
      </c>
      <c r="Z164" s="309">
        <v>0</v>
      </c>
      <c r="AA164" s="309">
        <v>0</v>
      </c>
      <c r="AB164" s="309">
        <v>0</v>
      </c>
      <c r="AC164" s="309">
        <v>0</v>
      </c>
      <c r="AD164" s="309">
        <v>0</v>
      </c>
      <c r="AE164" s="309">
        <v>0</v>
      </c>
      <c r="AF164" s="309">
        <v>0</v>
      </c>
      <c r="AG164" s="309">
        <v>0</v>
      </c>
      <c r="AH164" s="309"/>
      <c r="AI164" s="309"/>
      <c r="AJ164" s="309"/>
      <c r="AK164" s="309"/>
      <c r="AL164" s="405">
        <v>0</v>
      </c>
      <c r="AM164" s="405">
        <v>0</v>
      </c>
      <c r="AN164" s="309">
        <v>0</v>
      </c>
      <c r="AO164" s="309">
        <v>0</v>
      </c>
      <c r="AP164" s="309">
        <v>0</v>
      </c>
      <c r="AQ164" s="309">
        <v>0</v>
      </c>
      <c r="AR164" s="311">
        <f t="shared" si="6"/>
        <v>0</v>
      </c>
      <c r="AS164" s="311">
        <f t="shared" si="7"/>
        <v>0</v>
      </c>
      <c r="AT164" s="311">
        <f t="shared" si="8"/>
        <v>0</v>
      </c>
      <c r="AU164" s="99"/>
      <c r="AX164" s="51"/>
    </row>
    <row r="165" spans="2:50" s="266" customFormat="1" x14ac:dyDescent="0.25">
      <c r="B165" s="403"/>
      <c r="C165" s="403"/>
      <c r="D165" s="403"/>
      <c r="E165" s="403"/>
      <c r="F165" s="403"/>
      <c r="G165" s="37"/>
      <c r="H165" s="428"/>
      <c r="I165" s="442">
        <v>43362.749872685185</v>
      </c>
      <c r="J165" s="428" t="s">
        <v>1</v>
      </c>
      <c r="K165" s="440">
        <v>1</v>
      </c>
      <c r="L165" s="287"/>
      <c r="M165" s="51"/>
      <c r="N165" s="312" t="s">
        <v>65</v>
      </c>
      <c r="O165" s="313">
        <v>148</v>
      </c>
      <c r="P165" s="214" t="s">
        <v>66</v>
      </c>
      <c r="Q165" s="309">
        <v>0</v>
      </c>
      <c r="R165" s="309"/>
      <c r="S165" s="309"/>
      <c r="T165" s="309">
        <v>0</v>
      </c>
      <c r="U165" s="309"/>
      <c r="V165" s="309"/>
      <c r="W165" s="405">
        <v>0</v>
      </c>
      <c r="X165" s="309">
        <v>0</v>
      </c>
      <c r="Y165" s="309">
        <v>0</v>
      </c>
      <c r="Z165" s="309">
        <v>0</v>
      </c>
      <c r="AA165" s="309">
        <v>0</v>
      </c>
      <c r="AB165" s="309">
        <v>0</v>
      </c>
      <c r="AC165" s="309">
        <v>0</v>
      </c>
      <c r="AD165" s="309">
        <v>0</v>
      </c>
      <c r="AE165" s="309">
        <v>0</v>
      </c>
      <c r="AF165" s="309">
        <v>0</v>
      </c>
      <c r="AG165" s="309">
        <v>0</v>
      </c>
      <c r="AH165" s="309"/>
      <c r="AI165" s="309"/>
      <c r="AJ165" s="309"/>
      <c r="AK165" s="309"/>
      <c r="AL165" s="405">
        <v>0</v>
      </c>
      <c r="AM165" s="405">
        <v>0</v>
      </c>
      <c r="AN165" s="309">
        <v>0</v>
      </c>
      <c r="AO165" s="309">
        <v>0</v>
      </c>
      <c r="AP165" s="309">
        <v>0</v>
      </c>
      <c r="AQ165" s="309">
        <v>0</v>
      </c>
      <c r="AR165" s="311">
        <f t="shared" si="6"/>
        <v>0</v>
      </c>
      <c r="AS165" s="311">
        <f t="shared" si="7"/>
        <v>0</v>
      </c>
      <c r="AT165" s="311">
        <f t="shared" si="8"/>
        <v>0</v>
      </c>
      <c r="AU165" s="99"/>
      <c r="AX165" s="51"/>
    </row>
    <row r="166" spans="2:50" s="266" customFormat="1" x14ac:dyDescent="0.25">
      <c r="B166" s="403"/>
      <c r="C166" s="403"/>
      <c r="D166" s="403"/>
      <c r="E166" s="403"/>
      <c r="F166" s="403"/>
      <c r="G166" s="37"/>
      <c r="H166" s="428" t="s">
        <v>697</v>
      </c>
      <c r="I166" s="442">
        <v>43349.715590277781</v>
      </c>
      <c r="J166" s="428" t="s">
        <v>1</v>
      </c>
      <c r="K166" s="440">
        <v>1</v>
      </c>
      <c r="L166" s="287"/>
      <c r="M166" s="51"/>
      <c r="N166" s="312" t="s">
        <v>7</v>
      </c>
      <c r="O166" s="313">
        <v>171</v>
      </c>
      <c r="P166" s="214" t="s">
        <v>89</v>
      </c>
      <c r="Q166" s="309">
        <v>0</v>
      </c>
      <c r="R166" s="309"/>
      <c r="S166" s="309"/>
      <c r="T166" s="309">
        <v>0</v>
      </c>
      <c r="U166" s="309"/>
      <c r="V166" s="309"/>
      <c r="W166" s="405">
        <v>0</v>
      </c>
      <c r="X166" s="309">
        <v>0</v>
      </c>
      <c r="Y166" s="309">
        <v>0</v>
      </c>
      <c r="Z166" s="309">
        <v>0</v>
      </c>
      <c r="AA166" s="309">
        <v>0</v>
      </c>
      <c r="AB166" s="309">
        <v>0</v>
      </c>
      <c r="AC166" s="309">
        <v>0</v>
      </c>
      <c r="AD166" s="309">
        <v>0</v>
      </c>
      <c r="AE166" s="309">
        <v>0</v>
      </c>
      <c r="AF166" s="309">
        <v>0</v>
      </c>
      <c r="AG166" s="309">
        <v>0</v>
      </c>
      <c r="AH166" s="309"/>
      <c r="AI166" s="309"/>
      <c r="AJ166" s="309"/>
      <c r="AK166" s="309"/>
      <c r="AL166" s="405">
        <v>0</v>
      </c>
      <c r="AM166" s="405">
        <v>0</v>
      </c>
      <c r="AN166" s="309">
        <v>0</v>
      </c>
      <c r="AO166" s="309">
        <v>0</v>
      </c>
      <c r="AP166" s="309">
        <v>0</v>
      </c>
      <c r="AQ166" s="309">
        <v>0</v>
      </c>
      <c r="AR166" s="311">
        <f t="shared" si="6"/>
        <v>0</v>
      </c>
      <c r="AS166" s="311">
        <f t="shared" si="7"/>
        <v>0</v>
      </c>
      <c r="AT166" s="311">
        <f t="shared" si="8"/>
        <v>0</v>
      </c>
      <c r="AU166" s="99"/>
      <c r="AX166" s="51"/>
    </row>
    <row r="167" spans="2:50" s="266" customFormat="1" ht="36" x14ac:dyDescent="0.25">
      <c r="B167" s="403"/>
      <c r="C167" s="403"/>
      <c r="D167" s="403"/>
      <c r="E167" s="403"/>
      <c r="F167" s="403"/>
      <c r="G167" s="37"/>
      <c r="H167" s="428" t="s">
        <v>380</v>
      </c>
      <c r="I167" s="442">
        <v>43350.005567129629</v>
      </c>
      <c r="J167" s="428" t="s">
        <v>658</v>
      </c>
      <c r="K167" s="440">
        <v>1</v>
      </c>
      <c r="L167" s="287"/>
      <c r="M167" s="51"/>
      <c r="N167" s="289" t="s">
        <v>7</v>
      </c>
      <c r="O167" s="289">
        <v>384</v>
      </c>
      <c r="P167" s="214" t="s">
        <v>94</v>
      </c>
      <c r="Q167" s="309">
        <v>0</v>
      </c>
      <c r="R167" s="309"/>
      <c r="S167" s="309"/>
      <c r="T167" s="309">
        <v>0</v>
      </c>
      <c r="U167" s="309"/>
      <c r="V167" s="309"/>
      <c r="W167" s="405">
        <v>0</v>
      </c>
      <c r="X167" s="309">
        <v>0</v>
      </c>
      <c r="Y167" s="309">
        <v>0</v>
      </c>
      <c r="Z167" s="309">
        <v>0</v>
      </c>
      <c r="AA167" s="309">
        <v>0</v>
      </c>
      <c r="AB167" s="309">
        <v>0</v>
      </c>
      <c r="AC167" s="309">
        <v>0</v>
      </c>
      <c r="AD167" s="309">
        <v>0</v>
      </c>
      <c r="AE167" s="309">
        <v>0</v>
      </c>
      <c r="AF167" s="309">
        <v>0</v>
      </c>
      <c r="AG167" s="309">
        <v>0</v>
      </c>
      <c r="AH167" s="309"/>
      <c r="AI167" s="309"/>
      <c r="AJ167" s="309"/>
      <c r="AK167" s="309"/>
      <c r="AL167" s="405">
        <v>0</v>
      </c>
      <c r="AM167" s="405">
        <v>0</v>
      </c>
      <c r="AN167" s="309">
        <v>0</v>
      </c>
      <c r="AO167" s="309">
        <v>0</v>
      </c>
      <c r="AP167" s="309">
        <v>0</v>
      </c>
      <c r="AQ167" s="309">
        <v>0</v>
      </c>
      <c r="AR167" s="311">
        <f t="shared" si="6"/>
        <v>0</v>
      </c>
      <c r="AS167" s="311">
        <f t="shared" si="7"/>
        <v>0</v>
      </c>
      <c r="AT167" s="311">
        <f t="shared" si="8"/>
        <v>0</v>
      </c>
      <c r="AU167" s="99"/>
      <c r="AX167" s="51"/>
    </row>
    <row r="168" spans="2:50" s="266" customFormat="1" ht="24" x14ac:dyDescent="0.25">
      <c r="B168" s="403"/>
      <c r="C168" s="403"/>
      <c r="D168" s="403"/>
      <c r="E168" s="403"/>
      <c r="F168" s="403"/>
      <c r="G168" s="37"/>
      <c r="H168" s="428"/>
      <c r="I168" s="442">
        <v>43350.026828703703</v>
      </c>
      <c r="J168" s="428" t="s">
        <v>658</v>
      </c>
      <c r="K168" s="440">
        <v>1</v>
      </c>
      <c r="L168" s="287"/>
      <c r="M168" s="51"/>
      <c r="N168" s="312" t="s">
        <v>19</v>
      </c>
      <c r="O168" s="313">
        <v>109</v>
      </c>
      <c r="P168" s="214" t="s">
        <v>26</v>
      </c>
      <c r="Q168" s="309">
        <v>0</v>
      </c>
      <c r="R168" s="309"/>
      <c r="S168" s="309"/>
      <c r="T168" s="309">
        <v>0</v>
      </c>
      <c r="U168" s="309"/>
      <c r="V168" s="309"/>
      <c r="W168" s="405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>
        <v>0</v>
      </c>
      <c r="AG168" s="309">
        <v>0</v>
      </c>
      <c r="AH168" s="309"/>
      <c r="AI168" s="309"/>
      <c r="AJ168" s="309"/>
      <c r="AK168" s="309"/>
      <c r="AL168" s="405">
        <v>0</v>
      </c>
      <c r="AM168" s="405">
        <v>0</v>
      </c>
      <c r="AN168" s="309">
        <v>0</v>
      </c>
      <c r="AO168" s="309">
        <v>0</v>
      </c>
      <c r="AP168" s="309">
        <v>0</v>
      </c>
      <c r="AQ168" s="309">
        <v>0</v>
      </c>
      <c r="AR168" s="311">
        <f t="shared" si="6"/>
        <v>0</v>
      </c>
      <c r="AS168" s="311">
        <f t="shared" si="7"/>
        <v>0</v>
      </c>
      <c r="AT168" s="311">
        <f t="shared" si="8"/>
        <v>0</v>
      </c>
      <c r="AU168" s="99"/>
      <c r="AX168" s="51"/>
    </row>
    <row r="169" spans="2:50" s="266" customFormat="1" x14ac:dyDescent="0.25">
      <c r="B169" s="403"/>
      <c r="C169" s="403"/>
      <c r="D169" s="403"/>
      <c r="E169" s="403"/>
      <c r="F169" s="403"/>
      <c r="G169" s="37"/>
      <c r="H169" s="428"/>
      <c r="I169" s="442">
        <v>43364.052708333336</v>
      </c>
      <c r="J169" s="428" t="s">
        <v>1</v>
      </c>
      <c r="K169" s="440">
        <v>1</v>
      </c>
      <c r="L169" s="287"/>
      <c r="M169" s="51"/>
      <c r="N169" s="312" t="s">
        <v>39</v>
      </c>
      <c r="O169" s="313">
        <v>179</v>
      </c>
      <c r="P169" s="214" t="s">
        <v>47</v>
      </c>
      <c r="Q169" s="309">
        <v>0</v>
      </c>
      <c r="R169" s="309"/>
      <c r="S169" s="309"/>
      <c r="T169" s="309">
        <v>0</v>
      </c>
      <c r="U169" s="309"/>
      <c r="V169" s="309"/>
      <c r="W169" s="405">
        <v>0</v>
      </c>
      <c r="X169" s="309">
        <v>0</v>
      </c>
      <c r="Y169" s="309">
        <v>0</v>
      </c>
      <c r="Z169" s="309">
        <v>0</v>
      </c>
      <c r="AA169" s="309">
        <v>0</v>
      </c>
      <c r="AB169" s="309">
        <v>0</v>
      </c>
      <c r="AC169" s="309">
        <v>0</v>
      </c>
      <c r="AD169" s="309">
        <v>0</v>
      </c>
      <c r="AE169" s="309">
        <v>0</v>
      </c>
      <c r="AF169" s="309">
        <v>0</v>
      </c>
      <c r="AG169" s="309">
        <v>0</v>
      </c>
      <c r="AH169" s="309"/>
      <c r="AI169" s="309"/>
      <c r="AJ169" s="309"/>
      <c r="AK169" s="309"/>
      <c r="AL169" s="405">
        <v>0</v>
      </c>
      <c r="AM169" s="405">
        <v>0</v>
      </c>
      <c r="AN169" s="309">
        <v>0</v>
      </c>
      <c r="AO169" s="309">
        <v>0</v>
      </c>
      <c r="AP169" s="309">
        <v>0</v>
      </c>
      <c r="AQ169" s="309">
        <v>0</v>
      </c>
      <c r="AR169" s="311">
        <f t="shared" si="6"/>
        <v>0</v>
      </c>
      <c r="AS169" s="311">
        <f t="shared" si="7"/>
        <v>0</v>
      </c>
      <c r="AT169" s="311">
        <f t="shared" si="8"/>
        <v>0</v>
      </c>
      <c r="AU169" s="99"/>
      <c r="AX169" s="51"/>
    </row>
    <row r="170" spans="2:50" s="266" customFormat="1" ht="24" x14ac:dyDescent="0.25">
      <c r="B170" s="403"/>
      <c r="C170" s="403"/>
      <c r="D170" s="403"/>
      <c r="E170" s="403"/>
      <c r="F170" s="403"/>
      <c r="G170" s="37"/>
      <c r="H170" s="428" t="s">
        <v>656</v>
      </c>
      <c r="I170" s="442">
        <v>43350.679768518516</v>
      </c>
      <c r="J170" s="428" t="s">
        <v>2</v>
      </c>
      <c r="K170" s="440">
        <v>1</v>
      </c>
      <c r="L170" s="287"/>
      <c r="M170" s="51"/>
      <c r="N170" s="289" t="s">
        <v>7</v>
      </c>
      <c r="O170" s="289">
        <v>245</v>
      </c>
      <c r="P170" s="214" t="s">
        <v>148</v>
      </c>
      <c r="Q170" s="309">
        <v>0</v>
      </c>
      <c r="R170" s="309"/>
      <c r="S170" s="309"/>
      <c r="T170" s="309">
        <v>0</v>
      </c>
      <c r="U170" s="309"/>
      <c r="V170" s="309"/>
      <c r="W170" s="405">
        <v>0</v>
      </c>
      <c r="X170" s="309">
        <v>0</v>
      </c>
      <c r="Y170" s="309">
        <v>0</v>
      </c>
      <c r="Z170" s="309">
        <v>0</v>
      </c>
      <c r="AA170" s="309">
        <v>0</v>
      </c>
      <c r="AB170" s="309">
        <v>0</v>
      </c>
      <c r="AC170" s="309">
        <v>0</v>
      </c>
      <c r="AD170" s="309">
        <v>0</v>
      </c>
      <c r="AE170" s="309">
        <v>0</v>
      </c>
      <c r="AF170" s="309">
        <v>0</v>
      </c>
      <c r="AG170" s="309">
        <v>0</v>
      </c>
      <c r="AH170" s="309"/>
      <c r="AI170" s="309"/>
      <c r="AJ170" s="309"/>
      <c r="AK170" s="309"/>
      <c r="AL170" s="405">
        <v>0</v>
      </c>
      <c r="AM170" s="405">
        <v>0</v>
      </c>
      <c r="AN170" s="309">
        <v>0</v>
      </c>
      <c r="AO170" s="309">
        <v>0</v>
      </c>
      <c r="AP170" s="309">
        <v>0</v>
      </c>
      <c r="AQ170" s="309">
        <v>0</v>
      </c>
      <c r="AR170" s="311">
        <f t="shared" si="6"/>
        <v>0</v>
      </c>
      <c r="AS170" s="311">
        <f t="shared" si="7"/>
        <v>0</v>
      </c>
      <c r="AT170" s="311">
        <f t="shared" si="8"/>
        <v>0</v>
      </c>
      <c r="AU170" s="99"/>
      <c r="AX170" s="51"/>
    </row>
    <row r="171" spans="2:50" s="266" customFormat="1" x14ac:dyDescent="0.25">
      <c r="B171" s="403"/>
      <c r="C171" s="403"/>
      <c r="D171" s="403"/>
      <c r="E171" s="403"/>
      <c r="F171" s="403"/>
      <c r="G171" s="37"/>
      <c r="H171" s="428" t="s">
        <v>698</v>
      </c>
      <c r="I171" s="442">
        <v>43350.74490740741</v>
      </c>
      <c r="J171" s="428" t="s">
        <v>560</v>
      </c>
      <c r="K171" s="440">
        <v>1</v>
      </c>
      <c r="L171" s="287"/>
      <c r="M171" s="51"/>
      <c r="N171" s="289" t="s">
        <v>54</v>
      </c>
      <c r="O171" s="289">
        <v>249</v>
      </c>
      <c r="P171" s="214" t="s">
        <v>167</v>
      </c>
      <c r="Q171" s="309">
        <v>0</v>
      </c>
      <c r="R171" s="309"/>
      <c r="S171" s="309"/>
      <c r="T171" s="309">
        <v>0</v>
      </c>
      <c r="U171" s="309"/>
      <c r="V171" s="309"/>
      <c r="W171" s="405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>
        <v>0</v>
      </c>
      <c r="AG171" s="309">
        <v>0</v>
      </c>
      <c r="AH171" s="309"/>
      <c r="AI171" s="309"/>
      <c r="AJ171" s="309"/>
      <c r="AK171" s="309"/>
      <c r="AL171" s="405">
        <v>0</v>
      </c>
      <c r="AM171" s="405">
        <v>0</v>
      </c>
      <c r="AN171" s="309">
        <v>0</v>
      </c>
      <c r="AO171" s="309">
        <v>0</v>
      </c>
      <c r="AP171" s="309">
        <v>0</v>
      </c>
      <c r="AQ171" s="309">
        <v>0</v>
      </c>
      <c r="AR171" s="311">
        <f t="shared" si="6"/>
        <v>0</v>
      </c>
      <c r="AS171" s="311">
        <f t="shared" si="7"/>
        <v>0</v>
      </c>
      <c r="AT171" s="311">
        <f t="shared" si="8"/>
        <v>0</v>
      </c>
      <c r="AU171" s="99"/>
      <c r="AX171" s="51"/>
    </row>
    <row r="172" spans="2:50" s="266" customFormat="1" ht="24" x14ac:dyDescent="0.25">
      <c r="B172" s="403"/>
      <c r="C172" s="403"/>
      <c r="D172" s="403"/>
      <c r="E172" s="403"/>
      <c r="F172" s="403"/>
      <c r="G172" s="37"/>
      <c r="H172" s="428"/>
      <c r="I172" s="442">
        <v>43361.569351851853</v>
      </c>
      <c r="J172" s="428" t="s">
        <v>1</v>
      </c>
      <c r="K172" s="440">
        <v>1</v>
      </c>
      <c r="L172" s="287"/>
      <c r="M172" s="51"/>
      <c r="N172" s="289" t="s">
        <v>109</v>
      </c>
      <c r="O172" s="289">
        <v>116</v>
      </c>
      <c r="P172" s="214" t="s">
        <v>178</v>
      </c>
      <c r="Q172" s="309">
        <v>0</v>
      </c>
      <c r="R172" s="309"/>
      <c r="S172" s="309"/>
      <c r="T172" s="309">
        <v>0</v>
      </c>
      <c r="U172" s="309"/>
      <c r="V172" s="309"/>
      <c r="W172" s="405">
        <v>0</v>
      </c>
      <c r="X172" s="309">
        <v>0</v>
      </c>
      <c r="Y172" s="309">
        <v>0</v>
      </c>
      <c r="Z172" s="309">
        <v>0</v>
      </c>
      <c r="AA172" s="309">
        <v>0</v>
      </c>
      <c r="AB172" s="309">
        <v>0</v>
      </c>
      <c r="AC172" s="309">
        <v>0</v>
      </c>
      <c r="AD172" s="309">
        <v>0</v>
      </c>
      <c r="AE172" s="309">
        <v>0</v>
      </c>
      <c r="AF172" s="309">
        <v>0</v>
      </c>
      <c r="AG172" s="309">
        <v>0</v>
      </c>
      <c r="AH172" s="309"/>
      <c r="AI172" s="309"/>
      <c r="AJ172" s="309"/>
      <c r="AK172" s="309"/>
      <c r="AL172" s="405">
        <v>0</v>
      </c>
      <c r="AM172" s="405">
        <v>0</v>
      </c>
      <c r="AN172" s="309">
        <v>0</v>
      </c>
      <c r="AO172" s="309">
        <v>0</v>
      </c>
      <c r="AP172" s="309">
        <v>0</v>
      </c>
      <c r="AQ172" s="309">
        <v>0</v>
      </c>
      <c r="AR172" s="311">
        <f t="shared" si="6"/>
        <v>0</v>
      </c>
      <c r="AS172" s="311">
        <f t="shared" si="7"/>
        <v>0</v>
      </c>
      <c r="AT172" s="311">
        <f t="shared" si="8"/>
        <v>0</v>
      </c>
      <c r="AU172" s="99"/>
      <c r="AX172" s="51"/>
    </row>
    <row r="173" spans="2:50" s="266" customFormat="1" ht="36" x14ac:dyDescent="0.25">
      <c r="B173" s="403"/>
      <c r="C173" s="403"/>
      <c r="D173" s="403"/>
      <c r="E173" s="403"/>
      <c r="F173" s="403"/>
      <c r="G173" s="37"/>
      <c r="H173" s="428" t="s">
        <v>477</v>
      </c>
      <c r="I173" s="442">
        <v>43350.822662037041</v>
      </c>
      <c r="J173" s="428" t="s">
        <v>1</v>
      </c>
      <c r="K173" s="440">
        <v>1</v>
      </c>
      <c r="L173" s="287"/>
      <c r="M173" s="51"/>
      <c r="N173" s="312" t="s">
        <v>113</v>
      </c>
      <c r="O173" s="313">
        <v>119</v>
      </c>
      <c r="P173" s="214" t="s">
        <v>114</v>
      </c>
      <c r="Q173" s="309">
        <v>0</v>
      </c>
      <c r="R173" s="309"/>
      <c r="S173" s="309"/>
      <c r="T173" s="309">
        <v>0</v>
      </c>
      <c r="U173" s="309"/>
      <c r="V173" s="309"/>
      <c r="W173" s="405">
        <v>0</v>
      </c>
      <c r="X173" s="309">
        <v>0</v>
      </c>
      <c r="Y173" s="309">
        <v>0</v>
      </c>
      <c r="Z173" s="309">
        <v>0</v>
      </c>
      <c r="AA173" s="309">
        <v>0</v>
      </c>
      <c r="AB173" s="309">
        <v>0</v>
      </c>
      <c r="AC173" s="309">
        <v>0</v>
      </c>
      <c r="AD173" s="309">
        <v>0</v>
      </c>
      <c r="AE173" s="309">
        <v>0</v>
      </c>
      <c r="AF173" s="309">
        <v>0</v>
      </c>
      <c r="AG173" s="309">
        <v>0</v>
      </c>
      <c r="AH173" s="309"/>
      <c r="AI173" s="309"/>
      <c r="AJ173" s="309"/>
      <c r="AK173" s="309"/>
      <c r="AL173" s="405">
        <v>0</v>
      </c>
      <c r="AM173" s="405">
        <v>0</v>
      </c>
      <c r="AN173" s="309">
        <v>0</v>
      </c>
      <c r="AO173" s="309">
        <v>0</v>
      </c>
      <c r="AP173" s="309">
        <v>0</v>
      </c>
      <c r="AQ173" s="309">
        <v>0</v>
      </c>
      <c r="AR173" s="311">
        <f t="shared" si="6"/>
        <v>0</v>
      </c>
      <c r="AS173" s="311">
        <f t="shared" si="7"/>
        <v>0</v>
      </c>
      <c r="AT173" s="311">
        <f t="shared" si="8"/>
        <v>0</v>
      </c>
      <c r="AU173" s="99"/>
      <c r="AX173" s="51"/>
    </row>
    <row r="174" spans="2:50" s="266" customFormat="1" x14ac:dyDescent="0.25">
      <c r="B174" s="403"/>
      <c r="C174" s="403"/>
      <c r="D174" s="403"/>
      <c r="E174" s="403"/>
      <c r="F174" s="403"/>
      <c r="G174" s="37"/>
      <c r="H174" s="428" t="s">
        <v>640</v>
      </c>
      <c r="I174" s="442">
        <v>43351.551516203705</v>
      </c>
      <c r="J174" s="428" t="s">
        <v>1</v>
      </c>
      <c r="K174" s="440">
        <v>1</v>
      </c>
      <c r="L174" s="287"/>
      <c r="M174" s="51"/>
      <c r="N174" s="312" t="s">
        <v>71</v>
      </c>
      <c r="O174" s="313">
        <v>125</v>
      </c>
      <c r="P174" s="214" t="s">
        <v>111</v>
      </c>
      <c r="Q174" s="309">
        <v>0</v>
      </c>
      <c r="R174" s="309"/>
      <c r="S174" s="309"/>
      <c r="T174" s="309">
        <v>0</v>
      </c>
      <c r="U174" s="309"/>
      <c r="V174" s="309"/>
      <c r="W174" s="405">
        <v>0</v>
      </c>
      <c r="X174" s="309">
        <v>0</v>
      </c>
      <c r="Y174" s="309">
        <v>0</v>
      </c>
      <c r="Z174" s="309">
        <v>0</v>
      </c>
      <c r="AA174" s="309">
        <v>0</v>
      </c>
      <c r="AB174" s="309">
        <v>0</v>
      </c>
      <c r="AC174" s="309">
        <v>0</v>
      </c>
      <c r="AD174" s="309">
        <v>0</v>
      </c>
      <c r="AE174" s="309">
        <v>0</v>
      </c>
      <c r="AF174" s="309">
        <v>0</v>
      </c>
      <c r="AG174" s="309">
        <v>0</v>
      </c>
      <c r="AH174" s="309"/>
      <c r="AI174" s="309"/>
      <c r="AJ174" s="309"/>
      <c r="AK174" s="309"/>
      <c r="AL174" s="405">
        <v>0</v>
      </c>
      <c r="AM174" s="405">
        <v>0</v>
      </c>
      <c r="AN174" s="309">
        <v>0</v>
      </c>
      <c r="AO174" s="309">
        <v>0</v>
      </c>
      <c r="AP174" s="309">
        <v>0</v>
      </c>
      <c r="AQ174" s="309">
        <v>0</v>
      </c>
      <c r="AR174" s="311">
        <f t="shared" si="6"/>
        <v>0</v>
      </c>
      <c r="AS174" s="311">
        <f t="shared" si="7"/>
        <v>0</v>
      </c>
      <c r="AT174" s="311">
        <f t="shared" si="8"/>
        <v>0</v>
      </c>
      <c r="AU174" s="99"/>
      <c r="AX174" s="51"/>
    </row>
    <row r="175" spans="2:50" s="266" customFormat="1" x14ac:dyDescent="0.25">
      <c r="B175" s="403"/>
      <c r="C175" s="403"/>
      <c r="D175" s="403"/>
      <c r="E175" s="403"/>
      <c r="F175" s="403"/>
      <c r="G175" s="37"/>
      <c r="H175" s="428"/>
      <c r="I175" s="442">
        <v>43362.634166666663</v>
      </c>
      <c r="J175" s="428" t="s">
        <v>1</v>
      </c>
      <c r="K175" s="440">
        <v>1</v>
      </c>
      <c r="L175" s="287"/>
      <c r="M175" s="51"/>
      <c r="N175" s="312" t="s">
        <v>75</v>
      </c>
      <c r="O175" s="313">
        <v>129</v>
      </c>
      <c r="P175" s="214" t="s">
        <v>76</v>
      </c>
      <c r="Q175" s="309">
        <v>0</v>
      </c>
      <c r="R175" s="309"/>
      <c r="S175" s="309"/>
      <c r="T175" s="309">
        <v>0</v>
      </c>
      <c r="U175" s="309"/>
      <c r="V175" s="309"/>
      <c r="W175" s="405">
        <v>0</v>
      </c>
      <c r="X175" s="309">
        <v>0</v>
      </c>
      <c r="Y175" s="309">
        <v>0</v>
      </c>
      <c r="Z175" s="309">
        <v>0</v>
      </c>
      <c r="AA175" s="309">
        <v>0</v>
      </c>
      <c r="AB175" s="309">
        <v>0</v>
      </c>
      <c r="AC175" s="309">
        <v>0</v>
      </c>
      <c r="AD175" s="309">
        <v>0</v>
      </c>
      <c r="AE175" s="309">
        <v>0</v>
      </c>
      <c r="AF175" s="309">
        <v>0</v>
      </c>
      <c r="AG175" s="309">
        <v>0</v>
      </c>
      <c r="AH175" s="309"/>
      <c r="AI175" s="309"/>
      <c r="AJ175" s="309"/>
      <c r="AK175" s="309"/>
      <c r="AL175" s="405">
        <v>0</v>
      </c>
      <c r="AM175" s="405">
        <v>0</v>
      </c>
      <c r="AN175" s="309">
        <v>0</v>
      </c>
      <c r="AO175" s="309">
        <v>0</v>
      </c>
      <c r="AP175" s="309">
        <v>0</v>
      </c>
      <c r="AQ175" s="309">
        <v>0</v>
      </c>
      <c r="AR175" s="311">
        <f t="shared" si="6"/>
        <v>0</v>
      </c>
      <c r="AS175" s="311">
        <f t="shared" si="7"/>
        <v>0</v>
      </c>
      <c r="AT175" s="311">
        <f t="shared" si="8"/>
        <v>0</v>
      </c>
      <c r="AU175" s="99"/>
      <c r="AX175" s="51"/>
    </row>
    <row r="176" spans="2:50" s="266" customFormat="1" ht="24" x14ac:dyDescent="0.25">
      <c r="B176" s="403"/>
      <c r="C176" s="403"/>
      <c r="D176" s="403"/>
      <c r="E176" s="403"/>
      <c r="F176" s="403"/>
      <c r="G176" s="37"/>
      <c r="H176" s="428" t="s">
        <v>382</v>
      </c>
      <c r="I176" s="442">
        <v>43351.615706018521</v>
      </c>
      <c r="J176" s="428" t="s">
        <v>1</v>
      </c>
      <c r="K176" s="440">
        <v>1</v>
      </c>
      <c r="L176" s="287"/>
      <c r="M176" s="51"/>
      <c r="N176" s="312" t="s">
        <v>17</v>
      </c>
      <c r="O176" s="313">
        <v>185</v>
      </c>
      <c r="P176" s="214" t="s">
        <v>18</v>
      </c>
      <c r="Q176" s="309">
        <v>0</v>
      </c>
      <c r="R176" s="309"/>
      <c r="S176" s="309"/>
      <c r="T176" s="309">
        <v>0</v>
      </c>
      <c r="U176" s="309"/>
      <c r="V176" s="309"/>
      <c r="W176" s="405">
        <v>0</v>
      </c>
      <c r="X176" s="309">
        <v>0</v>
      </c>
      <c r="Y176" s="309">
        <v>0</v>
      </c>
      <c r="Z176" s="309">
        <v>0</v>
      </c>
      <c r="AA176" s="309">
        <v>0</v>
      </c>
      <c r="AB176" s="309">
        <v>0</v>
      </c>
      <c r="AC176" s="309">
        <v>0</v>
      </c>
      <c r="AD176" s="309">
        <v>0</v>
      </c>
      <c r="AE176" s="309">
        <v>0</v>
      </c>
      <c r="AF176" s="309">
        <v>0</v>
      </c>
      <c r="AG176" s="309">
        <v>0</v>
      </c>
      <c r="AH176" s="309"/>
      <c r="AI176" s="309"/>
      <c r="AJ176" s="309"/>
      <c r="AK176" s="309"/>
      <c r="AL176" s="405">
        <v>0</v>
      </c>
      <c r="AM176" s="405">
        <v>0</v>
      </c>
      <c r="AN176" s="309">
        <v>0</v>
      </c>
      <c r="AO176" s="309">
        <v>0</v>
      </c>
      <c r="AP176" s="309">
        <v>0</v>
      </c>
      <c r="AQ176" s="309">
        <v>0</v>
      </c>
      <c r="AR176" s="311">
        <f t="shared" si="6"/>
        <v>0</v>
      </c>
      <c r="AS176" s="311">
        <f t="shared" si="7"/>
        <v>0</v>
      </c>
      <c r="AT176" s="311">
        <f t="shared" si="8"/>
        <v>0</v>
      </c>
      <c r="AU176" s="99"/>
      <c r="AX176" s="51"/>
    </row>
    <row r="177" spans="2:50" s="266" customFormat="1" x14ac:dyDescent="0.25">
      <c r="B177" s="403"/>
      <c r="C177" s="403"/>
      <c r="D177" s="403"/>
      <c r="E177" s="403"/>
      <c r="F177" s="403"/>
      <c r="G177" s="37"/>
      <c r="H177" s="428"/>
      <c r="I177" s="442">
        <v>43358.662673611114</v>
      </c>
      <c r="J177" s="428" t="s">
        <v>1</v>
      </c>
      <c r="K177" s="440">
        <v>1</v>
      </c>
      <c r="L177" s="287"/>
      <c r="M177" s="51"/>
      <c r="N177" s="312" t="s">
        <v>7</v>
      </c>
      <c r="O177" s="313">
        <v>307</v>
      </c>
      <c r="P177" s="214" t="s">
        <v>8</v>
      </c>
      <c r="Q177" s="309">
        <v>0</v>
      </c>
      <c r="R177" s="309"/>
      <c r="S177" s="309"/>
      <c r="T177" s="309">
        <v>0</v>
      </c>
      <c r="U177" s="309"/>
      <c r="V177" s="309"/>
      <c r="W177" s="405">
        <v>0</v>
      </c>
      <c r="X177" s="309">
        <v>0</v>
      </c>
      <c r="Y177" s="309">
        <v>0</v>
      </c>
      <c r="Z177" s="309">
        <v>0</v>
      </c>
      <c r="AA177" s="309">
        <v>0</v>
      </c>
      <c r="AB177" s="309">
        <v>0</v>
      </c>
      <c r="AC177" s="309">
        <v>0</v>
      </c>
      <c r="AD177" s="309">
        <v>0</v>
      </c>
      <c r="AE177" s="309">
        <v>0</v>
      </c>
      <c r="AF177" s="309">
        <v>0</v>
      </c>
      <c r="AG177" s="309">
        <v>0</v>
      </c>
      <c r="AH177" s="309"/>
      <c r="AI177" s="309"/>
      <c r="AJ177" s="309"/>
      <c r="AK177" s="309"/>
      <c r="AL177" s="405">
        <v>0</v>
      </c>
      <c r="AM177" s="405">
        <v>0</v>
      </c>
      <c r="AN177" s="309">
        <v>0</v>
      </c>
      <c r="AO177" s="309">
        <v>0</v>
      </c>
      <c r="AP177" s="309">
        <v>0</v>
      </c>
      <c r="AQ177" s="309">
        <v>0</v>
      </c>
      <c r="AR177" s="311">
        <f t="shared" si="6"/>
        <v>0</v>
      </c>
      <c r="AS177" s="311">
        <f t="shared" si="7"/>
        <v>0</v>
      </c>
      <c r="AT177" s="311">
        <f t="shared" si="8"/>
        <v>0</v>
      </c>
      <c r="AU177" s="99"/>
      <c r="AX177" s="51"/>
    </row>
    <row r="178" spans="2:50" s="266" customFormat="1" x14ac:dyDescent="0.25">
      <c r="B178" s="403"/>
      <c r="C178" s="403"/>
      <c r="D178" s="403"/>
      <c r="E178" s="403"/>
      <c r="F178" s="403"/>
      <c r="G178" s="37"/>
      <c r="H178" s="428"/>
      <c r="I178" s="442">
        <v>43365.702581018515</v>
      </c>
      <c r="J178" s="428" t="s">
        <v>1</v>
      </c>
      <c r="K178" s="440">
        <v>1</v>
      </c>
      <c r="L178" s="287"/>
      <c r="M178" s="51"/>
      <c r="N178" s="289" t="s">
        <v>260</v>
      </c>
      <c r="O178" s="289">
        <v>450</v>
      </c>
      <c r="P178" s="289" t="s">
        <v>261</v>
      </c>
      <c r="Q178" s="309">
        <v>0</v>
      </c>
      <c r="R178" s="309"/>
      <c r="S178" s="309"/>
      <c r="T178" s="309">
        <v>0</v>
      </c>
      <c r="U178" s="309"/>
      <c r="V178" s="309"/>
      <c r="W178" s="405">
        <v>0</v>
      </c>
      <c r="X178" s="309">
        <v>0</v>
      </c>
      <c r="Y178" s="309">
        <v>0</v>
      </c>
      <c r="Z178" s="309">
        <v>0</v>
      </c>
      <c r="AA178" s="309">
        <v>0</v>
      </c>
      <c r="AB178" s="309">
        <v>0</v>
      </c>
      <c r="AC178" s="309">
        <v>0</v>
      </c>
      <c r="AD178" s="309">
        <v>0</v>
      </c>
      <c r="AE178" s="309">
        <v>0</v>
      </c>
      <c r="AF178" s="309">
        <v>0</v>
      </c>
      <c r="AG178" s="309">
        <v>0</v>
      </c>
      <c r="AH178" s="309"/>
      <c r="AI178" s="309"/>
      <c r="AJ178" s="309"/>
      <c r="AK178" s="309"/>
      <c r="AL178" s="405">
        <v>0</v>
      </c>
      <c r="AM178" s="405">
        <v>0</v>
      </c>
      <c r="AN178" s="309">
        <v>0</v>
      </c>
      <c r="AO178" s="309">
        <v>0</v>
      </c>
      <c r="AP178" s="309">
        <v>0</v>
      </c>
      <c r="AQ178" s="309">
        <v>0</v>
      </c>
      <c r="AR178" s="311">
        <f t="shared" si="6"/>
        <v>0</v>
      </c>
      <c r="AS178" s="311">
        <f t="shared" si="7"/>
        <v>0</v>
      </c>
      <c r="AT178" s="311">
        <f t="shared" si="8"/>
        <v>0</v>
      </c>
      <c r="AU178" s="99"/>
      <c r="AX178" s="51"/>
    </row>
    <row r="179" spans="2:50" s="266" customFormat="1" x14ac:dyDescent="0.25">
      <c r="B179" s="403"/>
      <c r="C179" s="403"/>
      <c r="D179" s="403"/>
      <c r="E179" s="403"/>
      <c r="F179" s="403"/>
      <c r="G179" s="37"/>
      <c r="H179" s="428"/>
      <c r="I179" s="442">
        <v>43365.719247685185</v>
      </c>
      <c r="J179" s="428" t="s">
        <v>1</v>
      </c>
      <c r="K179" s="440">
        <v>1</v>
      </c>
      <c r="L179" s="287"/>
      <c r="M179" s="51"/>
      <c r="N179" s="312" t="s">
        <v>116</v>
      </c>
      <c r="O179" s="313">
        <v>118</v>
      </c>
      <c r="P179" s="214" t="s">
        <v>117</v>
      </c>
      <c r="Q179" s="309">
        <v>0</v>
      </c>
      <c r="R179" s="309"/>
      <c r="S179" s="309"/>
      <c r="T179" s="309">
        <v>0</v>
      </c>
      <c r="U179" s="309"/>
      <c r="V179" s="309"/>
      <c r="W179" s="405">
        <v>0</v>
      </c>
      <c r="X179" s="309">
        <v>0</v>
      </c>
      <c r="Y179" s="309">
        <v>0</v>
      </c>
      <c r="Z179" s="309">
        <v>0</v>
      </c>
      <c r="AA179" s="309">
        <v>0</v>
      </c>
      <c r="AB179" s="309">
        <v>0</v>
      </c>
      <c r="AC179" s="309">
        <v>0</v>
      </c>
      <c r="AD179" s="309">
        <v>0</v>
      </c>
      <c r="AE179" s="309">
        <v>0</v>
      </c>
      <c r="AF179" s="309">
        <v>0</v>
      </c>
      <c r="AG179" s="309">
        <v>0</v>
      </c>
      <c r="AH179" s="309"/>
      <c r="AI179" s="309"/>
      <c r="AJ179" s="309"/>
      <c r="AK179" s="309"/>
      <c r="AL179" s="405">
        <v>0</v>
      </c>
      <c r="AM179" s="405">
        <v>0</v>
      </c>
      <c r="AN179" s="309">
        <v>0</v>
      </c>
      <c r="AO179" s="309">
        <v>0</v>
      </c>
      <c r="AP179" s="309">
        <v>0</v>
      </c>
      <c r="AQ179" s="309">
        <v>0</v>
      </c>
      <c r="AR179" s="311">
        <f t="shared" si="6"/>
        <v>0</v>
      </c>
      <c r="AS179" s="311">
        <f t="shared" si="7"/>
        <v>0</v>
      </c>
      <c r="AT179" s="311">
        <f t="shared" si="8"/>
        <v>0</v>
      </c>
      <c r="AU179" s="99"/>
      <c r="AX179" s="51"/>
    </row>
    <row r="180" spans="2:50" s="266" customFormat="1" x14ac:dyDescent="0.25">
      <c r="B180" s="403"/>
      <c r="C180" s="403"/>
      <c r="D180" s="403"/>
      <c r="E180" s="403"/>
      <c r="F180" s="403"/>
      <c r="G180" s="37"/>
      <c r="H180" s="428"/>
      <c r="I180" s="442">
        <v>43372.793819444443</v>
      </c>
      <c r="J180" s="428" t="s">
        <v>1</v>
      </c>
      <c r="K180" s="440">
        <v>1</v>
      </c>
      <c r="L180" s="287"/>
      <c r="M180" s="51"/>
      <c r="N180" s="289" t="s">
        <v>124</v>
      </c>
      <c r="O180" s="289">
        <v>124</v>
      </c>
      <c r="P180" s="214" t="s">
        <v>125</v>
      </c>
      <c r="Q180" s="309">
        <v>0</v>
      </c>
      <c r="R180" s="309"/>
      <c r="S180" s="309"/>
      <c r="T180" s="309">
        <v>0</v>
      </c>
      <c r="U180" s="309"/>
      <c r="V180" s="309"/>
      <c r="W180" s="405">
        <v>0</v>
      </c>
      <c r="X180" s="309">
        <v>0</v>
      </c>
      <c r="Y180" s="309">
        <v>0</v>
      </c>
      <c r="Z180" s="309">
        <v>0</v>
      </c>
      <c r="AA180" s="309">
        <v>0</v>
      </c>
      <c r="AB180" s="309">
        <v>0</v>
      </c>
      <c r="AC180" s="309">
        <v>0</v>
      </c>
      <c r="AD180" s="309">
        <v>0</v>
      </c>
      <c r="AE180" s="309">
        <v>0</v>
      </c>
      <c r="AF180" s="309">
        <v>0</v>
      </c>
      <c r="AG180" s="309">
        <v>0</v>
      </c>
      <c r="AH180" s="309"/>
      <c r="AI180" s="309"/>
      <c r="AJ180" s="309"/>
      <c r="AK180" s="309"/>
      <c r="AL180" s="405">
        <v>0</v>
      </c>
      <c r="AM180" s="405">
        <v>0</v>
      </c>
      <c r="AN180" s="309">
        <v>0</v>
      </c>
      <c r="AO180" s="309">
        <v>0</v>
      </c>
      <c r="AP180" s="309">
        <v>0</v>
      </c>
      <c r="AQ180" s="309">
        <v>0</v>
      </c>
      <c r="AR180" s="311">
        <f t="shared" si="6"/>
        <v>0</v>
      </c>
      <c r="AS180" s="311">
        <f t="shared" si="7"/>
        <v>0</v>
      </c>
      <c r="AT180" s="311">
        <f t="shared" si="8"/>
        <v>0</v>
      </c>
      <c r="AU180" s="99"/>
      <c r="AX180" s="51"/>
    </row>
    <row r="181" spans="2:50" s="266" customFormat="1" ht="24" x14ac:dyDescent="0.25">
      <c r="B181" s="403"/>
      <c r="C181" s="403"/>
      <c r="D181" s="403"/>
      <c r="E181" s="403"/>
      <c r="F181" s="403"/>
      <c r="G181" s="37"/>
      <c r="H181" s="428" t="s">
        <v>377</v>
      </c>
      <c r="I181" s="442">
        <v>43351.635150462964</v>
      </c>
      <c r="J181" s="428" t="s">
        <v>2</v>
      </c>
      <c r="K181" s="440">
        <v>1</v>
      </c>
      <c r="L181" s="287"/>
      <c r="M181" s="51"/>
      <c r="N181" s="312" t="s">
        <v>99</v>
      </c>
      <c r="O181" s="313">
        <v>130</v>
      </c>
      <c r="P181" s="289" t="s">
        <v>100</v>
      </c>
      <c r="Q181" s="309">
        <v>0</v>
      </c>
      <c r="R181" s="309"/>
      <c r="S181" s="309"/>
      <c r="T181" s="309">
        <v>0</v>
      </c>
      <c r="U181" s="309"/>
      <c r="V181" s="309"/>
      <c r="W181" s="405">
        <v>0</v>
      </c>
      <c r="X181" s="309">
        <v>0</v>
      </c>
      <c r="Y181" s="309">
        <v>0</v>
      </c>
      <c r="Z181" s="309">
        <v>0</v>
      </c>
      <c r="AA181" s="309">
        <v>0</v>
      </c>
      <c r="AB181" s="309">
        <v>0</v>
      </c>
      <c r="AC181" s="309">
        <v>0</v>
      </c>
      <c r="AD181" s="309">
        <v>0</v>
      </c>
      <c r="AE181" s="309">
        <v>0</v>
      </c>
      <c r="AF181" s="309">
        <v>0</v>
      </c>
      <c r="AG181" s="309">
        <v>0</v>
      </c>
      <c r="AH181" s="309"/>
      <c r="AI181" s="309"/>
      <c r="AJ181" s="309"/>
      <c r="AK181" s="309"/>
      <c r="AL181" s="405">
        <v>0</v>
      </c>
      <c r="AM181" s="405">
        <v>0</v>
      </c>
      <c r="AN181" s="309">
        <v>0</v>
      </c>
      <c r="AO181" s="309">
        <v>0</v>
      </c>
      <c r="AP181" s="309">
        <v>0</v>
      </c>
      <c r="AQ181" s="309">
        <v>0</v>
      </c>
      <c r="AR181" s="311">
        <f t="shared" si="6"/>
        <v>0</v>
      </c>
      <c r="AS181" s="311">
        <f t="shared" si="7"/>
        <v>0</v>
      </c>
      <c r="AT181" s="311">
        <f t="shared" si="8"/>
        <v>0</v>
      </c>
      <c r="AU181" s="99"/>
      <c r="AX181" s="51"/>
    </row>
    <row r="182" spans="2:50" s="266" customFormat="1" x14ac:dyDescent="0.25">
      <c r="B182" s="403"/>
      <c r="C182" s="403"/>
      <c r="D182" s="403"/>
      <c r="E182" s="403"/>
      <c r="F182" s="403"/>
      <c r="G182" s="37"/>
      <c r="H182" s="428" t="s">
        <v>699</v>
      </c>
      <c r="I182" s="442">
        <v>43351.704282407409</v>
      </c>
      <c r="J182" s="428" t="s">
        <v>1</v>
      </c>
      <c r="K182" s="440">
        <v>1</v>
      </c>
      <c r="L182" s="287"/>
      <c r="M182" s="51"/>
      <c r="N182" s="289" t="s">
        <v>181</v>
      </c>
      <c r="O182" s="289">
        <v>132</v>
      </c>
      <c r="P182" s="214" t="s">
        <v>174</v>
      </c>
      <c r="Q182" s="309">
        <v>0</v>
      </c>
      <c r="R182" s="309"/>
      <c r="S182" s="309"/>
      <c r="T182" s="309">
        <v>0</v>
      </c>
      <c r="U182" s="309"/>
      <c r="V182" s="309"/>
      <c r="W182" s="405">
        <v>0</v>
      </c>
      <c r="X182" s="309">
        <v>0</v>
      </c>
      <c r="Y182" s="309">
        <v>0</v>
      </c>
      <c r="Z182" s="309">
        <v>0</v>
      </c>
      <c r="AA182" s="309">
        <v>0</v>
      </c>
      <c r="AB182" s="309">
        <v>0</v>
      </c>
      <c r="AC182" s="309">
        <v>0</v>
      </c>
      <c r="AD182" s="309">
        <v>0</v>
      </c>
      <c r="AE182" s="309">
        <v>0</v>
      </c>
      <c r="AF182" s="309">
        <v>0</v>
      </c>
      <c r="AG182" s="309">
        <v>0</v>
      </c>
      <c r="AH182" s="309"/>
      <c r="AI182" s="309"/>
      <c r="AJ182" s="309"/>
      <c r="AK182" s="309"/>
      <c r="AL182" s="405">
        <v>0</v>
      </c>
      <c r="AM182" s="405">
        <v>0</v>
      </c>
      <c r="AN182" s="309">
        <v>0</v>
      </c>
      <c r="AO182" s="309">
        <v>0</v>
      </c>
      <c r="AP182" s="309">
        <v>0</v>
      </c>
      <c r="AQ182" s="309">
        <v>0</v>
      </c>
      <c r="AR182" s="311">
        <f t="shared" si="6"/>
        <v>0</v>
      </c>
      <c r="AS182" s="311">
        <f t="shared" si="7"/>
        <v>0</v>
      </c>
      <c r="AT182" s="311">
        <f t="shared" si="8"/>
        <v>0</v>
      </c>
      <c r="AU182" s="99"/>
      <c r="AX182" s="51"/>
    </row>
    <row r="183" spans="2:50" s="266" customFormat="1" x14ac:dyDescent="0.25">
      <c r="B183" s="403"/>
      <c r="C183" s="403"/>
      <c r="D183" s="403"/>
      <c r="E183" s="403"/>
      <c r="F183" s="403"/>
      <c r="G183" s="37"/>
      <c r="H183" s="428"/>
      <c r="I183" s="442">
        <v>43364.562962962962</v>
      </c>
      <c r="J183" s="428" t="s">
        <v>1</v>
      </c>
      <c r="K183" s="440">
        <v>1</v>
      </c>
      <c r="L183" s="287"/>
      <c r="M183" s="51"/>
      <c r="N183" s="312" t="s">
        <v>128</v>
      </c>
      <c r="O183" s="313">
        <v>136</v>
      </c>
      <c r="P183" s="214" t="s">
        <v>129</v>
      </c>
      <c r="Q183" s="309">
        <v>0</v>
      </c>
      <c r="R183" s="309"/>
      <c r="S183" s="309"/>
      <c r="T183" s="309">
        <v>0</v>
      </c>
      <c r="U183" s="309"/>
      <c r="V183" s="309"/>
      <c r="W183" s="405">
        <v>0</v>
      </c>
      <c r="X183" s="309">
        <v>0</v>
      </c>
      <c r="Y183" s="309">
        <v>0</v>
      </c>
      <c r="Z183" s="309">
        <v>0</v>
      </c>
      <c r="AA183" s="309">
        <v>0</v>
      </c>
      <c r="AB183" s="309">
        <v>0</v>
      </c>
      <c r="AC183" s="309">
        <v>0</v>
      </c>
      <c r="AD183" s="309">
        <v>0</v>
      </c>
      <c r="AE183" s="309">
        <v>0</v>
      </c>
      <c r="AF183" s="309">
        <v>0</v>
      </c>
      <c r="AG183" s="309">
        <v>0</v>
      </c>
      <c r="AH183" s="309"/>
      <c r="AI183" s="309"/>
      <c r="AJ183" s="309"/>
      <c r="AK183" s="309"/>
      <c r="AL183" s="405">
        <v>0</v>
      </c>
      <c r="AM183" s="405">
        <v>0</v>
      </c>
      <c r="AN183" s="309">
        <v>0</v>
      </c>
      <c r="AO183" s="309">
        <v>0</v>
      </c>
      <c r="AP183" s="309">
        <v>0</v>
      </c>
      <c r="AQ183" s="309">
        <v>0</v>
      </c>
      <c r="AR183" s="311">
        <f t="shared" si="6"/>
        <v>0</v>
      </c>
      <c r="AS183" s="311">
        <f t="shared" si="7"/>
        <v>0</v>
      </c>
      <c r="AT183" s="311">
        <f t="shared" si="8"/>
        <v>0</v>
      </c>
      <c r="AU183" s="99"/>
      <c r="AX183" s="51"/>
    </row>
    <row r="184" spans="2:50" s="266" customFormat="1" x14ac:dyDescent="0.25">
      <c r="B184" s="403"/>
      <c r="C184" s="403"/>
      <c r="D184" s="403"/>
      <c r="E184" s="403"/>
      <c r="F184" s="403"/>
      <c r="G184" s="37"/>
      <c r="H184" s="428"/>
      <c r="I184" s="442">
        <v>43371.631064814814</v>
      </c>
      <c r="J184" s="428" t="s">
        <v>1</v>
      </c>
      <c r="K184" s="440">
        <v>1</v>
      </c>
      <c r="L184" s="287"/>
      <c r="M184" s="51"/>
      <c r="N184" s="312" t="s">
        <v>133</v>
      </c>
      <c r="O184" s="313">
        <v>145</v>
      </c>
      <c r="P184" s="214" t="s">
        <v>134</v>
      </c>
      <c r="Q184" s="309">
        <v>0</v>
      </c>
      <c r="R184" s="309"/>
      <c r="S184" s="309"/>
      <c r="T184" s="309">
        <v>0</v>
      </c>
      <c r="U184" s="309"/>
      <c r="V184" s="309"/>
      <c r="W184" s="405">
        <v>0</v>
      </c>
      <c r="X184" s="309">
        <v>0</v>
      </c>
      <c r="Y184" s="309">
        <v>0</v>
      </c>
      <c r="Z184" s="309">
        <v>0</v>
      </c>
      <c r="AA184" s="309">
        <v>0</v>
      </c>
      <c r="AB184" s="309">
        <v>0</v>
      </c>
      <c r="AC184" s="309">
        <v>0</v>
      </c>
      <c r="AD184" s="309">
        <v>0</v>
      </c>
      <c r="AE184" s="309">
        <v>0</v>
      </c>
      <c r="AF184" s="309">
        <v>0</v>
      </c>
      <c r="AG184" s="309">
        <v>0</v>
      </c>
      <c r="AH184" s="309"/>
      <c r="AI184" s="309"/>
      <c r="AJ184" s="309"/>
      <c r="AK184" s="309"/>
      <c r="AL184" s="405">
        <v>0</v>
      </c>
      <c r="AM184" s="405">
        <v>0</v>
      </c>
      <c r="AN184" s="309">
        <v>0</v>
      </c>
      <c r="AO184" s="309">
        <v>0</v>
      </c>
      <c r="AP184" s="309">
        <v>0</v>
      </c>
      <c r="AQ184" s="309">
        <v>0</v>
      </c>
      <c r="AR184" s="311">
        <f t="shared" si="6"/>
        <v>0</v>
      </c>
      <c r="AS184" s="311">
        <f t="shared" si="7"/>
        <v>0</v>
      </c>
      <c r="AT184" s="311">
        <f t="shared" si="8"/>
        <v>0</v>
      </c>
      <c r="AU184" s="99"/>
      <c r="AX184" s="51"/>
    </row>
    <row r="185" spans="2:50" s="266" customFormat="1" ht="24" x14ac:dyDescent="0.25">
      <c r="B185" s="403"/>
      <c r="C185" s="403"/>
      <c r="D185" s="403"/>
      <c r="E185" s="403"/>
      <c r="F185" s="403"/>
      <c r="G185" s="37"/>
      <c r="H185" s="428" t="s">
        <v>700</v>
      </c>
      <c r="I185" s="442">
        <v>43351.739884259259</v>
      </c>
      <c r="J185" s="428" t="s">
        <v>2</v>
      </c>
      <c r="K185" s="440">
        <v>1</v>
      </c>
      <c r="L185" s="287"/>
      <c r="M185" s="51"/>
      <c r="N185" s="312" t="s">
        <v>106</v>
      </c>
      <c r="O185" s="313">
        <v>149</v>
      </c>
      <c r="P185" s="214" t="s">
        <v>107</v>
      </c>
      <c r="Q185" s="309">
        <v>0</v>
      </c>
      <c r="R185" s="309"/>
      <c r="S185" s="309"/>
      <c r="T185" s="309">
        <v>0</v>
      </c>
      <c r="U185" s="309"/>
      <c r="V185" s="309"/>
      <c r="W185" s="405">
        <v>0</v>
      </c>
      <c r="X185" s="309">
        <v>0</v>
      </c>
      <c r="Y185" s="309">
        <v>0</v>
      </c>
      <c r="Z185" s="309">
        <v>0</v>
      </c>
      <c r="AA185" s="309">
        <v>0</v>
      </c>
      <c r="AB185" s="309">
        <v>0</v>
      </c>
      <c r="AC185" s="309">
        <v>0</v>
      </c>
      <c r="AD185" s="309">
        <v>0</v>
      </c>
      <c r="AE185" s="309">
        <v>0</v>
      </c>
      <c r="AF185" s="309">
        <v>0</v>
      </c>
      <c r="AG185" s="309">
        <v>0</v>
      </c>
      <c r="AH185" s="309"/>
      <c r="AI185" s="309"/>
      <c r="AJ185" s="309"/>
      <c r="AK185" s="309"/>
      <c r="AL185" s="405">
        <v>0</v>
      </c>
      <c r="AM185" s="405">
        <v>0</v>
      </c>
      <c r="AN185" s="309">
        <v>0</v>
      </c>
      <c r="AO185" s="309">
        <v>0</v>
      </c>
      <c r="AP185" s="309">
        <v>0</v>
      </c>
      <c r="AQ185" s="309">
        <v>0</v>
      </c>
      <c r="AR185" s="311">
        <f t="shared" si="6"/>
        <v>0</v>
      </c>
      <c r="AS185" s="311">
        <f t="shared" si="7"/>
        <v>0</v>
      </c>
      <c r="AT185" s="311">
        <f t="shared" si="8"/>
        <v>0</v>
      </c>
      <c r="AU185" s="99"/>
      <c r="AX185" s="51"/>
    </row>
    <row r="186" spans="2:50" s="266" customFormat="1" ht="36" x14ac:dyDescent="0.25">
      <c r="B186" s="403"/>
      <c r="C186" s="403"/>
      <c r="D186" s="403"/>
      <c r="E186" s="403"/>
      <c r="F186" s="403"/>
      <c r="G186" s="37"/>
      <c r="H186" s="428" t="s">
        <v>701</v>
      </c>
      <c r="I186" s="442">
        <v>43351.796655092592</v>
      </c>
      <c r="J186" s="428" t="s">
        <v>560</v>
      </c>
      <c r="K186" s="440">
        <v>1</v>
      </c>
      <c r="L186" s="287"/>
      <c r="M186" s="51"/>
      <c r="N186" s="312" t="s">
        <v>7</v>
      </c>
      <c r="O186" s="313">
        <v>151</v>
      </c>
      <c r="P186" s="214" t="s">
        <v>11</v>
      </c>
      <c r="Q186" s="309">
        <v>0</v>
      </c>
      <c r="R186" s="309"/>
      <c r="S186" s="309"/>
      <c r="T186" s="309">
        <v>0</v>
      </c>
      <c r="U186" s="309"/>
      <c r="V186" s="309"/>
      <c r="W186" s="405">
        <v>0</v>
      </c>
      <c r="X186" s="309">
        <v>0</v>
      </c>
      <c r="Y186" s="309">
        <v>0</v>
      </c>
      <c r="Z186" s="309">
        <v>0</v>
      </c>
      <c r="AA186" s="309">
        <v>0</v>
      </c>
      <c r="AB186" s="309">
        <v>0</v>
      </c>
      <c r="AC186" s="309">
        <v>0</v>
      </c>
      <c r="AD186" s="309">
        <v>0</v>
      </c>
      <c r="AE186" s="309">
        <v>0</v>
      </c>
      <c r="AF186" s="309">
        <v>0</v>
      </c>
      <c r="AG186" s="309">
        <v>0</v>
      </c>
      <c r="AH186" s="309"/>
      <c r="AI186" s="309"/>
      <c r="AJ186" s="309"/>
      <c r="AK186" s="309"/>
      <c r="AL186" s="405">
        <v>0</v>
      </c>
      <c r="AM186" s="405">
        <v>0</v>
      </c>
      <c r="AN186" s="309">
        <v>0</v>
      </c>
      <c r="AO186" s="309">
        <v>0</v>
      </c>
      <c r="AP186" s="309">
        <v>0</v>
      </c>
      <c r="AQ186" s="309">
        <v>0</v>
      </c>
      <c r="AR186" s="311">
        <f t="shared" si="6"/>
        <v>0</v>
      </c>
      <c r="AS186" s="311">
        <f t="shared" si="7"/>
        <v>0</v>
      </c>
      <c r="AT186" s="311">
        <f t="shared" si="8"/>
        <v>0</v>
      </c>
      <c r="AU186" s="51"/>
      <c r="AX186" s="51"/>
    </row>
    <row r="187" spans="2:50" s="266" customFormat="1" x14ac:dyDescent="0.25">
      <c r="B187" s="403"/>
      <c r="C187" s="403"/>
      <c r="D187" s="403"/>
      <c r="E187" s="403"/>
      <c r="F187" s="403"/>
      <c r="G187" s="37"/>
      <c r="H187" s="428"/>
      <c r="I187" s="442">
        <v>43354.793981481482</v>
      </c>
      <c r="J187" s="428" t="s">
        <v>1</v>
      </c>
      <c r="K187" s="440">
        <v>1</v>
      </c>
      <c r="L187" s="287"/>
      <c r="M187" s="51"/>
      <c r="N187" s="312" t="s">
        <v>7</v>
      </c>
      <c r="O187" s="313">
        <v>154</v>
      </c>
      <c r="P187" s="214" t="s">
        <v>21</v>
      </c>
      <c r="Q187" s="309">
        <v>0</v>
      </c>
      <c r="R187" s="309"/>
      <c r="S187" s="309"/>
      <c r="T187" s="309">
        <v>0</v>
      </c>
      <c r="U187" s="309"/>
      <c r="V187" s="309"/>
      <c r="W187" s="405">
        <v>0</v>
      </c>
      <c r="X187" s="309">
        <v>0</v>
      </c>
      <c r="Y187" s="309">
        <v>0</v>
      </c>
      <c r="Z187" s="309">
        <v>0</v>
      </c>
      <c r="AA187" s="309">
        <v>0</v>
      </c>
      <c r="AB187" s="309">
        <v>0</v>
      </c>
      <c r="AC187" s="309">
        <v>0</v>
      </c>
      <c r="AD187" s="309">
        <v>0</v>
      </c>
      <c r="AE187" s="309">
        <v>0</v>
      </c>
      <c r="AF187" s="309">
        <v>0</v>
      </c>
      <c r="AG187" s="309">
        <v>0</v>
      </c>
      <c r="AH187" s="309"/>
      <c r="AI187" s="309"/>
      <c r="AJ187" s="309"/>
      <c r="AK187" s="309"/>
      <c r="AL187" s="405">
        <v>0</v>
      </c>
      <c r="AM187" s="405">
        <v>0</v>
      </c>
      <c r="AN187" s="309">
        <v>0</v>
      </c>
      <c r="AO187" s="309">
        <v>0</v>
      </c>
      <c r="AP187" s="309">
        <v>0</v>
      </c>
      <c r="AQ187" s="309">
        <v>0</v>
      </c>
      <c r="AR187" s="311">
        <f t="shared" si="6"/>
        <v>0</v>
      </c>
      <c r="AS187" s="311">
        <f t="shared" si="7"/>
        <v>0</v>
      </c>
      <c r="AT187" s="311">
        <f t="shared" si="8"/>
        <v>0</v>
      </c>
      <c r="AU187" s="51"/>
      <c r="AX187" s="51"/>
    </row>
    <row r="188" spans="2:50" s="266" customFormat="1" ht="24" x14ac:dyDescent="0.25">
      <c r="B188" s="403"/>
      <c r="C188" s="403"/>
      <c r="D188" s="403"/>
      <c r="E188" s="403"/>
      <c r="F188" s="403"/>
      <c r="G188" s="37"/>
      <c r="H188" s="428" t="s">
        <v>702</v>
      </c>
      <c r="I188" s="442">
        <v>43351.910046296296</v>
      </c>
      <c r="J188" s="428" t="s">
        <v>2</v>
      </c>
      <c r="K188" s="440">
        <v>1</v>
      </c>
      <c r="L188" s="287"/>
      <c r="M188" s="51"/>
      <c r="N188" s="312" t="s">
        <v>7</v>
      </c>
      <c r="O188" s="313">
        <v>193</v>
      </c>
      <c r="P188" s="214" t="s">
        <v>15</v>
      </c>
      <c r="Q188" s="309">
        <v>0</v>
      </c>
      <c r="R188" s="309"/>
      <c r="S188" s="309"/>
      <c r="T188" s="309">
        <v>0</v>
      </c>
      <c r="U188" s="309"/>
      <c r="V188" s="309"/>
      <c r="W188" s="405">
        <v>0</v>
      </c>
      <c r="X188" s="309">
        <v>0</v>
      </c>
      <c r="Y188" s="309">
        <v>0</v>
      </c>
      <c r="Z188" s="309">
        <v>0</v>
      </c>
      <c r="AA188" s="309">
        <v>0</v>
      </c>
      <c r="AB188" s="309">
        <v>0</v>
      </c>
      <c r="AC188" s="309">
        <v>0</v>
      </c>
      <c r="AD188" s="309">
        <v>0</v>
      </c>
      <c r="AE188" s="309">
        <v>0</v>
      </c>
      <c r="AF188" s="309">
        <v>0</v>
      </c>
      <c r="AG188" s="309">
        <v>0</v>
      </c>
      <c r="AH188" s="309"/>
      <c r="AI188" s="309"/>
      <c r="AJ188" s="309"/>
      <c r="AK188" s="309"/>
      <c r="AL188" s="405">
        <v>0</v>
      </c>
      <c r="AM188" s="405">
        <v>0</v>
      </c>
      <c r="AN188" s="309">
        <v>0</v>
      </c>
      <c r="AO188" s="309">
        <v>0</v>
      </c>
      <c r="AP188" s="309">
        <v>0</v>
      </c>
      <c r="AQ188" s="309">
        <v>0</v>
      </c>
      <c r="AR188" s="311">
        <f t="shared" si="6"/>
        <v>0</v>
      </c>
      <c r="AS188" s="311">
        <f t="shared" si="7"/>
        <v>0</v>
      </c>
      <c r="AT188" s="311">
        <f t="shared" si="8"/>
        <v>0</v>
      </c>
      <c r="AU188" s="51"/>
      <c r="AX188" s="51"/>
    </row>
    <row r="189" spans="2:50" s="266" customFormat="1" ht="36" x14ac:dyDescent="0.25">
      <c r="B189" s="403"/>
      <c r="C189" s="403"/>
      <c r="D189" s="403"/>
      <c r="E189" s="403"/>
      <c r="F189" s="403"/>
      <c r="G189" s="37"/>
      <c r="H189" s="428" t="s">
        <v>370</v>
      </c>
      <c r="I189" s="442">
        <v>43352.881608796299</v>
      </c>
      <c r="J189" s="428" t="s">
        <v>1</v>
      </c>
      <c r="K189" s="440">
        <v>1</v>
      </c>
      <c r="L189" s="287"/>
      <c r="M189" s="51"/>
      <c r="N189" s="289" t="s">
        <v>39</v>
      </c>
      <c r="O189" s="289">
        <v>202</v>
      </c>
      <c r="P189" s="214" t="s">
        <v>164</v>
      </c>
      <c r="Q189" s="309">
        <v>0</v>
      </c>
      <c r="R189" s="309"/>
      <c r="S189" s="309"/>
      <c r="T189" s="309">
        <v>0</v>
      </c>
      <c r="U189" s="309"/>
      <c r="V189" s="309"/>
      <c r="W189" s="405">
        <v>0</v>
      </c>
      <c r="X189" s="309">
        <v>0</v>
      </c>
      <c r="Y189" s="309">
        <v>0</v>
      </c>
      <c r="Z189" s="309">
        <v>0</v>
      </c>
      <c r="AA189" s="309">
        <v>0</v>
      </c>
      <c r="AB189" s="309">
        <v>0</v>
      </c>
      <c r="AC189" s="309">
        <v>0</v>
      </c>
      <c r="AD189" s="309">
        <v>0</v>
      </c>
      <c r="AE189" s="309">
        <v>0</v>
      </c>
      <c r="AF189" s="309">
        <v>0</v>
      </c>
      <c r="AG189" s="309">
        <v>0</v>
      </c>
      <c r="AH189" s="309"/>
      <c r="AI189" s="309"/>
      <c r="AJ189" s="309"/>
      <c r="AK189" s="309"/>
      <c r="AL189" s="405">
        <v>0</v>
      </c>
      <c r="AM189" s="405">
        <v>0</v>
      </c>
      <c r="AN189" s="309">
        <v>0</v>
      </c>
      <c r="AO189" s="309">
        <v>0</v>
      </c>
      <c r="AP189" s="309">
        <v>0</v>
      </c>
      <c r="AQ189" s="309">
        <v>0</v>
      </c>
      <c r="AR189" s="311">
        <f t="shared" si="6"/>
        <v>0</v>
      </c>
      <c r="AS189" s="311">
        <f t="shared" si="7"/>
        <v>0</v>
      </c>
      <c r="AT189" s="311">
        <f t="shared" si="8"/>
        <v>0</v>
      </c>
      <c r="AU189" s="51"/>
      <c r="AX189" s="51"/>
    </row>
    <row r="190" spans="2:50" s="266" customFormat="1" ht="24" x14ac:dyDescent="0.25">
      <c r="B190" s="403"/>
      <c r="C190" s="403"/>
      <c r="D190" s="403"/>
      <c r="E190" s="403"/>
      <c r="F190" s="403"/>
      <c r="G190" s="37"/>
      <c r="H190" s="428" t="s">
        <v>455</v>
      </c>
      <c r="I190" s="442">
        <v>43352.9059375</v>
      </c>
      <c r="J190" s="428" t="s">
        <v>1</v>
      </c>
      <c r="K190" s="440">
        <v>1</v>
      </c>
      <c r="L190" s="287"/>
      <c r="M190" s="51"/>
      <c r="N190" s="289" t="s">
        <v>99</v>
      </c>
      <c r="O190" s="289">
        <v>250</v>
      </c>
      <c r="P190" s="214" t="s">
        <v>171</v>
      </c>
      <c r="Q190" s="309">
        <v>0</v>
      </c>
      <c r="R190" s="309"/>
      <c r="S190" s="309"/>
      <c r="T190" s="309">
        <v>0</v>
      </c>
      <c r="U190" s="309"/>
      <c r="V190" s="309"/>
      <c r="W190" s="405">
        <v>0</v>
      </c>
      <c r="X190" s="309">
        <v>0</v>
      </c>
      <c r="Y190" s="309">
        <v>0</v>
      </c>
      <c r="Z190" s="309">
        <v>0</v>
      </c>
      <c r="AA190" s="309">
        <v>0</v>
      </c>
      <c r="AB190" s="309">
        <v>0</v>
      </c>
      <c r="AC190" s="309">
        <v>0</v>
      </c>
      <c r="AD190" s="309">
        <v>0</v>
      </c>
      <c r="AE190" s="309">
        <v>0</v>
      </c>
      <c r="AF190" s="309">
        <v>0</v>
      </c>
      <c r="AG190" s="309">
        <v>0</v>
      </c>
      <c r="AH190" s="309"/>
      <c r="AI190" s="309"/>
      <c r="AJ190" s="309"/>
      <c r="AK190" s="309"/>
      <c r="AL190" s="405">
        <v>0</v>
      </c>
      <c r="AM190" s="405">
        <v>0</v>
      </c>
      <c r="AN190" s="309">
        <v>0</v>
      </c>
      <c r="AO190" s="309">
        <v>0</v>
      </c>
      <c r="AP190" s="309">
        <v>0</v>
      </c>
      <c r="AQ190" s="309">
        <v>0</v>
      </c>
      <c r="AR190" s="311">
        <f t="shared" si="6"/>
        <v>0</v>
      </c>
      <c r="AS190" s="311">
        <f t="shared" si="7"/>
        <v>0</v>
      </c>
      <c r="AT190" s="311">
        <f t="shared" si="8"/>
        <v>0</v>
      </c>
      <c r="AU190" s="51"/>
      <c r="AX190" s="51"/>
    </row>
    <row r="191" spans="2:50" s="266" customFormat="1" x14ac:dyDescent="0.25">
      <c r="B191" s="403"/>
      <c r="C191" s="403"/>
      <c r="D191" s="403"/>
      <c r="E191" s="403"/>
      <c r="F191" s="403"/>
      <c r="G191" s="37"/>
      <c r="H191" s="428"/>
      <c r="I191" s="442">
        <v>43359.912372685183</v>
      </c>
      <c r="J191" s="428" t="s">
        <v>1</v>
      </c>
      <c r="K191" s="440">
        <v>1</v>
      </c>
      <c r="L191" s="287"/>
      <c r="M191" s="51"/>
      <c r="N191" s="289" t="s">
        <v>128</v>
      </c>
      <c r="O191" s="289">
        <v>260</v>
      </c>
      <c r="P191" s="214" t="s">
        <v>172</v>
      </c>
      <c r="Q191" s="309">
        <v>0</v>
      </c>
      <c r="R191" s="309"/>
      <c r="S191" s="309"/>
      <c r="T191" s="309">
        <v>0</v>
      </c>
      <c r="U191" s="309"/>
      <c r="V191" s="309"/>
      <c r="W191" s="405">
        <v>0</v>
      </c>
      <c r="X191" s="309">
        <v>0</v>
      </c>
      <c r="Y191" s="309">
        <v>0</v>
      </c>
      <c r="Z191" s="309">
        <v>0</v>
      </c>
      <c r="AA191" s="309">
        <v>0</v>
      </c>
      <c r="AB191" s="309">
        <v>0</v>
      </c>
      <c r="AC191" s="309">
        <v>0</v>
      </c>
      <c r="AD191" s="309">
        <v>0</v>
      </c>
      <c r="AE191" s="309">
        <v>0</v>
      </c>
      <c r="AF191" s="309">
        <v>0</v>
      </c>
      <c r="AG191" s="309">
        <v>0</v>
      </c>
      <c r="AH191" s="309"/>
      <c r="AI191" s="309"/>
      <c r="AJ191" s="309"/>
      <c r="AK191" s="309"/>
      <c r="AL191" s="405">
        <v>0</v>
      </c>
      <c r="AM191" s="405">
        <v>0</v>
      </c>
      <c r="AN191" s="309">
        <v>0</v>
      </c>
      <c r="AO191" s="309">
        <v>0</v>
      </c>
      <c r="AP191" s="309">
        <v>0</v>
      </c>
      <c r="AQ191" s="309">
        <v>0</v>
      </c>
      <c r="AR191" s="311">
        <f t="shared" si="6"/>
        <v>0</v>
      </c>
      <c r="AS191" s="311">
        <f t="shared" si="7"/>
        <v>0</v>
      </c>
      <c r="AT191" s="311">
        <f t="shared" si="8"/>
        <v>0</v>
      </c>
      <c r="AU191" s="51"/>
      <c r="AX191" s="51"/>
    </row>
    <row r="192" spans="2:50" ht="24" x14ac:dyDescent="0.25">
      <c r="B192" s="403"/>
      <c r="C192" s="403"/>
      <c r="D192" s="403"/>
      <c r="E192" s="403"/>
      <c r="F192" s="403"/>
      <c r="H192" s="428"/>
      <c r="I192" s="442">
        <v>43360.978136574071</v>
      </c>
      <c r="J192" s="428" t="s">
        <v>658</v>
      </c>
      <c r="K192" s="440">
        <v>1</v>
      </c>
      <c r="L192" s="287"/>
      <c r="N192" s="289" t="s">
        <v>180</v>
      </c>
      <c r="O192" s="313">
        <v>293</v>
      </c>
      <c r="P192" s="214" t="s">
        <v>166</v>
      </c>
      <c r="Q192" s="309">
        <v>0</v>
      </c>
      <c r="R192" s="309"/>
      <c r="S192" s="309"/>
      <c r="T192" s="309">
        <v>0</v>
      </c>
      <c r="U192" s="309"/>
      <c r="V192" s="309"/>
      <c r="W192" s="405">
        <v>0</v>
      </c>
      <c r="X192" s="309">
        <v>0</v>
      </c>
      <c r="Y192" s="309">
        <v>0</v>
      </c>
      <c r="Z192" s="309">
        <v>0</v>
      </c>
      <c r="AA192" s="309">
        <v>0</v>
      </c>
      <c r="AB192" s="309">
        <v>0</v>
      </c>
      <c r="AC192" s="309">
        <v>0</v>
      </c>
      <c r="AD192" s="309">
        <v>0</v>
      </c>
      <c r="AE192" s="309">
        <v>0</v>
      </c>
      <c r="AF192" s="309">
        <v>0</v>
      </c>
      <c r="AG192" s="309">
        <v>0</v>
      </c>
      <c r="AH192" s="309"/>
      <c r="AI192" s="309"/>
      <c r="AJ192" s="309"/>
      <c r="AK192" s="309"/>
      <c r="AL192" s="405">
        <v>0</v>
      </c>
      <c r="AM192" s="405">
        <v>0</v>
      </c>
      <c r="AN192" s="309">
        <v>0</v>
      </c>
      <c r="AO192" s="309">
        <v>0</v>
      </c>
      <c r="AP192" s="309">
        <v>0</v>
      </c>
      <c r="AQ192" s="309">
        <v>0</v>
      </c>
      <c r="AR192" s="311">
        <f t="shared" si="6"/>
        <v>0</v>
      </c>
      <c r="AS192" s="311">
        <f t="shared" si="7"/>
        <v>0</v>
      </c>
      <c r="AT192" s="311">
        <f t="shared" si="8"/>
        <v>0</v>
      </c>
    </row>
    <row r="193" spans="2:46" ht="24" x14ac:dyDescent="0.25">
      <c r="B193" s="403"/>
      <c r="C193" s="403"/>
      <c r="D193" s="403"/>
      <c r="E193" s="403"/>
      <c r="F193" s="403"/>
      <c r="H193" s="428"/>
      <c r="I193" s="442">
        <v>43362.010254629633</v>
      </c>
      <c r="J193" s="428" t="s">
        <v>658</v>
      </c>
      <c r="K193" s="440">
        <v>1</v>
      </c>
      <c r="L193" s="287"/>
      <c r="N193" s="289" t="s">
        <v>19</v>
      </c>
      <c r="O193" s="313">
        <v>294</v>
      </c>
      <c r="P193" s="214" t="s">
        <v>163</v>
      </c>
      <c r="Q193" s="309">
        <v>0</v>
      </c>
      <c r="R193" s="309"/>
      <c r="S193" s="309"/>
      <c r="T193" s="309">
        <v>0</v>
      </c>
      <c r="U193" s="309"/>
      <c r="V193" s="309"/>
      <c r="W193" s="405">
        <v>0</v>
      </c>
      <c r="X193" s="309">
        <v>0</v>
      </c>
      <c r="Y193" s="309">
        <v>0</v>
      </c>
      <c r="Z193" s="309">
        <v>0</v>
      </c>
      <c r="AA193" s="309">
        <v>0</v>
      </c>
      <c r="AB193" s="309">
        <v>0</v>
      </c>
      <c r="AC193" s="309">
        <v>0</v>
      </c>
      <c r="AD193" s="309">
        <v>0</v>
      </c>
      <c r="AE193" s="309">
        <v>0</v>
      </c>
      <c r="AF193" s="309">
        <v>0</v>
      </c>
      <c r="AG193" s="309">
        <v>0</v>
      </c>
      <c r="AH193" s="309"/>
      <c r="AI193" s="309"/>
      <c r="AJ193" s="309"/>
      <c r="AK193" s="309"/>
      <c r="AL193" s="405">
        <v>0</v>
      </c>
      <c r="AM193" s="405">
        <v>0</v>
      </c>
      <c r="AN193" s="309">
        <v>0</v>
      </c>
      <c r="AO193" s="309">
        <v>0</v>
      </c>
      <c r="AP193" s="309">
        <v>0</v>
      </c>
      <c r="AQ193" s="309">
        <v>0</v>
      </c>
      <c r="AR193" s="311">
        <f t="shared" si="6"/>
        <v>0</v>
      </c>
      <c r="AS193" s="311">
        <f t="shared" si="7"/>
        <v>0</v>
      </c>
      <c r="AT193" s="311">
        <f t="shared" si="8"/>
        <v>0</v>
      </c>
    </row>
    <row r="194" spans="2:46" ht="24" x14ac:dyDescent="0.25">
      <c r="B194" s="403"/>
      <c r="C194" s="403"/>
      <c r="D194" s="403"/>
      <c r="E194" s="403"/>
      <c r="F194" s="403"/>
      <c r="H194" s="428" t="s">
        <v>703</v>
      </c>
      <c r="I194" s="442">
        <v>43353.912962962961</v>
      </c>
      <c r="J194" s="428" t="s">
        <v>1</v>
      </c>
      <c r="K194" s="440">
        <v>1</v>
      </c>
      <c r="L194" s="287"/>
      <c r="N194" s="312" t="s">
        <v>7</v>
      </c>
      <c r="O194" s="313">
        <v>369</v>
      </c>
      <c r="P194" s="214" t="s">
        <v>82</v>
      </c>
      <c r="Q194" s="309">
        <v>0</v>
      </c>
      <c r="R194" s="309"/>
      <c r="S194" s="309"/>
      <c r="T194" s="309">
        <v>0</v>
      </c>
      <c r="U194" s="309"/>
      <c r="V194" s="309"/>
      <c r="W194" s="405">
        <v>0</v>
      </c>
      <c r="X194" s="309">
        <v>0</v>
      </c>
      <c r="Y194" s="309">
        <v>0</v>
      </c>
      <c r="Z194" s="309">
        <v>0</v>
      </c>
      <c r="AA194" s="309">
        <v>0</v>
      </c>
      <c r="AB194" s="309">
        <v>0</v>
      </c>
      <c r="AC194" s="309">
        <v>0</v>
      </c>
      <c r="AD194" s="309">
        <v>0</v>
      </c>
      <c r="AE194" s="309">
        <v>0</v>
      </c>
      <c r="AF194" s="309">
        <v>0</v>
      </c>
      <c r="AG194" s="309">
        <v>0</v>
      </c>
      <c r="AH194" s="309"/>
      <c r="AI194" s="309"/>
      <c r="AJ194" s="309"/>
      <c r="AK194" s="309"/>
      <c r="AL194" s="405">
        <v>0</v>
      </c>
      <c r="AM194" s="405">
        <v>0</v>
      </c>
      <c r="AN194" s="309">
        <v>0</v>
      </c>
      <c r="AO194" s="309">
        <v>0</v>
      </c>
      <c r="AP194" s="309">
        <v>0</v>
      </c>
      <c r="AQ194" s="309">
        <v>0</v>
      </c>
      <c r="AR194" s="311">
        <f t="shared" si="6"/>
        <v>0</v>
      </c>
      <c r="AS194" s="311">
        <f t="shared" si="7"/>
        <v>0</v>
      </c>
      <c r="AT194" s="311">
        <f t="shared" si="8"/>
        <v>0</v>
      </c>
    </row>
    <row r="195" spans="2:46" ht="24" x14ac:dyDescent="0.25">
      <c r="B195" s="403"/>
      <c r="C195" s="403"/>
      <c r="D195" s="403"/>
      <c r="E195" s="403"/>
      <c r="F195" s="403"/>
      <c r="H195" s="428"/>
      <c r="I195" s="442">
        <v>43358.715532407405</v>
      </c>
      <c r="J195" s="428" t="s">
        <v>1</v>
      </c>
      <c r="K195" s="440">
        <v>1</v>
      </c>
      <c r="L195" s="287"/>
      <c r="N195" s="312" t="s">
        <v>109</v>
      </c>
      <c r="O195" s="313">
        <v>370</v>
      </c>
      <c r="P195" s="214" t="s">
        <v>110</v>
      </c>
      <c r="Q195" s="309">
        <v>0</v>
      </c>
      <c r="R195" s="309"/>
      <c r="S195" s="309"/>
      <c r="T195" s="309">
        <v>0</v>
      </c>
      <c r="U195" s="309"/>
      <c r="V195" s="309"/>
      <c r="W195" s="405">
        <v>0</v>
      </c>
      <c r="X195" s="309">
        <v>0</v>
      </c>
      <c r="Y195" s="309">
        <v>0</v>
      </c>
      <c r="Z195" s="309">
        <v>0</v>
      </c>
      <c r="AA195" s="309">
        <v>0</v>
      </c>
      <c r="AB195" s="309">
        <v>0</v>
      </c>
      <c r="AC195" s="309">
        <v>0</v>
      </c>
      <c r="AD195" s="309">
        <v>0</v>
      </c>
      <c r="AE195" s="309">
        <v>0</v>
      </c>
      <c r="AF195" s="309">
        <v>0</v>
      </c>
      <c r="AG195" s="309">
        <v>0</v>
      </c>
      <c r="AH195" s="309"/>
      <c r="AI195" s="309"/>
      <c r="AJ195" s="309"/>
      <c r="AK195" s="309"/>
      <c r="AL195" s="405">
        <v>0</v>
      </c>
      <c r="AM195" s="405">
        <v>0</v>
      </c>
      <c r="AN195" s="309">
        <v>0</v>
      </c>
      <c r="AO195" s="309">
        <v>0</v>
      </c>
      <c r="AP195" s="309">
        <v>0</v>
      </c>
      <c r="AQ195" s="309">
        <v>0</v>
      </c>
      <c r="AR195" s="311">
        <f t="shared" si="6"/>
        <v>0</v>
      </c>
      <c r="AS195" s="311">
        <f t="shared" si="7"/>
        <v>0</v>
      </c>
      <c r="AT195" s="311">
        <f t="shared" si="8"/>
        <v>0</v>
      </c>
    </row>
    <row r="196" spans="2:46" x14ac:dyDescent="0.25">
      <c r="B196" s="403"/>
      <c r="C196" s="403"/>
      <c r="D196" s="403"/>
      <c r="E196" s="403"/>
      <c r="F196" s="403"/>
      <c r="H196" s="428"/>
      <c r="I196" s="442">
        <v>43365.727002314816</v>
      </c>
      <c r="J196" s="428" t="s">
        <v>1</v>
      </c>
      <c r="K196" s="440">
        <v>1</v>
      </c>
      <c r="L196" s="287"/>
      <c r="N196" s="289" t="s">
        <v>7</v>
      </c>
      <c r="O196" s="289">
        <v>374</v>
      </c>
      <c r="P196" s="214" t="s">
        <v>32</v>
      </c>
      <c r="Q196" s="309">
        <v>0</v>
      </c>
      <c r="R196" s="309"/>
      <c r="S196" s="309"/>
      <c r="T196" s="309">
        <v>0</v>
      </c>
      <c r="U196" s="309"/>
      <c r="V196" s="309"/>
      <c r="W196" s="405">
        <v>0</v>
      </c>
      <c r="X196" s="309">
        <v>0</v>
      </c>
      <c r="Y196" s="309">
        <v>0</v>
      </c>
      <c r="Z196" s="309">
        <v>0</v>
      </c>
      <c r="AA196" s="309">
        <v>0</v>
      </c>
      <c r="AB196" s="309">
        <v>0</v>
      </c>
      <c r="AC196" s="309">
        <v>0</v>
      </c>
      <c r="AD196" s="309">
        <v>0</v>
      </c>
      <c r="AE196" s="309">
        <v>0</v>
      </c>
      <c r="AF196" s="309">
        <v>0</v>
      </c>
      <c r="AG196" s="309">
        <v>0</v>
      </c>
      <c r="AH196" s="309"/>
      <c r="AI196" s="309"/>
      <c r="AJ196" s="309"/>
      <c r="AK196" s="309"/>
      <c r="AL196" s="405">
        <v>0</v>
      </c>
      <c r="AM196" s="405">
        <v>0</v>
      </c>
      <c r="AN196" s="309">
        <v>0</v>
      </c>
      <c r="AO196" s="309">
        <v>0</v>
      </c>
      <c r="AP196" s="309">
        <v>0</v>
      </c>
      <c r="AQ196" s="309">
        <v>0</v>
      </c>
      <c r="AR196" s="311">
        <f t="shared" si="6"/>
        <v>0</v>
      </c>
      <c r="AS196" s="311">
        <f t="shared" si="7"/>
        <v>0</v>
      </c>
      <c r="AT196" s="311">
        <f t="shared" si="8"/>
        <v>0</v>
      </c>
    </row>
    <row r="197" spans="2:46" ht="24" x14ac:dyDescent="0.25">
      <c r="B197" s="403"/>
      <c r="C197" s="403"/>
      <c r="D197" s="403"/>
      <c r="E197" s="403"/>
      <c r="F197" s="403"/>
      <c r="H197" s="428" t="s">
        <v>654</v>
      </c>
      <c r="I197" s="442">
        <v>43354.832928240743</v>
      </c>
      <c r="J197" s="428" t="s">
        <v>1</v>
      </c>
      <c r="K197" s="440">
        <v>1</v>
      </c>
      <c r="L197" s="287"/>
      <c r="N197" s="289" t="s">
        <v>139</v>
      </c>
      <c r="O197" s="289">
        <v>379</v>
      </c>
      <c r="P197" s="214" t="s">
        <v>259</v>
      </c>
      <c r="Q197" s="309">
        <v>0</v>
      </c>
      <c r="R197" s="309"/>
      <c r="S197" s="309"/>
      <c r="T197" s="309">
        <v>0</v>
      </c>
      <c r="U197" s="309"/>
      <c r="V197" s="309"/>
      <c r="W197" s="405">
        <v>0</v>
      </c>
      <c r="X197" s="309">
        <v>0</v>
      </c>
      <c r="Y197" s="309">
        <v>0</v>
      </c>
      <c r="Z197" s="309">
        <v>0</v>
      </c>
      <c r="AA197" s="309">
        <v>0</v>
      </c>
      <c r="AB197" s="309">
        <v>0</v>
      </c>
      <c r="AC197" s="309">
        <v>0</v>
      </c>
      <c r="AD197" s="309">
        <v>0</v>
      </c>
      <c r="AE197" s="309">
        <v>0</v>
      </c>
      <c r="AF197" s="309">
        <v>0</v>
      </c>
      <c r="AG197" s="309">
        <v>0</v>
      </c>
      <c r="AH197" s="309"/>
      <c r="AI197" s="309"/>
      <c r="AJ197" s="309"/>
      <c r="AK197" s="309"/>
      <c r="AL197" s="405">
        <v>0</v>
      </c>
      <c r="AM197" s="405">
        <v>0</v>
      </c>
      <c r="AN197" s="309">
        <v>0</v>
      </c>
      <c r="AO197" s="309">
        <v>0</v>
      </c>
      <c r="AP197" s="309">
        <v>0</v>
      </c>
      <c r="AQ197" s="309">
        <v>0</v>
      </c>
      <c r="AR197" s="311">
        <f t="shared" si="6"/>
        <v>0</v>
      </c>
      <c r="AS197" s="311">
        <f t="shared" si="7"/>
        <v>0</v>
      </c>
      <c r="AT197" s="311">
        <f t="shared" si="8"/>
        <v>0</v>
      </c>
    </row>
    <row r="198" spans="2:46" ht="24" x14ac:dyDescent="0.25">
      <c r="B198" s="403"/>
      <c r="C198" s="403"/>
      <c r="D198" s="403"/>
      <c r="E198" s="403"/>
      <c r="F198" s="403"/>
      <c r="H198" s="428" t="s">
        <v>453</v>
      </c>
      <c r="I198" s="442">
        <v>43354.858703703707</v>
      </c>
      <c r="J198" s="428" t="s">
        <v>1</v>
      </c>
      <c r="K198" s="440">
        <v>1</v>
      </c>
      <c r="L198" s="287"/>
      <c r="N198" s="289" t="s">
        <v>39</v>
      </c>
      <c r="O198" s="289">
        <v>386</v>
      </c>
      <c r="P198" s="214" t="s">
        <v>70</v>
      </c>
      <c r="Q198" s="309">
        <v>0</v>
      </c>
      <c r="R198" s="309"/>
      <c r="S198" s="309"/>
      <c r="T198" s="309">
        <v>0</v>
      </c>
      <c r="U198" s="309"/>
      <c r="V198" s="309"/>
      <c r="W198" s="405">
        <v>0</v>
      </c>
      <c r="X198" s="309">
        <v>0</v>
      </c>
      <c r="Y198" s="309">
        <v>0</v>
      </c>
      <c r="Z198" s="309">
        <v>0</v>
      </c>
      <c r="AA198" s="309">
        <v>0</v>
      </c>
      <c r="AB198" s="309">
        <v>0</v>
      </c>
      <c r="AC198" s="309">
        <v>0</v>
      </c>
      <c r="AD198" s="309">
        <v>0</v>
      </c>
      <c r="AE198" s="309">
        <v>0</v>
      </c>
      <c r="AF198" s="309">
        <v>0</v>
      </c>
      <c r="AG198" s="309">
        <v>0</v>
      </c>
      <c r="AH198" s="309"/>
      <c r="AI198" s="309"/>
      <c r="AJ198" s="309"/>
      <c r="AK198" s="309"/>
      <c r="AL198" s="405">
        <v>0</v>
      </c>
      <c r="AM198" s="405">
        <v>0</v>
      </c>
      <c r="AN198" s="309">
        <v>0</v>
      </c>
      <c r="AO198" s="309">
        <v>0</v>
      </c>
      <c r="AP198" s="309">
        <v>0</v>
      </c>
      <c r="AQ198" s="309">
        <v>0</v>
      </c>
      <c r="AR198" s="311">
        <f t="shared" si="6"/>
        <v>0</v>
      </c>
      <c r="AS198" s="311">
        <f t="shared" si="7"/>
        <v>0</v>
      </c>
      <c r="AT198" s="311">
        <f t="shared" si="8"/>
        <v>0</v>
      </c>
    </row>
    <row r="199" spans="2:46" x14ac:dyDescent="0.25">
      <c r="B199" s="403"/>
      <c r="C199" s="403"/>
      <c r="D199" s="403"/>
      <c r="E199" s="403"/>
      <c r="F199" s="403"/>
      <c r="H199" s="428"/>
      <c r="I199" s="442">
        <v>43357.654050925928</v>
      </c>
      <c r="J199" s="428" t="s">
        <v>1</v>
      </c>
      <c r="K199" s="440">
        <v>1</v>
      </c>
      <c r="L199" s="287"/>
      <c r="N199" s="289" t="s">
        <v>39</v>
      </c>
      <c r="O199" s="289">
        <v>387</v>
      </c>
      <c r="P199" s="214" t="s">
        <v>264</v>
      </c>
      <c r="Q199" s="309">
        <v>0</v>
      </c>
      <c r="R199" s="309"/>
      <c r="S199" s="309"/>
      <c r="T199" s="309">
        <v>0</v>
      </c>
      <c r="U199" s="309"/>
      <c r="V199" s="309"/>
      <c r="W199" s="405">
        <v>0</v>
      </c>
      <c r="X199" s="309">
        <v>0</v>
      </c>
      <c r="Y199" s="309">
        <v>0</v>
      </c>
      <c r="Z199" s="309">
        <v>0</v>
      </c>
      <c r="AA199" s="309">
        <v>0</v>
      </c>
      <c r="AB199" s="309">
        <v>0</v>
      </c>
      <c r="AC199" s="309">
        <v>0</v>
      </c>
      <c r="AD199" s="309">
        <v>0</v>
      </c>
      <c r="AE199" s="309">
        <v>0</v>
      </c>
      <c r="AF199" s="309">
        <v>0</v>
      </c>
      <c r="AG199" s="309">
        <v>0</v>
      </c>
      <c r="AH199" s="309"/>
      <c r="AI199" s="309"/>
      <c r="AJ199" s="309"/>
      <c r="AK199" s="309"/>
      <c r="AL199" s="405">
        <v>0</v>
      </c>
      <c r="AM199" s="405">
        <v>0</v>
      </c>
      <c r="AN199" s="309">
        <v>0</v>
      </c>
      <c r="AO199" s="309">
        <v>0</v>
      </c>
      <c r="AP199" s="309">
        <v>0</v>
      </c>
      <c r="AQ199" s="309">
        <v>0</v>
      </c>
      <c r="AR199" s="311">
        <f t="shared" si="6"/>
        <v>0</v>
      </c>
      <c r="AS199" s="311">
        <f t="shared" si="7"/>
        <v>0</v>
      </c>
      <c r="AT199" s="311">
        <f t="shared" si="8"/>
        <v>0</v>
      </c>
    </row>
    <row r="200" spans="2:46" ht="36" x14ac:dyDescent="0.25">
      <c r="B200" s="403"/>
      <c r="C200" s="403"/>
      <c r="D200" s="403"/>
      <c r="E200" s="403"/>
      <c r="F200" s="403"/>
      <c r="H200" s="428" t="s">
        <v>379</v>
      </c>
      <c r="I200" s="442">
        <v>43354.861909722225</v>
      </c>
      <c r="J200" s="428" t="s">
        <v>1</v>
      </c>
      <c r="K200" s="440">
        <v>1</v>
      </c>
      <c r="L200" s="287"/>
      <c r="N200" s="314" t="s">
        <v>91</v>
      </c>
      <c r="O200" s="289">
        <v>453</v>
      </c>
      <c r="P200" s="214" t="s">
        <v>333</v>
      </c>
      <c r="Q200" s="309">
        <v>0</v>
      </c>
      <c r="R200" s="309"/>
      <c r="S200" s="309"/>
      <c r="T200" s="309">
        <v>0</v>
      </c>
      <c r="U200" s="309"/>
      <c r="V200" s="309"/>
      <c r="W200" s="405">
        <v>0</v>
      </c>
      <c r="X200" s="309">
        <v>0</v>
      </c>
      <c r="Y200" s="309">
        <v>0</v>
      </c>
      <c r="Z200" s="309">
        <v>0</v>
      </c>
      <c r="AA200" s="309">
        <v>0</v>
      </c>
      <c r="AB200" s="309">
        <v>0</v>
      </c>
      <c r="AC200" s="309">
        <v>0</v>
      </c>
      <c r="AD200" s="309">
        <v>0</v>
      </c>
      <c r="AE200" s="309">
        <v>0</v>
      </c>
      <c r="AF200" s="309">
        <v>0</v>
      </c>
      <c r="AG200" s="309">
        <v>0</v>
      </c>
      <c r="AH200" s="309"/>
      <c r="AI200" s="309"/>
      <c r="AJ200" s="309"/>
      <c r="AK200" s="309"/>
      <c r="AL200" s="405">
        <v>0</v>
      </c>
      <c r="AM200" s="405">
        <v>0</v>
      </c>
      <c r="AN200" s="309">
        <v>0</v>
      </c>
      <c r="AO200" s="309">
        <v>0</v>
      </c>
      <c r="AP200" s="309">
        <v>0</v>
      </c>
      <c r="AQ200" s="309">
        <v>0</v>
      </c>
      <c r="AR200" s="311">
        <f t="shared" si="6"/>
        <v>0</v>
      </c>
      <c r="AS200" s="311">
        <f t="shared" si="7"/>
        <v>0</v>
      </c>
      <c r="AT200" s="311">
        <f t="shared" si="8"/>
        <v>0</v>
      </c>
    </row>
    <row r="201" spans="2:46" x14ac:dyDescent="0.25">
      <c r="B201" s="403"/>
      <c r="C201" s="403"/>
      <c r="D201" s="403"/>
      <c r="E201" s="403"/>
      <c r="F201" s="403"/>
      <c r="H201" s="428"/>
      <c r="I201" s="442">
        <v>43364.982673611114</v>
      </c>
      <c r="J201" s="428" t="s">
        <v>1</v>
      </c>
      <c r="K201" s="440">
        <v>1</v>
      </c>
      <c r="L201" s="287"/>
      <c r="N201" s="314" t="s">
        <v>17</v>
      </c>
      <c r="O201" s="289">
        <v>462</v>
      </c>
      <c r="P201" s="214" t="s">
        <v>357</v>
      </c>
      <c r="Q201" s="309">
        <v>0</v>
      </c>
      <c r="R201" s="309"/>
      <c r="S201" s="309"/>
      <c r="T201" s="309">
        <v>0</v>
      </c>
      <c r="U201" s="309"/>
      <c r="V201" s="309"/>
      <c r="W201" s="405">
        <v>0</v>
      </c>
      <c r="X201" s="309">
        <v>0</v>
      </c>
      <c r="Y201" s="309">
        <v>0</v>
      </c>
      <c r="Z201" s="309">
        <v>0</v>
      </c>
      <c r="AA201" s="309">
        <v>0</v>
      </c>
      <c r="AB201" s="309">
        <v>0</v>
      </c>
      <c r="AC201" s="309">
        <v>0</v>
      </c>
      <c r="AD201" s="309">
        <v>0</v>
      </c>
      <c r="AE201" s="309">
        <v>0</v>
      </c>
      <c r="AF201" s="309">
        <v>0</v>
      </c>
      <c r="AG201" s="309">
        <v>0</v>
      </c>
      <c r="AH201" s="309"/>
      <c r="AI201" s="309"/>
      <c r="AJ201" s="309"/>
      <c r="AK201" s="309"/>
      <c r="AL201" s="405">
        <v>0</v>
      </c>
      <c r="AM201" s="405">
        <v>0</v>
      </c>
      <c r="AN201" s="309">
        <v>0</v>
      </c>
      <c r="AO201" s="309">
        <v>0</v>
      </c>
      <c r="AP201" s="309">
        <v>0</v>
      </c>
      <c r="AQ201" s="309">
        <v>0</v>
      </c>
      <c r="AR201" s="311">
        <f t="shared" si="6"/>
        <v>0</v>
      </c>
      <c r="AS201" s="311">
        <f t="shared" si="7"/>
        <v>0</v>
      </c>
      <c r="AT201" s="311">
        <f t="shared" si="8"/>
        <v>0</v>
      </c>
    </row>
    <row r="202" spans="2:46" x14ac:dyDescent="0.25">
      <c r="B202" s="403"/>
      <c r="C202" s="403"/>
      <c r="D202" s="403"/>
      <c r="E202" s="403"/>
      <c r="F202" s="403"/>
      <c r="H202" s="428" t="s">
        <v>644</v>
      </c>
      <c r="I202" s="442">
        <v>43356.904108796298</v>
      </c>
      <c r="J202" s="428" t="s">
        <v>2</v>
      </c>
      <c r="K202" s="440">
        <v>1</v>
      </c>
      <c r="L202" s="287"/>
      <c r="N202" s="289" t="s">
        <v>39</v>
      </c>
      <c r="O202" s="289">
        <v>515</v>
      </c>
      <c r="P202" s="214" t="s">
        <v>516</v>
      </c>
      <c r="Q202" s="309">
        <v>0</v>
      </c>
      <c r="R202" s="311"/>
      <c r="S202" s="309"/>
      <c r="T202" s="309">
        <v>0</v>
      </c>
      <c r="U202" s="309"/>
      <c r="V202" s="309"/>
      <c r="W202" s="405">
        <v>0</v>
      </c>
      <c r="X202" s="309">
        <v>0</v>
      </c>
      <c r="Y202" s="309">
        <v>0</v>
      </c>
      <c r="Z202" s="309">
        <v>0</v>
      </c>
      <c r="AA202" s="309">
        <v>0</v>
      </c>
      <c r="AB202" s="309">
        <v>0</v>
      </c>
      <c r="AC202" s="309">
        <v>0</v>
      </c>
      <c r="AD202" s="309">
        <v>0</v>
      </c>
      <c r="AE202" s="309">
        <v>0</v>
      </c>
      <c r="AF202" s="309">
        <v>0</v>
      </c>
      <c r="AG202" s="309">
        <v>0</v>
      </c>
      <c r="AH202" s="309"/>
      <c r="AI202" s="309"/>
      <c r="AJ202" s="309"/>
      <c r="AK202" s="309"/>
      <c r="AL202" s="405">
        <v>0</v>
      </c>
      <c r="AM202" s="405">
        <v>0</v>
      </c>
      <c r="AN202" s="309">
        <v>0</v>
      </c>
      <c r="AO202" s="309">
        <v>0</v>
      </c>
      <c r="AP202" s="309">
        <v>0</v>
      </c>
      <c r="AQ202" s="309">
        <v>0</v>
      </c>
      <c r="AR202" s="311">
        <f t="shared" si="6"/>
        <v>0</v>
      </c>
      <c r="AS202" s="311">
        <f t="shared" si="7"/>
        <v>0</v>
      </c>
      <c r="AT202" s="311">
        <f t="shared" si="8"/>
        <v>0</v>
      </c>
    </row>
    <row r="203" spans="2:46" x14ac:dyDescent="0.25">
      <c r="B203" s="403"/>
      <c r="C203" s="403"/>
      <c r="D203" s="403"/>
      <c r="E203" s="403"/>
      <c r="F203" s="403"/>
      <c r="H203" s="428"/>
      <c r="I203" s="442">
        <v>43370.966550925928</v>
      </c>
      <c r="J203" s="428" t="s">
        <v>2</v>
      </c>
      <c r="K203" s="440">
        <v>1</v>
      </c>
      <c r="L203" s="287"/>
      <c r="N203" s="314" t="s">
        <v>608</v>
      </c>
      <c r="O203" s="314">
        <v>438</v>
      </c>
      <c r="P203" s="314" t="s">
        <v>562</v>
      </c>
      <c r="Q203" s="311">
        <v>0</v>
      </c>
      <c r="R203" s="311">
        <v>0</v>
      </c>
      <c r="S203" s="311">
        <v>0</v>
      </c>
      <c r="T203" s="311">
        <v>0</v>
      </c>
      <c r="U203" s="309"/>
      <c r="V203" s="309"/>
      <c r="W203" s="405">
        <v>0</v>
      </c>
      <c r="X203" s="309">
        <v>0</v>
      </c>
      <c r="Y203" s="309">
        <v>0</v>
      </c>
      <c r="Z203" s="309">
        <v>0</v>
      </c>
      <c r="AA203" s="309">
        <v>0</v>
      </c>
      <c r="AB203" s="309">
        <v>0</v>
      </c>
      <c r="AC203" s="309">
        <v>0</v>
      </c>
      <c r="AD203" s="309">
        <v>0</v>
      </c>
      <c r="AE203" s="309">
        <v>0</v>
      </c>
      <c r="AF203" s="309">
        <v>0</v>
      </c>
      <c r="AG203" s="309">
        <v>0</v>
      </c>
      <c r="AH203" s="309"/>
      <c r="AI203" s="309"/>
      <c r="AJ203" s="309"/>
      <c r="AK203" s="309"/>
      <c r="AL203" s="405">
        <v>0</v>
      </c>
      <c r="AM203" s="405">
        <v>0</v>
      </c>
      <c r="AN203" s="309">
        <v>0</v>
      </c>
      <c r="AO203" s="309">
        <v>0</v>
      </c>
      <c r="AP203" s="309">
        <v>0</v>
      </c>
      <c r="AQ203" s="309">
        <v>0</v>
      </c>
      <c r="AR203" s="311">
        <f t="shared" si="6"/>
        <v>0</v>
      </c>
      <c r="AS203" s="311">
        <f t="shared" si="7"/>
        <v>0</v>
      </c>
      <c r="AT203" s="311">
        <f t="shared" si="8"/>
        <v>0</v>
      </c>
    </row>
    <row r="204" spans="2:46" ht="24" x14ac:dyDescent="0.25">
      <c r="B204" s="403"/>
      <c r="C204" s="403"/>
      <c r="D204" s="403"/>
      <c r="E204" s="403"/>
      <c r="F204" s="403"/>
      <c r="H204" s="428" t="s">
        <v>627</v>
      </c>
      <c r="I204" s="442">
        <v>43356.923368055555</v>
      </c>
      <c r="J204" s="428" t="s">
        <v>1</v>
      </c>
      <c r="K204" s="440">
        <v>1</v>
      </c>
      <c r="L204" s="287"/>
      <c r="N204" s="314" t="s">
        <v>7</v>
      </c>
      <c r="O204" s="314">
        <v>393</v>
      </c>
      <c r="P204" s="314" t="s">
        <v>563</v>
      </c>
      <c r="Q204" s="311">
        <v>0</v>
      </c>
      <c r="R204" s="311">
        <v>0</v>
      </c>
      <c r="S204" s="311">
        <v>0</v>
      </c>
      <c r="T204" s="311">
        <v>0</v>
      </c>
      <c r="U204" s="309"/>
      <c r="V204" s="309"/>
      <c r="W204" s="405">
        <v>0</v>
      </c>
      <c r="X204" s="309">
        <v>0</v>
      </c>
      <c r="Y204" s="309">
        <v>0</v>
      </c>
      <c r="Z204" s="309">
        <v>0</v>
      </c>
      <c r="AA204" s="309">
        <v>0</v>
      </c>
      <c r="AB204" s="309">
        <v>0</v>
      </c>
      <c r="AC204" s="309">
        <v>0</v>
      </c>
      <c r="AD204" s="309">
        <v>0</v>
      </c>
      <c r="AE204" s="309">
        <v>0</v>
      </c>
      <c r="AF204" s="309">
        <v>0</v>
      </c>
      <c r="AG204" s="309">
        <v>0</v>
      </c>
      <c r="AH204" s="309"/>
      <c r="AI204" s="309"/>
      <c r="AJ204" s="309"/>
      <c r="AK204" s="309"/>
      <c r="AL204" s="405">
        <v>0</v>
      </c>
      <c r="AM204" s="405">
        <v>0</v>
      </c>
      <c r="AN204" s="309">
        <v>0</v>
      </c>
      <c r="AO204" s="309">
        <v>0</v>
      </c>
      <c r="AP204" s="309">
        <v>0</v>
      </c>
      <c r="AQ204" s="309">
        <v>0</v>
      </c>
      <c r="AR204" s="311">
        <f t="shared" si="6"/>
        <v>0</v>
      </c>
      <c r="AS204" s="311">
        <f t="shared" si="7"/>
        <v>0</v>
      </c>
      <c r="AT204" s="311">
        <f t="shared" si="8"/>
        <v>0</v>
      </c>
    </row>
    <row r="205" spans="2:46" x14ac:dyDescent="0.25">
      <c r="B205" s="403"/>
      <c r="C205" s="403"/>
      <c r="D205" s="403"/>
      <c r="E205" s="403"/>
      <c r="F205" s="403"/>
      <c r="H205" s="428"/>
      <c r="I205" s="442">
        <v>43357.898240740738</v>
      </c>
      <c r="J205" s="428" t="s">
        <v>1</v>
      </c>
      <c r="K205" s="440">
        <v>1</v>
      </c>
      <c r="L205" s="287"/>
      <c r="N205" s="314" t="s">
        <v>343</v>
      </c>
      <c r="O205" s="314">
        <v>421</v>
      </c>
      <c r="P205" s="314" t="s">
        <v>564</v>
      </c>
      <c r="Q205" s="311">
        <v>0</v>
      </c>
      <c r="R205" s="311">
        <v>0</v>
      </c>
      <c r="S205" s="311">
        <v>0</v>
      </c>
      <c r="T205" s="311">
        <v>0</v>
      </c>
      <c r="U205" s="309"/>
      <c r="V205" s="309"/>
      <c r="W205" s="405">
        <v>0</v>
      </c>
      <c r="X205" s="309">
        <v>0</v>
      </c>
      <c r="Y205" s="309">
        <v>0</v>
      </c>
      <c r="Z205" s="309">
        <v>0</v>
      </c>
      <c r="AA205" s="309">
        <v>0</v>
      </c>
      <c r="AB205" s="309">
        <v>0</v>
      </c>
      <c r="AC205" s="309">
        <v>0</v>
      </c>
      <c r="AD205" s="309">
        <v>0</v>
      </c>
      <c r="AE205" s="309">
        <v>0</v>
      </c>
      <c r="AF205" s="309">
        <v>0</v>
      </c>
      <c r="AG205" s="309">
        <v>0</v>
      </c>
      <c r="AH205" s="309"/>
      <c r="AI205" s="309"/>
      <c r="AJ205" s="309"/>
      <c r="AK205" s="309"/>
      <c r="AL205" s="405">
        <v>0</v>
      </c>
      <c r="AM205" s="405">
        <v>0</v>
      </c>
      <c r="AN205" s="309">
        <v>0</v>
      </c>
      <c r="AO205" s="309">
        <v>0</v>
      </c>
      <c r="AP205" s="309">
        <v>0</v>
      </c>
      <c r="AQ205" s="309">
        <v>0</v>
      </c>
      <c r="AR205" s="311">
        <f t="shared" si="6"/>
        <v>0</v>
      </c>
      <c r="AS205" s="311">
        <f t="shared" si="7"/>
        <v>0</v>
      </c>
      <c r="AT205" s="311">
        <f t="shared" si="8"/>
        <v>0</v>
      </c>
    </row>
    <row r="206" spans="2:46" ht="24" x14ac:dyDescent="0.25">
      <c r="B206" s="403"/>
      <c r="C206" s="403"/>
      <c r="D206" s="403"/>
      <c r="E206" s="403"/>
      <c r="F206" s="403"/>
      <c r="H206" s="428" t="s">
        <v>704</v>
      </c>
      <c r="I206" s="442">
        <v>43357.863599537035</v>
      </c>
      <c r="J206" s="428" t="s">
        <v>2</v>
      </c>
      <c r="K206" s="440">
        <v>1</v>
      </c>
      <c r="L206" s="287"/>
      <c r="N206" s="314" t="s">
        <v>343</v>
      </c>
      <c r="O206" s="314">
        <v>399</v>
      </c>
      <c r="P206" s="314" t="s">
        <v>569</v>
      </c>
      <c r="Q206" s="311">
        <v>0</v>
      </c>
      <c r="R206" s="311">
        <v>0</v>
      </c>
      <c r="S206" s="311">
        <v>0</v>
      </c>
      <c r="T206" s="311">
        <v>0</v>
      </c>
      <c r="U206" s="309"/>
      <c r="V206" s="309"/>
      <c r="W206" s="405">
        <v>0</v>
      </c>
      <c r="X206" s="309">
        <v>0</v>
      </c>
      <c r="Y206" s="309">
        <v>0</v>
      </c>
      <c r="Z206" s="309">
        <v>0</v>
      </c>
      <c r="AA206" s="309">
        <v>0</v>
      </c>
      <c r="AB206" s="309">
        <v>0</v>
      </c>
      <c r="AC206" s="309">
        <v>0</v>
      </c>
      <c r="AD206" s="309">
        <v>0</v>
      </c>
      <c r="AE206" s="309">
        <v>0</v>
      </c>
      <c r="AF206" s="309">
        <v>0</v>
      </c>
      <c r="AG206" s="309">
        <v>0</v>
      </c>
      <c r="AH206" s="309"/>
      <c r="AI206" s="309"/>
      <c r="AJ206" s="309"/>
      <c r="AK206" s="309"/>
      <c r="AL206" s="405">
        <v>0</v>
      </c>
      <c r="AM206" s="405">
        <v>0</v>
      </c>
      <c r="AN206" s="309">
        <v>0</v>
      </c>
      <c r="AO206" s="309">
        <v>0</v>
      </c>
      <c r="AP206" s="309">
        <v>0</v>
      </c>
      <c r="AQ206" s="309">
        <v>0</v>
      </c>
      <c r="AR206" s="311">
        <f t="shared" si="6"/>
        <v>0</v>
      </c>
      <c r="AS206" s="311">
        <f t="shared" si="7"/>
        <v>0</v>
      </c>
      <c r="AT206" s="311">
        <f t="shared" si="8"/>
        <v>0</v>
      </c>
    </row>
    <row r="207" spans="2:46" x14ac:dyDescent="0.25">
      <c r="B207" s="403"/>
      <c r="C207" s="403"/>
      <c r="D207" s="403"/>
      <c r="E207" s="403"/>
      <c r="F207" s="403"/>
      <c r="H207" s="428"/>
      <c r="I207" s="442">
        <v>43357.872314814813</v>
      </c>
      <c r="J207" s="428" t="s">
        <v>2</v>
      </c>
      <c r="K207" s="440">
        <v>1</v>
      </c>
      <c r="L207" s="287"/>
      <c r="N207" s="314" t="s">
        <v>343</v>
      </c>
      <c r="O207" s="314">
        <v>416</v>
      </c>
      <c r="P207" s="314" t="s">
        <v>570</v>
      </c>
      <c r="Q207" s="311">
        <v>0</v>
      </c>
      <c r="R207" s="311">
        <v>0</v>
      </c>
      <c r="S207" s="311">
        <v>0</v>
      </c>
      <c r="T207" s="311">
        <v>0</v>
      </c>
      <c r="U207" s="309"/>
      <c r="V207" s="309"/>
      <c r="W207" s="405">
        <v>0</v>
      </c>
      <c r="X207" s="309">
        <v>0</v>
      </c>
      <c r="Y207" s="309">
        <v>0</v>
      </c>
      <c r="Z207" s="309">
        <v>0</v>
      </c>
      <c r="AA207" s="309">
        <v>0</v>
      </c>
      <c r="AB207" s="309">
        <v>0</v>
      </c>
      <c r="AC207" s="309">
        <v>0</v>
      </c>
      <c r="AD207" s="309">
        <v>0</v>
      </c>
      <c r="AE207" s="309">
        <v>0</v>
      </c>
      <c r="AF207" s="309">
        <v>0</v>
      </c>
      <c r="AG207" s="309">
        <v>0</v>
      </c>
      <c r="AH207" s="309"/>
      <c r="AI207" s="309"/>
      <c r="AJ207" s="309"/>
      <c r="AK207" s="309"/>
      <c r="AL207" s="405">
        <v>0</v>
      </c>
      <c r="AM207" s="405">
        <v>0</v>
      </c>
      <c r="AN207" s="309">
        <v>0</v>
      </c>
      <c r="AO207" s="309">
        <v>0</v>
      </c>
      <c r="AP207" s="309">
        <v>0</v>
      </c>
      <c r="AQ207" s="309">
        <v>0</v>
      </c>
      <c r="AR207" s="311">
        <f t="shared" si="6"/>
        <v>0</v>
      </c>
      <c r="AS207" s="311">
        <f t="shared" si="7"/>
        <v>0</v>
      </c>
      <c r="AT207" s="311">
        <f t="shared" si="8"/>
        <v>0</v>
      </c>
    </row>
    <row r="208" spans="2:46" x14ac:dyDescent="0.25">
      <c r="B208" s="403"/>
      <c r="C208" s="403"/>
      <c r="D208" s="403"/>
      <c r="E208" s="403"/>
      <c r="F208" s="403"/>
      <c r="H208" s="428"/>
      <c r="I208" s="442">
        <v>43357.905925925923</v>
      </c>
      <c r="J208" s="428" t="s">
        <v>2</v>
      </c>
      <c r="K208" s="440">
        <v>1</v>
      </c>
      <c r="L208" s="287"/>
      <c r="N208" s="314" t="s">
        <v>343</v>
      </c>
      <c r="O208" s="314">
        <v>417</v>
      </c>
      <c r="P208" s="314" t="s">
        <v>572</v>
      </c>
      <c r="Q208" s="311">
        <v>0</v>
      </c>
      <c r="R208" s="311">
        <v>0</v>
      </c>
      <c r="S208" s="311">
        <v>0</v>
      </c>
      <c r="T208" s="311">
        <v>0</v>
      </c>
      <c r="U208" s="309"/>
      <c r="V208" s="309"/>
      <c r="W208" s="405">
        <v>0</v>
      </c>
      <c r="X208" s="309">
        <v>0</v>
      </c>
      <c r="Y208" s="309">
        <v>0</v>
      </c>
      <c r="Z208" s="309">
        <v>0</v>
      </c>
      <c r="AA208" s="309">
        <v>0</v>
      </c>
      <c r="AB208" s="309">
        <v>0</v>
      </c>
      <c r="AC208" s="309">
        <v>0</v>
      </c>
      <c r="AD208" s="309">
        <v>0</v>
      </c>
      <c r="AE208" s="309">
        <v>0</v>
      </c>
      <c r="AF208" s="309">
        <v>0</v>
      </c>
      <c r="AG208" s="309">
        <v>0</v>
      </c>
      <c r="AH208" s="309"/>
      <c r="AI208" s="309"/>
      <c r="AJ208" s="309"/>
      <c r="AK208" s="309"/>
      <c r="AL208" s="405">
        <v>0</v>
      </c>
      <c r="AM208" s="405">
        <v>0</v>
      </c>
      <c r="AN208" s="309">
        <v>0</v>
      </c>
      <c r="AO208" s="309">
        <v>0</v>
      </c>
      <c r="AP208" s="309">
        <v>0</v>
      </c>
      <c r="AQ208" s="309">
        <v>0</v>
      </c>
      <c r="AR208" s="311">
        <f t="shared" si="6"/>
        <v>0</v>
      </c>
      <c r="AS208" s="311">
        <f t="shared" si="7"/>
        <v>0</v>
      </c>
      <c r="AT208" s="311">
        <f t="shared" si="8"/>
        <v>0</v>
      </c>
    </row>
    <row r="209" spans="2:49" x14ac:dyDescent="0.25">
      <c r="B209" s="403"/>
      <c r="C209" s="403"/>
      <c r="D209" s="403"/>
      <c r="E209" s="403"/>
      <c r="F209" s="403"/>
      <c r="H209" s="428"/>
      <c r="I209" s="442">
        <v>43357.921261574076</v>
      </c>
      <c r="J209" s="428" t="s">
        <v>2</v>
      </c>
      <c r="K209" s="440">
        <v>1</v>
      </c>
      <c r="L209" s="287"/>
      <c r="N209" s="314" t="s">
        <v>343</v>
      </c>
      <c r="O209" s="314">
        <v>397</v>
      </c>
      <c r="P209" s="314" t="s">
        <v>573</v>
      </c>
      <c r="Q209" s="311">
        <v>0</v>
      </c>
      <c r="R209" s="311">
        <v>0</v>
      </c>
      <c r="S209" s="311">
        <v>0</v>
      </c>
      <c r="T209" s="311">
        <v>0</v>
      </c>
      <c r="U209" s="309"/>
      <c r="V209" s="309"/>
      <c r="W209" s="405">
        <v>0</v>
      </c>
      <c r="X209" s="309">
        <v>0</v>
      </c>
      <c r="Y209" s="309">
        <v>0</v>
      </c>
      <c r="Z209" s="309">
        <v>0</v>
      </c>
      <c r="AA209" s="309">
        <v>0</v>
      </c>
      <c r="AB209" s="309">
        <v>0</v>
      </c>
      <c r="AC209" s="309">
        <v>0</v>
      </c>
      <c r="AD209" s="309">
        <v>0</v>
      </c>
      <c r="AE209" s="309">
        <v>0</v>
      </c>
      <c r="AF209" s="309">
        <v>0</v>
      </c>
      <c r="AG209" s="309">
        <v>0</v>
      </c>
      <c r="AH209" s="309"/>
      <c r="AI209" s="309"/>
      <c r="AJ209" s="309"/>
      <c r="AK209" s="309"/>
      <c r="AL209" s="405">
        <v>0</v>
      </c>
      <c r="AM209" s="405">
        <v>0</v>
      </c>
      <c r="AN209" s="309">
        <v>0</v>
      </c>
      <c r="AO209" s="309">
        <v>0</v>
      </c>
      <c r="AP209" s="309">
        <v>0</v>
      </c>
      <c r="AQ209" s="309">
        <v>0</v>
      </c>
      <c r="AR209" s="311">
        <f t="shared" ref="AR209:AR246" si="9">+SUM(Q209:Y209)</f>
        <v>0</v>
      </c>
      <c r="AS209" s="311">
        <f t="shared" ref="AS209:AS246" si="10">+Z209+AB209+AD209+AF209+AH209+AJ209+AL209+AN209+AP209</f>
        <v>0</v>
      </c>
      <c r="AT209" s="311">
        <f t="shared" ref="AT209:AT246" si="11">+AA209+AC209+AE209+AG209+AI209+AK209+AM209+AO209+AQ209</f>
        <v>0</v>
      </c>
    </row>
    <row r="210" spans="2:49" x14ac:dyDescent="0.25">
      <c r="B210" s="403"/>
      <c r="C210" s="403"/>
      <c r="D210" s="403"/>
      <c r="E210" s="403"/>
      <c r="F210" s="403"/>
      <c r="H210" s="428" t="s">
        <v>705</v>
      </c>
      <c r="I210" s="442">
        <v>43357.913148148145</v>
      </c>
      <c r="J210" s="428" t="s">
        <v>2</v>
      </c>
      <c r="K210" s="440">
        <v>1</v>
      </c>
      <c r="L210" s="287"/>
      <c r="N210" s="314" t="s">
        <v>343</v>
      </c>
      <c r="O210" s="314">
        <v>411</v>
      </c>
      <c r="P210" s="314" t="s">
        <v>578</v>
      </c>
      <c r="Q210" s="311">
        <v>0</v>
      </c>
      <c r="R210" s="311">
        <v>0</v>
      </c>
      <c r="S210" s="311">
        <v>0</v>
      </c>
      <c r="T210" s="311">
        <v>0</v>
      </c>
      <c r="U210" s="309"/>
      <c r="V210" s="309"/>
      <c r="W210" s="405">
        <v>0</v>
      </c>
      <c r="X210" s="309">
        <v>0</v>
      </c>
      <c r="Y210" s="309">
        <v>0</v>
      </c>
      <c r="Z210" s="309">
        <v>0</v>
      </c>
      <c r="AA210" s="309">
        <v>0</v>
      </c>
      <c r="AB210" s="309">
        <v>0</v>
      </c>
      <c r="AC210" s="309">
        <v>0</v>
      </c>
      <c r="AD210" s="309">
        <v>0</v>
      </c>
      <c r="AE210" s="309">
        <v>0</v>
      </c>
      <c r="AF210" s="309">
        <v>0</v>
      </c>
      <c r="AG210" s="309">
        <v>0</v>
      </c>
      <c r="AH210" s="309"/>
      <c r="AI210" s="309"/>
      <c r="AJ210" s="309"/>
      <c r="AK210" s="309"/>
      <c r="AL210" s="405">
        <v>0</v>
      </c>
      <c r="AM210" s="405">
        <v>0</v>
      </c>
      <c r="AN210" s="309">
        <v>0</v>
      </c>
      <c r="AO210" s="309">
        <v>0</v>
      </c>
      <c r="AP210" s="309">
        <v>0</v>
      </c>
      <c r="AQ210" s="309">
        <v>0</v>
      </c>
      <c r="AR210" s="311">
        <f t="shared" si="9"/>
        <v>0</v>
      </c>
      <c r="AS210" s="311">
        <f t="shared" si="10"/>
        <v>0</v>
      </c>
      <c r="AT210" s="311">
        <f t="shared" si="11"/>
        <v>0</v>
      </c>
    </row>
    <row r="211" spans="2:49" x14ac:dyDescent="0.25">
      <c r="B211" s="403"/>
      <c r="C211" s="403"/>
      <c r="D211" s="403"/>
      <c r="E211" s="403"/>
      <c r="F211" s="403"/>
      <c r="H211" s="428"/>
      <c r="I211" s="442">
        <v>43361.796747685185</v>
      </c>
      <c r="J211" s="428" t="s">
        <v>2</v>
      </c>
      <c r="K211" s="440">
        <v>1</v>
      </c>
      <c r="L211" s="287"/>
      <c r="N211" s="314" t="s">
        <v>343</v>
      </c>
      <c r="O211" s="314">
        <v>413</v>
      </c>
      <c r="P211" s="314" t="s">
        <v>581</v>
      </c>
      <c r="Q211" s="311">
        <v>0</v>
      </c>
      <c r="R211" s="311">
        <v>0</v>
      </c>
      <c r="S211" s="311">
        <v>0</v>
      </c>
      <c r="T211" s="311">
        <v>0</v>
      </c>
      <c r="U211" s="309"/>
      <c r="V211" s="309"/>
      <c r="W211" s="405">
        <v>0</v>
      </c>
      <c r="X211" s="309">
        <v>0</v>
      </c>
      <c r="Y211" s="309">
        <v>0</v>
      </c>
      <c r="Z211" s="309">
        <v>0</v>
      </c>
      <c r="AA211" s="309">
        <v>0</v>
      </c>
      <c r="AB211" s="309">
        <v>0</v>
      </c>
      <c r="AC211" s="309">
        <v>0</v>
      </c>
      <c r="AD211" s="309">
        <v>0</v>
      </c>
      <c r="AE211" s="309">
        <v>0</v>
      </c>
      <c r="AF211" s="309">
        <v>0</v>
      </c>
      <c r="AG211" s="309">
        <v>0</v>
      </c>
      <c r="AH211" s="309"/>
      <c r="AI211" s="309"/>
      <c r="AJ211" s="309"/>
      <c r="AK211" s="309"/>
      <c r="AL211" s="405">
        <v>0</v>
      </c>
      <c r="AM211" s="405">
        <v>0</v>
      </c>
      <c r="AN211" s="309">
        <v>0</v>
      </c>
      <c r="AO211" s="309">
        <v>0</v>
      </c>
      <c r="AP211" s="309">
        <v>0</v>
      </c>
      <c r="AQ211" s="309">
        <v>0</v>
      </c>
      <c r="AR211" s="311">
        <f t="shared" si="9"/>
        <v>0</v>
      </c>
      <c r="AS211" s="311">
        <f t="shared" si="10"/>
        <v>0</v>
      </c>
      <c r="AT211" s="311">
        <f t="shared" si="11"/>
        <v>0</v>
      </c>
    </row>
    <row r="212" spans="2:49" ht="24" x14ac:dyDescent="0.25">
      <c r="B212" s="403"/>
      <c r="C212" s="403"/>
      <c r="D212" s="403"/>
      <c r="E212" s="403"/>
      <c r="F212" s="403"/>
      <c r="H212" s="428" t="s">
        <v>456</v>
      </c>
      <c r="I212" s="442">
        <v>43358.984189814815</v>
      </c>
      <c r="J212" s="428" t="s">
        <v>1</v>
      </c>
      <c r="K212" s="440">
        <v>1</v>
      </c>
      <c r="L212" s="287"/>
      <c r="N212" s="314" t="s">
        <v>343</v>
      </c>
      <c r="O212" s="314">
        <v>403</v>
      </c>
      <c r="P212" s="314" t="s">
        <v>582</v>
      </c>
      <c r="Q212" s="311">
        <v>0</v>
      </c>
      <c r="R212" s="311">
        <v>0</v>
      </c>
      <c r="S212" s="311">
        <v>0</v>
      </c>
      <c r="T212" s="311">
        <v>0</v>
      </c>
      <c r="U212" s="309"/>
      <c r="V212" s="309"/>
      <c r="W212" s="405">
        <v>0</v>
      </c>
      <c r="X212" s="309">
        <v>0</v>
      </c>
      <c r="Y212" s="309">
        <v>0</v>
      </c>
      <c r="Z212" s="309">
        <v>0</v>
      </c>
      <c r="AA212" s="309">
        <v>0</v>
      </c>
      <c r="AB212" s="309">
        <v>0</v>
      </c>
      <c r="AC212" s="309">
        <v>0</v>
      </c>
      <c r="AD212" s="309">
        <v>0</v>
      </c>
      <c r="AE212" s="309">
        <v>0</v>
      </c>
      <c r="AF212" s="309">
        <v>0</v>
      </c>
      <c r="AG212" s="309">
        <v>0</v>
      </c>
      <c r="AH212" s="309"/>
      <c r="AI212" s="309"/>
      <c r="AJ212" s="309"/>
      <c r="AK212" s="309"/>
      <c r="AL212" s="405">
        <v>0</v>
      </c>
      <c r="AM212" s="405">
        <v>0</v>
      </c>
      <c r="AN212" s="309">
        <v>0</v>
      </c>
      <c r="AO212" s="309">
        <v>0</v>
      </c>
      <c r="AP212" s="309">
        <v>0</v>
      </c>
      <c r="AQ212" s="309">
        <v>0</v>
      </c>
      <c r="AR212" s="311">
        <f t="shared" si="9"/>
        <v>0</v>
      </c>
      <c r="AS212" s="311">
        <f t="shared" si="10"/>
        <v>0</v>
      </c>
      <c r="AT212" s="311">
        <f t="shared" si="11"/>
        <v>0</v>
      </c>
    </row>
    <row r="213" spans="2:49" ht="36" x14ac:dyDescent="0.25">
      <c r="B213" s="403"/>
      <c r="C213" s="403"/>
      <c r="D213" s="403"/>
      <c r="E213" s="403"/>
      <c r="F213" s="403"/>
      <c r="H213" s="428" t="s">
        <v>706</v>
      </c>
      <c r="I213" s="442">
        <v>43360.581747685188</v>
      </c>
      <c r="J213" s="428" t="s">
        <v>1</v>
      </c>
      <c r="K213" s="440">
        <v>1</v>
      </c>
      <c r="L213" s="287"/>
      <c r="N213" s="314" t="s">
        <v>343</v>
      </c>
      <c r="O213" s="314">
        <v>412</v>
      </c>
      <c r="P213" s="314" t="s">
        <v>583</v>
      </c>
      <c r="Q213" s="311">
        <v>0</v>
      </c>
      <c r="R213" s="311">
        <v>0</v>
      </c>
      <c r="S213" s="311">
        <v>0</v>
      </c>
      <c r="T213" s="311">
        <v>0</v>
      </c>
      <c r="U213" s="309"/>
      <c r="V213" s="309"/>
      <c r="W213" s="405">
        <v>0</v>
      </c>
      <c r="X213" s="309">
        <v>0</v>
      </c>
      <c r="Y213" s="309">
        <v>0</v>
      </c>
      <c r="Z213" s="309">
        <v>0</v>
      </c>
      <c r="AA213" s="309">
        <v>0</v>
      </c>
      <c r="AB213" s="309">
        <v>0</v>
      </c>
      <c r="AC213" s="309">
        <v>0</v>
      </c>
      <c r="AD213" s="309">
        <v>0</v>
      </c>
      <c r="AE213" s="309">
        <v>0</v>
      </c>
      <c r="AF213" s="309">
        <v>0</v>
      </c>
      <c r="AG213" s="309">
        <v>0</v>
      </c>
      <c r="AH213" s="309"/>
      <c r="AI213" s="309"/>
      <c r="AJ213" s="309"/>
      <c r="AK213" s="309"/>
      <c r="AL213" s="405">
        <v>0</v>
      </c>
      <c r="AM213" s="405">
        <v>0</v>
      </c>
      <c r="AN213" s="309">
        <v>0</v>
      </c>
      <c r="AO213" s="309">
        <v>0</v>
      </c>
      <c r="AP213" s="309">
        <v>0</v>
      </c>
      <c r="AQ213" s="309">
        <v>0</v>
      </c>
      <c r="AR213" s="311">
        <f t="shared" si="9"/>
        <v>0</v>
      </c>
      <c r="AS213" s="311">
        <f t="shared" si="10"/>
        <v>0</v>
      </c>
      <c r="AT213" s="311">
        <f t="shared" si="11"/>
        <v>0</v>
      </c>
    </row>
    <row r="214" spans="2:49" x14ac:dyDescent="0.25">
      <c r="B214" s="403"/>
      <c r="C214" s="403"/>
      <c r="D214" s="403"/>
      <c r="E214" s="403"/>
      <c r="F214" s="403"/>
      <c r="H214" s="428" t="s">
        <v>645</v>
      </c>
      <c r="I214" s="442">
        <v>43361.860891203702</v>
      </c>
      <c r="J214" s="428" t="s">
        <v>1</v>
      </c>
      <c r="K214" s="440">
        <v>1</v>
      </c>
      <c r="L214" s="287"/>
      <c r="N214" s="314" t="s">
        <v>343</v>
      </c>
      <c r="O214" s="314">
        <v>418</v>
      </c>
      <c r="P214" s="314" t="s">
        <v>585</v>
      </c>
      <c r="Q214" s="311">
        <v>0</v>
      </c>
      <c r="R214" s="311">
        <v>0</v>
      </c>
      <c r="S214" s="311">
        <v>0</v>
      </c>
      <c r="T214" s="311">
        <v>0</v>
      </c>
      <c r="U214" s="309"/>
      <c r="V214" s="309"/>
      <c r="W214" s="405">
        <v>0</v>
      </c>
      <c r="X214" s="309">
        <v>0</v>
      </c>
      <c r="Y214" s="309">
        <v>0</v>
      </c>
      <c r="Z214" s="309">
        <v>0</v>
      </c>
      <c r="AA214" s="309">
        <v>0</v>
      </c>
      <c r="AB214" s="309">
        <v>0</v>
      </c>
      <c r="AC214" s="309">
        <v>0</v>
      </c>
      <c r="AD214" s="309">
        <v>0</v>
      </c>
      <c r="AE214" s="309">
        <v>0</v>
      </c>
      <c r="AF214" s="309">
        <v>0</v>
      </c>
      <c r="AG214" s="309">
        <v>0</v>
      </c>
      <c r="AH214" s="309"/>
      <c r="AI214" s="309"/>
      <c r="AJ214" s="309"/>
      <c r="AK214" s="309"/>
      <c r="AL214" s="405">
        <v>0</v>
      </c>
      <c r="AM214" s="405">
        <v>0</v>
      </c>
      <c r="AN214" s="309">
        <v>0</v>
      </c>
      <c r="AO214" s="309">
        <v>0</v>
      </c>
      <c r="AP214" s="309">
        <v>0</v>
      </c>
      <c r="AQ214" s="309">
        <v>0</v>
      </c>
      <c r="AR214" s="311">
        <f t="shared" si="9"/>
        <v>0</v>
      </c>
      <c r="AS214" s="311">
        <f t="shared" si="10"/>
        <v>0</v>
      </c>
      <c r="AT214" s="311">
        <f t="shared" si="11"/>
        <v>0</v>
      </c>
    </row>
    <row r="215" spans="2:49" ht="24" x14ac:dyDescent="0.25">
      <c r="B215" s="403"/>
      <c r="C215" s="403"/>
      <c r="D215" s="403"/>
      <c r="E215" s="403"/>
      <c r="F215" s="403"/>
      <c r="H215" s="428" t="s">
        <v>389</v>
      </c>
      <c r="I215" s="442">
        <v>43364.038634259261</v>
      </c>
      <c r="J215" s="428" t="s">
        <v>1</v>
      </c>
      <c r="K215" s="440">
        <v>1</v>
      </c>
      <c r="L215" s="287"/>
      <c r="N215" s="314" t="s">
        <v>343</v>
      </c>
      <c r="O215" s="314">
        <v>407</v>
      </c>
      <c r="P215" s="314" t="s">
        <v>586</v>
      </c>
      <c r="Q215" s="311">
        <v>0</v>
      </c>
      <c r="R215" s="311">
        <v>0</v>
      </c>
      <c r="S215" s="311">
        <v>0</v>
      </c>
      <c r="T215" s="311">
        <v>0</v>
      </c>
      <c r="U215" s="309"/>
      <c r="V215" s="309"/>
      <c r="W215" s="405">
        <v>0</v>
      </c>
      <c r="X215" s="309">
        <v>0</v>
      </c>
      <c r="Y215" s="309">
        <v>0</v>
      </c>
      <c r="Z215" s="309">
        <v>0</v>
      </c>
      <c r="AA215" s="309">
        <v>0</v>
      </c>
      <c r="AB215" s="309">
        <v>0</v>
      </c>
      <c r="AC215" s="309">
        <v>0</v>
      </c>
      <c r="AD215" s="309">
        <v>0</v>
      </c>
      <c r="AE215" s="309">
        <v>0</v>
      </c>
      <c r="AF215" s="309">
        <v>0</v>
      </c>
      <c r="AG215" s="309">
        <v>0</v>
      </c>
      <c r="AH215" s="309"/>
      <c r="AI215" s="309"/>
      <c r="AJ215" s="309"/>
      <c r="AK215" s="309"/>
      <c r="AL215" s="405">
        <v>0</v>
      </c>
      <c r="AM215" s="405">
        <v>0</v>
      </c>
      <c r="AN215" s="309">
        <v>0</v>
      </c>
      <c r="AO215" s="309">
        <v>0</v>
      </c>
      <c r="AP215" s="309">
        <v>0</v>
      </c>
      <c r="AQ215" s="309">
        <v>0</v>
      </c>
      <c r="AR215" s="311">
        <f t="shared" si="9"/>
        <v>0</v>
      </c>
      <c r="AS215" s="311">
        <f t="shared" si="10"/>
        <v>0</v>
      </c>
      <c r="AT215" s="311">
        <f t="shared" si="11"/>
        <v>0</v>
      </c>
    </row>
    <row r="216" spans="2:49" x14ac:dyDescent="0.25">
      <c r="B216" s="403"/>
      <c r="C216" s="403"/>
      <c r="D216" s="403"/>
      <c r="E216" s="403"/>
      <c r="F216" s="403"/>
      <c r="H216" s="428"/>
      <c r="I216" s="442">
        <v>43365.995324074072</v>
      </c>
      <c r="J216" s="428" t="s">
        <v>1</v>
      </c>
      <c r="K216" s="440">
        <v>1</v>
      </c>
      <c r="L216" s="287"/>
      <c r="N216" s="314" t="s">
        <v>343</v>
      </c>
      <c r="O216" s="314">
        <v>398</v>
      </c>
      <c r="P216" s="314" t="s">
        <v>587</v>
      </c>
      <c r="Q216" s="311">
        <v>0</v>
      </c>
      <c r="R216" s="311">
        <v>0</v>
      </c>
      <c r="S216" s="311">
        <v>0</v>
      </c>
      <c r="T216" s="311">
        <v>0</v>
      </c>
      <c r="U216" s="309"/>
      <c r="V216" s="309"/>
      <c r="W216" s="405">
        <v>0</v>
      </c>
      <c r="X216" s="309">
        <v>0</v>
      </c>
      <c r="Y216" s="309">
        <v>0</v>
      </c>
      <c r="Z216" s="309">
        <v>0</v>
      </c>
      <c r="AA216" s="309">
        <v>0</v>
      </c>
      <c r="AB216" s="309">
        <v>0</v>
      </c>
      <c r="AC216" s="309">
        <v>0</v>
      </c>
      <c r="AD216" s="309">
        <v>0</v>
      </c>
      <c r="AE216" s="309">
        <v>0</v>
      </c>
      <c r="AF216" s="309">
        <v>0</v>
      </c>
      <c r="AG216" s="309">
        <v>0</v>
      </c>
      <c r="AH216" s="309"/>
      <c r="AI216" s="309"/>
      <c r="AJ216" s="309"/>
      <c r="AK216" s="309"/>
      <c r="AL216" s="405">
        <v>0</v>
      </c>
      <c r="AM216" s="405">
        <v>0</v>
      </c>
      <c r="AN216" s="309">
        <v>0</v>
      </c>
      <c r="AO216" s="309">
        <v>0</v>
      </c>
      <c r="AP216" s="309">
        <v>0</v>
      </c>
      <c r="AQ216" s="309">
        <v>0</v>
      </c>
      <c r="AR216" s="311">
        <f t="shared" si="9"/>
        <v>0</v>
      </c>
      <c r="AS216" s="311">
        <f t="shared" si="10"/>
        <v>0</v>
      </c>
      <c r="AT216" s="311">
        <f t="shared" si="11"/>
        <v>0</v>
      </c>
    </row>
    <row r="217" spans="2:49" x14ac:dyDescent="0.25">
      <c r="B217" s="403"/>
      <c r="C217" s="403"/>
      <c r="D217" s="403"/>
      <c r="E217" s="403"/>
      <c r="F217" s="403"/>
      <c r="H217" s="428"/>
      <c r="I217" s="442">
        <v>43367.966979166667</v>
      </c>
      <c r="J217" s="428" t="s">
        <v>1</v>
      </c>
      <c r="K217" s="440">
        <v>1</v>
      </c>
      <c r="L217" s="287"/>
      <c r="N217" s="314" t="s">
        <v>343</v>
      </c>
      <c r="O217" s="314">
        <v>402</v>
      </c>
      <c r="P217" s="314" t="s">
        <v>588</v>
      </c>
      <c r="Q217" s="311">
        <v>0</v>
      </c>
      <c r="R217" s="311">
        <v>0</v>
      </c>
      <c r="S217" s="311">
        <v>0</v>
      </c>
      <c r="T217" s="311">
        <v>0</v>
      </c>
      <c r="U217" s="309"/>
      <c r="V217" s="309"/>
      <c r="W217" s="405">
        <v>0</v>
      </c>
      <c r="X217" s="309">
        <v>0</v>
      </c>
      <c r="Y217" s="309">
        <v>0</v>
      </c>
      <c r="Z217" s="309">
        <v>0</v>
      </c>
      <c r="AA217" s="309">
        <v>0</v>
      </c>
      <c r="AB217" s="309">
        <v>0</v>
      </c>
      <c r="AC217" s="309">
        <v>0</v>
      </c>
      <c r="AD217" s="309">
        <v>0</v>
      </c>
      <c r="AE217" s="309">
        <v>0</v>
      </c>
      <c r="AF217" s="309">
        <v>0</v>
      </c>
      <c r="AG217" s="309">
        <v>0</v>
      </c>
      <c r="AH217" s="309"/>
      <c r="AI217" s="309"/>
      <c r="AJ217" s="309"/>
      <c r="AK217" s="309"/>
      <c r="AL217" s="405">
        <v>0</v>
      </c>
      <c r="AM217" s="405">
        <v>0</v>
      </c>
      <c r="AN217" s="309">
        <v>0</v>
      </c>
      <c r="AO217" s="309">
        <v>0</v>
      </c>
      <c r="AP217" s="309">
        <v>0</v>
      </c>
      <c r="AQ217" s="309">
        <v>0</v>
      </c>
      <c r="AR217" s="311">
        <f t="shared" si="9"/>
        <v>0</v>
      </c>
      <c r="AS217" s="311">
        <f t="shared" si="10"/>
        <v>0</v>
      </c>
      <c r="AT217" s="311">
        <f t="shared" si="11"/>
        <v>0</v>
      </c>
    </row>
    <row r="218" spans="2:49" x14ac:dyDescent="0.25">
      <c r="B218" s="403"/>
      <c r="C218" s="403"/>
      <c r="D218" s="403"/>
      <c r="E218" s="403"/>
      <c r="F218" s="403"/>
      <c r="H218" s="428" t="s">
        <v>371</v>
      </c>
      <c r="I218" s="442">
        <v>43364.663240740738</v>
      </c>
      <c r="J218" s="428" t="s">
        <v>1</v>
      </c>
      <c r="K218" s="440">
        <v>1</v>
      </c>
      <c r="L218" s="287"/>
      <c r="N218" s="314" t="s">
        <v>343</v>
      </c>
      <c r="O218" s="314">
        <v>420</v>
      </c>
      <c r="P218" s="314" t="s">
        <v>589</v>
      </c>
      <c r="Q218" s="311">
        <v>0</v>
      </c>
      <c r="R218" s="311">
        <v>0</v>
      </c>
      <c r="S218" s="311">
        <v>0</v>
      </c>
      <c r="T218" s="311">
        <v>0</v>
      </c>
      <c r="U218" s="309"/>
      <c r="V218" s="309"/>
      <c r="W218" s="405">
        <v>0</v>
      </c>
      <c r="X218" s="309">
        <v>0</v>
      </c>
      <c r="Y218" s="309">
        <v>0</v>
      </c>
      <c r="Z218" s="309">
        <v>0</v>
      </c>
      <c r="AA218" s="309">
        <v>0</v>
      </c>
      <c r="AB218" s="309">
        <v>0</v>
      </c>
      <c r="AC218" s="309">
        <v>0</v>
      </c>
      <c r="AD218" s="309">
        <v>0</v>
      </c>
      <c r="AE218" s="309">
        <v>0</v>
      </c>
      <c r="AF218" s="309">
        <v>0</v>
      </c>
      <c r="AG218" s="309">
        <v>0</v>
      </c>
      <c r="AH218" s="309"/>
      <c r="AI218" s="309"/>
      <c r="AJ218" s="309"/>
      <c r="AK218" s="309"/>
      <c r="AL218" s="405">
        <v>0</v>
      </c>
      <c r="AM218" s="405">
        <v>0</v>
      </c>
      <c r="AN218" s="309">
        <v>0</v>
      </c>
      <c r="AO218" s="309">
        <v>0</v>
      </c>
      <c r="AP218" s="309">
        <v>0</v>
      </c>
      <c r="AQ218" s="309">
        <v>0</v>
      </c>
      <c r="AR218" s="311">
        <f t="shared" si="9"/>
        <v>0</v>
      </c>
      <c r="AS218" s="311">
        <f t="shared" si="10"/>
        <v>0</v>
      </c>
      <c r="AT218" s="311">
        <f t="shared" si="11"/>
        <v>0</v>
      </c>
    </row>
    <row r="219" spans="2:49" x14ac:dyDescent="0.25">
      <c r="B219" s="403"/>
      <c r="C219" s="403"/>
      <c r="D219" s="403"/>
      <c r="E219" s="403"/>
      <c r="F219" s="403"/>
      <c r="H219" s="428" t="s">
        <v>629</v>
      </c>
      <c r="I219" s="442">
        <v>43364.671261574076</v>
      </c>
      <c r="J219" s="428" t="s">
        <v>2</v>
      </c>
      <c r="K219" s="440">
        <v>1</v>
      </c>
      <c r="L219" s="287"/>
      <c r="N219" s="314" t="s">
        <v>343</v>
      </c>
      <c r="O219" s="314">
        <v>343</v>
      </c>
      <c r="P219" s="314" t="s">
        <v>590</v>
      </c>
      <c r="Q219" s="311">
        <v>0</v>
      </c>
      <c r="R219" s="311">
        <v>0</v>
      </c>
      <c r="S219" s="311">
        <v>0</v>
      </c>
      <c r="T219" s="311">
        <v>0</v>
      </c>
      <c r="U219" s="309"/>
      <c r="V219" s="309"/>
      <c r="W219" s="405">
        <v>0</v>
      </c>
      <c r="X219" s="309">
        <v>0</v>
      </c>
      <c r="Y219" s="309">
        <v>0</v>
      </c>
      <c r="Z219" s="309">
        <v>0</v>
      </c>
      <c r="AA219" s="309">
        <v>0</v>
      </c>
      <c r="AB219" s="309">
        <v>0</v>
      </c>
      <c r="AC219" s="309">
        <v>0</v>
      </c>
      <c r="AD219" s="309">
        <v>0</v>
      </c>
      <c r="AE219" s="309">
        <v>0</v>
      </c>
      <c r="AF219" s="309">
        <v>0</v>
      </c>
      <c r="AG219" s="309">
        <v>0</v>
      </c>
      <c r="AH219" s="309"/>
      <c r="AI219" s="309"/>
      <c r="AJ219" s="309"/>
      <c r="AK219" s="309"/>
      <c r="AL219" s="405">
        <v>0</v>
      </c>
      <c r="AM219" s="405">
        <v>0</v>
      </c>
      <c r="AN219" s="309">
        <v>0</v>
      </c>
      <c r="AO219" s="309">
        <v>0</v>
      </c>
      <c r="AP219" s="309">
        <v>0</v>
      </c>
      <c r="AQ219" s="309">
        <v>0</v>
      </c>
      <c r="AR219" s="311">
        <f t="shared" si="9"/>
        <v>0</v>
      </c>
      <c r="AS219" s="311">
        <f t="shared" si="10"/>
        <v>0</v>
      </c>
      <c r="AT219" s="311">
        <f t="shared" si="11"/>
        <v>0</v>
      </c>
    </row>
    <row r="220" spans="2:49" x14ac:dyDescent="0.25">
      <c r="B220" s="403"/>
      <c r="C220" s="403"/>
      <c r="D220" s="403"/>
      <c r="E220" s="403"/>
      <c r="F220" s="403"/>
      <c r="H220" s="428" t="s">
        <v>707</v>
      </c>
      <c r="I220" s="442">
        <v>43364.897881944446</v>
      </c>
      <c r="J220" s="428" t="s">
        <v>1</v>
      </c>
      <c r="K220" s="440">
        <v>1</v>
      </c>
      <c r="L220" s="287"/>
      <c r="N220" s="314" t="s">
        <v>343</v>
      </c>
      <c r="O220" s="314">
        <v>391</v>
      </c>
      <c r="P220" s="314" t="s">
        <v>592</v>
      </c>
      <c r="Q220" s="311">
        <v>0</v>
      </c>
      <c r="R220" s="311">
        <v>0</v>
      </c>
      <c r="S220" s="311">
        <v>0</v>
      </c>
      <c r="T220" s="311">
        <v>0</v>
      </c>
      <c r="U220" s="309"/>
      <c r="V220" s="309"/>
      <c r="W220" s="405">
        <v>0</v>
      </c>
      <c r="X220" s="309">
        <v>0</v>
      </c>
      <c r="Y220" s="309">
        <v>0</v>
      </c>
      <c r="Z220" s="309">
        <v>0</v>
      </c>
      <c r="AA220" s="309">
        <v>0</v>
      </c>
      <c r="AB220" s="309">
        <v>0</v>
      </c>
      <c r="AC220" s="309">
        <v>0</v>
      </c>
      <c r="AD220" s="309">
        <v>0</v>
      </c>
      <c r="AE220" s="309">
        <v>0</v>
      </c>
      <c r="AF220" s="309">
        <v>0</v>
      </c>
      <c r="AG220" s="309">
        <v>0</v>
      </c>
      <c r="AH220" s="309"/>
      <c r="AI220" s="309"/>
      <c r="AJ220" s="309"/>
      <c r="AK220" s="309"/>
      <c r="AL220" s="405">
        <v>0</v>
      </c>
      <c r="AM220" s="405">
        <v>0</v>
      </c>
      <c r="AN220" s="309">
        <v>0</v>
      </c>
      <c r="AO220" s="309">
        <v>0</v>
      </c>
      <c r="AP220" s="309">
        <v>0</v>
      </c>
      <c r="AQ220" s="309">
        <v>0</v>
      </c>
      <c r="AR220" s="311">
        <f t="shared" si="9"/>
        <v>0</v>
      </c>
      <c r="AS220" s="311">
        <f t="shared" si="10"/>
        <v>0</v>
      </c>
      <c r="AT220" s="311">
        <f t="shared" si="11"/>
        <v>0</v>
      </c>
    </row>
    <row r="221" spans="2:49" s="63" customFormat="1" ht="24" x14ac:dyDescent="0.25">
      <c r="B221" s="403"/>
      <c r="C221" s="403"/>
      <c r="D221" s="403"/>
      <c r="E221" s="403"/>
      <c r="F221" s="403"/>
      <c r="G221" s="37"/>
      <c r="H221" s="428" t="s">
        <v>708</v>
      </c>
      <c r="I221" s="442">
        <v>43364.946203703701</v>
      </c>
      <c r="J221" s="428" t="s">
        <v>1</v>
      </c>
      <c r="K221" s="440">
        <v>1</v>
      </c>
      <c r="L221" s="287"/>
      <c r="M221" s="51"/>
      <c r="N221" s="314" t="s">
        <v>343</v>
      </c>
      <c r="O221" s="314">
        <v>406</v>
      </c>
      <c r="P221" s="314" t="s">
        <v>594</v>
      </c>
      <c r="Q221" s="311">
        <v>0</v>
      </c>
      <c r="R221" s="311">
        <v>0</v>
      </c>
      <c r="S221" s="311">
        <v>0</v>
      </c>
      <c r="T221" s="311">
        <v>0</v>
      </c>
      <c r="U221" s="309"/>
      <c r="V221" s="309"/>
      <c r="W221" s="405">
        <v>0</v>
      </c>
      <c r="X221" s="309">
        <v>0</v>
      </c>
      <c r="Y221" s="309">
        <v>0</v>
      </c>
      <c r="Z221" s="309">
        <v>0</v>
      </c>
      <c r="AA221" s="309">
        <v>0</v>
      </c>
      <c r="AB221" s="309">
        <v>0</v>
      </c>
      <c r="AC221" s="309">
        <v>0</v>
      </c>
      <c r="AD221" s="309">
        <v>0</v>
      </c>
      <c r="AE221" s="309">
        <v>0</v>
      </c>
      <c r="AF221" s="309">
        <v>0</v>
      </c>
      <c r="AG221" s="309">
        <v>0</v>
      </c>
      <c r="AH221" s="309"/>
      <c r="AI221" s="309"/>
      <c r="AJ221" s="309"/>
      <c r="AK221" s="309"/>
      <c r="AL221" s="405">
        <v>0</v>
      </c>
      <c r="AM221" s="405">
        <v>0</v>
      </c>
      <c r="AN221" s="309">
        <v>0</v>
      </c>
      <c r="AO221" s="309">
        <v>0</v>
      </c>
      <c r="AP221" s="309">
        <v>0</v>
      </c>
      <c r="AQ221" s="309">
        <v>0</v>
      </c>
      <c r="AR221" s="311">
        <f t="shared" si="9"/>
        <v>0</v>
      </c>
      <c r="AS221" s="311">
        <f t="shared" si="10"/>
        <v>0</v>
      </c>
      <c r="AT221" s="311">
        <f t="shared" si="11"/>
        <v>0</v>
      </c>
      <c r="AV221" s="266"/>
      <c r="AW221" s="266"/>
    </row>
    <row r="222" spans="2:49" s="63" customFormat="1" ht="24" x14ac:dyDescent="0.25">
      <c r="B222" s="403"/>
      <c r="C222" s="403"/>
      <c r="D222" s="403"/>
      <c r="E222" s="403"/>
      <c r="F222" s="403"/>
      <c r="G222" s="37"/>
      <c r="H222" s="428" t="s">
        <v>387</v>
      </c>
      <c r="I222" s="442">
        <v>43365.925752314812</v>
      </c>
      <c r="J222" s="428" t="s">
        <v>1</v>
      </c>
      <c r="K222" s="440">
        <v>1</v>
      </c>
      <c r="L222" s="287"/>
      <c r="M222" s="51"/>
      <c r="N222" s="314" t="s">
        <v>343</v>
      </c>
      <c r="O222" s="314">
        <v>401</v>
      </c>
      <c r="P222" s="314" t="s">
        <v>596</v>
      </c>
      <c r="Q222" s="311">
        <v>0</v>
      </c>
      <c r="R222" s="311">
        <v>0</v>
      </c>
      <c r="S222" s="311">
        <v>0</v>
      </c>
      <c r="T222" s="311">
        <v>0</v>
      </c>
      <c r="U222" s="309"/>
      <c r="V222" s="309"/>
      <c r="W222" s="405">
        <v>0</v>
      </c>
      <c r="X222" s="309">
        <v>0</v>
      </c>
      <c r="Y222" s="309">
        <v>0</v>
      </c>
      <c r="Z222" s="309">
        <v>0</v>
      </c>
      <c r="AA222" s="309">
        <v>0</v>
      </c>
      <c r="AB222" s="309">
        <v>0</v>
      </c>
      <c r="AC222" s="309">
        <v>0</v>
      </c>
      <c r="AD222" s="309">
        <v>0</v>
      </c>
      <c r="AE222" s="309">
        <v>0</v>
      </c>
      <c r="AF222" s="309">
        <v>0</v>
      </c>
      <c r="AG222" s="309">
        <v>0</v>
      </c>
      <c r="AH222" s="309"/>
      <c r="AI222" s="309"/>
      <c r="AJ222" s="309"/>
      <c r="AK222" s="309"/>
      <c r="AL222" s="405">
        <v>0</v>
      </c>
      <c r="AM222" s="405">
        <v>0</v>
      </c>
      <c r="AN222" s="309">
        <v>0</v>
      </c>
      <c r="AO222" s="309">
        <v>0</v>
      </c>
      <c r="AP222" s="309">
        <v>0</v>
      </c>
      <c r="AQ222" s="309">
        <v>0</v>
      </c>
      <c r="AR222" s="311">
        <f t="shared" si="9"/>
        <v>0</v>
      </c>
      <c r="AS222" s="311">
        <f t="shared" si="10"/>
        <v>0</v>
      </c>
      <c r="AT222" s="311">
        <f t="shared" si="11"/>
        <v>0</v>
      </c>
      <c r="AV222" s="266"/>
      <c r="AW222" s="266"/>
    </row>
    <row r="223" spans="2:49" s="63" customFormat="1" x14ac:dyDescent="0.25">
      <c r="B223" s="403"/>
      <c r="C223" s="403"/>
      <c r="D223" s="403"/>
      <c r="E223" s="403"/>
      <c r="F223" s="403"/>
      <c r="G223" s="37"/>
      <c r="H223" s="428"/>
      <c r="I223" s="442">
        <v>43368.834409722222</v>
      </c>
      <c r="J223" s="428" t="s">
        <v>1</v>
      </c>
      <c r="K223" s="440">
        <v>1</v>
      </c>
      <c r="L223" s="287"/>
      <c r="M223" s="51"/>
      <c r="N223" s="314" t="s">
        <v>343</v>
      </c>
      <c r="O223" s="314">
        <v>419</v>
      </c>
      <c r="P223" s="314" t="s">
        <v>597</v>
      </c>
      <c r="Q223" s="311">
        <v>0</v>
      </c>
      <c r="R223" s="311">
        <v>0</v>
      </c>
      <c r="S223" s="311">
        <v>0</v>
      </c>
      <c r="T223" s="311">
        <v>0</v>
      </c>
      <c r="U223" s="309"/>
      <c r="V223" s="309"/>
      <c r="W223" s="405">
        <v>0</v>
      </c>
      <c r="X223" s="309">
        <v>0</v>
      </c>
      <c r="Y223" s="309">
        <v>0</v>
      </c>
      <c r="Z223" s="309">
        <v>0</v>
      </c>
      <c r="AA223" s="309">
        <v>0</v>
      </c>
      <c r="AB223" s="309">
        <v>0</v>
      </c>
      <c r="AC223" s="309">
        <v>0</v>
      </c>
      <c r="AD223" s="309">
        <v>0</v>
      </c>
      <c r="AE223" s="309">
        <v>0</v>
      </c>
      <c r="AF223" s="309">
        <v>0</v>
      </c>
      <c r="AG223" s="309">
        <v>0</v>
      </c>
      <c r="AH223" s="309"/>
      <c r="AI223" s="309"/>
      <c r="AJ223" s="309"/>
      <c r="AK223" s="309"/>
      <c r="AL223" s="405">
        <v>0</v>
      </c>
      <c r="AM223" s="405">
        <v>0</v>
      </c>
      <c r="AN223" s="309">
        <v>0</v>
      </c>
      <c r="AO223" s="309">
        <v>0</v>
      </c>
      <c r="AP223" s="309">
        <v>0</v>
      </c>
      <c r="AQ223" s="309">
        <v>0</v>
      </c>
      <c r="AR223" s="311">
        <f t="shared" si="9"/>
        <v>0</v>
      </c>
      <c r="AS223" s="311">
        <f t="shared" si="10"/>
        <v>0</v>
      </c>
      <c r="AT223" s="311">
        <f t="shared" si="11"/>
        <v>0</v>
      </c>
      <c r="AV223" s="266"/>
      <c r="AW223" s="266"/>
    </row>
    <row r="224" spans="2:49" s="63" customFormat="1" x14ac:dyDescent="0.25">
      <c r="B224" s="403"/>
      <c r="C224" s="403"/>
      <c r="D224" s="403"/>
      <c r="E224" s="403"/>
      <c r="F224" s="403"/>
      <c r="G224" s="37"/>
      <c r="H224" s="428" t="s">
        <v>709</v>
      </c>
      <c r="I224" s="442">
        <v>43367.562418981484</v>
      </c>
      <c r="J224" s="428" t="s">
        <v>1</v>
      </c>
      <c r="K224" s="440">
        <v>1</v>
      </c>
      <c r="L224" s="287"/>
      <c r="M224" s="51"/>
      <c r="N224" s="314" t="s">
        <v>343</v>
      </c>
      <c r="O224" s="314">
        <v>392</v>
      </c>
      <c r="P224" s="314" t="s">
        <v>605</v>
      </c>
      <c r="Q224" s="311">
        <v>0</v>
      </c>
      <c r="R224" s="311">
        <v>0</v>
      </c>
      <c r="S224" s="311">
        <v>0</v>
      </c>
      <c r="T224" s="311">
        <v>0</v>
      </c>
      <c r="U224" s="309"/>
      <c r="V224" s="309"/>
      <c r="W224" s="405">
        <v>0</v>
      </c>
      <c r="X224" s="309">
        <v>0</v>
      </c>
      <c r="Y224" s="309">
        <v>0</v>
      </c>
      <c r="Z224" s="309">
        <v>0</v>
      </c>
      <c r="AA224" s="309">
        <v>0</v>
      </c>
      <c r="AB224" s="309">
        <v>0</v>
      </c>
      <c r="AC224" s="309">
        <v>0</v>
      </c>
      <c r="AD224" s="309">
        <v>0</v>
      </c>
      <c r="AE224" s="309">
        <v>0</v>
      </c>
      <c r="AF224" s="309">
        <v>0</v>
      </c>
      <c r="AG224" s="309">
        <v>0</v>
      </c>
      <c r="AH224" s="309"/>
      <c r="AI224" s="309"/>
      <c r="AJ224" s="309"/>
      <c r="AK224" s="309"/>
      <c r="AL224" s="405">
        <v>0</v>
      </c>
      <c r="AM224" s="405">
        <v>0</v>
      </c>
      <c r="AN224" s="309">
        <v>0</v>
      </c>
      <c r="AO224" s="309">
        <v>0</v>
      </c>
      <c r="AP224" s="309">
        <v>0</v>
      </c>
      <c r="AQ224" s="309">
        <v>0</v>
      </c>
      <c r="AR224" s="311">
        <f t="shared" si="9"/>
        <v>0</v>
      </c>
      <c r="AS224" s="311">
        <f t="shared" si="10"/>
        <v>0</v>
      </c>
      <c r="AT224" s="311">
        <f t="shared" si="11"/>
        <v>0</v>
      </c>
      <c r="AV224" s="266"/>
      <c r="AW224" s="266"/>
    </row>
    <row r="225" spans="2:49" s="63" customFormat="1" ht="24" x14ac:dyDescent="0.25">
      <c r="B225" s="403"/>
      <c r="C225" s="403"/>
      <c r="D225" s="403"/>
      <c r="E225" s="403"/>
      <c r="F225" s="403"/>
      <c r="G225" s="37"/>
      <c r="H225" s="428" t="s">
        <v>410</v>
      </c>
      <c r="I225" s="442">
        <v>43367.65457175926</v>
      </c>
      <c r="J225" s="428" t="s">
        <v>1</v>
      </c>
      <c r="K225" s="440">
        <v>1</v>
      </c>
      <c r="L225" s="287"/>
      <c r="M225" s="51"/>
      <c r="N225" s="314" t="s">
        <v>63</v>
      </c>
      <c r="O225" s="314">
        <v>430</v>
      </c>
      <c r="P225" s="314" t="s">
        <v>606</v>
      </c>
      <c r="Q225" s="311">
        <v>0</v>
      </c>
      <c r="R225" s="311">
        <v>0</v>
      </c>
      <c r="S225" s="311">
        <v>0</v>
      </c>
      <c r="T225" s="311">
        <v>0</v>
      </c>
      <c r="U225" s="309"/>
      <c r="V225" s="309"/>
      <c r="W225" s="405">
        <v>0</v>
      </c>
      <c r="X225" s="309">
        <v>0</v>
      </c>
      <c r="Y225" s="309">
        <v>0</v>
      </c>
      <c r="Z225" s="309">
        <v>0</v>
      </c>
      <c r="AA225" s="309">
        <v>0</v>
      </c>
      <c r="AB225" s="309">
        <v>0</v>
      </c>
      <c r="AC225" s="309">
        <v>0</v>
      </c>
      <c r="AD225" s="309">
        <v>0</v>
      </c>
      <c r="AE225" s="309">
        <v>0</v>
      </c>
      <c r="AF225" s="309">
        <v>0</v>
      </c>
      <c r="AG225" s="309">
        <v>0</v>
      </c>
      <c r="AH225" s="309"/>
      <c r="AI225" s="309"/>
      <c r="AJ225" s="309"/>
      <c r="AK225" s="309"/>
      <c r="AL225" s="405">
        <v>0</v>
      </c>
      <c r="AM225" s="405">
        <v>0</v>
      </c>
      <c r="AN225" s="309">
        <v>0</v>
      </c>
      <c r="AO225" s="309">
        <v>0</v>
      </c>
      <c r="AP225" s="309">
        <v>0</v>
      </c>
      <c r="AQ225" s="309">
        <v>0</v>
      </c>
      <c r="AR225" s="311">
        <f t="shared" si="9"/>
        <v>0</v>
      </c>
      <c r="AS225" s="311">
        <f t="shared" si="10"/>
        <v>0</v>
      </c>
      <c r="AT225" s="311">
        <f t="shared" si="11"/>
        <v>0</v>
      </c>
      <c r="AV225" s="266"/>
      <c r="AW225" s="266"/>
    </row>
    <row r="226" spans="2:49" s="63" customFormat="1" x14ac:dyDescent="0.25">
      <c r="B226" s="403"/>
      <c r="C226" s="403"/>
      <c r="D226" s="403"/>
      <c r="E226" s="403"/>
      <c r="F226" s="403"/>
      <c r="G226" s="37"/>
      <c r="H226" s="428" t="s">
        <v>710</v>
      </c>
      <c r="I226" s="442">
        <v>43367.673090277778</v>
      </c>
      <c r="J226" s="428" t="s">
        <v>1</v>
      </c>
      <c r="K226" s="440">
        <v>1</v>
      </c>
      <c r="L226" s="287"/>
      <c r="M226" s="51"/>
      <c r="N226" s="314" t="s">
        <v>609</v>
      </c>
      <c r="O226" s="314">
        <v>435</v>
      </c>
      <c r="P226" s="314" t="s">
        <v>607</v>
      </c>
      <c r="Q226" s="311">
        <v>0</v>
      </c>
      <c r="R226" s="311">
        <v>0</v>
      </c>
      <c r="S226" s="311">
        <v>0</v>
      </c>
      <c r="T226" s="311">
        <v>0</v>
      </c>
      <c r="U226" s="309"/>
      <c r="V226" s="309"/>
      <c r="W226" s="405">
        <v>0</v>
      </c>
      <c r="X226" s="309">
        <v>0</v>
      </c>
      <c r="Y226" s="309">
        <v>0</v>
      </c>
      <c r="Z226" s="309">
        <v>0</v>
      </c>
      <c r="AA226" s="309">
        <v>0</v>
      </c>
      <c r="AB226" s="309">
        <v>0</v>
      </c>
      <c r="AC226" s="309">
        <v>0</v>
      </c>
      <c r="AD226" s="309">
        <v>0</v>
      </c>
      <c r="AE226" s="309">
        <v>0</v>
      </c>
      <c r="AF226" s="309">
        <v>0</v>
      </c>
      <c r="AG226" s="309">
        <v>0</v>
      </c>
      <c r="AH226" s="309"/>
      <c r="AI226" s="309"/>
      <c r="AJ226" s="309"/>
      <c r="AK226" s="309"/>
      <c r="AL226" s="405">
        <v>0</v>
      </c>
      <c r="AM226" s="405">
        <v>0</v>
      </c>
      <c r="AN226" s="309">
        <v>0</v>
      </c>
      <c r="AO226" s="309">
        <v>0</v>
      </c>
      <c r="AP226" s="309">
        <v>0</v>
      </c>
      <c r="AQ226" s="309">
        <v>0</v>
      </c>
      <c r="AR226" s="311">
        <f t="shared" si="9"/>
        <v>0</v>
      </c>
      <c r="AS226" s="311">
        <f t="shared" si="10"/>
        <v>0</v>
      </c>
      <c r="AT226" s="311">
        <f t="shared" si="11"/>
        <v>0</v>
      </c>
      <c r="AV226" s="266"/>
      <c r="AW226" s="266"/>
    </row>
    <row r="227" spans="2:49" s="63" customFormat="1" ht="24" x14ac:dyDescent="0.25">
      <c r="B227" s="403"/>
      <c r="C227" s="403"/>
      <c r="D227" s="403"/>
      <c r="E227" s="403"/>
      <c r="F227" s="403"/>
      <c r="G227" s="37"/>
      <c r="H227" s="428" t="s">
        <v>473</v>
      </c>
      <c r="I227" s="442">
        <v>43367.958182870374</v>
      </c>
      <c r="J227" s="428" t="s">
        <v>2</v>
      </c>
      <c r="K227" s="440">
        <v>1</v>
      </c>
      <c r="L227" s="287"/>
      <c r="M227" s="51"/>
      <c r="N227" s="314" t="s">
        <v>71</v>
      </c>
      <c r="O227" s="314">
        <v>424</v>
      </c>
      <c r="P227" s="314" t="s">
        <v>604</v>
      </c>
      <c r="Q227" s="311">
        <v>0</v>
      </c>
      <c r="R227" s="311">
        <v>0</v>
      </c>
      <c r="S227" s="311">
        <v>0</v>
      </c>
      <c r="T227" s="311">
        <v>0</v>
      </c>
      <c r="U227" s="309"/>
      <c r="V227" s="309"/>
      <c r="W227" s="405">
        <v>0</v>
      </c>
      <c r="X227" s="309">
        <v>0</v>
      </c>
      <c r="Y227" s="309">
        <v>0</v>
      </c>
      <c r="Z227" s="309">
        <v>0</v>
      </c>
      <c r="AA227" s="309">
        <v>0</v>
      </c>
      <c r="AB227" s="309">
        <v>0</v>
      </c>
      <c r="AC227" s="309">
        <v>0</v>
      </c>
      <c r="AD227" s="309">
        <v>0</v>
      </c>
      <c r="AE227" s="309">
        <v>0</v>
      </c>
      <c r="AF227" s="309">
        <v>0</v>
      </c>
      <c r="AG227" s="309">
        <v>0</v>
      </c>
      <c r="AH227" s="309"/>
      <c r="AI227" s="309"/>
      <c r="AJ227" s="309"/>
      <c r="AK227" s="309"/>
      <c r="AL227" s="405">
        <v>0</v>
      </c>
      <c r="AM227" s="405">
        <v>0</v>
      </c>
      <c r="AN227" s="309">
        <v>0</v>
      </c>
      <c r="AO227" s="309">
        <v>0</v>
      </c>
      <c r="AP227" s="309">
        <v>0</v>
      </c>
      <c r="AQ227" s="309">
        <v>0</v>
      </c>
      <c r="AR227" s="311">
        <f t="shared" si="9"/>
        <v>0</v>
      </c>
      <c r="AS227" s="311">
        <f t="shared" si="10"/>
        <v>0</v>
      </c>
      <c r="AT227" s="311">
        <f t="shared" si="11"/>
        <v>0</v>
      </c>
      <c r="AV227" s="266"/>
      <c r="AW227" s="266"/>
    </row>
    <row r="228" spans="2:49" s="63" customFormat="1" x14ac:dyDescent="0.25">
      <c r="B228" s="403"/>
      <c r="C228" s="403"/>
      <c r="D228" s="403"/>
      <c r="E228" s="403"/>
      <c r="F228" s="403"/>
      <c r="G228" s="37"/>
      <c r="H228" s="428"/>
      <c r="I228" s="442">
        <v>43367.966516203705</v>
      </c>
      <c r="J228" s="428" t="s">
        <v>1</v>
      </c>
      <c r="K228" s="440">
        <v>1</v>
      </c>
      <c r="L228" s="287"/>
      <c r="M228" s="51"/>
      <c r="N228" s="314" t="s">
        <v>71</v>
      </c>
      <c r="O228" s="314">
        <v>425</v>
      </c>
      <c r="P228" s="314" t="s">
        <v>603</v>
      </c>
      <c r="Q228" s="311">
        <v>0</v>
      </c>
      <c r="R228" s="311">
        <v>0</v>
      </c>
      <c r="S228" s="311">
        <v>0</v>
      </c>
      <c r="T228" s="311">
        <v>0</v>
      </c>
      <c r="U228" s="309"/>
      <c r="V228" s="309"/>
      <c r="W228" s="405">
        <v>0</v>
      </c>
      <c r="X228" s="309">
        <v>0</v>
      </c>
      <c r="Y228" s="309">
        <v>0</v>
      </c>
      <c r="Z228" s="309">
        <v>0</v>
      </c>
      <c r="AA228" s="309">
        <v>0</v>
      </c>
      <c r="AB228" s="309">
        <v>0</v>
      </c>
      <c r="AC228" s="309">
        <v>0</v>
      </c>
      <c r="AD228" s="309">
        <v>0</v>
      </c>
      <c r="AE228" s="309">
        <v>0</v>
      </c>
      <c r="AF228" s="309">
        <v>0</v>
      </c>
      <c r="AG228" s="309">
        <v>0</v>
      </c>
      <c r="AH228" s="309"/>
      <c r="AI228" s="309"/>
      <c r="AJ228" s="309"/>
      <c r="AK228" s="309"/>
      <c r="AL228" s="405">
        <v>0</v>
      </c>
      <c r="AM228" s="405">
        <v>0</v>
      </c>
      <c r="AN228" s="309">
        <v>0</v>
      </c>
      <c r="AO228" s="309">
        <v>0</v>
      </c>
      <c r="AP228" s="309">
        <v>0</v>
      </c>
      <c r="AQ228" s="309">
        <v>0</v>
      </c>
      <c r="AR228" s="311">
        <f t="shared" si="9"/>
        <v>0</v>
      </c>
      <c r="AS228" s="311">
        <f t="shared" si="10"/>
        <v>0</v>
      </c>
      <c r="AT228" s="311">
        <f t="shared" si="11"/>
        <v>0</v>
      </c>
      <c r="AV228" s="266"/>
      <c r="AW228" s="266"/>
    </row>
    <row r="229" spans="2:49" s="63" customFormat="1" x14ac:dyDescent="0.25">
      <c r="B229" s="403"/>
      <c r="C229" s="403"/>
      <c r="D229" s="403"/>
      <c r="E229" s="403"/>
      <c r="F229" s="403"/>
      <c r="G229" s="37"/>
      <c r="H229" s="428" t="s">
        <v>375</v>
      </c>
      <c r="I229" s="442">
        <v>43368.81958333333</v>
      </c>
      <c r="J229" s="428" t="s">
        <v>1</v>
      </c>
      <c r="K229" s="440">
        <v>1</v>
      </c>
      <c r="L229" s="287"/>
      <c r="M229" s="51"/>
      <c r="N229" s="314" t="s">
        <v>610</v>
      </c>
      <c r="O229" s="314">
        <v>437</v>
      </c>
      <c r="P229" s="314" t="s">
        <v>602</v>
      </c>
      <c r="Q229" s="311">
        <v>0</v>
      </c>
      <c r="R229" s="311">
        <v>0</v>
      </c>
      <c r="S229" s="311">
        <v>0</v>
      </c>
      <c r="T229" s="311">
        <v>0</v>
      </c>
      <c r="U229" s="309"/>
      <c r="V229" s="309"/>
      <c r="W229" s="405">
        <v>0</v>
      </c>
      <c r="X229" s="309">
        <v>0</v>
      </c>
      <c r="Y229" s="309">
        <v>0</v>
      </c>
      <c r="Z229" s="309">
        <v>0</v>
      </c>
      <c r="AA229" s="309">
        <v>0</v>
      </c>
      <c r="AB229" s="309">
        <v>0</v>
      </c>
      <c r="AC229" s="309">
        <v>0</v>
      </c>
      <c r="AD229" s="309">
        <v>0</v>
      </c>
      <c r="AE229" s="309">
        <v>0</v>
      </c>
      <c r="AF229" s="309">
        <v>0</v>
      </c>
      <c r="AG229" s="309">
        <v>0</v>
      </c>
      <c r="AH229" s="309"/>
      <c r="AI229" s="309"/>
      <c r="AJ229" s="309"/>
      <c r="AK229" s="309"/>
      <c r="AL229" s="405">
        <v>0</v>
      </c>
      <c r="AM229" s="405">
        <v>0</v>
      </c>
      <c r="AN229" s="309">
        <v>0</v>
      </c>
      <c r="AO229" s="309">
        <v>0</v>
      </c>
      <c r="AP229" s="309">
        <v>0</v>
      </c>
      <c r="AQ229" s="309">
        <v>0</v>
      </c>
      <c r="AR229" s="311">
        <f t="shared" si="9"/>
        <v>0</v>
      </c>
      <c r="AS229" s="311">
        <f t="shared" si="10"/>
        <v>0</v>
      </c>
      <c r="AT229" s="311">
        <f t="shared" si="11"/>
        <v>0</v>
      </c>
      <c r="AV229" s="266"/>
      <c r="AW229" s="266"/>
    </row>
    <row r="230" spans="2:49" s="63" customFormat="1" ht="24" x14ac:dyDescent="0.25">
      <c r="B230" s="403"/>
      <c r="C230" s="403"/>
      <c r="D230" s="403"/>
      <c r="E230" s="403"/>
      <c r="F230" s="403"/>
      <c r="G230" s="37"/>
      <c r="H230" s="428" t="s">
        <v>376</v>
      </c>
      <c r="I230" s="442">
        <v>43369.824618055558</v>
      </c>
      <c r="J230" s="428" t="s">
        <v>1</v>
      </c>
      <c r="K230" s="440">
        <v>1</v>
      </c>
      <c r="L230" s="287"/>
      <c r="M230" s="51"/>
      <c r="N230" s="314" t="s">
        <v>75</v>
      </c>
      <c r="O230" s="314">
        <v>431</v>
      </c>
      <c r="P230" s="314" t="s">
        <v>601</v>
      </c>
      <c r="Q230" s="311">
        <v>0</v>
      </c>
      <c r="R230" s="311">
        <v>0</v>
      </c>
      <c r="S230" s="311">
        <v>0</v>
      </c>
      <c r="T230" s="311">
        <v>0</v>
      </c>
      <c r="U230" s="309"/>
      <c r="V230" s="309"/>
      <c r="W230" s="405">
        <v>0</v>
      </c>
      <c r="X230" s="309">
        <v>0</v>
      </c>
      <c r="Y230" s="309">
        <v>0</v>
      </c>
      <c r="Z230" s="309">
        <v>0</v>
      </c>
      <c r="AA230" s="309">
        <v>0</v>
      </c>
      <c r="AB230" s="309">
        <v>0</v>
      </c>
      <c r="AC230" s="309">
        <v>0</v>
      </c>
      <c r="AD230" s="309">
        <v>0</v>
      </c>
      <c r="AE230" s="309">
        <v>0</v>
      </c>
      <c r="AF230" s="309">
        <v>0</v>
      </c>
      <c r="AG230" s="309">
        <v>0</v>
      </c>
      <c r="AH230" s="309"/>
      <c r="AI230" s="309"/>
      <c r="AJ230" s="309"/>
      <c r="AK230" s="309"/>
      <c r="AL230" s="405">
        <v>0</v>
      </c>
      <c r="AM230" s="405">
        <v>0</v>
      </c>
      <c r="AN230" s="309">
        <v>0</v>
      </c>
      <c r="AO230" s="309">
        <v>0</v>
      </c>
      <c r="AP230" s="309">
        <v>0</v>
      </c>
      <c r="AQ230" s="309">
        <v>0</v>
      </c>
      <c r="AR230" s="311">
        <f t="shared" si="9"/>
        <v>0</v>
      </c>
      <c r="AS230" s="311">
        <f t="shared" si="10"/>
        <v>0</v>
      </c>
      <c r="AT230" s="311">
        <f t="shared" si="11"/>
        <v>0</v>
      </c>
      <c r="AV230" s="266"/>
      <c r="AW230" s="266"/>
    </row>
    <row r="231" spans="2:49" s="63" customFormat="1" ht="24" x14ac:dyDescent="0.25">
      <c r="B231" s="403"/>
      <c r="C231" s="403"/>
      <c r="D231" s="403"/>
      <c r="E231" s="403"/>
      <c r="F231" s="403"/>
      <c r="G231" s="37"/>
      <c r="H231" s="428" t="s">
        <v>711</v>
      </c>
      <c r="I231" s="442">
        <v>43370.01630787037</v>
      </c>
      <c r="J231" s="428" t="s">
        <v>2</v>
      </c>
      <c r="K231" s="440">
        <v>1</v>
      </c>
      <c r="L231" s="287"/>
      <c r="M231" s="51"/>
      <c r="N231" s="314" t="s">
        <v>75</v>
      </c>
      <c r="O231" s="314">
        <v>433</v>
      </c>
      <c r="P231" s="314" t="s">
        <v>600</v>
      </c>
      <c r="Q231" s="311">
        <v>0</v>
      </c>
      <c r="R231" s="311">
        <v>0</v>
      </c>
      <c r="S231" s="311">
        <v>0</v>
      </c>
      <c r="T231" s="311">
        <v>0</v>
      </c>
      <c r="U231" s="309"/>
      <c r="V231" s="309"/>
      <c r="W231" s="405">
        <v>0</v>
      </c>
      <c r="X231" s="309">
        <v>0</v>
      </c>
      <c r="Y231" s="309">
        <v>0</v>
      </c>
      <c r="Z231" s="309">
        <v>0</v>
      </c>
      <c r="AA231" s="309">
        <v>0</v>
      </c>
      <c r="AB231" s="309">
        <v>0</v>
      </c>
      <c r="AC231" s="309">
        <v>0</v>
      </c>
      <c r="AD231" s="309">
        <v>0</v>
      </c>
      <c r="AE231" s="309">
        <v>0</v>
      </c>
      <c r="AF231" s="309">
        <v>0</v>
      </c>
      <c r="AG231" s="309">
        <v>0</v>
      </c>
      <c r="AH231" s="309"/>
      <c r="AI231" s="309"/>
      <c r="AJ231" s="309"/>
      <c r="AK231" s="309"/>
      <c r="AL231" s="405">
        <v>0</v>
      </c>
      <c r="AM231" s="405">
        <v>0</v>
      </c>
      <c r="AN231" s="309">
        <v>0</v>
      </c>
      <c r="AO231" s="309">
        <v>0</v>
      </c>
      <c r="AP231" s="309">
        <v>0</v>
      </c>
      <c r="AQ231" s="309">
        <v>0</v>
      </c>
      <c r="AR231" s="311">
        <f t="shared" si="9"/>
        <v>0</v>
      </c>
      <c r="AS231" s="311">
        <f t="shared" si="10"/>
        <v>0</v>
      </c>
      <c r="AT231" s="311">
        <f t="shared" si="11"/>
        <v>0</v>
      </c>
      <c r="AV231" s="266"/>
      <c r="AW231" s="266"/>
    </row>
    <row r="232" spans="2:49" s="63" customFormat="1" x14ac:dyDescent="0.25">
      <c r="B232" s="403"/>
      <c r="C232" s="403"/>
      <c r="D232" s="403"/>
      <c r="E232" s="403"/>
      <c r="F232" s="403"/>
      <c r="G232" s="37"/>
      <c r="H232" s="428"/>
      <c r="I232" s="442">
        <v>43370.024930555555</v>
      </c>
      <c r="J232" s="428" t="s">
        <v>2</v>
      </c>
      <c r="K232" s="440">
        <v>1</v>
      </c>
      <c r="L232" s="287"/>
      <c r="M232" s="51"/>
      <c r="N232" s="314" t="s">
        <v>75</v>
      </c>
      <c r="O232" s="314">
        <v>432</v>
      </c>
      <c r="P232" s="314" t="s">
        <v>599</v>
      </c>
      <c r="Q232" s="311">
        <v>0</v>
      </c>
      <c r="R232" s="311">
        <v>0</v>
      </c>
      <c r="S232" s="311">
        <v>0</v>
      </c>
      <c r="T232" s="311">
        <v>0</v>
      </c>
      <c r="U232" s="309"/>
      <c r="V232" s="309"/>
      <c r="W232" s="405">
        <v>0</v>
      </c>
      <c r="X232" s="309">
        <v>0</v>
      </c>
      <c r="Y232" s="309">
        <v>0</v>
      </c>
      <c r="Z232" s="309">
        <v>0</v>
      </c>
      <c r="AA232" s="309">
        <v>0</v>
      </c>
      <c r="AB232" s="309">
        <v>0</v>
      </c>
      <c r="AC232" s="309">
        <v>0</v>
      </c>
      <c r="AD232" s="309">
        <v>0</v>
      </c>
      <c r="AE232" s="309">
        <v>0</v>
      </c>
      <c r="AF232" s="309">
        <v>0</v>
      </c>
      <c r="AG232" s="309">
        <v>0</v>
      </c>
      <c r="AH232" s="309"/>
      <c r="AI232" s="309"/>
      <c r="AJ232" s="309"/>
      <c r="AK232" s="309"/>
      <c r="AL232" s="405">
        <v>0</v>
      </c>
      <c r="AM232" s="405">
        <v>0</v>
      </c>
      <c r="AN232" s="309">
        <v>0</v>
      </c>
      <c r="AO232" s="309">
        <v>0</v>
      </c>
      <c r="AP232" s="309">
        <v>0</v>
      </c>
      <c r="AQ232" s="309">
        <v>0</v>
      </c>
      <c r="AR232" s="311">
        <f t="shared" si="9"/>
        <v>0</v>
      </c>
      <c r="AS232" s="311">
        <f t="shared" si="10"/>
        <v>0</v>
      </c>
      <c r="AT232" s="311">
        <f t="shared" si="11"/>
        <v>0</v>
      </c>
      <c r="AV232" s="266"/>
      <c r="AW232" s="266"/>
    </row>
    <row r="233" spans="2:49" s="63" customFormat="1" x14ac:dyDescent="0.25">
      <c r="B233" s="403"/>
      <c r="C233" s="403"/>
      <c r="D233" s="403"/>
      <c r="E233" s="403"/>
      <c r="F233" s="403"/>
      <c r="G233" s="37"/>
      <c r="H233" s="428" t="s">
        <v>712</v>
      </c>
      <c r="I233" s="442">
        <v>43370.860856481479</v>
      </c>
      <c r="J233" s="428" t="s">
        <v>1</v>
      </c>
      <c r="K233" s="440">
        <v>1</v>
      </c>
      <c r="L233" s="287"/>
      <c r="M233" s="51"/>
      <c r="N233" s="314" t="s">
        <v>611</v>
      </c>
      <c r="O233" s="314">
        <v>429</v>
      </c>
      <c r="P233" s="314" t="s">
        <v>598</v>
      </c>
      <c r="Q233" s="311">
        <v>0</v>
      </c>
      <c r="R233" s="311">
        <v>0</v>
      </c>
      <c r="S233" s="311">
        <v>0</v>
      </c>
      <c r="T233" s="311">
        <v>0</v>
      </c>
      <c r="U233" s="309"/>
      <c r="V233" s="309"/>
      <c r="W233" s="405">
        <v>0</v>
      </c>
      <c r="X233" s="309">
        <v>0</v>
      </c>
      <c r="Y233" s="309">
        <v>0</v>
      </c>
      <c r="Z233" s="309">
        <v>0</v>
      </c>
      <c r="AA233" s="309">
        <v>0</v>
      </c>
      <c r="AB233" s="309">
        <v>0</v>
      </c>
      <c r="AC233" s="309">
        <v>0</v>
      </c>
      <c r="AD233" s="309">
        <v>0</v>
      </c>
      <c r="AE233" s="309">
        <v>0</v>
      </c>
      <c r="AF233" s="309">
        <v>0</v>
      </c>
      <c r="AG233" s="309">
        <v>0</v>
      </c>
      <c r="AH233" s="309"/>
      <c r="AI233" s="309"/>
      <c r="AJ233" s="309"/>
      <c r="AK233" s="309"/>
      <c r="AL233" s="405">
        <v>0</v>
      </c>
      <c r="AM233" s="405">
        <v>0</v>
      </c>
      <c r="AN233" s="309">
        <v>0</v>
      </c>
      <c r="AO233" s="309">
        <v>0</v>
      </c>
      <c r="AP233" s="309">
        <v>0</v>
      </c>
      <c r="AQ233" s="309">
        <v>0</v>
      </c>
      <c r="AR233" s="311">
        <f t="shared" si="9"/>
        <v>0</v>
      </c>
      <c r="AS233" s="311">
        <f t="shared" si="10"/>
        <v>0</v>
      </c>
      <c r="AT233" s="311">
        <f t="shared" si="11"/>
        <v>0</v>
      </c>
      <c r="AV233" s="266"/>
      <c r="AW233" s="266"/>
    </row>
    <row r="234" spans="2:49" s="63" customFormat="1" x14ac:dyDescent="0.25">
      <c r="B234" s="403"/>
      <c r="C234" s="403"/>
      <c r="D234" s="403"/>
      <c r="E234" s="403"/>
      <c r="F234" s="403"/>
      <c r="G234" s="37"/>
      <c r="H234" s="428" t="s">
        <v>460</v>
      </c>
      <c r="I234" s="442">
        <v>43370.939039351855</v>
      </c>
      <c r="J234" s="428" t="s">
        <v>1</v>
      </c>
      <c r="K234" s="440">
        <v>1</v>
      </c>
      <c r="L234" s="287"/>
      <c r="N234" s="314" t="s">
        <v>131</v>
      </c>
      <c r="O234" s="314">
        <v>428</v>
      </c>
      <c r="P234" s="314" t="s">
        <v>577</v>
      </c>
      <c r="Q234" s="311">
        <v>0</v>
      </c>
      <c r="R234" s="311">
        <v>0</v>
      </c>
      <c r="S234" s="311">
        <v>0</v>
      </c>
      <c r="T234" s="311">
        <v>0</v>
      </c>
      <c r="U234" s="309"/>
      <c r="V234" s="309"/>
      <c r="W234" s="405">
        <v>0</v>
      </c>
      <c r="X234" s="309">
        <v>0</v>
      </c>
      <c r="Y234" s="309">
        <v>0</v>
      </c>
      <c r="Z234" s="309">
        <v>0</v>
      </c>
      <c r="AA234" s="309">
        <v>0</v>
      </c>
      <c r="AB234" s="309">
        <v>0</v>
      </c>
      <c r="AC234" s="309">
        <v>0</v>
      </c>
      <c r="AD234" s="309">
        <v>0</v>
      </c>
      <c r="AE234" s="309">
        <v>0</v>
      </c>
      <c r="AF234" s="309">
        <v>0</v>
      </c>
      <c r="AG234" s="309">
        <v>0</v>
      </c>
      <c r="AH234" s="309"/>
      <c r="AI234" s="309"/>
      <c r="AJ234" s="309"/>
      <c r="AK234" s="309"/>
      <c r="AL234" s="405">
        <v>0</v>
      </c>
      <c r="AM234" s="405">
        <v>0</v>
      </c>
      <c r="AN234" s="309">
        <v>0</v>
      </c>
      <c r="AO234" s="309">
        <v>0</v>
      </c>
      <c r="AP234" s="309">
        <v>0</v>
      </c>
      <c r="AQ234" s="309">
        <v>0</v>
      </c>
      <c r="AR234" s="311">
        <f t="shared" si="9"/>
        <v>0</v>
      </c>
      <c r="AS234" s="311">
        <f t="shared" si="10"/>
        <v>0</v>
      </c>
      <c r="AT234" s="311">
        <f t="shared" si="11"/>
        <v>0</v>
      </c>
      <c r="AV234" s="266"/>
      <c r="AW234" s="266"/>
    </row>
    <row r="235" spans="2:49" s="63" customFormat="1" ht="24" x14ac:dyDescent="0.25">
      <c r="B235" s="403"/>
      <c r="C235" s="403"/>
      <c r="D235" s="403"/>
      <c r="E235" s="403"/>
      <c r="F235" s="403"/>
      <c r="G235" s="37"/>
      <c r="H235" s="428" t="s">
        <v>483</v>
      </c>
      <c r="I235" s="442">
        <v>43371.94295138889</v>
      </c>
      <c r="J235" s="428" t="s">
        <v>2</v>
      </c>
      <c r="K235" s="440">
        <v>1</v>
      </c>
      <c r="L235" s="287"/>
      <c r="N235" s="314" t="s">
        <v>133</v>
      </c>
      <c r="O235" s="314">
        <v>441</v>
      </c>
      <c r="P235" s="314" t="s">
        <v>576</v>
      </c>
      <c r="Q235" s="311">
        <v>0</v>
      </c>
      <c r="R235" s="311">
        <v>0</v>
      </c>
      <c r="S235" s="311">
        <v>0</v>
      </c>
      <c r="T235" s="311">
        <v>0</v>
      </c>
      <c r="U235" s="309"/>
      <c r="V235" s="309"/>
      <c r="W235" s="405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/>
      <c r="AI235" s="309"/>
      <c r="AJ235" s="309"/>
      <c r="AK235" s="309"/>
      <c r="AL235" s="405">
        <v>0</v>
      </c>
      <c r="AM235" s="405">
        <v>0</v>
      </c>
      <c r="AN235" s="309">
        <v>0</v>
      </c>
      <c r="AO235" s="309">
        <v>0</v>
      </c>
      <c r="AP235" s="309">
        <v>0</v>
      </c>
      <c r="AQ235" s="309">
        <v>0</v>
      </c>
      <c r="AR235" s="311">
        <f t="shared" si="9"/>
        <v>0</v>
      </c>
      <c r="AS235" s="311">
        <f t="shared" si="10"/>
        <v>0</v>
      </c>
      <c r="AT235" s="311">
        <f t="shared" si="11"/>
        <v>0</v>
      </c>
      <c r="AV235" s="266"/>
      <c r="AW235" s="266"/>
    </row>
    <row r="236" spans="2:49" s="63" customFormat="1" ht="24" x14ac:dyDescent="0.25">
      <c r="B236" s="403"/>
      <c r="C236" s="403"/>
      <c r="D236" s="403"/>
      <c r="E236" s="403"/>
      <c r="F236" s="403"/>
      <c r="G236" s="37"/>
      <c r="H236" s="428" t="s">
        <v>465</v>
      </c>
      <c r="I236" s="442">
        <v>43373.841504629629</v>
      </c>
      <c r="J236" s="428" t="s">
        <v>1</v>
      </c>
      <c r="K236" s="440">
        <v>1</v>
      </c>
      <c r="L236" s="287"/>
      <c r="N236" s="314" t="s">
        <v>136</v>
      </c>
      <c r="O236" s="314">
        <v>427</v>
      </c>
      <c r="P236" s="314" t="s">
        <v>575</v>
      </c>
      <c r="Q236" s="311">
        <v>0</v>
      </c>
      <c r="R236" s="311">
        <v>0</v>
      </c>
      <c r="S236" s="311">
        <v>0</v>
      </c>
      <c r="T236" s="311">
        <v>0</v>
      </c>
      <c r="U236" s="309"/>
      <c r="V236" s="309"/>
      <c r="W236" s="405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/>
      <c r="AI236" s="309"/>
      <c r="AJ236" s="309"/>
      <c r="AK236" s="309"/>
      <c r="AL236" s="405">
        <v>0</v>
      </c>
      <c r="AM236" s="405">
        <v>0</v>
      </c>
      <c r="AN236" s="309">
        <v>0</v>
      </c>
      <c r="AO236" s="309">
        <v>0</v>
      </c>
      <c r="AP236" s="309">
        <v>0</v>
      </c>
      <c r="AQ236" s="309">
        <v>0</v>
      </c>
      <c r="AR236" s="311">
        <f t="shared" si="9"/>
        <v>0</v>
      </c>
      <c r="AS236" s="311">
        <f t="shared" si="10"/>
        <v>0</v>
      </c>
      <c r="AT236" s="311">
        <f t="shared" si="11"/>
        <v>0</v>
      </c>
      <c r="AV236" s="266"/>
      <c r="AW236" s="266"/>
    </row>
    <row r="237" spans="2:49" s="63" customFormat="1" x14ac:dyDescent="0.25">
      <c r="B237" s="403"/>
      <c r="C237" s="403"/>
      <c r="D237" s="403"/>
      <c r="E237" s="403"/>
      <c r="F237" s="403"/>
      <c r="G237" s="37"/>
      <c r="H237" s="441" t="s">
        <v>3</v>
      </c>
      <c r="I237" s="441"/>
      <c r="J237" s="441"/>
      <c r="K237" s="440">
        <v>142</v>
      </c>
      <c r="L237" s="287"/>
      <c r="N237" s="314" t="s">
        <v>136</v>
      </c>
      <c r="O237" s="314">
        <v>426</v>
      </c>
      <c r="P237" s="314" t="s">
        <v>574</v>
      </c>
      <c r="Q237" s="311">
        <v>0</v>
      </c>
      <c r="R237" s="311">
        <v>0</v>
      </c>
      <c r="S237" s="311">
        <v>0</v>
      </c>
      <c r="T237" s="311">
        <v>0</v>
      </c>
      <c r="U237" s="309"/>
      <c r="V237" s="309"/>
      <c r="W237" s="405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/>
      <c r="AI237" s="309"/>
      <c r="AJ237" s="309"/>
      <c r="AK237" s="309"/>
      <c r="AL237" s="405">
        <v>0</v>
      </c>
      <c r="AM237" s="405">
        <v>0</v>
      </c>
      <c r="AN237" s="309">
        <v>0</v>
      </c>
      <c r="AO237" s="309">
        <v>0</v>
      </c>
      <c r="AP237" s="309">
        <v>0</v>
      </c>
      <c r="AQ237" s="309">
        <v>0</v>
      </c>
      <c r="AR237" s="311">
        <f t="shared" si="9"/>
        <v>0</v>
      </c>
      <c r="AS237" s="311">
        <f t="shared" si="10"/>
        <v>0</v>
      </c>
      <c r="AT237" s="311">
        <f t="shared" si="11"/>
        <v>0</v>
      </c>
      <c r="AV237" s="266"/>
      <c r="AW237" s="266"/>
    </row>
    <row r="238" spans="2:49" s="63" customFormat="1" x14ac:dyDescent="0.25">
      <c r="B238" s="403"/>
      <c r="C238" s="403"/>
      <c r="D238" s="403"/>
      <c r="E238" s="403"/>
      <c r="F238" s="403"/>
      <c r="G238" s="37"/>
      <c r="H238" s="265"/>
      <c r="I238" s="266"/>
      <c r="J238" s="266"/>
      <c r="K238" s="266"/>
      <c r="L238" s="287"/>
      <c r="N238" s="314" t="s">
        <v>34</v>
      </c>
      <c r="O238" s="314">
        <v>520</v>
      </c>
      <c r="P238" s="314" t="s">
        <v>614</v>
      </c>
      <c r="Q238" s="311">
        <v>0</v>
      </c>
      <c r="R238" s="311">
        <v>0</v>
      </c>
      <c r="S238" s="311">
        <v>0</v>
      </c>
      <c r="T238" s="311">
        <v>0</v>
      </c>
      <c r="U238" s="309"/>
      <c r="V238" s="309"/>
      <c r="W238" s="405">
        <v>0</v>
      </c>
      <c r="X238" s="309">
        <v>0</v>
      </c>
      <c r="Y238" s="309">
        <v>0</v>
      </c>
      <c r="Z238" s="309">
        <v>0</v>
      </c>
      <c r="AA238" s="309">
        <v>0</v>
      </c>
      <c r="AB238" s="309">
        <v>0</v>
      </c>
      <c r="AC238" s="309">
        <v>0</v>
      </c>
      <c r="AD238" s="309">
        <v>0</v>
      </c>
      <c r="AE238" s="309">
        <v>0</v>
      </c>
      <c r="AF238" s="309">
        <v>0</v>
      </c>
      <c r="AG238" s="309">
        <v>0</v>
      </c>
      <c r="AH238" s="309"/>
      <c r="AI238" s="309"/>
      <c r="AJ238" s="309"/>
      <c r="AK238" s="309"/>
      <c r="AL238" s="405">
        <v>0</v>
      </c>
      <c r="AM238" s="405">
        <v>0</v>
      </c>
      <c r="AN238" s="309">
        <v>0</v>
      </c>
      <c r="AO238" s="309">
        <v>0</v>
      </c>
      <c r="AP238" s="309">
        <v>0</v>
      </c>
      <c r="AQ238" s="309">
        <v>0</v>
      </c>
      <c r="AR238" s="311">
        <f t="shared" si="9"/>
        <v>0</v>
      </c>
      <c r="AS238" s="311">
        <f t="shared" si="10"/>
        <v>0</v>
      </c>
      <c r="AT238" s="311">
        <f t="shared" si="11"/>
        <v>0</v>
      </c>
      <c r="AV238" s="266"/>
      <c r="AW238" s="266"/>
    </row>
    <row r="239" spans="2:49" s="63" customFormat="1" x14ac:dyDescent="0.25">
      <c r="B239" s="403"/>
      <c r="C239" s="403"/>
      <c r="D239" s="403"/>
      <c r="E239" s="403"/>
      <c r="F239" s="403"/>
      <c r="G239" s="37"/>
      <c r="H239" s="265"/>
      <c r="I239" s="266"/>
      <c r="J239" s="266"/>
      <c r="K239" s="266"/>
      <c r="L239" s="287"/>
      <c r="M239" s="51"/>
      <c r="N239" s="314" t="s">
        <v>113</v>
      </c>
      <c r="O239" s="314">
        <v>518</v>
      </c>
      <c r="P239" s="314" t="s">
        <v>626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405">
        <v>0</v>
      </c>
      <c r="X239" s="309">
        <v>0</v>
      </c>
      <c r="Y239" s="309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311">
        <v>0</v>
      </c>
      <c r="AK239" s="311">
        <v>0</v>
      </c>
      <c r="AL239" s="405">
        <v>0</v>
      </c>
      <c r="AM239" s="405">
        <v>0</v>
      </c>
      <c r="AN239" s="309">
        <v>0</v>
      </c>
      <c r="AO239" s="309">
        <v>0</v>
      </c>
      <c r="AP239" s="309">
        <v>0</v>
      </c>
      <c r="AQ239" s="309">
        <v>0</v>
      </c>
      <c r="AR239" s="311">
        <f t="shared" si="9"/>
        <v>0</v>
      </c>
      <c r="AS239" s="311">
        <f t="shared" si="10"/>
        <v>0</v>
      </c>
      <c r="AT239" s="311">
        <f t="shared" si="11"/>
        <v>0</v>
      </c>
      <c r="AV239" s="266"/>
      <c r="AW239" s="266"/>
    </row>
    <row r="240" spans="2:49" s="63" customFormat="1" x14ac:dyDescent="0.25">
      <c r="B240" s="403"/>
      <c r="C240" s="403"/>
      <c r="D240" s="403"/>
      <c r="E240" s="403"/>
      <c r="F240" s="403"/>
      <c r="G240" s="37"/>
      <c r="H240" s="265"/>
      <c r="I240" s="266"/>
      <c r="J240" s="266"/>
      <c r="K240" s="266"/>
      <c r="L240" s="287"/>
      <c r="M240" s="51"/>
      <c r="N240" s="314" t="s">
        <v>34</v>
      </c>
      <c r="O240" s="314">
        <v>555</v>
      </c>
      <c r="P240" s="314" t="s">
        <v>664</v>
      </c>
      <c r="Q240" s="311">
        <v>0</v>
      </c>
      <c r="R240" s="311">
        <v>0</v>
      </c>
      <c r="S240" s="311">
        <v>0</v>
      </c>
      <c r="T240" s="311">
        <v>0</v>
      </c>
      <c r="U240" s="311">
        <v>0</v>
      </c>
      <c r="V240" s="311">
        <v>0</v>
      </c>
      <c r="W240" s="405">
        <v>0</v>
      </c>
      <c r="X240" s="309">
        <v>0</v>
      </c>
      <c r="Y240" s="309">
        <v>0</v>
      </c>
      <c r="Z240" s="311">
        <v>0</v>
      </c>
      <c r="AA240" s="311">
        <v>0</v>
      </c>
      <c r="AB240" s="311">
        <v>0</v>
      </c>
      <c r="AC240" s="311">
        <v>0</v>
      </c>
      <c r="AD240" s="311">
        <v>0</v>
      </c>
      <c r="AE240" s="311">
        <v>0</v>
      </c>
      <c r="AF240" s="311">
        <v>0</v>
      </c>
      <c r="AG240" s="311">
        <v>0</v>
      </c>
      <c r="AH240" s="311">
        <v>0</v>
      </c>
      <c r="AI240" s="311">
        <v>0</v>
      </c>
      <c r="AJ240" s="311">
        <v>0</v>
      </c>
      <c r="AK240" s="311">
        <v>0</v>
      </c>
      <c r="AL240" s="405">
        <v>0</v>
      </c>
      <c r="AM240" s="405">
        <v>0</v>
      </c>
      <c r="AN240" s="309">
        <v>0</v>
      </c>
      <c r="AO240" s="309">
        <v>0</v>
      </c>
      <c r="AP240" s="309">
        <v>0</v>
      </c>
      <c r="AQ240" s="309">
        <v>0</v>
      </c>
      <c r="AR240" s="311">
        <f t="shared" si="9"/>
        <v>0</v>
      </c>
      <c r="AS240" s="311">
        <f t="shared" si="10"/>
        <v>0</v>
      </c>
      <c r="AT240" s="311">
        <f t="shared" si="11"/>
        <v>0</v>
      </c>
      <c r="AV240" s="266"/>
      <c r="AW240" s="266"/>
    </row>
    <row r="241" spans="2:49" s="63" customFormat="1" x14ac:dyDescent="0.25">
      <c r="B241" s="403"/>
      <c r="C241" s="403"/>
      <c r="D241" s="403"/>
      <c r="E241" s="403"/>
      <c r="F241" s="403"/>
      <c r="G241" s="37"/>
      <c r="H241" s="265"/>
      <c r="I241" s="266"/>
      <c r="J241" s="266"/>
      <c r="K241" s="266"/>
      <c r="L241" s="287"/>
      <c r="N241" s="314" t="s">
        <v>7</v>
      </c>
      <c r="O241" s="314">
        <v>519</v>
      </c>
      <c r="P241" s="314" t="s">
        <v>666</v>
      </c>
      <c r="Q241" s="311">
        <v>0</v>
      </c>
      <c r="R241" s="311">
        <v>0</v>
      </c>
      <c r="S241" s="311">
        <v>0</v>
      </c>
      <c r="T241" s="311">
        <v>0</v>
      </c>
      <c r="U241" s="311">
        <v>0</v>
      </c>
      <c r="V241" s="311">
        <v>0</v>
      </c>
      <c r="W241" s="405">
        <v>0</v>
      </c>
      <c r="X241" s="309">
        <v>0</v>
      </c>
      <c r="Y241" s="309">
        <v>0</v>
      </c>
      <c r="Z241" s="311">
        <v>0</v>
      </c>
      <c r="AA241" s="311">
        <v>0</v>
      </c>
      <c r="AB241" s="311">
        <v>0</v>
      </c>
      <c r="AC241" s="311">
        <v>0</v>
      </c>
      <c r="AD241" s="311">
        <v>0</v>
      </c>
      <c r="AE241" s="311">
        <v>0</v>
      </c>
      <c r="AF241" s="311">
        <v>0</v>
      </c>
      <c r="AG241" s="311">
        <v>0</v>
      </c>
      <c r="AH241" s="311">
        <v>0</v>
      </c>
      <c r="AI241" s="311">
        <v>0</v>
      </c>
      <c r="AJ241" s="311">
        <v>0</v>
      </c>
      <c r="AK241" s="311">
        <v>0</v>
      </c>
      <c r="AL241" s="405">
        <v>0</v>
      </c>
      <c r="AM241" s="405">
        <v>0</v>
      </c>
      <c r="AN241" s="309">
        <v>0</v>
      </c>
      <c r="AO241" s="309">
        <v>0</v>
      </c>
      <c r="AP241" s="309">
        <v>0</v>
      </c>
      <c r="AQ241" s="309">
        <v>0</v>
      </c>
      <c r="AR241" s="311">
        <f t="shared" si="9"/>
        <v>0</v>
      </c>
      <c r="AS241" s="311">
        <f t="shared" si="10"/>
        <v>0</v>
      </c>
      <c r="AT241" s="311">
        <f t="shared" si="11"/>
        <v>0</v>
      </c>
      <c r="AV241" s="266"/>
      <c r="AW241" s="266"/>
    </row>
    <row r="242" spans="2:49" s="63" customFormat="1" x14ac:dyDescent="0.25">
      <c r="B242" s="403"/>
      <c r="C242" s="403"/>
      <c r="D242" s="403"/>
      <c r="E242" s="403"/>
      <c r="F242" s="403"/>
      <c r="G242" s="37"/>
      <c r="H242" s="265"/>
      <c r="I242" s="266"/>
      <c r="J242" s="266"/>
      <c r="K242" s="266"/>
      <c r="L242" s="287"/>
      <c r="N242" s="314" t="s">
        <v>7</v>
      </c>
      <c r="O242" s="314">
        <v>560</v>
      </c>
      <c r="P242" s="314" t="s">
        <v>716</v>
      </c>
      <c r="Q242" s="311">
        <v>0</v>
      </c>
      <c r="R242" s="311">
        <v>0</v>
      </c>
      <c r="S242" s="311">
        <v>0</v>
      </c>
      <c r="T242" s="311">
        <v>0</v>
      </c>
      <c r="U242" s="311">
        <v>0</v>
      </c>
      <c r="V242" s="311">
        <v>0</v>
      </c>
      <c r="W242" s="311">
        <v>0</v>
      </c>
      <c r="X242" s="311">
        <v>0</v>
      </c>
      <c r="Y242" s="309">
        <v>0</v>
      </c>
      <c r="Z242" s="311">
        <v>0</v>
      </c>
      <c r="AA242" s="311">
        <v>0</v>
      </c>
      <c r="AB242" s="311">
        <v>0</v>
      </c>
      <c r="AC242" s="311">
        <v>0</v>
      </c>
      <c r="AD242" s="311">
        <v>0</v>
      </c>
      <c r="AE242" s="311">
        <v>0</v>
      </c>
      <c r="AF242" s="311">
        <v>0</v>
      </c>
      <c r="AG242" s="311">
        <v>0</v>
      </c>
      <c r="AH242" s="311">
        <v>0</v>
      </c>
      <c r="AI242" s="311">
        <v>0</v>
      </c>
      <c r="AJ242" s="311">
        <v>0</v>
      </c>
      <c r="AK242" s="311">
        <v>0</v>
      </c>
      <c r="AL242" s="311">
        <v>0</v>
      </c>
      <c r="AM242" s="311">
        <v>0</v>
      </c>
      <c r="AN242" s="311">
        <v>0</v>
      </c>
      <c r="AO242" s="311">
        <v>0</v>
      </c>
      <c r="AP242" s="309">
        <v>0</v>
      </c>
      <c r="AQ242" s="309">
        <v>0</v>
      </c>
      <c r="AR242" s="311">
        <f t="shared" si="9"/>
        <v>0</v>
      </c>
      <c r="AS242" s="311">
        <f t="shared" si="10"/>
        <v>0</v>
      </c>
      <c r="AT242" s="311">
        <f t="shared" si="11"/>
        <v>0</v>
      </c>
      <c r="AV242" s="266"/>
      <c r="AW242" s="266"/>
    </row>
    <row r="243" spans="2:49" s="63" customFormat="1" x14ac:dyDescent="0.25">
      <c r="B243" s="403"/>
      <c r="C243" s="403"/>
      <c r="D243" s="403"/>
      <c r="E243" s="403"/>
      <c r="F243" s="403"/>
      <c r="G243" s="37"/>
      <c r="H243" s="265"/>
      <c r="I243" s="266"/>
      <c r="J243" s="266"/>
      <c r="K243" s="266"/>
      <c r="L243" s="287"/>
      <c r="N243" s="314" t="s">
        <v>39</v>
      </c>
      <c r="O243" s="314">
        <v>564</v>
      </c>
      <c r="P243" s="314" t="s">
        <v>717</v>
      </c>
      <c r="Q243" s="311">
        <v>0</v>
      </c>
      <c r="R243" s="311">
        <v>0</v>
      </c>
      <c r="S243" s="311">
        <v>0</v>
      </c>
      <c r="T243" s="311">
        <v>0</v>
      </c>
      <c r="U243" s="311">
        <v>0</v>
      </c>
      <c r="V243" s="311">
        <v>0</v>
      </c>
      <c r="W243" s="311">
        <v>0</v>
      </c>
      <c r="X243" s="311">
        <v>0</v>
      </c>
      <c r="Y243" s="309">
        <v>0</v>
      </c>
      <c r="Z243" s="311">
        <v>0</v>
      </c>
      <c r="AA243" s="311">
        <v>0</v>
      </c>
      <c r="AB243" s="311">
        <v>0</v>
      </c>
      <c r="AC243" s="311">
        <v>0</v>
      </c>
      <c r="AD243" s="311">
        <v>0</v>
      </c>
      <c r="AE243" s="311">
        <v>0</v>
      </c>
      <c r="AF243" s="311">
        <v>0</v>
      </c>
      <c r="AG243" s="311">
        <v>0</v>
      </c>
      <c r="AH243" s="311">
        <v>0</v>
      </c>
      <c r="AI243" s="311">
        <v>0</v>
      </c>
      <c r="AJ243" s="311">
        <v>0</v>
      </c>
      <c r="AK243" s="311">
        <v>0</v>
      </c>
      <c r="AL243" s="311">
        <v>0</v>
      </c>
      <c r="AM243" s="311">
        <v>0</v>
      </c>
      <c r="AN243" s="311">
        <v>0</v>
      </c>
      <c r="AO243" s="311">
        <v>0</v>
      </c>
      <c r="AP243" s="309">
        <v>0</v>
      </c>
      <c r="AQ243" s="309">
        <v>0</v>
      </c>
      <c r="AR243" s="311">
        <f t="shared" si="9"/>
        <v>0</v>
      </c>
      <c r="AS243" s="311">
        <f t="shared" si="10"/>
        <v>0</v>
      </c>
      <c r="AT243" s="311">
        <f t="shared" si="11"/>
        <v>0</v>
      </c>
      <c r="AV243" s="266"/>
      <c r="AW243" s="266"/>
    </row>
    <row r="244" spans="2:49" s="63" customFormat="1" x14ac:dyDescent="0.25">
      <c r="B244" s="403"/>
      <c r="C244" s="403"/>
      <c r="D244" s="403"/>
      <c r="E244" s="403"/>
      <c r="F244" s="403"/>
      <c r="G244" s="37"/>
      <c r="H244" s="265"/>
      <c r="I244" s="266"/>
      <c r="J244" s="266"/>
      <c r="K244" s="266"/>
      <c r="L244" s="287"/>
      <c r="N244" s="314" t="s">
        <v>56</v>
      </c>
      <c r="O244" s="314">
        <v>521</v>
      </c>
      <c r="P244" s="314" t="s">
        <v>718</v>
      </c>
      <c r="Q244" s="311">
        <v>0</v>
      </c>
      <c r="R244" s="311">
        <v>0</v>
      </c>
      <c r="S244" s="311">
        <v>0</v>
      </c>
      <c r="T244" s="311">
        <v>0</v>
      </c>
      <c r="U244" s="311">
        <v>0</v>
      </c>
      <c r="V244" s="311">
        <v>0</v>
      </c>
      <c r="W244" s="311">
        <v>0</v>
      </c>
      <c r="X244" s="311">
        <v>0</v>
      </c>
      <c r="Y244" s="309">
        <v>0</v>
      </c>
      <c r="Z244" s="311">
        <v>0</v>
      </c>
      <c r="AA244" s="311">
        <v>0</v>
      </c>
      <c r="AB244" s="311">
        <v>0</v>
      </c>
      <c r="AC244" s="311">
        <v>0</v>
      </c>
      <c r="AD244" s="311">
        <v>0</v>
      </c>
      <c r="AE244" s="311">
        <v>0</v>
      </c>
      <c r="AF244" s="311">
        <v>0</v>
      </c>
      <c r="AG244" s="311">
        <v>0</v>
      </c>
      <c r="AH244" s="311">
        <v>0</v>
      </c>
      <c r="AI244" s="311">
        <v>0</v>
      </c>
      <c r="AJ244" s="311">
        <v>0</v>
      </c>
      <c r="AK244" s="311">
        <v>0</v>
      </c>
      <c r="AL244" s="311">
        <v>0</v>
      </c>
      <c r="AM244" s="311">
        <v>0</v>
      </c>
      <c r="AN244" s="311">
        <v>0</v>
      </c>
      <c r="AO244" s="311">
        <v>0</v>
      </c>
      <c r="AP244" s="309">
        <v>0</v>
      </c>
      <c r="AQ244" s="309">
        <v>0</v>
      </c>
      <c r="AR244" s="311">
        <f t="shared" si="9"/>
        <v>0</v>
      </c>
      <c r="AS244" s="311">
        <f t="shared" si="10"/>
        <v>0</v>
      </c>
      <c r="AT244" s="311">
        <f t="shared" si="11"/>
        <v>0</v>
      </c>
      <c r="AV244" s="266"/>
      <c r="AW244" s="266"/>
    </row>
    <row r="245" spans="2:49" s="63" customFormat="1" x14ac:dyDescent="0.25">
      <c r="B245" s="403"/>
      <c r="C245" s="403"/>
      <c r="D245" s="403"/>
      <c r="E245" s="403"/>
      <c r="F245" s="403"/>
      <c r="G245" s="37"/>
      <c r="H245" s="265"/>
      <c r="I245" s="266"/>
      <c r="J245" s="266"/>
      <c r="K245" s="266"/>
      <c r="L245" s="287"/>
      <c r="N245" s="314" t="s">
        <v>34</v>
      </c>
      <c r="O245" s="314">
        <v>558</v>
      </c>
      <c r="P245" s="314" t="s">
        <v>719</v>
      </c>
      <c r="Q245" s="311">
        <v>0</v>
      </c>
      <c r="R245" s="311">
        <v>0</v>
      </c>
      <c r="S245" s="311">
        <v>0</v>
      </c>
      <c r="T245" s="311">
        <v>0</v>
      </c>
      <c r="U245" s="311">
        <v>0</v>
      </c>
      <c r="V245" s="311">
        <v>0</v>
      </c>
      <c r="W245" s="311">
        <v>0</v>
      </c>
      <c r="X245" s="311">
        <v>0</v>
      </c>
      <c r="Y245" s="309">
        <v>0</v>
      </c>
      <c r="Z245" s="311">
        <v>0</v>
      </c>
      <c r="AA245" s="311">
        <v>0</v>
      </c>
      <c r="AB245" s="311">
        <v>0</v>
      </c>
      <c r="AC245" s="311">
        <v>0</v>
      </c>
      <c r="AD245" s="311">
        <v>0</v>
      </c>
      <c r="AE245" s="311">
        <v>0</v>
      </c>
      <c r="AF245" s="311">
        <v>0</v>
      </c>
      <c r="AG245" s="311">
        <v>0</v>
      </c>
      <c r="AH245" s="311">
        <v>0</v>
      </c>
      <c r="AI245" s="311">
        <v>0</v>
      </c>
      <c r="AJ245" s="311">
        <v>0</v>
      </c>
      <c r="AK245" s="311">
        <v>0</v>
      </c>
      <c r="AL245" s="311">
        <v>0</v>
      </c>
      <c r="AM245" s="311">
        <v>0</v>
      </c>
      <c r="AN245" s="311">
        <v>0</v>
      </c>
      <c r="AO245" s="311">
        <v>0</v>
      </c>
      <c r="AP245" s="309">
        <v>0</v>
      </c>
      <c r="AQ245" s="309">
        <v>0</v>
      </c>
      <c r="AR245" s="311">
        <f t="shared" si="9"/>
        <v>0</v>
      </c>
      <c r="AS245" s="311">
        <f t="shared" si="10"/>
        <v>0</v>
      </c>
      <c r="AT245" s="311">
        <f t="shared" si="11"/>
        <v>0</v>
      </c>
      <c r="AV245" s="266"/>
      <c r="AW245" s="266"/>
    </row>
    <row r="246" spans="2:49" s="63" customFormat="1" x14ac:dyDescent="0.25">
      <c r="B246" s="403"/>
      <c r="C246" s="403"/>
      <c r="D246" s="403"/>
      <c r="E246" s="403"/>
      <c r="F246" s="403"/>
      <c r="G246" s="37"/>
      <c r="H246" s="265"/>
      <c r="I246" s="266"/>
      <c r="J246" s="266"/>
      <c r="K246" s="266"/>
      <c r="L246" s="287"/>
      <c r="M246" s="51"/>
      <c r="N246" s="314" t="s">
        <v>56</v>
      </c>
      <c r="O246" s="314">
        <v>559</v>
      </c>
      <c r="P246" s="314" t="s">
        <v>720</v>
      </c>
      <c r="Q246" s="311"/>
      <c r="R246" s="311"/>
      <c r="S246" s="311"/>
      <c r="T246" s="311"/>
      <c r="U246" s="311"/>
      <c r="V246" s="311"/>
      <c r="W246" s="311"/>
      <c r="X246" s="311"/>
      <c r="Y246" s="309">
        <v>0</v>
      </c>
      <c r="Z246" s="311">
        <v>0</v>
      </c>
      <c r="AA246" s="311">
        <v>0</v>
      </c>
      <c r="AB246" s="311">
        <v>0</v>
      </c>
      <c r="AC246" s="311">
        <v>0</v>
      </c>
      <c r="AD246" s="311">
        <v>0</v>
      </c>
      <c r="AE246" s="311">
        <v>0</v>
      </c>
      <c r="AF246" s="311">
        <v>0</v>
      </c>
      <c r="AG246" s="311">
        <v>0</v>
      </c>
      <c r="AH246" s="311">
        <v>0</v>
      </c>
      <c r="AI246" s="311">
        <v>0</v>
      </c>
      <c r="AJ246" s="311">
        <v>0</v>
      </c>
      <c r="AK246" s="311">
        <v>0</v>
      </c>
      <c r="AL246" s="311">
        <v>0</v>
      </c>
      <c r="AM246" s="311">
        <v>0</v>
      </c>
      <c r="AN246" s="311">
        <v>0</v>
      </c>
      <c r="AO246" s="311">
        <v>0</v>
      </c>
      <c r="AP246" s="309">
        <v>0</v>
      </c>
      <c r="AQ246" s="309">
        <v>0</v>
      </c>
      <c r="AR246" s="311">
        <f t="shared" si="9"/>
        <v>0</v>
      </c>
      <c r="AS246" s="311">
        <f t="shared" si="10"/>
        <v>0</v>
      </c>
      <c r="AT246" s="311">
        <f t="shared" si="11"/>
        <v>0</v>
      </c>
      <c r="AV246" s="266"/>
      <c r="AW246" s="266"/>
    </row>
    <row r="247" spans="2:49" s="63" customFormat="1" x14ac:dyDescent="0.25">
      <c r="B247" s="403"/>
      <c r="C247" s="403"/>
      <c r="D247" s="403"/>
      <c r="E247" s="403"/>
      <c r="F247" s="403"/>
      <c r="G247" s="37"/>
      <c r="H247" s="265"/>
      <c r="I247" s="266"/>
      <c r="J247" s="266"/>
      <c r="K247" s="266"/>
      <c r="L247" s="287"/>
      <c r="M247" s="51"/>
      <c r="N247" s="266"/>
      <c r="O247" s="446"/>
      <c r="P247" s="446"/>
      <c r="Q247" s="316">
        <f>+SUM(Q17:Q246)</f>
        <v>96</v>
      </c>
      <c r="R247" s="316">
        <f t="shared" ref="R247:AT247" si="12">+SUM(R17:R246)</f>
        <v>103</v>
      </c>
      <c r="S247" s="316">
        <f t="shared" si="12"/>
        <v>116</v>
      </c>
      <c r="T247" s="316">
        <f t="shared" si="12"/>
        <v>101</v>
      </c>
      <c r="U247" s="316">
        <f t="shared" si="12"/>
        <v>132</v>
      </c>
      <c r="V247" s="316">
        <f t="shared" si="12"/>
        <v>100</v>
      </c>
      <c r="W247" s="316">
        <f t="shared" si="12"/>
        <v>96</v>
      </c>
      <c r="X247" s="316">
        <f t="shared" si="12"/>
        <v>120</v>
      </c>
      <c r="Y247" s="316">
        <f t="shared" si="12"/>
        <v>131</v>
      </c>
      <c r="Z247" s="316">
        <f t="shared" si="12"/>
        <v>41</v>
      </c>
      <c r="AA247" s="316">
        <f t="shared" si="12"/>
        <v>55</v>
      </c>
      <c r="AB247" s="316">
        <f t="shared" si="12"/>
        <v>45</v>
      </c>
      <c r="AC247" s="316">
        <f t="shared" si="12"/>
        <v>58</v>
      </c>
      <c r="AD247" s="316">
        <f t="shared" si="12"/>
        <v>59</v>
      </c>
      <c r="AE247" s="316">
        <f t="shared" si="12"/>
        <v>57</v>
      </c>
      <c r="AF247" s="316">
        <f t="shared" si="12"/>
        <v>47</v>
      </c>
      <c r="AG247" s="316">
        <f t="shared" si="12"/>
        <v>54</v>
      </c>
      <c r="AH247" s="316">
        <f t="shared" si="12"/>
        <v>50</v>
      </c>
      <c r="AI247" s="316">
        <f t="shared" si="12"/>
        <v>82</v>
      </c>
      <c r="AJ247" s="316">
        <f t="shared" si="12"/>
        <v>45</v>
      </c>
      <c r="AK247" s="316">
        <f t="shared" si="12"/>
        <v>55</v>
      </c>
      <c r="AL247" s="316">
        <f t="shared" si="12"/>
        <v>50</v>
      </c>
      <c r="AM247" s="316">
        <f t="shared" si="12"/>
        <v>46</v>
      </c>
      <c r="AN247" s="316">
        <f t="shared" si="12"/>
        <v>64</v>
      </c>
      <c r="AO247" s="316">
        <f t="shared" si="12"/>
        <v>56</v>
      </c>
      <c r="AP247" s="316">
        <f t="shared" si="12"/>
        <v>45</v>
      </c>
      <c r="AQ247" s="316">
        <f t="shared" si="12"/>
        <v>86</v>
      </c>
      <c r="AR247" s="316">
        <f t="shared" si="12"/>
        <v>995</v>
      </c>
      <c r="AS247" s="316">
        <f t="shared" si="12"/>
        <v>446</v>
      </c>
      <c r="AT247" s="316">
        <f t="shared" si="12"/>
        <v>549</v>
      </c>
      <c r="AV247" s="266"/>
      <c r="AW247" s="266"/>
    </row>
    <row r="248" spans="2:49" s="63" customFormat="1" x14ac:dyDescent="0.25">
      <c r="B248" s="403"/>
      <c r="C248" s="403"/>
      <c r="D248" s="403"/>
      <c r="E248" s="403"/>
      <c r="F248" s="403"/>
      <c r="G248" s="37"/>
      <c r="H248" s="265"/>
      <c r="I248" s="266"/>
      <c r="J248" s="266"/>
      <c r="K248" s="266"/>
      <c r="L248" s="287"/>
      <c r="M248" s="51"/>
      <c r="N248" s="266"/>
      <c r="O248" s="446"/>
      <c r="P248" s="446"/>
      <c r="Q248" s="266"/>
      <c r="R248" s="266"/>
      <c r="S248" s="266"/>
      <c r="T248" s="266"/>
      <c r="U248" s="266"/>
      <c r="V248" s="266"/>
      <c r="W248" s="266"/>
      <c r="X248" s="266"/>
      <c r="Y248" s="266"/>
      <c r="Z248" s="266"/>
      <c r="AA248" s="266"/>
      <c r="AB248" s="266"/>
      <c r="AC248" s="266"/>
      <c r="AD248" s="266"/>
      <c r="AE248" s="266"/>
      <c r="AF248" s="266"/>
      <c r="AG248" s="266"/>
      <c r="AH248" s="266"/>
      <c r="AI248" s="266"/>
      <c r="AJ248" s="266"/>
      <c r="AK248" s="266"/>
      <c r="AL248" s="266"/>
      <c r="AM248" s="266"/>
      <c r="AN248" s="266"/>
      <c r="AO248" s="266"/>
      <c r="AP248" s="266"/>
      <c r="AQ248" s="266"/>
      <c r="AR248" s="266"/>
      <c r="AS248" s="266"/>
      <c r="AT248" s="266"/>
      <c r="AV248" s="266"/>
      <c r="AW248" s="266"/>
    </row>
    <row r="249" spans="2:49" s="63" customFormat="1" x14ac:dyDescent="0.25">
      <c r="B249" s="403"/>
      <c r="C249" s="403"/>
      <c r="D249" s="403"/>
      <c r="E249" s="403"/>
      <c r="F249" s="403"/>
      <c r="G249" s="37"/>
      <c r="H249" s="265"/>
      <c r="I249" s="266"/>
      <c r="J249" s="266"/>
      <c r="K249" s="266"/>
      <c r="L249" s="287"/>
      <c r="M249" s="51"/>
      <c r="N249" s="266"/>
      <c r="O249" s="446"/>
      <c r="P249" s="446"/>
      <c r="Q249" s="266"/>
      <c r="R249" s="266"/>
      <c r="S249" s="266"/>
      <c r="T249" s="266"/>
      <c r="U249" s="266"/>
      <c r="V249" s="266"/>
      <c r="W249" s="266"/>
      <c r="X249" s="266"/>
      <c r="Y249" s="266"/>
      <c r="Z249" s="266"/>
      <c r="AA249" s="266"/>
      <c r="AB249" s="266"/>
      <c r="AC249" s="266"/>
      <c r="AD249" s="266"/>
      <c r="AE249" s="266"/>
      <c r="AF249" s="266"/>
      <c r="AG249" s="266"/>
      <c r="AH249" s="266"/>
      <c r="AI249" s="266"/>
      <c r="AJ249" s="266"/>
      <c r="AK249" s="266"/>
      <c r="AL249" s="266"/>
      <c r="AM249" s="266"/>
      <c r="AN249" s="266"/>
      <c r="AO249" s="266"/>
      <c r="AP249" s="266"/>
      <c r="AQ249" s="266"/>
      <c r="AR249" s="266"/>
      <c r="AS249" s="266"/>
      <c r="AT249" s="266"/>
      <c r="AV249" s="266"/>
      <c r="AW249" s="266"/>
    </row>
    <row r="250" spans="2:49" s="63" customFormat="1" x14ac:dyDescent="0.25">
      <c r="B250" s="403"/>
      <c r="C250" s="403"/>
      <c r="D250" s="403"/>
      <c r="E250" s="403"/>
      <c r="F250" s="403"/>
      <c r="G250" s="37"/>
      <c r="H250" s="265"/>
      <c r="I250" s="266"/>
      <c r="J250" s="266"/>
      <c r="K250" s="266"/>
      <c r="L250" s="287"/>
      <c r="M250" s="51"/>
      <c r="N250" s="266"/>
      <c r="O250" s="446"/>
      <c r="P250" s="446"/>
      <c r="Q250" s="266"/>
      <c r="R250" s="266"/>
      <c r="S250" s="266"/>
      <c r="T250" s="266"/>
      <c r="U250" s="266"/>
      <c r="V250" s="266"/>
      <c r="W250" s="266"/>
      <c r="X250" s="266"/>
      <c r="Y250" s="266"/>
      <c r="Z250" s="266"/>
      <c r="AA250" s="266"/>
      <c r="AB250" s="266"/>
      <c r="AC250" s="266"/>
      <c r="AD250" s="266"/>
      <c r="AE250" s="266"/>
      <c r="AF250" s="266"/>
      <c r="AG250" s="266"/>
      <c r="AH250" s="266"/>
      <c r="AI250" s="266"/>
      <c r="AJ250" s="266"/>
      <c r="AK250" s="266"/>
      <c r="AL250" s="266"/>
      <c r="AM250" s="266"/>
      <c r="AN250" s="266"/>
      <c r="AO250" s="266"/>
      <c r="AP250" s="266"/>
      <c r="AQ250" s="266"/>
      <c r="AR250" s="266"/>
      <c r="AS250" s="299"/>
      <c r="AT250" s="266"/>
      <c r="AV250" s="266"/>
      <c r="AW250" s="266"/>
    </row>
    <row r="251" spans="2:49" s="63" customFormat="1" x14ac:dyDescent="0.25">
      <c r="B251" s="403"/>
      <c r="C251" s="403"/>
      <c r="D251" s="403"/>
      <c r="E251" s="403"/>
      <c r="F251" s="403"/>
      <c r="G251" s="37"/>
      <c r="H251" s="265"/>
      <c r="I251" s="266"/>
      <c r="J251" s="266"/>
      <c r="K251" s="266"/>
      <c r="L251" s="287"/>
      <c r="M251" s="51"/>
      <c r="N251" s="266"/>
      <c r="O251" s="446"/>
      <c r="P251" s="446"/>
      <c r="Q251" s="266"/>
      <c r="R251" s="266"/>
      <c r="S251" s="266"/>
      <c r="T251" s="266"/>
      <c r="U251" s="266"/>
      <c r="V251" s="266"/>
      <c r="W251" s="266"/>
      <c r="X251" s="266"/>
      <c r="Y251" s="266"/>
      <c r="Z251" s="266"/>
      <c r="AA251" s="266"/>
      <c r="AB251" s="266"/>
      <c r="AC251" s="266"/>
      <c r="AD251" s="266"/>
      <c r="AE251" s="266"/>
      <c r="AF251" s="266"/>
      <c r="AG251" s="266"/>
      <c r="AH251" s="266"/>
      <c r="AI251" s="266"/>
      <c r="AJ251" s="266"/>
      <c r="AK251" s="266"/>
      <c r="AL251" s="266"/>
      <c r="AM251" s="266"/>
      <c r="AN251" s="266"/>
      <c r="AO251" s="266"/>
      <c r="AP251" s="266"/>
      <c r="AQ251" s="266"/>
      <c r="AR251" s="266"/>
      <c r="AS251" s="266"/>
      <c r="AT251" s="266"/>
      <c r="AV251" s="266"/>
      <c r="AW251" s="266"/>
    </row>
    <row r="252" spans="2:49" s="63" customFormat="1" x14ac:dyDescent="0.25">
      <c r="B252" s="403"/>
      <c r="C252" s="403"/>
      <c r="D252" s="403"/>
      <c r="E252" s="403"/>
      <c r="F252" s="403"/>
      <c r="G252" s="37"/>
      <c r="H252" s="265"/>
      <c r="I252" s="266"/>
      <c r="J252" s="266"/>
      <c r="K252" s="266"/>
      <c r="L252" s="287"/>
      <c r="M252" s="51"/>
      <c r="N252" s="266"/>
      <c r="O252" s="446"/>
      <c r="P252" s="446"/>
      <c r="Q252" s="446"/>
      <c r="R252" s="446"/>
      <c r="S252" s="266"/>
      <c r="T252" s="266"/>
      <c r="U252" s="266"/>
      <c r="V252" s="266"/>
      <c r="W252" s="266"/>
      <c r="X252" s="266"/>
      <c r="Y252" s="266"/>
      <c r="Z252" s="266"/>
      <c r="AA252" s="266"/>
      <c r="AB252" s="266"/>
      <c r="AC252" s="266"/>
      <c r="AD252" s="266"/>
      <c r="AE252" s="266"/>
      <c r="AF252" s="266"/>
      <c r="AG252" s="266"/>
      <c r="AH252" s="266"/>
      <c r="AI252" s="266"/>
      <c r="AJ252" s="266"/>
      <c r="AK252" s="266"/>
      <c r="AL252" s="266"/>
      <c r="AM252" s="266"/>
      <c r="AN252" s="266"/>
      <c r="AO252" s="266"/>
      <c r="AP252" s="266"/>
      <c r="AQ252" s="266"/>
      <c r="AR252" s="266"/>
      <c r="AS252" s="266"/>
      <c r="AT252" s="266"/>
      <c r="AV252" s="266"/>
      <c r="AW252" s="266"/>
    </row>
    <row r="253" spans="2:49" s="63" customFormat="1" x14ac:dyDescent="0.25">
      <c r="B253" s="403"/>
      <c r="C253" s="403"/>
      <c r="D253" s="403"/>
      <c r="E253" s="403"/>
      <c r="F253" s="403"/>
      <c r="G253" s="37"/>
      <c r="H253" s="265"/>
      <c r="I253" s="266"/>
      <c r="J253" s="266"/>
      <c r="K253" s="266"/>
      <c r="L253" s="287"/>
      <c r="M253" s="51"/>
      <c r="N253" s="266"/>
      <c r="O253" s="446"/>
      <c r="P253" s="446"/>
      <c r="Q253" s="266"/>
      <c r="R253" s="266"/>
      <c r="S253" s="266"/>
      <c r="T253" s="266"/>
      <c r="U253" s="266"/>
      <c r="V253" s="266"/>
      <c r="W253" s="266"/>
      <c r="X253" s="266"/>
      <c r="Y253" s="266"/>
      <c r="Z253" s="266"/>
      <c r="AA253" s="266"/>
      <c r="AB253" s="266"/>
      <c r="AC253" s="266"/>
      <c r="AD253" s="266"/>
      <c r="AE253" s="266"/>
      <c r="AF253" s="266"/>
      <c r="AG253" s="266"/>
      <c r="AH253" s="266"/>
      <c r="AI253" s="266"/>
      <c r="AJ253" s="266"/>
      <c r="AK253" s="266"/>
      <c r="AL253" s="266"/>
      <c r="AM253" s="266"/>
      <c r="AN253" s="266"/>
      <c r="AO253" s="266"/>
      <c r="AP253" s="266"/>
      <c r="AQ253" s="266"/>
      <c r="AR253" s="266"/>
      <c r="AS253" s="266"/>
      <c r="AT253" s="266"/>
      <c r="AV253" s="266"/>
      <c r="AW253" s="266"/>
    </row>
    <row r="254" spans="2:49" s="63" customFormat="1" x14ac:dyDescent="0.25">
      <c r="B254" s="403"/>
      <c r="C254" s="403"/>
      <c r="D254" s="403"/>
      <c r="E254" s="403"/>
      <c r="F254" s="403"/>
      <c r="G254" s="37"/>
      <c r="H254" s="265"/>
      <c r="I254" s="266"/>
      <c r="J254" s="266"/>
      <c r="K254" s="266"/>
      <c r="L254" s="287"/>
      <c r="M254" s="51"/>
      <c r="N254" s="266"/>
      <c r="O254" s="446"/>
      <c r="P254" s="446"/>
      <c r="Q254" s="266"/>
      <c r="R254" s="266"/>
      <c r="S254" s="266"/>
      <c r="T254" s="266"/>
      <c r="U254" s="266"/>
      <c r="V254" s="266"/>
      <c r="W254" s="266"/>
      <c r="X254" s="266"/>
      <c r="Y254" s="266"/>
      <c r="Z254" s="266"/>
      <c r="AA254" s="266"/>
      <c r="AB254" s="266"/>
      <c r="AC254" s="266"/>
      <c r="AD254" s="266"/>
      <c r="AE254" s="266"/>
      <c r="AF254" s="266"/>
      <c r="AG254" s="266"/>
      <c r="AH254" s="266"/>
      <c r="AI254" s="266"/>
      <c r="AJ254" s="266"/>
      <c r="AK254" s="266"/>
      <c r="AL254" s="266"/>
      <c r="AM254" s="266"/>
      <c r="AN254" s="266"/>
      <c r="AO254" s="266"/>
      <c r="AP254" s="266"/>
      <c r="AQ254" s="266"/>
      <c r="AR254" s="266"/>
      <c r="AS254" s="266"/>
      <c r="AT254" s="266"/>
      <c r="AV254" s="266"/>
      <c r="AW254" s="266"/>
    </row>
    <row r="255" spans="2:49" s="63" customFormat="1" x14ac:dyDescent="0.25">
      <c r="B255" s="403"/>
      <c r="C255" s="403"/>
      <c r="D255" s="403"/>
      <c r="E255" s="403"/>
      <c r="F255" s="403"/>
      <c r="G255" s="37"/>
      <c r="H255" s="265"/>
      <c r="I255" s="266"/>
      <c r="J255" s="266"/>
      <c r="K255" s="266"/>
      <c r="L255" s="287"/>
      <c r="M255" s="51"/>
      <c r="N255" s="266"/>
      <c r="O255" s="446"/>
      <c r="P255" s="446"/>
      <c r="Q255" s="266"/>
      <c r="R255" s="266"/>
      <c r="S255" s="266"/>
      <c r="T255" s="266"/>
      <c r="U255" s="266"/>
      <c r="V255" s="266"/>
      <c r="W255" s="266"/>
      <c r="X255" s="266"/>
      <c r="Y255" s="266"/>
      <c r="Z255" s="266"/>
      <c r="AA255" s="266"/>
      <c r="AB255" s="266"/>
      <c r="AC255" s="266"/>
      <c r="AD255" s="266"/>
      <c r="AE255" s="266"/>
      <c r="AF255" s="266"/>
      <c r="AG255" s="266"/>
      <c r="AH255" s="266"/>
      <c r="AI255" s="266"/>
      <c r="AJ255" s="266"/>
      <c r="AK255" s="266"/>
      <c r="AL255" s="266"/>
      <c r="AM255" s="266"/>
      <c r="AN255" s="266"/>
      <c r="AO255" s="266"/>
      <c r="AP255" s="266"/>
      <c r="AQ255" s="266"/>
      <c r="AR255" s="266"/>
      <c r="AS255" s="266"/>
      <c r="AT255" s="266"/>
      <c r="AV255" s="266"/>
      <c r="AW255" s="266"/>
    </row>
    <row r="256" spans="2:49" s="63" customFormat="1" x14ac:dyDescent="0.25">
      <c r="B256" s="403"/>
      <c r="C256" s="403"/>
      <c r="D256" s="403"/>
      <c r="E256" s="403"/>
      <c r="F256" s="403"/>
      <c r="G256" s="37"/>
      <c r="H256" s="265"/>
      <c r="I256" s="266"/>
      <c r="J256" s="266"/>
      <c r="K256" s="266"/>
      <c r="L256" s="287"/>
      <c r="M256" s="51"/>
      <c r="N256" s="266"/>
      <c r="O256" s="446"/>
      <c r="P256" s="446"/>
      <c r="Q256" s="266"/>
      <c r="R256" s="266"/>
      <c r="S256" s="266"/>
      <c r="T256" s="266"/>
      <c r="U256" s="266"/>
      <c r="V256" s="266"/>
      <c r="W256" s="266"/>
      <c r="X256" s="266"/>
      <c r="Y256" s="266"/>
      <c r="Z256" s="266"/>
      <c r="AA256" s="266"/>
      <c r="AB256" s="266"/>
      <c r="AC256" s="266"/>
      <c r="AD256" s="266"/>
      <c r="AE256" s="266"/>
      <c r="AF256" s="266"/>
      <c r="AG256" s="266"/>
      <c r="AH256" s="266"/>
      <c r="AI256" s="266"/>
      <c r="AJ256" s="266"/>
      <c r="AK256" s="266"/>
      <c r="AL256" s="266"/>
      <c r="AM256" s="266"/>
      <c r="AN256" s="266"/>
      <c r="AO256" s="266"/>
      <c r="AP256" s="266"/>
      <c r="AQ256" s="266"/>
      <c r="AR256" s="266"/>
      <c r="AS256" s="266"/>
      <c r="AT256" s="266"/>
      <c r="AV256" s="266"/>
      <c r="AW256" s="266"/>
    </row>
    <row r="257" spans="2:49" s="63" customFormat="1" x14ac:dyDescent="0.25">
      <c r="B257" s="403"/>
      <c r="C257" s="403"/>
      <c r="D257" s="403"/>
      <c r="E257" s="403"/>
      <c r="F257" s="403"/>
      <c r="G257" s="37"/>
      <c r="H257" s="265"/>
      <c r="I257" s="266"/>
      <c r="J257" s="266"/>
      <c r="K257" s="266"/>
      <c r="L257" s="287"/>
      <c r="M257" s="51"/>
      <c r="N257" s="266"/>
      <c r="O257" s="446"/>
      <c r="P257" s="446"/>
      <c r="Q257" s="266"/>
      <c r="R257" s="266"/>
      <c r="S257" s="266"/>
      <c r="T257" s="266"/>
      <c r="U257" s="266"/>
      <c r="V257" s="266"/>
      <c r="W257" s="266"/>
      <c r="X257" s="266"/>
      <c r="Y257" s="266"/>
      <c r="Z257" s="266"/>
      <c r="AA257" s="266"/>
      <c r="AB257" s="266"/>
      <c r="AC257" s="266"/>
      <c r="AD257" s="266"/>
      <c r="AE257" s="266"/>
      <c r="AF257" s="266"/>
      <c r="AG257" s="266"/>
      <c r="AH257" s="266"/>
      <c r="AI257" s="266"/>
      <c r="AJ257" s="266"/>
      <c r="AK257" s="266"/>
      <c r="AL257" s="266"/>
      <c r="AM257" s="266"/>
      <c r="AN257" s="266"/>
      <c r="AO257" s="266"/>
      <c r="AP257" s="266"/>
      <c r="AQ257" s="266"/>
      <c r="AR257" s="266"/>
      <c r="AS257" s="266"/>
      <c r="AT257" s="266"/>
      <c r="AV257" s="266"/>
      <c r="AW257" s="266"/>
    </row>
    <row r="258" spans="2:49" s="63" customFormat="1" x14ac:dyDescent="0.25">
      <c r="B258" s="403"/>
      <c r="C258" s="403"/>
      <c r="D258" s="403"/>
      <c r="E258" s="403"/>
      <c r="F258" s="403"/>
      <c r="G258" s="37"/>
      <c r="H258" s="265"/>
      <c r="I258" s="266"/>
      <c r="J258" s="266"/>
      <c r="K258" s="266"/>
      <c r="L258" s="287"/>
      <c r="M258" s="51"/>
      <c r="N258" s="266"/>
      <c r="O258" s="446"/>
      <c r="P258" s="446"/>
      <c r="Q258" s="266"/>
      <c r="R258" s="266"/>
      <c r="S258" s="266"/>
      <c r="T258" s="266"/>
      <c r="U258" s="266"/>
      <c r="V258" s="266"/>
      <c r="W258" s="266"/>
      <c r="X258" s="266"/>
      <c r="Y258" s="266"/>
      <c r="Z258" s="266"/>
      <c r="AA258" s="266"/>
      <c r="AB258" s="266"/>
      <c r="AC258" s="266"/>
      <c r="AD258" s="266"/>
      <c r="AE258" s="266"/>
      <c r="AF258" s="266"/>
      <c r="AG258" s="266"/>
      <c r="AH258" s="266"/>
      <c r="AI258" s="266"/>
      <c r="AJ258" s="266"/>
      <c r="AK258" s="266"/>
      <c r="AL258" s="266"/>
      <c r="AM258" s="266"/>
      <c r="AN258" s="266"/>
      <c r="AO258" s="266"/>
      <c r="AP258" s="266"/>
      <c r="AQ258" s="266"/>
      <c r="AR258" s="266"/>
      <c r="AS258" s="266"/>
      <c r="AT258" s="266"/>
      <c r="AV258" s="266"/>
      <c r="AW258" s="266"/>
    </row>
    <row r="259" spans="2:49" s="63" customFormat="1" x14ac:dyDescent="0.25">
      <c r="B259" s="403"/>
      <c r="C259" s="403"/>
      <c r="D259" s="403"/>
      <c r="E259" s="403"/>
      <c r="F259" s="403"/>
      <c r="G259" s="37"/>
      <c r="H259" s="265"/>
      <c r="I259" s="266"/>
      <c r="J259" s="266"/>
      <c r="K259" s="266"/>
      <c r="L259" s="287"/>
      <c r="M259" s="51"/>
      <c r="N259" s="266"/>
      <c r="O259" s="446"/>
      <c r="P259" s="446"/>
      <c r="Q259" s="266"/>
      <c r="R259" s="266"/>
      <c r="S259" s="266"/>
      <c r="T259" s="266"/>
      <c r="U259" s="266"/>
      <c r="V259" s="266"/>
      <c r="W259" s="266"/>
      <c r="X259" s="266"/>
      <c r="Y259" s="266"/>
      <c r="Z259" s="266"/>
      <c r="AA259" s="266"/>
      <c r="AB259" s="266"/>
      <c r="AC259" s="266"/>
      <c r="AD259" s="266"/>
      <c r="AE259" s="266"/>
      <c r="AF259" s="266"/>
      <c r="AG259" s="266"/>
      <c r="AH259" s="266"/>
      <c r="AI259" s="266"/>
      <c r="AJ259" s="266"/>
      <c r="AK259" s="266"/>
      <c r="AL259" s="266"/>
      <c r="AM259" s="266"/>
      <c r="AN259" s="266"/>
      <c r="AO259" s="266"/>
      <c r="AP259" s="266"/>
      <c r="AQ259" s="266"/>
      <c r="AR259" s="266"/>
      <c r="AS259" s="266"/>
      <c r="AT259" s="266"/>
      <c r="AV259" s="266"/>
      <c r="AW259" s="266"/>
    </row>
    <row r="260" spans="2:49" s="63" customFormat="1" x14ac:dyDescent="0.25">
      <c r="B260" s="403"/>
      <c r="C260" s="403"/>
      <c r="D260" s="403"/>
      <c r="E260" s="403"/>
      <c r="F260" s="403"/>
      <c r="G260" s="37"/>
      <c r="H260" s="265"/>
      <c r="I260" s="266"/>
      <c r="J260" s="266"/>
      <c r="K260" s="266"/>
      <c r="L260" s="287"/>
      <c r="M260" s="51"/>
      <c r="N260" s="266"/>
      <c r="O260" s="446"/>
      <c r="P260" s="446"/>
      <c r="Q260" s="266"/>
      <c r="R260" s="266"/>
      <c r="S260" s="266"/>
      <c r="T260" s="266"/>
      <c r="U260" s="266"/>
      <c r="V260" s="266"/>
      <c r="W260" s="266"/>
      <c r="X260" s="266"/>
      <c r="Y260" s="266"/>
      <c r="Z260" s="266"/>
      <c r="AA260" s="266"/>
      <c r="AB260" s="266"/>
      <c r="AC260" s="266"/>
      <c r="AD260" s="266"/>
      <c r="AE260" s="266"/>
      <c r="AF260" s="266"/>
      <c r="AG260" s="266"/>
      <c r="AH260" s="266"/>
      <c r="AI260" s="266"/>
      <c r="AJ260" s="266"/>
      <c r="AK260" s="266"/>
      <c r="AL260" s="266"/>
      <c r="AM260" s="266"/>
      <c r="AN260" s="266"/>
      <c r="AO260" s="266"/>
      <c r="AP260" s="266"/>
      <c r="AQ260" s="266"/>
      <c r="AR260" s="266"/>
      <c r="AS260" s="266"/>
      <c r="AT260" s="266"/>
      <c r="AV260" s="266"/>
      <c r="AW260" s="266"/>
    </row>
    <row r="261" spans="2:49" s="63" customFormat="1" x14ac:dyDescent="0.25">
      <c r="B261" s="403"/>
      <c r="C261" s="403"/>
      <c r="D261" s="403"/>
      <c r="E261" s="403"/>
      <c r="F261" s="403"/>
      <c r="G261" s="37"/>
      <c r="H261" s="265"/>
      <c r="I261" s="266"/>
      <c r="J261" s="266"/>
      <c r="K261" s="266"/>
      <c r="L261" s="287"/>
      <c r="M261" s="51"/>
      <c r="N261" s="266"/>
      <c r="O261" s="446"/>
      <c r="P261" s="446"/>
      <c r="Q261" s="266"/>
      <c r="R261" s="266"/>
      <c r="S261" s="266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266"/>
      <c r="AL261" s="266"/>
      <c r="AM261" s="266"/>
      <c r="AN261" s="266"/>
      <c r="AO261" s="266"/>
      <c r="AP261" s="266"/>
      <c r="AQ261" s="266"/>
      <c r="AR261" s="266"/>
      <c r="AS261" s="266"/>
      <c r="AT261" s="266"/>
      <c r="AV261" s="266"/>
      <c r="AW261" s="266"/>
    </row>
    <row r="262" spans="2:49" s="63" customFormat="1" x14ac:dyDescent="0.25">
      <c r="B262" s="403"/>
      <c r="C262" s="403"/>
      <c r="D262" s="403"/>
      <c r="E262" s="403"/>
      <c r="F262" s="403"/>
      <c r="G262" s="37"/>
      <c r="H262" s="265"/>
      <c r="I262" s="266"/>
      <c r="J262" s="266"/>
      <c r="K262" s="266"/>
      <c r="L262" s="287"/>
      <c r="M262" s="51"/>
      <c r="N262" s="266"/>
      <c r="O262" s="446"/>
      <c r="P262" s="446"/>
      <c r="Q262" s="266"/>
      <c r="R262" s="266"/>
      <c r="S262" s="266"/>
      <c r="T262" s="266"/>
      <c r="U262" s="266"/>
      <c r="V262" s="266"/>
      <c r="W262" s="266"/>
      <c r="X262" s="266"/>
      <c r="Y262" s="266"/>
      <c r="Z262" s="266"/>
      <c r="AA262" s="266"/>
      <c r="AB262" s="266"/>
      <c r="AC262" s="266"/>
      <c r="AD262" s="266"/>
      <c r="AE262" s="266"/>
      <c r="AF262" s="266"/>
      <c r="AG262" s="266"/>
      <c r="AH262" s="266"/>
      <c r="AI262" s="266"/>
      <c r="AJ262" s="266"/>
      <c r="AK262" s="266"/>
      <c r="AL262" s="266"/>
      <c r="AM262" s="266"/>
      <c r="AN262" s="266"/>
      <c r="AO262" s="266"/>
      <c r="AP262" s="266"/>
      <c r="AQ262" s="266"/>
      <c r="AR262" s="266"/>
      <c r="AS262" s="266"/>
      <c r="AT262" s="266"/>
      <c r="AV262" s="266"/>
      <c r="AW262" s="266"/>
    </row>
    <row r="263" spans="2:49" s="63" customFormat="1" x14ac:dyDescent="0.25">
      <c r="B263" s="403"/>
      <c r="C263" s="403"/>
      <c r="D263" s="403"/>
      <c r="E263" s="403"/>
      <c r="F263" s="403"/>
      <c r="G263" s="37"/>
      <c r="H263" s="265"/>
      <c r="I263" s="266"/>
      <c r="J263" s="266"/>
      <c r="K263" s="266"/>
      <c r="L263" s="287"/>
      <c r="M263" s="51"/>
      <c r="N263" s="266"/>
      <c r="O263" s="446"/>
      <c r="P263" s="446"/>
      <c r="Q263" s="266"/>
      <c r="R263" s="266"/>
      <c r="S263" s="266"/>
      <c r="T263" s="266"/>
      <c r="U263" s="266"/>
      <c r="V263" s="266"/>
      <c r="W263" s="266"/>
      <c r="X263" s="266"/>
      <c r="Y263" s="266"/>
      <c r="Z263" s="266"/>
      <c r="AA263" s="266"/>
      <c r="AB263" s="266"/>
      <c r="AC263" s="266"/>
      <c r="AD263" s="266"/>
      <c r="AE263" s="266"/>
      <c r="AF263" s="266"/>
      <c r="AG263" s="266"/>
      <c r="AH263" s="266"/>
      <c r="AI263" s="266"/>
      <c r="AJ263" s="266"/>
      <c r="AK263" s="266"/>
      <c r="AL263" s="266"/>
      <c r="AM263" s="266"/>
      <c r="AN263" s="266"/>
      <c r="AO263" s="266"/>
      <c r="AP263" s="266"/>
      <c r="AQ263" s="266"/>
      <c r="AR263" s="266"/>
      <c r="AS263" s="266"/>
      <c r="AT263" s="266"/>
      <c r="AV263" s="266"/>
      <c r="AW263" s="266"/>
    </row>
    <row r="264" spans="2:49" s="63" customFormat="1" x14ac:dyDescent="0.25">
      <c r="B264" s="404"/>
      <c r="C264" s="404"/>
      <c r="D264" s="404"/>
      <c r="E264" s="404"/>
      <c r="F264" s="404"/>
      <c r="G264" s="37"/>
      <c r="H264" s="265"/>
      <c r="I264" s="266"/>
      <c r="J264" s="266"/>
      <c r="K264" s="266"/>
      <c r="L264" s="287"/>
      <c r="M264" s="51"/>
      <c r="N264" s="266"/>
      <c r="O264" s="446"/>
      <c r="P264" s="446"/>
      <c r="Q264" s="266"/>
      <c r="R264" s="266"/>
      <c r="S264" s="266"/>
      <c r="T264" s="266"/>
      <c r="U264" s="266"/>
      <c r="V264" s="266"/>
      <c r="W264" s="266"/>
      <c r="X264" s="266"/>
      <c r="Y264" s="266"/>
      <c r="Z264" s="266"/>
      <c r="AA264" s="266"/>
      <c r="AB264" s="266"/>
      <c r="AC264" s="266"/>
      <c r="AD264" s="266"/>
      <c r="AE264" s="266"/>
      <c r="AF264" s="266"/>
      <c r="AG264" s="266"/>
      <c r="AH264" s="266"/>
      <c r="AI264" s="266"/>
      <c r="AJ264" s="266"/>
      <c r="AK264" s="266"/>
      <c r="AL264" s="266"/>
      <c r="AM264" s="266"/>
      <c r="AN264" s="266"/>
      <c r="AO264" s="266"/>
      <c r="AP264" s="266"/>
      <c r="AQ264" s="266"/>
      <c r="AR264" s="266"/>
      <c r="AS264" s="266"/>
      <c r="AT264" s="266"/>
      <c r="AV264" s="266"/>
      <c r="AW264" s="266"/>
    </row>
    <row r="265" spans="2:49" s="63" customFormat="1" x14ac:dyDescent="0.25">
      <c r="B265" s="404"/>
      <c r="C265" s="404"/>
      <c r="D265" s="404"/>
      <c r="E265" s="404"/>
      <c r="F265" s="404"/>
      <c r="G265" s="37"/>
      <c r="H265" s="265"/>
      <c r="I265" s="266"/>
      <c r="J265" s="266"/>
      <c r="K265" s="266"/>
      <c r="L265" s="287"/>
      <c r="M265" s="51"/>
      <c r="N265" s="266"/>
      <c r="O265" s="446"/>
      <c r="P265" s="446"/>
      <c r="Q265" s="266"/>
      <c r="R265" s="266"/>
      <c r="S265" s="266"/>
      <c r="T265" s="266"/>
      <c r="U265" s="266"/>
      <c r="V265" s="266"/>
      <c r="W265" s="266"/>
      <c r="X265" s="266"/>
      <c r="Y265" s="266"/>
      <c r="Z265" s="266"/>
      <c r="AA265" s="266"/>
      <c r="AB265" s="266"/>
      <c r="AC265" s="266"/>
      <c r="AD265" s="266"/>
      <c r="AE265" s="266"/>
      <c r="AF265" s="266"/>
      <c r="AG265" s="266"/>
      <c r="AH265" s="266"/>
      <c r="AI265" s="266"/>
      <c r="AJ265" s="266"/>
      <c r="AK265" s="266"/>
      <c r="AL265" s="266"/>
      <c r="AM265" s="266"/>
      <c r="AN265" s="266"/>
      <c r="AO265" s="266"/>
      <c r="AP265" s="266"/>
      <c r="AQ265" s="266"/>
      <c r="AR265" s="266"/>
      <c r="AS265" s="266"/>
      <c r="AT265" s="266"/>
      <c r="AV265" s="266"/>
      <c r="AW265" s="266"/>
    </row>
    <row r="266" spans="2:49" s="63" customFormat="1" x14ac:dyDescent="0.25">
      <c r="B266" s="404"/>
      <c r="C266" s="404"/>
      <c r="D266" s="404"/>
      <c r="E266" s="404"/>
      <c r="F266" s="404"/>
      <c r="G266" s="37"/>
      <c r="H266" s="265"/>
      <c r="I266" s="266"/>
      <c r="J266" s="266"/>
      <c r="K266" s="266"/>
      <c r="L266" s="287"/>
      <c r="M266" s="51"/>
      <c r="N266" s="266"/>
      <c r="O266" s="446"/>
      <c r="P266" s="446"/>
      <c r="Q266" s="266"/>
      <c r="R266" s="266"/>
      <c r="S266" s="266"/>
      <c r="T266" s="266"/>
      <c r="U266" s="266"/>
      <c r="V266" s="266"/>
      <c r="W266" s="266"/>
      <c r="X266" s="266"/>
      <c r="Y266" s="266"/>
      <c r="Z266" s="266"/>
      <c r="AA266" s="266"/>
      <c r="AB266" s="266"/>
      <c r="AC266" s="266"/>
      <c r="AD266" s="266"/>
      <c r="AE266" s="266"/>
      <c r="AF266" s="266"/>
      <c r="AG266" s="266"/>
      <c r="AH266" s="266"/>
      <c r="AI266" s="266"/>
      <c r="AJ266" s="266"/>
      <c r="AK266" s="266"/>
      <c r="AL266" s="266"/>
      <c r="AM266" s="266"/>
      <c r="AN266" s="266"/>
      <c r="AO266" s="266"/>
      <c r="AP266" s="266"/>
      <c r="AQ266" s="266"/>
      <c r="AR266" s="266"/>
      <c r="AS266" s="266"/>
      <c r="AT266" s="266"/>
      <c r="AV266" s="266"/>
      <c r="AW266" s="266"/>
    </row>
    <row r="267" spans="2:49" s="63" customFormat="1" x14ac:dyDescent="0.25">
      <c r="B267" s="404"/>
      <c r="C267" s="404"/>
      <c r="D267" s="404"/>
      <c r="E267" s="404"/>
      <c r="F267" s="404"/>
      <c r="G267" s="37"/>
      <c r="H267" s="265"/>
      <c r="I267" s="266"/>
      <c r="J267" s="266"/>
      <c r="K267" s="266"/>
      <c r="L267" s="287"/>
      <c r="M267" s="51"/>
      <c r="N267" s="266"/>
      <c r="O267" s="446"/>
      <c r="P267" s="446"/>
      <c r="Q267" s="266"/>
      <c r="R267" s="266"/>
      <c r="S267" s="266"/>
      <c r="T267" s="266"/>
      <c r="U267" s="266"/>
      <c r="V267" s="266"/>
      <c r="W267" s="266"/>
      <c r="X267" s="266"/>
      <c r="Y267" s="266"/>
      <c r="Z267" s="266"/>
      <c r="AA267" s="266"/>
      <c r="AB267" s="266"/>
      <c r="AC267" s="266"/>
      <c r="AD267" s="266"/>
      <c r="AE267" s="266"/>
      <c r="AF267" s="266"/>
      <c r="AG267" s="266"/>
      <c r="AH267" s="266"/>
      <c r="AI267" s="266"/>
      <c r="AJ267" s="266"/>
      <c r="AK267" s="266"/>
      <c r="AL267" s="266"/>
      <c r="AM267" s="266"/>
      <c r="AN267" s="266"/>
      <c r="AO267" s="266"/>
      <c r="AP267" s="266"/>
      <c r="AQ267" s="266"/>
      <c r="AR267" s="266"/>
      <c r="AS267" s="266"/>
      <c r="AT267" s="266"/>
      <c r="AV267" s="266"/>
      <c r="AW267" s="266"/>
    </row>
    <row r="268" spans="2:49" s="63" customFormat="1" x14ac:dyDescent="0.25">
      <c r="B268" s="404"/>
      <c r="C268" s="404"/>
      <c r="D268" s="404"/>
      <c r="E268" s="404"/>
      <c r="F268" s="404"/>
      <c r="G268" s="37"/>
      <c r="H268" s="265"/>
      <c r="I268" s="266"/>
      <c r="J268" s="266"/>
      <c r="K268" s="266"/>
      <c r="L268" s="287"/>
      <c r="M268" s="51"/>
      <c r="N268" s="266"/>
      <c r="O268" s="446"/>
      <c r="P268" s="446"/>
      <c r="Q268" s="266"/>
      <c r="R268" s="266"/>
      <c r="S268" s="266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266"/>
      <c r="AL268" s="266"/>
      <c r="AM268" s="266"/>
      <c r="AN268" s="266"/>
      <c r="AO268" s="266"/>
      <c r="AP268" s="266"/>
      <c r="AQ268" s="266"/>
      <c r="AR268" s="266"/>
      <c r="AS268" s="266"/>
      <c r="AT268" s="266"/>
      <c r="AV268" s="266"/>
      <c r="AW268" s="266"/>
    </row>
    <row r="269" spans="2:49" s="63" customFormat="1" x14ac:dyDescent="0.25">
      <c r="B269" s="404"/>
      <c r="C269" s="404"/>
      <c r="D269" s="404"/>
      <c r="E269" s="404"/>
      <c r="F269" s="404"/>
      <c r="G269" s="37"/>
      <c r="H269" s="265"/>
      <c r="I269" s="266"/>
      <c r="J269" s="266"/>
      <c r="K269" s="266"/>
      <c r="L269" s="287"/>
      <c r="M269" s="51"/>
      <c r="N269" s="266"/>
      <c r="O269" s="446"/>
      <c r="P269" s="446"/>
      <c r="Q269" s="266"/>
      <c r="R269" s="266"/>
      <c r="S269" s="266"/>
      <c r="T269" s="266"/>
      <c r="U269" s="266"/>
      <c r="V269" s="266"/>
      <c r="W269" s="266"/>
      <c r="X269" s="266"/>
      <c r="Y269" s="266"/>
      <c r="Z269" s="266"/>
      <c r="AA269" s="266"/>
      <c r="AB269" s="266"/>
      <c r="AC269" s="266"/>
      <c r="AD269" s="266"/>
      <c r="AE269" s="266"/>
      <c r="AF269" s="266"/>
      <c r="AG269" s="266"/>
      <c r="AH269" s="266"/>
      <c r="AI269" s="266"/>
      <c r="AJ269" s="266"/>
      <c r="AK269" s="266"/>
      <c r="AL269" s="266"/>
      <c r="AM269" s="266"/>
      <c r="AN269" s="266"/>
      <c r="AO269" s="266"/>
      <c r="AP269" s="266"/>
      <c r="AQ269" s="266"/>
      <c r="AR269" s="266"/>
      <c r="AS269" s="266"/>
      <c r="AT269" s="266"/>
      <c r="AV269" s="266"/>
      <c r="AW269" s="266"/>
    </row>
    <row r="270" spans="2:49" s="63" customFormat="1" x14ac:dyDescent="0.25">
      <c r="B270" s="404"/>
      <c r="C270" s="404"/>
      <c r="D270" s="404"/>
      <c r="E270" s="404"/>
      <c r="F270" s="404"/>
      <c r="G270" s="37"/>
      <c r="H270" s="265"/>
      <c r="I270" s="266"/>
      <c r="J270" s="266"/>
      <c r="K270" s="266"/>
      <c r="L270" s="287"/>
      <c r="M270" s="51"/>
      <c r="N270" s="266"/>
      <c r="O270" s="446"/>
      <c r="P270" s="446"/>
      <c r="Q270" s="266"/>
      <c r="R270" s="266"/>
      <c r="S270" s="266"/>
      <c r="T270" s="266"/>
      <c r="U270" s="266"/>
      <c r="V270" s="266"/>
      <c r="W270" s="266"/>
      <c r="X270" s="266"/>
      <c r="Y270" s="266"/>
      <c r="Z270" s="266"/>
      <c r="AA270" s="266"/>
      <c r="AB270" s="266"/>
      <c r="AC270" s="266"/>
      <c r="AD270" s="266"/>
      <c r="AE270" s="266"/>
      <c r="AF270" s="266"/>
      <c r="AG270" s="266"/>
      <c r="AH270" s="266"/>
      <c r="AI270" s="266"/>
      <c r="AJ270" s="266"/>
      <c r="AK270" s="266"/>
      <c r="AL270" s="266"/>
      <c r="AM270" s="266"/>
      <c r="AN270" s="266"/>
      <c r="AO270" s="266"/>
      <c r="AP270" s="266"/>
      <c r="AQ270" s="266"/>
      <c r="AR270" s="266"/>
      <c r="AS270" s="266"/>
      <c r="AT270" s="266"/>
      <c r="AV270" s="266"/>
      <c r="AW270" s="266"/>
    </row>
    <row r="271" spans="2:49" s="63" customFormat="1" x14ac:dyDescent="0.25">
      <c r="B271" s="404"/>
      <c r="C271" s="404"/>
      <c r="D271" s="404"/>
      <c r="E271" s="404"/>
      <c r="F271" s="404"/>
      <c r="G271" s="37"/>
      <c r="H271" s="265"/>
      <c r="I271" s="266"/>
      <c r="J271" s="266"/>
      <c r="K271" s="266"/>
      <c r="L271" s="287"/>
      <c r="M271" s="51"/>
      <c r="N271" s="266"/>
      <c r="O271" s="446"/>
      <c r="P271" s="446"/>
      <c r="Q271" s="266"/>
      <c r="R271" s="266"/>
      <c r="S271" s="266"/>
      <c r="T271" s="266"/>
      <c r="U271" s="266"/>
      <c r="V271" s="266"/>
      <c r="W271" s="266"/>
      <c r="X271" s="266"/>
      <c r="Y271" s="266"/>
      <c r="Z271" s="266"/>
      <c r="AA271" s="266"/>
      <c r="AB271" s="266"/>
      <c r="AC271" s="266"/>
      <c r="AD271" s="266"/>
      <c r="AE271" s="266"/>
      <c r="AF271" s="266"/>
      <c r="AG271" s="266"/>
      <c r="AH271" s="266"/>
      <c r="AI271" s="266"/>
      <c r="AJ271" s="266"/>
      <c r="AK271" s="266"/>
      <c r="AL271" s="266"/>
      <c r="AM271" s="266"/>
      <c r="AN271" s="266"/>
      <c r="AO271" s="266"/>
      <c r="AP271" s="266"/>
      <c r="AQ271" s="266"/>
      <c r="AR271" s="266"/>
      <c r="AS271" s="266"/>
      <c r="AT271" s="266"/>
      <c r="AV271" s="266"/>
      <c r="AW271" s="266"/>
    </row>
    <row r="272" spans="2:49" s="63" customFormat="1" x14ac:dyDescent="0.25">
      <c r="B272" s="404"/>
      <c r="C272" s="404"/>
      <c r="D272" s="404"/>
      <c r="E272" s="404"/>
      <c r="F272" s="404"/>
      <c r="G272" s="37"/>
      <c r="H272" s="265"/>
      <c r="I272" s="266"/>
      <c r="J272" s="266"/>
      <c r="K272" s="266"/>
      <c r="L272" s="287"/>
      <c r="M272" s="51"/>
      <c r="N272" s="266"/>
      <c r="O272" s="446"/>
      <c r="P272" s="446"/>
      <c r="Q272" s="266"/>
      <c r="R272" s="266"/>
      <c r="S272" s="266"/>
      <c r="T272" s="266"/>
      <c r="U272" s="266"/>
      <c r="V272" s="266"/>
      <c r="W272" s="266"/>
      <c r="X272" s="266"/>
      <c r="Y272" s="266"/>
      <c r="Z272" s="266"/>
      <c r="AA272" s="266"/>
      <c r="AB272" s="266"/>
      <c r="AC272" s="266"/>
      <c r="AD272" s="266"/>
      <c r="AE272" s="266"/>
      <c r="AF272" s="266"/>
      <c r="AG272" s="266"/>
      <c r="AH272" s="266"/>
      <c r="AI272" s="266"/>
      <c r="AJ272" s="266"/>
      <c r="AK272" s="266"/>
      <c r="AL272" s="266"/>
      <c r="AM272" s="266"/>
      <c r="AN272" s="266"/>
      <c r="AO272" s="266"/>
      <c r="AP272" s="266"/>
      <c r="AQ272" s="266"/>
      <c r="AR272" s="266"/>
      <c r="AS272" s="266"/>
      <c r="AT272" s="266"/>
      <c r="AV272" s="266"/>
      <c r="AW272" s="266"/>
    </row>
    <row r="273" spans="2:49" s="63" customFormat="1" x14ac:dyDescent="0.25">
      <c r="B273" s="404"/>
      <c r="C273" s="404"/>
      <c r="D273" s="404"/>
      <c r="E273" s="404"/>
      <c r="F273" s="404"/>
      <c r="G273" s="37"/>
      <c r="H273" s="265"/>
      <c r="I273" s="266"/>
      <c r="J273" s="266"/>
      <c r="K273" s="266"/>
      <c r="L273" s="287"/>
      <c r="M273" s="51"/>
      <c r="N273" s="266"/>
      <c r="O273" s="446"/>
      <c r="P273" s="446"/>
      <c r="Q273" s="266"/>
      <c r="R273" s="266"/>
      <c r="S273" s="266"/>
      <c r="T273" s="266"/>
      <c r="U273" s="266"/>
      <c r="V273" s="266"/>
      <c r="W273" s="266"/>
      <c r="X273" s="266"/>
      <c r="Y273" s="266"/>
      <c r="Z273" s="266"/>
      <c r="AA273" s="266"/>
      <c r="AB273" s="266"/>
      <c r="AC273" s="266"/>
      <c r="AD273" s="266"/>
      <c r="AE273" s="266"/>
      <c r="AF273" s="266"/>
      <c r="AG273" s="266"/>
      <c r="AH273" s="266"/>
      <c r="AI273" s="266"/>
      <c r="AJ273" s="266"/>
      <c r="AK273" s="266"/>
      <c r="AL273" s="266"/>
      <c r="AM273" s="266"/>
      <c r="AN273" s="266"/>
      <c r="AO273" s="266"/>
      <c r="AP273" s="266"/>
      <c r="AQ273" s="266"/>
      <c r="AR273" s="266"/>
      <c r="AS273" s="266"/>
      <c r="AT273" s="266"/>
      <c r="AV273" s="266"/>
      <c r="AW273" s="266"/>
    </row>
    <row r="274" spans="2:49" s="63" customFormat="1" x14ac:dyDescent="0.25">
      <c r="B274" s="404"/>
      <c r="C274" s="404"/>
      <c r="D274" s="404"/>
      <c r="E274" s="404"/>
      <c r="F274" s="404"/>
      <c r="G274" s="37"/>
      <c r="H274" s="265"/>
      <c r="I274" s="266"/>
      <c r="J274" s="266"/>
      <c r="K274" s="266"/>
      <c r="L274" s="287"/>
      <c r="M274" s="51"/>
      <c r="N274" s="266"/>
      <c r="O274" s="446"/>
      <c r="P274" s="446"/>
      <c r="Q274" s="266"/>
      <c r="R274" s="266"/>
      <c r="S274" s="266"/>
      <c r="T274" s="266"/>
      <c r="U274" s="266"/>
      <c r="V274" s="266"/>
      <c r="W274" s="266"/>
      <c r="X274" s="266"/>
      <c r="Y274" s="266"/>
      <c r="Z274" s="266"/>
      <c r="AA274" s="266"/>
      <c r="AB274" s="266"/>
      <c r="AC274" s="266"/>
      <c r="AD274" s="266"/>
      <c r="AE274" s="266"/>
      <c r="AF274" s="266"/>
      <c r="AG274" s="266"/>
      <c r="AH274" s="266"/>
      <c r="AI274" s="266"/>
      <c r="AJ274" s="266"/>
      <c r="AK274" s="266"/>
      <c r="AL274" s="266"/>
      <c r="AM274" s="266"/>
      <c r="AN274" s="266"/>
      <c r="AO274" s="266"/>
      <c r="AP274" s="266"/>
      <c r="AQ274" s="266"/>
      <c r="AR274" s="266"/>
      <c r="AS274" s="266"/>
      <c r="AT274" s="266"/>
      <c r="AV274" s="266"/>
      <c r="AW274" s="266"/>
    </row>
    <row r="275" spans="2:49" s="63" customFormat="1" x14ac:dyDescent="0.25">
      <c r="B275" s="404"/>
      <c r="C275" s="404"/>
      <c r="D275" s="404"/>
      <c r="E275" s="404"/>
      <c r="F275" s="404"/>
      <c r="G275" s="37"/>
      <c r="H275" s="265"/>
      <c r="I275" s="266"/>
      <c r="J275" s="266"/>
      <c r="K275" s="266"/>
      <c r="L275" s="287"/>
      <c r="M275" s="51"/>
      <c r="N275" s="266"/>
      <c r="O275" s="446"/>
      <c r="P275" s="446"/>
      <c r="Q275" s="266"/>
      <c r="R275" s="266"/>
      <c r="S275" s="266"/>
      <c r="T275" s="266"/>
      <c r="U275" s="266"/>
      <c r="V275" s="266"/>
      <c r="W275" s="266"/>
      <c r="X275" s="266"/>
      <c r="Y275" s="266"/>
      <c r="Z275" s="266"/>
      <c r="AA275" s="266"/>
      <c r="AB275" s="266"/>
      <c r="AC275" s="266"/>
      <c r="AD275" s="266"/>
      <c r="AE275" s="266"/>
      <c r="AF275" s="266"/>
      <c r="AG275" s="266"/>
      <c r="AH275" s="266"/>
      <c r="AI275" s="266"/>
      <c r="AJ275" s="266"/>
      <c r="AK275" s="266"/>
      <c r="AL275" s="266"/>
      <c r="AM275" s="266"/>
      <c r="AN275" s="266"/>
      <c r="AO275" s="266"/>
      <c r="AP275" s="266"/>
      <c r="AQ275" s="266"/>
      <c r="AR275" s="266"/>
      <c r="AS275" s="266"/>
      <c r="AT275" s="266"/>
      <c r="AV275" s="266"/>
      <c r="AW275" s="266"/>
    </row>
    <row r="276" spans="2:49" s="63" customFormat="1" x14ac:dyDescent="0.25">
      <c r="B276" s="404"/>
      <c r="C276" s="404"/>
      <c r="D276" s="404"/>
      <c r="E276" s="404"/>
      <c r="F276" s="404"/>
      <c r="G276" s="37"/>
      <c r="H276" s="265"/>
      <c r="I276" s="266"/>
      <c r="J276" s="266"/>
      <c r="K276" s="266"/>
      <c r="L276" s="287"/>
      <c r="M276" s="51"/>
      <c r="N276" s="266"/>
      <c r="O276" s="446"/>
      <c r="P276" s="446"/>
      <c r="Q276" s="266"/>
      <c r="R276" s="266"/>
      <c r="S276" s="266"/>
      <c r="T276" s="266"/>
      <c r="U276" s="266"/>
      <c r="V276" s="266"/>
      <c r="W276" s="266"/>
      <c r="X276" s="266"/>
      <c r="Y276" s="266"/>
      <c r="Z276" s="266"/>
      <c r="AA276" s="266"/>
      <c r="AB276" s="266"/>
      <c r="AC276" s="266"/>
      <c r="AD276" s="266"/>
      <c r="AE276" s="266"/>
      <c r="AF276" s="266"/>
      <c r="AG276" s="266"/>
      <c r="AH276" s="266"/>
      <c r="AI276" s="266"/>
      <c r="AJ276" s="266"/>
      <c r="AK276" s="266"/>
      <c r="AL276" s="266"/>
      <c r="AM276" s="266"/>
      <c r="AN276" s="266"/>
      <c r="AO276" s="266"/>
      <c r="AP276" s="266"/>
      <c r="AQ276" s="266"/>
      <c r="AR276" s="266"/>
      <c r="AS276" s="266"/>
      <c r="AT276" s="266"/>
      <c r="AV276" s="266"/>
      <c r="AW276" s="266"/>
    </row>
    <row r="277" spans="2:49" s="63" customFormat="1" x14ac:dyDescent="0.25">
      <c r="B277" s="404"/>
      <c r="C277" s="404"/>
      <c r="D277" s="404"/>
      <c r="E277" s="404"/>
      <c r="F277" s="404"/>
      <c r="G277" s="37"/>
      <c r="H277" s="265"/>
      <c r="I277" s="266"/>
      <c r="J277" s="266"/>
      <c r="K277" s="266"/>
      <c r="L277" s="287"/>
      <c r="M277" s="51"/>
      <c r="N277" s="266"/>
      <c r="O277" s="446"/>
      <c r="P277" s="446"/>
      <c r="Q277" s="266"/>
      <c r="R277" s="266"/>
      <c r="S277" s="266"/>
      <c r="T277" s="266"/>
      <c r="U277" s="266"/>
      <c r="V277" s="266"/>
      <c r="W277" s="266"/>
      <c r="X277" s="266"/>
      <c r="Y277" s="266"/>
      <c r="Z277" s="266"/>
      <c r="AA277" s="266"/>
      <c r="AB277" s="266"/>
      <c r="AC277" s="266"/>
      <c r="AD277" s="266"/>
      <c r="AE277" s="266"/>
      <c r="AF277" s="266"/>
      <c r="AG277" s="266"/>
      <c r="AH277" s="266"/>
      <c r="AI277" s="266"/>
      <c r="AJ277" s="266"/>
      <c r="AK277" s="266"/>
      <c r="AL277" s="266"/>
      <c r="AM277" s="266"/>
      <c r="AN277" s="266"/>
      <c r="AO277" s="266"/>
      <c r="AP277" s="266"/>
      <c r="AQ277" s="266"/>
      <c r="AR277" s="266"/>
      <c r="AS277" s="266"/>
      <c r="AT277" s="266"/>
      <c r="AV277" s="266"/>
      <c r="AW277" s="266"/>
    </row>
    <row r="278" spans="2:49" s="63" customFormat="1" x14ac:dyDescent="0.25">
      <c r="B278" s="404"/>
      <c r="C278" s="404"/>
      <c r="D278" s="404"/>
      <c r="E278" s="404"/>
      <c r="F278" s="404"/>
      <c r="G278" s="37"/>
      <c r="H278" s="265"/>
      <c r="I278" s="266"/>
      <c r="J278" s="266"/>
      <c r="K278" s="266"/>
      <c r="L278" s="287"/>
      <c r="M278" s="51"/>
      <c r="N278" s="266"/>
      <c r="O278" s="446"/>
      <c r="P278" s="446"/>
      <c r="Q278" s="266"/>
      <c r="R278" s="266"/>
      <c r="S278" s="266"/>
      <c r="T278" s="266"/>
      <c r="U278" s="266"/>
      <c r="V278" s="266"/>
      <c r="W278" s="266"/>
      <c r="X278" s="266"/>
      <c r="Y278" s="266"/>
      <c r="Z278" s="266"/>
      <c r="AA278" s="266"/>
      <c r="AB278" s="266"/>
      <c r="AC278" s="266"/>
      <c r="AD278" s="266"/>
      <c r="AE278" s="266"/>
      <c r="AF278" s="266"/>
      <c r="AG278" s="266"/>
      <c r="AH278" s="266"/>
      <c r="AI278" s="266"/>
      <c r="AJ278" s="266"/>
      <c r="AK278" s="266"/>
      <c r="AL278" s="266"/>
      <c r="AM278" s="266"/>
      <c r="AN278" s="266"/>
      <c r="AO278" s="266"/>
      <c r="AP278" s="266"/>
      <c r="AQ278" s="266"/>
      <c r="AR278" s="266"/>
      <c r="AS278" s="266"/>
      <c r="AT278" s="266"/>
      <c r="AV278" s="266"/>
      <c r="AW278" s="266"/>
    </row>
    <row r="279" spans="2:49" s="63" customFormat="1" x14ac:dyDescent="0.25">
      <c r="B279" s="404"/>
      <c r="C279" s="404"/>
      <c r="D279" s="404"/>
      <c r="E279" s="404"/>
      <c r="F279" s="404"/>
      <c r="G279" s="37"/>
      <c r="H279" s="265"/>
      <c r="I279" s="266"/>
      <c r="J279" s="266"/>
      <c r="K279" s="266"/>
      <c r="L279" s="287"/>
      <c r="M279" s="51"/>
      <c r="N279" s="266"/>
      <c r="O279" s="446"/>
      <c r="P279" s="446"/>
      <c r="Q279" s="266"/>
      <c r="R279" s="266"/>
      <c r="S279" s="266"/>
      <c r="T279" s="266"/>
      <c r="U279" s="266"/>
      <c r="V279" s="266"/>
      <c r="W279" s="266"/>
      <c r="X279" s="266"/>
      <c r="Y279" s="266"/>
      <c r="Z279" s="266"/>
      <c r="AA279" s="266"/>
      <c r="AB279" s="266"/>
      <c r="AC279" s="266"/>
      <c r="AD279" s="266"/>
      <c r="AE279" s="266"/>
      <c r="AF279" s="266"/>
      <c r="AG279" s="266"/>
      <c r="AH279" s="266"/>
      <c r="AI279" s="266"/>
      <c r="AJ279" s="266"/>
      <c r="AK279" s="266"/>
      <c r="AL279" s="266"/>
      <c r="AM279" s="266"/>
      <c r="AN279" s="266"/>
      <c r="AO279" s="266"/>
      <c r="AP279" s="266"/>
      <c r="AQ279" s="266"/>
      <c r="AR279" s="266"/>
      <c r="AS279" s="266"/>
      <c r="AT279" s="266"/>
      <c r="AV279" s="266"/>
      <c r="AW279" s="266"/>
    </row>
    <row r="280" spans="2:49" s="63" customFormat="1" x14ac:dyDescent="0.25">
      <c r="B280" s="404"/>
      <c r="C280" s="404"/>
      <c r="D280" s="404"/>
      <c r="E280" s="404"/>
      <c r="F280" s="404"/>
      <c r="G280" s="37"/>
      <c r="H280" s="265"/>
      <c r="I280" s="266"/>
      <c r="J280" s="266"/>
      <c r="K280" s="266"/>
      <c r="L280" s="287"/>
      <c r="M280" s="51"/>
      <c r="N280" s="266"/>
      <c r="O280" s="446"/>
      <c r="P280" s="446"/>
      <c r="Q280" s="266"/>
      <c r="R280" s="266"/>
      <c r="S280" s="266"/>
      <c r="T280" s="266"/>
      <c r="U280" s="266"/>
      <c r="V280" s="266"/>
      <c r="W280" s="266"/>
      <c r="X280" s="266"/>
      <c r="Y280" s="266"/>
      <c r="Z280" s="266"/>
      <c r="AA280" s="266"/>
      <c r="AB280" s="266"/>
      <c r="AC280" s="266"/>
      <c r="AD280" s="266"/>
      <c r="AE280" s="266"/>
      <c r="AF280" s="266"/>
      <c r="AG280" s="266"/>
      <c r="AH280" s="266"/>
      <c r="AI280" s="266"/>
      <c r="AJ280" s="266"/>
      <c r="AK280" s="266"/>
      <c r="AL280" s="266"/>
      <c r="AM280" s="266"/>
      <c r="AN280" s="266"/>
      <c r="AO280" s="266"/>
      <c r="AP280" s="266"/>
      <c r="AQ280" s="266"/>
      <c r="AR280" s="266"/>
      <c r="AS280" s="266"/>
      <c r="AT280" s="266"/>
      <c r="AV280" s="266"/>
      <c r="AW280" s="266"/>
    </row>
    <row r="281" spans="2:49" s="63" customFormat="1" x14ac:dyDescent="0.25">
      <c r="B281" s="404"/>
      <c r="C281" s="404"/>
      <c r="D281" s="404"/>
      <c r="E281" s="404"/>
      <c r="F281" s="404"/>
      <c r="G281" s="37"/>
      <c r="H281" s="265"/>
      <c r="I281" s="266"/>
      <c r="J281" s="266"/>
      <c r="K281" s="266"/>
      <c r="L281" s="287"/>
      <c r="M281" s="51"/>
      <c r="N281" s="266"/>
      <c r="O281" s="446"/>
      <c r="P281" s="446"/>
      <c r="Q281" s="266"/>
      <c r="R281" s="266"/>
      <c r="S281" s="266"/>
      <c r="T281" s="266"/>
      <c r="U281" s="266"/>
      <c r="V281" s="266"/>
      <c r="W281" s="266"/>
      <c r="X281" s="266"/>
      <c r="Y281" s="266"/>
      <c r="Z281" s="266"/>
      <c r="AA281" s="266"/>
      <c r="AB281" s="266"/>
      <c r="AC281" s="266"/>
      <c r="AD281" s="266"/>
      <c r="AE281" s="266"/>
      <c r="AF281" s="266"/>
      <c r="AG281" s="266"/>
      <c r="AH281" s="266"/>
      <c r="AI281" s="266"/>
      <c r="AJ281" s="266"/>
      <c r="AK281" s="266"/>
      <c r="AL281" s="266"/>
      <c r="AM281" s="266"/>
      <c r="AN281" s="266"/>
      <c r="AO281" s="266"/>
      <c r="AP281" s="266"/>
      <c r="AQ281" s="266"/>
      <c r="AR281" s="266"/>
      <c r="AS281" s="266"/>
      <c r="AT281" s="266"/>
      <c r="AV281" s="266"/>
      <c r="AW281" s="266"/>
    </row>
    <row r="282" spans="2:49" s="63" customFormat="1" x14ac:dyDescent="0.25">
      <c r="B282" s="404"/>
      <c r="C282" s="404"/>
      <c r="D282" s="404"/>
      <c r="E282" s="404"/>
      <c r="F282" s="404"/>
      <c r="G282" s="37"/>
      <c r="H282" s="265"/>
      <c r="I282" s="266"/>
      <c r="J282" s="266"/>
      <c r="K282" s="266"/>
      <c r="L282" s="287"/>
      <c r="M282" s="51"/>
      <c r="N282" s="266"/>
      <c r="O282" s="446"/>
      <c r="P282" s="446"/>
      <c r="Q282" s="266"/>
      <c r="R282" s="266"/>
      <c r="S282" s="266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266"/>
      <c r="AL282" s="266"/>
      <c r="AM282" s="266"/>
      <c r="AN282" s="266"/>
      <c r="AO282" s="266"/>
      <c r="AP282" s="266"/>
      <c r="AQ282" s="266"/>
      <c r="AR282" s="266"/>
      <c r="AS282" s="266"/>
      <c r="AT282" s="266"/>
      <c r="AV282" s="266"/>
      <c r="AW282" s="266"/>
    </row>
    <row r="283" spans="2:49" s="63" customFormat="1" x14ac:dyDescent="0.25">
      <c r="B283" s="404"/>
      <c r="C283" s="404"/>
      <c r="D283" s="404"/>
      <c r="E283" s="404"/>
      <c r="F283" s="404"/>
      <c r="G283" s="37"/>
      <c r="H283" s="265"/>
      <c r="I283" s="266"/>
      <c r="J283" s="266"/>
      <c r="K283" s="266"/>
      <c r="L283" s="287"/>
      <c r="M283" s="51"/>
      <c r="N283" s="266"/>
      <c r="O283" s="446"/>
      <c r="P283" s="446"/>
      <c r="Q283" s="266"/>
      <c r="R283" s="266"/>
      <c r="S283" s="266"/>
      <c r="T283" s="266"/>
      <c r="U283" s="266"/>
      <c r="V283" s="266"/>
      <c r="W283" s="266"/>
      <c r="X283" s="266"/>
      <c r="Y283" s="266"/>
      <c r="Z283" s="266"/>
      <c r="AA283" s="266"/>
      <c r="AB283" s="266"/>
      <c r="AC283" s="266"/>
      <c r="AD283" s="266"/>
      <c r="AE283" s="266"/>
      <c r="AF283" s="266"/>
      <c r="AG283" s="266"/>
      <c r="AH283" s="266"/>
      <c r="AI283" s="266"/>
      <c r="AJ283" s="266"/>
      <c r="AK283" s="266"/>
      <c r="AL283" s="266"/>
      <c r="AM283" s="266"/>
      <c r="AN283" s="266"/>
      <c r="AO283" s="266"/>
      <c r="AP283" s="266"/>
      <c r="AQ283" s="266"/>
      <c r="AR283" s="266"/>
      <c r="AS283" s="266"/>
      <c r="AT283" s="266"/>
      <c r="AV283" s="266"/>
      <c r="AW283" s="266"/>
    </row>
    <row r="284" spans="2:49" s="63" customFormat="1" x14ac:dyDescent="0.25">
      <c r="B284" s="404"/>
      <c r="C284" s="404"/>
      <c r="D284" s="404"/>
      <c r="E284" s="404"/>
      <c r="F284" s="404"/>
      <c r="G284" s="37"/>
      <c r="H284" s="265"/>
      <c r="I284" s="266"/>
      <c r="J284" s="266"/>
      <c r="K284" s="266"/>
      <c r="L284" s="287"/>
      <c r="M284" s="51"/>
      <c r="N284" s="266"/>
      <c r="O284" s="446"/>
      <c r="P284" s="446"/>
      <c r="Q284" s="266"/>
      <c r="R284" s="266"/>
      <c r="S284" s="266"/>
      <c r="T284" s="266"/>
      <c r="U284" s="266"/>
      <c r="V284" s="266"/>
      <c r="W284" s="266"/>
      <c r="X284" s="266"/>
      <c r="Y284" s="266"/>
      <c r="Z284" s="266"/>
      <c r="AA284" s="266"/>
      <c r="AB284" s="266"/>
      <c r="AC284" s="266"/>
      <c r="AD284" s="266"/>
      <c r="AE284" s="266"/>
      <c r="AF284" s="266"/>
      <c r="AG284" s="266"/>
      <c r="AH284" s="266"/>
      <c r="AI284" s="266"/>
      <c r="AJ284" s="266"/>
      <c r="AK284" s="266"/>
      <c r="AL284" s="266"/>
      <c r="AM284" s="266"/>
      <c r="AN284" s="266"/>
      <c r="AO284" s="266"/>
      <c r="AP284" s="266"/>
      <c r="AQ284" s="266"/>
      <c r="AR284" s="266"/>
      <c r="AS284" s="266"/>
      <c r="AT284" s="266"/>
      <c r="AV284" s="266"/>
      <c r="AW284" s="266"/>
    </row>
    <row r="285" spans="2:49" s="63" customFormat="1" x14ac:dyDescent="0.25">
      <c r="B285" s="404"/>
      <c r="C285" s="404"/>
      <c r="D285" s="404"/>
      <c r="E285" s="404"/>
      <c r="F285" s="404"/>
      <c r="G285" s="37"/>
      <c r="H285" s="265"/>
      <c r="I285" s="266"/>
      <c r="J285" s="266"/>
      <c r="K285" s="266"/>
      <c r="L285" s="287"/>
      <c r="M285" s="51"/>
      <c r="N285" s="266"/>
      <c r="O285" s="446"/>
      <c r="P285" s="446"/>
      <c r="Q285" s="266"/>
      <c r="R285" s="266"/>
      <c r="S285" s="266"/>
      <c r="T285" s="266"/>
      <c r="U285" s="266"/>
      <c r="V285" s="266"/>
      <c r="W285" s="266"/>
      <c r="X285" s="266"/>
      <c r="Y285" s="266"/>
      <c r="Z285" s="266"/>
      <c r="AA285" s="266"/>
      <c r="AB285" s="266"/>
      <c r="AC285" s="266"/>
      <c r="AD285" s="266"/>
      <c r="AE285" s="266"/>
      <c r="AF285" s="266"/>
      <c r="AG285" s="266"/>
      <c r="AH285" s="266"/>
      <c r="AI285" s="266"/>
      <c r="AJ285" s="266"/>
      <c r="AK285" s="266"/>
      <c r="AL285" s="266"/>
      <c r="AM285" s="266"/>
      <c r="AN285" s="266"/>
      <c r="AO285" s="266"/>
      <c r="AP285" s="266"/>
      <c r="AQ285" s="266"/>
      <c r="AR285" s="266"/>
      <c r="AS285" s="266"/>
      <c r="AT285" s="266"/>
      <c r="AV285" s="266"/>
      <c r="AW285" s="266"/>
    </row>
    <row r="286" spans="2:49" s="63" customFormat="1" x14ac:dyDescent="0.25">
      <c r="B286" s="404"/>
      <c r="C286" s="404"/>
      <c r="D286" s="404"/>
      <c r="E286" s="404"/>
      <c r="F286" s="404"/>
      <c r="G286" s="37"/>
      <c r="H286" s="265"/>
      <c r="I286" s="266"/>
      <c r="J286" s="266"/>
      <c r="K286" s="266"/>
      <c r="L286" s="287"/>
      <c r="M286" s="51"/>
      <c r="N286" s="266"/>
      <c r="O286" s="446"/>
      <c r="P286" s="446"/>
      <c r="Q286" s="266"/>
      <c r="R286" s="266"/>
      <c r="S286" s="266"/>
      <c r="T286" s="266"/>
      <c r="U286" s="266"/>
      <c r="V286" s="266"/>
      <c r="W286" s="266"/>
      <c r="X286" s="266"/>
      <c r="Y286" s="266"/>
      <c r="Z286" s="266"/>
      <c r="AA286" s="266"/>
      <c r="AB286" s="266"/>
      <c r="AC286" s="266"/>
      <c r="AD286" s="266"/>
      <c r="AE286" s="266"/>
      <c r="AF286" s="266"/>
      <c r="AG286" s="266"/>
      <c r="AH286" s="266"/>
      <c r="AI286" s="266"/>
      <c r="AJ286" s="266"/>
      <c r="AK286" s="266"/>
      <c r="AL286" s="266"/>
      <c r="AM286" s="266"/>
      <c r="AN286" s="266"/>
      <c r="AO286" s="266"/>
      <c r="AP286" s="266"/>
      <c r="AQ286" s="266"/>
      <c r="AR286" s="266"/>
      <c r="AS286" s="266"/>
      <c r="AT286" s="266"/>
      <c r="AV286" s="266"/>
      <c r="AW286" s="266"/>
    </row>
    <row r="287" spans="2:49" s="63" customFormat="1" x14ac:dyDescent="0.25">
      <c r="B287" s="404"/>
      <c r="C287" s="404"/>
      <c r="D287" s="404"/>
      <c r="E287" s="404"/>
      <c r="F287" s="404"/>
      <c r="G287" s="37"/>
      <c r="H287" s="265"/>
      <c r="I287" s="266"/>
      <c r="J287" s="266"/>
      <c r="K287" s="266"/>
      <c r="L287" s="287"/>
      <c r="M287" s="51"/>
      <c r="N287" s="266"/>
      <c r="O287" s="446"/>
      <c r="P287" s="446"/>
      <c r="Q287" s="266"/>
      <c r="R287" s="266"/>
      <c r="S287" s="266"/>
      <c r="T287" s="266"/>
      <c r="U287" s="266"/>
      <c r="V287" s="266"/>
      <c r="W287" s="266"/>
      <c r="X287" s="266"/>
      <c r="Y287" s="266"/>
      <c r="Z287" s="266"/>
      <c r="AA287" s="266"/>
      <c r="AB287" s="266"/>
      <c r="AC287" s="266"/>
      <c r="AD287" s="266"/>
      <c r="AE287" s="266"/>
      <c r="AF287" s="266"/>
      <c r="AG287" s="266"/>
      <c r="AH287" s="266"/>
      <c r="AI287" s="266"/>
      <c r="AJ287" s="266"/>
      <c r="AK287" s="266"/>
      <c r="AL287" s="266"/>
      <c r="AM287" s="266"/>
      <c r="AN287" s="266"/>
      <c r="AO287" s="266"/>
      <c r="AP287" s="266"/>
      <c r="AQ287" s="266"/>
      <c r="AR287" s="266"/>
      <c r="AS287" s="266"/>
      <c r="AT287" s="266"/>
      <c r="AV287" s="266"/>
      <c r="AW287" s="266"/>
    </row>
    <row r="288" spans="2:49" s="63" customFormat="1" x14ac:dyDescent="0.25">
      <c r="B288" s="404"/>
      <c r="C288" s="404"/>
      <c r="D288" s="404"/>
      <c r="E288" s="404"/>
      <c r="F288" s="404"/>
      <c r="G288" s="37"/>
      <c r="H288" s="265"/>
      <c r="I288" s="266"/>
      <c r="J288" s="266"/>
      <c r="K288" s="266"/>
      <c r="L288" s="287"/>
      <c r="M288" s="51"/>
      <c r="N288" s="266"/>
      <c r="O288" s="266"/>
      <c r="P288" s="266"/>
      <c r="Q288" s="266"/>
      <c r="R288" s="266"/>
      <c r="S288" s="266"/>
      <c r="T288" s="266"/>
      <c r="U288" s="266"/>
      <c r="V288" s="266"/>
      <c r="W288" s="266"/>
      <c r="X288" s="266"/>
      <c r="Y288" s="266"/>
      <c r="Z288" s="266"/>
      <c r="AA288" s="266"/>
      <c r="AB288" s="266"/>
      <c r="AC288" s="266"/>
      <c r="AD288" s="266"/>
      <c r="AE288" s="266"/>
      <c r="AF288" s="266"/>
      <c r="AG288" s="266"/>
      <c r="AH288" s="266"/>
      <c r="AI288" s="266"/>
      <c r="AJ288" s="266"/>
      <c r="AK288" s="266"/>
      <c r="AL288" s="266"/>
      <c r="AM288" s="266"/>
      <c r="AN288" s="266"/>
      <c r="AO288" s="266"/>
      <c r="AP288" s="266"/>
      <c r="AQ288" s="266"/>
      <c r="AR288" s="266"/>
      <c r="AS288" s="266"/>
      <c r="AT288" s="266"/>
      <c r="AV288" s="266"/>
      <c r="AW288" s="266"/>
    </row>
    <row r="289" spans="2:49" s="63" customFormat="1" x14ac:dyDescent="0.25">
      <c r="B289" s="404"/>
      <c r="C289" s="404"/>
      <c r="D289" s="404"/>
      <c r="E289" s="404"/>
      <c r="F289" s="404"/>
      <c r="G289" s="37"/>
      <c r="H289" s="265"/>
      <c r="I289" s="266"/>
      <c r="J289" s="266"/>
      <c r="K289" s="266"/>
      <c r="L289" s="287"/>
      <c r="M289" s="51"/>
      <c r="N289" s="266"/>
      <c r="O289" s="266"/>
      <c r="P289" s="266"/>
      <c r="Q289" s="266"/>
      <c r="R289" s="266"/>
      <c r="S289" s="266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266"/>
      <c r="AL289" s="266"/>
      <c r="AM289" s="266"/>
      <c r="AN289" s="266"/>
      <c r="AO289" s="266"/>
      <c r="AP289" s="266"/>
      <c r="AQ289" s="266"/>
      <c r="AR289" s="266"/>
      <c r="AS289" s="266"/>
      <c r="AT289" s="266"/>
      <c r="AV289" s="266"/>
      <c r="AW289" s="266"/>
    </row>
    <row r="290" spans="2:49" s="63" customFormat="1" x14ac:dyDescent="0.25">
      <c r="B290" s="404"/>
      <c r="C290" s="404"/>
      <c r="D290" s="404"/>
      <c r="E290" s="404"/>
      <c r="F290" s="404"/>
      <c r="G290" s="37"/>
      <c r="H290" s="265"/>
      <c r="I290" s="266"/>
      <c r="J290" s="266"/>
      <c r="K290" s="266"/>
      <c r="L290" s="287"/>
      <c r="M290" s="51"/>
      <c r="N290" s="266"/>
      <c r="O290" s="266"/>
      <c r="P290" s="266"/>
      <c r="Q290" s="266"/>
      <c r="R290" s="266"/>
      <c r="S290" s="266"/>
      <c r="T290" s="266"/>
      <c r="U290" s="266"/>
      <c r="V290" s="266"/>
      <c r="W290" s="266"/>
      <c r="X290" s="266"/>
      <c r="Y290" s="266"/>
      <c r="Z290" s="266"/>
      <c r="AA290" s="266"/>
      <c r="AB290" s="266"/>
      <c r="AC290" s="266"/>
      <c r="AD290" s="266"/>
      <c r="AE290" s="266"/>
      <c r="AF290" s="266"/>
      <c r="AG290" s="266"/>
      <c r="AH290" s="266"/>
      <c r="AI290" s="266"/>
      <c r="AJ290" s="266"/>
      <c r="AK290" s="266"/>
      <c r="AL290" s="266"/>
      <c r="AM290" s="266"/>
      <c r="AN290" s="266"/>
      <c r="AO290" s="266"/>
      <c r="AP290" s="266"/>
      <c r="AQ290" s="266"/>
      <c r="AR290" s="266"/>
      <c r="AS290" s="266"/>
      <c r="AT290" s="266"/>
      <c r="AV290" s="266"/>
      <c r="AW290" s="266"/>
    </row>
    <row r="291" spans="2:49" s="63" customFormat="1" x14ac:dyDescent="0.25">
      <c r="B291" s="404"/>
      <c r="C291" s="404"/>
      <c r="D291" s="404"/>
      <c r="E291" s="404"/>
      <c r="F291" s="404"/>
      <c r="G291" s="37"/>
      <c r="H291" s="265"/>
      <c r="I291" s="266"/>
      <c r="J291" s="266"/>
      <c r="K291" s="266"/>
      <c r="L291" s="287"/>
      <c r="M291" s="51"/>
      <c r="N291" s="266"/>
      <c r="O291" s="266"/>
      <c r="P291" s="266"/>
      <c r="Q291" s="266"/>
      <c r="R291" s="266"/>
      <c r="S291" s="266"/>
      <c r="T291" s="266"/>
      <c r="U291" s="266"/>
      <c r="V291" s="266"/>
      <c r="W291" s="266"/>
      <c r="X291" s="266"/>
      <c r="Y291" s="266"/>
      <c r="Z291" s="266"/>
      <c r="AA291" s="266"/>
      <c r="AB291" s="266"/>
      <c r="AC291" s="266"/>
      <c r="AD291" s="266"/>
      <c r="AE291" s="266"/>
      <c r="AF291" s="266"/>
      <c r="AG291" s="266"/>
      <c r="AH291" s="266"/>
      <c r="AI291" s="266"/>
      <c r="AJ291" s="266"/>
      <c r="AK291" s="266"/>
      <c r="AL291" s="266"/>
      <c r="AM291" s="266"/>
      <c r="AN291" s="266"/>
      <c r="AO291" s="266"/>
      <c r="AP291" s="266"/>
      <c r="AQ291" s="266"/>
      <c r="AR291" s="266"/>
      <c r="AS291" s="266"/>
      <c r="AT291" s="266"/>
      <c r="AV291" s="266"/>
      <c r="AW291" s="266"/>
    </row>
    <row r="292" spans="2:49" s="63" customFormat="1" x14ac:dyDescent="0.25">
      <c r="B292" s="404"/>
      <c r="C292" s="404"/>
      <c r="D292" s="404"/>
      <c r="E292" s="404"/>
      <c r="F292" s="404"/>
      <c r="G292" s="37"/>
      <c r="H292" s="265"/>
      <c r="I292" s="266"/>
      <c r="J292" s="266"/>
      <c r="K292" s="266"/>
      <c r="L292" s="287"/>
      <c r="M292" s="51"/>
      <c r="N292" s="266"/>
      <c r="O292" s="266"/>
      <c r="P292" s="266"/>
      <c r="Q292" s="266"/>
      <c r="R292" s="266"/>
      <c r="S292" s="266"/>
      <c r="T292" s="266"/>
      <c r="U292" s="266"/>
      <c r="V292" s="266"/>
      <c r="W292" s="266"/>
      <c r="X292" s="266"/>
      <c r="Y292" s="266"/>
      <c r="Z292" s="266"/>
      <c r="AA292" s="266"/>
      <c r="AB292" s="266"/>
      <c r="AC292" s="266"/>
      <c r="AD292" s="266"/>
      <c r="AE292" s="266"/>
      <c r="AF292" s="266"/>
      <c r="AG292" s="266"/>
      <c r="AH292" s="266"/>
      <c r="AI292" s="266"/>
      <c r="AJ292" s="266"/>
      <c r="AK292" s="266"/>
      <c r="AL292" s="266"/>
      <c r="AM292" s="266"/>
      <c r="AN292" s="266"/>
      <c r="AO292" s="266"/>
      <c r="AP292" s="266"/>
      <c r="AQ292" s="266"/>
      <c r="AR292" s="266"/>
      <c r="AS292" s="266"/>
      <c r="AT292" s="266"/>
      <c r="AV292" s="266"/>
      <c r="AW292" s="266"/>
    </row>
    <row r="293" spans="2:49" s="63" customFormat="1" x14ac:dyDescent="0.25">
      <c r="B293" s="404"/>
      <c r="C293" s="404"/>
      <c r="D293" s="404"/>
      <c r="E293" s="404"/>
      <c r="F293" s="404"/>
      <c r="G293" s="37"/>
      <c r="H293" s="265"/>
      <c r="I293" s="266"/>
      <c r="J293" s="266"/>
      <c r="K293" s="266"/>
      <c r="L293" s="287"/>
      <c r="M293" s="51"/>
      <c r="N293" s="266"/>
      <c r="O293" s="266"/>
      <c r="P293" s="266"/>
      <c r="Q293" s="266"/>
      <c r="R293" s="266"/>
      <c r="S293" s="266"/>
      <c r="T293" s="266"/>
      <c r="U293" s="266"/>
      <c r="V293" s="266"/>
      <c r="W293" s="266"/>
      <c r="X293" s="266"/>
      <c r="Y293" s="266"/>
      <c r="Z293" s="266"/>
      <c r="AA293" s="266"/>
      <c r="AB293" s="266"/>
      <c r="AC293" s="266"/>
      <c r="AD293" s="266"/>
      <c r="AE293" s="266"/>
      <c r="AF293" s="266"/>
      <c r="AG293" s="266"/>
      <c r="AH293" s="266"/>
      <c r="AI293" s="266"/>
      <c r="AJ293" s="266"/>
      <c r="AK293" s="266"/>
      <c r="AL293" s="266"/>
      <c r="AM293" s="266"/>
      <c r="AN293" s="266"/>
      <c r="AO293" s="266"/>
      <c r="AP293" s="266"/>
      <c r="AQ293" s="266"/>
      <c r="AR293" s="266"/>
      <c r="AS293" s="266"/>
      <c r="AT293" s="266"/>
      <c r="AV293" s="266"/>
      <c r="AW293" s="266"/>
    </row>
    <row r="294" spans="2:49" s="63" customFormat="1" x14ac:dyDescent="0.25">
      <c r="B294" s="404"/>
      <c r="C294" s="404"/>
      <c r="D294" s="404"/>
      <c r="E294" s="404"/>
      <c r="F294" s="404"/>
      <c r="G294" s="37"/>
      <c r="H294" s="265"/>
      <c r="I294" s="266"/>
      <c r="J294" s="266"/>
      <c r="K294" s="266"/>
      <c r="L294" s="287"/>
      <c r="M294" s="51"/>
      <c r="N294" s="266"/>
      <c r="O294" s="266"/>
      <c r="P294" s="266"/>
      <c r="Q294" s="266"/>
      <c r="R294" s="266"/>
      <c r="S294" s="266"/>
      <c r="T294" s="266"/>
      <c r="U294" s="266"/>
      <c r="V294" s="266"/>
      <c r="W294" s="266"/>
      <c r="X294" s="266"/>
      <c r="Y294" s="266"/>
      <c r="Z294" s="266"/>
      <c r="AA294" s="266"/>
      <c r="AB294" s="266"/>
      <c r="AC294" s="266"/>
      <c r="AD294" s="266"/>
      <c r="AE294" s="266"/>
      <c r="AF294" s="266"/>
      <c r="AG294" s="266"/>
      <c r="AH294" s="266"/>
      <c r="AI294" s="266"/>
      <c r="AJ294" s="266"/>
      <c r="AK294" s="266"/>
      <c r="AL294" s="266"/>
      <c r="AM294" s="266"/>
      <c r="AN294" s="266"/>
      <c r="AO294" s="266"/>
      <c r="AP294" s="266"/>
      <c r="AQ294" s="266"/>
      <c r="AR294" s="266"/>
      <c r="AS294" s="266"/>
      <c r="AT294" s="266"/>
      <c r="AV294" s="266"/>
      <c r="AW294" s="266"/>
    </row>
    <row r="295" spans="2:49" s="63" customFormat="1" x14ac:dyDescent="0.25">
      <c r="B295" s="404"/>
      <c r="C295" s="404"/>
      <c r="D295" s="404"/>
      <c r="E295" s="404"/>
      <c r="F295" s="404"/>
      <c r="G295" s="37"/>
      <c r="H295" s="265"/>
      <c r="I295" s="266"/>
      <c r="J295" s="266"/>
      <c r="K295" s="266"/>
      <c r="L295" s="287"/>
      <c r="M295" s="51"/>
      <c r="N295" s="266"/>
      <c r="O295" s="266"/>
      <c r="P295" s="266"/>
      <c r="Q295" s="266"/>
      <c r="R295" s="266"/>
      <c r="S295" s="266"/>
      <c r="T295" s="266"/>
      <c r="U295" s="266"/>
      <c r="V295" s="266"/>
      <c r="W295" s="266"/>
      <c r="X295" s="266"/>
      <c r="Y295" s="266"/>
      <c r="Z295" s="266"/>
      <c r="AA295" s="266"/>
      <c r="AB295" s="266"/>
      <c r="AC295" s="266"/>
      <c r="AD295" s="266"/>
      <c r="AE295" s="266"/>
      <c r="AF295" s="266"/>
      <c r="AG295" s="266"/>
      <c r="AH295" s="266"/>
      <c r="AI295" s="266"/>
      <c r="AJ295" s="266"/>
      <c r="AK295" s="266"/>
      <c r="AL295" s="266"/>
      <c r="AM295" s="266"/>
      <c r="AN295" s="266"/>
      <c r="AO295" s="266"/>
      <c r="AP295" s="266"/>
      <c r="AQ295" s="266"/>
      <c r="AR295" s="266"/>
      <c r="AS295" s="266"/>
      <c r="AT295" s="266"/>
      <c r="AV295" s="266"/>
      <c r="AW295" s="266"/>
    </row>
    <row r="296" spans="2:49" s="63" customFormat="1" x14ac:dyDescent="0.25">
      <c r="B296" s="404"/>
      <c r="C296" s="404"/>
      <c r="D296" s="404"/>
      <c r="E296" s="404"/>
      <c r="F296" s="404"/>
      <c r="G296" s="37"/>
      <c r="H296" s="265"/>
      <c r="I296" s="266"/>
      <c r="J296" s="266"/>
      <c r="K296" s="266"/>
      <c r="L296" s="287"/>
      <c r="M296" s="51"/>
      <c r="N296" s="266"/>
      <c r="O296" s="266"/>
      <c r="P296" s="266"/>
      <c r="Q296" s="266"/>
      <c r="R296" s="266"/>
      <c r="S296" s="266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266"/>
      <c r="AL296" s="266"/>
      <c r="AM296" s="266"/>
      <c r="AN296" s="266"/>
      <c r="AO296" s="266"/>
      <c r="AP296" s="266"/>
      <c r="AQ296" s="266"/>
      <c r="AR296" s="266"/>
      <c r="AS296" s="266"/>
      <c r="AT296" s="266"/>
      <c r="AV296" s="266"/>
      <c r="AW296" s="266"/>
    </row>
    <row r="297" spans="2:49" s="63" customFormat="1" x14ac:dyDescent="0.25">
      <c r="B297" s="404"/>
      <c r="C297" s="404"/>
      <c r="D297" s="404"/>
      <c r="E297" s="404"/>
      <c r="F297" s="404"/>
      <c r="G297" s="37"/>
      <c r="H297" s="265"/>
      <c r="I297" s="266"/>
      <c r="J297" s="266"/>
      <c r="K297" s="266"/>
      <c r="L297" s="287"/>
      <c r="M297" s="51"/>
      <c r="N297" s="266"/>
      <c r="O297" s="266"/>
      <c r="P297" s="266"/>
      <c r="Q297" s="266"/>
      <c r="R297" s="266"/>
      <c r="S297" s="266"/>
      <c r="T297" s="266"/>
      <c r="U297" s="266"/>
      <c r="V297" s="266"/>
      <c r="W297" s="266"/>
      <c r="X297" s="266"/>
      <c r="Y297" s="266"/>
      <c r="Z297" s="266"/>
      <c r="AA297" s="266"/>
      <c r="AB297" s="266"/>
      <c r="AC297" s="266"/>
      <c r="AD297" s="266"/>
      <c r="AE297" s="266"/>
      <c r="AF297" s="266"/>
      <c r="AG297" s="266"/>
      <c r="AH297" s="266"/>
      <c r="AI297" s="266"/>
      <c r="AJ297" s="266"/>
      <c r="AK297" s="266"/>
      <c r="AL297" s="266"/>
      <c r="AM297" s="266"/>
      <c r="AN297" s="266"/>
      <c r="AO297" s="266"/>
      <c r="AP297" s="266"/>
      <c r="AQ297" s="266"/>
      <c r="AR297" s="266"/>
      <c r="AS297" s="266"/>
      <c r="AT297" s="266"/>
      <c r="AV297" s="266"/>
      <c r="AW297" s="266"/>
    </row>
    <row r="298" spans="2:49" s="63" customFormat="1" x14ac:dyDescent="0.25">
      <c r="B298" s="404"/>
      <c r="C298" s="404"/>
      <c r="D298" s="404"/>
      <c r="E298" s="404"/>
      <c r="F298" s="404"/>
      <c r="G298" s="37"/>
      <c r="H298" s="265"/>
      <c r="I298" s="266"/>
      <c r="J298" s="266"/>
      <c r="K298" s="266"/>
      <c r="L298" s="287"/>
      <c r="M298" s="51"/>
      <c r="N298" s="266"/>
      <c r="O298" s="266"/>
      <c r="P298" s="266"/>
      <c r="Q298" s="266"/>
      <c r="R298" s="266"/>
      <c r="S298" s="266"/>
      <c r="T298" s="266"/>
      <c r="U298" s="266"/>
      <c r="V298" s="266"/>
      <c r="W298" s="266"/>
      <c r="X298" s="266"/>
      <c r="Y298" s="266"/>
      <c r="Z298" s="266"/>
      <c r="AA298" s="266"/>
      <c r="AB298" s="266"/>
      <c r="AC298" s="266"/>
      <c r="AD298" s="266"/>
      <c r="AE298" s="266"/>
      <c r="AF298" s="266"/>
      <c r="AG298" s="266"/>
      <c r="AH298" s="266"/>
      <c r="AI298" s="266"/>
      <c r="AJ298" s="266"/>
      <c r="AK298" s="266"/>
      <c r="AL298" s="266"/>
      <c r="AM298" s="266"/>
      <c r="AN298" s="266"/>
      <c r="AO298" s="266"/>
      <c r="AP298" s="266"/>
      <c r="AQ298" s="266"/>
      <c r="AR298" s="266"/>
      <c r="AS298" s="266"/>
      <c r="AT298" s="266"/>
      <c r="AV298" s="266"/>
      <c r="AW298" s="266"/>
    </row>
    <row r="299" spans="2:49" s="63" customFormat="1" x14ac:dyDescent="0.25">
      <c r="B299" s="404"/>
      <c r="C299" s="404"/>
      <c r="D299" s="404"/>
      <c r="E299" s="404"/>
      <c r="F299" s="404"/>
      <c r="G299" s="37"/>
      <c r="H299" s="265"/>
      <c r="I299" s="266"/>
      <c r="J299" s="266"/>
      <c r="K299" s="266"/>
      <c r="L299" s="287"/>
      <c r="M299" s="51"/>
      <c r="N299" s="266"/>
      <c r="O299" s="266"/>
      <c r="P299" s="266"/>
      <c r="Q299" s="266"/>
      <c r="R299" s="266"/>
      <c r="S299" s="266"/>
      <c r="T299" s="266"/>
      <c r="U299" s="266"/>
      <c r="V299" s="266"/>
      <c r="W299" s="266"/>
      <c r="X299" s="266"/>
      <c r="Y299" s="266"/>
      <c r="Z299" s="266"/>
      <c r="AA299" s="266"/>
      <c r="AB299" s="266"/>
      <c r="AC299" s="266"/>
      <c r="AD299" s="266"/>
      <c r="AE299" s="266"/>
      <c r="AF299" s="266"/>
      <c r="AG299" s="266"/>
      <c r="AH299" s="266"/>
      <c r="AI299" s="266"/>
      <c r="AJ299" s="266"/>
      <c r="AK299" s="266"/>
      <c r="AL299" s="266"/>
      <c r="AM299" s="266"/>
      <c r="AN299" s="266"/>
      <c r="AO299" s="266"/>
      <c r="AP299" s="266"/>
      <c r="AQ299" s="266"/>
      <c r="AR299" s="266"/>
      <c r="AS299" s="266"/>
      <c r="AT299" s="266"/>
      <c r="AV299" s="266"/>
      <c r="AW299" s="266"/>
    </row>
    <row r="300" spans="2:49" s="63" customFormat="1" x14ac:dyDescent="0.25">
      <c r="B300" s="404"/>
      <c r="C300" s="404"/>
      <c r="D300" s="404"/>
      <c r="E300" s="404"/>
      <c r="F300" s="404"/>
      <c r="G300" s="37"/>
      <c r="H300" s="265"/>
      <c r="I300" s="266"/>
      <c r="J300" s="266"/>
      <c r="K300" s="266"/>
      <c r="L300" s="287"/>
      <c r="M300" s="51"/>
      <c r="N300" s="266"/>
      <c r="O300" s="266"/>
      <c r="P300" s="266"/>
      <c r="Q300" s="266"/>
      <c r="R300" s="266"/>
      <c r="S300" s="266"/>
      <c r="T300" s="266"/>
      <c r="U300" s="266"/>
      <c r="V300" s="266"/>
      <c r="W300" s="266"/>
      <c r="X300" s="266"/>
      <c r="Y300" s="266"/>
      <c r="Z300" s="266"/>
      <c r="AA300" s="266"/>
      <c r="AB300" s="266"/>
      <c r="AC300" s="266"/>
      <c r="AD300" s="266"/>
      <c r="AE300" s="266"/>
      <c r="AF300" s="266"/>
      <c r="AG300" s="266"/>
      <c r="AH300" s="266"/>
      <c r="AI300" s="266"/>
      <c r="AJ300" s="266"/>
      <c r="AK300" s="266"/>
      <c r="AL300" s="266"/>
      <c r="AM300" s="266"/>
      <c r="AN300" s="266"/>
      <c r="AO300" s="266"/>
      <c r="AP300" s="266"/>
      <c r="AQ300" s="266"/>
      <c r="AR300" s="266"/>
      <c r="AS300" s="266"/>
      <c r="AT300" s="266"/>
      <c r="AV300" s="266"/>
      <c r="AW300" s="266"/>
    </row>
    <row r="301" spans="2:49" s="63" customFormat="1" x14ac:dyDescent="0.25">
      <c r="B301" s="404"/>
      <c r="C301" s="404"/>
      <c r="D301" s="404"/>
      <c r="E301" s="404"/>
      <c r="F301" s="404"/>
      <c r="G301" s="37"/>
      <c r="H301" s="265"/>
      <c r="I301" s="266"/>
      <c r="J301" s="266"/>
      <c r="K301" s="266"/>
      <c r="L301" s="287"/>
      <c r="M301" s="51"/>
      <c r="N301" s="266"/>
      <c r="O301" s="266"/>
      <c r="P301" s="266"/>
      <c r="Q301" s="266"/>
      <c r="R301" s="266"/>
      <c r="S301" s="266"/>
      <c r="T301" s="266"/>
      <c r="U301" s="266"/>
      <c r="V301" s="266"/>
      <c r="W301" s="266"/>
      <c r="X301" s="266"/>
      <c r="Y301" s="266"/>
      <c r="Z301" s="266"/>
      <c r="AA301" s="266"/>
      <c r="AB301" s="266"/>
      <c r="AC301" s="266"/>
      <c r="AD301" s="266"/>
      <c r="AE301" s="266"/>
      <c r="AF301" s="266"/>
      <c r="AG301" s="266"/>
      <c r="AH301" s="266"/>
      <c r="AI301" s="266"/>
      <c r="AJ301" s="266"/>
      <c r="AK301" s="266"/>
      <c r="AL301" s="266"/>
      <c r="AM301" s="266"/>
      <c r="AN301" s="266"/>
      <c r="AO301" s="266"/>
      <c r="AP301" s="266"/>
      <c r="AQ301" s="266"/>
      <c r="AR301" s="266"/>
      <c r="AS301" s="266"/>
      <c r="AT301" s="266"/>
      <c r="AV301" s="266"/>
      <c r="AW301" s="266"/>
    </row>
    <row r="302" spans="2:49" s="63" customFormat="1" x14ac:dyDescent="0.25">
      <c r="B302" s="404"/>
      <c r="C302" s="404"/>
      <c r="D302" s="404"/>
      <c r="E302" s="404"/>
      <c r="F302" s="404"/>
      <c r="G302" s="37"/>
      <c r="H302" s="265"/>
      <c r="I302" s="266"/>
      <c r="J302" s="266"/>
      <c r="K302" s="266"/>
      <c r="L302" s="287"/>
      <c r="M302" s="51"/>
      <c r="N302" s="266"/>
      <c r="O302" s="266"/>
      <c r="P302" s="266"/>
      <c r="Q302" s="266"/>
      <c r="R302" s="266"/>
      <c r="S302" s="266"/>
      <c r="T302" s="266"/>
      <c r="U302" s="266"/>
      <c r="V302" s="266"/>
      <c r="W302" s="266"/>
      <c r="X302" s="266"/>
      <c r="Y302" s="266"/>
      <c r="Z302" s="266"/>
      <c r="AA302" s="266"/>
      <c r="AB302" s="266"/>
      <c r="AC302" s="266"/>
      <c r="AD302" s="266"/>
      <c r="AE302" s="266"/>
      <c r="AF302" s="266"/>
      <c r="AG302" s="266"/>
      <c r="AH302" s="266"/>
      <c r="AI302" s="266"/>
      <c r="AJ302" s="266"/>
      <c r="AK302" s="266"/>
      <c r="AL302" s="266"/>
      <c r="AM302" s="266"/>
      <c r="AN302" s="266"/>
      <c r="AO302" s="266"/>
      <c r="AP302" s="266"/>
      <c r="AQ302" s="266"/>
      <c r="AR302" s="266"/>
      <c r="AS302" s="266"/>
      <c r="AT302" s="266"/>
      <c r="AV302" s="266"/>
      <c r="AW302" s="266"/>
    </row>
    <row r="303" spans="2:49" s="63" customFormat="1" x14ac:dyDescent="0.25">
      <c r="B303" s="404"/>
      <c r="C303" s="404"/>
      <c r="D303" s="404"/>
      <c r="E303" s="404"/>
      <c r="F303" s="404"/>
      <c r="G303" s="37"/>
      <c r="H303" s="265"/>
      <c r="I303" s="266"/>
      <c r="J303" s="266"/>
      <c r="K303" s="266"/>
      <c r="L303" s="287"/>
      <c r="M303" s="51"/>
      <c r="N303" s="266"/>
      <c r="O303" s="266"/>
      <c r="P303" s="266"/>
      <c r="Q303" s="266"/>
      <c r="R303" s="266"/>
      <c r="S303" s="266"/>
      <c r="T303" s="266"/>
      <c r="U303" s="266"/>
      <c r="V303" s="266"/>
      <c r="W303" s="266"/>
      <c r="X303" s="266"/>
      <c r="Y303" s="266"/>
      <c r="Z303" s="266"/>
      <c r="AA303" s="266"/>
      <c r="AB303" s="266"/>
      <c r="AC303" s="266"/>
      <c r="AD303" s="266"/>
      <c r="AE303" s="266"/>
      <c r="AF303" s="266"/>
      <c r="AG303" s="266"/>
      <c r="AH303" s="266"/>
      <c r="AI303" s="266"/>
      <c r="AJ303" s="266"/>
      <c r="AK303" s="266"/>
      <c r="AL303" s="266"/>
      <c r="AM303" s="266"/>
      <c r="AN303" s="266"/>
      <c r="AO303" s="266"/>
      <c r="AP303" s="266"/>
      <c r="AQ303" s="266"/>
      <c r="AR303" s="266"/>
      <c r="AS303" s="266"/>
      <c r="AT303" s="266"/>
      <c r="AV303" s="266"/>
      <c r="AW303" s="266"/>
    </row>
    <row r="304" spans="2:49" s="63" customFormat="1" x14ac:dyDescent="0.25">
      <c r="B304" s="404"/>
      <c r="C304" s="404"/>
      <c r="D304" s="404"/>
      <c r="E304" s="404"/>
      <c r="F304" s="404"/>
      <c r="G304" s="37"/>
      <c r="H304" s="265"/>
      <c r="I304" s="266"/>
      <c r="J304" s="266"/>
      <c r="K304" s="266"/>
      <c r="L304" s="287"/>
      <c r="M304" s="51"/>
      <c r="N304" s="266"/>
      <c r="O304" s="266"/>
      <c r="P304" s="266"/>
      <c r="Q304" s="266"/>
      <c r="R304" s="266"/>
      <c r="S304" s="266"/>
      <c r="T304" s="266"/>
      <c r="U304" s="266"/>
      <c r="V304" s="266"/>
      <c r="W304" s="266"/>
      <c r="X304" s="266"/>
      <c r="Y304" s="266"/>
      <c r="Z304" s="266"/>
      <c r="AA304" s="266"/>
      <c r="AB304" s="266"/>
      <c r="AC304" s="266"/>
      <c r="AD304" s="266"/>
      <c r="AE304" s="266"/>
      <c r="AF304" s="266"/>
      <c r="AG304" s="266"/>
      <c r="AH304" s="266"/>
      <c r="AI304" s="266"/>
      <c r="AJ304" s="266"/>
      <c r="AK304" s="266"/>
      <c r="AL304" s="266"/>
      <c r="AM304" s="266"/>
      <c r="AN304" s="266"/>
      <c r="AO304" s="266"/>
      <c r="AP304" s="266"/>
      <c r="AQ304" s="266"/>
      <c r="AR304" s="266"/>
      <c r="AS304" s="266"/>
      <c r="AT304" s="266"/>
      <c r="AV304" s="266"/>
      <c r="AW304" s="266"/>
    </row>
    <row r="305" spans="2:49" s="63" customFormat="1" x14ac:dyDescent="0.25">
      <c r="B305" s="404"/>
      <c r="C305" s="404"/>
      <c r="D305" s="404"/>
      <c r="E305" s="404"/>
      <c r="F305" s="404"/>
      <c r="G305" s="37"/>
      <c r="H305" s="265"/>
      <c r="I305" s="266"/>
      <c r="J305" s="266"/>
      <c r="K305" s="266"/>
      <c r="L305" s="287"/>
      <c r="M305" s="51"/>
      <c r="N305" s="266"/>
      <c r="O305" s="266"/>
      <c r="P305" s="266"/>
      <c r="Q305" s="266"/>
      <c r="R305" s="266"/>
      <c r="S305" s="266"/>
      <c r="T305" s="266"/>
      <c r="U305" s="266"/>
      <c r="V305" s="266"/>
      <c r="W305" s="266"/>
      <c r="X305" s="266"/>
      <c r="Y305" s="266"/>
      <c r="Z305" s="266"/>
      <c r="AA305" s="266"/>
      <c r="AB305" s="266"/>
      <c r="AC305" s="266"/>
      <c r="AD305" s="266"/>
      <c r="AE305" s="266"/>
      <c r="AF305" s="266"/>
      <c r="AG305" s="266"/>
      <c r="AH305" s="266"/>
      <c r="AI305" s="266"/>
      <c r="AJ305" s="266"/>
      <c r="AK305" s="266"/>
      <c r="AL305" s="266"/>
      <c r="AM305" s="266"/>
      <c r="AN305" s="266"/>
      <c r="AO305" s="266"/>
      <c r="AP305" s="266"/>
      <c r="AQ305" s="266"/>
      <c r="AR305" s="266"/>
      <c r="AS305" s="266"/>
      <c r="AT305" s="266"/>
      <c r="AV305" s="266"/>
      <c r="AW305" s="266"/>
    </row>
    <row r="306" spans="2:49" s="63" customFormat="1" x14ac:dyDescent="0.25">
      <c r="B306" s="404"/>
      <c r="C306" s="404"/>
      <c r="D306" s="404"/>
      <c r="E306" s="404"/>
      <c r="F306" s="404"/>
      <c r="G306" s="37"/>
      <c r="H306" s="265"/>
      <c r="I306" s="266"/>
      <c r="J306" s="266"/>
      <c r="K306" s="266"/>
      <c r="L306" s="287"/>
      <c r="M306" s="51"/>
      <c r="N306" s="266"/>
      <c r="O306" s="266"/>
      <c r="P306" s="266"/>
      <c r="Q306" s="266"/>
      <c r="R306" s="266"/>
      <c r="S306" s="266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266"/>
      <c r="AL306" s="266"/>
      <c r="AM306" s="266"/>
      <c r="AN306" s="266"/>
      <c r="AO306" s="266"/>
      <c r="AP306" s="266"/>
      <c r="AQ306" s="266"/>
      <c r="AR306" s="266"/>
      <c r="AS306" s="266"/>
      <c r="AT306" s="266"/>
      <c r="AV306" s="266"/>
      <c r="AW306" s="266"/>
    </row>
    <row r="307" spans="2:49" s="63" customFormat="1" x14ac:dyDescent="0.25">
      <c r="B307" s="404"/>
      <c r="C307" s="404"/>
      <c r="D307" s="404"/>
      <c r="E307" s="404"/>
      <c r="F307" s="404"/>
      <c r="G307" s="37"/>
      <c r="H307" s="265"/>
      <c r="I307" s="266"/>
      <c r="J307" s="266"/>
      <c r="K307" s="266"/>
      <c r="L307" s="287"/>
      <c r="M307" s="51"/>
      <c r="N307" s="266"/>
      <c r="O307" s="266"/>
      <c r="P307" s="266"/>
      <c r="Q307" s="266"/>
      <c r="R307" s="266"/>
      <c r="S307" s="266"/>
      <c r="T307" s="266"/>
      <c r="U307" s="266"/>
      <c r="V307" s="266"/>
      <c r="W307" s="266"/>
      <c r="X307" s="266"/>
      <c r="Y307" s="266"/>
      <c r="Z307" s="266"/>
      <c r="AA307" s="266"/>
      <c r="AB307" s="266"/>
      <c r="AC307" s="266"/>
      <c r="AD307" s="266"/>
      <c r="AE307" s="266"/>
      <c r="AF307" s="266"/>
      <c r="AG307" s="266"/>
      <c r="AH307" s="266"/>
      <c r="AI307" s="266"/>
      <c r="AJ307" s="266"/>
      <c r="AK307" s="266"/>
      <c r="AL307" s="266"/>
      <c r="AM307" s="266"/>
      <c r="AN307" s="266"/>
      <c r="AO307" s="266"/>
      <c r="AP307" s="266"/>
      <c r="AQ307" s="266"/>
      <c r="AR307" s="266"/>
      <c r="AS307" s="266"/>
      <c r="AT307" s="266"/>
      <c r="AV307" s="266"/>
      <c r="AW307" s="266"/>
    </row>
    <row r="308" spans="2:49" s="63" customFormat="1" x14ac:dyDescent="0.25">
      <c r="B308" s="404"/>
      <c r="C308" s="404"/>
      <c r="D308" s="404"/>
      <c r="E308" s="404"/>
      <c r="F308" s="404"/>
      <c r="G308" s="37"/>
      <c r="H308" s="265"/>
      <c r="I308" s="266"/>
      <c r="J308" s="266"/>
      <c r="K308" s="266"/>
      <c r="L308" s="287"/>
      <c r="M308" s="51"/>
      <c r="N308" s="266"/>
      <c r="O308" s="266"/>
      <c r="P308" s="266"/>
      <c r="Q308" s="266"/>
      <c r="R308" s="266"/>
      <c r="S308" s="266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266"/>
      <c r="AL308" s="266"/>
      <c r="AM308" s="266"/>
      <c r="AN308" s="266"/>
      <c r="AO308" s="266"/>
      <c r="AP308" s="266"/>
      <c r="AQ308" s="266"/>
      <c r="AR308" s="266"/>
      <c r="AS308" s="266"/>
      <c r="AT308" s="266"/>
      <c r="AV308" s="266"/>
      <c r="AW308" s="266"/>
    </row>
    <row r="309" spans="2:49" x14ac:dyDescent="0.25">
      <c r="L309" s="287"/>
    </row>
    <row r="310" spans="2:49" x14ac:dyDescent="0.25">
      <c r="L310" s="287"/>
    </row>
    <row r="311" spans="2:49" x14ac:dyDescent="0.25">
      <c r="L311" s="287"/>
    </row>
    <row r="312" spans="2:49" x14ac:dyDescent="0.25">
      <c r="L312" s="287"/>
    </row>
    <row r="313" spans="2:49" x14ac:dyDescent="0.25">
      <c r="L313" s="287"/>
    </row>
    <row r="314" spans="2:49" x14ac:dyDescent="0.25">
      <c r="L314" s="287"/>
    </row>
    <row r="315" spans="2:49" x14ac:dyDescent="0.25">
      <c r="L315" s="287"/>
    </row>
    <row r="316" spans="2:49" x14ac:dyDescent="0.25">
      <c r="L316" s="287"/>
    </row>
    <row r="317" spans="2:49" x14ac:dyDescent="0.25">
      <c r="L317" s="287"/>
    </row>
    <row r="318" spans="2:49" x14ac:dyDescent="0.25">
      <c r="L318" s="287"/>
    </row>
    <row r="319" spans="2:49" x14ac:dyDescent="0.25">
      <c r="L319" s="287"/>
    </row>
    <row r="320" spans="2:49" x14ac:dyDescent="0.25">
      <c r="L320" s="287"/>
    </row>
    <row r="321" spans="12:12" x14ac:dyDescent="0.25">
      <c r="L321" s="287"/>
    </row>
    <row r="322" spans="12:12" x14ac:dyDescent="0.25">
      <c r="L322" s="287"/>
    </row>
    <row r="323" spans="12:12" x14ac:dyDescent="0.25">
      <c r="L323" s="287"/>
    </row>
    <row r="324" spans="12:12" x14ac:dyDescent="0.25">
      <c r="L324" s="287"/>
    </row>
    <row r="325" spans="12:12" x14ac:dyDescent="0.25">
      <c r="L325" s="287"/>
    </row>
    <row r="326" spans="12:12" x14ac:dyDescent="0.25">
      <c r="L326" s="287"/>
    </row>
    <row r="327" spans="12:12" x14ac:dyDescent="0.25">
      <c r="L327" s="287"/>
    </row>
    <row r="328" spans="12:12" x14ac:dyDescent="0.25">
      <c r="L328" s="287"/>
    </row>
    <row r="329" spans="12:12" x14ac:dyDescent="0.25">
      <c r="L329" s="287"/>
    </row>
    <row r="330" spans="12:12" x14ac:dyDescent="0.25">
      <c r="L330" s="287"/>
    </row>
    <row r="331" spans="12:12" x14ac:dyDescent="0.25">
      <c r="L331" s="287"/>
    </row>
    <row r="332" spans="12:12" x14ac:dyDescent="0.25">
      <c r="L332" s="287"/>
    </row>
    <row r="333" spans="12:12" x14ac:dyDescent="0.25">
      <c r="L333" s="287"/>
    </row>
    <row r="334" spans="12:12" x14ac:dyDescent="0.25">
      <c r="L334" s="287"/>
    </row>
    <row r="335" spans="12:12" x14ac:dyDescent="0.25">
      <c r="L335" s="287"/>
    </row>
    <row r="336" spans="12:12" x14ac:dyDescent="0.25">
      <c r="L336" s="287"/>
    </row>
    <row r="337" spans="12:12" x14ac:dyDescent="0.25">
      <c r="L337" s="287"/>
    </row>
    <row r="338" spans="12:12" x14ac:dyDescent="0.25">
      <c r="L338" s="287"/>
    </row>
    <row r="339" spans="12:12" x14ac:dyDescent="0.25">
      <c r="L339" s="287"/>
    </row>
    <row r="340" spans="12:12" x14ac:dyDescent="0.25">
      <c r="L340" s="287"/>
    </row>
    <row r="341" spans="12:12" x14ac:dyDescent="0.25">
      <c r="L341" s="287"/>
    </row>
    <row r="342" spans="12:12" x14ac:dyDescent="0.25">
      <c r="L342" s="287"/>
    </row>
    <row r="343" spans="12:12" x14ac:dyDescent="0.25">
      <c r="L343" s="287"/>
    </row>
    <row r="344" spans="12:12" x14ac:dyDescent="0.25">
      <c r="L344" s="287"/>
    </row>
    <row r="345" spans="12:12" x14ac:dyDescent="0.25">
      <c r="L345" s="287"/>
    </row>
    <row r="346" spans="12:12" x14ac:dyDescent="0.25">
      <c r="L346" s="287"/>
    </row>
    <row r="347" spans="12:12" x14ac:dyDescent="0.25">
      <c r="L347" s="287"/>
    </row>
    <row r="348" spans="12:12" x14ac:dyDescent="0.25">
      <c r="L348" s="287"/>
    </row>
    <row r="349" spans="12:12" x14ac:dyDescent="0.25">
      <c r="L349" s="287"/>
    </row>
    <row r="350" spans="12:12" x14ac:dyDescent="0.25">
      <c r="L350" s="287"/>
    </row>
    <row r="351" spans="12:12" x14ac:dyDescent="0.25">
      <c r="L351" s="287"/>
    </row>
    <row r="352" spans="12:12" x14ac:dyDescent="0.25">
      <c r="L352" s="287"/>
    </row>
    <row r="353" spans="12:12" x14ac:dyDescent="0.25">
      <c r="L353" s="287"/>
    </row>
    <row r="354" spans="12:12" x14ac:dyDescent="0.25">
      <c r="L354" s="287"/>
    </row>
    <row r="355" spans="12:12" x14ac:dyDescent="0.25">
      <c r="L355" s="287"/>
    </row>
    <row r="356" spans="12:12" x14ac:dyDescent="0.25">
      <c r="L356" s="287"/>
    </row>
    <row r="357" spans="12:12" x14ac:dyDescent="0.25">
      <c r="L357" s="287"/>
    </row>
    <row r="358" spans="12:12" x14ac:dyDescent="0.25">
      <c r="L358" s="287"/>
    </row>
    <row r="359" spans="12:12" x14ac:dyDescent="0.25">
      <c r="L359" s="287"/>
    </row>
    <row r="360" spans="12:12" x14ac:dyDescent="0.25">
      <c r="L360" s="287"/>
    </row>
    <row r="361" spans="12:12" x14ac:dyDescent="0.25">
      <c r="L361" s="287"/>
    </row>
    <row r="362" spans="12:12" x14ac:dyDescent="0.25">
      <c r="L362" s="287"/>
    </row>
    <row r="363" spans="12:12" x14ac:dyDescent="0.25">
      <c r="L363" s="287"/>
    </row>
    <row r="364" spans="12:12" x14ac:dyDescent="0.25">
      <c r="L364" s="287"/>
    </row>
    <row r="365" spans="12:12" x14ac:dyDescent="0.25">
      <c r="L365" s="287"/>
    </row>
    <row r="366" spans="12:12" x14ac:dyDescent="0.25">
      <c r="L366" s="287"/>
    </row>
    <row r="367" spans="12:12" x14ac:dyDescent="0.25">
      <c r="L367" s="287"/>
    </row>
    <row r="368" spans="12:12" x14ac:dyDescent="0.25">
      <c r="L368" s="287"/>
    </row>
    <row r="369" spans="12:12" x14ac:dyDescent="0.25">
      <c r="L369" s="287"/>
    </row>
    <row r="370" spans="12:12" x14ac:dyDescent="0.25">
      <c r="L370" s="287"/>
    </row>
    <row r="371" spans="12:12" x14ac:dyDescent="0.25">
      <c r="L371" s="287"/>
    </row>
    <row r="372" spans="12:12" x14ac:dyDescent="0.25">
      <c r="L372" s="287"/>
    </row>
    <row r="373" spans="12:12" x14ac:dyDescent="0.25">
      <c r="L373" s="287"/>
    </row>
    <row r="374" spans="12:12" x14ac:dyDescent="0.25">
      <c r="L374" s="287"/>
    </row>
    <row r="375" spans="12:12" x14ac:dyDescent="0.25">
      <c r="L375" s="287"/>
    </row>
    <row r="376" spans="12:12" x14ac:dyDescent="0.25">
      <c r="L376" s="287"/>
    </row>
    <row r="377" spans="12:12" x14ac:dyDescent="0.25">
      <c r="L377" s="287"/>
    </row>
    <row r="378" spans="12:12" x14ac:dyDescent="0.25">
      <c r="L378" s="287"/>
    </row>
    <row r="379" spans="12:12" x14ac:dyDescent="0.25">
      <c r="L379" s="287"/>
    </row>
    <row r="380" spans="12:12" x14ac:dyDescent="0.25">
      <c r="L380" s="287"/>
    </row>
    <row r="381" spans="12:12" x14ac:dyDescent="0.25">
      <c r="L381" s="287"/>
    </row>
    <row r="382" spans="12:12" x14ac:dyDescent="0.25">
      <c r="L382" s="287"/>
    </row>
    <row r="383" spans="12:12" x14ac:dyDescent="0.25">
      <c r="L383" s="287"/>
    </row>
    <row r="384" spans="12:12" x14ac:dyDescent="0.25">
      <c r="L384" s="287"/>
    </row>
    <row r="385" spans="12:12" x14ac:dyDescent="0.25">
      <c r="L385" s="287"/>
    </row>
    <row r="386" spans="12:12" x14ac:dyDescent="0.25">
      <c r="L386" s="287"/>
    </row>
    <row r="387" spans="12:12" x14ac:dyDescent="0.25">
      <c r="L387" s="287"/>
    </row>
    <row r="388" spans="12:12" x14ac:dyDescent="0.25">
      <c r="L388" s="287"/>
    </row>
    <row r="389" spans="12:12" x14ac:dyDescent="0.25">
      <c r="L389" s="287"/>
    </row>
    <row r="390" spans="12:12" x14ac:dyDescent="0.25">
      <c r="L390" s="287"/>
    </row>
    <row r="391" spans="12:12" x14ac:dyDescent="0.25">
      <c r="L391" s="287"/>
    </row>
    <row r="392" spans="12:12" x14ac:dyDescent="0.25">
      <c r="L392" s="287"/>
    </row>
    <row r="393" spans="12:12" x14ac:dyDescent="0.25">
      <c r="L393" s="287"/>
    </row>
    <row r="394" spans="12:12" x14ac:dyDescent="0.25">
      <c r="L394" s="287"/>
    </row>
    <row r="395" spans="12:12" x14ac:dyDescent="0.25">
      <c r="L395" s="287"/>
    </row>
    <row r="396" spans="12:12" x14ac:dyDescent="0.25">
      <c r="L396" s="287"/>
    </row>
    <row r="397" spans="12:12" x14ac:dyDescent="0.25">
      <c r="L397" s="287"/>
    </row>
    <row r="398" spans="12:12" x14ac:dyDescent="0.25">
      <c r="L398" s="287"/>
    </row>
    <row r="399" spans="12:12" x14ac:dyDescent="0.25">
      <c r="L399" s="287"/>
    </row>
    <row r="400" spans="12:12" x14ac:dyDescent="0.25">
      <c r="L400" s="287"/>
    </row>
    <row r="401" spans="12:12" x14ac:dyDescent="0.25">
      <c r="L401" s="287"/>
    </row>
    <row r="402" spans="12:12" x14ac:dyDescent="0.25">
      <c r="L402" s="287"/>
    </row>
    <row r="403" spans="12:12" x14ac:dyDescent="0.25">
      <c r="L403" s="287"/>
    </row>
    <row r="404" spans="12:12" x14ac:dyDescent="0.25">
      <c r="L404" s="287"/>
    </row>
  </sheetData>
  <sortState ref="N17:AT246">
    <sortCondition descending="1" ref="AR17:AR246"/>
  </sortState>
  <mergeCells count="3">
    <mergeCell ref="H14:L14"/>
    <mergeCell ref="N15:AT15"/>
    <mergeCell ref="H92:K92"/>
  </mergeCells>
  <hyperlinks>
    <hyperlink ref="P143" r:id="rId5" display="E:\AppData\Roaming\Downloads\Directorio Cruz Verde\FOTOS DROGUERIAS\ACUÑA\ACUÑA LAS VILLAS.jpg"/>
    <hyperlink ref="P107" r:id="rId6" display="E:\AppData\Roaming\Downloads\Directorio Cruz Verde\FOTOS DROGUERIAS\ACUÑA\ACUÑA SALITRE.jpg"/>
    <hyperlink ref="P215" r:id="rId7" display="E:\AppData\Roaming\Downloads\Directorio Cruz Verde\FOTOS DROGUERIAS\ACUÑA\ACUÑA MODELIA.jpg"/>
    <hyperlink ref="P158" r:id="rId8" display="E:\AppData\Roaming\Downloads\Directorio Cruz Verde\FOTOS DROGUERIAS\ACUÑA\ACUÑA PUENTE LARGO.jpg"/>
    <hyperlink ref="P146" r:id="rId9" display="E:\AppData\Roaming\Downloads\Directorio Cruz Verde\FOTOS DROGUERIAS\ACUÑA\ACUÑA TINTALITO.jpg"/>
    <hyperlink ref="P222" r:id="rId10" display="E:\AppData\Roaming\Downloads\Directorio Cruz Verde\FOTOS DROGUERIAS\ACUÑA\ACUÑA UNICENTRO OCCIDENTE.jpg"/>
    <hyperlink ref="P223" r:id="rId11" display="E:\AppData\Roaming\Downloads\Directorio Cruz Verde\FOTOS DROGUERIAS\ACUÑA\ACUÑA VENECIA.jpg"/>
  </hyperlinks>
  <pageMargins left="0.7" right="0.7" top="0.75" bottom="0.75" header="0.3" footer="0.3"/>
  <pageSetup paperSize="9" orientation="portrait" r:id="rId12"/>
  <drawing r:id="rId1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404"/>
  <sheetViews>
    <sheetView topLeftCell="A4" zoomScale="70" zoomScaleNormal="70" workbookViewId="0">
      <pane ySplit="13" topLeftCell="A17" activePane="bottomLeft" state="frozen"/>
      <selection activeCell="M4" sqref="M4"/>
      <selection pane="bottomLeft" activeCell="E18" sqref="E18"/>
    </sheetView>
  </sheetViews>
  <sheetFormatPr baseColWidth="10" defaultRowHeight="12.75" x14ac:dyDescent="0.2"/>
  <cols>
    <col min="1" max="1" width="2.85546875" style="477" customWidth="1"/>
    <col min="2" max="2" width="15.42578125" style="518" customWidth="1"/>
    <col min="3" max="3" width="9" style="518" customWidth="1"/>
    <col min="4" max="4" width="41.7109375" style="518" customWidth="1"/>
    <col min="5" max="5" width="17.42578125" style="518" customWidth="1"/>
    <col min="6" max="6" width="18" style="518" customWidth="1"/>
    <col min="7" max="7" width="6.28515625" style="475" customWidth="1"/>
    <col min="8" max="8" width="25" style="484" customWidth="1"/>
    <col min="9" max="9" width="32.28515625" style="475" customWidth="1"/>
    <col min="10" max="10" width="16.42578125" style="475" customWidth="1"/>
    <col min="11" max="11" width="19.28515625" style="475" customWidth="1"/>
    <col min="12" max="12" width="15.42578125" style="475" customWidth="1"/>
    <col min="13" max="13" width="15.42578125" style="477" customWidth="1"/>
    <col min="14" max="14" width="12.140625" style="475" bestFit="1" customWidth="1"/>
    <col min="15" max="15" width="8.7109375" style="475" customWidth="1"/>
    <col min="16" max="16" width="42" style="475" bestFit="1" customWidth="1"/>
    <col min="17" max="17" width="8.140625" style="475" customWidth="1"/>
    <col min="18" max="18" width="7.7109375" style="475" customWidth="1"/>
    <col min="19" max="19" width="7.85546875" style="475" customWidth="1"/>
    <col min="20" max="20" width="7.7109375" style="475" customWidth="1"/>
    <col min="21" max="26" width="8.28515625" style="475" customWidth="1"/>
    <col min="27" max="36" width="8.28515625" style="475" hidden="1" customWidth="1"/>
    <col min="37" max="37" width="10.140625" style="475" hidden="1" customWidth="1"/>
    <col min="38" max="38" width="11" style="475" hidden="1" customWidth="1"/>
    <col min="39" max="39" width="11.7109375" style="475" hidden="1" customWidth="1"/>
    <col min="40" max="42" width="13.140625" style="475" hidden="1" customWidth="1"/>
    <col min="43" max="43" width="12.85546875" style="475" hidden="1" customWidth="1"/>
    <col min="44" max="46" width="14" style="475" hidden="1" customWidth="1"/>
    <col min="47" max="47" width="11.140625" style="475" customWidth="1"/>
    <col min="48" max="48" width="16.140625" style="475" customWidth="1"/>
    <col min="49" max="49" width="14.28515625" style="475" customWidth="1"/>
    <col min="50" max="50" width="13" style="477" customWidth="1"/>
    <col min="51" max="51" width="20.7109375" style="475" customWidth="1"/>
    <col min="52" max="52" width="7.28515625" style="475" customWidth="1"/>
    <col min="53" max="16384" width="11.42578125" style="477"/>
  </cols>
  <sheetData>
    <row r="1" spans="2:52" s="472" customFormat="1" x14ac:dyDescent="0.2">
      <c r="B1" s="467"/>
      <c r="C1" s="467"/>
      <c r="D1" s="468"/>
      <c r="E1" s="467"/>
      <c r="F1" s="467"/>
      <c r="G1" s="469"/>
      <c r="H1" s="470"/>
      <c r="I1" s="471"/>
      <c r="J1" s="469"/>
      <c r="K1" s="469"/>
      <c r="L1" s="469"/>
      <c r="N1" s="469"/>
      <c r="O1" s="469"/>
      <c r="P1" s="469"/>
      <c r="Q1" s="469"/>
      <c r="R1" s="469"/>
      <c r="S1" s="469"/>
      <c r="T1" s="469"/>
      <c r="U1" s="469"/>
      <c r="V1" s="469"/>
      <c r="W1" s="469"/>
      <c r="X1" s="469"/>
      <c r="Y1" s="469"/>
      <c r="Z1" s="469"/>
      <c r="AA1" s="469"/>
      <c r="AB1" s="469"/>
      <c r="AC1" s="469"/>
      <c r="AD1" s="469"/>
      <c r="AE1" s="469"/>
      <c r="AF1" s="469"/>
      <c r="AG1" s="469"/>
      <c r="AH1" s="469"/>
      <c r="AI1" s="469"/>
      <c r="AJ1" s="469"/>
      <c r="AK1" s="469"/>
      <c r="AL1" s="469"/>
      <c r="AM1" s="469"/>
      <c r="AN1" s="469"/>
      <c r="AO1" s="469"/>
      <c r="AP1" s="469"/>
      <c r="AQ1" s="469"/>
      <c r="AR1" s="469"/>
      <c r="AS1" s="469"/>
      <c r="AT1" s="469"/>
      <c r="AU1" s="469"/>
      <c r="AV1" s="469"/>
      <c r="AW1" s="469"/>
      <c r="AY1" s="469"/>
      <c r="AZ1" s="469"/>
    </row>
    <row r="2" spans="2:52" ht="19.5" customHeight="1" x14ac:dyDescent="0.2">
      <c r="B2" s="473" t="s">
        <v>498</v>
      </c>
      <c r="C2" s="473" t="s">
        <v>525</v>
      </c>
      <c r="D2" s="474" t="s">
        <v>497</v>
      </c>
      <c r="E2" s="473" t="s">
        <v>184</v>
      </c>
      <c r="F2" s="473" t="s">
        <v>0</v>
      </c>
      <c r="H2" s="470"/>
      <c r="I2" s="471"/>
      <c r="J2" s="476"/>
      <c r="K2" s="476"/>
      <c r="L2" s="476"/>
    </row>
    <row r="3" spans="2:52" x14ac:dyDescent="0.2">
      <c r="B3" s="478">
        <v>43374.821030092593</v>
      </c>
      <c r="C3" s="479">
        <v>370</v>
      </c>
      <c r="D3" s="480" t="s">
        <v>723</v>
      </c>
      <c r="E3" s="481" t="s">
        <v>109</v>
      </c>
      <c r="F3" s="480" t="s">
        <v>2</v>
      </c>
      <c r="H3" s="519" t="s">
        <v>526</v>
      </c>
      <c r="I3" s="520"/>
      <c r="J3" s="477"/>
      <c r="K3" s="477"/>
      <c r="L3" s="477"/>
      <c r="N3" s="482"/>
    </row>
    <row r="4" spans="2:52" x14ac:dyDescent="0.2">
      <c r="B4" s="478">
        <v>43374.869398148148</v>
      </c>
      <c r="C4" s="479">
        <v>171</v>
      </c>
      <c r="D4" s="480" t="s">
        <v>724</v>
      </c>
      <c r="E4" s="481" t="s">
        <v>7</v>
      </c>
      <c r="F4" s="480" t="s">
        <v>560</v>
      </c>
      <c r="H4" s="483"/>
      <c r="I4" s="483" t="s">
        <v>5</v>
      </c>
      <c r="J4" s="477"/>
      <c r="K4" s="477"/>
      <c r="L4" s="477"/>
      <c r="N4" s="484"/>
      <c r="O4" s="485"/>
    </row>
    <row r="5" spans="2:52" x14ac:dyDescent="0.2">
      <c r="B5" s="478">
        <v>43375.682303240741</v>
      </c>
      <c r="C5" s="479">
        <v>157</v>
      </c>
      <c r="D5" s="480" t="s">
        <v>630</v>
      </c>
      <c r="E5" s="481" t="s">
        <v>7</v>
      </c>
      <c r="F5" s="480" t="s">
        <v>560</v>
      </c>
      <c r="H5" s="486" t="s">
        <v>2</v>
      </c>
      <c r="I5" s="487">
        <v>82</v>
      </c>
      <c r="J5" s="477"/>
      <c r="K5" s="477"/>
      <c r="L5" s="477"/>
      <c r="N5" s="484"/>
      <c r="O5" s="485"/>
    </row>
    <row r="6" spans="2:52" x14ac:dyDescent="0.2">
      <c r="B6" s="478">
        <v>43375.763483796298</v>
      </c>
      <c r="C6" s="479">
        <v>560</v>
      </c>
      <c r="D6" s="480" t="s">
        <v>725</v>
      </c>
      <c r="E6" s="481" t="s">
        <v>7</v>
      </c>
      <c r="F6" s="480" t="s">
        <v>1</v>
      </c>
      <c r="H6" s="486" t="s">
        <v>1</v>
      </c>
      <c r="I6" s="487">
        <v>88</v>
      </c>
      <c r="J6" s="477"/>
      <c r="K6" s="477"/>
      <c r="L6" s="477"/>
      <c r="N6" s="484"/>
      <c r="O6" s="485"/>
    </row>
    <row r="7" spans="2:52" x14ac:dyDescent="0.2">
      <c r="B7" s="478">
        <v>43375.873356481483</v>
      </c>
      <c r="C7" s="479">
        <v>560</v>
      </c>
      <c r="D7" s="480" t="s">
        <v>725</v>
      </c>
      <c r="E7" s="481" t="s">
        <v>7</v>
      </c>
      <c r="F7" s="480" t="s">
        <v>2</v>
      </c>
      <c r="H7" s="481" t="s">
        <v>560</v>
      </c>
      <c r="I7" s="488">
        <v>3</v>
      </c>
      <c r="J7" s="477"/>
      <c r="K7" s="477"/>
      <c r="L7" s="477"/>
      <c r="O7" s="485"/>
      <c r="S7" s="489"/>
      <c r="T7" s="489"/>
      <c r="U7" s="489"/>
      <c r="V7" s="489"/>
      <c r="W7" s="489"/>
      <c r="X7" s="489"/>
      <c r="Y7" s="489"/>
      <c r="Z7" s="489"/>
      <c r="AA7" s="489"/>
      <c r="AB7" s="489"/>
      <c r="AC7" s="489"/>
      <c r="AD7" s="489"/>
      <c r="AE7" s="489"/>
      <c r="AF7" s="489"/>
      <c r="AG7" s="489"/>
      <c r="AH7" s="489"/>
      <c r="AI7" s="489"/>
      <c r="AJ7" s="489"/>
      <c r="AK7" s="489"/>
      <c r="AL7" s="489"/>
      <c r="AM7" s="489"/>
      <c r="AN7" s="489"/>
      <c r="AO7" s="489"/>
      <c r="AP7" s="489"/>
      <c r="AQ7" s="489"/>
      <c r="AR7" s="489"/>
      <c r="AS7" s="489"/>
      <c r="AT7" s="489"/>
    </row>
    <row r="8" spans="2:52" x14ac:dyDescent="0.2">
      <c r="B8" s="478">
        <v>43375.960763888892</v>
      </c>
      <c r="C8" s="479">
        <v>459</v>
      </c>
      <c r="D8" s="480" t="s">
        <v>696</v>
      </c>
      <c r="E8" s="481" t="s">
        <v>343</v>
      </c>
      <c r="F8" s="480" t="s">
        <v>1</v>
      </c>
      <c r="H8" s="481" t="s">
        <v>531</v>
      </c>
      <c r="I8" s="488">
        <v>1</v>
      </c>
    </row>
    <row r="9" spans="2:52" x14ac:dyDescent="0.2">
      <c r="B9" s="478">
        <v>43375.991539351853</v>
      </c>
      <c r="C9" s="479">
        <v>558</v>
      </c>
      <c r="D9" s="480" t="s">
        <v>726</v>
      </c>
      <c r="E9" s="481" t="s">
        <v>34</v>
      </c>
      <c r="F9" s="480" t="s">
        <v>2</v>
      </c>
      <c r="H9" s="481" t="s">
        <v>3</v>
      </c>
      <c r="I9" s="488">
        <v>174</v>
      </c>
    </row>
    <row r="10" spans="2:52" x14ac:dyDescent="0.2">
      <c r="B10" s="478">
        <v>43376.010949074072</v>
      </c>
      <c r="C10" s="479">
        <v>297</v>
      </c>
      <c r="D10" s="480" t="s">
        <v>657</v>
      </c>
      <c r="E10" s="481" t="s">
        <v>19</v>
      </c>
      <c r="F10" s="480" t="s">
        <v>2</v>
      </c>
    </row>
    <row r="11" spans="2:52" x14ac:dyDescent="0.2">
      <c r="B11" s="478">
        <v>43376.62939814815</v>
      </c>
      <c r="C11" s="479">
        <v>184</v>
      </c>
      <c r="D11" s="480" t="s">
        <v>699</v>
      </c>
      <c r="E11" s="481" t="s">
        <v>41</v>
      </c>
      <c r="F11" s="480" t="s">
        <v>1</v>
      </c>
    </row>
    <row r="12" spans="2:52" x14ac:dyDescent="0.2">
      <c r="B12" s="478">
        <v>43376.926759259259</v>
      </c>
      <c r="C12" s="479">
        <v>458</v>
      </c>
      <c r="D12" s="480" t="s">
        <v>628</v>
      </c>
      <c r="E12" s="481" t="s">
        <v>343</v>
      </c>
      <c r="F12" s="480" t="s">
        <v>2</v>
      </c>
    </row>
    <row r="13" spans="2:52" x14ac:dyDescent="0.2">
      <c r="B13" s="478">
        <v>43376.929340277777</v>
      </c>
      <c r="C13" s="479">
        <v>458</v>
      </c>
      <c r="D13" s="480" t="s">
        <v>628</v>
      </c>
      <c r="E13" s="481" t="s">
        <v>343</v>
      </c>
      <c r="F13" s="480" t="s">
        <v>2</v>
      </c>
    </row>
    <row r="14" spans="2:52" x14ac:dyDescent="0.2">
      <c r="B14" s="478">
        <v>43376.960300925923</v>
      </c>
      <c r="C14" s="479">
        <v>502</v>
      </c>
      <c r="D14" s="480" t="s">
        <v>705</v>
      </c>
      <c r="E14" s="481" t="s">
        <v>7</v>
      </c>
      <c r="F14" s="480" t="s">
        <v>2</v>
      </c>
      <c r="H14" s="578" t="s">
        <v>727</v>
      </c>
      <c r="I14" s="578"/>
      <c r="J14" s="578"/>
      <c r="K14" s="578"/>
      <c r="L14" s="578"/>
      <c r="M14" s="490"/>
    </row>
    <row r="15" spans="2:52" x14ac:dyDescent="0.2">
      <c r="B15" s="478">
        <v>43377.00273148148</v>
      </c>
      <c r="C15" s="479">
        <v>467</v>
      </c>
      <c r="D15" s="480" t="s">
        <v>391</v>
      </c>
      <c r="E15" s="481" t="s">
        <v>7</v>
      </c>
      <c r="F15" s="480" t="s">
        <v>2</v>
      </c>
      <c r="H15" s="524" t="s">
        <v>500</v>
      </c>
      <c r="I15" s="524"/>
      <c r="J15" s="525" t="s">
        <v>0</v>
      </c>
      <c r="K15" s="525"/>
      <c r="L15" s="525"/>
      <c r="N15" s="578" t="s">
        <v>689</v>
      </c>
      <c r="O15" s="578"/>
      <c r="P15" s="578"/>
      <c r="Q15" s="578"/>
      <c r="R15" s="578"/>
      <c r="S15" s="578"/>
      <c r="T15" s="578"/>
      <c r="U15" s="578"/>
      <c r="V15" s="578"/>
      <c r="W15" s="578"/>
      <c r="X15" s="578"/>
      <c r="Y15" s="578"/>
      <c r="Z15" s="578"/>
      <c r="AA15" s="578"/>
      <c r="AB15" s="578"/>
      <c r="AC15" s="578"/>
      <c r="AD15" s="578"/>
      <c r="AE15" s="578"/>
      <c r="AF15" s="578"/>
      <c r="AG15" s="578"/>
      <c r="AH15" s="578"/>
      <c r="AI15" s="578"/>
      <c r="AJ15" s="578"/>
      <c r="AK15" s="578"/>
      <c r="AL15" s="578"/>
      <c r="AM15" s="578"/>
      <c r="AN15" s="578"/>
      <c r="AO15" s="578"/>
      <c r="AP15" s="578"/>
      <c r="AQ15" s="578"/>
      <c r="AR15" s="578"/>
      <c r="AS15" s="578"/>
      <c r="AT15" s="578"/>
      <c r="AU15" s="578"/>
      <c r="AV15" s="578"/>
      <c r="AW15" s="578"/>
      <c r="AY15" s="482" t="s">
        <v>254</v>
      </c>
    </row>
    <row r="16" spans="2:52" ht="27" customHeight="1" x14ac:dyDescent="0.2">
      <c r="B16" s="478">
        <v>43377.768796296295</v>
      </c>
      <c r="C16" s="479">
        <v>166</v>
      </c>
      <c r="D16" s="480" t="s">
        <v>728</v>
      </c>
      <c r="E16" s="481" t="s">
        <v>7</v>
      </c>
      <c r="F16" s="480" t="s">
        <v>1</v>
      </c>
      <c r="H16" s="493" t="s">
        <v>525</v>
      </c>
      <c r="I16" s="494" t="s">
        <v>497</v>
      </c>
      <c r="J16" s="493" t="s">
        <v>2</v>
      </c>
      <c r="K16" s="493" t="s">
        <v>1</v>
      </c>
      <c r="L16" s="493" t="s">
        <v>3</v>
      </c>
      <c r="N16" s="474" t="s">
        <v>184</v>
      </c>
      <c r="O16" s="474" t="s">
        <v>525</v>
      </c>
      <c r="P16" s="474" t="s">
        <v>186</v>
      </c>
      <c r="Q16" s="495">
        <v>43101</v>
      </c>
      <c r="R16" s="495">
        <v>43132</v>
      </c>
      <c r="S16" s="495">
        <v>43160</v>
      </c>
      <c r="T16" s="495">
        <v>43191</v>
      </c>
      <c r="U16" s="495">
        <v>43221</v>
      </c>
      <c r="V16" s="495">
        <v>43252</v>
      </c>
      <c r="W16" s="495">
        <v>43282</v>
      </c>
      <c r="X16" s="495">
        <v>43313</v>
      </c>
      <c r="Y16" s="495">
        <v>43344</v>
      </c>
      <c r="Z16" s="495">
        <v>43374</v>
      </c>
      <c r="AA16" s="496" t="s">
        <v>533</v>
      </c>
      <c r="AB16" s="496" t="s">
        <v>534</v>
      </c>
      <c r="AC16" s="496" t="s">
        <v>535</v>
      </c>
      <c r="AD16" s="496" t="s">
        <v>536</v>
      </c>
      <c r="AE16" s="496" t="s">
        <v>537</v>
      </c>
      <c r="AF16" s="496" t="s">
        <v>538</v>
      </c>
      <c r="AG16" s="496" t="s">
        <v>539</v>
      </c>
      <c r="AH16" s="496" t="s">
        <v>540</v>
      </c>
      <c r="AI16" s="496" t="s">
        <v>612</v>
      </c>
      <c r="AJ16" s="496" t="s">
        <v>613</v>
      </c>
      <c r="AK16" s="496" t="s">
        <v>624</v>
      </c>
      <c r="AL16" s="496" t="s">
        <v>625</v>
      </c>
      <c r="AM16" s="496" t="s">
        <v>667</v>
      </c>
      <c r="AN16" s="496" t="s">
        <v>668</v>
      </c>
      <c r="AO16" s="496" t="s">
        <v>690</v>
      </c>
      <c r="AP16" s="496" t="s">
        <v>691</v>
      </c>
      <c r="AQ16" s="496" t="s">
        <v>721</v>
      </c>
      <c r="AR16" s="496" t="s">
        <v>722</v>
      </c>
      <c r="AS16" s="496" t="s">
        <v>729</v>
      </c>
      <c r="AT16" s="496" t="s">
        <v>730</v>
      </c>
      <c r="AU16" s="497" t="s">
        <v>615</v>
      </c>
      <c r="AV16" s="498" t="s">
        <v>542</v>
      </c>
      <c r="AW16" s="498" t="s">
        <v>541</v>
      </c>
      <c r="AY16" s="494" t="s">
        <v>615</v>
      </c>
      <c r="AZ16" s="475" t="s">
        <v>5</v>
      </c>
    </row>
    <row r="17" spans="2:52" ht="19.5" customHeight="1" x14ac:dyDescent="0.2">
      <c r="B17" s="478">
        <v>43378.033194444448</v>
      </c>
      <c r="C17" s="479">
        <v>415</v>
      </c>
      <c r="D17" s="480" t="s">
        <v>731</v>
      </c>
      <c r="E17" s="481" t="s">
        <v>343</v>
      </c>
      <c r="F17" s="480" t="s">
        <v>1</v>
      </c>
      <c r="H17" s="481">
        <v>157</v>
      </c>
      <c r="I17" s="481" t="s">
        <v>630</v>
      </c>
      <c r="J17" s="488"/>
      <c r="K17" s="488">
        <v>3</v>
      </c>
      <c r="L17" s="488">
        <v>3</v>
      </c>
      <c r="N17" s="527" t="s">
        <v>7</v>
      </c>
      <c r="O17" s="528">
        <v>458</v>
      </c>
      <c r="P17" s="486" t="s">
        <v>344</v>
      </c>
      <c r="Q17" s="526">
        <v>4</v>
      </c>
      <c r="R17" s="526">
        <v>10</v>
      </c>
      <c r="S17" s="526">
        <v>6</v>
      </c>
      <c r="T17" s="526">
        <v>5</v>
      </c>
      <c r="U17" s="526">
        <v>8</v>
      </c>
      <c r="V17" s="526">
        <v>4</v>
      </c>
      <c r="W17" s="526">
        <v>9</v>
      </c>
      <c r="X17" s="526">
        <v>5</v>
      </c>
      <c r="Y17" s="526">
        <v>13</v>
      </c>
      <c r="Z17" s="526">
        <v>16</v>
      </c>
      <c r="AA17" s="526">
        <v>2</v>
      </c>
      <c r="AB17" s="526">
        <v>2</v>
      </c>
      <c r="AC17" s="526">
        <v>4</v>
      </c>
      <c r="AD17" s="526">
        <v>6</v>
      </c>
      <c r="AE17" s="526">
        <v>4</v>
      </c>
      <c r="AF17" s="526">
        <v>2</v>
      </c>
      <c r="AG17" s="526">
        <v>3</v>
      </c>
      <c r="AH17" s="526">
        <v>2</v>
      </c>
      <c r="AI17" s="526">
        <v>6</v>
      </c>
      <c r="AJ17" s="526">
        <v>2</v>
      </c>
      <c r="AK17" s="526">
        <v>3</v>
      </c>
      <c r="AL17" s="526">
        <v>1</v>
      </c>
      <c r="AM17" s="526">
        <v>5</v>
      </c>
      <c r="AN17" s="526">
        <v>4</v>
      </c>
      <c r="AO17" s="526">
        <v>2</v>
      </c>
      <c r="AP17" s="526">
        <v>3</v>
      </c>
      <c r="AQ17" s="526">
        <v>6</v>
      </c>
      <c r="AR17" s="526">
        <v>7</v>
      </c>
      <c r="AS17" s="526">
        <v>8</v>
      </c>
      <c r="AT17" s="526">
        <v>8</v>
      </c>
      <c r="AU17" s="505">
        <f t="shared" ref="AU17:AU80" si="0">+SUM(Q17:Z17)</f>
        <v>80</v>
      </c>
      <c r="AV17" s="505">
        <f t="shared" ref="AV17:AV80" si="1">+AA17+AC17+AE17+AG17+AI17+AK17+AM17+AO17+AQ17+AS17</f>
        <v>43</v>
      </c>
      <c r="AW17" s="505">
        <f t="shared" ref="AW17:AW80" si="2">+AB17+AD17+AF17+AH17+AJ17+AL17+AN17+AP17+AR17+AT17</f>
        <v>37</v>
      </c>
      <c r="AX17" s="504"/>
      <c r="AY17" s="505">
        <v>0</v>
      </c>
      <c r="AZ17" s="487">
        <v>76</v>
      </c>
    </row>
    <row r="18" spans="2:52" ht="25.5" x14ac:dyDescent="0.2">
      <c r="B18" s="478">
        <v>43378.851134259261</v>
      </c>
      <c r="C18" s="506">
        <v>97</v>
      </c>
      <c r="D18" s="480" t="s">
        <v>639</v>
      </c>
      <c r="E18" s="481" t="s">
        <v>7</v>
      </c>
      <c r="F18" s="480" t="s">
        <v>1</v>
      </c>
      <c r="H18" s="481">
        <v>226</v>
      </c>
      <c r="I18" s="481" t="s">
        <v>386</v>
      </c>
      <c r="J18" s="488">
        <v>4</v>
      </c>
      <c r="K18" s="488">
        <v>1</v>
      </c>
      <c r="L18" s="488">
        <v>5</v>
      </c>
      <c r="N18" s="527" t="s">
        <v>34</v>
      </c>
      <c r="O18" s="528">
        <v>161</v>
      </c>
      <c r="P18" s="486" t="s">
        <v>95</v>
      </c>
      <c r="Q18" s="526">
        <v>3</v>
      </c>
      <c r="R18" s="526">
        <v>3</v>
      </c>
      <c r="S18" s="526"/>
      <c r="T18" s="526">
        <v>5</v>
      </c>
      <c r="U18" s="526">
        <v>6</v>
      </c>
      <c r="V18" s="526">
        <v>3</v>
      </c>
      <c r="W18" s="526">
        <v>4</v>
      </c>
      <c r="X18" s="526">
        <v>5</v>
      </c>
      <c r="Y18" s="526">
        <v>5</v>
      </c>
      <c r="Z18" s="526">
        <v>7</v>
      </c>
      <c r="AA18" s="526">
        <v>2</v>
      </c>
      <c r="AB18" s="526">
        <v>1</v>
      </c>
      <c r="AC18" s="526">
        <v>2</v>
      </c>
      <c r="AD18" s="526">
        <v>1</v>
      </c>
      <c r="AE18" s="526">
        <v>0</v>
      </c>
      <c r="AF18" s="526">
        <v>0</v>
      </c>
      <c r="AG18" s="526">
        <v>2</v>
      </c>
      <c r="AH18" s="526">
        <v>3</v>
      </c>
      <c r="AI18" s="526">
        <v>3</v>
      </c>
      <c r="AJ18" s="526">
        <v>3</v>
      </c>
      <c r="AK18" s="526">
        <v>0</v>
      </c>
      <c r="AL18" s="526">
        <v>3</v>
      </c>
      <c r="AM18" s="526">
        <v>0</v>
      </c>
      <c r="AN18" s="526">
        <v>4</v>
      </c>
      <c r="AO18" s="526">
        <v>3</v>
      </c>
      <c r="AP18" s="526">
        <v>2</v>
      </c>
      <c r="AQ18" s="526">
        <v>0</v>
      </c>
      <c r="AR18" s="526">
        <v>5</v>
      </c>
      <c r="AS18" s="526">
        <v>3</v>
      </c>
      <c r="AT18" s="526">
        <v>4</v>
      </c>
      <c r="AU18" s="505">
        <f t="shared" si="0"/>
        <v>41</v>
      </c>
      <c r="AV18" s="505">
        <f t="shared" si="1"/>
        <v>15</v>
      </c>
      <c r="AW18" s="505">
        <f t="shared" si="2"/>
        <v>26</v>
      </c>
      <c r="AX18" s="507"/>
      <c r="AY18" s="508">
        <v>1</v>
      </c>
      <c r="AZ18" s="488">
        <v>42</v>
      </c>
    </row>
    <row r="19" spans="2:52" x14ac:dyDescent="0.2">
      <c r="B19" s="478">
        <v>43378.860300925924</v>
      </c>
      <c r="C19" s="479">
        <v>305</v>
      </c>
      <c r="D19" s="480" t="s">
        <v>464</v>
      </c>
      <c r="E19" s="481" t="s">
        <v>39</v>
      </c>
      <c r="F19" s="480" t="s">
        <v>2</v>
      </c>
      <c r="H19" s="481">
        <v>383</v>
      </c>
      <c r="I19" s="481" t="s">
        <v>483</v>
      </c>
      <c r="J19" s="488">
        <v>1</v>
      </c>
      <c r="K19" s="488"/>
      <c r="L19" s="488">
        <v>1</v>
      </c>
      <c r="N19" s="527" t="s">
        <v>7</v>
      </c>
      <c r="O19" s="528">
        <v>459</v>
      </c>
      <c r="P19" s="486" t="s">
        <v>412</v>
      </c>
      <c r="Q19" s="526">
        <v>3</v>
      </c>
      <c r="R19" s="526"/>
      <c r="S19" s="526">
        <v>4</v>
      </c>
      <c r="T19" s="526">
        <v>0</v>
      </c>
      <c r="U19" s="526">
        <v>3</v>
      </c>
      <c r="V19" s="526"/>
      <c r="W19" s="526">
        <v>0</v>
      </c>
      <c r="X19" s="526">
        <v>9</v>
      </c>
      <c r="Y19" s="526">
        <v>9</v>
      </c>
      <c r="Z19" s="526">
        <v>6</v>
      </c>
      <c r="AA19" s="526">
        <v>1</v>
      </c>
      <c r="AB19" s="526">
        <v>2</v>
      </c>
      <c r="AC19" s="526">
        <v>0</v>
      </c>
      <c r="AD19" s="526">
        <v>0</v>
      </c>
      <c r="AE19" s="526">
        <v>4</v>
      </c>
      <c r="AF19" s="526">
        <v>0</v>
      </c>
      <c r="AG19" s="526">
        <v>0</v>
      </c>
      <c r="AH19" s="526">
        <v>0</v>
      </c>
      <c r="AI19" s="526">
        <v>3</v>
      </c>
      <c r="AJ19" s="526">
        <v>0</v>
      </c>
      <c r="AK19" s="526"/>
      <c r="AL19" s="526"/>
      <c r="AM19" s="526">
        <v>0</v>
      </c>
      <c r="AN19" s="526">
        <v>0</v>
      </c>
      <c r="AO19" s="526">
        <v>4</v>
      </c>
      <c r="AP19" s="526">
        <v>5</v>
      </c>
      <c r="AQ19" s="526">
        <v>0</v>
      </c>
      <c r="AR19" s="526">
        <v>9</v>
      </c>
      <c r="AS19" s="526">
        <v>0</v>
      </c>
      <c r="AT19" s="526">
        <v>6</v>
      </c>
      <c r="AU19" s="505">
        <f t="shared" si="0"/>
        <v>34</v>
      </c>
      <c r="AV19" s="505">
        <f t="shared" si="1"/>
        <v>12</v>
      </c>
      <c r="AW19" s="505">
        <f t="shared" si="2"/>
        <v>22</v>
      </c>
      <c r="AX19" s="507"/>
      <c r="AY19" s="508">
        <v>2</v>
      </c>
      <c r="AZ19" s="488">
        <v>22</v>
      </c>
    </row>
    <row r="20" spans="2:52" x14ac:dyDescent="0.2">
      <c r="B20" s="478">
        <v>43378.963078703702</v>
      </c>
      <c r="C20" s="479">
        <v>161</v>
      </c>
      <c r="D20" s="480" t="s">
        <v>382</v>
      </c>
      <c r="E20" s="481" t="s">
        <v>34</v>
      </c>
      <c r="F20" s="480" t="s">
        <v>2</v>
      </c>
      <c r="H20" s="481">
        <v>455</v>
      </c>
      <c r="I20" s="481" t="s">
        <v>646</v>
      </c>
      <c r="J20" s="488">
        <v>3</v>
      </c>
      <c r="K20" s="488"/>
      <c r="L20" s="488">
        <v>3</v>
      </c>
      <c r="N20" s="529" t="s">
        <v>7</v>
      </c>
      <c r="O20" s="529">
        <v>378</v>
      </c>
      <c r="P20" s="486" t="s">
        <v>14</v>
      </c>
      <c r="Q20" s="526">
        <v>6</v>
      </c>
      <c r="R20" s="526">
        <v>3</v>
      </c>
      <c r="S20" s="526">
        <v>4</v>
      </c>
      <c r="T20" s="526">
        <v>2</v>
      </c>
      <c r="U20" s="526">
        <v>3</v>
      </c>
      <c r="V20" s="526">
        <v>3</v>
      </c>
      <c r="W20" s="526">
        <v>5</v>
      </c>
      <c r="X20" s="526">
        <v>2</v>
      </c>
      <c r="Y20" s="526">
        <v>0</v>
      </c>
      <c r="Z20" s="526">
        <v>4</v>
      </c>
      <c r="AA20" s="526">
        <v>1</v>
      </c>
      <c r="AB20" s="526">
        <v>5</v>
      </c>
      <c r="AC20" s="526">
        <v>0</v>
      </c>
      <c r="AD20" s="526">
        <v>3</v>
      </c>
      <c r="AE20" s="526">
        <v>3</v>
      </c>
      <c r="AF20" s="526">
        <v>1</v>
      </c>
      <c r="AG20" s="526">
        <v>2</v>
      </c>
      <c r="AH20" s="526">
        <v>0</v>
      </c>
      <c r="AI20" s="526">
        <v>1</v>
      </c>
      <c r="AJ20" s="526">
        <v>2</v>
      </c>
      <c r="AK20" s="526">
        <v>0</v>
      </c>
      <c r="AL20" s="526">
        <v>3</v>
      </c>
      <c r="AM20" s="526">
        <v>3</v>
      </c>
      <c r="AN20" s="526">
        <v>2</v>
      </c>
      <c r="AO20" s="526">
        <v>1</v>
      </c>
      <c r="AP20" s="526">
        <v>1</v>
      </c>
      <c r="AQ20" s="526">
        <v>0</v>
      </c>
      <c r="AR20" s="526">
        <v>0</v>
      </c>
      <c r="AS20" s="526">
        <v>3</v>
      </c>
      <c r="AT20" s="526">
        <v>1</v>
      </c>
      <c r="AU20" s="505">
        <f t="shared" si="0"/>
        <v>32</v>
      </c>
      <c r="AV20" s="505">
        <f t="shared" si="1"/>
        <v>14</v>
      </c>
      <c r="AW20" s="505">
        <f t="shared" si="2"/>
        <v>18</v>
      </c>
      <c r="AX20" s="507"/>
      <c r="AY20" s="508">
        <v>3</v>
      </c>
      <c r="AZ20" s="488">
        <v>8</v>
      </c>
    </row>
    <row r="21" spans="2:52" x14ac:dyDescent="0.2">
      <c r="B21" s="478">
        <v>43378.991712962961</v>
      </c>
      <c r="C21" s="479">
        <v>558</v>
      </c>
      <c r="D21" s="480" t="s">
        <v>726</v>
      </c>
      <c r="E21" s="481" t="s">
        <v>34</v>
      </c>
      <c r="F21" s="480" t="s">
        <v>2</v>
      </c>
      <c r="H21" s="481">
        <v>458</v>
      </c>
      <c r="I21" s="481" t="s">
        <v>628</v>
      </c>
      <c r="J21" s="488">
        <v>8</v>
      </c>
      <c r="K21" s="488">
        <v>8</v>
      </c>
      <c r="L21" s="488">
        <v>16</v>
      </c>
      <c r="N21" s="529" t="s">
        <v>7</v>
      </c>
      <c r="O21" s="529">
        <v>226</v>
      </c>
      <c r="P21" s="486" t="s">
        <v>155</v>
      </c>
      <c r="Q21" s="526">
        <v>3</v>
      </c>
      <c r="R21" s="526">
        <v>2</v>
      </c>
      <c r="S21" s="526">
        <v>5</v>
      </c>
      <c r="T21" s="526">
        <v>1</v>
      </c>
      <c r="U21" s="526">
        <v>4</v>
      </c>
      <c r="V21" s="526">
        <v>2</v>
      </c>
      <c r="W21" s="526">
        <v>2</v>
      </c>
      <c r="X21" s="526">
        <v>3</v>
      </c>
      <c r="Y21" s="526">
        <v>4</v>
      </c>
      <c r="Z21" s="526">
        <v>5</v>
      </c>
      <c r="AA21" s="526">
        <v>2</v>
      </c>
      <c r="AB21" s="526">
        <v>1</v>
      </c>
      <c r="AC21" s="526">
        <v>1</v>
      </c>
      <c r="AD21" s="526">
        <v>1</v>
      </c>
      <c r="AE21" s="526">
        <v>0</v>
      </c>
      <c r="AF21" s="526">
        <v>5</v>
      </c>
      <c r="AG21" s="526">
        <v>0</v>
      </c>
      <c r="AH21" s="526">
        <v>1</v>
      </c>
      <c r="AI21" s="526">
        <v>1</v>
      </c>
      <c r="AJ21" s="526">
        <v>3</v>
      </c>
      <c r="AK21" s="526">
        <v>0</v>
      </c>
      <c r="AL21" s="526">
        <v>2</v>
      </c>
      <c r="AM21" s="526">
        <v>0</v>
      </c>
      <c r="AN21" s="526">
        <v>2</v>
      </c>
      <c r="AO21" s="526">
        <v>1</v>
      </c>
      <c r="AP21" s="526">
        <v>2</v>
      </c>
      <c r="AQ21" s="526">
        <v>1</v>
      </c>
      <c r="AR21" s="526">
        <v>3</v>
      </c>
      <c r="AS21" s="526">
        <v>4</v>
      </c>
      <c r="AT21" s="526">
        <v>1</v>
      </c>
      <c r="AU21" s="505">
        <f t="shared" si="0"/>
        <v>31</v>
      </c>
      <c r="AV21" s="505">
        <f t="shared" si="1"/>
        <v>10</v>
      </c>
      <c r="AW21" s="505">
        <f t="shared" si="2"/>
        <v>21</v>
      </c>
      <c r="AX21" s="507"/>
      <c r="AY21" s="508">
        <v>4</v>
      </c>
      <c r="AZ21" s="488">
        <v>8</v>
      </c>
    </row>
    <row r="22" spans="2:52" x14ac:dyDescent="0.2">
      <c r="B22" s="478">
        <v>43379.064942129633</v>
      </c>
      <c r="C22" s="479">
        <v>561</v>
      </c>
      <c r="D22" s="480" t="s">
        <v>694</v>
      </c>
      <c r="E22" s="481" t="s">
        <v>7</v>
      </c>
      <c r="F22" s="480" t="s">
        <v>2</v>
      </c>
      <c r="H22" s="481">
        <v>460</v>
      </c>
      <c r="I22" s="481" t="s">
        <v>644</v>
      </c>
      <c r="J22" s="488">
        <v>1</v>
      </c>
      <c r="K22" s="488"/>
      <c r="L22" s="488">
        <v>1</v>
      </c>
      <c r="N22" s="499" t="s">
        <v>7</v>
      </c>
      <c r="O22" s="500">
        <v>172</v>
      </c>
      <c r="P22" s="501" t="s">
        <v>22</v>
      </c>
      <c r="Q22" s="502">
        <v>2</v>
      </c>
      <c r="R22" s="502">
        <v>3</v>
      </c>
      <c r="S22" s="502">
        <v>1</v>
      </c>
      <c r="T22" s="502">
        <v>4</v>
      </c>
      <c r="U22" s="502">
        <v>0</v>
      </c>
      <c r="V22" s="502">
        <v>3</v>
      </c>
      <c r="W22" s="502">
        <v>6</v>
      </c>
      <c r="X22" s="502">
        <v>7</v>
      </c>
      <c r="Y22" s="502">
        <v>1</v>
      </c>
      <c r="Z22" s="502">
        <v>1</v>
      </c>
      <c r="AA22" s="502">
        <v>2</v>
      </c>
      <c r="AB22" s="502">
        <v>0</v>
      </c>
      <c r="AC22" s="502">
        <v>3</v>
      </c>
      <c r="AD22" s="502">
        <v>0</v>
      </c>
      <c r="AE22" s="502">
        <v>1</v>
      </c>
      <c r="AF22" s="502">
        <v>0</v>
      </c>
      <c r="AG22" s="502">
        <v>3</v>
      </c>
      <c r="AH22" s="502">
        <v>1</v>
      </c>
      <c r="AI22" s="502"/>
      <c r="AJ22" s="502"/>
      <c r="AK22" s="502">
        <v>2</v>
      </c>
      <c r="AL22" s="502">
        <v>1</v>
      </c>
      <c r="AM22" s="502">
        <v>3</v>
      </c>
      <c r="AN22" s="502">
        <v>3</v>
      </c>
      <c r="AO22" s="502">
        <v>5</v>
      </c>
      <c r="AP22" s="502">
        <v>2</v>
      </c>
      <c r="AQ22" s="502">
        <v>0</v>
      </c>
      <c r="AR22" s="502">
        <v>1</v>
      </c>
      <c r="AS22" s="502">
        <v>0</v>
      </c>
      <c r="AT22" s="502">
        <v>1</v>
      </c>
      <c r="AU22" s="503">
        <f t="shared" si="0"/>
        <v>28</v>
      </c>
      <c r="AV22" s="503">
        <f t="shared" si="1"/>
        <v>19</v>
      </c>
      <c r="AW22" s="503">
        <f t="shared" si="2"/>
        <v>9</v>
      </c>
      <c r="AX22" s="507"/>
      <c r="AY22" s="508">
        <v>5</v>
      </c>
      <c r="AZ22" s="488">
        <v>11</v>
      </c>
    </row>
    <row r="23" spans="2:52" x14ac:dyDescent="0.2">
      <c r="B23" s="478">
        <v>43379.617268518516</v>
      </c>
      <c r="C23" s="479">
        <v>161</v>
      </c>
      <c r="D23" s="480" t="s">
        <v>382</v>
      </c>
      <c r="E23" s="481" t="s">
        <v>34</v>
      </c>
      <c r="F23" s="480" t="s">
        <v>1</v>
      </c>
      <c r="H23" s="481">
        <v>161</v>
      </c>
      <c r="I23" s="481" t="s">
        <v>382</v>
      </c>
      <c r="J23" s="488">
        <v>3</v>
      </c>
      <c r="K23" s="488">
        <v>4</v>
      </c>
      <c r="L23" s="488">
        <v>7</v>
      </c>
      <c r="N23" s="499" t="s">
        <v>7</v>
      </c>
      <c r="O23" s="500">
        <v>157</v>
      </c>
      <c r="P23" s="501" t="s">
        <v>138</v>
      </c>
      <c r="Q23" s="502">
        <v>1</v>
      </c>
      <c r="R23" s="502">
        <v>2</v>
      </c>
      <c r="S23" s="502">
        <v>6</v>
      </c>
      <c r="T23" s="502">
        <v>2</v>
      </c>
      <c r="U23" s="502">
        <v>3</v>
      </c>
      <c r="V23" s="502">
        <v>4</v>
      </c>
      <c r="W23" s="502">
        <v>1</v>
      </c>
      <c r="X23" s="502">
        <v>3</v>
      </c>
      <c r="Y23" s="502">
        <v>2</v>
      </c>
      <c r="Z23" s="502">
        <v>3</v>
      </c>
      <c r="AA23" s="502">
        <v>0</v>
      </c>
      <c r="AB23" s="502">
        <v>1</v>
      </c>
      <c r="AC23" s="502">
        <v>0</v>
      </c>
      <c r="AD23" s="502">
        <v>2</v>
      </c>
      <c r="AE23" s="502">
        <v>0</v>
      </c>
      <c r="AF23" s="502">
        <v>6</v>
      </c>
      <c r="AG23" s="502">
        <v>0</v>
      </c>
      <c r="AH23" s="502">
        <v>2</v>
      </c>
      <c r="AI23" s="502">
        <v>0</v>
      </c>
      <c r="AJ23" s="502">
        <v>3</v>
      </c>
      <c r="AK23" s="502">
        <v>0</v>
      </c>
      <c r="AL23" s="502">
        <v>4</v>
      </c>
      <c r="AM23" s="502">
        <v>0</v>
      </c>
      <c r="AN23" s="502">
        <v>1</v>
      </c>
      <c r="AO23" s="502">
        <v>0</v>
      </c>
      <c r="AP23" s="502">
        <v>3</v>
      </c>
      <c r="AQ23" s="502">
        <v>0</v>
      </c>
      <c r="AR23" s="502">
        <v>2</v>
      </c>
      <c r="AS23" s="502">
        <v>0</v>
      </c>
      <c r="AT23" s="502">
        <v>3</v>
      </c>
      <c r="AU23" s="503">
        <f t="shared" si="0"/>
        <v>27</v>
      </c>
      <c r="AV23" s="503">
        <f t="shared" si="1"/>
        <v>0</v>
      </c>
      <c r="AW23" s="503">
        <f t="shared" si="2"/>
        <v>27</v>
      </c>
      <c r="AX23" s="507"/>
      <c r="AY23" s="508">
        <v>6</v>
      </c>
      <c r="AZ23" s="488">
        <v>7</v>
      </c>
    </row>
    <row r="24" spans="2:52" x14ac:dyDescent="0.2">
      <c r="B24" s="478">
        <v>43379.749120370368</v>
      </c>
      <c r="C24" s="479">
        <v>458</v>
      </c>
      <c r="D24" s="480" t="s">
        <v>628</v>
      </c>
      <c r="E24" s="481" t="s">
        <v>343</v>
      </c>
      <c r="F24" s="480" t="s">
        <v>1</v>
      </c>
      <c r="H24" s="481">
        <v>469</v>
      </c>
      <c r="I24" s="481" t="s">
        <v>402</v>
      </c>
      <c r="J24" s="488">
        <v>1</v>
      </c>
      <c r="K24" s="488"/>
      <c r="L24" s="488">
        <v>1</v>
      </c>
      <c r="N24" s="509" t="s">
        <v>7</v>
      </c>
      <c r="O24" s="509">
        <v>451</v>
      </c>
      <c r="P24" s="509" t="s">
        <v>257</v>
      </c>
      <c r="Q24" s="502">
        <v>3</v>
      </c>
      <c r="R24" s="502">
        <v>2</v>
      </c>
      <c r="S24" s="502">
        <v>5</v>
      </c>
      <c r="T24" s="502">
        <v>2</v>
      </c>
      <c r="U24" s="502">
        <v>2</v>
      </c>
      <c r="V24" s="502">
        <v>3</v>
      </c>
      <c r="W24" s="502">
        <v>0</v>
      </c>
      <c r="X24" s="502">
        <v>0</v>
      </c>
      <c r="Y24" s="502">
        <v>1</v>
      </c>
      <c r="Z24" s="502">
        <v>8</v>
      </c>
      <c r="AA24" s="502">
        <v>3</v>
      </c>
      <c r="AB24" s="502">
        <v>0</v>
      </c>
      <c r="AC24" s="502">
        <v>2</v>
      </c>
      <c r="AD24" s="502">
        <v>0</v>
      </c>
      <c r="AE24" s="502">
        <v>5</v>
      </c>
      <c r="AF24" s="502">
        <v>0</v>
      </c>
      <c r="AG24" s="502">
        <v>2</v>
      </c>
      <c r="AH24" s="502">
        <v>0</v>
      </c>
      <c r="AI24" s="502">
        <v>2</v>
      </c>
      <c r="AJ24" s="502">
        <v>0</v>
      </c>
      <c r="AK24" s="502">
        <v>3</v>
      </c>
      <c r="AL24" s="502">
        <v>0</v>
      </c>
      <c r="AM24" s="502">
        <v>0</v>
      </c>
      <c r="AN24" s="502">
        <v>0</v>
      </c>
      <c r="AO24" s="502">
        <v>0</v>
      </c>
      <c r="AP24" s="502">
        <v>0</v>
      </c>
      <c r="AQ24" s="502">
        <v>1</v>
      </c>
      <c r="AR24" s="502">
        <v>0</v>
      </c>
      <c r="AS24" s="502">
        <v>8</v>
      </c>
      <c r="AT24" s="502">
        <v>0</v>
      </c>
      <c r="AU24" s="503">
        <f t="shared" si="0"/>
        <v>26</v>
      </c>
      <c r="AV24" s="503">
        <f t="shared" si="1"/>
        <v>26</v>
      </c>
      <c r="AW24" s="503">
        <f t="shared" si="2"/>
        <v>0</v>
      </c>
      <c r="AX24" s="507"/>
      <c r="AY24" s="508">
        <v>10</v>
      </c>
      <c r="AZ24" s="488">
        <v>5</v>
      </c>
    </row>
    <row r="25" spans="2:52" x14ac:dyDescent="0.2">
      <c r="B25" s="478">
        <v>43379.767604166664</v>
      </c>
      <c r="C25" s="479">
        <v>467</v>
      </c>
      <c r="D25" s="480" t="s">
        <v>391</v>
      </c>
      <c r="E25" s="481" t="s">
        <v>7</v>
      </c>
      <c r="F25" s="480" t="s">
        <v>2</v>
      </c>
      <c r="H25" s="481">
        <v>461</v>
      </c>
      <c r="I25" s="481" t="s">
        <v>655</v>
      </c>
      <c r="J25" s="488">
        <v>1</v>
      </c>
      <c r="K25" s="488"/>
      <c r="L25" s="488">
        <v>1</v>
      </c>
      <c r="N25" s="509" t="s">
        <v>136</v>
      </c>
      <c r="O25" s="509">
        <v>382</v>
      </c>
      <c r="P25" s="501" t="s">
        <v>137</v>
      </c>
      <c r="Q25" s="502">
        <v>4</v>
      </c>
      <c r="R25" s="502">
        <v>2</v>
      </c>
      <c r="S25" s="502">
        <v>4</v>
      </c>
      <c r="T25" s="502">
        <v>0</v>
      </c>
      <c r="U25" s="502">
        <v>1</v>
      </c>
      <c r="V25" s="502">
        <v>1</v>
      </c>
      <c r="W25" s="502">
        <v>4</v>
      </c>
      <c r="X25" s="502">
        <v>2</v>
      </c>
      <c r="Y25" s="502">
        <v>3</v>
      </c>
      <c r="Z25" s="502">
        <v>2</v>
      </c>
      <c r="AA25" s="502">
        <v>4</v>
      </c>
      <c r="AB25" s="502">
        <v>0</v>
      </c>
      <c r="AC25" s="502">
        <v>2</v>
      </c>
      <c r="AD25" s="502">
        <v>0</v>
      </c>
      <c r="AE25" s="502">
        <v>4</v>
      </c>
      <c r="AF25" s="502">
        <v>0</v>
      </c>
      <c r="AG25" s="502">
        <v>0</v>
      </c>
      <c r="AH25" s="502">
        <v>0</v>
      </c>
      <c r="AI25" s="502">
        <v>0</v>
      </c>
      <c r="AJ25" s="502">
        <v>1</v>
      </c>
      <c r="AK25" s="502">
        <v>0</v>
      </c>
      <c r="AL25" s="502">
        <v>1</v>
      </c>
      <c r="AM25" s="502">
        <v>3</v>
      </c>
      <c r="AN25" s="502">
        <v>1</v>
      </c>
      <c r="AO25" s="502">
        <v>2</v>
      </c>
      <c r="AP25" s="502">
        <v>0</v>
      </c>
      <c r="AQ25" s="502">
        <v>3</v>
      </c>
      <c r="AR25" s="502">
        <v>0</v>
      </c>
      <c r="AS25" s="502">
        <v>1</v>
      </c>
      <c r="AT25" s="502">
        <v>1</v>
      </c>
      <c r="AU25" s="503">
        <f t="shared" si="0"/>
        <v>23</v>
      </c>
      <c r="AV25" s="503">
        <f t="shared" si="1"/>
        <v>19</v>
      </c>
      <c r="AW25" s="503">
        <f t="shared" si="2"/>
        <v>4</v>
      </c>
      <c r="AX25" s="507"/>
      <c r="AY25" s="508">
        <v>7</v>
      </c>
      <c r="AZ25" s="488">
        <v>6</v>
      </c>
    </row>
    <row r="26" spans="2:52" x14ac:dyDescent="0.2">
      <c r="B26" s="478">
        <v>43379.777708333335</v>
      </c>
      <c r="C26" s="479">
        <v>458</v>
      </c>
      <c r="D26" s="480" t="s">
        <v>628</v>
      </c>
      <c r="E26" s="481" t="s">
        <v>343</v>
      </c>
      <c r="F26" s="480" t="s">
        <v>1</v>
      </c>
      <c r="H26" s="481">
        <v>495</v>
      </c>
      <c r="I26" s="481" t="s">
        <v>627</v>
      </c>
      <c r="J26" s="488">
        <v>3</v>
      </c>
      <c r="K26" s="488">
        <v>3</v>
      </c>
      <c r="L26" s="488">
        <v>6</v>
      </c>
      <c r="N26" s="509" t="s">
        <v>343</v>
      </c>
      <c r="O26" s="509">
        <v>495</v>
      </c>
      <c r="P26" s="501" t="s">
        <v>517</v>
      </c>
      <c r="Q26" s="502">
        <v>0</v>
      </c>
      <c r="R26" s="510"/>
      <c r="S26" s="502"/>
      <c r="T26" s="502">
        <v>0</v>
      </c>
      <c r="U26" s="502">
        <v>6</v>
      </c>
      <c r="V26" s="502">
        <v>1</v>
      </c>
      <c r="W26" s="502">
        <v>5</v>
      </c>
      <c r="X26" s="502">
        <v>3</v>
      </c>
      <c r="Y26" s="502">
        <v>2</v>
      </c>
      <c r="Z26" s="502">
        <v>6</v>
      </c>
      <c r="AA26" s="502">
        <v>0</v>
      </c>
      <c r="AB26" s="502">
        <v>0</v>
      </c>
      <c r="AC26" s="502">
        <v>0</v>
      </c>
      <c r="AD26" s="502">
        <v>0</v>
      </c>
      <c r="AE26" s="502">
        <v>0</v>
      </c>
      <c r="AF26" s="502">
        <v>0</v>
      </c>
      <c r="AG26" s="502">
        <v>0</v>
      </c>
      <c r="AH26" s="502">
        <v>0</v>
      </c>
      <c r="AI26" s="502">
        <v>4</v>
      </c>
      <c r="AJ26" s="502">
        <v>2</v>
      </c>
      <c r="AK26" s="502">
        <v>1</v>
      </c>
      <c r="AL26" s="502">
        <v>0</v>
      </c>
      <c r="AM26" s="502">
        <v>5</v>
      </c>
      <c r="AN26" s="502">
        <v>0</v>
      </c>
      <c r="AO26" s="502">
        <v>2</v>
      </c>
      <c r="AP26" s="502">
        <v>1</v>
      </c>
      <c r="AQ26" s="502">
        <v>0</v>
      </c>
      <c r="AR26" s="502">
        <v>2</v>
      </c>
      <c r="AS26" s="502">
        <v>3</v>
      </c>
      <c r="AT26" s="502">
        <v>3</v>
      </c>
      <c r="AU26" s="503">
        <f t="shared" si="0"/>
        <v>23</v>
      </c>
      <c r="AV26" s="503">
        <f t="shared" si="1"/>
        <v>15</v>
      </c>
      <c r="AW26" s="503">
        <f t="shared" si="2"/>
        <v>8</v>
      </c>
      <c r="AX26" s="507"/>
      <c r="AY26" s="508">
        <v>15</v>
      </c>
      <c r="AZ26" s="488">
        <v>4</v>
      </c>
    </row>
    <row r="27" spans="2:52" x14ac:dyDescent="0.2">
      <c r="B27" s="478">
        <v>43379.825995370367</v>
      </c>
      <c r="C27" s="479">
        <v>555</v>
      </c>
      <c r="D27" s="480" t="s">
        <v>732</v>
      </c>
      <c r="E27" s="481" t="s">
        <v>34</v>
      </c>
      <c r="F27" s="480" t="s">
        <v>1</v>
      </c>
      <c r="H27" s="481">
        <v>382</v>
      </c>
      <c r="I27" s="481" t="s">
        <v>395</v>
      </c>
      <c r="J27" s="488">
        <v>1</v>
      </c>
      <c r="K27" s="488">
        <v>1</v>
      </c>
      <c r="L27" s="488">
        <v>2</v>
      </c>
      <c r="N27" s="499" t="s">
        <v>7</v>
      </c>
      <c r="O27" s="500">
        <v>160</v>
      </c>
      <c r="P27" s="501" t="s">
        <v>112</v>
      </c>
      <c r="Q27" s="502">
        <v>1</v>
      </c>
      <c r="R27" s="502">
        <v>3</v>
      </c>
      <c r="S27" s="502"/>
      <c r="T27" s="502">
        <v>7</v>
      </c>
      <c r="U27" s="502">
        <v>1</v>
      </c>
      <c r="V27" s="502">
        <v>2</v>
      </c>
      <c r="W27" s="502">
        <v>1</v>
      </c>
      <c r="X27" s="502">
        <v>2</v>
      </c>
      <c r="Y27" s="502">
        <v>4</v>
      </c>
      <c r="Z27" s="502">
        <v>0</v>
      </c>
      <c r="AA27" s="502">
        <v>0</v>
      </c>
      <c r="AB27" s="502">
        <v>1</v>
      </c>
      <c r="AC27" s="502">
        <v>1</v>
      </c>
      <c r="AD27" s="502">
        <v>2</v>
      </c>
      <c r="AE27" s="502">
        <v>0</v>
      </c>
      <c r="AF27" s="502">
        <v>0</v>
      </c>
      <c r="AG27" s="502">
        <v>1</v>
      </c>
      <c r="AH27" s="502">
        <v>6</v>
      </c>
      <c r="AI27" s="502">
        <v>0</v>
      </c>
      <c r="AJ27" s="502">
        <v>1</v>
      </c>
      <c r="AK27" s="502">
        <v>0</v>
      </c>
      <c r="AL27" s="502">
        <v>2</v>
      </c>
      <c r="AM27" s="502">
        <v>0</v>
      </c>
      <c r="AN27" s="502">
        <v>1</v>
      </c>
      <c r="AO27" s="502">
        <v>1</v>
      </c>
      <c r="AP27" s="502">
        <v>1</v>
      </c>
      <c r="AQ27" s="502">
        <v>1</v>
      </c>
      <c r="AR27" s="502">
        <v>3</v>
      </c>
      <c r="AS27" s="502">
        <v>0</v>
      </c>
      <c r="AT27" s="502">
        <v>0</v>
      </c>
      <c r="AU27" s="503">
        <f t="shared" si="0"/>
        <v>21</v>
      </c>
      <c r="AV27" s="503">
        <f t="shared" si="1"/>
        <v>4</v>
      </c>
      <c r="AW27" s="503">
        <f t="shared" si="2"/>
        <v>17</v>
      </c>
      <c r="AX27" s="507"/>
      <c r="AY27" s="508">
        <v>12</v>
      </c>
      <c r="AZ27" s="488">
        <v>5</v>
      </c>
    </row>
    <row r="28" spans="2:52" x14ac:dyDescent="0.2">
      <c r="B28" s="478">
        <v>43379.962071759262</v>
      </c>
      <c r="C28" s="479">
        <v>226</v>
      </c>
      <c r="D28" s="480" t="s">
        <v>386</v>
      </c>
      <c r="E28" s="481" t="s">
        <v>7</v>
      </c>
      <c r="F28" s="480" t="s">
        <v>1</v>
      </c>
      <c r="H28" s="483">
        <v>172</v>
      </c>
      <c r="I28" s="481" t="s">
        <v>375</v>
      </c>
      <c r="J28" s="488"/>
      <c r="K28" s="488">
        <v>1</v>
      </c>
      <c r="L28" s="488">
        <v>1</v>
      </c>
      <c r="N28" s="509" t="s">
        <v>7</v>
      </c>
      <c r="O28" s="509">
        <v>468</v>
      </c>
      <c r="P28" s="501" t="s">
        <v>413</v>
      </c>
      <c r="Q28" s="502">
        <v>2</v>
      </c>
      <c r="R28" s="502">
        <v>2</v>
      </c>
      <c r="S28" s="502">
        <v>5</v>
      </c>
      <c r="T28" s="502">
        <v>2</v>
      </c>
      <c r="U28" s="502">
        <v>3</v>
      </c>
      <c r="V28" s="502">
        <v>3</v>
      </c>
      <c r="W28" s="502">
        <v>0</v>
      </c>
      <c r="X28" s="502">
        <v>1</v>
      </c>
      <c r="Y28" s="502">
        <v>0</v>
      </c>
      <c r="Z28" s="502">
        <v>3</v>
      </c>
      <c r="AA28" s="502">
        <v>0</v>
      </c>
      <c r="AB28" s="502">
        <v>2</v>
      </c>
      <c r="AC28" s="502">
        <v>1</v>
      </c>
      <c r="AD28" s="502">
        <v>1</v>
      </c>
      <c r="AE28" s="502">
        <v>1</v>
      </c>
      <c r="AF28" s="502">
        <v>4</v>
      </c>
      <c r="AG28" s="502">
        <v>1</v>
      </c>
      <c r="AH28" s="502">
        <v>1</v>
      </c>
      <c r="AI28" s="502">
        <v>2</v>
      </c>
      <c r="AJ28" s="502">
        <v>1</v>
      </c>
      <c r="AK28" s="502">
        <v>0</v>
      </c>
      <c r="AL28" s="502">
        <v>3</v>
      </c>
      <c r="AM28" s="502">
        <v>0</v>
      </c>
      <c r="AN28" s="502">
        <v>0</v>
      </c>
      <c r="AO28" s="502">
        <v>0</v>
      </c>
      <c r="AP28" s="502">
        <v>1</v>
      </c>
      <c r="AQ28" s="502">
        <v>0</v>
      </c>
      <c r="AR28" s="502">
        <v>0</v>
      </c>
      <c r="AS28" s="502">
        <v>3</v>
      </c>
      <c r="AT28" s="502">
        <v>0</v>
      </c>
      <c r="AU28" s="503">
        <f t="shared" si="0"/>
        <v>21</v>
      </c>
      <c r="AV28" s="503">
        <f t="shared" si="1"/>
        <v>8</v>
      </c>
      <c r="AW28" s="503">
        <f t="shared" si="2"/>
        <v>13</v>
      </c>
      <c r="AX28" s="507"/>
      <c r="AY28" s="508">
        <v>8</v>
      </c>
      <c r="AZ28" s="488">
        <v>5</v>
      </c>
    </row>
    <row r="29" spans="2:52" x14ac:dyDescent="0.2">
      <c r="B29" s="478">
        <v>43379.988518518519</v>
      </c>
      <c r="C29" s="479">
        <v>506</v>
      </c>
      <c r="D29" s="480" t="s">
        <v>452</v>
      </c>
      <c r="E29" s="481" t="s">
        <v>7</v>
      </c>
      <c r="F29" s="480" t="s">
        <v>2</v>
      </c>
      <c r="H29" s="483">
        <v>251</v>
      </c>
      <c r="I29" s="481" t="s">
        <v>710</v>
      </c>
      <c r="J29" s="488">
        <v>1</v>
      </c>
      <c r="K29" s="488">
        <v>2</v>
      </c>
      <c r="L29" s="488">
        <v>3</v>
      </c>
      <c r="N29" s="509" t="s">
        <v>183</v>
      </c>
      <c r="O29" s="509">
        <v>455</v>
      </c>
      <c r="P29" s="501" t="s">
        <v>428</v>
      </c>
      <c r="Q29" s="502">
        <v>1</v>
      </c>
      <c r="R29" s="502"/>
      <c r="S29" s="502">
        <v>2</v>
      </c>
      <c r="T29" s="502">
        <v>1</v>
      </c>
      <c r="U29" s="502">
        <v>6</v>
      </c>
      <c r="V29" s="502">
        <v>3</v>
      </c>
      <c r="W29" s="502">
        <v>1</v>
      </c>
      <c r="X29" s="502">
        <v>2</v>
      </c>
      <c r="Y29" s="502">
        <v>2</v>
      </c>
      <c r="Z29" s="502">
        <v>3</v>
      </c>
      <c r="AA29" s="502">
        <v>1</v>
      </c>
      <c r="AB29" s="502">
        <v>0</v>
      </c>
      <c r="AC29" s="502">
        <v>0</v>
      </c>
      <c r="AD29" s="502">
        <v>0</v>
      </c>
      <c r="AE29" s="502">
        <v>1</v>
      </c>
      <c r="AF29" s="502">
        <v>1</v>
      </c>
      <c r="AG29" s="502">
        <v>0</v>
      </c>
      <c r="AH29" s="502">
        <v>1</v>
      </c>
      <c r="AI29" s="502">
        <v>2</v>
      </c>
      <c r="AJ29" s="502">
        <v>4</v>
      </c>
      <c r="AK29" s="502">
        <v>2</v>
      </c>
      <c r="AL29" s="502">
        <v>1</v>
      </c>
      <c r="AM29" s="502">
        <v>1</v>
      </c>
      <c r="AN29" s="502">
        <v>0</v>
      </c>
      <c r="AO29" s="502">
        <v>0</v>
      </c>
      <c r="AP29" s="502">
        <v>2</v>
      </c>
      <c r="AQ29" s="502">
        <v>2</v>
      </c>
      <c r="AR29" s="502">
        <v>0</v>
      </c>
      <c r="AS29" s="502">
        <v>3</v>
      </c>
      <c r="AT29" s="502">
        <v>0</v>
      </c>
      <c r="AU29" s="503">
        <f t="shared" si="0"/>
        <v>21</v>
      </c>
      <c r="AV29" s="503">
        <f t="shared" si="1"/>
        <v>12</v>
      </c>
      <c r="AW29" s="503">
        <f t="shared" si="2"/>
        <v>9</v>
      </c>
      <c r="AX29" s="507"/>
      <c r="AY29" s="508">
        <v>13</v>
      </c>
      <c r="AZ29" s="488">
        <v>1</v>
      </c>
    </row>
    <row r="30" spans="2:52" ht="25.5" x14ac:dyDescent="0.2">
      <c r="B30" s="478">
        <v>43379.998842592591</v>
      </c>
      <c r="C30" s="479">
        <v>506</v>
      </c>
      <c r="D30" s="480" t="s">
        <v>452</v>
      </c>
      <c r="E30" s="481" t="s">
        <v>7</v>
      </c>
      <c r="F30" s="480" t="s">
        <v>2</v>
      </c>
      <c r="H30" s="483">
        <v>262</v>
      </c>
      <c r="I30" s="481" t="s">
        <v>379</v>
      </c>
      <c r="J30" s="488"/>
      <c r="K30" s="488">
        <v>1</v>
      </c>
      <c r="L30" s="488">
        <v>1</v>
      </c>
      <c r="N30" s="499" t="s">
        <v>39</v>
      </c>
      <c r="O30" s="500">
        <v>189</v>
      </c>
      <c r="P30" s="501" t="s">
        <v>40</v>
      </c>
      <c r="Q30" s="502">
        <v>1</v>
      </c>
      <c r="R30" s="502">
        <v>1</v>
      </c>
      <c r="S30" s="502">
        <v>2</v>
      </c>
      <c r="T30" s="502">
        <v>5</v>
      </c>
      <c r="U30" s="502">
        <v>2</v>
      </c>
      <c r="V30" s="502">
        <v>1</v>
      </c>
      <c r="W30" s="502">
        <v>1</v>
      </c>
      <c r="X30" s="502">
        <v>3</v>
      </c>
      <c r="Y30" s="502">
        <v>2</v>
      </c>
      <c r="Z30" s="502">
        <v>0</v>
      </c>
      <c r="AA30" s="502">
        <v>0</v>
      </c>
      <c r="AB30" s="502">
        <v>1</v>
      </c>
      <c r="AC30" s="502">
        <v>0</v>
      </c>
      <c r="AD30" s="502">
        <v>1</v>
      </c>
      <c r="AE30" s="502">
        <v>0</v>
      </c>
      <c r="AF30" s="502">
        <v>2</v>
      </c>
      <c r="AG30" s="502">
        <v>0</v>
      </c>
      <c r="AH30" s="502">
        <v>5</v>
      </c>
      <c r="AI30" s="502">
        <v>0</v>
      </c>
      <c r="AJ30" s="502">
        <v>2</v>
      </c>
      <c r="AK30" s="502">
        <v>0</v>
      </c>
      <c r="AL30" s="502">
        <v>1</v>
      </c>
      <c r="AM30" s="502">
        <v>1</v>
      </c>
      <c r="AN30" s="502">
        <v>0</v>
      </c>
      <c r="AO30" s="502">
        <v>1</v>
      </c>
      <c r="AP30" s="502">
        <v>2</v>
      </c>
      <c r="AQ30" s="502">
        <v>0</v>
      </c>
      <c r="AR30" s="502">
        <v>2</v>
      </c>
      <c r="AS30" s="502">
        <v>0</v>
      </c>
      <c r="AT30" s="502">
        <v>0</v>
      </c>
      <c r="AU30" s="503">
        <f t="shared" si="0"/>
        <v>18</v>
      </c>
      <c r="AV30" s="503">
        <f t="shared" si="1"/>
        <v>2</v>
      </c>
      <c r="AW30" s="503">
        <f t="shared" si="2"/>
        <v>16</v>
      </c>
      <c r="AX30" s="507"/>
      <c r="AY30" s="508">
        <v>16</v>
      </c>
      <c r="AZ30" s="488">
        <v>3</v>
      </c>
    </row>
    <row r="31" spans="2:52" x14ac:dyDescent="0.2">
      <c r="B31" s="478">
        <v>43380.014270833337</v>
      </c>
      <c r="C31" s="479">
        <v>506</v>
      </c>
      <c r="D31" s="480" t="s">
        <v>452</v>
      </c>
      <c r="E31" s="481" t="s">
        <v>7</v>
      </c>
      <c r="F31" s="480" t="s">
        <v>2</v>
      </c>
      <c r="H31" s="483">
        <v>200</v>
      </c>
      <c r="I31" s="481" t="s">
        <v>387</v>
      </c>
      <c r="J31" s="488">
        <v>1</v>
      </c>
      <c r="K31" s="488"/>
      <c r="L31" s="488">
        <v>1</v>
      </c>
      <c r="N31" s="509" t="s">
        <v>7</v>
      </c>
      <c r="O31" s="509">
        <v>262</v>
      </c>
      <c r="P31" s="501" t="s">
        <v>157</v>
      </c>
      <c r="Q31" s="502">
        <v>4</v>
      </c>
      <c r="R31" s="502">
        <v>1</v>
      </c>
      <c r="S31" s="502">
        <v>1</v>
      </c>
      <c r="T31" s="502">
        <v>2</v>
      </c>
      <c r="U31" s="502">
        <v>2</v>
      </c>
      <c r="V31" s="502"/>
      <c r="W31" s="502">
        <v>4</v>
      </c>
      <c r="X31" s="502">
        <v>1</v>
      </c>
      <c r="Y31" s="502">
        <v>2</v>
      </c>
      <c r="Z31" s="502">
        <v>1</v>
      </c>
      <c r="AA31" s="502">
        <v>0</v>
      </c>
      <c r="AB31" s="502">
        <v>4</v>
      </c>
      <c r="AC31" s="502">
        <v>0</v>
      </c>
      <c r="AD31" s="502">
        <v>1</v>
      </c>
      <c r="AE31" s="502">
        <v>0</v>
      </c>
      <c r="AF31" s="502">
        <v>1</v>
      </c>
      <c r="AG31" s="502">
        <v>0</v>
      </c>
      <c r="AH31" s="502">
        <v>2</v>
      </c>
      <c r="AI31" s="502">
        <v>0</v>
      </c>
      <c r="AJ31" s="502">
        <v>2</v>
      </c>
      <c r="AK31" s="502"/>
      <c r="AL31" s="502"/>
      <c r="AM31" s="502">
        <v>0</v>
      </c>
      <c r="AN31" s="502">
        <v>4</v>
      </c>
      <c r="AO31" s="502">
        <v>0</v>
      </c>
      <c r="AP31" s="502">
        <v>1</v>
      </c>
      <c r="AQ31" s="502">
        <v>0</v>
      </c>
      <c r="AR31" s="502">
        <v>2</v>
      </c>
      <c r="AS31" s="502">
        <v>0</v>
      </c>
      <c r="AT31" s="502">
        <v>1</v>
      </c>
      <c r="AU31" s="503">
        <f t="shared" si="0"/>
        <v>18</v>
      </c>
      <c r="AV31" s="503">
        <f t="shared" si="1"/>
        <v>0</v>
      </c>
      <c r="AW31" s="503">
        <f t="shared" si="2"/>
        <v>18</v>
      </c>
      <c r="AX31" s="507"/>
      <c r="AY31" s="508">
        <v>26</v>
      </c>
      <c r="AZ31" s="488">
        <v>1</v>
      </c>
    </row>
    <row r="32" spans="2:52" x14ac:dyDescent="0.2">
      <c r="B32" s="478">
        <v>43381.570590277777</v>
      </c>
      <c r="C32" s="506">
        <v>97</v>
      </c>
      <c r="D32" s="480" t="s">
        <v>639</v>
      </c>
      <c r="E32" s="481" t="s">
        <v>7</v>
      </c>
      <c r="F32" s="480" t="s">
        <v>2</v>
      </c>
      <c r="H32" s="483">
        <v>97</v>
      </c>
      <c r="I32" s="481" t="s">
        <v>639</v>
      </c>
      <c r="J32" s="488">
        <v>1</v>
      </c>
      <c r="K32" s="488">
        <v>2</v>
      </c>
      <c r="L32" s="488">
        <v>3</v>
      </c>
      <c r="N32" s="510" t="s">
        <v>103</v>
      </c>
      <c r="O32" s="509">
        <v>460</v>
      </c>
      <c r="P32" s="501" t="s">
        <v>354</v>
      </c>
      <c r="Q32" s="502">
        <v>2</v>
      </c>
      <c r="R32" s="502">
        <v>1</v>
      </c>
      <c r="S32" s="502"/>
      <c r="T32" s="502">
        <v>3</v>
      </c>
      <c r="U32" s="502">
        <v>2</v>
      </c>
      <c r="V32" s="502">
        <v>3</v>
      </c>
      <c r="W32" s="502">
        <v>2</v>
      </c>
      <c r="X32" s="502">
        <v>2</v>
      </c>
      <c r="Y32" s="502">
        <v>2</v>
      </c>
      <c r="Z32" s="502">
        <v>1</v>
      </c>
      <c r="AA32" s="502">
        <v>2</v>
      </c>
      <c r="AB32" s="502">
        <v>0</v>
      </c>
      <c r="AC32" s="502">
        <v>1</v>
      </c>
      <c r="AD32" s="502">
        <v>0</v>
      </c>
      <c r="AE32" s="502">
        <v>0</v>
      </c>
      <c r="AF32" s="502">
        <v>0</v>
      </c>
      <c r="AG32" s="502">
        <v>3</v>
      </c>
      <c r="AH32" s="502">
        <v>0</v>
      </c>
      <c r="AI32" s="502">
        <v>2</v>
      </c>
      <c r="AJ32" s="502">
        <v>0</v>
      </c>
      <c r="AK32" s="502">
        <v>3</v>
      </c>
      <c r="AL32" s="502">
        <v>0</v>
      </c>
      <c r="AM32" s="502">
        <v>2</v>
      </c>
      <c r="AN32" s="502">
        <v>0</v>
      </c>
      <c r="AO32" s="502">
        <v>1</v>
      </c>
      <c r="AP32" s="502">
        <v>1</v>
      </c>
      <c r="AQ32" s="502">
        <v>2</v>
      </c>
      <c r="AR32" s="502">
        <v>0</v>
      </c>
      <c r="AS32" s="502">
        <v>1</v>
      </c>
      <c r="AT32" s="502">
        <v>0</v>
      </c>
      <c r="AU32" s="503">
        <f t="shared" si="0"/>
        <v>18</v>
      </c>
      <c r="AV32" s="503">
        <f t="shared" si="1"/>
        <v>17</v>
      </c>
      <c r="AW32" s="503">
        <f t="shared" si="2"/>
        <v>1</v>
      </c>
      <c r="AX32" s="507"/>
      <c r="AY32" s="508">
        <v>28</v>
      </c>
      <c r="AZ32" s="488">
        <v>1</v>
      </c>
    </row>
    <row r="33" spans="2:53" x14ac:dyDescent="0.2">
      <c r="B33" s="478">
        <v>43381.571180555555</v>
      </c>
      <c r="C33" s="479">
        <v>560</v>
      </c>
      <c r="D33" s="480" t="s">
        <v>725</v>
      </c>
      <c r="E33" s="481" t="s">
        <v>7</v>
      </c>
      <c r="F33" s="480" t="s">
        <v>2</v>
      </c>
      <c r="H33" s="483">
        <v>454</v>
      </c>
      <c r="I33" s="481" t="s">
        <v>645</v>
      </c>
      <c r="J33" s="488"/>
      <c r="K33" s="488">
        <v>1</v>
      </c>
      <c r="L33" s="488">
        <v>1</v>
      </c>
      <c r="N33" s="509" t="s">
        <v>7</v>
      </c>
      <c r="O33" s="509">
        <v>505</v>
      </c>
      <c r="P33" s="501" t="s">
        <v>443</v>
      </c>
      <c r="Q33" s="502">
        <v>1</v>
      </c>
      <c r="R33" s="502">
        <v>3</v>
      </c>
      <c r="S33" s="502">
        <v>3</v>
      </c>
      <c r="T33" s="502">
        <v>2</v>
      </c>
      <c r="U33" s="502">
        <v>1</v>
      </c>
      <c r="V33" s="502">
        <v>6</v>
      </c>
      <c r="W33" s="502">
        <v>0</v>
      </c>
      <c r="X33" s="502">
        <v>0</v>
      </c>
      <c r="Y33" s="502">
        <v>0</v>
      </c>
      <c r="Z33" s="502">
        <v>0</v>
      </c>
      <c r="AA33" s="502">
        <v>0</v>
      </c>
      <c r="AB33" s="502">
        <v>1</v>
      </c>
      <c r="AC33" s="502">
        <v>3</v>
      </c>
      <c r="AD33" s="502">
        <v>0</v>
      </c>
      <c r="AE33" s="502">
        <v>3</v>
      </c>
      <c r="AF33" s="502">
        <v>0</v>
      </c>
      <c r="AG33" s="502">
        <v>2</v>
      </c>
      <c r="AH33" s="502">
        <v>0</v>
      </c>
      <c r="AI33" s="502">
        <v>1</v>
      </c>
      <c r="AJ33" s="502">
        <v>0</v>
      </c>
      <c r="AK33" s="502">
        <v>5</v>
      </c>
      <c r="AL33" s="502">
        <v>1</v>
      </c>
      <c r="AM33" s="502">
        <v>0</v>
      </c>
      <c r="AN33" s="502">
        <v>0</v>
      </c>
      <c r="AO33" s="502">
        <v>0</v>
      </c>
      <c r="AP33" s="502">
        <v>0</v>
      </c>
      <c r="AQ33" s="502">
        <v>0</v>
      </c>
      <c r="AR33" s="502">
        <v>0</v>
      </c>
      <c r="AS33" s="502">
        <v>0</v>
      </c>
      <c r="AT33" s="502">
        <v>0</v>
      </c>
      <c r="AU33" s="503">
        <f t="shared" si="0"/>
        <v>16</v>
      </c>
      <c r="AV33" s="503">
        <f t="shared" si="1"/>
        <v>14</v>
      </c>
      <c r="AW33" s="503">
        <f t="shared" si="2"/>
        <v>2</v>
      </c>
      <c r="AX33" s="507"/>
      <c r="AY33" s="508">
        <v>18</v>
      </c>
      <c r="AZ33" s="488">
        <v>3</v>
      </c>
    </row>
    <row r="34" spans="2:53" x14ac:dyDescent="0.2">
      <c r="B34" s="478">
        <v>43381.678912037038</v>
      </c>
      <c r="C34" s="479">
        <v>289</v>
      </c>
      <c r="D34" s="480" t="s">
        <v>733</v>
      </c>
      <c r="E34" s="481" t="s">
        <v>19</v>
      </c>
      <c r="F34" s="480" t="s">
        <v>1</v>
      </c>
      <c r="H34" s="483">
        <v>516</v>
      </c>
      <c r="I34" s="481" t="s">
        <v>703</v>
      </c>
      <c r="J34" s="488"/>
      <c r="K34" s="488">
        <v>5</v>
      </c>
      <c r="L34" s="488">
        <v>5</v>
      </c>
      <c r="N34" s="499" t="s">
        <v>103</v>
      </c>
      <c r="O34" s="500">
        <v>131</v>
      </c>
      <c r="P34" s="501" t="s">
        <v>104</v>
      </c>
      <c r="Q34" s="502">
        <v>0</v>
      </c>
      <c r="R34" s="502"/>
      <c r="S34" s="502"/>
      <c r="T34" s="502">
        <v>0</v>
      </c>
      <c r="U34" s="502">
        <v>9</v>
      </c>
      <c r="V34" s="502">
        <v>2</v>
      </c>
      <c r="W34" s="502">
        <v>4</v>
      </c>
      <c r="X34" s="502">
        <v>1</v>
      </c>
      <c r="Y34" s="502">
        <v>0</v>
      </c>
      <c r="Z34" s="502">
        <v>0</v>
      </c>
      <c r="AA34" s="502">
        <v>0</v>
      </c>
      <c r="AB34" s="502">
        <v>0</v>
      </c>
      <c r="AC34" s="502">
        <v>0</v>
      </c>
      <c r="AD34" s="502">
        <v>0</v>
      </c>
      <c r="AE34" s="502">
        <v>0</v>
      </c>
      <c r="AF34" s="502">
        <v>0</v>
      </c>
      <c r="AG34" s="502">
        <v>0</v>
      </c>
      <c r="AH34" s="502">
        <v>0</v>
      </c>
      <c r="AI34" s="502">
        <v>0</v>
      </c>
      <c r="AJ34" s="502">
        <v>9</v>
      </c>
      <c r="AK34" s="502">
        <v>0</v>
      </c>
      <c r="AL34" s="502">
        <v>2</v>
      </c>
      <c r="AM34" s="502">
        <v>2</v>
      </c>
      <c r="AN34" s="502">
        <v>2</v>
      </c>
      <c r="AO34" s="502">
        <v>1</v>
      </c>
      <c r="AP34" s="502">
        <v>0</v>
      </c>
      <c r="AQ34" s="502">
        <v>0</v>
      </c>
      <c r="AR34" s="502">
        <v>0</v>
      </c>
      <c r="AS34" s="502">
        <v>0</v>
      </c>
      <c r="AT34" s="502">
        <v>0</v>
      </c>
      <c r="AU34" s="503">
        <f t="shared" si="0"/>
        <v>16</v>
      </c>
      <c r="AV34" s="503">
        <f t="shared" si="1"/>
        <v>3</v>
      </c>
      <c r="AW34" s="503">
        <f t="shared" si="2"/>
        <v>13</v>
      </c>
      <c r="AX34" s="507"/>
      <c r="AY34" s="508">
        <v>9</v>
      </c>
      <c r="AZ34" s="488">
        <v>6</v>
      </c>
    </row>
    <row r="35" spans="2:53" ht="25.5" x14ac:dyDescent="0.2">
      <c r="B35" s="478">
        <v>43381.688784722224</v>
      </c>
      <c r="C35" s="506">
        <v>451</v>
      </c>
      <c r="D35" s="480" t="s">
        <v>377</v>
      </c>
      <c r="E35" s="481" t="s">
        <v>7</v>
      </c>
      <c r="F35" s="480" t="s">
        <v>2</v>
      </c>
      <c r="H35" s="483">
        <v>261</v>
      </c>
      <c r="I35" s="481" t="s">
        <v>695</v>
      </c>
      <c r="J35" s="488"/>
      <c r="K35" s="488">
        <v>2</v>
      </c>
      <c r="L35" s="488">
        <v>2</v>
      </c>
      <c r="N35" s="509" t="s">
        <v>34</v>
      </c>
      <c r="O35" s="509">
        <v>200</v>
      </c>
      <c r="P35" s="501" t="s">
        <v>170</v>
      </c>
      <c r="Q35" s="502">
        <v>6</v>
      </c>
      <c r="R35" s="502">
        <v>4</v>
      </c>
      <c r="S35" s="502">
        <v>1</v>
      </c>
      <c r="T35" s="502">
        <v>0</v>
      </c>
      <c r="U35" s="502"/>
      <c r="V35" s="502"/>
      <c r="W35" s="502">
        <v>1</v>
      </c>
      <c r="X35" s="502">
        <v>1</v>
      </c>
      <c r="Y35" s="502">
        <v>2</v>
      </c>
      <c r="Z35" s="502">
        <v>1</v>
      </c>
      <c r="AA35" s="502">
        <v>1</v>
      </c>
      <c r="AB35" s="502">
        <v>5</v>
      </c>
      <c r="AC35" s="502">
        <v>0</v>
      </c>
      <c r="AD35" s="502">
        <v>4</v>
      </c>
      <c r="AE35" s="502">
        <v>0</v>
      </c>
      <c r="AF35" s="502">
        <v>1</v>
      </c>
      <c r="AG35" s="502">
        <v>0</v>
      </c>
      <c r="AH35" s="502">
        <v>0</v>
      </c>
      <c r="AI35" s="502"/>
      <c r="AJ35" s="502"/>
      <c r="AK35" s="502"/>
      <c r="AL35" s="502"/>
      <c r="AM35" s="502">
        <v>0</v>
      </c>
      <c r="AN35" s="502">
        <v>1</v>
      </c>
      <c r="AO35" s="502">
        <v>1</v>
      </c>
      <c r="AP35" s="502">
        <v>0</v>
      </c>
      <c r="AQ35" s="502">
        <v>0</v>
      </c>
      <c r="AR35" s="502">
        <v>2</v>
      </c>
      <c r="AS35" s="502">
        <v>1</v>
      </c>
      <c r="AT35" s="502">
        <v>0</v>
      </c>
      <c r="AU35" s="503">
        <f t="shared" si="0"/>
        <v>16</v>
      </c>
      <c r="AV35" s="503">
        <f t="shared" si="1"/>
        <v>3</v>
      </c>
      <c r="AW35" s="503">
        <f t="shared" si="2"/>
        <v>13</v>
      </c>
      <c r="AX35" s="507"/>
      <c r="AY35" s="508">
        <v>11</v>
      </c>
      <c r="AZ35" s="488">
        <v>5</v>
      </c>
    </row>
    <row r="36" spans="2:53" x14ac:dyDescent="0.2">
      <c r="B36" s="478">
        <v>43381.690486111111</v>
      </c>
      <c r="C36" s="506">
        <v>451</v>
      </c>
      <c r="D36" s="480" t="s">
        <v>377</v>
      </c>
      <c r="E36" s="481" t="s">
        <v>7</v>
      </c>
      <c r="F36" s="480" t="s">
        <v>2</v>
      </c>
      <c r="H36" s="483">
        <v>459</v>
      </c>
      <c r="I36" s="481" t="s">
        <v>696</v>
      </c>
      <c r="J36" s="488"/>
      <c r="K36" s="488">
        <v>6</v>
      </c>
      <c r="L36" s="488">
        <v>6</v>
      </c>
      <c r="N36" s="509" t="s">
        <v>7</v>
      </c>
      <c r="O36" s="509">
        <v>511</v>
      </c>
      <c r="P36" s="501" t="s">
        <v>444</v>
      </c>
      <c r="Q36" s="502">
        <v>0</v>
      </c>
      <c r="R36" s="502">
        <v>1</v>
      </c>
      <c r="S36" s="502">
        <v>4</v>
      </c>
      <c r="T36" s="502">
        <v>3</v>
      </c>
      <c r="U36" s="502">
        <v>3</v>
      </c>
      <c r="V36" s="502">
        <v>4</v>
      </c>
      <c r="W36" s="502">
        <v>0</v>
      </c>
      <c r="X36" s="502">
        <v>0</v>
      </c>
      <c r="Y36" s="502">
        <v>0</v>
      </c>
      <c r="Z36" s="502">
        <v>0</v>
      </c>
      <c r="AA36" s="502">
        <v>0</v>
      </c>
      <c r="AB36" s="502">
        <v>0</v>
      </c>
      <c r="AC36" s="502">
        <v>0</v>
      </c>
      <c r="AD36" s="502">
        <v>1</v>
      </c>
      <c r="AE36" s="502">
        <v>0</v>
      </c>
      <c r="AF36" s="502">
        <v>4</v>
      </c>
      <c r="AG36" s="502">
        <v>0</v>
      </c>
      <c r="AH36" s="502">
        <v>3</v>
      </c>
      <c r="AI36" s="502">
        <v>0</v>
      </c>
      <c r="AJ36" s="502">
        <v>3</v>
      </c>
      <c r="AK36" s="502">
        <v>0</v>
      </c>
      <c r="AL36" s="502">
        <v>4</v>
      </c>
      <c r="AM36" s="502">
        <v>0</v>
      </c>
      <c r="AN36" s="502">
        <v>0</v>
      </c>
      <c r="AO36" s="502">
        <v>0</v>
      </c>
      <c r="AP36" s="502">
        <v>0</v>
      </c>
      <c r="AQ36" s="502">
        <v>0</v>
      </c>
      <c r="AR36" s="502">
        <v>0</v>
      </c>
      <c r="AS36" s="502">
        <v>0</v>
      </c>
      <c r="AT36" s="502">
        <v>0</v>
      </c>
      <c r="AU36" s="503">
        <f t="shared" si="0"/>
        <v>15</v>
      </c>
      <c r="AV36" s="503">
        <f t="shared" si="1"/>
        <v>0</v>
      </c>
      <c r="AW36" s="503">
        <f t="shared" si="2"/>
        <v>15</v>
      </c>
      <c r="AX36" s="507"/>
      <c r="AY36" s="508">
        <v>34</v>
      </c>
      <c r="AZ36" s="488">
        <v>1</v>
      </c>
    </row>
    <row r="37" spans="2:53" x14ac:dyDescent="0.2">
      <c r="B37" s="478">
        <v>43381.806898148148</v>
      </c>
      <c r="C37" s="479">
        <v>495</v>
      </c>
      <c r="D37" s="480" t="s">
        <v>627</v>
      </c>
      <c r="E37" s="481" t="s">
        <v>343</v>
      </c>
      <c r="F37" s="480" t="s">
        <v>2</v>
      </c>
      <c r="H37" s="483">
        <v>556</v>
      </c>
      <c r="I37" s="481" t="s">
        <v>702</v>
      </c>
      <c r="J37" s="488">
        <v>2</v>
      </c>
      <c r="K37" s="488"/>
      <c r="L37" s="488">
        <v>2</v>
      </c>
      <c r="N37" s="499" t="s">
        <v>7</v>
      </c>
      <c r="O37" s="500">
        <v>167</v>
      </c>
      <c r="P37" s="501" t="s">
        <v>98</v>
      </c>
      <c r="Q37" s="502">
        <v>0</v>
      </c>
      <c r="R37" s="502">
        <v>2</v>
      </c>
      <c r="S37" s="502"/>
      <c r="T37" s="502">
        <v>3</v>
      </c>
      <c r="U37" s="502">
        <v>3</v>
      </c>
      <c r="V37" s="502">
        <v>2</v>
      </c>
      <c r="W37" s="502">
        <v>2</v>
      </c>
      <c r="X37" s="502">
        <v>3</v>
      </c>
      <c r="Y37" s="502">
        <v>0</v>
      </c>
      <c r="Z37" s="502">
        <v>0</v>
      </c>
      <c r="AA37" s="502">
        <v>0</v>
      </c>
      <c r="AB37" s="502">
        <v>0</v>
      </c>
      <c r="AC37" s="502">
        <v>0</v>
      </c>
      <c r="AD37" s="502">
        <v>2</v>
      </c>
      <c r="AE37" s="502">
        <v>0</v>
      </c>
      <c r="AF37" s="502">
        <v>0</v>
      </c>
      <c r="AG37" s="502">
        <v>2</v>
      </c>
      <c r="AH37" s="502">
        <v>1</v>
      </c>
      <c r="AI37" s="502">
        <v>3</v>
      </c>
      <c r="AJ37" s="502">
        <v>0</v>
      </c>
      <c r="AK37" s="502">
        <v>2</v>
      </c>
      <c r="AL37" s="502">
        <v>0</v>
      </c>
      <c r="AM37" s="502">
        <v>1</v>
      </c>
      <c r="AN37" s="502">
        <v>1</v>
      </c>
      <c r="AO37" s="502">
        <v>3</v>
      </c>
      <c r="AP37" s="502">
        <v>0</v>
      </c>
      <c r="AQ37" s="502">
        <v>0</v>
      </c>
      <c r="AR37" s="502">
        <v>0</v>
      </c>
      <c r="AS37" s="502">
        <v>0</v>
      </c>
      <c r="AT37" s="502">
        <v>0</v>
      </c>
      <c r="AU37" s="503">
        <f t="shared" si="0"/>
        <v>15</v>
      </c>
      <c r="AV37" s="503">
        <f t="shared" si="1"/>
        <v>11</v>
      </c>
      <c r="AW37" s="503">
        <f t="shared" si="2"/>
        <v>4</v>
      </c>
      <c r="AX37" s="507"/>
      <c r="AY37" s="508">
        <v>27</v>
      </c>
      <c r="AZ37" s="488">
        <v>1</v>
      </c>
    </row>
    <row r="38" spans="2:53" x14ac:dyDescent="0.2">
      <c r="B38" s="478">
        <v>43381.874490740738</v>
      </c>
      <c r="C38" s="479">
        <v>251</v>
      </c>
      <c r="D38" s="480" t="s">
        <v>710</v>
      </c>
      <c r="E38" s="481" t="s">
        <v>7</v>
      </c>
      <c r="F38" s="480" t="s">
        <v>2</v>
      </c>
      <c r="H38" s="483">
        <v>120</v>
      </c>
      <c r="I38" s="481" t="s">
        <v>396</v>
      </c>
      <c r="J38" s="488"/>
      <c r="K38" s="488">
        <v>2</v>
      </c>
      <c r="L38" s="488">
        <v>2</v>
      </c>
      <c r="N38" s="499" t="s">
        <v>39</v>
      </c>
      <c r="O38" s="500">
        <v>120</v>
      </c>
      <c r="P38" s="501" t="s">
        <v>102</v>
      </c>
      <c r="Q38" s="502">
        <v>0</v>
      </c>
      <c r="R38" s="502">
        <v>1</v>
      </c>
      <c r="S38" s="502">
        <v>1</v>
      </c>
      <c r="T38" s="502">
        <v>0</v>
      </c>
      <c r="U38" s="502">
        <v>4</v>
      </c>
      <c r="V38" s="502">
        <v>2</v>
      </c>
      <c r="W38" s="502">
        <v>0</v>
      </c>
      <c r="X38" s="502">
        <v>2</v>
      </c>
      <c r="Y38" s="502">
        <v>3</v>
      </c>
      <c r="Z38" s="502">
        <v>2</v>
      </c>
      <c r="AA38" s="502">
        <v>0</v>
      </c>
      <c r="AB38" s="502">
        <v>0</v>
      </c>
      <c r="AC38" s="502">
        <v>0</v>
      </c>
      <c r="AD38" s="502">
        <v>1</v>
      </c>
      <c r="AE38" s="502">
        <v>0</v>
      </c>
      <c r="AF38" s="502">
        <v>1</v>
      </c>
      <c r="AG38" s="502">
        <v>0</v>
      </c>
      <c r="AH38" s="502">
        <v>0</v>
      </c>
      <c r="AI38" s="502">
        <v>0</v>
      </c>
      <c r="AJ38" s="502">
        <v>4</v>
      </c>
      <c r="AK38" s="502">
        <v>0</v>
      </c>
      <c r="AL38" s="502">
        <v>2</v>
      </c>
      <c r="AM38" s="502">
        <v>0</v>
      </c>
      <c r="AN38" s="502">
        <v>0</v>
      </c>
      <c r="AO38" s="502">
        <v>0</v>
      </c>
      <c r="AP38" s="502">
        <v>2</v>
      </c>
      <c r="AQ38" s="502">
        <v>1</v>
      </c>
      <c r="AR38" s="502">
        <v>2</v>
      </c>
      <c r="AS38" s="502">
        <v>0</v>
      </c>
      <c r="AT38" s="502">
        <v>2</v>
      </c>
      <c r="AU38" s="503">
        <f t="shared" si="0"/>
        <v>15</v>
      </c>
      <c r="AV38" s="503">
        <f t="shared" si="1"/>
        <v>1</v>
      </c>
      <c r="AW38" s="503">
        <f t="shared" si="2"/>
        <v>14</v>
      </c>
      <c r="AX38" s="507"/>
      <c r="AY38" s="508">
        <v>21</v>
      </c>
      <c r="AZ38" s="488">
        <v>3</v>
      </c>
    </row>
    <row r="39" spans="2:53" x14ac:dyDescent="0.2">
      <c r="B39" s="478">
        <v>43381.930138888885</v>
      </c>
      <c r="C39" s="479">
        <v>469</v>
      </c>
      <c r="D39" s="480" t="s">
        <v>402</v>
      </c>
      <c r="E39" s="481" t="s">
        <v>7</v>
      </c>
      <c r="F39" s="480" t="s">
        <v>2</v>
      </c>
      <c r="H39" s="483">
        <v>98</v>
      </c>
      <c r="I39" s="481" t="s">
        <v>693</v>
      </c>
      <c r="J39" s="488"/>
      <c r="K39" s="488">
        <v>2</v>
      </c>
      <c r="L39" s="488">
        <v>2</v>
      </c>
      <c r="N39" s="509" t="s">
        <v>7</v>
      </c>
      <c r="O39" s="509">
        <v>110</v>
      </c>
      <c r="P39" s="501" t="s">
        <v>90</v>
      </c>
      <c r="Q39" s="502">
        <v>0</v>
      </c>
      <c r="R39" s="502">
        <v>2</v>
      </c>
      <c r="S39" s="502">
        <v>3</v>
      </c>
      <c r="T39" s="502">
        <v>0</v>
      </c>
      <c r="U39" s="502">
        <v>2</v>
      </c>
      <c r="V39" s="502">
        <v>1</v>
      </c>
      <c r="W39" s="502">
        <v>2</v>
      </c>
      <c r="X39" s="502">
        <v>0</v>
      </c>
      <c r="Y39" s="502">
        <v>1</v>
      </c>
      <c r="Z39" s="502">
        <v>4</v>
      </c>
      <c r="AA39" s="502">
        <v>0</v>
      </c>
      <c r="AB39" s="502">
        <v>0</v>
      </c>
      <c r="AC39" s="502">
        <v>0</v>
      </c>
      <c r="AD39" s="502">
        <v>2</v>
      </c>
      <c r="AE39" s="502">
        <v>0</v>
      </c>
      <c r="AF39" s="502">
        <v>3</v>
      </c>
      <c r="AG39" s="502">
        <v>0</v>
      </c>
      <c r="AH39" s="502">
        <v>0</v>
      </c>
      <c r="AI39" s="502">
        <v>1</v>
      </c>
      <c r="AJ39" s="502">
        <v>1</v>
      </c>
      <c r="AK39" s="502">
        <v>0</v>
      </c>
      <c r="AL39" s="502">
        <v>1</v>
      </c>
      <c r="AM39" s="502">
        <v>0</v>
      </c>
      <c r="AN39" s="502">
        <v>2</v>
      </c>
      <c r="AO39" s="502">
        <v>0</v>
      </c>
      <c r="AP39" s="502">
        <v>0</v>
      </c>
      <c r="AQ39" s="502">
        <v>0</v>
      </c>
      <c r="AR39" s="502">
        <v>1</v>
      </c>
      <c r="AS39" s="502">
        <v>0</v>
      </c>
      <c r="AT39" s="502">
        <v>4</v>
      </c>
      <c r="AU39" s="503">
        <f t="shared" si="0"/>
        <v>15</v>
      </c>
      <c r="AV39" s="503">
        <f t="shared" si="1"/>
        <v>1</v>
      </c>
      <c r="AW39" s="503">
        <f t="shared" si="2"/>
        <v>14</v>
      </c>
      <c r="AX39" s="507"/>
      <c r="AY39" s="508">
        <v>14</v>
      </c>
      <c r="AZ39" s="488">
        <v>3</v>
      </c>
    </row>
    <row r="40" spans="2:53" x14ac:dyDescent="0.2">
      <c r="B40" s="478">
        <v>43381.953622685185</v>
      </c>
      <c r="C40" s="479">
        <v>385</v>
      </c>
      <c r="D40" s="480" t="s">
        <v>453</v>
      </c>
      <c r="E40" s="481" t="s">
        <v>39</v>
      </c>
      <c r="F40" s="480" t="s">
        <v>2</v>
      </c>
      <c r="H40" s="483">
        <v>385</v>
      </c>
      <c r="I40" s="481" t="s">
        <v>453</v>
      </c>
      <c r="J40" s="488">
        <v>1</v>
      </c>
      <c r="K40" s="488"/>
      <c r="L40" s="488">
        <v>1</v>
      </c>
      <c r="N40" s="499" t="s">
        <v>48</v>
      </c>
      <c r="O40" s="500">
        <v>143</v>
      </c>
      <c r="P40" s="501" t="s">
        <v>49</v>
      </c>
      <c r="Q40" s="502">
        <v>1</v>
      </c>
      <c r="R40" s="502">
        <v>1</v>
      </c>
      <c r="S40" s="502">
        <v>3</v>
      </c>
      <c r="T40" s="502">
        <v>4</v>
      </c>
      <c r="U40" s="502">
        <v>1</v>
      </c>
      <c r="V40" s="502"/>
      <c r="W40" s="502">
        <v>0</v>
      </c>
      <c r="X40" s="502">
        <v>0</v>
      </c>
      <c r="Y40" s="502">
        <v>4</v>
      </c>
      <c r="Z40" s="502">
        <v>0</v>
      </c>
      <c r="AA40" s="502">
        <v>0</v>
      </c>
      <c r="AB40" s="502">
        <v>1</v>
      </c>
      <c r="AC40" s="502">
        <v>0</v>
      </c>
      <c r="AD40" s="502">
        <v>1</v>
      </c>
      <c r="AE40" s="502">
        <v>1</v>
      </c>
      <c r="AF40" s="502">
        <v>2</v>
      </c>
      <c r="AG40" s="502">
        <v>3</v>
      </c>
      <c r="AH40" s="502">
        <v>1</v>
      </c>
      <c r="AI40" s="502">
        <v>0</v>
      </c>
      <c r="AJ40" s="502">
        <v>1</v>
      </c>
      <c r="AK40" s="502"/>
      <c r="AL40" s="502"/>
      <c r="AM40" s="502">
        <v>0</v>
      </c>
      <c r="AN40" s="502">
        <v>0</v>
      </c>
      <c r="AO40" s="502">
        <v>0</v>
      </c>
      <c r="AP40" s="502">
        <v>0</v>
      </c>
      <c r="AQ40" s="502">
        <v>4</v>
      </c>
      <c r="AR40" s="502">
        <v>0</v>
      </c>
      <c r="AS40" s="502">
        <v>0</v>
      </c>
      <c r="AT40" s="502">
        <v>0</v>
      </c>
      <c r="AU40" s="503">
        <f t="shared" si="0"/>
        <v>14</v>
      </c>
      <c r="AV40" s="503">
        <f t="shared" si="1"/>
        <v>8</v>
      </c>
      <c r="AW40" s="503">
        <f t="shared" si="2"/>
        <v>6</v>
      </c>
      <c r="AX40" s="507"/>
      <c r="AY40" s="508">
        <v>80</v>
      </c>
      <c r="AZ40" s="488">
        <v>1</v>
      </c>
    </row>
    <row r="41" spans="2:53" x14ac:dyDescent="0.2">
      <c r="B41" s="478">
        <v>43382.076747685183</v>
      </c>
      <c r="C41" s="479">
        <v>397</v>
      </c>
      <c r="D41" s="480" t="s">
        <v>734</v>
      </c>
      <c r="E41" s="481" t="s">
        <v>343</v>
      </c>
      <c r="F41" s="480" t="s">
        <v>2</v>
      </c>
      <c r="H41" s="483">
        <v>494</v>
      </c>
      <c r="I41" s="481" t="s">
        <v>465</v>
      </c>
      <c r="J41" s="488"/>
      <c r="K41" s="488">
        <v>1</v>
      </c>
      <c r="L41" s="488">
        <v>1</v>
      </c>
      <c r="N41" s="499" t="s">
        <v>29</v>
      </c>
      <c r="O41" s="500">
        <v>183</v>
      </c>
      <c r="P41" s="501" t="s">
        <v>31</v>
      </c>
      <c r="Q41" s="502">
        <v>0</v>
      </c>
      <c r="R41" s="502"/>
      <c r="S41" s="502"/>
      <c r="T41" s="502">
        <v>0</v>
      </c>
      <c r="U41" s="502">
        <v>2</v>
      </c>
      <c r="V41" s="502">
        <v>1</v>
      </c>
      <c r="W41" s="502">
        <v>5</v>
      </c>
      <c r="X41" s="502">
        <v>2</v>
      </c>
      <c r="Y41" s="502">
        <v>4</v>
      </c>
      <c r="Z41" s="502">
        <v>0</v>
      </c>
      <c r="AA41" s="502">
        <v>0</v>
      </c>
      <c r="AB41" s="502">
        <v>0</v>
      </c>
      <c r="AC41" s="502">
        <v>0</v>
      </c>
      <c r="AD41" s="502">
        <v>0</v>
      </c>
      <c r="AE41" s="502">
        <v>0</v>
      </c>
      <c r="AF41" s="502">
        <v>0</v>
      </c>
      <c r="AG41" s="502">
        <v>0</v>
      </c>
      <c r="AH41" s="502">
        <v>0</v>
      </c>
      <c r="AI41" s="502">
        <v>0</v>
      </c>
      <c r="AJ41" s="502">
        <v>2</v>
      </c>
      <c r="AK41" s="502">
        <v>1</v>
      </c>
      <c r="AL41" s="502">
        <v>0</v>
      </c>
      <c r="AM41" s="502">
        <v>3</v>
      </c>
      <c r="AN41" s="502">
        <v>2</v>
      </c>
      <c r="AO41" s="502">
        <v>2</v>
      </c>
      <c r="AP41" s="502">
        <v>0</v>
      </c>
      <c r="AQ41" s="502">
        <v>4</v>
      </c>
      <c r="AR41" s="502">
        <v>0</v>
      </c>
      <c r="AS41" s="502">
        <v>0</v>
      </c>
      <c r="AT41" s="502">
        <v>0</v>
      </c>
      <c r="AU41" s="503">
        <f t="shared" si="0"/>
        <v>14</v>
      </c>
      <c r="AV41" s="503">
        <f t="shared" si="1"/>
        <v>10</v>
      </c>
      <c r="AW41" s="503">
        <f t="shared" si="2"/>
        <v>4</v>
      </c>
      <c r="AX41" s="507"/>
      <c r="AY41" s="508">
        <v>41</v>
      </c>
      <c r="AZ41" s="488">
        <v>1</v>
      </c>
    </row>
    <row r="42" spans="2:53" ht="25.5" x14ac:dyDescent="0.2">
      <c r="B42" s="478">
        <v>43382.65184027778</v>
      </c>
      <c r="C42" s="479">
        <v>157</v>
      </c>
      <c r="D42" s="480" t="s">
        <v>630</v>
      </c>
      <c r="E42" s="481" t="s">
        <v>7</v>
      </c>
      <c r="F42" s="480" t="s">
        <v>1</v>
      </c>
      <c r="H42" s="483">
        <v>253</v>
      </c>
      <c r="I42" s="481" t="s">
        <v>701</v>
      </c>
      <c r="J42" s="488"/>
      <c r="K42" s="488">
        <v>2</v>
      </c>
      <c r="L42" s="488">
        <v>2</v>
      </c>
      <c r="N42" s="499" t="s">
        <v>41</v>
      </c>
      <c r="O42" s="500">
        <v>184</v>
      </c>
      <c r="P42" s="501" t="s">
        <v>73</v>
      </c>
      <c r="Q42" s="502">
        <v>0</v>
      </c>
      <c r="R42" s="502"/>
      <c r="S42" s="502">
        <v>1</v>
      </c>
      <c r="T42" s="502">
        <v>0</v>
      </c>
      <c r="U42" s="502">
        <v>2</v>
      </c>
      <c r="V42" s="502"/>
      <c r="W42" s="502">
        <v>0</v>
      </c>
      <c r="X42" s="502">
        <v>0</v>
      </c>
      <c r="Y42" s="502">
        <v>3</v>
      </c>
      <c r="Z42" s="502">
        <v>8</v>
      </c>
      <c r="AA42" s="502">
        <v>0</v>
      </c>
      <c r="AB42" s="502">
        <v>0</v>
      </c>
      <c r="AC42" s="502">
        <v>0</v>
      </c>
      <c r="AD42" s="502">
        <v>0</v>
      </c>
      <c r="AE42" s="502">
        <v>1</v>
      </c>
      <c r="AF42" s="502">
        <v>0</v>
      </c>
      <c r="AG42" s="502">
        <v>0</v>
      </c>
      <c r="AH42" s="502">
        <v>0</v>
      </c>
      <c r="AI42" s="502">
        <v>1</v>
      </c>
      <c r="AJ42" s="502">
        <v>1</v>
      </c>
      <c r="AK42" s="502"/>
      <c r="AL42" s="502"/>
      <c r="AM42" s="502">
        <v>0</v>
      </c>
      <c r="AN42" s="502">
        <v>0</v>
      </c>
      <c r="AO42" s="502">
        <v>0</v>
      </c>
      <c r="AP42" s="502">
        <v>0</v>
      </c>
      <c r="AQ42" s="502">
        <v>0</v>
      </c>
      <c r="AR42" s="502">
        <v>3</v>
      </c>
      <c r="AS42" s="502">
        <v>2</v>
      </c>
      <c r="AT42" s="502">
        <v>6</v>
      </c>
      <c r="AU42" s="503">
        <f t="shared" si="0"/>
        <v>14</v>
      </c>
      <c r="AV42" s="503">
        <f t="shared" si="1"/>
        <v>4</v>
      </c>
      <c r="AW42" s="503">
        <f t="shared" si="2"/>
        <v>10</v>
      </c>
      <c r="AX42" s="507"/>
      <c r="AY42" s="508">
        <v>32</v>
      </c>
      <c r="AZ42" s="488">
        <v>1</v>
      </c>
    </row>
    <row r="43" spans="2:53" x14ac:dyDescent="0.2">
      <c r="B43" s="478">
        <v>43382.895648148151</v>
      </c>
      <c r="C43" s="479">
        <v>402</v>
      </c>
      <c r="D43" s="480" t="s">
        <v>735</v>
      </c>
      <c r="E43" s="481" t="s">
        <v>343</v>
      </c>
      <c r="F43" s="480" t="s">
        <v>1</v>
      </c>
      <c r="H43" s="483">
        <v>168</v>
      </c>
      <c r="I43" s="481" t="s">
        <v>463</v>
      </c>
      <c r="J43" s="488"/>
      <c r="K43" s="488">
        <v>2</v>
      </c>
      <c r="L43" s="488">
        <v>2</v>
      </c>
      <c r="N43" s="509" t="s">
        <v>7</v>
      </c>
      <c r="O43" s="509">
        <v>383</v>
      </c>
      <c r="P43" s="501" t="s">
        <v>135</v>
      </c>
      <c r="Q43" s="502">
        <v>1</v>
      </c>
      <c r="R43" s="502"/>
      <c r="S43" s="502">
        <v>1</v>
      </c>
      <c r="T43" s="502">
        <v>1</v>
      </c>
      <c r="U43" s="502">
        <v>3</v>
      </c>
      <c r="V43" s="502">
        <v>1</v>
      </c>
      <c r="W43" s="502">
        <v>1</v>
      </c>
      <c r="X43" s="502">
        <v>3</v>
      </c>
      <c r="Y43" s="502">
        <v>1</v>
      </c>
      <c r="Z43" s="502">
        <v>1</v>
      </c>
      <c r="AA43" s="502">
        <v>1</v>
      </c>
      <c r="AB43" s="502">
        <v>0</v>
      </c>
      <c r="AC43" s="502">
        <v>0</v>
      </c>
      <c r="AD43" s="502">
        <v>0</v>
      </c>
      <c r="AE43" s="502">
        <v>0</v>
      </c>
      <c r="AF43" s="502">
        <v>1</v>
      </c>
      <c r="AG43" s="502">
        <v>1</v>
      </c>
      <c r="AH43" s="502">
        <v>0</v>
      </c>
      <c r="AI43" s="502">
        <v>2</v>
      </c>
      <c r="AJ43" s="502">
        <v>1</v>
      </c>
      <c r="AK43" s="502">
        <v>0</v>
      </c>
      <c r="AL43" s="502">
        <v>1</v>
      </c>
      <c r="AM43" s="502">
        <v>1</v>
      </c>
      <c r="AN43" s="502">
        <v>0</v>
      </c>
      <c r="AO43" s="502">
        <v>0</v>
      </c>
      <c r="AP43" s="502">
        <v>3</v>
      </c>
      <c r="AQ43" s="502">
        <v>1</v>
      </c>
      <c r="AR43" s="502">
        <v>0</v>
      </c>
      <c r="AS43" s="502">
        <v>1</v>
      </c>
      <c r="AT43" s="502">
        <v>0</v>
      </c>
      <c r="AU43" s="503">
        <f t="shared" si="0"/>
        <v>13</v>
      </c>
      <c r="AV43" s="503">
        <f t="shared" si="1"/>
        <v>7</v>
      </c>
      <c r="AW43" s="503">
        <f t="shared" si="2"/>
        <v>6</v>
      </c>
      <c r="AX43" s="507"/>
      <c r="AY43" s="508">
        <v>31</v>
      </c>
      <c r="AZ43" s="488">
        <v>1</v>
      </c>
    </row>
    <row r="44" spans="2:53" x14ac:dyDescent="0.2">
      <c r="B44" s="478">
        <v>43382.900567129633</v>
      </c>
      <c r="C44" s="479">
        <v>458</v>
      </c>
      <c r="D44" s="480" t="s">
        <v>628</v>
      </c>
      <c r="E44" s="481" t="s">
        <v>343</v>
      </c>
      <c r="F44" s="480" t="s">
        <v>2</v>
      </c>
      <c r="H44" s="483">
        <v>297</v>
      </c>
      <c r="I44" s="481" t="s">
        <v>657</v>
      </c>
      <c r="J44" s="488">
        <v>1</v>
      </c>
      <c r="K44" s="488"/>
      <c r="L44" s="488">
        <v>1</v>
      </c>
      <c r="N44" s="499" t="s">
        <v>7</v>
      </c>
      <c r="O44" s="509">
        <v>464</v>
      </c>
      <c r="P44" s="501" t="s">
        <v>365</v>
      </c>
      <c r="Q44" s="502">
        <v>2</v>
      </c>
      <c r="R44" s="502">
        <v>4</v>
      </c>
      <c r="S44" s="502">
        <v>5</v>
      </c>
      <c r="T44" s="502">
        <v>0</v>
      </c>
      <c r="U44" s="502"/>
      <c r="V44" s="502"/>
      <c r="W44" s="502">
        <v>1</v>
      </c>
      <c r="X44" s="502">
        <v>0</v>
      </c>
      <c r="Y44" s="502">
        <v>0</v>
      </c>
      <c r="Z44" s="502">
        <v>0</v>
      </c>
      <c r="AA44" s="502">
        <v>2</v>
      </c>
      <c r="AB44" s="502">
        <v>0</v>
      </c>
      <c r="AC44" s="502">
        <v>3</v>
      </c>
      <c r="AD44" s="502">
        <v>1</v>
      </c>
      <c r="AE44" s="502">
        <v>4</v>
      </c>
      <c r="AF44" s="502">
        <v>1</v>
      </c>
      <c r="AG44" s="502">
        <v>0</v>
      </c>
      <c r="AH44" s="502">
        <v>0</v>
      </c>
      <c r="AI44" s="502"/>
      <c r="AJ44" s="502"/>
      <c r="AK44" s="502"/>
      <c r="AL44" s="502"/>
      <c r="AM44" s="502">
        <v>1</v>
      </c>
      <c r="AN44" s="502">
        <v>0</v>
      </c>
      <c r="AO44" s="502">
        <v>0</v>
      </c>
      <c r="AP44" s="502">
        <v>0</v>
      </c>
      <c r="AQ44" s="502">
        <v>0</v>
      </c>
      <c r="AR44" s="502">
        <v>0</v>
      </c>
      <c r="AS44" s="502">
        <v>0</v>
      </c>
      <c r="AT44" s="502">
        <v>0</v>
      </c>
      <c r="AU44" s="503">
        <f t="shared" si="0"/>
        <v>12</v>
      </c>
      <c r="AV44" s="503">
        <f t="shared" si="1"/>
        <v>10</v>
      </c>
      <c r="AW44" s="503">
        <f t="shared" si="2"/>
        <v>2</v>
      </c>
      <c r="AX44" s="507"/>
      <c r="AY44" s="508">
        <v>23</v>
      </c>
      <c r="AZ44" s="488">
        <v>2</v>
      </c>
    </row>
    <row r="45" spans="2:53" x14ac:dyDescent="0.2">
      <c r="B45" s="478">
        <v>43382.921990740739</v>
      </c>
      <c r="C45" s="479">
        <v>561</v>
      </c>
      <c r="D45" s="480" t="s">
        <v>694</v>
      </c>
      <c r="E45" s="481" t="s">
        <v>7</v>
      </c>
      <c r="F45" s="480" t="s">
        <v>1</v>
      </c>
      <c r="H45" s="483">
        <v>561</v>
      </c>
      <c r="I45" s="481" t="s">
        <v>694</v>
      </c>
      <c r="J45" s="488">
        <v>1</v>
      </c>
      <c r="K45" s="488">
        <v>2</v>
      </c>
      <c r="L45" s="488">
        <v>3</v>
      </c>
      <c r="N45" s="499" t="s">
        <v>7</v>
      </c>
      <c r="O45" s="509">
        <v>469</v>
      </c>
      <c r="P45" s="501" t="s">
        <v>364</v>
      </c>
      <c r="Q45" s="502">
        <v>0</v>
      </c>
      <c r="R45" s="502">
        <v>1</v>
      </c>
      <c r="S45" s="502"/>
      <c r="T45" s="502">
        <v>2</v>
      </c>
      <c r="U45" s="502">
        <v>1</v>
      </c>
      <c r="V45" s="502">
        <v>1</v>
      </c>
      <c r="W45" s="502">
        <v>3</v>
      </c>
      <c r="X45" s="502">
        <v>1</v>
      </c>
      <c r="Y45" s="502">
        <v>2</v>
      </c>
      <c r="Z45" s="502">
        <v>1</v>
      </c>
      <c r="AA45" s="502">
        <v>0</v>
      </c>
      <c r="AB45" s="502">
        <v>0</v>
      </c>
      <c r="AC45" s="502">
        <v>0</v>
      </c>
      <c r="AD45" s="502">
        <v>1</v>
      </c>
      <c r="AE45" s="502">
        <v>0</v>
      </c>
      <c r="AF45" s="502">
        <v>0</v>
      </c>
      <c r="AG45" s="502">
        <v>1</v>
      </c>
      <c r="AH45" s="502">
        <v>1</v>
      </c>
      <c r="AI45" s="502">
        <v>1</v>
      </c>
      <c r="AJ45" s="502">
        <v>0</v>
      </c>
      <c r="AK45" s="502">
        <v>1</v>
      </c>
      <c r="AL45" s="502">
        <v>0</v>
      </c>
      <c r="AM45" s="502">
        <v>3</v>
      </c>
      <c r="AN45" s="502">
        <v>0</v>
      </c>
      <c r="AO45" s="502">
        <v>1</v>
      </c>
      <c r="AP45" s="502">
        <v>0</v>
      </c>
      <c r="AQ45" s="502">
        <v>2</v>
      </c>
      <c r="AR45" s="502">
        <v>0</v>
      </c>
      <c r="AS45" s="502">
        <v>1</v>
      </c>
      <c r="AT45" s="502">
        <v>0</v>
      </c>
      <c r="AU45" s="503">
        <f t="shared" si="0"/>
        <v>12</v>
      </c>
      <c r="AV45" s="503">
        <f t="shared" si="1"/>
        <v>10</v>
      </c>
      <c r="AW45" s="503">
        <f t="shared" si="2"/>
        <v>2</v>
      </c>
      <c r="AX45" s="507"/>
      <c r="AY45" s="508" t="s">
        <v>3</v>
      </c>
      <c r="AZ45" s="488">
        <v>233</v>
      </c>
    </row>
    <row r="46" spans="2:53" x14ac:dyDescent="0.2">
      <c r="B46" s="478">
        <v>43382.94023148148</v>
      </c>
      <c r="C46" s="479">
        <v>378</v>
      </c>
      <c r="D46" s="480" t="s">
        <v>638</v>
      </c>
      <c r="E46" s="481" t="s">
        <v>7</v>
      </c>
      <c r="F46" s="480" t="s">
        <v>2</v>
      </c>
      <c r="H46" s="483">
        <v>451</v>
      </c>
      <c r="I46" s="481" t="s">
        <v>377</v>
      </c>
      <c r="J46" s="488">
        <v>8</v>
      </c>
      <c r="K46" s="488"/>
      <c r="L46" s="488">
        <v>8</v>
      </c>
      <c r="N46" s="509" t="s">
        <v>29</v>
      </c>
      <c r="O46" s="509">
        <v>257</v>
      </c>
      <c r="P46" s="501" t="s">
        <v>144</v>
      </c>
      <c r="Q46" s="502">
        <v>1</v>
      </c>
      <c r="R46" s="502"/>
      <c r="S46" s="502">
        <v>1</v>
      </c>
      <c r="T46" s="502">
        <v>1</v>
      </c>
      <c r="U46" s="502">
        <v>1</v>
      </c>
      <c r="V46" s="502">
        <v>2</v>
      </c>
      <c r="W46" s="502">
        <v>2</v>
      </c>
      <c r="X46" s="502">
        <v>2</v>
      </c>
      <c r="Y46" s="502">
        <v>0</v>
      </c>
      <c r="Z46" s="502">
        <v>2</v>
      </c>
      <c r="AA46" s="502">
        <v>1</v>
      </c>
      <c r="AB46" s="502">
        <v>0</v>
      </c>
      <c r="AC46" s="502">
        <v>0</v>
      </c>
      <c r="AD46" s="502">
        <v>0</v>
      </c>
      <c r="AE46" s="502">
        <v>0</v>
      </c>
      <c r="AF46" s="502">
        <v>1</v>
      </c>
      <c r="AG46" s="502">
        <v>0</v>
      </c>
      <c r="AH46" s="502">
        <v>1</v>
      </c>
      <c r="AI46" s="502">
        <v>1</v>
      </c>
      <c r="AJ46" s="502">
        <v>0</v>
      </c>
      <c r="AK46" s="502">
        <v>1</v>
      </c>
      <c r="AL46" s="502">
        <v>1</v>
      </c>
      <c r="AM46" s="502">
        <v>1</v>
      </c>
      <c r="AN46" s="502">
        <v>1</v>
      </c>
      <c r="AO46" s="502">
        <v>1</v>
      </c>
      <c r="AP46" s="502">
        <v>1</v>
      </c>
      <c r="AQ46" s="502">
        <v>0</v>
      </c>
      <c r="AR46" s="502">
        <v>0</v>
      </c>
      <c r="AS46" s="502">
        <v>1</v>
      </c>
      <c r="AT46" s="502">
        <v>1</v>
      </c>
      <c r="AU46" s="503">
        <f t="shared" si="0"/>
        <v>12</v>
      </c>
      <c r="AV46" s="503">
        <f t="shared" si="1"/>
        <v>6</v>
      </c>
      <c r="AW46" s="503">
        <f t="shared" si="2"/>
        <v>6</v>
      </c>
      <c r="AX46" s="507"/>
    </row>
    <row r="47" spans="2:53" x14ac:dyDescent="0.2">
      <c r="B47" s="478">
        <v>43383.790312500001</v>
      </c>
      <c r="C47" s="479">
        <v>564</v>
      </c>
      <c r="D47" s="480" t="s">
        <v>736</v>
      </c>
      <c r="E47" s="481" t="s">
        <v>39</v>
      </c>
      <c r="F47" s="480" t="s">
        <v>2</v>
      </c>
      <c r="H47" s="483">
        <v>184</v>
      </c>
      <c r="I47" s="481" t="s">
        <v>699</v>
      </c>
      <c r="J47" s="488">
        <v>2</v>
      </c>
      <c r="K47" s="488">
        <v>6</v>
      </c>
      <c r="L47" s="488">
        <v>8</v>
      </c>
      <c r="N47" s="499" t="s">
        <v>7</v>
      </c>
      <c r="O47" s="500">
        <v>98</v>
      </c>
      <c r="P47" s="501" t="s">
        <v>16</v>
      </c>
      <c r="Q47" s="502">
        <v>1</v>
      </c>
      <c r="R47" s="502">
        <v>1</v>
      </c>
      <c r="S47" s="502">
        <v>1</v>
      </c>
      <c r="T47" s="502">
        <v>1</v>
      </c>
      <c r="U47" s="502">
        <v>1</v>
      </c>
      <c r="V47" s="502">
        <v>1</v>
      </c>
      <c r="W47" s="502">
        <v>0</v>
      </c>
      <c r="X47" s="502">
        <v>1</v>
      </c>
      <c r="Y47" s="502">
        <v>3</v>
      </c>
      <c r="Z47" s="502">
        <v>2</v>
      </c>
      <c r="AA47" s="502">
        <v>0</v>
      </c>
      <c r="AB47" s="502">
        <v>1</v>
      </c>
      <c r="AC47" s="502">
        <v>0</v>
      </c>
      <c r="AD47" s="502">
        <v>1</v>
      </c>
      <c r="AE47" s="502">
        <v>0</v>
      </c>
      <c r="AF47" s="502">
        <v>1</v>
      </c>
      <c r="AG47" s="502">
        <v>0</v>
      </c>
      <c r="AH47" s="502">
        <v>1</v>
      </c>
      <c r="AI47" s="502">
        <v>0</v>
      </c>
      <c r="AJ47" s="502">
        <v>1</v>
      </c>
      <c r="AK47" s="502">
        <v>0</v>
      </c>
      <c r="AL47" s="502">
        <v>1</v>
      </c>
      <c r="AM47" s="502">
        <v>0</v>
      </c>
      <c r="AN47" s="502">
        <v>0</v>
      </c>
      <c r="AO47" s="502">
        <v>0</v>
      </c>
      <c r="AP47" s="502">
        <v>1</v>
      </c>
      <c r="AQ47" s="502">
        <v>1</v>
      </c>
      <c r="AR47" s="502">
        <v>2</v>
      </c>
      <c r="AS47" s="502">
        <v>0</v>
      </c>
      <c r="AT47" s="502">
        <v>2</v>
      </c>
      <c r="AU47" s="503">
        <f t="shared" si="0"/>
        <v>12</v>
      </c>
      <c r="AV47" s="503">
        <f t="shared" si="1"/>
        <v>1</v>
      </c>
      <c r="AW47" s="503">
        <f t="shared" si="2"/>
        <v>11</v>
      </c>
      <c r="AX47" s="507"/>
    </row>
    <row r="48" spans="2:53" s="475" customFormat="1" x14ac:dyDescent="0.2">
      <c r="B48" s="478">
        <v>43383.793321759258</v>
      </c>
      <c r="C48" s="479">
        <v>184</v>
      </c>
      <c r="D48" s="480" t="s">
        <v>699</v>
      </c>
      <c r="E48" s="481" t="s">
        <v>41</v>
      </c>
      <c r="F48" s="480" t="s">
        <v>1</v>
      </c>
      <c r="H48" s="483">
        <v>502</v>
      </c>
      <c r="I48" s="481" t="s">
        <v>705</v>
      </c>
      <c r="J48" s="488">
        <v>1</v>
      </c>
      <c r="K48" s="488"/>
      <c r="L48" s="488">
        <v>1</v>
      </c>
      <c r="M48" s="477"/>
      <c r="N48" s="509" t="s">
        <v>7</v>
      </c>
      <c r="O48" s="509">
        <v>506</v>
      </c>
      <c r="P48" s="501" t="s">
        <v>445</v>
      </c>
      <c r="Q48" s="502">
        <v>0</v>
      </c>
      <c r="R48" s="502">
        <v>1</v>
      </c>
      <c r="S48" s="502">
        <v>2</v>
      </c>
      <c r="T48" s="502">
        <v>2</v>
      </c>
      <c r="U48" s="502"/>
      <c r="V48" s="502">
        <v>1</v>
      </c>
      <c r="W48" s="502">
        <v>1</v>
      </c>
      <c r="X48" s="502">
        <v>2</v>
      </c>
      <c r="Y48" s="502">
        <v>0</v>
      </c>
      <c r="Z48" s="502">
        <v>3</v>
      </c>
      <c r="AA48" s="502">
        <v>0</v>
      </c>
      <c r="AB48" s="502">
        <v>0</v>
      </c>
      <c r="AC48" s="502">
        <v>1</v>
      </c>
      <c r="AD48" s="502">
        <v>0</v>
      </c>
      <c r="AE48" s="502">
        <v>2</v>
      </c>
      <c r="AF48" s="502">
        <v>0</v>
      </c>
      <c r="AG48" s="502">
        <v>1</v>
      </c>
      <c r="AH48" s="502">
        <v>1</v>
      </c>
      <c r="AI48" s="502"/>
      <c r="AJ48" s="502"/>
      <c r="AK48" s="502">
        <v>1</v>
      </c>
      <c r="AL48" s="502">
        <v>0</v>
      </c>
      <c r="AM48" s="502">
        <v>1</v>
      </c>
      <c r="AN48" s="502">
        <v>0</v>
      </c>
      <c r="AO48" s="502">
        <v>1</v>
      </c>
      <c r="AP48" s="502">
        <v>1</v>
      </c>
      <c r="AQ48" s="502">
        <v>0</v>
      </c>
      <c r="AR48" s="502">
        <v>0</v>
      </c>
      <c r="AS48" s="502">
        <v>3</v>
      </c>
      <c r="AT48" s="502">
        <v>0</v>
      </c>
      <c r="AU48" s="503">
        <f t="shared" si="0"/>
        <v>12</v>
      </c>
      <c r="AV48" s="503">
        <f t="shared" si="1"/>
        <v>10</v>
      </c>
      <c r="AW48" s="503">
        <f t="shared" si="2"/>
        <v>2</v>
      </c>
      <c r="AX48" s="507"/>
      <c r="BA48" s="477"/>
    </row>
    <row r="49" spans="2:53" s="475" customFormat="1" x14ac:dyDescent="0.2">
      <c r="B49" s="478">
        <v>43383.821747685186</v>
      </c>
      <c r="C49" s="479">
        <v>261</v>
      </c>
      <c r="D49" s="480" t="s">
        <v>695</v>
      </c>
      <c r="E49" s="481" t="s">
        <v>7</v>
      </c>
      <c r="F49" s="480" t="s">
        <v>1</v>
      </c>
      <c r="H49" s="483">
        <v>175</v>
      </c>
      <c r="I49" s="481" t="s">
        <v>456</v>
      </c>
      <c r="J49" s="488"/>
      <c r="K49" s="488">
        <v>2</v>
      </c>
      <c r="L49" s="488">
        <v>2</v>
      </c>
      <c r="M49" s="477"/>
      <c r="N49" s="499" t="s">
        <v>7</v>
      </c>
      <c r="O49" s="500">
        <v>367</v>
      </c>
      <c r="P49" s="501" t="s">
        <v>61</v>
      </c>
      <c r="Q49" s="502">
        <v>1</v>
      </c>
      <c r="R49" s="502"/>
      <c r="S49" s="502">
        <v>1</v>
      </c>
      <c r="T49" s="502">
        <v>4</v>
      </c>
      <c r="U49" s="502">
        <v>1</v>
      </c>
      <c r="V49" s="502"/>
      <c r="W49" s="502">
        <v>0</v>
      </c>
      <c r="X49" s="502">
        <v>2</v>
      </c>
      <c r="Y49" s="502">
        <v>2</v>
      </c>
      <c r="Z49" s="502">
        <v>0</v>
      </c>
      <c r="AA49" s="502">
        <v>1</v>
      </c>
      <c r="AB49" s="502">
        <v>0</v>
      </c>
      <c r="AC49" s="502">
        <v>0</v>
      </c>
      <c r="AD49" s="502">
        <v>0</v>
      </c>
      <c r="AE49" s="502">
        <v>1</v>
      </c>
      <c r="AF49" s="502">
        <v>0</v>
      </c>
      <c r="AG49" s="502">
        <v>2</v>
      </c>
      <c r="AH49" s="502">
        <v>2</v>
      </c>
      <c r="AI49" s="502">
        <v>1</v>
      </c>
      <c r="AJ49" s="502">
        <v>0</v>
      </c>
      <c r="AK49" s="502"/>
      <c r="AL49" s="502"/>
      <c r="AM49" s="502">
        <v>0</v>
      </c>
      <c r="AN49" s="502">
        <v>0</v>
      </c>
      <c r="AO49" s="502">
        <v>1</v>
      </c>
      <c r="AP49" s="502">
        <v>1</v>
      </c>
      <c r="AQ49" s="502">
        <v>2</v>
      </c>
      <c r="AR49" s="502">
        <v>0</v>
      </c>
      <c r="AS49" s="502">
        <v>0</v>
      </c>
      <c r="AT49" s="502">
        <v>0</v>
      </c>
      <c r="AU49" s="503">
        <f t="shared" si="0"/>
        <v>11</v>
      </c>
      <c r="AV49" s="503">
        <f t="shared" si="1"/>
        <v>8</v>
      </c>
      <c r="AW49" s="503">
        <f t="shared" si="2"/>
        <v>3</v>
      </c>
      <c r="AX49" s="507"/>
      <c r="BA49" s="477"/>
    </row>
    <row r="50" spans="2:53" s="475" customFormat="1" x14ac:dyDescent="0.2">
      <c r="B50" s="478">
        <v>43384.729074074072</v>
      </c>
      <c r="C50" s="479">
        <v>382</v>
      </c>
      <c r="D50" s="480" t="s">
        <v>395</v>
      </c>
      <c r="E50" s="481" t="s">
        <v>136</v>
      </c>
      <c r="F50" s="480" t="s">
        <v>2</v>
      </c>
      <c r="H50" s="483">
        <v>562</v>
      </c>
      <c r="I50" s="481" t="s">
        <v>707</v>
      </c>
      <c r="J50" s="488">
        <v>1</v>
      </c>
      <c r="K50" s="488"/>
      <c r="L50" s="488">
        <v>1</v>
      </c>
      <c r="M50" s="477"/>
      <c r="N50" s="499" t="s">
        <v>12</v>
      </c>
      <c r="O50" s="500">
        <v>133</v>
      </c>
      <c r="P50" s="501" t="s">
        <v>13</v>
      </c>
      <c r="Q50" s="502">
        <v>0</v>
      </c>
      <c r="R50" s="502">
        <v>2</v>
      </c>
      <c r="S50" s="502">
        <v>2</v>
      </c>
      <c r="T50" s="502">
        <v>2</v>
      </c>
      <c r="U50" s="502">
        <v>1</v>
      </c>
      <c r="V50" s="502">
        <v>2</v>
      </c>
      <c r="W50" s="502">
        <v>1</v>
      </c>
      <c r="X50" s="502">
        <v>0</v>
      </c>
      <c r="Y50" s="502">
        <v>0</v>
      </c>
      <c r="Z50" s="502">
        <v>1</v>
      </c>
      <c r="AA50" s="502">
        <v>0</v>
      </c>
      <c r="AB50" s="502">
        <v>0</v>
      </c>
      <c r="AC50" s="502">
        <v>0</v>
      </c>
      <c r="AD50" s="502">
        <v>2</v>
      </c>
      <c r="AE50" s="502">
        <v>0</v>
      </c>
      <c r="AF50" s="502">
        <v>2</v>
      </c>
      <c r="AG50" s="502">
        <v>1</v>
      </c>
      <c r="AH50" s="502">
        <v>1</v>
      </c>
      <c r="AI50" s="502">
        <v>0</v>
      </c>
      <c r="AJ50" s="502">
        <v>1</v>
      </c>
      <c r="AK50" s="502">
        <v>0</v>
      </c>
      <c r="AL50" s="502">
        <v>2</v>
      </c>
      <c r="AM50" s="502">
        <v>0</v>
      </c>
      <c r="AN50" s="502">
        <v>1</v>
      </c>
      <c r="AO50" s="502">
        <v>0</v>
      </c>
      <c r="AP50" s="502">
        <v>0</v>
      </c>
      <c r="AQ50" s="502">
        <v>0</v>
      </c>
      <c r="AR50" s="502">
        <v>0</v>
      </c>
      <c r="AS50" s="502">
        <v>0</v>
      </c>
      <c r="AT50" s="502">
        <v>1</v>
      </c>
      <c r="AU50" s="503">
        <f t="shared" si="0"/>
        <v>11</v>
      </c>
      <c r="AV50" s="503">
        <f t="shared" si="1"/>
        <v>1</v>
      </c>
      <c r="AW50" s="503">
        <f t="shared" si="2"/>
        <v>10</v>
      </c>
      <c r="AX50" s="507"/>
      <c r="BA50" s="477"/>
    </row>
    <row r="51" spans="2:53" s="475" customFormat="1" x14ac:dyDescent="0.2">
      <c r="B51" s="478">
        <v>43384.73097222222</v>
      </c>
      <c r="C51" s="479">
        <v>382</v>
      </c>
      <c r="D51" s="480" t="s">
        <v>395</v>
      </c>
      <c r="E51" s="481" t="s">
        <v>136</v>
      </c>
      <c r="F51" s="480" t="s">
        <v>1</v>
      </c>
      <c r="H51" s="483">
        <v>164</v>
      </c>
      <c r="I51" s="481" t="s">
        <v>410</v>
      </c>
      <c r="J51" s="488"/>
      <c r="K51" s="488">
        <v>1</v>
      </c>
      <c r="L51" s="488">
        <v>1</v>
      </c>
      <c r="M51" s="477"/>
      <c r="N51" s="499" t="s">
        <v>7</v>
      </c>
      <c r="O51" s="509">
        <v>461</v>
      </c>
      <c r="P51" s="501" t="s">
        <v>356</v>
      </c>
      <c r="Q51" s="502">
        <v>1</v>
      </c>
      <c r="R51" s="502"/>
      <c r="S51" s="502"/>
      <c r="T51" s="502">
        <v>0</v>
      </c>
      <c r="U51" s="502">
        <v>1</v>
      </c>
      <c r="V51" s="502">
        <v>2</v>
      </c>
      <c r="W51" s="502">
        <v>2</v>
      </c>
      <c r="X51" s="502">
        <v>3</v>
      </c>
      <c r="Y51" s="502">
        <v>1</v>
      </c>
      <c r="Z51" s="502">
        <v>1</v>
      </c>
      <c r="AA51" s="502">
        <v>1</v>
      </c>
      <c r="AB51" s="502">
        <v>0</v>
      </c>
      <c r="AC51" s="502">
        <v>0</v>
      </c>
      <c r="AD51" s="502">
        <v>0</v>
      </c>
      <c r="AE51" s="502">
        <v>0</v>
      </c>
      <c r="AF51" s="502">
        <v>0</v>
      </c>
      <c r="AG51" s="502">
        <v>0</v>
      </c>
      <c r="AH51" s="502">
        <v>0</v>
      </c>
      <c r="AI51" s="502">
        <v>1</v>
      </c>
      <c r="AJ51" s="502">
        <v>0</v>
      </c>
      <c r="AK51" s="502">
        <v>2</v>
      </c>
      <c r="AL51" s="502">
        <v>0</v>
      </c>
      <c r="AM51" s="502">
        <v>2</v>
      </c>
      <c r="AN51" s="502">
        <v>0</v>
      </c>
      <c r="AO51" s="502">
        <v>3</v>
      </c>
      <c r="AP51" s="502">
        <v>0</v>
      </c>
      <c r="AQ51" s="502">
        <v>1</v>
      </c>
      <c r="AR51" s="502">
        <v>0</v>
      </c>
      <c r="AS51" s="502">
        <v>1</v>
      </c>
      <c r="AT51" s="502">
        <v>0</v>
      </c>
      <c r="AU51" s="503">
        <f t="shared" si="0"/>
        <v>11</v>
      </c>
      <c r="AV51" s="503">
        <f t="shared" si="1"/>
        <v>11</v>
      </c>
      <c r="AW51" s="503">
        <f t="shared" si="2"/>
        <v>0</v>
      </c>
      <c r="AX51" s="507"/>
      <c r="BA51" s="477"/>
    </row>
    <row r="52" spans="2:53" s="475" customFormat="1" ht="25.5" x14ac:dyDescent="0.2">
      <c r="B52" s="478">
        <v>43384.735034722224</v>
      </c>
      <c r="C52" s="479">
        <v>383</v>
      </c>
      <c r="D52" s="480" t="s">
        <v>483</v>
      </c>
      <c r="E52" s="481" t="s">
        <v>7</v>
      </c>
      <c r="F52" s="480" t="s">
        <v>2</v>
      </c>
      <c r="H52" s="483">
        <v>110</v>
      </c>
      <c r="I52" s="481" t="s">
        <v>376</v>
      </c>
      <c r="J52" s="488"/>
      <c r="K52" s="488">
        <v>4</v>
      </c>
      <c r="L52" s="488">
        <v>4</v>
      </c>
      <c r="M52" s="477"/>
      <c r="N52" s="499" t="s">
        <v>19</v>
      </c>
      <c r="O52" s="500">
        <v>297</v>
      </c>
      <c r="P52" s="501" t="s">
        <v>85</v>
      </c>
      <c r="Q52" s="502">
        <v>2</v>
      </c>
      <c r="R52" s="502"/>
      <c r="S52" s="502">
        <v>3</v>
      </c>
      <c r="T52" s="502">
        <v>0</v>
      </c>
      <c r="U52" s="502"/>
      <c r="V52" s="502">
        <v>2</v>
      </c>
      <c r="W52" s="502">
        <v>1</v>
      </c>
      <c r="X52" s="502">
        <v>0</v>
      </c>
      <c r="Y52" s="502">
        <v>2</v>
      </c>
      <c r="Z52" s="502">
        <v>1</v>
      </c>
      <c r="AA52" s="502">
        <v>2</v>
      </c>
      <c r="AB52" s="502">
        <v>0</v>
      </c>
      <c r="AC52" s="502">
        <v>0</v>
      </c>
      <c r="AD52" s="502">
        <v>0</v>
      </c>
      <c r="AE52" s="502">
        <v>3</v>
      </c>
      <c r="AF52" s="502">
        <v>0</v>
      </c>
      <c r="AG52" s="502">
        <v>0</v>
      </c>
      <c r="AH52" s="502">
        <v>0</v>
      </c>
      <c r="AI52" s="502"/>
      <c r="AJ52" s="502"/>
      <c r="AK52" s="502">
        <v>2</v>
      </c>
      <c r="AL52" s="502">
        <v>0</v>
      </c>
      <c r="AM52" s="502">
        <v>1</v>
      </c>
      <c r="AN52" s="502">
        <v>0</v>
      </c>
      <c r="AO52" s="502">
        <v>0</v>
      </c>
      <c r="AP52" s="502">
        <v>0</v>
      </c>
      <c r="AQ52" s="502">
        <v>1</v>
      </c>
      <c r="AR52" s="502">
        <v>1</v>
      </c>
      <c r="AS52" s="502">
        <v>1</v>
      </c>
      <c r="AT52" s="502">
        <v>0</v>
      </c>
      <c r="AU52" s="503">
        <f t="shared" si="0"/>
        <v>11</v>
      </c>
      <c r="AV52" s="503">
        <f t="shared" si="1"/>
        <v>10</v>
      </c>
      <c r="AW52" s="503">
        <f t="shared" si="2"/>
        <v>1</v>
      </c>
      <c r="AX52" s="507"/>
      <c r="BA52" s="477"/>
    </row>
    <row r="53" spans="2:53" s="475" customFormat="1" x14ac:dyDescent="0.2">
      <c r="B53" s="478">
        <v>43384.893043981479</v>
      </c>
      <c r="C53" s="479">
        <v>459</v>
      </c>
      <c r="D53" s="480" t="s">
        <v>696</v>
      </c>
      <c r="E53" s="481" t="s">
        <v>343</v>
      </c>
      <c r="F53" s="480" t="s">
        <v>1</v>
      </c>
      <c r="H53" s="483">
        <v>370</v>
      </c>
      <c r="I53" s="481" t="s">
        <v>723</v>
      </c>
      <c r="J53" s="488">
        <v>1</v>
      </c>
      <c r="K53" s="488"/>
      <c r="L53" s="488">
        <v>1</v>
      </c>
      <c r="M53" s="477"/>
      <c r="N53" s="510" t="s">
        <v>71</v>
      </c>
      <c r="O53" s="510">
        <v>516</v>
      </c>
      <c r="P53" s="510" t="s">
        <v>532</v>
      </c>
      <c r="Q53" s="503">
        <v>0</v>
      </c>
      <c r="R53" s="503">
        <v>0</v>
      </c>
      <c r="S53" s="503">
        <v>0</v>
      </c>
      <c r="T53" s="503">
        <v>0</v>
      </c>
      <c r="U53" s="502">
        <v>1</v>
      </c>
      <c r="V53" s="502">
        <v>1</v>
      </c>
      <c r="W53" s="502">
        <v>0</v>
      </c>
      <c r="X53" s="502">
        <v>1</v>
      </c>
      <c r="Y53" s="502">
        <v>3</v>
      </c>
      <c r="Z53" s="502">
        <v>5</v>
      </c>
      <c r="AA53" s="502">
        <v>0</v>
      </c>
      <c r="AB53" s="502">
        <v>0</v>
      </c>
      <c r="AC53" s="502">
        <v>0</v>
      </c>
      <c r="AD53" s="502">
        <v>0</v>
      </c>
      <c r="AE53" s="502">
        <v>0</v>
      </c>
      <c r="AF53" s="502">
        <v>0</v>
      </c>
      <c r="AG53" s="502">
        <v>0</v>
      </c>
      <c r="AH53" s="502">
        <v>0</v>
      </c>
      <c r="AI53" s="502">
        <v>0</v>
      </c>
      <c r="AJ53" s="502">
        <v>1</v>
      </c>
      <c r="AK53" s="502">
        <v>0</v>
      </c>
      <c r="AL53" s="502">
        <v>1</v>
      </c>
      <c r="AM53" s="502">
        <v>0</v>
      </c>
      <c r="AN53" s="502">
        <v>0</v>
      </c>
      <c r="AO53" s="502">
        <v>0</v>
      </c>
      <c r="AP53" s="502">
        <v>1</v>
      </c>
      <c r="AQ53" s="502">
        <v>0</v>
      </c>
      <c r="AR53" s="502">
        <v>3</v>
      </c>
      <c r="AS53" s="502">
        <v>0</v>
      </c>
      <c r="AT53" s="502">
        <v>5</v>
      </c>
      <c r="AU53" s="503">
        <f t="shared" si="0"/>
        <v>11</v>
      </c>
      <c r="AV53" s="503">
        <f t="shared" si="1"/>
        <v>0</v>
      </c>
      <c r="AW53" s="503">
        <f t="shared" si="2"/>
        <v>11</v>
      </c>
      <c r="AX53" s="507"/>
      <c r="BA53" s="477"/>
    </row>
    <row r="54" spans="2:53" s="475" customFormat="1" x14ac:dyDescent="0.2">
      <c r="B54" s="478">
        <v>43384.936550925922</v>
      </c>
      <c r="C54" s="506">
        <v>98</v>
      </c>
      <c r="D54" s="480" t="s">
        <v>693</v>
      </c>
      <c r="E54" s="481" t="s">
        <v>7</v>
      </c>
      <c r="F54" s="480" t="s">
        <v>1</v>
      </c>
      <c r="H54" s="483">
        <v>560</v>
      </c>
      <c r="I54" s="481" t="s">
        <v>725</v>
      </c>
      <c r="J54" s="488">
        <v>5</v>
      </c>
      <c r="K54" s="488">
        <v>1</v>
      </c>
      <c r="L54" s="488">
        <v>6</v>
      </c>
      <c r="M54" s="477"/>
      <c r="N54" s="509" t="s">
        <v>7</v>
      </c>
      <c r="O54" s="509">
        <v>512</v>
      </c>
      <c r="P54" s="501" t="s">
        <v>468</v>
      </c>
      <c r="Q54" s="502">
        <v>3</v>
      </c>
      <c r="R54" s="502"/>
      <c r="S54" s="502"/>
      <c r="T54" s="502">
        <v>1</v>
      </c>
      <c r="U54" s="502">
        <v>3</v>
      </c>
      <c r="V54" s="502">
        <v>3</v>
      </c>
      <c r="W54" s="502">
        <v>0</v>
      </c>
      <c r="X54" s="502">
        <v>0</v>
      </c>
      <c r="Y54" s="502">
        <v>0</v>
      </c>
      <c r="Z54" s="502">
        <v>0</v>
      </c>
      <c r="AA54" s="502">
        <v>2</v>
      </c>
      <c r="AB54" s="502">
        <v>1</v>
      </c>
      <c r="AC54" s="502">
        <v>0</v>
      </c>
      <c r="AD54" s="502">
        <v>0</v>
      </c>
      <c r="AE54" s="502">
        <v>0</v>
      </c>
      <c r="AF54" s="502">
        <v>0</v>
      </c>
      <c r="AG54" s="502">
        <v>1</v>
      </c>
      <c r="AH54" s="502">
        <v>0</v>
      </c>
      <c r="AI54" s="502">
        <v>1</v>
      </c>
      <c r="AJ54" s="502">
        <v>2</v>
      </c>
      <c r="AK54" s="502">
        <v>1</v>
      </c>
      <c r="AL54" s="502">
        <v>2</v>
      </c>
      <c r="AM54" s="502">
        <v>0</v>
      </c>
      <c r="AN54" s="502">
        <v>0</v>
      </c>
      <c r="AO54" s="502">
        <v>0</v>
      </c>
      <c r="AP54" s="502">
        <v>0</v>
      </c>
      <c r="AQ54" s="502">
        <v>0</v>
      </c>
      <c r="AR54" s="502">
        <v>0</v>
      </c>
      <c r="AS54" s="502">
        <v>0</v>
      </c>
      <c r="AT54" s="502">
        <v>0</v>
      </c>
      <c r="AU54" s="503">
        <f t="shared" si="0"/>
        <v>10</v>
      </c>
      <c r="AV54" s="503">
        <f t="shared" si="1"/>
        <v>5</v>
      </c>
      <c r="AW54" s="503">
        <f t="shared" si="2"/>
        <v>5</v>
      </c>
      <c r="AX54" s="507"/>
      <c r="BA54" s="477"/>
    </row>
    <row r="55" spans="2:53" s="475" customFormat="1" x14ac:dyDescent="0.2">
      <c r="B55" s="478">
        <v>43385.597037037034</v>
      </c>
      <c r="C55" s="479">
        <v>312</v>
      </c>
      <c r="D55" s="480" t="s">
        <v>737</v>
      </c>
      <c r="E55" s="481" t="s">
        <v>67</v>
      </c>
      <c r="F55" s="480" t="s">
        <v>1</v>
      </c>
      <c r="H55" s="483">
        <v>558</v>
      </c>
      <c r="I55" s="481" t="s">
        <v>726</v>
      </c>
      <c r="J55" s="488">
        <v>2</v>
      </c>
      <c r="K55" s="488"/>
      <c r="L55" s="488">
        <v>2</v>
      </c>
      <c r="M55" s="477"/>
      <c r="N55" s="499" t="s">
        <v>7</v>
      </c>
      <c r="O55" s="500">
        <v>163</v>
      </c>
      <c r="P55" s="501" t="s">
        <v>84</v>
      </c>
      <c r="Q55" s="502">
        <v>0</v>
      </c>
      <c r="R55" s="502">
        <v>2</v>
      </c>
      <c r="S55" s="502"/>
      <c r="T55" s="502">
        <v>2</v>
      </c>
      <c r="U55" s="502"/>
      <c r="V55" s="502">
        <v>1</v>
      </c>
      <c r="W55" s="502">
        <v>0</v>
      </c>
      <c r="X55" s="502">
        <v>3</v>
      </c>
      <c r="Y55" s="502">
        <v>2</v>
      </c>
      <c r="Z55" s="502">
        <v>0</v>
      </c>
      <c r="AA55" s="502">
        <v>0</v>
      </c>
      <c r="AB55" s="502">
        <v>0</v>
      </c>
      <c r="AC55" s="502">
        <v>2</v>
      </c>
      <c r="AD55" s="502">
        <v>0</v>
      </c>
      <c r="AE55" s="502">
        <v>0</v>
      </c>
      <c r="AF55" s="502">
        <v>0</v>
      </c>
      <c r="AG55" s="502">
        <v>2</v>
      </c>
      <c r="AH55" s="502">
        <v>0</v>
      </c>
      <c r="AI55" s="502"/>
      <c r="AJ55" s="502"/>
      <c r="AK55" s="502">
        <v>0</v>
      </c>
      <c r="AL55" s="502">
        <v>1</v>
      </c>
      <c r="AM55" s="502">
        <v>0</v>
      </c>
      <c r="AN55" s="502">
        <v>0</v>
      </c>
      <c r="AO55" s="502">
        <v>3</v>
      </c>
      <c r="AP55" s="502">
        <v>0</v>
      </c>
      <c r="AQ55" s="502">
        <v>2</v>
      </c>
      <c r="AR55" s="502">
        <v>0</v>
      </c>
      <c r="AS55" s="502">
        <v>0</v>
      </c>
      <c r="AT55" s="502">
        <v>0</v>
      </c>
      <c r="AU55" s="503">
        <f t="shared" si="0"/>
        <v>10</v>
      </c>
      <c r="AV55" s="503">
        <f t="shared" si="1"/>
        <v>9</v>
      </c>
      <c r="AW55" s="503">
        <f t="shared" si="2"/>
        <v>1</v>
      </c>
      <c r="AX55" s="507"/>
      <c r="BA55" s="477"/>
    </row>
    <row r="56" spans="2:53" s="475" customFormat="1" x14ac:dyDescent="0.2">
      <c r="B56" s="478">
        <v>43385.733055555553</v>
      </c>
      <c r="C56" s="479">
        <v>305</v>
      </c>
      <c r="D56" s="480" t="s">
        <v>464</v>
      </c>
      <c r="E56" s="481" t="s">
        <v>39</v>
      </c>
      <c r="F56" s="480" t="s">
        <v>2</v>
      </c>
      <c r="H56" s="483">
        <v>467</v>
      </c>
      <c r="I56" s="481" t="s">
        <v>391</v>
      </c>
      <c r="J56" s="488">
        <v>3</v>
      </c>
      <c r="K56" s="488"/>
      <c r="L56" s="488">
        <v>3</v>
      </c>
      <c r="M56" s="477"/>
      <c r="N56" s="509" t="s">
        <v>7</v>
      </c>
      <c r="O56" s="509">
        <v>265</v>
      </c>
      <c r="P56" s="501" t="s">
        <v>154</v>
      </c>
      <c r="Q56" s="502">
        <v>2</v>
      </c>
      <c r="R56" s="502">
        <v>2</v>
      </c>
      <c r="S56" s="502">
        <v>1</v>
      </c>
      <c r="T56" s="502">
        <v>0</v>
      </c>
      <c r="U56" s="502">
        <v>2</v>
      </c>
      <c r="V56" s="502"/>
      <c r="W56" s="502">
        <v>1</v>
      </c>
      <c r="X56" s="502">
        <v>1</v>
      </c>
      <c r="Y56" s="502">
        <v>0</v>
      </c>
      <c r="Z56" s="502">
        <v>1</v>
      </c>
      <c r="AA56" s="502">
        <v>2</v>
      </c>
      <c r="AB56" s="502">
        <v>0</v>
      </c>
      <c r="AC56" s="502">
        <v>2</v>
      </c>
      <c r="AD56" s="502">
        <v>0</v>
      </c>
      <c r="AE56" s="502">
        <v>1</v>
      </c>
      <c r="AF56" s="502">
        <v>0</v>
      </c>
      <c r="AG56" s="502">
        <v>0</v>
      </c>
      <c r="AH56" s="502">
        <v>0</v>
      </c>
      <c r="AI56" s="502">
        <v>1</v>
      </c>
      <c r="AJ56" s="502">
        <v>1</v>
      </c>
      <c r="AK56" s="502"/>
      <c r="AL56" s="502"/>
      <c r="AM56" s="502">
        <v>0</v>
      </c>
      <c r="AN56" s="502">
        <v>1</v>
      </c>
      <c r="AO56" s="502">
        <v>1</v>
      </c>
      <c r="AP56" s="502">
        <v>0</v>
      </c>
      <c r="AQ56" s="502">
        <v>0</v>
      </c>
      <c r="AR56" s="502">
        <v>0</v>
      </c>
      <c r="AS56" s="502">
        <v>1</v>
      </c>
      <c r="AT56" s="502">
        <v>0</v>
      </c>
      <c r="AU56" s="503">
        <f t="shared" si="0"/>
        <v>10</v>
      </c>
      <c r="AV56" s="503">
        <f t="shared" si="1"/>
        <v>8</v>
      </c>
      <c r="AW56" s="503">
        <f t="shared" si="2"/>
        <v>2</v>
      </c>
      <c r="AX56" s="507"/>
      <c r="BA56" s="477"/>
    </row>
    <row r="57" spans="2:53" s="475" customFormat="1" x14ac:dyDescent="0.2">
      <c r="B57" s="478">
        <v>43385.758900462963</v>
      </c>
      <c r="C57" s="479">
        <v>468</v>
      </c>
      <c r="D57" s="480" t="s">
        <v>454</v>
      </c>
      <c r="E57" s="481" t="s">
        <v>7</v>
      </c>
      <c r="F57" s="480" t="s">
        <v>2</v>
      </c>
      <c r="H57" s="483">
        <v>166</v>
      </c>
      <c r="I57" s="481" t="s">
        <v>728</v>
      </c>
      <c r="J57" s="488"/>
      <c r="K57" s="488">
        <v>1</v>
      </c>
      <c r="L57" s="488">
        <v>1</v>
      </c>
      <c r="M57" s="477"/>
      <c r="N57" s="509" t="s">
        <v>7</v>
      </c>
      <c r="O57" s="509">
        <v>494</v>
      </c>
      <c r="P57" s="501" t="s">
        <v>415</v>
      </c>
      <c r="Q57" s="502">
        <v>1</v>
      </c>
      <c r="R57" s="502"/>
      <c r="S57" s="502">
        <v>1</v>
      </c>
      <c r="T57" s="502">
        <v>2</v>
      </c>
      <c r="U57" s="502"/>
      <c r="V57" s="502">
        <v>3</v>
      </c>
      <c r="W57" s="502">
        <v>0</v>
      </c>
      <c r="X57" s="502">
        <v>1</v>
      </c>
      <c r="Y57" s="502">
        <v>1</v>
      </c>
      <c r="Z57" s="502">
        <v>1</v>
      </c>
      <c r="AA57" s="502">
        <v>1</v>
      </c>
      <c r="AB57" s="502">
        <v>0</v>
      </c>
      <c r="AC57" s="502">
        <v>0</v>
      </c>
      <c r="AD57" s="502">
        <v>0</v>
      </c>
      <c r="AE57" s="502">
        <v>1</v>
      </c>
      <c r="AF57" s="502">
        <v>0</v>
      </c>
      <c r="AG57" s="502">
        <v>2</v>
      </c>
      <c r="AH57" s="502">
        <v>0</v>
      </c>
      <c r="AI57" s="502"/>
      <c r="AJ57" s="502"/>
      <c r="AK57" s="502">
        <v>3</v>
      </c>
      <c r="AL57" s="502">
        <v>0</v>
      </c>
      <c r="AM57" s="502">
        <v>0</v>
      </c>
      <c r="AN57" s="502">
        <v>0</v>
      </c>
      <c r="AO57" s="502">
        <v>0</v>
      </c>
      <c r="AP57" s="502">
        <v>1</v>
      </c>
      <c r="AQ57" s="502">
        <v>0</v>
      </c>
      <c r="AR57" s="502">
        <v>1</v>
      </c>
      <c r="AS57" s="502">
        <v>0</v>
      </c>
      <c r="AT57" s="502">
        <v>1</v>
      </c>
      <c r="AU57" s="503">
        <f t="shared" si="0"/>
        <v>10</v>
      </c>
      <c r="AV57" s="503">
        <f t="shared" si="1"/>
        <v>7</v>
      </c>
      <c r="AW57" s="503">
        <f t="shared" si="2"/>
        <v>3</v>
      </c>
      <c r="AX57" s="507"/>
      <c r="BA57" s="477"/>
    </row>
    <row r="58" spans="2:53" s="475" customFormat="1" x14ac:dyDescent="0.2">
      <c r="B58" s="478">
        <v>43385.784513888888</v>
      </c>
      <c r="C58" s="479">
        <v>468</v>
      </c>
      <c r="D58" s="480" t="s">
        <v>454</v>
      </c>
      <c r="E58" s="481" t="s">
        <v>7</v>
      </c>
      <c r="F58" s="480" t="s">
        <v>2</v>
      </c>
      <c r="H58" s="483">
        <v>415</v>
      </c>
      <c r="I58" s="481" t="s">
        <v>731</v>
      </c>
      <c r="J58" s="488"/>
      <c r="K58" s="488">
        <v>1</v>
      </c>
      <c r="L58" s="488">
        <v>1</v>
      </c>
      <c r="M58" s="477"/>
      <c r="N58" s="509" t="s">
        <v>7</v>
      </c>
      <c r="O58" s="509">
        <v>253</v>
      </c>
      <c r="P58" s="501" t="s">
        <v>152</v>
      </c>
      <c r="Q58" s="502">
        <v>2</v>
      </c>
      <c r="R58" s="502">
        <v>1</v>
      </c>
      <c r="S58" s="502">
        <v>1</v>
      </c>
      <c r="T58" s="502">
        <v>1</v>
      </c>
      <c r="U58" s="502">
        <v>1</v>
      </c>
      <c r="V58" s="502"/>
      <c r="W58" s="502">
        <v>0</v>
      </c>
      <c r="X58" s="502">
        <v>1</v>
      </c>
      <c r="Y58" s="502">
        <v>1</v>
      </c>
      <c r="Z58" s="502">
        <v>2</v>
      </c>
      <c r="AA58" s="502">
        <v>0</v>
      </c>
      <c r="AB58" s="502">
        <v>2</v>
      </c>
      <c r="AC58" s="502">
        <v>0</v>
      </c>
      <c r="AD58" s="502">
        <v>1</v>
      </c>
      <c r="AE58" s="502">
        <v>0</v>
      </c>
      <c r="AF58" s="502">
        <v>1</v>
      </c>
      <c r="AG58" s="502">
        <v>1</v>
      </c>
      <c r="AH58" s="502">
        <v>0</v>
      </c>
      <c r="AI58" s="502">
        <v>0</v>
      </c>
      <c r="AJ58" s="502">
        <v>1</v>
      </c>
      <c r="AK58" s="502"/>
      <c r="AL58" s="502"/>
      <c r="AM58" s="502">
        <v>0</v>
      </c>
      <c r="AN58" s="502">
        <v>0</v>
      </c>
      <c r="AO58" s="502">
        <v>1</v>
      </c>
      <c r="AP58" s="502">
        <v>0</v>
      </c>
      <c r="AQ58" s="502">
        <v>0</v>
      </c>
      <c r="AR58" s="502">
        <v>1</v>
      </c>
      <c r="AS58" s="502">
        <v>0</v>
      </c>
      <c r="AT58" s="502">
        <v>2</v>
      </c>
      <c r="AU58" s="503">
        <f t="shared" si="0"/>
        <v>10</v>
      </c>
      <c r="AV58" s="503">
        <f t="shared" si="1"/>
        <v>2</v>
      </c>
      <c r="AW58" s="503">
        <f t="shared" si="2"/>
        <v>8</v>
      </c>
      <c r="AX58" s="507"/>
      <c r="BA58" s="477"/>
    </row>
    <row r="59" spans="2:53" s="475" customFormat="1" x14ac:dyDescent="0.2">
      <c r="B59" s="478">
        <v>43385.844108796293</v>
      </c>
      <c r="C59" s="479">
        <v>161</v>
      </c>
      <c r="D59" s="480" t="s">
        <v>382</v>
      </c>
      <c r="E59" s="481" t="s">
        <v>34</v>
      </c>
      <c r="F59" s="480" t="s">
        <v>1</v>
      </c>
      <c r="H59" s="483">
        <v>305</v>
      </c>
      <c r="I59" s="481" t="s">
        <v>464</v>
      </c>
      <c r="J59" s="488">
        <v>2</v>
      </c>
      <c r="K59" s="488"/>
      <c r="L59" s="488">
        <v>2</v>
      </c>
      <c r="M59" s="477"/>
      <c r="N59" s="509" t="s">
        <v>7</v>
      </c>
      <c r="O59" s="509">
        <v>507</v>
      </c>
      <c r="P59" s="501" t="s">
        <v>467</v>
      </c>
      <c r="Q59" s="502">
        <v>0</v>
      </c>
      <c r="R59" s="502">
        <v>1</v>
      </c>
      <c r="S59" s="502">
        <v>1</v>
      </c>
      <c r="T59" s="502">
        <v>1</v>
      </c>
      <c r="U59" s="502">
        <v>2</v>
      </c>
      <c r="V59" s="502">
        <v>1</v>
      </c>
      <c r="W59" s="502">
        <v>2</v>
      </c>
      <c r="X59" s="502">
        <v>0</v>
      </c>
      <c r="Y59" s="502">
        <v>1</v>
      </c>
      <c r="Z59" s="502">
        <v>0</v>
      </c>
      <c r="AA59" s="502">
        <v>0</v>
      </c>
      <c r="AB59" s="502">
        <v>0</v>
      </c>
      <c r="AC59" s="502">
        <v>1</v>
      </c>
      <c r="AD59" s="502">
        <v>0</v>
      </c>
      <c r="AE59" s="502">
        <v>1</v>
      </c>
      <c r="AF59" s="502">
        <v>0</v>
      </c>
      <c r="AG59" s="502">
        <v>1</v>
      </c>
      <c r="AH59" s="502">
        <v>0</v>
      </c>
      <c r="AI59" s="502">
        <v>2</v>
      </c>
      <c r="AJ59" s="502">
        <v>0</v>
      </c>
      <c r="AK59" s="502">
        <v>0</v>
      </c>
      <c r="AL59" s="502">
        <v>1</v>
      </c>
      <c r="AM59" s="502">
        <v>1</v>
      </c>
      <c r="AN59" s="502">
        <v>1</v>
      </c>
      <c r="AO59" s="502">
        <v>0</v>
      </c>
      <c r="AP59" s="502">
        <v>0</v>
      </c>
      <c r="AQ59" s="502">
        <v>1</v>
      </c>
      <c r="AR59" s="502">
        <v>0</v>
      </c>
      <c r="AS59" s="502">
        <v>0</v>
      </c>
      <c r="AT59" s="502">
        <v>0</v>
      </c>
      <c r="AU59" s="503">
        <f t="shared" si="0"/>
        <v>9</v>
      </c>
      <c r="AV59" s="503">
        <f t="shared" si="1"/>
        <v>7</v>
      </c>
      <c r="AW59" s="503">
        <f t="shared" si="2"/>
        <v>2</v>
      </c>
      <c r="AX59" s="507"/>
      <c r="BA59" s="477"/>
    </row>
    <row r="60" spans="2:53" s="475" customFormat="1" x14ac:dyDescent="0.2">
      <c r="B60" s="478">
        <v>43385.849629629629</v>
      </c>
      <c r="C60" s="479">
        <v>516</v>
      </c>
      <c r="D60" s="480" t="s">
        <v>703</v>
      </c>
      <c r="E60" s="481" t="s">
        <v>71</v>
      </c>
      <c r="F60" s="480" t="s">
        <v>1</v>
      </c>
      <c r="H60" s="483">
        <v>555</v>
      </c>
      <c r="I60" s="481" t="s">
        <v>732</v>
      </c>
      <c r="J60" s="488"/>
      <c r="K60" s="488">
        <v>2</v>
      </c>
      <c r="L60" s="488">
        <v>2</v>
      </c>
      <c r="M60" s="477"/>
      <c r="N60" s="499" t="s">
        <v>19</v>
      </c>
      <c r="O60" s="500">
        <v>162</v>
      </c>
      <c r="P60" s="501" t="s">
        <v>20</v>
      </c>
      <c r="Q60" s="502">
        <v>0</v>
      </c>
      <c r="R60" s="502">
        <v>2</v>
      </c>
      <c r="S60" s="502">
        <v>1</v>
      </c>
      <c r="T60" s="502">
        <v>0</v>
      </c>
      <c r="U60" s="502">
        <v>1</v>
      </c>
      <c r="V60" s="502">
        <v>2</v>
      </c>
      <c r="W60" s="502">
        <v>2</v>
      </c>
      <c r="X60" s="502">
        <v>0</v>
      </c>
      <c r="Y60" s="502">
        <v>1</v>
      </c>
      <c r="Z60" s="502">
        <v>0</v>
      </c>
      <c r="AA60" s="502">
        <v>0</v>
      </c>
      <c r="AB60" s="502">
        <v>0</v>
      </c>
      <c r="AC60" s="502">
        <v>2</v>
      </c>
      <c r="AD60" s="502">
        <v>0</v>
      </c>
      <c r="AE60" s="502">
        <v>1</v>
      </c>
      <c r="AF60" s="502">
        <v>0</v>
      </c>
      <c r="AG60" s="502">
        <v>0</v>
      </c>
      <c r="AH60" s="502">
        <v>0</v>
      </c>
      <c r="AI60" s="502">
        <v>0</v>
      </c>
      <c r="AJ60" s="502">
        <v>1</v>
      </c>
      <c r="AK60" s="502">
        <v>2</v>
      </c>
      <c r="AL60" s="502">
        <v>0</v>
      </c>
      <c r="AM60" s="502">
        <v>2</v>
      </c>
      <c r="AN60" s="502">
        <v>0</v>
      </c>
      <c r="AO60" s="502">
        <v>0</v>
      </c>
      <c r="AP60" s="502">
        <v>0</v>
      </c>
      <c r="AQ60" s="502">
        <v>1</v>
      </c>
      <c r="AR60" s="502">
        <v>0</v>
      </c>
      <c r="AS60" s="502">
        <v>0</v>
      </c>
      <c r="AT60" s="502">
        <v>0</v>
      </c>
      <c r="AU60" s="503">
        <f t="shared" si="0"/>
        <v>9</v>
      </c>
      <c r="AV60" s="503">
        <f t="shared" si="1"/>
        <v>8</v>
      </c>
      <c r="AW60" s="503">
        <f t="shared" si="2"/>
        <v>1</v>
      </c>
      <c r="AX60" s="507"/>
      <c r="BA60" s="477"/>
    </row>
    <row r="61" spans="2:53" s="475" customFormat="1" x14ac:dyDescent="0.2">
      <c r="B61" s="478">
        <v>43386.857314814813</v>
      </c>
      <c r="C61" s="479">
        <v>265</v>
      </c>
      <c r="D61" s="480" t="s">
        <v>636</v>
      </c>
      <c r="E61" s="481" t="s">
        <v>7</v>
      </c>
      <c r="F61" s="480" t="s">
        <v>2</v>
      </c>
      <c r="H61" s="483">
        <v>506</v>
      </c>
      <c r="I61" s="481" t="s">
        <v>452</v>
      </c>
      <c r="J61" s="488">
        <v>3</v>
      </c>
      <c r="K61" s="488"/>
      <c r="L61" s="488">
        <v>3</v>
      </c>
      <c r="M61" s="477"/>
      <c r="N61" s="499" t="s">
        <v>39</v>
      </c>
      <c r="O61" s="500">
        <v>188</v>
      </c>
      <c r="P61" s="501" t="s">
        <v>121</v>
      </c>
      <c r="Q61" s="502">
        <v>0</v>
      </c>
      <c r="R61" s="502">
        <v>1</v>
      </c>
      <c r="S61" s="502"/>
      <c r="T61" s="502">
        <v>1</v>
      </c>
      <c r="U61" s="502">
        <v>3</v>
      </c>
      <c r="V61" s="502">
        <v>2</v>
      </c>
      <c r="W61" s="502">
        <v>0</v>
      </c>
      <c r="X61" s="502">
        <v>1</v>
      </c>
      <c r="Y61" s="502">
        <v>1</v>
      </c>
      <c r="Z61" s="502">
        <v>0</v>
      </c>
      <c r="AA61" s="502">
        <v>0</v>
      </c>
      <c r="AB61" s="502">
        <v>0</v>
      </c>
      <c r="AC61" s="502">
        <v>0</v>
      </c>
      <c r="AD61" s="502">
        <v>1</v>
      </c>
      <c r="AE61" s="502">
        <v>0</v>
      </c>
      <c r="AF61" s="502">
        <v>0</v>
      </c>
      <c r="AG61" s="502">
        <v>0</v>
      </c>
      <c r="AH61" s="502">
        <v>1</v>
      </c>
      <c r="AI61" s="502">
        <v>1</v>
      </c>
      <c r="AJ61" s="502">
        <v>2</v>
      </c>
      <c r="AK61" s="502">
        <v>0</v>
      </c>
      <c r="AL61" s="502">
        <v>2</v>
      </c>
      <c r="AM61" s="502">
        <v>0</v>
      </c>
      <c r="AN61" s="502">
        <v>0</v>
      </c>
      <c r="AO61" s="502">
        <v>0</v>
      </c>
      <c r="AP61" s="502">
        <v>1</v>
      </c>
      <c r="AQ61" s="502">
        <v>0</v>
      </c>
      <c r="AR61" s="502">
        <v>1</v>
      </c>
      <c r="AS61" s="502">
        <v>0</v>
      </c>
      <c r="AT61" s="502">
        <v>0</v>
      </c>
      <c r="AU61" s="503">
        <f t="shared" si="0"/>
        <v>9</v>
      </c>
      <c r="AV61" s="503">
        <f t="shared" si="1"/>
        <v>1</v>
      </c>
      <c r="AW61" s="503">
        <f t="shared" si="2"/>
        <v>8</v>
      </c>
      <c r="AX61" s="507"/>
      <c r="BA61" s="477"/>
    </row>
    <row r="62" spans="2:53" s="475" customFormat="1" ht="25.5" x14ac:dyDescent="0.2">
      <c r="B62" s="478">
        <v>43388.95721064815</v>
      </c>
      <c r="C62" s="479">
        <v>458</v>
      </c>
      <c r="D62" s="480" t="s">
        <v>628</v>
      </c>
      <c r="E62" s="481" t="s">
        <v>343</v>
      </c>
      <c r="F62" s="480" t="s">
        <v>2</v>
      </c>
      <c r="H62" s="483">
        <v>289</v>
      </c>
      <c r="I62" s="481" t="s">
        <v>733</v>
      </c>
      <c r="J62" s="488"/>
      <c r="K62" s="488">
        <v>1</v>
      </c>
      <c r="L62" s="488">
        <v>1</v>
      </c>
      <c r="M62" s="477"/>
      <c r="N62" s="499" t="s">
        <v>39</v>
      </c>
      <c r="O62" s="509">
        <v>385</v>
      </c>
      <c r="P62" s="501" t="s">
        <v>62</v>
      </c>
      <c r="Q62" s="502">
        <v>1</v>
      </c>
      <c r="R62" s="502"/>
      <c r="S62" s="502">
        <v>1</v>
      </c>
      <c r="T62" s="502">
        <v>2</v>
      </c>
      <c r="U62" s="502">
        <v>1</v>
      </c>
      <c r="V62" s="502"/>
      <c r="W62" s="502">
        <v>0</v>
      </c>
      <c r="X62" s="502">
        <v>1</v>
      </c>
      <c r="Y62" s="502">
        <v>2</v>
      </c>
      <c r="Z62" s="502">
        <v>1</v>
      </c>
      <c r="AA62" s="502">
        <v>0</v>
      </c>
      <c r="AB62" s="502">
        <v>1</v>
      </c>
      <c r="AC62" s="502">
        <v>0</v>
      </c>
      <c r="AD62" s="502">
        <v>0</v>
      </c>
      <c r="AE62" s="502">
        <v>1</v>
      </c>
      <c r="AF62" s="502">
        <v>0</v>
      </c>
      <c r="AG62" s="502">
        <v>1</v>
      </c>
      <c r="AH62" s="502">
        <v>1</v>
      </c>
      <c r="AI62" s="502">
        <v>1</v>
      </c>
      <c r="AJ62" s="502">
        <v>0</v>
      </c>
      <c r="AK62" s="502"/>
      <c r="AL62" s="502"/>
      <c r="AM62" s="502">
        <v>0</v>
      </c>
      <c r="AN62" s="502">
        <v>0</v>
      </c>
      <c r="AO62" s="502">
        <v>0</v>
      </c>
      <c r="AP62" s="502">
        <v>1</v>
      </c>
      <c r="AQ62" s="502">
        <v>0</v>
      </c>
      <c r="AR62" s="502">
        <v>2</v>
      </c>
      <c r="AS62" s="502">
        <v>1</v>
      </c>
      <c r="AT62" s="502">
        <v>0</v>
      </c>
      <c r="AU62" s="503">
        <f t="shared" si="0"/>
        <v>9</v>
      </c>
      <c r="AV62" s="503">
        <f t="shared" si="1"/>
        <v>4</v>
      </c>
      <c r="AW62" s="503">
        <f t="shared" si="2"/>
        <v>5</v>
      </c>
      <c r="AX62" s="507"/>
      <c r="BA62" s="477"/>
    </row>
    <row r="63" spans="2:53" s="475" customFormat="1" x14ac:dyDescent="0.2">
      <c r="B63" s="478">
        <v>43388.989236111112</v>
      </c>
      <c r="C63" s="479">
        <v>458</v>
      </c>
      <c r="D63" s="480" t="s">
        <v>628</v>
      </c>
      <c r="E63" s="481" t="s">
        <v>343</v>
      </c>
      <c r="F63" s="480" t="s">
        <v>2</v>
      </c>
      <c r="H63" s="483">
        <v>397</v>
      </c>
      <c r="I63" s="481" t="s">
        <v>734</v>
      </c>
      <c r="J63" s="488">
        <v>2</v>
      </c>
      <c r="K63" s="488"/>
      <c r="L63" s="488">
        <v>2</v>
      </c>
      <c r="M63" s="477"/>
      <c r="N63" s="499" t="s">
        <v>7</v>
      </c>
      <c r="O63" s="500">
        <v>168</v>
      </c>
      <c r="P63" s="501" t="s">
        <v>24</v>
      </c>
      <c r="Q63" s="502">
        <v>1</v>
      </c>
      <c r="R63" s="502">
        <v>1</v>
      </c>
      <c r="S63" s="502">
        <v>1</v>
      </c>
      <c r="T63" s="502">
        <v>2</v>
      </c>
      <c r="U63" s="502">
        <v>1</v>
      </c>
      <c r="V63" s="502"/>
      <c r="W63" s="502">
        <v>0</v>
      </c>
      <c r="X63" s="502">
        <v>0</v>
      </c>
      <c r="Y63" s="502">
        <v>1</v>
      </c>
      <c r="Z63" s="502">
        <v>2</v>
      </c>
      <c r="AA63" s="502">
        <v>0</v>
      </c>
      <c r="AB63" s="502">
        <v>1</v>
      </c>
      <c r="AC63" s="502">
        <v>0</v>
      </c>
      <c r="AD63" s="502">
        <v>1</v>
      </c>
      <c r="AE63" s="502">
        <v>0</v>
      </c>
      <c r="AF63" s="502">
        <v>1</v>
      </c>
      <c r="AG63" s="502">
        <v>0</v>
      </c>
      <c r="AH63" s="502">
        <v>2</v>
      </c>
      <c r="AI63" s="502">
        <v>0</v>
      </c>
      <c r="AJ63" s="502">
        <v>1</v>
      </c>
      <c r="AK63" s="502"/>
      <c r="AL63" s="502"/>
      <c r="AM63" s="502">
        <v>0</v>
      </c>
      <c r="AN63" s="502">
        <v>0</v>
      </c>
      <c r="AO63" s="502">
        <v>0</v>
      </c>
      <c r="AP63" s="502">
        <v>0</v>
      </c>
      <c r="AQ63" s="502">
        <v>0</v>
      </c>
      <c r="AR63" s="502">
        <v>1</v>
      </c>
      <c r="AS63" s="502">
        <v>0</v>
      </c>
      <c r="AT63" s="502">
        <v>2</v>
      </c>
      <c r="AU63" s="503">
        <f t="shared" si="0"/>
        <v>9</v>
      </c>
      <c r="AV63" s="503">
        <f t="shared" si="1"/>
        <v>0</v>
      </c>
      <c r="AW63" s="503">
        <f t="shared" si="2"/>
        <v>9</v>
      </c>
      <c r="AX63" s="507"/>
      <c r="BA63" s="477"/>
    </row>
    <row r="64" spans="2:53" s="475" customFormat="1" x14ac:dyDescent="0.2">
      <c r="B64" s="478">
        <v>43389.673101851855</v>
      </c>
      <c r="C64" s="479">
        <v>251</v>
      </c>
      <c r="D64" s="480" t="s">
        <v>710</v>
      </c>
      <c r="E64" s="481" t="s">
        <v>7</v>
      </c>
      <c r="F64" s="480" t="s">
        <v>1</v>
      </c>
      <c r="H64" s="483">
        <v>402</v>
      </c>
      <c r="I64" s="481" t="s">
        <v>735</v>
      </c>
      <c r="J64" s="488"/>
      <c r="K64" s="488">
        <v>1</v>
      </c>
      <c r="L64" s="488">
        <v>1</v>
      </c>
      <c r="M64" s="477"/>
      <c r="N64" s="509" t="s">
        <v>7</v>
      </c>
      <c r="O64" s="509">
        <v>251</v>
      </c>
      <c r="P64" s="501" t="s">
        <v>25</v>
      </c>
      <c r="Q64" s="502">
        <v>0</v>
      </c>
      <c r="R64" s="502">
        <v>1</v>
      </c>
      <c r="S64" s="502">
        <v>3</v>
      </c>
      <c r="T64" s="502">
        <v>0</v>
      </c>
      <c r="U64" s="502"/>
      <c r="V64" s="502"/>
      <c r="W64" s="502">
        <v>0</v>
      </c>
      <c r="X64" s="502">
        <v>1</v>
      </c>
      <c r="Y64" s="502">
        <v>1</v>
      </c>
      <c r="Z64" s="502">
        <v>3</v>
      </c>
      <c r="AA64" s="502">
        <v>0</v>
      </c>
      <c r="AB64" s="502">
        <v>0</v>
      </c>
      <c r="AC64" s="502">
        <v>0</v>
      </c>
      <c r="AD64" s="502">
        <v>1</v>
      </c>
      <c r="AE64" s="502">
        <v>1</v>
      </c>
      <c r="AF64" s="502">
        <v>2</v>
      </c>
      <c r="AG64" s="502">
        <v>0</v>
      </c>
      <c r="AH64" s="502">
        <v>0</v>
      </c>
      <c r="AI64" s="502"/>
      <c r="AJ64" s="502"/>
      <c r="AK64" s="502"/>
      <c r="AL64" s="502"/>
      <c r="AM64" s="502">
        <v>0</v>
      </c>
      <c r="AN64" s="502">
        <v>0</v>
      </c>
      <c r="AO64" s="502">
        <v>1</v>
      </c>
      <c r="AP64" s="502">
        <v>0</v>
      </c>
      <c r="AQ64" s="502">
        <v>0</v>
      </c>
      <c r="AR64" s="502">
        <v>1</v>
      </c>
      <c r="AS64" s="502">
        <v>1</v>
      </c>
      <c r="AT64" s="502">
        <v>2</v>
      </c>
      <c r="AU64" s="503">
        <f t="shared" si="0"/>
        <v>9</v>
      </c>
      <c r="AV64" s="503">
        <f t="shared" si="1"/>
        <v>3</v>
      </c>
      <c r="AW64" s="503">
        <f t="shared" si="2"/>
        <v>6</v>
      </c>
      <c r="AX64" s="507"/>
      <c r="BA64" s="477"/>
    </row>
    <row r="65" spans="2:53" s="475" customFormat="1" x14ac:dyDescent="0.2">
      <c r="B65" s="478">
        <v>43389.715578703705</v>
      </c>
      <c r="C65" s="479">
        <v>459</v>
      </c>
      <c r="D65" s="480" t="s">
        <v>696</v>
      </c>
      <c r="E65" s="481" t="s">
        <v>343</v>
      </c>
      <c r="F65" s="480" t="s">
        <v>1</v>
      </c>
      <c r="H65" s="483">
        <v>378</v>
      </c>
      <c r="I65" s="481" t="s">
        <v>638</v>
      </c>
      <c r="J65" s="488">
        <v>3</v>
      </c>
      <c r="K65" s="488">
        <v>1</v>
      </c>
      <c r="L65" s="488">
        <v>4</v>
      </c>
      <c r="M65" s="477"/>
      <c r="N65" s="499" t="s">
        <v>7</v>
      </c>
      <c r="O65" s="509">
        <v>466</v>
      </c>
      <c r="P65" s="501" t="s">
        <v>361</v>
      </c>
      <c r="Q65" s="502">
        <v>0</v>
      </c>
      <c r="R65" s="502">
        <v>1</v>
      </c>
      <c r="S65" s="502">
        <v>3</v>
      </c>
      <c r="T65" s="502">
        <v>0</v>
      </c>
      <c r="U65" s="502"/>
      <c r="V65" s="502">
        <v>3</v>
      </c>
      <c r="W65" s="502">
        <v>1</v>
      </c>
      <c r="X65" s="502">
        <v>0</v>
      </c>
      <c r="Y65" s="502">
        <v>0</v>
      </c>
      <c r="Z65" s="502">
        <v>0</v>
      </c>
      <c r="AA65" s="502">
        <v>0</v>
      </c>
      <c r="AB65" s="502">
        <v>0</v>
      </c>
      <c r="AC65" s="502">
        <v>1</v>
      </c>
      <c r="AD65" s="502">
        <v>0</v>
      </c>
      <c r="AE65" s="502">
        <v>3</v>
      </c>
      <c r="AF65" s="502">
        <v>0</v>
      </c>
      <c r="AG65" s="502">
        <v>0</v>
      </c>
      <c r="AH65" s="502">
        <v>0</v>
      </c>
      <c r="AI65" s="502"/>
      <c r="AJ65" s="502"/>
      <c r="AK65" s="502">
        <v>3</v>
      </c>
      <c r="AL65" s="502">
        <v>0</v>
      </c>
      <c r="AM65" s="502">
        <v>1</v>
      </c>
      <c r="AN65" s="502">
        <v>0</v>
      </c>
      <c r="AO65" s="502">
        <v>0</v>
      </c>
      <c r="AP65" s="502">
        <v>0</v>
      </c>
      <c r="AQ65" s="502">
        <v>0</v>
      </c>
      <c r="AR65" s="502">
        <v>0</v>
      </c>
      <c r="AS65" s="502">
        <v>0</v>
      </c>
      <c r="AT65" s="502">
        <v>0</v>
      </c>
      <c r="AU65" s="503">
        <f t="shared" si="0"/>
        <v>8</v>
      </c>
      <c r="AV65" s="503">
        <f t="shared" si="1"/>
        <v>8</v>
      </c>
      <c r="AW65" s="503">
        <f t="shared" si="2"/>
        <v>0</v>
      </c>
      <c r="AX65" s="507"/>
      <c r="BA65" s="477"/>
    </row>
    <row r="66" spans="2:53" s="475" customFormat="1" x14ac:dyDescent="0.2">
      <c r="B66" s="478">
        <v>43390.01939814815</v>
      </c>
      <c r="C66" s="479">
        <v>461</v>
      </c>
      <c r="D66" s="480" t="s">
        <v>655</v>
      </c>
      <c r="E66" s="481" t="s">
        <v>7</v>
      </c>
      <c r="F66" s="480" t="s">
        <v>2</v>
      </c>
      <c r="H66" s="483">
        <v>564</v>
      </c>
      <c r="I66" s="481" t="s">
        <v>736</v>
      </c>
      <c r="J66" s="488">
        <v>1</v>
      </c>
      <c r="K66" s="488"/>
      <c r="L66" s="488">
        <v>1</v>
      </c>
      <c r="M66" s="477"/>
      <c r="N66" s="499" t="s">
        <v>29</v>
      </c>
      <c r="O66" s="500">
        <v>309</v>
      </c>
      <c r="P66" s="501" t="s">
        <v>79</v>
      </c>
      <c r="Q66" s="502">
        <v>0</v>
      </c>
      <c r="R66" s="502">
        <v>1</v>
      </c>
      <c r="S66" s="502">
        <v>1</v>
      </c>
      <c r="T66" s="502">
        <v>1</v>
      </c>
      <c r="U66" s="502">
        <v>1</v>
      </c>
      <c r="V66" s="502"/>
      <c r="W66" s="502">
        <v>0</v>
      </c>
      <c r="X66" s="502">
        <v>1</v>
      </c>
      <c r="Y66" s="502">
        <v>3</v>
      </c>
      <c r="Z66" s="502">
        <v>0</v>
      </c>
      <c r="AA66" s="502">
        <v>0</v>
      </c>
      <c r="AB66" s="502">
        <v>0</v>
      </c>
      <c r="AC66" s="502">
        <v>0</v>
      </c>
      <c r="AD66" s="502">
        <v>1</v>
      </c>
      <c r="AE66" s="502">
        <v>0</v>
      </c>
      <c r="AF66" s="502">
        <v>1</v>
      </c>
      <c r="AG66" s="502">
        <v>0</v>
      </c>
      <c r="AH66" s="502">
        <v>1</v>
      </c>
      <c r="AI66" s="502">
        <v>0</v>
      </c>
      <c r="AJ66" s="502">
        <v>1</v>
      </c>
      <c r="AK66" s="502"/>
      <c r="AL66" s="502"/>
      <c r="AM66" s="502">
        <v>0</v>
      </c>
      <c r="AN66" s="502">
        <v>0</v>
      </c>
      <c r="AO66" s="502">
        <v>0</v>
      </c>
      <c r="AP66" s="502">
        <v>1</v>
      </c>
      <c r="AQ66" s="502">
        <v>0</v>
      </c>
      <c r="AR66" s="502">
        <v>3</v>
      </c>
      <c r="AS66" s="502">
        <v>0</v>
      </c>
      <c r="AT66" s="502">
        <v>0</v>
      </c>
      <c r="AU66" s="503">
        <f t="shared" si="0"/>
        <v>8</v>
      </c>
      <c r="AV66" s="503">
        <f t="shared" si="1"/>
        <v>0</v>
      </c>
      <c r="AW66" s="503">
        <f t="shared" si="2"/>
        <v>8</v>
      </c>
      <c r="AX66" s="507"/>
      <c r="BA66" s="477"/>
    </row>
    <row r="67" spans="2:53" s="475" customFormat="1" x14ac:dyDescent="0.2">
      <c r="B67" s="478">
        <v>43390.557627314818</v>
      </c>
      <c r="C67" s="479">
        <v>560</v>
      </c>
      <c r="D67" s="480" t="s">
        <v>725</v>
      </c>
      <c r="E67" s="481" t="s">
        <v>7</v>
      </c>
      <c r="F67" s="480" t="s">
        <v>2</v>
      </c>
      <c r="H67" s="483">
        <v>312</v>
      </c>
      <c r="I67" s="481" t="s">
        <v>737</v>
      </c>
      <c r="J67" s="488"/>
      <c r="K67" s="488">
        <v>1</v>
      </c>
      <c r="L67" s="488">
        <v>1</v>
      </c>
      <c r="M67" s="477"/>
      <c r="N67" s="509" t="s">
        <v>7</v>
      </c>
      <c r="O67" s="509">
        <v>454</v>
      </c>
      <c r="P67" s="509" t="s">
        <v>324</v>
      </c>
      <c r="Q67" s="502">
        <v>1</v>
      </c>
      <c r="R67" s="502">
        <v>1</v>
      </c>
      <c r="S67" s="502"/>
      <c r="T67" s="502">
        <v>1</v>
      </c>
      <c r="U67" s="502">
        <v>1</v>
      </c>
      <c r="V67" s="502"/>
      <c r="W67" s="502">
        <v>0</v>
      </c>
      <c r="X67" s="502">
        <v>2</v>
      </c>
      <c r="Y67" s="502">
        <v>1</v>
      </c>
      <c r="Z67" s="502">
        <v>1</v>
      </c>
      <c r="AA67" s="502">
        <v>0</v>
      </c>
      <c r="AB67" s="502">
        <v>1</v>
      </c>
      <c r="AC67" s="502">
        <v>0</v>
      </c>
      <c r="AD67" s="502">
        <v>1</v>
      </c>
      <c r="AE67" s="502">
        <v>0</v>
      </c>
      <c r="AF67" s="502">
        <v>0</v>
      </c>
      <c r="AG67" s="502">
        <v>0</v>
      </c>
      <c r="AH67" s="502">
        <v>1</v>
      </c>
      <c r="AI67" s="502">
        <v>0</v>
      </c>
      <c r="AJ67" s="502">
        <v>1</v>
      </c>
      <c r="AK67" s="502"/>
      <c r="AL67" s="502"/>
      <c r="AM67" s="502">
        <v>0</v>
      </c>
      <c r="AN67" s="502">
        <v>0</v>
      </c>
      <c r="AO67" s="502">
        <v>1</v>
      </c>
      <c r="AP67" s="502">
        <v>1</v>
      </c>
      <c r="AQ67" s="502">
        <v>0</v>
      </c>
      <c r="AR67" s="502">
        <v>1</v>
      </c>
      <c r="AS67" s="502">
        <v>0</v>
      </c>
      <c r="AT67" s="502">
        <v>1</v>
      </c>
      <c r="AU67" s="503">
        <f t="shared" si="0"/>
        <v>8</v>
      </c>
      <c r="AV67" s="503">
        <f t="shared" si="1"/>
        <v>1</v>
      </c>
      <c r="AW67" s="503">
        <f t="shared" si="2"/>
        <v>7</v>
      </c>
      <c r="AX67" s="507"/>
      <c r="BA67" s="477"/>
    </row>
    <row r="68" spans="2:53" s="475" customFormat="1" x14ac:dyDescent="0.2">
      <c r="B68" s="478">
        <v>43390.580127314817</v>
      </c>
      <c r="C68" s="479">
        <v>110</v>
      </c>
      <c r="D68" s="480" t="s">
        <v>376</v>
      </c>
      <c r="E68" s="481" t="s">
        <v>7</v>
      </c>
      <c r="F68" s="480" t="s">
        <v>1</v>
      </c>
      <c r="H68" s="483">
        <v>468</v>
      </c>
      <c r="I68" s="481" t="s">
        <v>454</v>
      </c>
      <c r="J68" s="488">
        <v>3</v>
      </c>
      <c r="K68" s="488"/>
      <c r="L68" s="488">
        <v>3</v>
      </c>
      <c r="M68" s="477"/>
      <c r="N68" s="499" t="s">
        <v>7</v>
      </c>
      <c r="O68" s="509">
        <v>467</v>
      </c>
      <c r="P68" s="501" t="s">
        <v>362</v>
      </c>
      <c r="Q68" s="502">
        <v>0</v>
      </c>
      <c r="R68" s="502"/>
      <c r="S68" s="502">
        <v>1</v>
      </c>
      <c r="T68" s="502">
        <v>0</v>
      </c>
      <c r="U68" s="502"/>
      <c r="V68" s="502">
        <v>2</v>
      </c>
      <c r="W68" s="502">
        <v>0</v>
      </c>
      <c r="X68" s="502">
        <v>2</v>
      </c>
      <c r="Y68" s="502">
        <v>0</v>
      </c>
      <c r="Z68" s="502">
        <v>3</v>
      </c>
      <c r="AA68" s="502">
        <v>0</v>
      </c>
      <c r="AB68" s="502">
        <v>0</v>
      </c>
      <c r="AC68" s="502">
        <v>0</v>
      </c>
      <c r="AD68" s="502">
        <v>0</v>
      </c>
      <c r="AE68" s="502">
        <v>1</v>
      </c>
      <c r="AF68" s="502">
        <v>0</v>
      </c>
      <c r="AG68" s="502">
        <v>0</v>
      </c>
      <c r="AH68" s="502">
        <v>0</v>
      </c>
      <c r="AI68" s="502"/>
      <c r="AJ68" s="502"/>
      <c r="AK68" s="502">
        <v>2</v>
      </c>
      <c r="AL68" s="502">
        <v>0</v>
      </c>
      <c r="AM68" s="502">
        <v>0</v>
      </c>
      <c r="AN68" s="502">
        <v>0</v>
      </c>
      <c r="AO68" s="502">
        <v>2</v>
      </c>
      <c r="AP68" s="502">
        <v>0</v>
      </c>
      <c r="AQ68" s="502">
        <v>0</v>
      </c>
      <c r="AR68" s="502">
        <v>0</v>
      </c>
      <c r="AS68" s="502">
        <v>3</v>
      </c>
      <c r="AT68" s="502">
        <v>0</v>
      </c>
      <c r="AU68" s="503">
        <f t="shared" si="0"/>
        <v>8</v>
      </c>
      <c r="AV68" s="503">
        <f t="shared" si="1"/>
        <v>8</v>
      </c>
      <c r="AW68" s="503">
        <f t="shared" si="2"/>
        <v>0</v>
      </c>
      <c r="AX68" s="507"/>
      <c r="BA68" s="477"/>
    </row>
    <row r="69" spans="2:53" s="475" customFormat="1" x14ac:dyDescent="0.2">
      <c r="B69" s="478">
        <v>43390.596134259256</v>
      </c>
      <c r="C69" s="479">
        <v>110</v>
      </c>
      <c r="D69" s="480" t="s">
        <v>376</v>
      </c>
      <c r="E69" s="481" t="s">
        <v>7</v>
      </c>
      <c r="F69" s="480" t="s">
        <v>1</v>
      </c>
      <c r="H69" s="483">
        <v>265</v>
      </c>
      <c r="I69" s="481" t="s">
        <v>636</v>
      </c>
      <c r="J69" s="488">
        <v>1</v>
      </c>
      <c r="K69" s="488"/>
      <c r="L69" s="488">
        <v>1</v>
      </c>
      <c r="M69" s="477"/>
      <c r="N69" s="499" t="s">
        <v>7</v>
      </c>
      <c r="O69" s="509">
        <v>97</v>
      </c>
      <c r="P69" s="501" t="s">
        <v>44</v>
      </c>
      <c r="Q69" s="502">
        <v>0</v>
      </c>
      <c r="R69" s="502"/>
      <c r="S69" s="502"/>
      <c r="T69" s="502">
        <v>0</v>
      </c>
      <c r="U69" s="502">
        <v>1</v>
      </c>
      <c r="V69" s="502"/>
      <c r="W69" s="511">
        <v>0</v>
      </c>
      <c r="X69" s="502">
        <v>1</v>
      </c>
      <c r="Y69" s="502">
        <v>3</v>
      </c>
      <c r="Z69" s="502">
        <v>3</v>
      </c>
      <c r="AA69" s="502">
        <v>0</v>
      </c>
      <c r="AB69" s="502">
        <v>0</v>
      </c>
      <c r="AC69" s="502">
        <v>0</v>
      </c>
      <c r="AD69" s="502">
        <v>0</v>
      </c>
      <c r="AE69" s="502">
        <v>0</v>
      </c>
      <c r="AF69" s="502">
        <v>0</v>
      </c>
      <c r="AG69" s="502">
        <v>0</v>
      </c>
      <c r="AH69" s="502">
        <v>0</v>
      </c>
      <c r="AI69" s="502">
        <v>0</v>
      </c>
      <c r="AJ69" s="502">
        <v>1</v>
      </c>
      <c r="AK69" s="502"/>
      <c r="AL69" s="502"/>
      <c r="AM69" s="511">
        <v>0</v>
      </c>
      <c r="AN69" s="511">
        <v>0</v>
      </c>
      <c r="AO69" s="502">
        <v>0</v>
      </c>
      <c r="AP69" s="502">
        <v>1</v>
      </c>
      <c r="AQ69" s="502">
        <v>0</v>
      </c>
      <c r="AR69" s="502">
        <v>3</v>
      </c>
      <c r="AS69" s="502">
        <v>1</v>
      </c>
      <c r="AT69" s="502">
        <v>2</v>
      </c>
      <c r="AU69" s="503">
        <f t="shared" si="0"/>
        <v>8</v>
      </c>
      <c r="AV69" s="503">
        <f t="shared" si="1"/>
        <v>1</v>
      </c>
      <c r="AW69" s="503">
        <f t="shared" si="2"/>
        <v>7</v>
      </c>
      <c r="AX69" s="507"/>
      <c r="BA69" s="477"/>
    </row>
    <row r="70" spans="2:53" s="475" customFormat="1" x14ac:dyDescent="0.2">
      <c r="B70" s="478">
        <v>43390.635729166665</v>
      </c>
      <c r="C70" s="479">
        <v>560</v>
      </c>
      <c r="D70" s="480" t="s">
        <v>725</v>
      </c>
      <c r="E70" s="481" t="s">
        <v>7</v>
      </c>
      <c r="F70" s="480" t="s">
        <v>2</v>
      </c>
      <c r="H70" s="483">
        <v>374</v>
      </c>
      <c r="I70" s="481" t="s">
        <v>738</v>
      </c>
      <c r="J70" s="488">
        <v>1</v>
      </c>
      <c r="K70" s="488"/>
      <c r="L70" s="488">
        <v>1</v>
      </c>
      <c r="M70" s="477"/>
      <c r="N70" s="509" t="s">
        <v>7</v>
      </c>
      <c r="O70" s="509">
        <v>504</v>
      </c>
      <c r="P70" s="501" t="s">
        <v>469</v>
      </c>
      <c r="Q70" s="502">
        <v>0</v>
      </c>
      <c r="R70" s="502">
        <v>3</v>
      </c>
      <c r="S70" s="502">
        <v>1</v>
      </c>
      <c r="T70" s="502">
        <v>0</v>
      </c>
      <c r="U70" s="502"/>
      <c r="V70" s="502">
        <v>3</v>
      </c>
      <c r="W70" s="502">
        <v>0</v>
      </c>
      <c r="X70" s="502">
        <v>0</v>
      </c>
      <c r="Y70" s="502">
        <v>0</v>
      </c>
      <c r="Z70" s="502">
        <v>0</v>
      </c>
      <c r="AA70" s="502">
        <v>0</v>
      </c>
      <c r="AB70" s="502">
        <v>0</v>
      </c>
      <c r="AC70" s="502">
        <v>2</v>
      </c>
      <c r="AD70" s="502">
        <v>1</v>
      </c>
      <c r="AE70" s="502">
        <v>1</v>
      </c>
      <c r="AF70" s="502">
        <v>0</v>
      </c>
      <c r="AG70" s="502">
        <v>0</v>
      </c>
      <c r="AH70" s="502">
        <v>0</v>
      </c>
      <c r="AI70" s="502"/>
      <c r="AJ70" s="502"/>
      <c r="AK70" s="502">
        <v>3</v>
      </c>
      <c r="AL70" s="502">
        <v>0</v>
      </c>
      <c r="AM70" s="502">
        <v>0</v>
      </c>
      <c r="AN70" s="502">
        <v>0</v>
      </c>
      <c r="AO70" s="502">
        <v>0</v>
      </c>
      <c r="AP70" s="502">
        <v>0</v>
      </c>
      <c r="AQ70" s="502">
        <v>0</v>
      </c>
      <c r="AR70" s="502">
        <v>0</v>
      </c>
      <c r="AS70" s="502">
        <v>0</v>
      </c>
      <c r="AT70" s="502">
        <v>0</v>
      </c>
      <c r="AU70" s="503">
        <f t="shared" si="0"/>
        <v>7</v>
      </c>
      <c r="AV70" s="503">
        <f t="shared" si="1"/>
        <v>6</v>
      </c>
      <c r="AW70" s="503">
        <f t="shared" si="2"/>
        <v>1</v>
      </c>
      <c r="AX70" s="507"/>
      <c r="BA70" s="477"/>
    </row>
    <row r="71" spans="2:53" s="475" customFormat="1" ht="25.5" x14ac:dyDescent="0.2">
      <c r="B71" s="478">
        <v>43390.664884259262</v>
      </c>
      <c r="C71" s="479">
        <v>184</v>
      </c>
      <c r="D71" s="480" t="s">
        <v>699</v>
      </c>
      <c r="E71" s="481" t="s">
        <v>41</v>
      </c>
      <c r="F71" s="480" t="s">
        <v>2</v>
      </c>
      <c r="H71" s="483">
        <v>257</v>
      </c>
      <c r="I71" s="481" t="s">
        <v>450</v>
      </c>
      <c r="J71" s="488">
        <v>1</v>
      </c>
      <c r="K71" s="488">
        <v>1</v>
      </c>
      <c r="L71" s="488">
        <v>2</v>
      </c>
      <c r="M71" s="477"/>
      <c r="N71" s="509" t="s">
        <v>17</v>
      </c>
      <c r="O71" s="509">
        <v>470</v>
      </c>
      <c r="P71" s="501" t="s">
        <v>416</v>
      </c>
      <c r="Q71" s="502">
        <v>0</v>
      </c>
      <c r="R71" s="502">
        <v>1</v>
      </c>
      <c r="S71" s="502">
        <v>1</v>
      </c>
      <c r="T71" s="502">
        <v>1</v>
      </c>
      <c r="U71" s="502">
        <v>2</v>
      </c>
      <c r="V71" s="502"/>
      <c r="W71" s="502">
        <v>0</v>
      </c>
      <c r="X71" s="502">
        <v>1</v>
      </c>
      <c r="Y71" s="502">
        <v>0</v>
      </c>
      <c r="Z71" s="502">
        <v>1</v>
      </c>
      <c r="AA71" s="502">
        <v>0</v>
      </c>
      <c r="AB71" s="502">
        <v>0</v>
      </c>
      <c r="AC71" s="502">
        <v>1</v>
      </c>
      <c r="AD71" s="502">
        <v>0</v>
      </c>
      <c r="AE71" s="502">
        <v>0</v>
      </c>
      <c r="AF71" s="502">
        <v>1</v>
      </c>
      <c r="AG71" s="502">
        <v>1</v>
      </c>
      <c r="AH71" s="502">
        <v>0</v>
      </c>
      <c r="AI71" s="502">
        <v>0</v>
      </c>
      <c r="AJ71" s="502">
        <v>2</v>
      </c>
      <c r="AK71" s="502"/>
      <c r="AL71" s="502"/>
      <c r="AM71" s="502">
        <v>0</v>
      </c>
      <c r="AN71" s="502">
        <v>0</v>
      </c>
      <c r="AO71" s="502">
        <v>0</v>
      </c>
      <c r="AP71" s="502">
        <v>1</v>
      </c>
      <c r="AQ71" s="502">
        <v>0</v>
      </c>
      <c r="AR71" s="502">
        <v>0</v>
      </c>
      <c r="AS71" s="502">
        <v>1</v>
      </c>
      <c r="AT71" s="502">
        <v>0</v>
      </c>
      <c r="AU71" s="503">
        <f t="shared" si="0"/>
        <v>7</v>
      </c>
      <c r="AV71" s="503">
        <f t="shared" si="1"/>
        <v>3</v>
      </c>
      <c r="AW71" s="503">
        <f t="shared" si="2"/>
        <v>4</v>
      </c>
      <c r="AX71" s="507"/>
      <c r="BA71" s="477"/>
    </row>
    <row r="72" spans="2:53" s="475" customFormat="1" x14ac:dyDescent="0.2">
      <c r="B72" s="478">
        <v>43390.666076388887</v>
      </c>
      <c r="C72" s="479">
        <v>184</v>
      </c>
      <c r="D72" s="480" t="s">
        <v>699</v>
      </c>
      <c r="E72" s="481" t="s">
        <v>41</v>
      </c>
      <c r="F72" s="480" t="s">
        <v>2</v>
      </c>
      <c r="H72" s="483">
        <v>185</v>
      </c>
      <c r="I72" s="481" t="s">
        <v>739</v>
      </c>
      <c r="J72" s="488">
        <v>1</v>
      </c>
      <c r="K72" s="488"/>
      <c r="L72" s="488">
        <v>1</v>
      </c>
      <c r="M72" s="477"/>
      <c r="N72" s="509" t="s">
        <v>7</v>
      </c>
      <c r="O72" s="509">
        <v>229</v>
      </c>
      <c r="P72" s="501" t="s">
        <v>156</v>
      </c>
      <c r="Q72" s="502">
        <v>1</v>
      </c>
      <c r="R72" s="502"/>
      <c r="S72" s="502"/>
      <c r="T72" s="502">
        <v>1</v>
      </c>
      <c r="U72" s="502">
        <v>1</v>
      </c>
      <c r="V72" s="502">
        <v>1</v>
      </c>
      <c r="W72" s="502">
        <v>1</v>
      </c>
      <c r="X72" s="502">
        <v>0</v>
      </c>
      <c r="Y72" s="502">
        <v>0</v>
      </c>
      <c r="Z72" s="502">
        <v>2</v>
      </c>
      <c r="AA72" s="502">
        <v>0</v>
      </c>
      <c r="AB72" s="502">
        <v>1</v>
      </c>
      <c r="AC72" s="502">
        <v>0</v>
      </c>
      <c r="AD72" s="502">
        <v>0</v>
      </c>
      <c r="AE72" s="502">
        <v>0</v>
      </c>
      <c r="AF72" s="502">
        <v>0</v>
      </c>
      <c r="AG72" s="502">
        <v>0</v>
      </c>
      <c r="AH72" s="502">
        <v>1</v>
      </c>
      <c r="AI72" s="502">
        <v>0</v>
      </c>
      <c r="AJ72" s="502">
        <v>1</v>
      </c>
      <c r="AK72" s="502">
        <v>0</v>
      </c>
      <c r="AL72" s="502">
        <v>1</v>
      </c>
      <c r="AM72" s="502">
        <v>0</v>
      </c>
      <c r="AN72" s="502">
        <v>1</v>
      </c>
      <c r="AO72" s="502">
        <v>0</v>
      </c>
      <c r="AP72" s="502">
        <v>0</v>
      </c>
      <c r="AQ72" s="502">
        <v>0</v>
      </c>
      <c r="AR72" s="502">
        <v>0</v>
      </c>
      <c r="AS72" s="502">
        <v>0</v>
      </c>
      <c r="AT72" s="502">
        <v>2</v>
      </c>
      <c r="AU72" s="503">
        <f t="shared" si="0"/>
        <v>7</v>
      </c>
      <c r="AV72" s="503">
        <f t="shared" si="1"/>
        <v>0</v>
      </c>
      <c r="AW72" s="503">
        <f t="shared" si="2"/>
        <v>7</v>
      </c>
      <c r="AX72" s="507"/>
      <c r="BA72" s="477"/>
    </row>
    <row r="73" spans="2:53" s="475" customFormat="1" x14ac:dyDescent="0.2">
      <c r="B73" s="478">
        <v>43390.788703703707</v>
      </c>
      <c r="C73" s="479">
        <v>556</v>
      </c>
      <c r="D73" s="480" t="s">
        <v>702</v>
      </c>
      <c r="E73" s="481" t="s">
        <v>34</v>
      </c>
      <c r="F73" s="480" t="s">
        <v>2</v>
      </c>
      <c r="H73" s="483">
        <v>308</v>
      </c>
      <c r="I73" s="481" t="s">
        <v>637</v>
      </c>
      <c r="J73" s="488">
        <v>1</v>
      </c>
      <c r="K73" s="488"/>
      <c r="L73" s="488">
        <v>1</v>
      </c>
      <c r="M73" s="477"/>
      <c r="N73" s="499" t="s">
        <v>34</v>
      </c>
      <c r="O73" s="500">
        <v>175</v>
      </c>
      <c r="P73" s="501" t="s">
        <v>35</v>
      </c>
      <c r="Q73" s="502">
        <v>0</v>
      </c>
      <c r="R73" s="502">
        <v>1</v>
      </c>
      <c r="S73" s="502"/>
      <c r="T73" s="502">
        <v>3</v>
      </c>
      <c r="U73" s="502"/>
      <c r="V73" s="502"/>
      <c r="W73" s="502">
        <v>0</v>
      </c>
      <c r="X73" s="502">
        <v>0</v>
      </c>
      <c r="Y73" s="502">
        <v>1</v>
      </c>
      <c r="Z73" s="502">
        <v>2</v>
      </c>
      <c r="AA73" s="502">
        <v>0</v>
      </c>
      <c r="AB73" s="502">
        <v>0</v>
      </c>
      <c r="AC73" s="502">
        <v>1</v>
      </c>
      <c r="AD73" s="502">
        <v>0</v>
      </c>
      <c r="AE73" s="502">
        <v>0</v>
      </c>
      <c r="AF73" s="502">
        <v>0</v>
      </c>
      <c r="AG73" s="502">
        <v>2</v>
      </c>
      <c r="AH73" s="502">
        <v>1</v>
      </c>
      <c r="AI73" s="502"/>
      <c r="AJ73" s="502"/>
      <c r="AK73" s="502"/>
      <c r="AL73" s="502"/>
      <c r="AM73" s="502">
        <v>0</v>
      </c>
      <c r="AN73" s="502">
        <v>0</v>
      </c>
      <c r="AO73" s="502">
        <v>0</v>
      </c>
      <c r="AP73" s="502">
        <v>0</v>
      </c>
      <c r="AQ73" s="502">
        <v>0</v>
      </c>
      <c r="AR73" s="502">
        <v>1</v>
      </c>
      <c r="AS73" s="502">
        <v>0</v>
      </c>
      <c r="AT73" s="502">
        <v>2</v>
      </c>
      <c r="AU73" s="503">
        <f t="shared" si="0"/>
        <v>7</v>
      </c>
      <c r="AV73" s="503">
        <f t="shared" si="1"/>
        <v>3</v>
      </c>
      <c r="AW73" s="503">
        <f t="shared" si="2"/>
        <v>4</v>
      </c>
      <c r="AX73" s="507"/>
      <c r="BA73" s="477"/>
    </row>
    <row r="74" spans="2:53" s="475" customFormat="1" x14ac:dyDescent="0.2">
      <c r="B74" s="478">
        <v>43390.814895833333</v>
      </c>
      <c r="C74" s="479">
        <v>374</v>
      </c>
      <c r="D74" s="480" t="s">
        <v>738</v>
      </c>
      <c r="E74" s="481" t="s">
        <v>7</v>
      </c>
      <c r="F74" s="480" t="s">
        <v>2</v>
      </c>
      <c r="H74" s="483">
        <v>133</v>
      </c>
      <c r="I74" s="481" t="s">
        <v>740</v>
      </c>
      <c r="J74" s="488"/>
      <c r="K74" s="488">
        <v>1</v>
      </c>
      <c r="L74" s="488">
        <v>1</v>
      </c>
      <c r="M74" s="477"/>
      <c r="N74" s="509" t="s">
        <v>7</v>
      </c>
      <c r="O74" s="509">
        <v>261</v>
      </c>
      <c r="P74" s="501" t="s">
        <v>149</v>
      </c>
      <c r="Q74" s="502">
        <v>0</v>
      </c>
      <c r="R74" s="502"/>
      <c r="S74" s="502"/>
      <c r="T74" s="502">
        <v>0</v>
      </c>
      <c r="U74" s="502">
        <v>1</v>
      </c>
      <c r="V74" s="502"/>
      <c r="W74" s="511">
        <v>0</v>
      </c>
      <c r="X74" s="502">
        <v>1</v>
      </c>
      <c r="Y74" s="502">
        <v>3</v>
      </c>
      <c r="Z74" s="502">
        <v>2</v>
      </c>
      <c r="AA74" s="502">
        <v>0</v>
      </c>
      <c r="AB74" s="502">
        <v>0</v>
      </c>
      <c r="AC74" s="502">
        <v>0</v>
      </c>
      <c r="AD74" s="502">
        <v>0</v>
      </c>
      <c r="AE74" s="502">
        <v>0</v>
      </c>
      <c r="AF74" s="502">
        <v>0</v>
      </c>
      <c r="AG74" s="502">
        <v>0</v>
      </c>
      <c r="AH74" s="502">
        <v>0</v>
      </c>
      <c r="AI74" s="502">
        <v>0</v>
      </c>
      <c r="AJ74" s="502">
        <v>1</v>
      </c>
      <c r="AK74" s="502"/>
      <c r="AL74" s="502"/>
      <c r="AM74" s="511">
        <v>0</v>
      </c>
      <c r="AN74" s="511">
        <v>0</v>
      </c>
      <c r="AO74" s="502">
        <v>0</v>
      </c>
      <c r="AP74" s="502">
        <v>1</v>
      </c>
      <c r="AQ74" s="502">
        <v>0</v>
      </c>
      <c r="AR74" s="502">
        <v>3</v>
      </c>
      <c r="AS74" s="502">
        <v>0</v>
      </c>
      <c r="AT74" s="502">
        <v>2</v>
      </c>
      <c r="AU74" s="503">
        <f t="shared" si="0"/>
        <v>7</v>
      </c>
      <c r="AV74" s="503">
        <f t="shared" si="1"/>
        <v>0</v>
      </c>
      <c r="AW74" s="503">
        <f t="shared" si="2"/>
        <v>7</v>
      </c>
      <c r="AX74" s="507"/>
      <c r="BA74" s="477"/>
    </row>
    <row r="75" spans="2:53" s="475" customFormat="1" x14ac:dyDescent="0.2">
      <c r="B75" s="478">
        <v>43390.832384259258</v>
      </c>
      <c r="C75" s="479">
        <v>257</v>
      </c>
      <c r="D75" s="480" t="s">
        <v>450</v>
      </c>
      <c r="E75" s="481" t="s">
        <v>29</v>
      </c>
      <c r="F75" s="480" t="s">
        <v>2</v>
      </c>
      <c r="H75" s="483">
        <v>517</v>
      </c>
      <c r="I75" s="481" t="s">
        <v>741</v>
      </c>
      <c r="J75" s="488"/>
      <c r="K75" s="488">
        <v>1</v>
      </c>
      <c r="L75" s="488">
        <v>1</v>
      </c>
      <c r="M75" s="477"/>
      <c r="N75" s="509" t="s">
        <v>34</v>
      </c>
      <c r="O75" s="509">
        <v>513</v>
      </c>
      <c r="P75" s="501" t="s">
        <v>485</v>
      </c>
      <c r="Q75" s="502">
        <v>0</v>
      </c>
      <c r="R75" s="502"/>
      <c r="S75" s="502"/>
      <c r="T75" s="502">
        <v>0</v>
      </c>
      <c r="U75" s="502"/>
      <c r="V75" s="502">
        <v>1</v>
      </c>
      <c r="W75" s="511">
        <v>0</v>
      </c>
      <c r="X75" s="502">
        <v>0</v>
      </c>
      <c r="Y75" s="502">
        <v>0</v>
      </c>
      <c r="Z75" s="502">
        <v>6</v>
      </c>
      <c r="AA75" s="502">
        <v>0</v>
      </c>
      <c r="AB75" s="502">
        <v>0</v>
      </c>
      <c r="AC75" s="502">
        <v>0</v>
      </c>
      <c r="AD75" s="502">
        <v>0</v>
      </c>
      <c r="AE75" s="502">
        <v>0</v>
      </c>
      <c r="AF75" s="502">
        <v>0</v>
      </c>
      <c r="AG75" s="502">
        <v>0</v>
      </c>
      <c r="AH75" s="502">
        <v>0</v>
      </c>
      <c r="AI75" s="502"/>
      <c r="AJ75" s="502"/>
      <c r="AK75" s="502">
        <v>0</v>
      </c>
      <c r="AL75" s="502">
        <v>1</v>
      </c>
      <c r="AM75" s="511">
        <v>0</v>
      </c>
      <c r="AN75" s="511">
        <v>0</v>
      </c>
      <c r="AO75" s="502">
        <v>0</v>
      </c>
      <c r="AP75" s="502">
        <v>0</v>
      </c>
      <c r="AQ75" s="502">
        <v>0</v>
      </c>
      <c r="AR75" s="502">
        <v>0</v>
      </c>
      <c r="AS75" s="502">
        <v>1</v>
      </c>
      <c r="AT75" s="502">
        <v>5</v>
      </c>
      <c r="AU75" s="503">
        <f t="shared" si="0"/>
        <v>7</v>
      </c>
      <c r="AV75" s="503">
        <f t="shared" si="1"/>
        <v>1</v>
      </c>
      <c r="AW75" s="503">
        <f t="shared" si="2"/>
        <v>6</v>
      </c>
      <c r="AX75" s="507"/>
      <c r="BA75" s="477"/>
    </row>
    <row r="76" spans="2:53" s="475" customFormat="1" x14ac:dyDescent="0.2">
      <c r="B76" s="478">
        <v>43390.882615740738</v>
      </c>
      <c r="C76" s="479">
        <v>455</v>
      </c>
      <c r="D76" s="480" t="s">
        <v>646</v>
      </c>
      <c r="E76" s="481" t="s">
        <v>183</v>
      </c>
      <c r="F76" s="480" t="s">
        <v>2</v>
      </c>
      <c r="H76" s="483">
        <v>554</v>
      </c>
      <c r="I76" s="481" t="s">
        <v>634</v>
      </c>
      <c r="J76" s="488">
        <v>2</v>
      </c>
      <c r="K76" s="488"/>
      <c r="L76" s="488">
        <v>2</v>
      </c>
      <c r="M76" s="477"/>
      <c r="N76" s="509" t="s">
        <v>75</v>
      </c>
      <c r="O76" s="509">
        <v>201</v>
      </c>
      <c r="P76" s="501" t="s">
        <v>177</v>
      </c>
      <c r="Q76" s="502">
        <v>1</v>
      </c>
      <c r="R76" s="502">
        <v>1</v>
      </c>
      <c r="S76" s="502"/>
      <c r="T76" s="502">
        <v>1</v>
      </c>
      <c r="U76" s="502">
        <v>1</v>
      </c>
      <c r="V76" s="502">
        <v>1</v>
      </c>
      <c r="W76" s="502">
        <v>1</v>
      </c>
      <c r="X76" s="502">
        <v>0</v>
      </c>
      <c r="Y76" s="502">
        <v>0</v>
      </c>
      <c r="Z76" s="502">
        <v>0</v>
      </c>
      <c r="AA76" s="502">
        <v>0</v>
      </c>
      <c r="AB76" s="502">
        <v>1</v>
      </c>
      <c r="AC76" s="502">
        <v>0</v>
      </c>
      <c r="AD76" s="502">
        <v>1</v>
      </c>
      <c r="AE76" s="502">
        <v>0</v>
      </c>
      <c r="AF76" s="502">
        <v>0</v>
      </c>
      <c r="AG76" s="502">
        <v>1</v>
      </c>
      <c r="AH76" s="502">
        <v>0</v>
      </c>
      <c r="AI76" s="502">
        <v>0</v>
      </c>
      <c r="AJ76" s="502">
        <v>1</v>
      </c>
      <c r="AK76" s="502">
        <v>0</v>
      </c>
      <c r="AL76" s="502">
        <v>1</v>
      </c>
      <c r="AM76" s="502">
        <v>0</v>
      </c>
      <c r="AN76" s="502">
        <v>1</v>
      </c>
      <c r="AO76" s="502">
        <v>0</v>
      </c>
      <c r="AP76" s="502">
        <v>0</v>
      </c>
      <c r="AQ76" s="502">
        <v>0</v>
      </c>
      <c r="AR76" s="502">
        <v>0</v>
      </c>
      <c r="AS76" s="502">
        <v>0</v>
      </c>
      <c r="AT76" s="502">
        <v>0</v>
      </c>
      <c r="AU76" s="503">
        <f t="shared" si="0"/>
        <v>6</v>
      </c>
      <c r="AV76" s="503">
        <f t="shared" si="1"/>
        <v>1</v>
      </c>
      <c r="AW76" s="503">
        <f t="shared" si="2"/>
        <v>5</v>
      </c>
      <c r="AX76" s="507"/>
      <c r="BA76" s="477"/>
    </row>
    <row r="77" spans="2:53" s="475" customFormat="1" x14ac:dyDescent="0.2">
      <c r="B77" s="478">
        <v>43390.909467592595</v>
      </c>
      <c r="C77" s="479">
        <v>459</v>
      </c>
      <c r="D77" s="480" t="s">
        <v>696</v>
      </c>
      <c r="E77" s="481" t="s">
        <v>343</v>
      </c>
      <c r="F77" s="480" t="s">
        <v>1</v>
      </c>
      <c r="H77" s="483">
        <v>513</v>
      </c>
      <c r="I77" s="481" t="s">
        <v>742</v>
      </c>
      <c r="J77" s="488">
        <v>1</v>
      </c>
      <c r="K77" s="488">
        <v>5</v>
      </c>
      <c r="L77" s="488">
        <v>6</v>
      </c>
      <c r="M77" s="477"/>
      <c r="N77" s="499" t="s">
        <v>7</v>
      </c>
      <c r="O77" s="500">
        <v>186</v>
      </c>
      <c r="P77" s="501" t="s">
        <v>33</v>
      </c>
      <c r="Q77" s="502">
        <v>0</v>
      </c>
      <c r="R77" s="502"/>
      <c r="S77" s="502"/>
      <c r="T77" s="502">
        <v>2</v>
      </c>
      <c r="U77" s="502">
        <v>3</v>
      </c>
      <c r="V77" s="502"/>
      <c r="W77" s="502">
        <v>0</v>
      </c>
      <c r="X77" s="502">
        <v>0</v>
      </c>
      <c r="Y77" s="502">
        <v>1</v>
      </c>
      <c r="Z77" s="502">
        <v>0</v>
      </c>
      <c r="AA77" s="502">
        <v>0</v>
      </c>
      <c r="AB77" s="502">
        <v>0</v>
      </c>
      <c r="AC77" s="502">
        <v>0</v>
      </c>
      <c r="AD77" s="502">
        <v>0</v>
      </c>
      <c r="AE77" s="502">
        <v>0</v>
      </c>
      <c r="AF77" s="502">
        <v>0</v>
      </c>
      <c r="AG77" s="502">
        <v>1</v>
      </c>
      <c r="AH77" s="502">
        <v>1</v>
      </c>
      <c r="AI77" s="502">
        <v>0</v>
      </c>
      <c r="AJ77" s="502">
        <v>3</v>
      </c>
      <c r="AK77" s="502"/>
      <c r="AL77" s="502"/>
      <c r="AM77" s="502">
        <v>0</v>
      </c>
      <c r="AN77" s="502">
        <v>0</v>
      </c>
      <c r="AO77" s="502">
        <v>0</v>
      </c>
      <c r="AP77" s="502">
        <v>0</v>
      </c>
      <c r="AQ77" s="502">
        <v>0</v>
      </c>
      <c r="AR77" s="502">
        <v>1</v>
      </c>
      <c r="AS77" s="502">
        <v>0</v>
      </c>
      <c r="AT77" s="502">
        <v>0</v>
      </c>
      <c r="AU77" s="503">
        <f t="shared" si="0"/>
        <v>6</v>
      </c>
      <c r="AV77" s="503">
        <f t="shared" si="1"/>
        <v>1</v>
      </c>
      <c r="AW77" s="503">
        <f t="shared" si="2"/>
        <v>5</v>
      </c>
      <c r="AX77" s="507"/>
      <c r="BA77" s="477"/>
    </row>
    <row r="78" spans="2:53" s="475" customFormat="1" x14ac:dyDescent="0.2">
      <c r="B78" s="478">
        <v>43390.952152777776</v>
      </c>
      <c r="C78" s="479">
        <v>185</v>
      </c>
      <c r="D78" s="480" t="s">
        <v>739</v>
      </c>
      <c r="E78" s="481" t="s">
        <v>17</v>
      </c>
      <c r="F78" s="480" t="s">
        <v>2</v>
      </c>
      <c r="H78" s="483">
        <v>521</v>
      </c>
      <c r="I78" s="481" t="s">
        <v>743</v>
      </c>
      <c r="J78" s="488"/>
      <c r="K78" s="488">
        <v>1</v>
      </c>
      <c r="L78" s="488">
        <v>1</v>
      </c>
      <c r="M78" s="477"/>
      <c r="N78" s="509" t="s">
        <v>7</v>
      </c>
      <c r="O78" s="509">
        <v>496</v>
      </c>
      <c r="P78" s="501" t="s">
        <v>414</v>
      </c>
      <c r="Q78" s="502">
        <v>1</v>
      </c>
      <c r="R78" s="502">
        <v>1</v>
      </c>
      <c r="S78" s="502">
        <v>1</v>
      </c>
      <c r="T78" s="502">
        <v>1</v>
      </c>
      <c r="U78" s="502"/>
      <c r="V78" s="502"/>
      <c r="W78" s="502">
        <v>0</v>
      </c>
      <c r="X78" s="502">
        <v>1</v>
      </c>
      <c r="Y78" s="502">
        <v>1</v>
      </c>
      <c r="Z78" s="502">
        <v>0</v>
      </c>
      <c r="AA78" s="502">
        <v>0</v>
      </c>
      <c r="AB78" s="502">
        <v>1</v>
      </c>
      <c r="AC78" s="502">
        <v>1</v>
      </c>
      <c r="AD78" s="502">
        <v>0</v>
      </c>
      <c r="AE78" s="502">
        <v>1</v>
      </c>
      <c r="AF78" s="502">
        <v>0</v>
      </c>
      <c r="AG78" s="502">
        <v>1</v>
      </c>
      <c r="AH78" s="502">
        <v>0</v>
      </c>
      <c r="AI78" s="502"/>
      <c r="AJ78" s="502"/>
      <c r="AK78" s="502"/>
      <c r="AL78" s="502"/>
      <c r="AM78" s="502">
        <v>0</v>
      </c>
      <c r="AN78" s="502">
        <v>0</v>
      </c>
      <c r="AO78" s="502">
        <v>1</v>
      </c>
      <c r="AP78" s="502">
        <v>0</v>
      </c>
      <c r="AQ78" s="502">
        <v>1</v>
      </c>
      <c r="AR78" s="502">
        <v>0</v>
      </c>
      <c r="AS78" s="502">
        <v>0</v>
      </c>
      <c r="AT78" s="502">
        <v>0</v>
      </c>
      <c r="AU78" s="503">
        <f t="shared" si="0"/>
        <v>6</v>
      </c>
      <c r="AV78" s="503">
        <f t="shared" si="1"/>
        <v>5</v>
      </c>
      <c r="AW78" s="503">
        <f t="shared" si="2"/>
        <v>1</v>
      </c>
      <c r="AX78" s="507"/>
      <c r="BA78" s="477"/>
    </row>
    <row r="79" spans="2:53" s="475" customFormat="1" x14ac:dyDescent="0.2">
      <c r="B79" s="478">
        <v>43390.994074074071</v>
      </c>
      <c r="C79" s="479">
        <v>458</v>
      </c>
      <c r="D79" s="480" t="s">
        <v>628</v>
      </c>
      <c r="E79" s="481" t="s">
        <v>343</v>
      </c>
      <c r="F79" s="480" t="s">
        <v>1</v>
      </c>
      <c r="H79" s="483">
        <v>470</v>
      </c>
      <c r="I79" s="481" t="s">
        <v>744</v>
      </c>
      <c r="J79" s="488">
        <v>1</v>
      </c>
      <c r="K79" s="488"/>
      <c r="L79" s="488">
        <v>1</v>
      </c>
      <c r="M79" s="477"/>
      <c r="N79" s="509" t="s">
        <v>39</v>
      </c>
      <c r="O79" s="509">
        <v>258</v>
      </c>
      <c r="P79" s="501" t="s">
        <v>165</v>
      </c>
      <c r="Q79" s="502">
        <v>0</v>
      </c>
      <c r="R79" s="502"/>
      <c r="S79" s="502">
        <v>1</v>
      </c>
      <c r="T79" s="502">
        <v>0</v>
      </c>
      <c r="U79" s="502"/>
      <c r="V79" s="502">
        <v>1</v>
      </c>
      <c r="W79" s="502">
        <v>0</v>
      </c>
      <c r="X79" s="502">
        <v>3</v>
      </c>
      <c r="Y79" s="502">
        <v>1</v>
      </c>
      <c r="Z79" s="502">
        <v>0</v>
      </c>
      <c r="AA79" s="502">
        <v>0</v>
      </c>
      <c r="AB79" s="502">
        <v>0</v>
      </c>
      <c r="AC79" s="502">
        <v>0</v>
      </c>
      <c r="AD79" s="502">
        <v>0</v>
      </c>
      <c r="AE79" s="502">
        <v>0</v>
      </c>
      <c r="AF79" s="502">
        <v>1</v>
      </c>
      <c r="AG79" s="502">
        <v>0</v>
      </c>
      <c r="AH79" s="502">
        <v>0</v>
      </c>
      <c r="AI79" s="502"/>
      <c r="AJ79" s="502"/>
      <c r="AK79" s="502">
        <v>0</v>
      </c>
      <c r="AL79" s="502">
        <v>1</v>
      </c>
      <c r="AM79" s="502">
        <v>0</v>
      </c>
      <c r="AN79" s="502">
        <v>0</v>
      </c>
      <c r="AO79" s="502">
        <v>0</v>
      </c>
      <c r="AP79" s="502">
        <v>3</v>
      </c>
      <c r="AQ79" s="502">
        <v>0</v>
      </c>
      <c r="AR79" s="502">
        <v>1</v>
      </c>
      <c r="AS79" s="502">
        <v>0</v>
      </c>
      <c r="AT79" s="502">
        <v>0</v>
      </c>
      <c r="AU79" s="503">
        <f t="shared" si="0"/>
        <v>6</v>
      </c>
      <c r="AV79" s="503">
        <f t="shared" si="1"/>
        <v>0</v>
      </c>
      <c r="AW79" s="503">
        <f t="shared" si="2"/>
        <v>6</v>
      </c>
      <c r="AX79" s="507"/>
      <c r="BA79" s="477"/>
    </row>
    <row r="80" spans="2:53" s="475" customFormat="1" x14ac:dyDescent="0.2">
      <c r="B80" s="478">
        <v>43391.017199074071</v>
      </c>
      <c r="C80" s="479">
        <v>458</v>
      </c>
      <c r="D80" s="480" t="s">
        <v>628</v>
      </c>
      <c r="E80" s="481" t="s">
        <v>343</v>
      </c>
      <c r="F80" s="480" t="s">
        <v>1</v>
      </c>
      <c r="H80" s="483">
        <v>389</v>
      </c>
      <c r="I80" s="481" t="s">
        <v>745</v>
      </c>
      <c r="J80" s="488"/>
      <c r="K80" s="488">
        <v>1</v>
      </c>
      <c r="L80" s="488">
        <v>1</v>
      </c>
      <c r="M80" s="477"/>
      <c r="N80" s="509" t="s">
        <v>7</v>
      </c>
      <c r="O80" s="509">
        <v>389</v>
      </c>
      <c r="P80" s="501" t="s">
        <v>101</v>
      </c>
      <c r="Q80" s="502">
        <v>1</v>
      </c>
      <c r="R80" s="502">
        <v>2</v>
      </c>
      <c r="S80" s="502"/>
      <c r="T80" s="502">
        <v>0</v>
      </c>
      <c r="U80" s="502"/>
      <c r="V80" s="502"/>
      <c r="W80" s="502">
        <v>2</v>
      </c>
      <c r="X80" s="502">
        <v>0</v>
      </c>
      <c r="Y80" s="502">
        <v>0</v>
      </c>
      <c r="Z80" s="502">
        <v>1</v>
      </c>
      <c r="AA80" s="502">
        <v>0</v>
      </c>
      <c r="AB80" s="502">
        <v>1</v>
      </c>
      <c r="AC80" s="502">
        <v>0</v>
      </c>
      <c r="AD80" s="502">
        <v>2</v>
      </c>
      <c r="AE80" s="502">
        <v>0</v>
      </c>
      <c r="AF80" s="502">
        <v>0</v>
      </c>
      <c r="AG80" s="502">
        <v>0</v>
      </c>
      <c r="AH80" s="502">
        <v>0</v>
      </c>
      <c r="AI80" s="502"/>
      <c r="AJ80" s="502"/>
      <c r="AK80" s="502"/>
      <c r="AL80" s="502"/>
      <c r="AM80" s="502">
        <v>1</v>
      </c>
      <c r="AN80" s="502">
        <v>1</v>
      </c>
      <c r="AO80" s="502">
        <v>0</v>
      </c>
      <c r="AP80" s="502">
        <v>0</v>
      </c>
      <c r="AQ80" s="502">
        <v>0</v>
      </c>
      <c r="AR80" s="502">
        <v>0</v>
      </c>
      <c r="AS80" s="502">
        <v>0</v>
      </c>
      <c r="AT80" s="502">
        <v>1</v>
      </c>
      <c r="AU80" s="503">
        <f t="shared" si="0"/>
        <v>6</v>
      </c>
      <c r="AV80" s="503">
        <f t="shared" si="1"/>
        <v>1</v>
      </c>
      <c r="AW80" s="503">
        <f t="shared" si="2"/>
        <v>5</v>
      </c>
      <c r="AX80" s="507"/>
      <c r="BA80" s="477"/>
    </row>
    <row r="81" spans="2:53" s="475" customFormat="1" x14ac:dyDescent="0.2">
      <c r="B81" s="478">
        <v>43391.080879629626</v>
      </c>
      <c r="C81" s="479">
        <v>226</v>
      </c>
      <c r="D81" s="480" t="s">
        <v>386</v>
      </c>
      <c r="E81" s="481" t="s">
        <v>7</v>
      </c>
      <c r="F81" s="480" t="s">
        <v>2</v>
      </c>
      <c r="H81" s="483">
        <v>229</v>
      </c>
      <c r="I81" s="481" t="s">
        <v>651</v>
      </c>
      <c r="J81" s="488"/>
      <c r="K81" s="488">
        <v>2</v>
      </c>
      <c r="L81" s="488">
        <v>2</v>
      </c>
      <c r="M81" s="477"/>
      <c r="N81" s="510" t="s">
        <v>193</v>
      </c>
      <c r="O81" s="510">
        <v>561</v>
      </c>
      <c r="P81" s="510" t="s">
        <v>692</v>
      </c>
      <c r="Q81" s="503">
        <v>0</v>
      </c>
      <c r="R81" s="503">
        <v>0</v>
      </c>
      <c r="S81" s="503">
        <v>0</v>
      </c>
      <c r="T81" s="503">
        <v>0</v>
      </c>
      <c r="U81" s="503">
        <v>0</v>
      </c>
      <c r="V81" s="503">
        <v>0</v>
      </c>
      <c r="W81" s="503">
        <v>0</v>
      </c>
      <c r="X81" s="503">
        <v>0</v>
      </c>
      <c r="Y81" s="502">
        <v>3</v>
      </c>
      <c r="Z81" s="502">
        <v>3</v>
      </c>
      <c r="AA81" s="503">
        <v>0</v>
      </c>
      <c r="AB81" s="503">
        <v>0</v>
      </c>
      <c r="AC81" s="503">
        <v>0</v>
      </c>
      <c r="AD81" s="503">
        <v>0</v>
      </c>
      <c r="AE81" s="503">
        <v>0</v>
      </c>
      <c r="AF81" s="503">
        <v>0</v>
      </c>
      <c r="AG81" s="503">
        <v>0</v>
      </c>
      <c r="AH81" s="503">
        <v>0</v>
      </c>
      <c r="AI81" s="503">
        <v>0</v>
      </c>
      <c r="AJ81" s="503">
        <v>0</v>
      </c>
      <c r="AK81" s="503">
        <v>0</v>
      </c>
      <c r="AL81" s="503">
        <v>0</v>
      </c>
      <c r="AM81" s="503">
        <v>0</v>
      </c>
      <c r="AN81" s="503">
        <v>0</v>
      </c>
      <c r="AO81" s="503">
        <v>0</v>
      </c>
      <c r="AP81" s="503">
        <v>0</v>
      </c>
      <c r="AQ81" s="502">
        <v>1</v>
      </c>
      <c r="AR81" s="502">
        <v>2</v>
      </c>
      <c r="AS81" s="502">
        <v>1</v>
      </c>
      <c r="AT81" s="502">
        <v>2</v>
      </c>
      <c r="AU81" s="503">
        <f t="shared" ref="AU81:AU144" si="3">+SUM(Q81:Z81)</f>
        <v>6</v>
      </c>
      <c r="AV81" s="503">
        <f t="shared" ref="AV81:AV144" si="4">+AA81+AC81+AE81+AG81+AI81+AK81+AM81+AO81+AQ81+AS81</f>
        <v>2</v>
      </c>
      <c r="AW81" s="503">
        <f t="shared" ref="AW81:AW144" si="5">+AB81+AD81+AF81+AH81+AJ81+AL81+AN81+AP81+AR81+AT81</f>
        <v>4</v>
      </c>
      <c r="AX81" s="507"/>
      <c r="BA81" s="477"/>
    </row>
    <row r="82" spans="2:53" s="475" customFormat="1" x14ac:dyDescent="0.2">
      <c r="B82" s="478">
        <v>43391.084120370368</v>
      </c>
      <c r="C82" s="479">
        <v>226</v>
      </c>
      <c r="D82" s="480" t="s">
        <v>386</v>
      </c>
      <c r="E82" s="481" t="s">
        <v>7</v>
      </c>
      <c r="F82" s="480" t="s">
        <v>2</v>
      </c>
      <c r="H82" s="483">
        <v>409</v>
      </c>
      <c r="I82" s="481" t="s">
        <v>652</v>
      </c>
      <c r="J82" s="488"/>
      <c r="K82" s="488">
        <v>1</v>
      </c>
      <c r="L82" s="488">
        <v>1</v>
      </c>
      <c r="M82" s="477"/>
      <c r="N82" s="510" t="s">
        <v>7</v>
      </c>
      <c r="O82" s="510">
        <v>560</v>
      </c>
      <c r="P82" s="510" t="s">
        <v>716</v>
      </c>
      <c r="Q82" s="503">
        <v>0</v>
      </c>
      <c r="R82" s="503">
        <v>0</v>
      </c>
      <c r="S82" s="503">
        <v>0</v>
      </c>
      <c r="T82" s="503">
        <v>0</v>
      </c>
      <c r="U82" s="503">
        <v>0</v>
      </c>
      <c r="V82" s="503">
        <v>0</v>
      </c>
      <c r="W82" s="503">
        <v>0</v>
      </c>
      <c r="X82" s="503">
        <v>0</v>
      </c>
      <c r="Y82" s="502">
        <v>0</v>
      </c>
      <c r="Z82" s="502">
        <v>6</v>
      </c>
      <c r="AA82" s="503">
        <v>0</v>
      </c>
      <c r="AB82" s="503">
        <v>0</v>
      </c>
      <c r="AC82" s="503">
        <v>0</v>
      </c>
      <c r="AD82" s="503">
        <v>0</v>
      </c>
      <c r="AE82" s="503">
        <v>0</v>
      </c>
      <c r="AF82" s="503">
        <v>0</v>
      </c>
      <c r="AG82" s="503">
        <v>0</v>
      </c>
      <c r="AH82" s="503">
        <v>0</v>
      </c>
      <c r="AI82" s="503">
        <v>0</v>
      </c>
      <c r="AJ82" s="503">
        <v>0</v>
      </c>
      <c r="AK82" s="503">
        <v>0</v>
      </c>
      <c r="AL82" s="503">
        <v>0</v>
      </c>
      <c r="AM82" s="503">
        <v>0</v>
      </c>
      <c r="AN82" s="503">
        <v>0</v>
      </c>
      <c r="AO82" s="503">
        <v>0</v>
      </c>
      <c r="AP82" s="503">
        <v>0</v>
      </c>
      <c r="AQ82" s="502">
        <v>0</v>
      </c>
      <c r="AR82" s="502">
        <v>0</v>
      </c>
      <c r="AS82" s="502">
        <v>5</v>
      </c>
      <c r="AT82" s="502">
        <v>1</v>
      </c>
      <c r="AU82" s="503">
        <f t="shared" si="3"/>
        <v>6</v>
      </c>
      <c r="AV82" s="503">
        <f t="shared" si="4"/>
        <v>5</v>
      </c>
      <c r="AW82" s="503">
        <f t="shared" si="5"/>
        <v>1</v>
      </c>
      <c r="AX82" s="507"/>
      <c r="BA82" s="477"/>
    </row>
    <row r="83" spans="2:53" s="475" customFormat="1" ht="25.5" x14ac:dyDescent="0.2">
      <c r="B83" s="478">
        <v>43391.77685185185</v>
      </c>
      <c r="C83" s="479">
        <v>226</v>
      </c>
      <c r="D83" s="480" t="s">
        <v>386</v>
      </c>
      <c r="E83" s="481" t="s">
        <v>7</v>
      </c>
      <c r="F83" s="480" t="s">
        <v>2</v>
      </c>
      <c r="H83" s="483">
        <v>224</v>
      </c>
      <c r="I83" s="481" t="s">
        <v>746</v>
      </c>
      <c r="J83" s="488">
        <v>1</v>
      </c>
      <c r="K83" s="488"/>
      <c r="L83" s="488">
        <v>1</v>
      </c>
      <c r="M83" s="477"/>
      <c r="N83" s="499" t="s">
        <v>63</v>
      </c>
      <c r="O83" s="500">
        <v>147</v>
      </c>
      <c r="P83" s="501" t="s">
        <v>64</v>
      </c>
      <c r="Q83" s="502">
        <v>2</v>
      </c>
      <c r="R83" s="502">
        <v>1</v>
      </c>
      <c r="S83" s="502">
        <v>1</v>
      </c>
      <c r="T83" s="502">
        <v>1</v>
      </c>
      <c r="U83" s="502"/>
      <c r="V83" s="502"/>
      <c r="W83" s="502">
        <v>0</v>
      </c>
      <c r="X83" s="502">
        <v>0</v>
      </c>
      <c r="Y83" s="502">
        <v>0</v>
      </c>
      <c r="Z83" s="502">
        <v>0</v>
      </c>
      <c r="AA83" s="502">
        <v>0</v>
      </c>
      <c r="AB83" s="502">
        <v>2</v>
      </c>
      <c r="AC83" s="502">
        <v>0</v>
      </c>
      <c r="AD83" s="502">
        <v>1</v>
      </c>
      <c r="AE83" s="502">
        <v>0</v>
      </c>
      <c r="AF83" s="502">
        <v>1</v>
      </c>
      <c r="AG83" s="502">
        <v>1</v>
      </c>
      <c r="AH83" s="502">
        <v>0</v>
      </c>
      <c r="AI83" s="502"/>
      <c r="AJ83" s="502"/>
      <c r="AK83" s="502"/>
      <c r="AL83" s="502"/>
      <c r="AM83" s="502">
        <v>0</v>
      </c>
      <c r="AN83" s="502">
        <v>0</v>
      </c>
      <c r="AO83" s="502">
        <v>0</v>
      </c>
      <c r="AP83" s="502">
        <v>0</v>
      </c>
      <c r="AQ83" s="502">
        <v>0</v>
      </c>
      <c r="AR83" s="502">
        <v>0</v>
      </c>
      <c r="AS83" s="502">
        <v>0</v>
      </c>
      <c r="AT83" s="502">
        <v>0</v>
      </c>
      <c r="AU83" s="503">
        <f t="shared" si="3"/>
        <v>5</v>
      </c>
      <c r="AV83" s="503">
        <f t="shared" si="4"/>
        <v>1</v>
      </c>
      <c r="AW83" s="503">
        <f t="shared" si="5"/>
        <v>4</v>
      </c>
      <c r="AX83" s="507"/>
      <c r="BA83" s="477"/>
    </row>
    <row r="84" spans="2:53" s="475" customFormat="1" x14ac:dyDescent="0.2">
      <c r="B84" s="478">
        <v>43391.888368055559</v>
      </c>
      <c r="C84" s="479">
        <v>200</v>
      </c>
      <c r="D84" s="480" t="s">
        <v>387</v>
      </c>
      <c r="E84" s="481" t="s">
        <v>34</v>
      </c>
      <c r="F84" s="480" t="s">
        <v>2</v>
      </c>
      <c r="H84" s="483">
        <v>520</v>
      </c>
      <c r="I84" s="481" t="s">
        <v>747</v>
      </c>
      <c r="J84" s="488"/>
      <c r="K84" s="488">
        <v>1</v>
      </c>
      <c r="L84" s="488">
        <v>1</v>
      </c>
      <c r="M84" s="477"/>
      <c r="N84" s="499" t="s">
        <v>34</v>
      </c>
      <c r="O84" s="500">
        <v>113</v>
      </c>
      <c r="P84" s="501" t="s">
        <v>108</v>
      </c>
      <c r="Q84" s="502">
        <v>2</v>
      </c>
      <c r="R84" s="502">
        <v>1</v>
      </c>
      <c r="S84" s="502">
        <v>1</v>
      </c>
      <c r="T84" s="502">
        <v>0</v>
      </c>
      <c r="U84" s="502">
        <v>1</v>
      </c>
      <c r="V84" s="502"/>
      <c r="W84" s="502">
        <v>0</v>
      </c>
      <c r="X84" s="502">
        <v>0</v>
      </c>
      <c r="Y84" s="502">
        <v>0</v>
      </c>
      <c r="Z84" s="502">
        <v>0</v>
      </c>
      <c r="AA84" s="502">
        <v>1</v>
      </c>
      <c r="AB84" s="502">
        <v>1</v>
      </c>
      <c r="AC84" s="502">
        <v>0</v>
      </c>
      <c r="AD84" s="502">
        <v>1</v>
      </c>
      <c r="AE84" s="502">
        <v>0</v>
      </c>
      <c r="AF84" s="502">
        <v>1</v>
      </c>
      <c r="AG84" s="502">
        <v>0</v>
      </c>
      <c r="AH84" s="502">
        <v>0</v>
      </c>
      <c r="AI84" s="502">
        <v>0</v>
      </c>
      <c r="AJ84" s="502">
        <v>1</v>
      </c>
      <c r="AK84" s="502"/>
      <c r="AL84" s="502"/>
      <c r="AM84" s="502">
        <v>0</v>
      </c>
      <c r="AN84" s="502">
        <v>0</v>
      </c>
      <c r="AO84" s="502">
        <v>0</v>
      </c>
      <c r="AP84" s="502">
        <v>0</v>
      </c>
      <c r="AQ84" s="502">
        <v>0</v>
      </c>
      <c r="AR84" s="502">
        <v>0</v>
      </c>
      <c r="AS84" s="502">
        <v>0</v>
      </c>
      <c r="AT84" s="502">
        <v>0</v>
      </c>
      <c r="AU84" s="503">
        <f t="shared" si="3"/>
        <v>5</v>
      </c>
      <c r="AV84" s="503">
        <f t="shared" si="4"/>
        <v>1</v>
      </c>
      <c r="AW84" s="503">
        <f t="shared" si="5"/>
        <v>4</v>
      </c>
      <c r="AX84" s="507"/>
      <c r="BA84" s="477"/>
    </row>
    <row r="85" spans="2:53" s="475" customFormat="1" x14ac:dyDescent="0.2">
      <c r="B85" s="478">
        <v>43391.905312499999</v>
      </c>
      <c r="C85" s="479">
        <v>495</v>
      </c>
      <c r="D85" s="480" t="s">
        <v>627</v>
      </c>
      <c r="E85" s="481" t="s">
        <v>343</v>
      </c>
      <c r="F85" s="480" t="s">
        <v>2</v>
      </c>
      <c r="H85" s="483">
        <v>501</v>
      </c>
      <c r="I85" s="481" t="s">
        <v>748</v>
      </c>
      <c r="J85" s="488"/>
      <c r="K85" s="488">
        <v>1</v>
      </c>
      <c r="L85" s="488">
        <v>1</v>
      </c>
      <c r="M85" s="477"/>
      <c r="N85" s="509" t="s">
        <v>19</v>
      </c>
      <c r="O85" s="509">
        <v>444</v>
      </c>
      <c r="P85" s="501" t="s">
        <v>37</v>
      </c>
      <c r="Q85" s="502">
        <v>1</v>
      </c>
      <c r="R85" s="502">
        <v>2</v>
      </c>
      <c r="S85" s="502">
        <v>1</v>
      </c>
      <c r="T85" s="502">
        <v>0</v>
      </c>
      <c r="U85" s="502"/>
      <c r="V85" s="502">
        <v>1</v>
      </c>
      <c r="W85" s="502">
        <v>0</v>
      </c>
      <c r="X85" s="502">
        <v>0</v>
      </c>
      <c r="Y85" s="502">
        <v>0</v>
      </c>
      <c r="Z85" s="502">
        <v>0</v>
      </c>
      <c r="AA85" s="502">
        <v>1</v>
      </c>
      <c r="AB85" s="502">
        <v>0</v>
      </c>
      <c r="AC85" s="502">
        <v>2</v>
      </c>
      <c r="AD85" s="502">
        <v>0</v>
      </c>
      <c r="AE85" s="502">
        <v>1</v>
      </c>
      <c r="AF85" s="502">
        <v>0</v>
      </c>
      <c r="AG85" s="502">
        <v>0</v>
      </c>
      <c r="AH85" s="502">
        <v>0</v>
      </c>
      <c r="AI85" s="502"/>
      <c r="AJ85" s="502"/>
      <c r="AK85" s="502">
        <v>1</v>
      </c>
      <c r="AL85" s="502">
        <v>0</v>
      </c>
      <c r="AM85" s="502">
        <v>0</v>
      </c>
      <c r="AN85" s="502">
        <v>0</v>
      </c>
      <c r="AO85" s="502">
        <v>0</v>
      </c>
      <c r="AP85" s="502">
        <v>0</v>
      </c>
      <c r="AQ85" s="502">
        <v>0</v>
      </c>
      <c r="AR85" s="502">
        <v>0</v>
      </c>
      <c r="AS85" s="502">
        <v>0</v>
      </c>
      <c r="AT85" s="502">
        <v>0</v>
      </c>
      <c r="AU85" s="503">
        <f t="shared" si="3"/>
        <v>5</v>
      </c>
      <c r="AV85" s="503">
        <f t="shared" si="4"/>
        <v>5</v>
      </c>
      <c r="AW85" s="503">
        <f t="shared" si="5"/>
        <v>0</v>
      </c>
      <c r="AX85" s="507"/>
      <c r="BA85" s="477"/>
    </row>
    <row r="86" spans="2:53" s="475" customFormat="1" x14ac:dyDescent="0.2">
      <c r="B86" s="478">
        <v>43391.914247685185</v>
      </c>
      <c r="C86" s="479">
        <v>460</v>
      </c>
      <c r="D86" s="480" t="s">
        <v>644</v>
      </c>
      <c r="E86" s="481" t="s">
        <v>103</v>
      </c>
      <c r="F86" s="480" t="s">
        <v>2</v>
      </c>
      <c r="H86" s="483">
        <v>146</v>
      </c>
      <c r="I86" s="481" t="s">
        <v>409</v>
      </c>
      <c r="J86" s="488">
        <v>1</v>
      </c>
      <c r="K86" s="488"/>
      <c r="L86" s="488">
        <v>1</v>
      </c>
      <c r="M86" s="477"/>
      <c r="N86" s="499" t="s">
        <v>56</v>
      </c>
      <c r="O86" s="500">
        <v>123</v>
      </c>
      <c r="P86" s="501" t="s">
        <v>57</v>
      </c>
      <c r="Q86" s="502">
        <v>0</v>
      </c>
      <c r="R86" s="502">
        <v>3</v>
      </c>
      <c r="S86" s="502"/>
      <c r="T86" s="502">
        <v>0</v>
      </c>
      <c r="U86" s="502">
        <v>1</v>
      </c>
      <c r="V86" s="502"/>
      <c r="W86" s="502">
        <v>1</v>
      </c>
      <c r="X86" s="502">
        <v>0</v>
      </c>
      <c r="Y86" s="502">
        <v>0</v>
      </c>
      <c r="Z86" s="502">
        <v>0</v>
      </c>
      <c r="AA86" s="502">
        <v>0</v>
      </c>
      <c r="AB86" s="502">
        <v>0</v>
      </c>
      <c r="AC86" s="502">
        <v>0</v>
      </c>
      <c r="AD86" s="502">
        <v>3</v>
      </c>
      <c r="AE86" s="502">
        <v>0</v>
      </c>
      <c r="AF86" s="502">
        <v>0</v>
      </c>
      <c r="AG86" s="502">
        <v>0</v>
      </c>
      <c r="AH86" s="502">
        <v>0</v>
      </c>
      <c r="AI86" s="502">
        <v>0</v>
      </c>
      <c r="AJ86" s="502">
        <v>1</v>
      </c>
      <c r="AK86" s="502"/>
      <c r="AL86" s="502"/>
      <c r="AM86" s="502">
        <v>0</v>
      </c>
      <c r="AN86" s="502">
        <v>1</v>
      </c>
      <c r="AO86" s="502">
        <v>0</v>
      </c>
      <c r="AP86" s="502">
        <v>0</v>
      </c>
      <c r="AQ86" s="502">
        <v>0</v>
      </c>
      <c r="AR86" s="502">
        <v>0</v>
      </c>
      <c r="AS86" s="502">
        <v>0</v>
      </c>
      <c r="AT86" s="502">
        <v>0</v>
      </c>
      <c r="AU86" s="503">
        <f t="shared" si="3"/>
        <v>5</v>
      </c>
      <c r="AV86" s="503">
        <f t="shared" si="4"/>
        <v>0</v>
      </c>
      <c r="AW86" s="503">
        <f t="shared" si="5"/>
        <v>5</v>
      </c>
      <c r="AX86" s="507"/>
      <c r="BA86" s="477"/>
    </row>
    <row r="87" spans="2:53" s="475" customFormat="1" x14ac:dyDescent="0.2">
      <c r="B87" s="478">
        <v>43391.923657407409</v>
      </c>
      <c r="C87" s="479">
        <v>308</v>
      </c>
      <c r="D87" s="480" t="s">
        <v>637</v>
      </c>
      <c r="E87" s="481" t="s">
        <v>7</v>
      </c>
      <c r="F87" s="480" t="s">
        <v>2</v>
      </c>
      <c r="H87" s="481" t="s">
        <v>3</v>
      </c>
      <c r="I87" s="481"/>
      <c r="J87" s="488">
        <v>82</v>
      </c>
      <c r="K87" s="488">
        <v>88</v>
      </c>
      <c r="L87" s="488">
        <v>170</v>
      </c>
      <c r="M87" s="477"/>
      <c r="N87" s="509" t="s">
        <v>17</v>
      </c>
      <c r="O87" s="509">
        <v>456</v>
      </c>
      <c r="P87" s="509" t="s">
        <v>256</v>
      </c>
      <c r="Q87" s="502">
        <v>0</v>
      </c>
      <c r="R87" s="502"/>
      <c r="S87" s="502">
        <v>1</v>
      </c>
      <c r="T87" s="502">
        <v>3</v>
      </c>
      <c r="U87" s="502"/>
      <c r="V87" s="502"/>
      <c r="W87" s="502">
        <v>0</v>
      </c>
      <c r="X87" s="502">
        <v>1</v>
      </c>
      <c r="Y87" s="502">
        <v>0</v>
      </c>
      <c r="Z87" s="502">
        <v>0</v>
      </c>
      <c r="AA87" s="502">
        <v>0</v>
      </c>
      <c r="AB87" s="502">
        <v>0</v>
      </c>
      <c r="AC87" s="502">
        <v>0</v>
      </c>
      <c r="AD87" s="502">
        <v>0</v>
      </c>
      <c r="AE87" s="502">
        <v>1</v>
      </c>
      <c r="AF87" s="502">
        <v>0</v>
      </c>
      <c r="AG87" s="502">
        <v>1</v>
      </c>
      <c r="AH87" s="502">
        <v>2</v>
      </c>
      <c r="AI87" s="502"/>
      <c r="AJ87" s="502"/>
      <c r="AK87" s="502"/>
      <c r="AL87" s="502"/>
      <c r="AM87" s="502">
        <v>0</v>
      </c>
      <c r="AN87" s="502">
        <v>0</v>
      </c>
      <c r="AO87" s="502">
        <v>0</v>
      </c>
      <c r="AP87" s="502">
        <v>1</v>
      </c>
      <c r="AQ87" s="502">
        <v>0</v>
      </c>
      <c r="AR87" s="502">
        <v>0</v>
      </c>
      <c r="AS87" s="502">
        <v>0</v>
      </c>
      <c r="AT87" s="502">
        <v>0</v>
      </c>
      <c r="AU87" s="503">
        <f t="shared" si="3"/>
        <v>5</v>
      </c>
      <c r="AV87" s="503">
        <f t="shared" si="4"/>
        <v>2</v>
      </c>
      <c r="AW87" s="503">
        <f t="shared" si="5"/>
        <v>3</v>
      </c>
      <c r="AX87" s="507"/>
      <c r="BA87" s="477"/>
    </row>
    <row r="88" spans="2:53" s="475" customFormat="1" x14ac:dyDescent="0.2">
      <c r="B88" s="478">
        <v>43391.942025462966</v>
      </c>
      <c r="C88" s="479">
        <v>161</v>
      </c>
      <c r="D88" s="480" t="s">
        <v>382</v>
      </c>
      <c r="E88" s="481" t="s">
        <v>34</v>
      </c>
      <c r="F88" s="480" t="s">
        <v>2</v>
      </c>
      <c r="H88" s="484"/>
      <c r="L88" s="512"/>
      <c r="M88" s="477"/>
      <c r="N88" s="499" t="s">
        <v>7</v>
      </c>
      <c r="O88" s="500">
        <v>155</v>
      </c>
      <c r="P88" s="501" t="s">
        <v>105</v>
      </c>
      <c r="Q88" s="502">
        <v>0</v>
      </c>
      <c r="R88" s="502"/>
      <c r="S88" s="502">
        <v>1</v>
      </c>
      <c r="T88" s="502">
        <v>0</v>
      </c>
      <c r="U88" s="502">
        <v>1</v>
      </c>
      <c r="V88" s="502"/>
      <c r="W88" s="502">
        <v>0</v>
      </c>
      <c r="X88" s="502">
        <v>3</v>
      </c>
      <c r="Y88" s="502">
        <v>0</v>
      </c>
      <c r="Z88" s="502">
        <v>0</v>
      </c>
      <c r="AA88" s="502">
        <v>0</v>
      </c>
      <c r="AB88" s="502">
        <v>0</v>
      </c>
      <c r="AC88" s="502">
        <v>0</v>
      </c>
      <c r="AD88" s="502">
        <v>0</v>
      </c>
      <c r="AE88" s="502">
        <v>1</v>
      </c>
      <c r="AF88" s="502">
        <v>0</v>
      </c>
      <c r="AG88" s="502">
        <v>0</v>
      </c>
      <c r="AH88" s="502">
        <v>0</v>
      </c>
      <c r="AI88" s="502">
        <v>0</v>
      </c>
      <c r="AJ88" s="502">
        <v>1</v>
      </c>
      <c r="AK88" s="502"/>
      <c r="AL88" s="502"/>
      <c r="AM88" s="502">
        <v>0</v>
      </c>
      <c r="AN88" s="502">
        <v>0</v>
      </c>
      <c r="AO88" s="502">
        <v>1</v>
      </c>
      <c r="AP88" s="502">
        <v>2</v>
      </c>
      <c r="AQ88" s="502">
        <v>0</v>
      </c>
      <c r="AR88" s="502">
        <v>0</v>
      </c>
      <c r="AS88" s="502">
        <v>0</v>
      </c>
      <c r="AT88" s="502">
        <v>0</v>
      </c>
      <c r="AU88" s="503">
        <f t="shared" si="3"/>
        <v>5</v>
      </c>
      <c r="AV88" s="503">
        <f t="shared" si="4"/>
        <v>2</v>
      </c>
      <c r="AW88" s="503">
        <f t="shared" si="5"/>
        <v>3</v>
      </c>
      <c r="AX88" s="507"/>
      <c r="BA88" s="477"/>
    </row>
    <row r="89" spans="2:53" s="475" customFormat="1" x14ac:dyDescent="0.2">
      <c r="B89" s="478">
        <v>43392.007881944446</v>
      </c>
      <c r="C89" s="479">
        <v>467</v>
      </c>
      <c r="D89" s="480" t="s">
        <v>391</v>
      </c>
      <c r="E89" s="481" t="s">
        <v>7</v>
      </c>
      <c r="F89" s="480" t="s">
        <v>2</v>
      </c>
      <c r="H89" s="484"/>
      <c r="M89" s="477"/>
      <c r="N89" s="499" t="s">
        <v>41</v>
      </c>
      <c r="O89" s="500">
        <v>126</v>
      </c>
      <c r="P89" s="501" t="s">
        <v>42</v>
      </c>
      <c r="Q89" s="502">
        <v>0</v>
      </c>
      <c r="R89" s="502"/>
      <c r="S89" s="502"/>
      <c r="T89" s="502">
        <v>0</v>
      </c>
      <c r="U89" s="502"/>
      <c r="V89" s="502"/>
      <c r="W89" s="511">
        <v>1</v>
      </c>
      <c r="X89" s="502">
        <v>2</v>
      </c>
      <c r="Y89" s="502">
        <v>2</v>
      </c>
      <c r="Z89" s="502">
        <v>0</v>
      </c>
      <c r="AA89" s="502">
        <v>0</v>
      </c>
      <c r="AB89" s="502">
        <v>0</v>
      </c>
      <c r="AC89" s="502">
        <v>0</v>
      </c>
      <c r="AD89" s="502">
        <v>0</v>
      </c>
      <c r="AE89" s="502">
        <v>0</v>
      </c>
      <c r="AF89" s="502">
        <v>0</v>
      </c>
      <c r="AG89" s="502">
        <v>0</v>
      </c>
      <c r="AH89" s="502">
        <v>0</v>
      </c>
      <c r="AI89" s="502"/>
      <c r="AJ89" s="502"/>
      <c r="AK89" s="502"/>
      <c r="AL89" s="502"/>
      <c r="AM89" s="511">
        <v>1</v>
      </c>
      <c r="AN89" s="511">
        <v>0</v>
      </c>
      <c r="AO89" s="502">
        <v>2</v>
      </c>
      <c r="AP89" s="502">
        <v>0</v>
      </c>
      <c r="AQ89" s="502">
        <v>1</v>
      </c>
      <c r="AR89" s="502">
        <v>1</v>
      </c>
      <c r="AS89" s="502">
        <v>0</v>
      </c>
      <c r="AT89" s="502">
        <v>0</v>
      </c>
      <c r="AU89" s="503">
        <f t="shared" si="3"/>
        <v>5</v>
      </c>
      <c r="AV89" s="503">
        <f t="shared" si="4"/>
        <v>4</v>
      </c>
      <c r="AW89" s="503">
        <f t="shared" si="5"/>
        <v>1</v>
      </c>
      <c r="AX89" s="507"/>
      <c r="BA89" s="477"/>
    </row>
    <row r="90" spans="2:53" s="475" customFormat="1" x14ac:dyDescent="0.2">
      <c r="B90" s="478">
        <v>43392.03696759259</v>
      </c>
      <c r="C90" s="479">
        <v>561</v>
      </c>
      <c r="D90" s="480" t="s">
        <v>694</v>
      </c>
      <c r="E90" s="481" t="s">
        <v>7</v>
      </c>
      <c r="F90" s="480" t="s">
        <v>1</v>
      </c>
      <c r="H90" s="484"/>
      <c r="M90" s="477"/>
      <c r="N90" s="509" t="s">
        <v>56</v>
      </c>
      <c r="O90" s="509">
        <v>501</v>
      </c>
      <c r="P90" s="501" t="s">
        <v>427</v>
      </c>
      <c r="Q90" s="502">
        <v>0</v>
      </c>
      <c r="R90" s="502">
        <v>2</v>
      </c>
      <c r="S90" s="502"/>
      <c r="T90" s="502">
        <v>0</v>
      </c>
      <c r="U90" s="502"/>
      <c r="V90" s="502">
        <v>2</v>
      </c>
      <c r="W90" s="502">
        <v>0</v>
      </c>
      <c r="X90" s="502">
        <v>0</v>
      </c>
      <c r="Y90" s="502">
        <v>0</v>
      </c>
      <c r="Z90" s="502">
        <v>1</v>
      </c>
      <c r="AA90" s="502">
        <v>0</v>
      </c>
      <c r="AB90" s="502">
        <v>0</v>
      </c>
      <c r="AC90" s="502">
        <v>1</v>
      </c>
      <c r="AD90" s="502">
        <v>1</v>
      </c>
      <c r="AE90" s="502">
        <v>0</v>
      </c>
      <c r="AF90" s="502">
        <v>0</v>
      </c>
      <c r="AG90" s="502">
        <v>0</v>
      </c>
      <c r="AH90" s="502">
        <v>0</v>
      </c>
      <c r="AI90" s="502"/>
      <c r="AJ90" s="502"/>
      <c r="AK90" s="502">
        <v>0</v>
      </c>
      <c r="AL90" s="502">
        <v>2</v>
      </c>
      <c r="AM90" s="502">
        <v>0</v>
      </c>
      <c r="AN90" s="502">
        <v>0</v>
      </c>
      <c r="AO90" s="502">
        <v>0</v>
      </c>
      <c r="AP90" s="502">
        <v>0</v>
      </c>
      <c r="AQ90" s="502">
        <v>0</v>
      </c>
      <c r="AR90" s="502">
        <v>0</v>
      </c>
      <c r="AS90" s="502">
        <v>0</v>
      </c>
      <c r="AT90" s="502">
        <v>1</v>
      </c>
      <c r="AU90" s="503">
        <f t="shared" si="3"/>
        <v>5</v>
      </c>
      <c r="AV90" s="503">
        <f t="shared" si="4"/>
        <v>1</v>
      </c>
      <c r="AW90" s="503">
        <f t="shared" si="5"/>
        <v>4</v>
      </c>
      <c r="AX90" s="507"/>
      <c r="BA90" s="477"/>
    </row>
    <row r="91" spans="2:53" s="475" customFormat="1" x14ac:dyDescent="0.2">
      <c r="B91" s="478">
        <v>43392.848912037036</v>
      </c>
      <c r="C91" s="479">
        <v>110</v>
      </c>
      <c r="D91" s="480" t="s">
        <v>376</v>
      </c>
      <c r="E91" s="481" t="s">
        <v>7</v>
      </c>
      <c r="F91" s="480" t="s">
        <v>1</v>
      </c>
      <c r="H91" s="484"/>
      <c r="M91" s="477"/>
      <c r="N91" s="509" t="s">
        <v>29</v>
      </c>
      <c r="O91" s="509">
        <v>224</v>
      </c>
      <c r="P91" s="501" t="s">
        <v>145</v>
      </c>
      <c r="Q91" s="502">
        <v>1</v>
      </c>
      <c r="R91" s="502">
        <v>1</v>
      </c>
      <c r="S91" s="502">
        <v>1</v>
      </c>
      <c r="T91" s="502">
        <v>0</v>
      </c>
      <c r="U91" s="502"/>
      <c r="V91" s="502"/>
      <c r="W91" s="502">
        <v>0</v>
      </c>
      <c r="X91" s="502">
        <v>1</v>
      </c>
      <c r="Y91" s="502">
        <v>0</v>
      </c>
      <c r="Z91" s="502">
        <v>1</v>
      </c>
      <c r="AA91" s="502">
        <v>0</v>
      </c>
      <c r="AB91" s="502">
        <v>1</v>
      </c>
      <c r="AC91" s="502">
        <v>0</v>
      </c>
      <c r="AD91" s="502">
        <v>1</v>
      </c>
      <c r="AE91" s="502">
        <v>1</v>
      </c>
      <c r="AF91" s="502">
        <v>0</v>
      </c>
      <c r="AG91" s="502">
        <v>0</v>
      </c>
      <c r="AH91" s="502">
        <v>0</v>
      </c>
      <c r="AI91" s="502"/>
      <c r="AJ91" s="502"/>
      <c r="AK91" s="502"/>
      <c r="AL91" s="502"/>
      <c r="AM91" s="502">
        <v>0</v>
      </c>
      <c r="AN91" s="502">
        <v>0</v>
      </c>
      <c r="AO91" s="502">
        <v>1</v>
      </c>
      <c r="AP91" s="502">
        <v>0</v>
      </c>
      <c r="AQ91" s="502">
        <v>0</v>
      </c>
      <c r="AR91" s="502">
        <v>0</v>
      </c>
      <c r="AS91" s="502">
        <v>1</v>
      </c>
      <c r="AT91" s="502">
        <v>0</v>
      </c>
      <c r="AU91" s="503">
        <f t="shared" si="3"/>
        <v>5</v>
      </c>
      <c r="AV91" s="503">
        <f t="shared" si="4"/>
        <v>3</v>
      </c>
      <c r="AW91" s="503">
        <f t="shared" si="5"/>
        <v>2</v>
      </c>
      <c r="AX91" s="507"/>
      <c r="BA91" s="477"/>
    </row>
    <row r="92" spans="2:53" s="475" customFormat="1" x14ac:dyDescent="0.2">
      <c r="B92" s="478">
        <v>43392.939201388886</v>
      </c>
      <c r="C92" s="479">
        <v>133</v>
      </c>
      <c r="D92" s="480" t="s">
        <v>740</v>
      </c>
      <c r="E92" s="481" t="s">
        <v>12</v>
      </c>
      <c r="F92" s="480" t="s">
        <v>1</v>
      </c>
      <c r="H92" s="579" t="s">
        <v>727</v>
      </c>
      <c r="I92" s="579"/>
      <c r="J92" s="579"/>
      <c r="K92" s="579"/>
      <c r="M92" s="477"/>
      <c r="N92" s="499" t="s">
        <v>7</v>
      </c>
      <c r="O92" s="500">
        <v>164</v>
      </c>
      <c r="P92" s="501" t="s">
        <v>38</v>
      </c>
      <c r="Q92" s="502">
        <v>2</v>
      </c>
      <c r="R92" s="502">
        <v>1</v>
      </c>
      <c r="S92" s="502"/>
      <c r="T92" s="502">
        <v>0</v>
      </c>
      <c r="U92" s="502"/>
      <c r="V92" s="502"/>
      <c r="W92" s="502">
        <v>0</v>
      </c>
      <c r="X92" s="502">
        <v>0</v>
      </c>
      <c r="Y92" s="502">
        <v>1</v>
      </c>
      <c r="Z92" s="502">
        <v>1</v>
      </c>
      <c r="AA92" s="502">
        <v>0</v>
      </c>
      <c r="AB92" s="502">
        <v>2</v>
      </c>
      <c r="AC92" s="502">
        <v>1</v>
      </c>
      <c r="AD92" s="502">
        <v>0</v>
      </c>
      <c r="AE92" s="502">
        <v>0</v>
      </c>
      <c r="AF92" s="502">
        <v>0</v>
      </c>
      <c r="AG92" s="502">
        <v>0</v>
      </c>
      <c r="AH92" s="502">
        <v>0</v>
      </c>
      <c r="AI92" s="502"/>
      <c r="AJ92" s="502"/>
      <c r="AK92" s="502"/>
      <c r="AL92" s="502"/>
      <c r="AM92" s="502">
        <v>0</v>
      </c>
      <c r="AN92" s="502">
        <v>0</v>
      </c>
      <c r="AO92" s="502">
        <v>0</v>
      </c>
      <c r="AP92" s="502">
        <v>0</v>
      </c>
      <c r="AQ92" s="502">
        <v>0</v>
      </c>
      <c r="AR92" s="502">
        <v>1</v>
      </c>
      <c r="AS92" s="502">
        <v>0</v>
      </c>
      <c r="AT92" s="502">
        <v>1</v>
      </c>
      <c r="AU92" s="503">
        <f t="shared" si="3"/>
        <v>5</v>
      </c>
      <c r="AV92" s="503">
        <f t="shared" si="4"/>
        <v>1</v>
      </c>
      <c r="AW92" s="503">
        <f t="shared" si="5"/>
        <v>4</v>
      </c>
      <c r="AX92" s="507"/>
      <c r="BA92" s="477"/>
    </row>
    <row r="93" spans="2:53" s="475" customFormat="1" x14ac:dyDescent="0.2">
      <c r="B93" s="478">
        <v>43392.958124999997</v>
      </c>
      <c r="C93" s="479">
        <v>455</v>
      </c>
      <c r="D93" s="480" t="s">
        <v>646</v>
      </c>
      <c r="E93" s="481" t="s">
        <v>183</v>
      </c>
      <c r="F93" s="480" t="s">
        <v>2</v>
      </c>
      <c r="H93" s="491" t="s">
        <v>500</v>
      </c>
      <c r="I93" s="491"/>
      <c r="J93" s="491"/>
      <c r="K93" s="492"/>
      <c r="L93" s="512"/>
      <c r="M93" s="477"/>
      <c r="N93" s="509" t="s">
        <v>7</v>
      </c>
      <c r="O93" s="509">
        <v>502</v>
      </c>
      <c r="P93" s="501" t="s">
        <v>425</v>
      </c>
      <c r="Q93" s="502">
        <v>0</v>
      </c>
      <c r="R93" s="502"/>
      <c r="S93" s="502"/>
      <c r="T93" s="502">
        <v>0</v>
      </c>
      <c r="U93" s="502">
        <v>1</v>
      </c>
      <c r="V93" s="502">
        <v>1</v>
      </c>
      <c r="W93" s="502">
        <v>0</v>
      </c>
      <c r="X93" s="502">
        <v>0</v>
      </c>
      <c r="Y93" s="502">
        <v>2</v>
      </c>
      <c r="Z93" s="502">
        <v>1</v>
      </c>
      <c r="AA93" s="502">
        <v>0</v>
      </c>
      <c r="AB93" s="502">
        <v>0</v>
      </c>
      <c r="AC93" s="502">
        <v>0</v>
      </c>
      <c r="AD93" s="502">
        <v>0</v>
      </c>
      <c r="AE93" s="502">
        <v>0</v>
      </c>
      <c r="AF93" s="502">
        <v>0</v>
      </c>
      <c r="AG93" s="502">
        <v>0</v>
      </c>
      <c r="AH93" s="502">
        <v>0</v>
      </c>
      <c r="AI93" s="502">
        <v>1</v>
      </c>
      <c r="AJ93" s="502">
        <v>0</v>
      </c>
      <c r="AK93" s="502">
        <v>1</v>
      </c>
      <c r="AL93" s="502">
        <v>0</v>
      </c>
      <c r="AM93" s="502">
        <v>0</v>
      </c>
      <c r="AN93" s="502">
        <v>0</v>
      </c>
      <c r="AO93" s="502">
        <v>0</v>
      </c>
      <c r="AP93" s="502">
        <v>0</v>
      </c>
      <c r="AQ93" s="502">
        <v>2</v>
      </c>
      <c r="AR93" s="502">
        <v>0</v>
      </c>
      <c r="AS93" s="502">
        <v>1</v>
      </c>
      <c r="AT93" s="502">
        <v>0</v>
      </c>
      <c r="AU93" s="503">
        <f t="shared" si="3"/>
        <v>5</v>
      </c>
      <c r="AV93" s="503">
        <f t="shared" si="4"/>
        <v>5</v>
      </c>
      <c r="AW93" s="503">
        <f t="shared" si="5"/>
        <v>0</v>
      </c>
      <c r="AX93" s="507"/>
      <c r="BA93" s="477"/>
    </row>
    <row r="94" spans="2:53" s="475" customFormat="1" x14ac:dyDescent="0.2">
      <c r="B94" s="478">
        <v>43392.991585648146</v>
      </c>
      <c r="C94" s="506">
        <v>494</v>
      </c>
      <c r="D94" s="480" t="s">
        <v>465</v>
      </c>
      <c r="E94" s="481" t="s">
        <v>7</v>
      </c>
      <c r="F94" s="480" t="s">
        <v>1</v>
      </c>
      <c r="H94" s="493" t="s">
        <v>497</v>
      </c>
      <c r="I94" s="494" t="s">
        <v>498</v>
      </c>
      <c r="J94" s="494" t="s">
        <v>0</v>
      </c>
      <c r="K94" s="483" t="s">
        <v>5</v>
      </c>
      <c r="L94" s="512"/>
      <c r="M94" s="477"/>
      <c r="N94" s="499" t="s">
        <v>19</v>
      </c>
      <c r="O94" s="500">
        <v>174</v>
      </c>
      <c r="P94" s="501" t="s">
        <v>86</v>
      </c>
      <c r="Q94" s="502">
        <v>1</v>
      </c>
      <c r="R94" s="502">
        <v>2</v>
      </c>
      <c r="S94" s="502"/>
      <c r="T94" s="502">
        <v>0</v>
      </c>
      <c r="U94" s="502">
        <v>1</v>
      </c>
      <c r="V94" s="502"/>
      <c r="W94" s="502">
        <v>0</v>
      </c>
      <c r="X94" s="502">
        <v>0</v>
      </c>
      <c r="Y94" s="502">
        <v>0</v>
      </c>
      <c r="Z94" s="502">
        <v>0</v>
      </c>
      <c r="AA94" s="502">
        <v>1</v>
      </c>
      <c r="AB94" s="502">
        <v>0</v>
      </c>
      <c r="AC94" s="502">
        <v>2</v>
      </c>
      <c r="AD94" s="502">
        <v>0</v>
      </c>
      <c r="AE94" s="502">
        <v>0</v>
      </c>
      <c r="AF94" s="502">
        <v>0</v>
      </c>
      <c r="AG94" s="502">
        <v>0</v>
      </c>
      <c r="AH94" s="502">
        <v>0</v>
      </c>
      <c r="AI94" s="502">
        <v>1</v>
      </c>
      <c r="AJ94" s="502">
        <v>0</v>
      </c>
      <c r="AK94" s="502"/>
      <c r="AL94" s="502"/>
      <c r="AM94" s="502">
        <v>0</v>
      </c>
      <c r="AN94" s="502">
        <v>0</v>
      </c>
      <c r="AO94" s="502">
        <v>0</v>
      </c>
      <c r="AP94" s="502">
        <v>0</v>
      </c>
      <c r="AQ94" s="502">
        <v>0</v>
      </c>
      <c r="AR94" s="502">
        <v>0</v>
      </c>
      <c r="AS94" s="502">
        <v>0</v>
      </c>
      <c r="AT94" s="502">
        <v>0</v>
      </c>
      <c r="AU94" s="503">
        <f t="shared" si="3"/>
        <v>4</v>
      </c>
      <c r="AV94" s="503">
        <f t="shared" si="4"/>
        <v>4</v>
      </c>
      <c r="AW94" s="503">
        <f t="shared" si="5"/>
        <v>0</v>
      </c>
      <c r="AX94" s="507"/>
      <c r="BA94" s="477"/>
    </row>
    <row r="95" spans="2:53" s="475" customFormat="1" ht="25.5" x14ac:dyDescent="0.2">
      <c r="B95" s="478">
        <v>43393.626111111109</v>
      </c>
      <c r="C95" s="479">
        <v>161</v>
      </c>
      <c r="D95" s="480" t="s">
        <v>382</v>
      </c>
      <c r="E95" s="481" t="s">
        <v>34</v>
      </c>
      <c r="F95" s="480" t="s">
        <v>1</v>
      </c>
      <c r="H95" s="481" t="s">
        <v>628</v>
      </c>
      <c r="I95" s="513">
        <v>43376.926759259259</v>
      </c>
      <c r="J95" s="483" t="s">
        <v>2</v>
      </c>
      <c r="K95" s="509">
        <v>1</v>
      </c>
      <c r="L95" s="512"/>
      <c r="M95" s="477"/>
      <c r="N95" s="499" t="s">
        <v>7</v>
      </c>
      <c r="O95" s="500">
        <v>178</v>
      </c>
      <c r="P95" s="501" t="s">
        <v>27</v>
      </c>
      <c r="Q95" s="502">
        <v>0</v>
      </c>
      <c r="R95" s="502"/>
      <c r="S95" s="502">
        <v>2</v>
      </c>
      <c r="T95" s="502">
        <v>0</v>
      </c>
      <c r="U95" s="502">
        <v>1</v>
      </c>
      <c r="V95" s="502"/>
      <c r="W95" s="502">
        <v>0</v>
      </c>
      <c r="X95" s="502">
        <v>1</v>
      </c>
      <c r="Y95" s="502">
        <v>0</v>
      </c>
      <c r="Z95" s="502">
        <v>0</v>
      </c>
      <c r="AA95" s="502">
        <v>0</v>
      </c>
      <c r="AB95" s="502">
        <v>0</v>
      </c>
      <c r="AC95" s="502">
        <v>0</v>
      </c>
      <c r="AD95" s="502">
        <v>0</v>
      </c>
      <c r="AE95" s="502">
        <v>2</v>
      </c>
      <c r="AF95" s="502">
        <v>0</v>
      </c>
      <c r="AG95" s="502">
        <v>0</v>
      </c>
      <c r="AH95" s="502">
        <v>0</v>
      </c>
      <c r="AI95" s="502">
        <v>1</v>
      </c>
      <c r="AJ95" s="502">
        <v>0</v>
      </c>
      <c r="AK95" s="502"/>
      <c r="AL95" s="502"/>
      <c r="AM95" s="502">
        <v>0</v>
      </c>
      <c r="AN95" s="502">
        <v>0</v>
      </c>
      <c r="AO95" s="502">
        <v>0</v>
      </c>
      <c r="AP95" s="502">
        <v>1</v>
      </c>
      <c r="AQ95" s="502">
        <v>0</v>
      </c>
      <c r="AR95" s="502">
        <v>0</v>
      </c>
      <c r="AS95" s="502">
        <v>0</v>
      </c>
      <c r="AT95" s="502">
        <v>0</v>
      </c>
      <c r="AU95" s="503">
        <f t="shared" si="3"/>
        <v>4</v>
      </c>
      <c r="AV95" s="503">
        <f t="shared" si="4"/>
        <v>3</v>
      </c>
      <c r="AW95" s="503">
        <f t="shared" si="5"/>
        <v>1</v>
      </c>
      <c r="AX95" s="507"/>
      <c r="BA95" s="477"/>
    </row>
    <row r="96" spans="2:53" s="475" customFormat="1" x14ac:dyDescent="0.2">
      <c r="B96" s="478">
        <v>43393.841423611113</v>
      </c>
      <c r="C96" s="479">
        <v>226</v>
      </c>
      <c r="D96" s="480" t="s">
        <v>386</v>
      </c>
      <c r="E96" s="481" t="s">
        <v>7</v>
      </c>
      <c r="F96" s="480" t="s">
        <v>2</v>
      </c>
      <c r="H96" s="481"/>
      <c r="I96" s="513">
        <v>43376.929340277777</v>
      </c>
      <c r="J96" s="483" t="s">
        <v>2</v>
      </c>
      <c r="K96" s="509">
        <v>1</v>
      </c>
      <c r="L96" s="512"/>
      <c r="M96" s="477"/>
      <c r="N96" s="509" t="s">
        <v>7</v>
      </c>
      <c r="O96" s="509">
        <v>263</v>
      </c>
      <c r="P96" s="501" t="s">
        <v>158</v>
      </c>
      <c r="Q96" s="502">
        <v>0</v>
      </c>
      <c r="R96" s="502">
        <v>1</v>
      </c>
      <c r="S96" s="502">
        <v>1</v>
      </c>
      <c r="T96" s="502">
        <v>0</v>
      </c>
      <c r="U96" s="502"/>
      <c r="V96" s="502">
        <v>1</v>
      </c>
      <c r="W96" s="502">
        <v>0</v>
      </c>
      <c r="X96" s="502">
        <v>1</v>
      </c>
      <c r="Y96" s="502">
        <v>0</v>
      </c>
      <c r="Z96" s="502">
        <v>0</v>
      </c>
      <c r="AA96" s="502">
        <v>0</v>
      </c>
      <c r="AB96" s="502">
        <v>0</v>
      </c>
      <c r="AC96" s="502">
        <v>0</v>
      </c>
      <c r="AD96" s="502">
        <v>1</v>
      </c>
      <c r="AE96" s="502">
        <v>0</v>
      </c>
      <c r="AF96" s="502">
        <v>1</v>
      </c>
      <c r="AG96" s="502">
        <v>0</v>
      </c>
      <c r="AH96" s="502">
        <v>0</v>
      </c>
      <c r="AI96" s="502"/>
      <c r="AJ96" s="502"/>
      <c r="AK96" s="502">
        <v>0</v>
      </c>
      <c r="AL96" s="502">
        <v>1</v>
      </c>
      <c r="AM96" s="502">
        <v>0</v>
      </c>
      <c r="AN96" s="502">
        <v>0</v>
      </c>
      <c r="AO96" s="502">
        <v>0</v>
      </c>
      <c r="AP96" s="502">
        <v>1</v>
      </c>
      <c r="AQ96" s="502">
        <v>0</v>
      </c>
      <c r="AR96" s="502">
        <v>0</v>
      </c>
      <c r="AS96" s="502">
        <v>0</v>
      </c>
      <c r="AT96" s="502">
        <v>0</v>
      </c>
      <c r="AU96" s="503">
        <f t="shared" si="3"/>
        <v>4</v>
      </c>
      <c r="AV96" s="503">
        <f t="shared" si="4"/>
        <v>0</v>
      </c>
      <c r="AW96" s="503">
        <f t="shared" si="5"/>
        <v>4</v>
      </c>
      <c r="AX96" s="507"/>
      <c r="BA96" s="477"/>
    </row>
    <row r="97" spans="2:53" s="475" customFormat="1" x14ac:dyDescent="0.2">
      <c r="B97" s="478">
        <v>43393.923819444448</v>
      </c>
      <c r="C97" s="479">
        <v>397</v>
      </c>
      <c r="D97" s="480" t="s">
        <v>734</v>
      </c>
      <c r="E97" s="481" t="s">
        <v>343</v>
      </c>
      <c r="F97" s="480" t="s">
        <v>2</v>
      </c>
      <c r="H97" s="481"/>
      <c r="I97" s="513">
        <v>43379.749120370368</v>
      </c>
      <c r="J97" s="483" t="s">
        <v>1</v>
      </c>
      <c r="K97" s="509">
        <v>1</v>
      </c>
      <c r="L97" s="512"/>
      <c r="M97" s="477"/>
      <c r="N97" s="509" t="s">
        <v>7</v>
      </c>
      <c r="O97" s="509">
        <v>499</v>
      </c>
      <c r="P97" s="501" t="s">
        <v>426</v>
      </c>
      <c r="Q97" s="502">
        <v>0</v>
      </c>
      <c r="R97" s="502"/>
      <c r="S97" s="502">
        <v>1</v>
      </c>
      <c r="T97" s="502">
        <v>0</v>
      </c>
      <c r="U97" s="502"/>
      <c r="V97" s="502"/>
      <c r="W97" s="502">
        <v>1</v>
      </c>
      <c r="X97" s="502">
        <v>2</v>
      </c>
      <c r="Y97" s="502">
        <v>0</v>
      </c>
      <c r="Z97" s="502">
        <v>0</v>
      </c>
      <c r="AA97" s="502">
        <v>0</v>
      </c>
      <c r="AB97" s="502">
        <v>0</v>
      </c>
      <c r="AC97" s="502">
        <v>0</v>
      </c>
      <c r="AD97" s="502">
        <v>0</v>
      </c>
      <c r="AE97" s="502">
        <v>0</v>
      </c>
      <c r="AF97" s="502">
        <v>1</v>
      </c>
      <c r="AG97" s="502">
        <v>0</v>
      </c>
      <c r="AH97" s="502">
        <v>0</v>
      </c>
      <c r="AI97" s="502"/>
      <c r="AJ97" s="502"/>
      <c r="AK97" s="502"/>
      <c r="AL97" s="502"/>
      <c r="AM97" s="502">
        <v>0</v>
      </c>
      <c r="AN97" s="502">
        <v>1</v>
      </c>
      <c r="AO97" s="502">
        <v>2</v>
      </c>
      <c r="AP97" s="502">
        <v>0</v>
      </c>
      <c r="AQ97" s="502">
        <v>0</v>
      </c>
      <c r="AR97" s="502">
        <v>0</v>
      </c>
      <c r="AS97" s="502">
        <v>0</v>
      </c>
      <c r="AT97" s="502">
        <v>0</v>
      </c>
      <c r="AU97" s="503">
        <f t="shared" si="3"/>
        <v>4</v>
      </c>
      <c r="AV97" s="503">
        <f t="shared" si="4"/>
        <v>2</v>
      </c>
      <c r="AW97" s="503">
        <f t="shared" si="5"/>
        <v>2</v>
      </c>
      <c r="AX97" s="507"/>
      <c r="BA97" s="477"/>
    </row>
    <row r="98" spans="2:53" s="475" customFormat="1" x14ac:dyDescent="0.2">
      <c r="B98" s="478">
        <v>43394.778900462959</v>
      </c>
      <c r="C98" s="479">
        <v>468</v>
      </c>
      <c r="D98" s="480" t="s">
        <v>454</v>
      </c>
      <c r="E98" s="481" t="s">
        <v>7</v>
      </c>
      <c r="F98" s="480" t="s">
        <v>2</v>
      </c>
      <c r="H98" s="481"/>
      <c r="I98" s="513">
        <v>43379.777708333335</v>
      </c>
      <c r="J98" s="483" t="s">
        <v>1</v>
      </c>
      <c r="K98" s="509">
        <v>1</v>
      </c>
      <c r="L98" s="512"/>
      <c r="M98" s="477"/>
      <c r="N98" s="509" t="s">
        <v>29</v>
      </c>
      <c r="O98" s="509">
        <v>390</v>
      </c>
      <c r="P98" s="501" t="s">
        <v>30</v>
      </c>
      <c r="Q98" s="502">
        <v>0</v>
      </c>
      <c r="R98" s="502"/>
      <c r="S98" s="502">
        <v>1</v>
      </c>
      <c r="T98" s="502">
        <v>0</v>
      </c>
      <c r="U98" s="502">
        <v>1</v>
      </c>
      <c r="V98" s="502">
        <v>1</v>
      </c>
      <c r="W98" s="502">
        <v>0</v>
      </c>
      <c r="X98" s="502">
        <v>0</v>
      </c>
      <c r="Y98" s="502">
        <v>1</v>
      </c>
      <c r="Z98" s="502">
        <v>0</v>
      </c>
      <c r="AA98" s="502">
        <v>0</v>
      </c>
      <c r="AB98" s="502">
        <v>0</v>
      </c>
      <c r="AC98" s="502">
        <v>0</v>
      </c>
      <c r="AD98" s="502">
        <v>0</v>
      </c>
      <c r="AE98" s="502">
        <v>0</v>
      </c>
      <c r="AF98" s="502">
        <v>1</v>
      </c>
      <c r="AG98" s="502">
        <v>0</v>
      </c>
      <c r="AH98" s="502">
        <v>0</v>
      </c>
      <c r="AI98" s="502">
        <v>0</v>
      </c>
      <c r="AJ98" s="502">
        <v>1</v>
      </c>
      <c r="AK98" s="502">
        <v>0</v>
      </c>
      <c r="AL98" s="502">
        <v>1</v>
      </c>
      <c r="AM98" s="502">
        <v>0</v>
      </c>
      <c r="AN98" s="502">
        <v>0</v>
      </c>
      <c r="AO98" s="502">
        <v>0</v>
      </c>
      <c r="AP98" s="502">
        <v>0</v>
      </c>
      <c r="AQ98" s="502">
        <v>0</v>
      </c>
      <c r="AR98" s="502">
        <v>1</v>
      </c>
      <c r="AS98" s="502">
        <v>0</v>
      </c>
      <c r="AT98" s="502">
        <v>0</v>
      </c>
      <c r="AU98" s="503">
        <f t="shared" si="3"/>
        <v>4</v>
      </c>
      <c r="AV98" s="503">
        <f t="shared" si="4"/>
        <v>0</v>
      </c>
      <c r="AW98" s="503">
        <f t="shared" si="5"/>
        <v>4</v>
      </c>
      <c r="AX98" s="507"/>
      <c r="BA98" s="477"/>
    </row>
    <row r="99" spans="2:53" s="475" customFormat="1" x14ac:dyDescent="0.2">
      <c r="B99" s="478">
        <v>43394.821458333332</v>
      </c>
      <c r="C99" s="479">
        <v>262</v>
      </c>
      <c r="D99" s="480" t="s">
        <v>379</v>
      </c>
      <c r="E99" s="481" t="s">
        <v>7</v>
      </c>
      <c r="F99" s="480" t="s">
        <v>1</v>
      </c>
      <c r="H99" s="481"/>
      <c r="I99" s="513">
        <v>43382.900567129633</v>
      </c>
      <c r="J99" s="483" t="s">
        <v>2</v>
      </c>
      <c r="K99" s="509">
        <v>1</v>
      </c>
      <c r="L99" s="512"/>
      <c r="M99" s="477"/>
      <c r="N99" s="499" t="s">
        <v>39</v>
      </c>
      <c r="O99" s="500">
        <v>152</v>
      </c>
      <c r="P99" s="501" t="s">
        <v>83</v>
      </c>
      <c r="Q99" s="502">
        <v>1</v>
      </c>
      <c r="R99" s="502"/>
      <c r="S99" s="502">
        <v>1</v>
      </c>
      <c r="T99" s="502">
        <v>0</v>
      </c>
      <c r="U99" s="502"/>
      <c r="V99" s="502"/>
      <c r="W99" s="502">
        <v>1</v>
      </c>
      <c r="X99" s="502">
        <v>0</v>
      </c>
      <c r="Y99" s="502">
        <v>1</v>
      </c>
      <c r="Z99" s="502">
        <v>0</v>
      </c>
      <c r="AA99" s="502">
        <v>0</v>
      </c>
      <c r="AB99" s="502">
        <v>1</v>
      </c>
      <c r="AC99" s="502">
        <v>0</v>
      </c>
      <c r="AD99" s="502">
        <v>0</v>
      </c>
      <c r="AE99" s="502">
        <v>0</v>
      </c>
      <c r="AF99" s="502">
        <v>1</v>
      </c>
      <c r="AG99" s="502">
        <v>0</v>
      </c>
      <c r="AH99" s="502">
        <v>0</v>
      </c>
      <c r="AI99" s="502"/>
      <c r="AJ99" s="502"/>
      <c r="AK99" s="502"/>
      <c r="AL99" s="502"/>
      <c r="AM99" s="502">
        <v>0</v>
      </c>
      <c r="AN99" s="502">
        <v>1</v>
      </c>
      <c r="AO99" s="502">
        <v>0</v>
      </c>
      <c r="AP99" s="502">
        <v>0</v>
      </c>
      <c r="AQ99" s="502">
        <v>0</v>
      </c>
      <c r="AR99" s="502">
        <v>1</v>
      </c>
      <c r="AS99" s="502">
        <v>0</v>
      </c>
      <c r="AT99" s="502">
        <v>0</v>
      </c>
      <c r="AU99" s="503">
        <f t="shared" si="3"/>
        <v>4</v>
      </c>
      <c r="AV99" s="503">
        <f t="shared" si="4"/>
        <v>0</v>
      </c>
      <c r="AW99" s="503">
        <f t="shared" si="5"/>
        <v>4</v>
      </c>
      <c r="AX99" s="507"/>
      <c r="BA99" s="477"/>
    </row>
    <row r="100" spans="2:53" s="475" customFormat="1" x14ac:dyDescent="0.2">
      <c r="B100" s="478">
        <v>43394.862546296295</v>
      </c>
      <c r="C100" s="479">
        <v>459</v>
      </c>
      <c r="D100" s="480" t="s">
        <v>696</v>
      </c>
      <c r="E100" s="481" t="s">
        <v>343</v>
      </c>
      <c r="F100" s="480" t="s">
        <v>1</v>
      </c>
      <c r="H100" s="481"/>
      <c r="I100" s="513">
        <v>43388.95721064815</v>
      </c>
      <c r="J100" s="483" t="s">
        <v>2</v>
      </c>
      <c r="K100" s="509">
        <v>1</v>
      </c>
      <c r="L100" s="512"/>
      <c r="M100" s="477"/>
      <c r="N100" s="499" t="s">
        <v>39</v>
      </c>
      <c r="O100" s="509">
        <v>305</v>
      </c>
      <c r="P100" s="501" t="s">
        <v>74</v>
      </c>
      <c r="Q100" s="502">
        <v>0</v>
      </c>
      <c r="R100" s="502"/>
      <c r="S100" s="502"/>
      <c r="T100" s="502">
        <v>1</v>
      </c>
      <c r="U100" s="502"/>
      <c r="V100" s="502"/>
      <c r="W100" s="502">
        <v>1</v>
      </c>
      <c r="X100" s="502">
        <v>0</v>
      </c>
      <c r="Y100" s="502">
        <v>0</v>
      </c>
      <c r="Z100" s="502">
        <v>2</v>
      </c>
      <c r="AA100" s="502">
        <v>0</v>
      </c>
      <c r="AB100" s="502">
        <v>0</v>
      </c>
      <c r="AC100" s="502">
        <v>0</v>
      </c>
      <c r="AD100" s="502">
        <v>0</v>
      </c>
      <c r="AE100" s="502">
        <v>0</v>
      </c>
      <c r="AF100" s="502">
        <v>0</v>
      </c>
      <c r="AG100" s="502">
        <v>0</v>
      </c>
      <c r="AH100" s="502">
        <v>1</v>
      </c>
      <c r="AI100" s="502"/>
      <c r="AJ100" s="502"/>
      <c r="AK100" s="502"/>
      <c r="AL100" s="502"/>
      <c r="AM100" s="502">
        <v>1</v>
      </c>
      <c r="AN100" s="502">
        <v>0</v>
      </c>
      <c r="AO100" s="502">
        <v>0</v>
      </c>
      <c r="AP100" s="502">
        <v>0</v>
      </c>
      <c r="AQ100" s="502">
        <v>0</v>
      </c>
      <c r="AR100" s="502">
        <v>0</v>
      </c>
      <c r="AS100" s="502">
        <v>2</v>
      </c>
      <c r="AT100" s="502">
        <v>0</v>
      </c>
      <c r="AU100" s="503">
        <f t="shared" si="3"/>
        <v>4</v>
      </c>
      <c r="AV100" s="503">
        <f t="shared" si="4"/>
        <v>3</v>
      </c>
      <c r="AW100" s="503">
        <f t="shared" si="5"/>
        <v>1</v>
      </c>
      <c r="AX100" s="507"/>
      <c r="BA100" s="477"/>
    </row>
    <row r="101" spans="2:53" s="475" customFormat="1" x14ac:dyDescent="0.2">
      <c r="B101" s="478">
        <v>43395.106874999998</v>
      </c>
      <c r="C101" s="479">
        <v>175</v>
      </c>
      <c r="D101" s="480" t="s">
        <v>456</v>
      </c>
      <c r="E101" s="481" t="s">
        <v>34</v>
      </c>
      <c r="F101" s="480" t="s">
        <v>1</v>
      </c>
      <c r="H101" s="481"/>
      <c r="I101" s="513">
        <v>43388.989236111112</v>
      </c>
      <c r="J101" s="483" t="s">
        <v>2</v>
      </c>
      <c r="K101" s="509">
        <v>1</v>
      </c>
      <c r="L101" s="512"/>
      <c r="M101" s="477"/>
      <c r="N101" s="510" t="s">
        <v>34</v>
      </c>
      <c r="O101" s="510">
        <v>556</v>
      </c>
      <c r="P101" s="510" t="s">
        <v>665</v>
      </c>
      <c r="Q101" s="503">
        <v>0</v>
      </c>
      <c r="R101" s="503">
        <v>0</v>
      </c>
      <c r="S101" s="503">
        <v>0</v>
      </c>
      <c r="T101" s="503">
        <v>0</v>
      </c>
      <c r="U101" s="503">
        <v>0</v>
      </c>
      <c r="V101" s="503">
        <v>0</v>
      </c>
      <c r="W101" s="511">
        <v>0</v>
      </c>
      <c r="X101" s="502">
        <v>1</v>
      </c>
      <c r="Y101" s="502">
        <v>1</v>
      </c>
      <c r="Z101" s="502">
        <v>2</v>
      </c>
      <c r="AA101" s="503">
        <v>0</v>
      </c>
      <c r="AB101" s="503">
        <v>0</v>
      </c>
      <c r="AC101" s="503">
        <v>0</v>
      </c>
      <c r="AD101" s="503">
        <v>0</v>
      </c>
      <c r="AE101" s="503">
        <v>0</v>
      </c>
      <c r="AF101" s="503">
        <v>0</v>
      </c>
      <c r="AG101" s="503">
        <v>0</v>
      </c>
      <c r="AH101" s="503">
        <v>0</v>
      </c>
      <c r="AI101" s="503">
        <v>0</v>
      </c>
      <c r="AJ101" s="503">
        <v>0</v>
      </c>
      <c r="AK101" s="503">
        <v>0</v>
      </c>
      <c r="AL101" s="503">
        <v>0</v>
      </c>
      <c r="AM101" s="511">
        <v>0</v>
      </c>
      <c r="AN101" s="511">
        <v>0</v>
      </c>
      <c r="AO101" s="502">
        <v>1</v>
      </c>
      <c r="AP101" s="502">
        <v>0</v>
      </c>
      <c r="AQ101" s="502">
        <v>1</v>
      </c>
      <c r="AR101" s="502">
        <v>0</v>
      </c>
      <c r="AS101" s="502">
        <v>2</v>
      </c>
      <c r="AT101" s="502">
        <v>0</v>
      </c>
      <c r="AU101" s="503">
        <f t="shared" si="3"/>
        <v>4</v>
      </c>
      <c r="AV101" s="503">
        <f t="shared" si="4"/>
        <v>4</v>
      </c>
      <c r="AW101" s="503">
        <f t="shared" si="5"/>
        <v>0</v>
      </c>
      <c r="AX101" s="507"/>
      <c r="BA101" s="477"/>
    </row>
    <row r="102" spans="2:53" s="475" customFormat="1" x14ac:dyDescent="0.2">
      <c r="B102" s="478">
        <v>43395.533437500002</v>
      </c>
      <c r="C102" s="506">
        <v>451</v>
      </c>
      <c r="D102" s="480" t="s">
        <v>377</v>
      </c>
      <c r="E102" s="481" t="s">
        <v>7</v>
      </c>
      <c r="F102" s="480" t="s">
        <v>2</v>
      </c>
      <c r="H102" s="481"/>
      <c r="I102" s="513">
        <v>43390.994074074071</v>
      </c>
      <c r="J102" s="483" t="s">
        <v>1</v>
      </c>
      <c r="K102" s="509">
        <v>1</v>
      </c>
      <c r="L102" s="512"/>
      <c r="M102" s="477"/>
      <c r="N102" s="499" t="s">
        <v>7</v>
      </c>
      <c r="O102" s="500">
        <v>165</v>
      </c>
      <c r="P102" s="501" t="s">
        <v>126</v>
      </c>
      <c r="Q102" s="502">
        <v>3</v>
      </c>
      <c r="R102" s="502"/>
      <c r="S102" s="502"/>
      <c r="T102" s="502">
        <v>0</v>
      </c>
      <c r="U102" s="502"/>
      <c r="V102" s="502"/>
      <c r="W102" s="502">
        <v>0</v>
      </c>
      <c r="X102" s="502">
        <v>0</v>
      </c>
      <c r="Y102" s="502">
        <v>0</v>
      </c>
      <c r="Z102" s="502">
        <v>0</v>
      </c>
      <c r="AA102" s="502">
        <v>0</v>
      </c>
      <c r="AB102" s="502">
        <v>3</v>
      </c>
      <c r="AC102" s="502">
        <v>0</v>
      </c>
      <c r="AD102" s="502">
        <v>0</v>
      </c>
      <c r="AE102" s="502">
        <v>0</v>
      </c>
      <c r="AF102" s="502">
        <v>0</v>
      </c>
      <c r="AG102" s="502">
        <v>0</v>
      </c>
      <c r="AH102" s="502">
        <v>0</v>
      </c>
      <c r="AI102" s="502"/>
      <c r="AJ102" s="502"/>
      <c r="AK102" s="502"/>
      <c r="AL102" s="502"/>
      <c r="AM102" s="502">
        <v>0</v>
      </c>
      <c r="AN102" s="502">
        <v>0</v>
      </c>
      <c r="AO102" s="502">
        <v>0</v>
      </c>
      <c r="AP102" s="502">
        <v>0</v>
      </c>
      <c r="AQ102" s="502">
        <v>0</v>
      </c>
      <c r="AR102" s="502">
        <v>0</v>
      </c>
      <c r="AS102" s="502">
        <v>0</v>
      </c>
      <c r="AT102" s="502">
        <v>0</v>
      </c>
      <c r="AU102" s="503">
        <f t="shared" si="3"/>
        <v>3</v>
      </c>
      <c r="AV102" s="503">
        <f t="shared" si="4"/>
        <v>0</v>
      </c>
      <c r="AW102" s="503">
        <f t="shared" si="5"/>
        <v>3</v>
      </c>
      <c r="AX102" s="507"/>
      <c r="BA102" s="477"/>
    </row>
    <row r="103" spans="2:53" s="475" customFormat="1" x14ac:dyDescent="0.2">
      <c r="B103" s="478">
        <v>43395.638611111113</v>
      </c>
      <c r="C103" s="479">
        <v>251</v>
      </c>
      <c r="D103" s="480" t="s">
        <v>710</v>
      </c>
      <c r="E103" s="481" t="s">
        <v>7</v>
      </c>
      <c r="F103" s="480" t="s">
        <v>1</v>
      </c>
      <c r="H103" s="481"/>
      <c r="I103" s="513">
        <v>43391.017199074071</v>
      </c>
      <c r="J103" s="483" t="s">
        <v>1</v>
      </c>
      <c r="K103" s="509">
        <v>1</v>
      </c>
      <c r="L103" s="512"/>
      <c r="M103" s="477"/>
      <c r="N103" s="509" t="s">
        <v>7</v>
      </c>
      <c r="O103" s="509">
        <v>248</v>
      </c>
      <c r="P103" s="501" t="s">
        <v>146</v>
      </c>
      <c r="Q103" s="502">
        <v>1</v>
      </c>
      <c r="R103" s="502"/>
      <c r="S103" s="502"/>
      <c r="T103" s="502">
        <v>0</v>
      </c>
      <c r="U103" s="502">
        <v>1</v>
      </c>
      <c r="V103" s="502"/>
      <c r="W103" s="502">
        <v>1</v>
      </c>
      <c r="X103" s="502">
        <v>0</v>
      </c>
      <c r="Y103" s="502">
        <v>0</v>
      </c>
      <c r="Z103" s="502">
        <v>0</v>
      </c>
      <c r="AA103" s="502">
        <v>0</v>
      </c>
      <c r="AB103" s="502">
        <v>1</v>
      </c>
      <c r="AC103" s="502">
        <v>0</v>
      </c>
      <c r="AD103" s="502">
        <v>0</v>
      </c>
      <c r="AE103" s="502">
        <v>0</v>
      </c>
      <c r="AF103" s="502">
        <v>0</v>
      </c>
      <c r="AG103" s="502">
        <v>0</v>
      </c>
      <c r="AH103" s="502">
        <v>0</v>
      </c>
      <c r="AI103" s="502">
        <v>1</v>
      </c>
      <c r="AJ103" s="502">
        <v>0</v>
      </c>
      <c r="AK103" s="502"/>
      <c r="AL103" s="502"/>
      <c r="AM103" s="502">
        <v>0</v>
      </c>
      <c r="AN103" s="502">
        <v>1</v>
      </c>
      <c r="AO103" s="502">
        <v>0</v>
      </c>
      <c r="AP103" s="502">
        <v>0</v>
      </c>
      <c r="AQ103" s="502">
        <v>0</v>
      </c>
      <c r="AR103" s="502">
        <v>0</v>
      </c>
      <c r="AS103" s="502">
        <v>0</v>
      </c>
      <c r="AT103" s="502">
        <v>0</v>
      </c>
      <c r="AU103" s="503">
        <f t="shared" si="3"/>
        <v>3</v>
      </c>
      <c r="AV103" s="503">
        <f t="shared" si="4"/>
        <v>1</v>
      </c>
      <c r="AW103" s="503">
        <f t="shared" si="5"/>
        <v>2</v>
      </c>
      <c r="AX103" s="507"/>
      <c r="BA103" s="477"/>
    </row>
    <row r="104" spans="2:53" s="475" customFormat="1" x14ac:dyDescent="0.2">
      <c r="B104" s="478">
        <v>43395.664340277777</v>
      </c>
      <c r="C104" s="506">
        <v>517</v>
      </c>
      <c r="D104" s="480" t="s">
        <v>741</v>
      </c>
      <c r="E104" s="481" t="s">
        <v>34</v>
      </c>
      <c r="F104" s="480" t="s">
        <v>531</v>
      </c>
      <c r="H104" s="481"/>
      <c r="I104" s="513">
        <v>43395.975081018521</v>
      </c>
      <c r="J104" s="483" t="s">
        <v>2</v>
      </c>
      <c r="K104" s="509">
        <v>1</v>
      </c>
      <c r="L104" s="512"/>
      <c r="M104" s="477"/>
      <c r="N104" s="499" t="s">
        <v>52</v>
      </c>
      <c r="O104" s="500">
        <v>137</v>
      </c>
      <c r="P104" s="501" t="s">
        <v>53</v>
      </c>
      <c r="Q104" s="502">
        <v>1</v>
      </c>
      <c r="R104" s="502">
        <v>1</v>
      </c>
      <c r="S104" s="502"/>
      <c r="T104" s="502">
        <v>0</v>
      </c>
      <c r="U104" s="502"/>
      <c r="V104" s="502"/>
      <c r="W104" s="502">
        <v>0</v>
      </c>
      <c r="X104" s="502">
        <v>1</v>
      </c>
      <c r="Y104" s="502">
        <v>0</v>
      </c>
      <c r="Z104" s="502">
        <v>0</v>
      </c>
      <c r="AA104" s="502">
        <v>1</v>
      </c>
      <c r="AB104" s="502">
        <v>0</v>
      </c>
      <c r="AC104" s="502">
        <v>1</v>
      </c>
      <c r="AD104" s="502">
        <v>0</v>
      </c>
      <c r="AE104" s="502">
        <v>0</v>
      </c>
      <c r="AF104" s="502">
        <v>0</v>
      </c>
      <c r="AG104" s="502">
        <v>0</v>
      </c>
      <c r="AH104" s="502">
        <v>0</v>
      </c>
      <c r="AI104" s="502"/>
      <c r="AJ104" s="502"/>
      <c r="AK104" s="502"/>
      <c r="AL104" s="502"/>
      <c r="AM104" s="502">
        <v>0</v>
      </c>
      <c r="AN104" s="502">
        <v>0</v>
      </c>
      <c r="AO104" s="502">
        <v>1</v>
      </c>
      <c r="AP104" s="502">
        <v>0</v>
      </c>
      <c r="AQ104" s="502">
        <v>0</v>
      </c>
      <c r="AR104" s="502">
        <v>0</v>
      </c>
      <c r="AS104" s="502">
        <v>0</v>
      </c>
      <c r="AT104" s="502">
        <v>0</v>
      </c>
      <c r="AU104" s="503">
        <f t="shared" si="3"/>
        <v>3</v>
      </c>
      <c r="AV104" s="503">
        <f t="shared" si="4"/>
        <v>3</v>
      </c>
      <c r="AW104" s="503">
        <f t="shared" si="5"/>
        <v>0</v>
      </c>
      <c r="AX104" s="507"/>
      <c r="BA104" s="477"/>
    </row>
    <row r="105" spans="2:53" s="475" customFormat="1" x14ac:dyDescent="0.2">
      <c r="B105" s="478">
        <v>43395.698240740741</v>
      </c>
      <c r="C105" s="506">
        <v>451</v>
      </c>
      <c r="D105" s="480" t="s">
        <v>377</v>
      </c>
      <c r="E105" s="481" t="s">
        <v>7</v>
      </c>
      <c r="F105" s="480" t="s">
        <v>2</v>
      </c>
      <c r="H105" s="481"/>
      <c r="I105" s="513">
        <v>43397.038182870368</v>
      </c>
      <c r="J105" s="483" t="s">
        <v>1</v>
      </c>
      <c r="K105" s="509">
        <v>1</v>
      </c>
      <c r="L105" s="512"/>
      <c r="M105" s="477"/>
      <c r="N105" s="509" t="s">
        <v>113</v>
      </c>
      <c r="O105" s="509">
        <v>457</v>
      </c>
      <c r="P105" s="509" t="s">
        <v>346</v>
      </c>
      <c r="Q105" s="502">
        <v>1</v>
      </c>
      <c r="R105" s="502"/>
      <c r="S105" s="502">
        <v>1</v>
      </c>
      <c r="T105" s="502">
        <v>0</v>
      </c>
      <c r="U105" s="502"/>
      <c r="V105" s="502"/>
      <c r="W105" s="502">
        <v>0</v>
      </c>
      <c r="X105" s="502">
        <v>0</v>
      </c>
      <c r="Y105" s="502">
        <v>1</v>
      </c>
      <c r="Z105" s="502">
        <v>0</v>
      </c>
      <c r="AA105" s="502">
        <v>0</v>
      </c>
      <c r="AB105" s="502">
        <v>1</v>
      </c>
      <c r="AC105" s="502">
        <v>0</v>
      </c>
      <c r="AD105" s="502">
        <v>0</v>
      </c>
      <c r="AE105" s="502">
        <v>0</v>
      </c>
      <c r="AF105" s="502">
        <v>1</v>
      </c>
      <c r="AG105" s="502">
        <v>0</v>
      </c>
      <c r="AH105" s="502">
        <v>0</v>
      </c>
      <c r="AI105" s="502"/>
      <c r="AJ105" s="502"/>
      <c r="AK105" s="502"/>
      <c r="AL105" s="502"/>
      <c r="AM105" s="502">
        <v>0</v>
      </c>
      <c r="AN105" s="502">
        <v>0</v>
      </c>
      <c r="AO105" s="502">
        <v>0</v>
      </c>
      <c r="AP105" s="502">
        <v>0</v>
      </c>
      <c r="AQ105" s="502">
        <v>0</v>
      </c>
      <c r="AR105" s="502">
        <v>1</v>
      </c>
      <c r="AS105" s="502">
        <v>0</v>
      </c>
      <c r="AT105" s="502">
        <v>0</v>
      </c>
      <c r="AU105" s="503">
        <f t="shared" si="3"/>
        <v>3</v>
      </c>
      <c r="AV105" s="503">
        <f t="shared" si="4"/>
        <v>0</v>
      </c>
      <c r="AW105" s="503">
        <f t="shared" si="5"/>
        <v>3</v>
      </c>
      <c r="AX105" s="507"/>
      <c r="BA105" s="477"/>
    </row>
    <row r="106" spans="2:53" s="475" customFormat="1" x14ac:dyDescent="0.2">
      <c r="B106" s="478">
        <v>43395.70107638889</v>
      </c>
      <c r="C106" s="506">
        <v>451</v>
      </c>
      <c r="D106" s="480" t="s">
        <v>377</v>
      </c>
      <c r="E106" s="481" t="s">
        <v>7</v>
      </c>
      <c r="F106" s="480" t="s">
        <v>2</v>
      </c>
      <c r="H106" s="481"/>
      <c r="I106" s="513">
        <v>43402.826168981483</v>
      </c>
      <c r="J106" s="483" t="s">
        <v>1</v>
      </c>
      <c r="K106" s="509">
        <v>1</v>
      </c>
      <c r="L106" s="512"/>
      <c r="M106" s="477"/>
      <c r="N106" s="499" t="s">
        <v>29</v>
      </c>
      <c r="O106" s="500">
        <v>176</v>
      </c>
      <c r="P106" s="501" t="s">
        <v>262</v>
      </c>
      <c r="Q106" s="502">
        <v>0</v>
      </c>
      <c r="R106" s="502"/>
      <c r="S106" s="502"/>
      <c r="T106" s="502">
        <v>0</v>
      </c>
      <c r="U106" s="502"/>
      <c r="V106" s="502"/>
      <c r="W106" s="511">
        <v>1</v>
      </c>
      <c r="X106" s="502">
        <v>0</v>
      </c>
      <c r="Y106" s="502">
        <v>2</v>
      </c>
      <c r="Z106" s="502">
        <v>0</v>
      </c>
      <c r="AA106" s="502">
        <v>0</v>
      </c>
      <c r="AB106" s="502">
        <v>0</v>
      </c>
      <c r="AC106" s="502">
        <v>0</v>
      </c>
      <c r="AD106" s="502">
        <v>0</v>
      </c>
      <c r="AE106" s="502">
        <v>0</v>
      </c>
      <c r="AF106" s="502">
        <v>0</v>
      </c>
      <c r="AG106" s="502">
        <v>0</v>
      </c>
      <c r="AH106" s="502">
        <v>0</v>
      </c>
      <c r="AI106" s="502"/>
      <c r="AJ106" s="502"/>
      <c r="AK106" s="502"/>
      <c r="AL106" s="502"/>
      <c r="AM106" s="511">
        <v>0</v>
      </c>
      <c r="AN106" s="511">
        <v>1</v>
      </c>
      <c r="AO106" s="502">
        <v>0</v>
      </c>
      <c r="AP106" s="502">
        <v>0</v>
      </c>
      <c r="AQ106" s="502">
        <v>0</v>
      </c>
      <c r="AR106" s="502">
        <v>2</v>
      </c>
      <c r="AS106" s="502">
        <v>0</v>
      </c>
      <c r="AT106" s="502">
        <v>0</v>
      </c>
      <c r="AU106" s="503">
        <f t="shared" si="3"/>
        <v>3</v>
      </c>
      <c r="AV106" s="503">
        <f t="shared" si="4"/>
        <v>0</v>
      </c>
      <c r="AW106" s="503">
        <f t="shared" si="5"/>
        <v>3</v>
      </c>
      <c r="AX106" s="507"/>
      <c r="BA106" s="477"/>
    </row>
    <row r="107" spans="2:53" s="475" customFormat="1" x14ac:dyDescent="0.2">
      <c r="B107" s="478">
        <v>43395.819988425923</v>
      </c>
      <c r="C107" s="479">
        <v>378</v>
      </c>
      <c r="D107" s="480" t="s">
        <v>638</v>
      </c>
      <c r="E107" s="481" t="s">
        <v>7</v>
      </c>
      <c r="F107" s="480" t="s">
        <v>1</v>
      </c>
      <c r="H107" s="481"/>
      <c r="I107" s="513">
        <v>43402.850081018521</v>
      </c>
      <c r="J107" s="483" t="s">
        <v>1</v>
      </c>
      <c r="K107" s="509">
        <v>1</v>
      </c>
      <c r="L107" s="512"/>
      <c r="M107" s="477"/>
      <c r="N107" s="510" t="s">
        <v>343</v>
      </c>
      <c r="O107" s="510">
        <v>409</v>
      </c>
      <c r="P107" s="510" t="s">
        <v>579</v>
      </c>
      <c r="Q107" s="503">
        <v>0</v>
      </c>
      <c r="R107" s="503">
        <v>0</v>
      </c>
      <c r="S107" s="503">
        <v>0</v>
      </c>
      <c r="T107" s="503">
        <v>0</v>
      </c>
      <c r="U107" s="502">
        <v>1</v>
      </c>
      <c r="V107" s="502"/>
      <c r="W107" s="502">
        <v>1</v>
      </c>
      <c r="X107" s="502">
        <v>0</v>
      </c>
      <c r="Y107" s="502">
        <v>0</v>
      </c>
      <c r="Z107" s="502">
        <v>1</v>
      </c>
      <c r="AA107" s="502">
        <v>0</v>
      </c>
      <c r="AB107" s="502">
        <v>0</v>
      </c>
      <c r="AC107" s="502">
        <v>0</v>
      </c>
      <c r="AD107" s="502">
        <v>0</v>
      </c>
      <c r="AE107" s="502">
        <v>0</v>
      </c>
      <c r="AF107" s="502">
        <v>0</v>
      </c>
      <c r="AG107" s="502">
        <v>0</v>
      </c>
      <c r="AH107" s="502">
        <v>0</v>
      </c>
      <c r="AI107" s="502">
        <v>1</v>
      </c>
      <c r="AJ107" s="502">
        <v>0</v>
      </c>
      <c r="AK107" s="502"/>
      <c r="AL107" s="502"/>
      <c r="AM107" s="502">
        <v>1</v>
      </c>
      <c r="AN107" s="502">
        <v>0</v>
      </c>
      <c r="AO107" s="502">
        <v>0</v>
      </c>
      <c r="AP107" s="502">
        <v>0</v>
      </c>
      <c r="AQ107" s="502">
        <v>0</v>
      </c>
      <c r="AR107" s="502">
        <v>0</v>
      </c>
      <c r="AS107" s="502">
        <v>0</v>
      </c>
      <c r="AT107" s="502">
        <v>1</v>
      </c>
      <c r="AU107" s="503">
        <f t="shared" si="3"/>
        <v>3</v>
      </c>
      <c r="AV107" s="503">
        <f t="shared" si="4"/>
        <v>2</v>
      </c>
      <c r="AW107" s="503">
        <f t="shared" si="5"/>
        <v>1</v>
      </c>
      <c r="AX107" s="507"/>
      <c r="BA107" s="477"/>
    </row>
    <row r="108" spans="2:53" s="475" customFormat="1" x14ac:dyDescent="0.2">
      <c r="B108" s="478">
        <v>43395.846342592595</v>
      </c>
      <c r="C108" s="479">
        <v>454</v>
      </c>
      <c r="D108" s="480" t="s">
        <v>645</v>
      </c>
      <c r="E108" s="481" t="s">
        <v>7</v>
      </c>
      <c r="F108" s="480" t="s">
        <v>1</v>
      </c>
      <c r="H108" s="481"/>
      <c r="I108" s="513">
        <v>43402.860763888886</v>
      </c>
      <c r="J108" s="483" t="s">
        <v>2</v>
      </c>
      <c r="K108" s="509">
        <v>1</v>
      </c>
      <c r="L108" s="512"/>
      <c r="M108" s="477"/>
      <c r="N108" s="509" t="s">
        <v>34</v>
      </c>
      <c r="O108" s="510">
        <v>517</v>
      </c>
      <c r="P108" s="501" t="s">
        <v>524</v>
      </c>
      <c r="Q108" s="503">
        <v>0</v>
      </c>
      <c r="R108" s="503">
        <v>0</v>
      </c>
      <c r="S108" s="502">
        <v>0</v>
      </c>
      <c r="T108" s="502">
        <v>0</v>
      </c>
      <c r="U108" s="502"/>
      <c r="V108" s="502"/>
      <c r="W108" s="511">
        <v>0</v>
      </c>
      <c r="X108" s="502">
        <v>2</v>
      </c>
      <c r="Y108" s="502">
        <v>0</v>
      </c>
      <c r="Z108" s="502">
        <v>1</v>
      </c>
      <c r="AA108" s="502">
        <v>0</v>
      </c>
      <c r="AB108" s="502">
        <v>0</v>
      </c>
      <c r="AC108" s="502">
        <v>0</v>
      </c>
      <c r="AD108" s="502">
        <v>0</v>
      </c>
      <c r="AE108" s="502">
        <v>0</v>
      </c>
      <c r="AF108" s="502">
        <v>0</v>
      </c>
      <c r="AG108" s="502">
        <v>0</v>
      </c>
      <c r="AH108" s="502">
        <v>0</v>
      </c>
      <c r="AI108" s="502"/>
      <c r="AJ108" s="502"/>
      <c r="AK108" s="502"/>
      <c r="AL108" s="502"/>
      <c r="AM108" s="511">
        <v>0</v>
      </c>
      <c r="AN108" s="511">
        <v>0</v>
      </c>
      <c r="AO108" s="502">
        <v>0</v>
      </c>
      <c r="AP108" s="502">
        <v>2</v>
      </c>
      <c r="AQ108" s="502">
        <v>0</v>
      </c>
      <c r="AR108" s="502">
        <v>0</v>
      </c>
      <c r="AS108" s="502">
        <v>0</v>
      </c>
      <c r="AT108" s="502">
        <v>1</v>
      </c>
      <c r="AU108" s="503">
        <f t="shared" si="3"/>
        <v>3</v>
      </c>
      <c r="AV108" s="503">
        <f t="shared" si="4"/>
        <v>0</v>
      </c>
      <c r="AW108" s="503">
        <f t="shared" si="5"/>
        <v>3</v>
      </c>
      <c r="AX108" s="507"/>
      <c r="BA108" s="477"/>
    </row>
    <row r="109" spans="2:53" s="475" customFormat="1" x14ac:dyDescent="0.2">
      <c r="B109" s="478">
        <v>43395.884259259263</v>
      </c>
      <c r="C109" s="479">
        <v>172</v>
      </c>
      <c r="D109" s="480" t="s">
        <v>375</v>
      </c>
      <c r="E109" s="481" t="s">
        <v>7</v>
      </c>
      <c r="F109" s="480" t="s">
        <v>1</v>
      </c>
      <c r="H109" s="481"/>
      <c r="I109" s="513">
        <v>43402.876666666663</v>
      </c>
      <c r="J109" s="483" t="s">
        <v>2</v>
      </c>
      <c r="K109" s="509">
        <v>1</v>
      </c>
      <c r="L109" s="512"/>
      <c r="M109" s="477"/>
      <c r="N109" s="510" t="s">
        <v>34</v>
      </c>
      <c r="O109" s="510">
        <v>554</v>
      </c>
      <c r="P109" s="510" t="s">
        <v>663</v>
      </c>
      <c r="Q109" s="503">
        <v>0</v>
      </c>
      <c r="R109" s="503">
        <v>0</v>
      </c>
      <c r="S109" s="503">
        <v>0</v>
      </c>
      <c r="T109" s="503">
        <v>0</v>
      </c>
      <c r="U109" s="503">
        <v>0</v>
      </c>
      <c r="V109" s="503">
        <v>0</v>
      </c>
      <c r="W109" s="511">
        <v>1</v>
      </c>
      <c r="X109" s="502">
        <v>0</v>
      </c>
      <c r="Y109" s="502">
        <v>0</v>
      </c>
      <c r="Z109" s="502">
        <v>2</v>
      </c>
      <c r="AA109" s="503">
        <v>0</v>
      </c>
      <c r="AB109" s="503">
        <v>0</v>
      </c>
      <c r="AC109" s="503">
        <v>0</v>
      </c>
      <c r="AD109" s="503">
        <v>0</v>
      </c>
      <c r="AE109" s="503">
        <v>0</v>
      </c>
      <c r="AF109" s="503">
        <v>0</v>
      </c>
      <c r="AG109" s="503">
        <v>0</v>
      </c>
      <c r="AH109" s="503">
        <v>0</v>
      </c>
      <c r="AI109" s="503">
        <v>0</v>
      </c>
      <c r="AJ109" s="503">
        <v>0</v>
      </c>
      <c r="AK109" s="503">
        <v>0</v>
      </c>
      <c r="AL109" s="503">
        <v>0</v>
      </c>
      <c r="AM109" s="511">
        <v>1</v>
      </c>
      <c r="AN109" s="511">
        <v>0</v>
      </c>
      <c r="AO109" s="502">
        <v>0</v>
      </c>
      <c r="AP109" s="502">
        <v>0</v>
      </c>
      <c r="AQ109" s="502">
        <v>0</v>
      </c>
      <c r="AR109" s="502">
        <v>0</v>
      </c>
      <c r="AS109" s="502">
        <v>2</v>
      </c>
      <c r="AT109" s="502">
        <v>0</v>
      </c>
      <c r="AU109" s="503">
        <f t="shared" si="3"/>
        <v>3</v>
      </c>
      <c r="AV109" s="503">
        <f t="shared" si="4"/>
        <v>3</v>
      </c>
      <c r="AW109" s="503">
        <f t="shared" si="5"/>
        <v>0</v>
      </c>
      <c r="AX109" s="507"/>
      <c r="BA109" s="477"/>
    </row>
    <row r="110" spans="2:53" s="475" customFormat="1" x14ac:dyDescent="0.2">
      <c r="B110" s="478">
        <v>43395.904756944445</v>
      </c>
      <c r="C110" s="479">
        <v>161</v>
      </c>
      <c r="D110" s="480" t="s">
        <v>382</v>
      </c>
      <c r="E110" s="481" t="s">
        <v>34</v>
      </c>
      <c r="F110" s="480" t="s">
        <v>1</v>
      </c>
      <c r="H110" s="481"/>
      <c r="I110" s="513">
        <v>43402.895509259259</v>
      </c>
      <c r="J110" s="483" t="s">
        <v>1</v>
      </c>
      <c r="K110" s="509">
        <v>1</v>
      </c>
      <c r="L110" s="512"/>
      <c r="M110" s="477"/>
      <c r="N110" s="509" t="s">
        <v>7</v>
      </c>
      <c r="O110" s="509">
        <v>197</v>
      </c>
      <c r="P110" s="501" t="s">
        <v>150</v>
      </c>
      <c r="Q110" s="502">
        <v>2</v>
      </c>
      <c r="R110" s="502"/>
      <c r="S110" s="502"/>
      <c r="T110" s="502">
        <v>0</v>
      </c>
      <c r="U110" s="502"/>
      <c r="V110" s="502"/>
      <c r="W110" s="502">
        <v>0</v>
      </c>
      <c r="X110" s="502">
        <v>0</v>
      </c>
      <c r="Y110" s="502">
        <v>0</v>
      </c>
      <c r="Z110" s="502">
        <v>0</v>
      </c>
      <c r="AA110" s="502">
        <v>1</v>
      </c>
      <c r="AB110" s="502">
        <v>1</v>
      </c>
      <c r="AC110" s="502">
        <v>0</v>
      </c>
      <c r="AD110" s="502">
        <v>0</v>
      </c>
      <c r="AE110" s="502">
        <v>0</v>
      </c>
      <c r="AF110" s="502">
        <v>0</v>
      </c>
      <c r="AG110" s="502">
        <v>0</v>
      </c>
      <c r="AH110" s="502">
        <v>0</v>
      </c>
      <c r="AI110" s="502"/>
      <c r="AJ110" s="502"/>
      <c r="AK110" s="502"/>
      <c r="AL110" s="502"/>
      <c r="AM110" s="502">
        <v>0</v>
      </c>
      <c r="AN110" s="502">
        <v>0</v>
      </c>
      <c r="AO110" s="502">
        <v>0</v>
      </c>
      <c r="AP110" s="502">
        <v>0</v>
      </c>
      <c r="AQ110" s="502">
        <v>0</v>
      </c>
      <c r="AR110" s="502">
        <v>0</v>
      </c>
      <c r="AS110" s="502">
        <v>0</v>
      </c>
      <c r="AT110" s="502">
        <v>0</v>
      </c>
      <c r="AU110" s="503">
        <f t="shared" si="3"/>
        <v>2</v>
      </c>
      <c r="AV110" s="503">
        <f t="shared" si="4"/>
        <v>1</v>
      </c>
      <c r="AW110" s="503">
        <f t="shared" si="5"/>
        <v>1</v>
      </c>
      <c r="AX110" s="507"/>
      <c r="BA110" s="477"/>
    </row>
    <row r="111" spans="2:53" s="475" customFormat="1" x14ac:dyDescent="0.2">
      <c r="B111" s="478">
        <v>43395.975081018521</v>
      </c>
      <c r="C111" s="479">
        <v>458</v>
      </c>
      <c r="D111" s="480" t="s">
        <v>628</v>
      </c>
      <c r="E111" s="481" t="s">
        <v>343</v>
      </c>
      <c r="F111" s="480" t="s">
        <v>2</v>
      </c>
      <c r="H111" s="481" t="s">
        <v>402</v>
      </c>
      <c r="I111" s="513">
        <v>43381.930138888885</v>
      </c>
      <c r="J111" s="483" t="s">
        <v>2</v>
      </c>
      <c r="K111" s="509">
        <v>1</v>
      </c>
      <c r="L111" s="512"/>
      <c r="M111" s="477"/>
      <c r="N111" s="499" t="s">
        <v>91</v>
      </c>
      <c r="O111" s="500">
        <v>117</v>
      </c>
      <c r="P111" s="501" t="s">
        <v>92</v>
      </c>
      <c r="Q111" s="502">
        <v>0</v>
      </c>
      <c r="R111" s="502">
        <v>2</v>
      </c>
      <c r="S111" s="502"/>
      <c r="T111" s="502">
        <v>0</v>
      </c>
      <c r="U111" s="502"/>
      <c r="V111" s="502"/>
      <c r="W111" s="502">
        <v>0</v>
      </c>
      <c r="X111" s="502">
        <v>0</v>
      </c>
      <c r="Y111" s="502">
        <v>0</v>
      </c>
      <c r="Z111" s="502">
        <v>0</v>
      </c>
      <c r="AA111" s="502">
        <v>0</v>
      </c>
      <c r="AB111" s="502">
        <v>0</v>
      </c>
      <c r="AC111" s="502">
        <v>0</v>
      </c>
      <c r="AD111" s="502">
        <v>2</v>
      </c>
      <c r="AE111" s="502">
        <v>0</v>
      </c>
      <c r="AF111" s="502">
        <v>0</v>
      </c>
      <c r="AG111" s="502">
        <v>0</v>
      </c>
      <c r="AH111" s="502">
        <v>0</v>
      </c>
      <c r="AI111" s="502"/>
      <c r="AJ111" s="502"/>
      <c r="AK111" s="502"/>
      <c r="AL111" s="502"/>
      <c r="AM111" s="502">
        <v>0</v>
      </c>
      <c r="AN111" s="502">
        <v>0</v>
      </c>
      <c r="AO111" s="502">
        <v>0</v>
      </c>
      <c r="AP111" s="502">
        <v>0</v>
      </c>
      <c r="AQ111" s="502">
        <v>0</v>
      </c>
      <c r="AR111" s="502">
        <v>0</v>
      </c>
      <c r="AS111" s="502">
        <v>0</v>
      </c>
      <c r="AT111" s="502">
        <v>0</v>
      </c>
      <c r="AU111" s="503">
        <f t="shared" si="3"/>
        <v>2</v>
      </c>
      <c r="AV111" s="503">
        <f t="shared" si="4"/>
        <v>0</v>
      </c>
      <c r="AW111" s="503">
        <f t="shared" si="5"/>
        <v>2</v>
      </c>
      <c r="AX111" s="507"/>
      <c r="BA111" s="477"/>
    </row>
    <row r="112" spans="2:53" s="475" customFormat="1" x14ac:dyDescent="0.2">
      <c r="B112" s="478">
        <v>43395.986446759256</v>
      </c>
      <c r="C112" s="479">
        <v>516</v>
      </c>
      <c r="D112" s="480" t="s">
        <v>703</v>
      </c>
      <c r="E112" s="481" t="s">
        <v>71</v>
      </c>
      <c r="F112" s="480" t="s">
        <v>1</v>
      </c>
      <c r="H112" s="481" t="s">
        <v>463</v>
      </c>
      <c r="I112" s="513">
        <v>43398.974479166667</v>
      </c>
      <c r="J112" s="483" t="s">
        <v>1</v>
      </c>
      <c r="K112" s="509">
        <v>1</v>
      </c>
      <c r="L112" s="512"/>
      <c r="M112" s="477"/>
      <c r="N112" s="499" t="s">
        <v>80</v>
      </c>
      <c r="O112" s="500">
        <v>121</v>
      </c>
      <c r="P112" s="501" t="s">
        <v>81</v>
      </c>
      <c r="Q112" s="502">
        <v>1</v>
      </c>
      <c r="R112" s="502"/>
      <c r="S112" s="502">
        <v>1</v>
      </c>
      <c r="T112" s="502">
        <v>0</v>
      </c>
      <c r="U112" s="502"/>
      <c r="V112" s="502"/>
      <c r="W112" s="502">
        <v>0</v>
      </c>
      <c r="X112" s="502">
        <v>0</v>
      </c>
      <c r="Y112" s="502">
        <v>0</v>
      </c>
      <c r="Z112" s="502">
        <v>0</v>
      </c>
      <c r="AA112" s="502">
        <v>0</v>
      </c>
      <c r="AB112" s="502">
        <v>1</v>
      </c>
      <c r="AC112" s="502">
        <v>0</v>
      </c>
      <c r="AD112" s="502">
        <v>0</v>
      </c>
      <c r="AE112" s="502">
        <v>0</v>
      </c>
      <c r="AF112" s="502">
        <v>1</v>
      </c>
      <c r="AG112" s="502">
        <v>0</v>
      </c>
      <c r="AH112" s="502">
        <v>0</v>
      </c>
      <c r="AI112" s="502"/>
      <c r="AJ112" s="502"/>
      <c r="AK112" s="502"/>
      <c r="AL112" s="502"/>
      <c r="AM112" s="502">
        <v>0</v>
      </c>
      <c r="AN112" s="502">
        <v>0</v>
      </c>
      <c r="AO112" s="502">
        <v>0</v>
      </c>
      <c r="AP112" s="502">
        <v>0</v>
      </c>
      <c r="AQ112" s="502">
        <v>0</v>
      </c>
      <c r="AR112" s="502">
        <v>0</v>
      </c>
      <c r="AS112" s="502">
        <v>0</v>
      </c>
      <c r="AT112" s="502">
        <v>0</v>
      </c>
      <c r="AU112" s="503">
        <f t="shared" si="3"/>
        <v>2</v>
      </c>
      <c r="AV112" s="503">
        <f t="shared" si="4"/>
        <v>0</v>
      </c>
      <c r="AW112" s="503">
        <f t="shared" si="5"/>
        <v>2</v>
      </c>
      <c r="AX112" s="507"/>
      <c r="BA112" s="477"/>
    </row>
    <row r="113" spans="2:53" s="475" customFormat="1" x14ac:dyDescent="0.2">
      <c r="B113" s="478">
        <v>43396.015231481484</v>
      </c>
      <c r="C113" s="479">
        <v>261</v>
      </c>
      <c r="D113" s="480" t="s">
        <v>695</v>
      </c>
      <c r="E113" s="481" t="s">
        <v>7</v>
      </c>
      <c r="F113" s="480" t="s">
        <v>1</v>
      </c>
      <c r="H113" s="481"/>
      <c r="I113" s="513">
        <v>43403.801458333335</v>
      </c>
      <c r="J113" s="483" t="s">
        <v>1</v>
      </c>
      <c r="K113" s="509">
        <v>1</v>
      </c>
      <c r="L113" s="512"/>
      <c r="M113" s="477"/>
      <c r="N113" s="509" t="s">
        <v>39</v>
      </c>
      <c r="O113" s="509">
        <v>388</v>
      </c>
      <c r="P113" s="501" t="s">
        <v>127</v>
      </c>
      <c r="Q113" s="502">
        <v>0</v>
      </c>
      <c r="R113" s="502"/>
      <c r="S113" s="502">
        <v>1</v>
      </c>
      <c r="T113" s="502">
        <v>0</v>
      </c>
      <c r="U113" s="502"/>
      <c r="V113" s="502">
        <v>1</v>
      </c>
      <c r="W113" s="502">
        <v>0</v>
      </c>
      <c r="X113" s="502">
        <v>0</v>
      </c>
      <c r="Y113" s="502">
        <v>0</v>
      </c>
      <c r="Z113" s="502">
        <v>0</v>
      </c>
      <c r="AA113" s="502">
        <v>0</v>
      </c>
      <c r="AB113" s="502">
        <v>0</v>
      </c>
      <c r="AC113" s="502">
        <v>0</v>
      </c>
      <c r="AD113" s="502">
        <v>0</v>
      </c>
      <c r="AE113" s="502">
        <v>0</v>
      </c>
      <c r="AF113" s="502">
        <v>1</v>
      </c>
      <c r="AG113" s="502">
        <v>0</v>
      </c>
      <c r="AH113" s="502">
        <v>0</v>
      </c>
      <c r="AI113" s="502"/>
      <c r="AJ113" s="502"/>
      <c r="AK113" s="502">
        <v>0</v>
      </c>
      <c r="AL113" s="502">
        <v>1</v>
      </c>
      <c r="AM113" s="502">
        <v>0</v>
      </c>
      <c r="AN113" s="502">
        <v>0</v>
      </c>
      <c r="AO113" s="502">
        <v>0</v>
      </c>
      <c r="AP113" s="502">
        <v>0</v>
      </c>
      <c r="AQ113" s="502">
        <v>0</v>
      </c>
      <c r="AR113" s="502">
        <v>0</v>
      </c>
      <c r="AS113" s="502">
        <v>0</v>
      </c>
      <c r="AT113" s="502">
        <v>0</v>
      </c>
      <c r="AU113" s="503">
        <f t="shared" si="3"/>
        <v>2</v>
      </c>
      <c r="AV113" s="503">
        <f t="shared" si="4"/>
        <v>0</v>
      </c>
      <c r="AW113" s="503">
        <f t="shared" si="5"/>
        <v>2</v>
      </c>
      <c r="AX113" s="507"/>
      <c r="BA113" s="477"/>
    </row>
    <row r="114" spans="2:53" s="475" customFormat="1" x14ac:dyDescent="0.2">
      <c r="B114" s="478">
        <v>43396.591134259259</v>
      </c>
      <c r="C114" s="479">
        <v>459</v>
      </c>
      <c r="D114" s="480" t="s">
        <v>696</v>
      </c>
      <c r="E114" s="481" t="s">
        <v>343</v>
      </c>
      <c r="F114" s="480" t="s">
        <v>1</v>
      </c>
      <c r="H114" s="481" t="s">
        <v>655</v>
      </c>
      <c r="I114" s="513">
        <v>43390.01939814815</v>
      </c>
      <c r="J114" s="483" t="s">
        <v>2</v>
      </c>
      <c r="K114" s="509">
        <v>1</v>
      </c>
      <c r="L114" s="512"/>
      <c r="M114" s="477"/>
      <c r="N114" s="510" t="s">
        <v>343</v>
      </c>
      <c r="O114" s="510">
        <v>394</v>
      </c>
      <c r="P114" s="510" t="s">
        <v>567</v>
      </c>
      <c r="Q114" s="503">
        <v>0</v>
      </c>
      <c r="R114" s="503">
        <v>0</v>
      </c>
      <c r="S114" s="503">
        <v>0</v>
      </c>
      <c r="T114" s="503">
        <v>0</v>
      </c>
      <c r="U114" s="502">
        <v>1</v>
      </c>
      <c r="V114" s="502">
        <v>1</v>
      </c>
      <c r="W114" s="502">
        <v>0</v>
      </c>
      <c r="X114" s="502">
        <v>0</v>
      </c>
      <c r="Y114" s="502">
        <v>0</v>
      </c>
      <c r="Z114" s="502">
        <v>0</v>
      </c>
      <c r="AA114" s="502">
        <v>0</v>
      </c>
      <c r="AB114" s="502">
        <v>0</v>
      </c>
      <c r="AC114" s="502">
        <v>0</v>
      </c>
      <c r="AD114" s="502">
        <v>0</v>
      </c>
      <c r="AE114" s="502">
        <v>0</v>
      </c>
      <c r="AF114" s="502">
        <v>0</v>
      </c>
      <c r="AG114" s="502">
        <v>0</v>
      </c>
      <c r="AH114" s="502">
        <v>0</v>
      </c>
      <c r="AI114" s="502">
        <v>0</v>
      </c>
      <c r="AJ114" s="502">
        <v>1</v>
      </c>
      <c r="AK114" s="502">
        <v>0</v>
      </c>
      <c r="AL114" s="502">
        <v>1</v>
      </c>
      <c r="AM114" s="502">
        <v>0</v>
      </c>
      <c r="AN114" s="502">
        <v>0</v>
      </c>
      <c r="AO114" s="502">
        <v>0</v>
      </c>
      <c r="AP114" s="502">
        <v>0</v>
      </c>
      <c r="AQ114" s="502">
        <v>0</v>
      </c>
      <c r="AR114" s="502">
        <v>0</v>
      </c>
      <c r="AS114" s="502">
        <v>0</v>
      </c>
      <c r="AT114" s="502">
        <v>0</v>
      </c>
      <c r="AU114" s="503">
        <f t="shared" si="3"/>
        <v>2</v>
      </c>
      <c r="AV114" s="503">
        <f t="shared" si="4"/>
        <v>0</v>
      </c>
      <c r="AW114" s="503">
        <f t="shared" si="5"/>
        <v>2</v>
      </c>
      <c r="AX114" s="507"/>
      <c r="BA114" s="477"/>
    </row>
    <row r="115" spans="2:53" s="475" customFormat="1" x14ac:dyDescent="0.2">
      <c r="B115" s="478">
        <v>43396.729085648149</v>
      </c>
      <c r="C115" s="506">
        <v>554</v>
      </c>
      <c r="D115" s="480" t="s">
        <v>634</v>
      </c>
      <c r="E115" s="481" t="s">
        <v>34</v>
      </c>
      <c r="F115" s="480" t="s">
        <v>2</v>
      </c>
      <c r="H115" s="481" t="s">
        <v>639</v>
      </c>
      <c r="I115" s="513">
        <v>43378.851134259261</v>
      </c>
      <c r="J115" s="483" t="s">
        <v>1</v>
      </c>
      <c r="K115" s="509">
        <v>1</v>
      </c>
      <c r="L115" s="512"/>
      <c r="M115" s="477"/>
      <c r="N115" s="509" t="s">
        <v>7</v>
      </c>
      <c r="O115" s="509">
        <v>225</v>
      </c>
      <c r="P115" s="501" t="s">
        <v>153</v>
      </c>
      <c r="Q115" s="502">
        <v>0</v>
      </c>
      <c r="R115" s="502"/>
      <c r="S115" s="502"/>
      <c r="T115" s="502">
        <v>1</v>
      </c>
      <c r="U115" s="502"/>
      <c r="V115" s="502"/>
      <c r="W115" s="502">
        <v>1</v>
      </c>
      <c r="X115" s="502">
        <v>0</v>
      </c>
      <c r="Y115" s="502">
        <v>0</v>
      </c>
      <c r="Z115" s="502">
        <v>0</v>
      </c>
      <c r="AA115" s="502">
        <v>0</v>
      </c>
      <c r="AB115" s="502">
        <v>0</v>
      </c>
      <c r="AC115" s="502">
        <v>0</v>
      </c>
      <c r="AD115" s="502">
        <v>0</v>
      </c>
      <c r="AE115" s="502">
        <v>0</v>
      </c>
      <c r="AF115" s="502">
        <v>0</v>
      </c>
      <c r="AG115" s="502">
        <v>0</v>
      </c>
      <c r="AH115" s="502">
        <v>1</v>
      </c>
      <c r="AI115" s="502"/>
      <c r="AJ115" s="502"/>
      <c r="AK115" s="502"/>
      <c r="AL115" s="502"/>
      <c r="AM115" s="502">
        <v>0</v>
      </c>
      <c r="AN115" s="502">
        <v>1</v>
      </c>
      <c r="AO115" s="502">
        <v>0</v>
      </c>
      <c r="AP115" s="502">
        <v>0</v>
      </c>
      <c r="AQ115" s="502">
        <v>0</v>
      </c>
      <c r="AR115" s="502">
        <v>0</v>
      </c>
      <c r="AS115" s="502">
        <v>0</v>
      </c>
      <c r="AT115" s="502">
        <v>0</v>
      </c>
      <c r="AU115" s="503">
        <f t="shared" si="3"/>
        <v>2</v>
      </c>
      <c r="AV115" s="503">
        <f t="shared" si="4"/>
        <v>0</v>
      </c>
      <c r="AW115" s="503">
        <f t="shared" si="5"/>
        <v>2</v>
      </c>
      <c r="AX115" s="507"/>
      <c r="BA115" s="477"/>
    </row>
    <row r="116" spans="2:53" s="475" customFormat="1" x14ac:dyDescent="0.2">
      <c r="B116" s="478">
        <v>43396.744386574072</v>
      </c>
      <c r="C116" s="506">
        <v>554</v>
      </c>
      <c r="D116" s="480" t="s">
        <v>634</v>
      </c>
      <c r="E116" s="481" t="s">
        <v>34</v>
      </c>
      <c r="F116" s="480" t="s">
        <v>2</v>
      </c>
      <c r="H116" s="481"/>
      <c r="I116" s="513">
        <v>43381.570590277777</v>
      </c>
      <c r="J116" s="483" t="s">
        <v>2</v>
      </c>
      <c r="K116" s="509">
        <v>1</v>
      </c>
      <c r="L116" s="512"/>
      <c r="M116" s="477"/>
      <c r="N116" s="509" t="s">
        <v>71</v>
      </c>
      <c r="O116" s="509">
        <v>264</v>
      </c>
      <c r="P116" s="501" t="s">
        <v>168</v>
      </c>
      <c r="Q116" s="502">
        <v>0</v>
      </c>
      <c r="R116" s="502"/>
      <c r="S116" s="502"/>
      <c r="T116" s="502">
        <v>0</v>
      </c>
      <c r="U116" s="502"/>
      <c r="V116" s="502"/>
      <c r="W116" s="511">
        <v>0</v>
      </c>
      <c r="X116" s="502">
        <v>2</v>
      </c>
      <c r="Y116" s="502">
        <v>0</v>
      </c>
      <c r="Z116" s="502">
        <v>0</v>
      </c>
      <c r="AA116" s="502">
        <v>0</v>
      </c>
      <c r="AB116" s="502">
        <v>0</v>
      </c>
      <c r="AC116" s="502">
        <v>0</v>
      </c>
      <c r="AD116" s="502">
        <v>0</v>
      </c>
      <c r="AE116" s="502">
        <v>0</v>
      </c>
      <c r="AF116" s="502">
        <v>0</v>
      </c>
      <c r="AG116" s="502">
        <v>0</v>
      </c>
      <c r="AH116" s="502">
        <v>0</v>
      </c>
      <c r="AI116" s="502"/>
      <c r="AJ116" s="502"/>
      <c r="AK116" s="502"/>
      <c r="AL116" s="502"/>
      <c r="AM116" s="511">
        <v>0</v>
      </c>
      <c r="AN116" s="511">
        <v>0</v>
      </c>
      <c r="AO116" s="502">
        <v>2</v>
      </c>
      <c r="AP116" s="502">
        <v>0</v>
      </c>
      <c r="AQ116" s="502">
        <v>0</v>
      </c>
      <c r="AR116" s="502">
        <v>0</v>
      </c>
      <c r="AS116" s="502">
        <v>0</v>
      </c>
      <c r="AT116" s="502">
        <v>0</v>
      </c>
      <c r="AU116" s="503">
        <f t="shared" si="3"/>
        <v>2</v>
      </c>
      <c r="AV116" s="503">
        <f t="shared" si="4"/>
        <v>2</v>
      </c>
      <c r="AW116" s="503">
        <f t="shared" si="5"/>
        <v>0</v>
      </c>
      <c r="AX116" s="507"/>
      <c r="BA116" s="477"/>
    </row>
    <row r="117" spans="2:53" s="475" customFormat="1" x14ac:dyDescent="0.2">
      <c r="B117" s="478">
        <v>43396.834039351852</v>
      </c>
      <c r="C117" s="506">
        <v>513</v>
      </c>
      <c r="D117" s="480" t="s">
        <v>742</v>
      </c>
      <c r="E117" s="481" t="s">
        <v>34</v>
      </c>
      <c r="F117" s="480" t="s">
        <v>2</v>
      </c>
      <c r="H117" s="481"/>
      <c r="I117" s="513">
        <v>43400.714317129627</v>
      </c>
      <c r="J117" s="483" t="s">
        <v>1</v>
      </c>
      <c r="K117" s="509">
        <v>1</v>
      </c>
      <c r="L117" s="512"/>
      <c r="M117" s="477"/>
      <c r="N117" s="510" t="s">
        <v>29</v>
      </c>
      <c r="O117" s="510">
        <v>552</v>
      </c>
      <c r="P117" s="510" t="s">
        <v>661</v>
      </c>
      <c r="Q117" s="503">
        <v>0</v>
      </c>
      <c r="R117" s="503">
        <v>0</v>
      </c>
      <c r="S117" s="503">
        <v>0</v>
      </c>
      <c r="T117" s="503">
        <v>0</v>
      </c>
      <c r="U117" s="503">
        <v>0</v>
      </c>
      <c r="V117" s="503">
        <v>0</v>
      </c>
      <c r="W117" s="511">
        <v>0</v>
      </c>
      <c r="X117" s="502">
        <v>2</v>
      </c>
      <c r="Y117" s="502">
        <v>0</v>
      </c>
      <c r="Z117" s="502">
        <v>0</v>
      </c>
      <c r="AA117" s="503">
        <v>0</v>
      </c>
      <c r="AB117" s="503">
        <v>0</v>
      </c>
      <c r="AC117" s="503">
        <v>0</v>
      </c>
      <c r="AD117" s="503">
        <v>0</v>
      </c>
      <c r="AE117" s="503">
        <v>0</v>
      </c>
      <c r="AF117" s="503">
        <v>0</v>
      </c>
      <c r="AG117" s="503">
        <v>0</v>
      </c>
      <c r="AH117" s="503">
        <v>0</v>
      </c>
      <c r="AI117" s="503">
        <v>0</v>
      </c>
      <c r="AJ117" s="503">
        <v>0</v>
      </c>
      <c r="AK117" s="503">
        <v>0</v>
      </c>
      <c r="AL117" s="503">
        <v>0</v>
      </c>
      <c r="AM117" s="511">
        <v>0</v>
      </c>
      <c r="AN117" s="511">
        <v>0</v>
      </c>
      <c r="AO117" s="502">
        <v>2</v>
      </c>
      <c r="AP117" s="502">
        <v>0</v>
      </c>
      <c r="AQ117" s="502">
        <v>0</v>
      </c>
      <c r="AR117" s="502">
        <v>0</v>
      </c>
      <c r="AS117" s="502">
        <v>0</v>
      </c>
      <c r="AT117" s="502">
        <v>0</v>
      </c>
      <c r="AU117" s="503">
        <f t="shared" si="3"/>
        <v>2</v>
      </c>
      <c r="AV117" s="503">
        <f t="shared" si="4"/>
        <v>2</v>
      </c>
      <c r="AW117" s="503">
        <f t="shared" si="5"/>
        <v>0</v>
      </c>
      <c r="AX117" s="507"/>
      <c r="BA117" s="477"/>
    </row>
    <row r="118" spans="2:53" s="475" customFormat="1" ht="25.5" x14ac:dyDescent="0.2">
      <c r="B118" s="478">
        <v>43396.873495370368</v>
      </c>
      <c r="C118" s="479">
        <v>110</v>
      </c>
      <c r="D118" s="480" t="s">
        <v>376</v>
      </c>
      <c r="E118" s="481" t="s">
        <v>7</v>
      </c>
      <c r="F118" s="480" t="s">
        <v>1</v>
      </c>
      <c r="H118" s="481" t="s">
        <v>657</v>
      </c>
      <c r="I118" s="513">
        <v>43376.010949074072</v>
      </c>
      <c r="J118" s="483" t="s">
        <v>2</v>
      </c>
      <c r="K118" s="509">
        <v>1</v>
      </c>
      <c r="L118" s="512"/>
      <c r="M118" s="477"/>
      <c r="N118" s="509" t="s">
        <v>7</v>
      </c>
      <c r="O118" s="509">
        <v>252</v>
      </c>
      <c r="P118" s="501" t="s">
        <v>147</v>
      </c>
      <c r="Q118" s="502">
        <v>0</v>
      </c>
      <c r="R118" s="502"/>
      <c r="S118" s="502"/>
      <c r="T118" s="502">
        <v>1</v>
      </c>
      <c r="U118" s="502"/>
      <c r="V118" s="502"/>
      <c r="W118" s="511">
        <v>0</v>
      </c>
      <c r="X118" s="502">
        <v>0</v>
      </c>
      <c r="Y118" s="502">
        <v>1</v>
      </c>
      <c r="Z118" s="502">
        <v>0</v>
      </c>
      <c r="AA118" s="502">
        <v>0</v>
      </c>
      <c r="AB118" s="502">
        <v>0</v>
      </c>
      <c r="AC118" s="502">
        <v>0</v>
      </c>
      <c r="AD118" s="502">
        <v>0</v>
      </c>
      <c r="AE118" s="502">
        <v>0</v>
      </c>
      <c r="AF118" s="502">
        <v>0</v>
      </c>
      <c r="AG118" s="502">
        <v>1</v>
      </c>
      <c r="AH118" s="502">
        <v>0</v>
      </c>
      <c r="AI118" s="502"/>
      <c r="AJ118" s="502"/>
      <c r="AK118" s="502"/>
      <c r="AL118" s="502"/>
      <c r="AM118" s="511">
        <v>0</v>
      </c>
      <c r="AN118" s="511">
        <v>0</v>
      </c>
      <c r="AO118" s="502">
        <v>0</v>
      </c>
      <c r="AP118" s="502">
        <v>0</v>
      </c>
      <c r="AQ118" s="502">
        <v>0</v>
      </c>
      <c r="AR118" s="502">
        <v>1</v>
      </c>
      <c r="AS118" s="502">
        <v>0</v>
      </c>
      <c r="AT118" s="502">
        <v>0</v>
      </c>
      <c r="AU118" s="503">
        <f t="shared" si="3"/>
        <v>2</v>
      </c>
      <c r="AV118" s="503">
        <f t="shared" si="4"/>
        <v>1</v>
      </c>
      <c r="AW118" s="503">
        <f t="shared" si="5"/>
        <v>1</v>
      </c>
      <c r="AX118" s="507"/>
      <c r="BA118" s="477"/>
    </row>
    <row r="119" spans="2:53" s="475" customFormat="1" x14ac:dyDescent="0.2">
      <c r="B119" s="478">
        <v>43396.902453703704</v>
      </c>
      <c r="C119" s="479">
        <v>521</v>
      </c>
      <c r="D119" s="480" t="s">
        <v>743</v>
      </c>
      <c r="E119" s="481" t="s">
        <v>56</v>
      </c>
      <c r="F119" s="480" t="s">
        <v>1</v>
      </c>
      <c r="H119" s="481" t="s">
        <v>693</v>
      </c>
      <c r="I119" s="513">
        <v>43384.936550925922</v>
      </c>
      <c r="J119" s="483" t="s">
        <v>1</v>
      </c>
      <c r="K119" s="509">
        <v>1</v>
      </c>
      <c r="L119" s="512"/>
      <c r="M119" s="477"/>
      <c r="N119" s="509" t="s">
        <v>182</v>
      </c>
      <c r="O119" s="509">
        <v>266</v>
      </c>
      <c r="P119" s="501" t="s">
        <v>175</v>
      </c>
      <c r="Q119" s="502">
        <v>0</v>
      </c>
      <c r="R119" s="502"/>
      <c r="S119" s="502"/>
      <c r="T119" s="502">
        <v>1</v>
      </c>
      <c r="U119" s="502"/>
      <c r="V119" s="502"/>
      <c r="W119" s="511">
        <v>0</v>
      </c>
      <c r="X119" s="502">
        <v>0</v>
      </c>
      <c r="Y119" s="502">
        <v>1</v>
      </c>
      <c r="Z119" s="502">
        <v>0</v>
      </c>
      <c r="AA119" s="502">
        <v>0</v>
      </c>
      <c r="AB119" s="502">
        <v>0</v>
      </c>
      <c r="AC119" s="502">
        <v>0</v>
      </c>
      <c r="AD119" s="502">
        <v>0</v>
      </c>
      <c r="AE119" s="502">
        <v>0</v>
      </c>
      <c r="AF119" s="502">
        <v>0</v>
      </c>
      <c r="AG119" s="502">
        <v>0</v>
      </c>
      <c r="AH119" s="502">
        <v>1</v>
      </c>
      <c r="AI119" s="502"/>
      <c r="AJ119" s="502"/>
      <c r="AK119" s="502"/>
      <c r="AL119" s="502"/>
      <c r="AM119" s="511">
        <v>0</v>
      </c>
      <c r="AN119" s="511">
        <v>0</v>
      </c>
      <c r="AO119" s="502">
        <v>0</v>
      </c>
      <c r="AP119" s="502">
        <v>0</v>
      </c>
      <c r="AQ119" s="502">
        <v>0</v>
      </c>
      <c r="AR119" s="502">
        <v>1</v>
      </c>
      <c r="AS119" s="502">
        <v>0</v>
      </c>
      <c r="AT119" s="502">
        <v>0</v>
      </c>
      <c r="AU119" s="503">
        <f t="shared" si="3"/>
        <v>2</v>
      </c>
      <c r="AV119" s="503">
        <f t="shared" si="4"/>
        <v>0</v>
      </c>
      <c r="AW119" s="503">
        <f t="shared" si="5"/>
        <v>2</v>
      </c>
      <c r="AX119" s="507"/>
      <c r="BA119" s="477"/>
    </row>
    <row r="120" spans="2:53" s="475" customFormat="1" x14ac:dyDescent="0.2">
      <c r="B120" s="478">
        <v>43396.930590277778</v>
      </c>
      <c r="C120" s="479">
        <v>175</v>
      </c>
      <c r="D120" s="480" t="s">
        <v>456</v>
      </c>
      <c r="E120" s="481" t="s">
        <v>34</v>
      </c>
      <c r="F120" s="480" t="s">
        <v>1</v>
      </c>
      <c r="H120" s="481"/>
      <c r="I120" s="513">
        <v>43399.908576388887</v>
      </c>
      <c r="J120" s="483" t="s">
        <v>1</v>
      </c>
      <c r="K120" s="509">
        <v>1</v>
      </c>
      <c r="L120" s="512"/>
      <c r="M120" s="477"/>
      <c r="N120" s="499" t="s">
        <v>29</v>
      </c>
      <c r="O120" s="499">
        <v>115</v>
      </c>
      <c r="P120" s="501" t="s">
        <v>93</v>
      </c>
      <c r="Q120" s="502">
        <v>0</v>
      </c>
      <c r="R120" s="502"/>
      <c r="S120" s="502"/>
      <c r="T120" s="502">
        <v>0</v>
      </c>
      <c r="U120" s="502">
        <v>1</v>
      </c>
      <c r="V120" s="502"/>
      <c r="W120" s="511">
        <v>0</v>
      </c>
      <c r="X120" s="502">
        <v>0</v>
      </c>
      <c r="Y120" s="502">
        <v>1</v>
      </c>
      <c r="Z120" s="502">
        <v>0</v>
      </c>
      <c r="AA120" s="502">
        <v>0</v>
      </c>
      <c r="AB120" s="502">
        <v>0</v>
      </c>
      <c r="AC120" s="502">
        <v>0</v>
      </c>
      <c r="AD120" s="502">
        <v>0</v>
      </c>
      <c r="AE120" s="502">
        <v>0</v>
      </c>
      <c r="AF120" s="502">
        <v>0</v>
      </c>
      <c r="AG120" s="502">
        <v>0</v>
      </c>
      <c r="AH120" s="502">
        <v>0</v>
      </c>
      <c r="AI120" s="502">
        <v>0</v>
      </c>
      <c r="AJ120" s="502">
        <v>1</v>
      </c>
      <c r="AK120" s="502"/>
      <c r="AL120" s="502"/>
      <c r="AM120" s="511">
        <v>0</v>
      </c>
      <c r="AN120" s="511">
        <v>0</v>
      </c>
      <c r="AO120" s="502">
        <v>0</v>
      </c>
      <c r="AP120" s="502">
        <v>0</v>
      </c>
      <c r="AQ120" s="502">
        <v>0</v>
      </c>
      <c r="AR120" s="502">
        <v>1</v>
      </c>
      <c r="AS120" s="502">
        <v>0</v>
      </c>
      <c r="AT120" s="502">
        <v>0</v>
      </c>
      <c r="AU120" s="503">
        <f t="shared" si="3"/>
        <v>2</v>
      </c>
      <c r="AV120" s="503">
        <f t="shared" si="4"/>
        <v>0</v>
      </c>
      <c r="AW120" s="503">
        <f t="shared" si="5"/>
        <v>2</v>
      </c>
      <c r="AX120" s="507"/>
      <c r="BA120" s="477"/>
    </row>
    <row r="121" spans="2:53" s="475" customFormat="1" x14ac:dyDescent="0.2">
      <c r="B121" s="478">
        <v>43397.038182870368</v>
      </c>
      <c r="C121" s="479">
        <v>458</v>
      </c>
      <c r="D121" s="480" t="s">
        <v>628</v>
      </c>
      <c r="E121" s="481" t="s">
        <v>343</v>
      </c>
      <c r="F121" s="480" t="s">
        <v>1</v>
      </c>
      <c r="H121" s="481" t="s">
        <v>694</v>
      </c>
      <c r="I121" s="513">
        <v>43379.064942129633</v>
      </c>
      <c r="J121" s="483" t="s">
        <v>2</v>
      </c>
      <c r="K121" s="509">
        <v>1</v>
      </c>
      <c r="L121" s="512"/>
      <c r="M121" s="477"/>
      <c r="N121" s="509" t="s">
        <v>65</v>
      </c>
      <c r="O121" s="509">
        <v>509</v>
      </c>
      <c r="P121" s="501" t="s">
        <v>446</v>
      </c>
      <c r="Q121" s="502">
        <v>0</v>
      </c>
      <c r="R121" s="502"/>
      <c r="S121" s="502"/>
      <c r="T121" s="502">
        <v>0</v>
      </c>
      <c r="U121" s="502">
        <v>1</v>
      </c>
      <c r="V121" s="502"/>
      <c r="W121" s="511">
        <v>0</v>
      </c>
      <c r="X121" s="502">
        <v>0</v>
      </c>
      <c r="Y121" s="502">
        <v>1</v>
      </c>
      <c r="Z121" s="502">
        <v>0</v>
      </c>
      <c r="AA121" s="502">
        <v>0</v>
      </c>
      <c r="AB121" s="502">
        <v>0</v>
      </c>
      <c r="AC121" s="502">
        <v>0</v>
      </c>
      <c r="AD121" s="502">
        <v>0</v>
      </c>
      <c r="AE121" s="502">
        <v>0</v>
      </c>
      <c r="AF121" s="502">
        <v>0</v>
      </c>
      <c r="AG121" s="502">
        <v>0</v>
      </c>
      <c r="AH121" s="502">
        <v>0</v>
      </c>
      <c r="AI121" s="502">
        <v>0</v>
      </c>
      <c r="AJ121" s="502">
        <v>1</v>
      </c>
      <c r="AK121" s="502"/>
      <c r="AL121" s="502"/>
      <c r="AM121" s="511">
        <v>0</v>
      </c>
      <c r="AN121" s="511">
        <v>0</v>
      </c>
      <c r="AO121" s="502">
        <v>0</v>
      </c>
      <c r="AP121" s="502">
        <v>0</v>
      </c>
      <c r="AQ121" s="502">
        <v>0</v>
      </c>
      <c r="AR121" s="502">
        <v>1</v>
      </c>
      <c r="AS121" s="502">
        <v>0</v>
      </c>
      <c r="AT121" s="502">
        <v>0</v>
      </c>
      <c r="AU121" s="503">
        <f t="shared" si="3"/>
        <v>2</v>
      </c>
      <c r="AV121" s="503">
        <f t="shared" si="4"/>
        <v>0</v>
      </c>
      <c r="AW121" s="503">
        <f t="shared" si="5"/>
        <v>2</v>
      </c>
      <c r="AX121" s="507"/>
      <c r="BA121" s="477"/>
    </row>
    <row r="122" spans="2:53" s="475" customFormat="1" x14ac:dyDescent="0.2">
      <c r="B122" s="478">
        <v>43397.039768518516</v>
      </c>
      <c r="C122" s="479">
        <v>253</v>
      </c>
      <c r="D122" s="480" t="s">
        <v>701</v>
      </c>
      <c r="E122" s="481" t="s">
        <v>7</v>
      </c>
      <c r="F122" s="480" t="s">
        <v>1</v>
      </c>
      <c r="H122" s="481"/>
      <c r="I122" s="513">
        <v>43382.921990740739</v>
      </c>
      <c r="J122" s="483" t="s">
        <v>1</v>
      </c>
      <c r="K122" s="509">
        <v>1</v>
      </c>
      <c r="L122" s="512"/>
      <c r="M122" s="477"/>
      <c r="N122" s="509" t="s">
        <v>12</v>
      </c>
      <c r="O122" s="509">
        <v>445</v>
      </c>
      <c r="P122" s="501" t="s">
        <v>258</v>
      </c>
      <c r="Q122" s="502">
        <v>0</v>
      </c>
      <c r="R122" s="502"/>
      <c r="S122" s="502"/>
      <c r="T122" s="502">
        <v>0</v>
      </c>
      <c r="U122" s="502"/>
      <c r="V122" s="502"/>
      <c r="W122" s="511">
        <v>0</v>
      </c>
      <c r="X122" s="502">
        <v>0</v>
      </c>
      <c r="Y122" s="502">
        <v>2</v>
      </c>
      <c r="Z122" s="502">
        <v>0</v>
      </c>
      <c r="AA122" s="502">
        <v>0</v>
      </c>
      <c r="AB122" s="502">
        <v>0</v>
      </c>
      <c r="AC122" s="502">
        <v>0</v>
      </c>
      <c r="AD122" s="502">
        <v>0</v>
      </c>
      <c r="AE122" s="502">
        <v>0</v>
      </c>
      <c r="AF122" s="502">
        <v>0</v>
      </c>
      <c r="AG122" s="502">
        <v>0</v>
      </c>
      <c r="AH122" s="502">
        <v>0</v>
      </c>
      <c r="AI122" s="502"/>
      <c r="AJ122" s="502"/>
      <c r="AK122" s="502"/>
      <c r="AL122" s="502"/>
      <c r="AM122" s="511">
        <v>0</v>
      </c>
      <c r="AN122" s="511">
        <v>0</v>
      </c>
      <c r="AO122" s="502">
        <v>0</v>
      </c>
      <c r="AP122" s="502">
        <v>0</v>
      </c>
      <c r="AQ122" s="502">
        <v>2</v>
      </c>
      <c r="AR122" s="502">
        <v>0</v>
      </c>
      <c r="AS122" s="502">
        <v>0</v>
      </c>
      <c r="AT122" s="502">
        <v>0</v>
      </c>
      <c r="AU122" s="503">
        <f t="shared" si="3"/>
        <v>2</v>
      </c>
      <c r="AV122" s="503">
        <f t="shared" si="4"/>
        <v>2</v>
      </c>
      <c r="AW122" s="503">
        <f t="shared" si="5"/>
        <v>0</v>
      </c>
      <c r="AX122" s="507"/>
      <c r="BA122" s="477"/>
    </row>
    <row r="123" spans="2:53" s="475" customFormat="1" x14ac:dyDescent="0.2">
      <c r="B123" s="478">
        <v>43397.628946759258</v>
      </c>
      <c r="C123" s="506">
        <v>470</v>
      </c>
      <c r="D123" s="480" t="s">
        <v>744</v>
      </c>
      <c r="E123" s="481" t="s">
        <v>17</v>
      </c>
      <c r="F123" s="480" t="s">
        <v>2</v>
      </c>
      <c r="H123" s="481"/>
      <c r="I123" s="513">
        <v>43392.03696759259</v>
      </c>
      <c r="J123" s="483" t="s">
        <v>1</v>
      </c>
      <c r="K123" s="509">
        <v>1</v>
      </c>
      <c r="L123" s="512"/>
      <c r="M123" s="477"/>
      <c r="N123" s="499" t="s">
        <v>67</v>
      </c>
      <c r="O123" s="500">
        <v>312</v>
      </c>
      <c r="P123" s="501" t="s">
        <v>68</v>
      </c>
      <c r="Q123" s="502">
        <v>1</v>
      </c>
      <c r="R123" s="502"/>
      <c r="S123" s="502"/>
      <c r="T123" s="502">
        <v>0</v>
      </c>
      <c r="U123" s="502"/>
      <c r="V123" s="502"/>
      <c r="W123" s="502">
        <v>0</v>
      </c>
      <c r="X123" s="502">
        <v>0</v>
      </c>
      <c r="Y123" s="502">
        <v>0</v>
      </c>
      <c r="Z123" s="502">
        <v>1</v>
      </c>
      <c r="AA123" s="502">
        <v>0</v>
      </c>
      <c r="AB123" s="502">
        <v>1</v>
      </c>
      <c r="AC123" s="502">
        <v>0</v>
      </c>
      <c r="AD123" s="502">
        <v>0</v>
      </c>
      <c r="AE123" s="502">
        <v>0</v>
      </c>
      <c r="AF123" s="502">
        <v>0</v>
      </c>
      <c r="AG123" s="502">
        <v>0</v>
      </c>
      <c r="AH123" s="502">
        <v>0</v>
      </c>
      <c r="AI123" s="502"/>
      <c r="AJ123" s="502"/>
      <c r="AK123" s="502"/>
      <c r="AL123" s="502"/>
      <c r="AM123" s="502">
        <v>0</v>
      </c>
      <c r="AN123" s="502">
        <v>0</v>
      </c>
      <c r="AO123" s="502">
        <v>0</v>
      </c>
      <c r="AP123" s="502">
        <v>0</v>
      </c>
      <c r="AQ123" s="502">
        <v>0</v>
      </c>
      <c r="AR123" s="502">
        <v>0</v>
      </c>
      <c r="AS123" s="502">
        <v>0</v>
      </c>
      <c r="AT123" s="502">
        <v>1</v>
      </c>
      <c r="AU123" s="503">
        <f t="shared" si="3"/>
        <v>2</v>
      </c>
      <c r="AV123" s="503">
        <f t="shared" si="4"/>
        <v>0</v>
      </c>
      <c r="AW123" s="503">
        <f t="shared" si="5"/>
        <v>2</v>
      </c>
      <c r="AX123" s="507"/>
      <c r="BA123" s="477"/>
    </row>
    <row r="124" spans="2:53" s="475" customFormat="1" x14ac:dyDescent="0.2">
      <c r="B124" s="478">
        <v>43397.703368055554</v>
      </c>
      <c r="C124" s="479">
        <v>257</v>
      </c>
      <c r="D124" s="480" t="s">
        <v>450</v>
      </c>
      <c r="E124" s="481" t="s">
        <v>29</v>
      </c>
      <c r="F124" s="480" t="s">
        <v>1</v>
      </c>
      <c r="H124" s="481" t="s">
        <v>646</v>
      </c>
      <c r="I124" s="513">
        <v>43390.882615740738</v>
      </c>
      <c r="J124" s="483" t="s">
        <v>2</v>
      </c>
      <c r="K124" s="509">
        <v>1</v>
      </c>
      <c r="L124" s="512"/>
      <c r="M124" s="477"/>
      <c r="N124" s="499" t="s">
        <v>45</v>
      </c>
      <c r="O124" s="500">
        <v>146</v>
      </c>
      <c r="P124" s="501" t="s">
        <v>46</v>
      </c>
      <c r="Q124" s="502">
        <v>0</v>
      </c>
      <c r="R124" s="502">
        <v>1</v>
      </c>
      <c r="S124" s="502"/>
      <c r="T124" s="502">
        <v>0</v>
      </c>
      <c r="U124" s="502"/>
      <c r="V124" s="502"/>
      <c r="W124" s="511">
        <v>0</v>
      </c>
      <c r="X124" s="502">
        <v>0</v>
      </c>
      <c r="Y124" s="502">
        <v>0</v>
      </c>
      <c r="Z124" s="502">
        <v>1</v>
      </c>
      <c r="AA124" s="502">
        <v>0</v>
      </c>
      <c r="AB124" s="502">
        <v>0</v>
      </c>
      <c r="AC124" s="502">
        <v>1</v>
      </c>
      <c r="AD124" s="502">
        <v>0</v>
      </c>
      <c r="AE124" s="502">
        <v>0</v>
      </c>
      <c r="AF124" s="502">
        <v>0</v>
      </c>
      <c r="AG124" s="502">
        <v>0</v>
      </c>
      <c r="AH124" s="502">
        <v>0</v>
      </c>
      <c r="AI124" s="502"/>
      <c r="AJ124" s="502"/>
      <c r="AK124" s="502"/>
      <c r="AL124" s="502"/>
      <c r="AM124" s="511">
        <v>0</v>
      </c>
      <c r="AN124" s="511">
        <v>0</v>
      </c>
      <c r="AO124" s="502">
        <v>0</v>
      </c>
      <c r="AP124" s="502">
        <v>0</v>
      </c>
      <c r="AQ124" s="502">
        <v>0</v>
      </c>
      <c r="AR124" s="502">
        <v>0</v>
      </c>
      <c r="AS124" s="502">
        <v>1</v>
      </c>
      <c r="AT124" s="502">
        <v>0</v>
      </c>
      <c r="AU124" s="503">
        <f t="shared" si="3"/>
        <v>2</v>
      </c>
      <c r="AV124" s="503">
        <f t="shared" si="4"/>
        <v>2</v>
      </c>
      <c r="AW124" s="503">
        <f t="shared" si="5"/>
        <v>0</v>
      </c>
      <c r="AX124" s="507"/>
      <c r="BA124" s="477"/>
    </row>
    <row r="125" spans="2:53" s="475" customFormat="1" x14ac:dyDescent="0.2">
      <c r="B125" s="478">
        <v>43397.795960648145</v>
      </c>
      <c r="C125" s="506">
        <v>513</v>
      </c>
      <c r="D125" s="480" t="s">
        <v>742</v>
      </c>
      <c r="E125" s="481" t="s">
        <v>34</v>
      </c>
      <c r="F125" s="480" t="s">
        <v>1</v>
      </c>
      <c r="H125" s="481"/>
      <c r="I125" s="513">
        <v>43392.958124999997</v>
      </c>
      <c r="J125" s="483" t="s">
        <v>2</v>
      </c>
      <c r="K125" s="509">
        <v>1</v>
      </c>
      <c r="L125" s="512"/>
      <c r="M125" s="477"/>
      <c r="N125" s="509" t="s">
        <v>19</v>
      </c>
      <c r="O125" s="500">
        <v>289</v>
      </c>
      <c r="P125" s="514" t="s">
        <v>162</v>
      </c>
      <c r="Q125" s="502">
        <v>0</v>
      </c>
      <c r="R125" s="502"/>
      <c r="S125" s="502"/>
      <c r="T125" s="502">
        <v>1</v>
      </c>
      <c r="U125" s="502"/>
      <c r="V125" s="502"/>
      <c r="W125" s="511">
        <v>0</v>
      </c>
      <c r="X125" s="502">
        <v>0</v>
      </c>
      <c r="Y125" s="502">
        <v>0</v>
      </c>
      <c r="Z125" s="502">
        <v>1</v>
      </c>
      <c r="AA125" s="502">
        <v>0</v>
      </c>
      <c r="AB125" s="502">
        <v>0</v>
      </c>
      <c r="AC125" s="502">
        <v>0</v>
      </c>
      <c r="AD125" s="502">
        <v>0</v>
      </c>
      <c r="AE125" s="502">
        <v>0</v>
      </c>
      <c r="AF125" s="502">
        <v>0</v>
      </c>
      <c r="AG125" s="502">
        <v>0</v>
      </c>
      <c r="AH125" s="502">
        <v>1</v>
      </c>
      <c r="AI125" s="502"/>
      <c r="AJ125" s="502"/>
      <c r="AK125" s="502"/>
      <c r="AL125" s="502"/>
      <c r="AM125" s="511">
        <v>0</v>
      </c>
      <c r="AN125" s="511">
        <v>0</v>
      </c>
      <c r="AO125" s="502">
        <v>0</v>
      </c>
      <c r="AP125" s="502">
        <v>0</v>
      </c>
      <c r="AQ125" s="502">
        <v>0</v>
      </c>
      <c r="AR125" s="502">
        <v>0</v>
      </c>
      <c r="AS125" s="502">
        <v>0</v>
      </c>
      <c r="AT125" s="502">
        <v>1</v>
      </c>
      <c r="AU125" s="503">
        <f t="shared" si="3"/>
        <v>2</v>
      </c>
      <c r="AV125" s="503">
        <f t="shared" si="4"/>
        <v>0</v>
      </c>
      <c r="AW125" s="503">
        <f t="shared" si="5"/>
        <v>2</v>
      </c>
      <c r="AX125" s="507"/>
      <c r="BA125" s="477"/>
    </row>
    <row r="126" spans="2:53" s="475" customFormat="1" x14ac:dyDescent="0.2">
      <c r="B126" s="478">
        <v>43397.895972222221</v>
      </c>
      <c r="C126" s="479">
        <v>495</v>
      </c>
      <c r="D126" s="480" t="s">
        <v>627</v>
      </c>
      <c r="E126" s="481" t="s">
        <v>343</v>
      </c>
      <c r="F126" s="480" t="s">
        <v>2</v>
      </c>
      <c r="H126" s="481"/>
      <c r="I126" s="513">
        <v>43404.934629629628</v>
      </c>
      <c r="J126" s="483" t="s">
        <v>2</v>
      </c>
      <c r="K126" s="509">
        <v>1</v>
      </c>
      <c r="L126" s="512"/>
      <c r="M126" s="477"/>
      <c r="N126" s="510" t="s">
        <v>343</v>
      </c>
      <c r="O126" s="510">
        <v>415</v>
      </c>
      <c r="P126" s="510" t="s">
        <v>565</v>
      </c>
      <c r="Q126" s="503">
        <v>0</v>
      </c>
      <c r="R126" s="503">
        <v>0</v>
      </c>
      <c r="S126" s="503">
        <v>0</v>
      </c>
      <c r="T126" s="503">
        <v>0</v>
      </c>
      <c r="U126" s="502">
        <v>1</v>
      </c>
      <c r="V126" s="502"/>
      <c r="W126" s="511">
        <v>0</v>
      </c>
      <c r="X126" s="502">
        <v>0</v>
      </c>
      <c r="Y126" s="502">
        <v>0</v>
      </c>
      <c r="Z126" s="502">
        <v>1</v>
      </c>
      <c r="AA126" s="502">
        <v>0</v>
      </c>
      <c r="AB126" s="502">
        <v>0</v>
      </c>
      <c r="AC126" s="502">
        <v>0</v>
      </c>
      <c r="AD126" s="502">
        <v>0</v>
      </c>
      <c r="AE126" s="502">
        <v>0</v>
      </c>
      <c r="AF126" s="502">
        <v>0</v>
      </c>
      <c r="AG126" s="502">
        <v>0</v>
      </c>
      <c r="AH126" s="502">
        <v>0</v>
      </c>
      <c r="AI126" s="502">
        <v>0</v>
      </c>
      <c r="AJ126" s="502">
        <v>1</v>
      </c>
      <c r="AK126" s="502"/>
      <c r="AL126" s="502"/>
      <c r="AM126" s="511">
        <v>0</v>
      </c>
      <c r="AN126" s="511">
        <v>0</v>
      </c>
      <c r="AO126" s="502">
        <v>0</v>
      </c>
      <c r="AP126" s="502">
        <v>0</v>
      </c>
      <c r="AQ126" s="502">
        <v>0</v>
      </c>
      <c r="AR126" s="502">
        <v>0</v>
      </c>
      <c r="AS126" s="502">
        <v>0</v>
      </c>
      <c r="AT126" s="502">
        <v>1</v>
      </c>
      <c r="AU126" s="503">
        <f t="shared" si="3"/>
        <v>2</v>
      </c>
      <c r="AV126" s="503">
        <f t="shared" si="4"/>
        <v>0</v>
      </c>
      <c r="AW126" s="503">
        <f t="shared" si="5"/>
        <v>2</v>
      </c>
      <c r="AX126" s="507"/>
      <c r="BA126" s="477"/>
    </row>
    <row r="127" spans="2:53" s="475" customFormat="1" ht="25.5" x14ac:dyDescent="0.2">
      <c r="B127" s="478">
        <v>43397.932349537034</v>
      </c>
      <c r="C127" s="479">
        <v>378</v>
      </c>
      <c r="D127" s="480" t="s">
        <v>638</v>
      </c>
      <c r="E127" s="481" t="s">
        <v>7</v>
      </c>
      <c r="F127" s="480" t="s">
        <v>2</v>
      </c>
      <c r="H127" s="481" t="s">
        <v>395</v>
      </c>
      <c r="I127" s="513">
        <v>43384.729074074072</v>
      </c>
      <c r="J127" s="483" t="s">
        <v>2</v>
      </c>
      <c r="K127" s="509">
        <v>1</v>
      </c>
      <c r="L127" s="512"/>
      <c r="M127" s="477"/>
      <c r="N127" s="499" t="s">
        <v>7</v>
      </c>
      <c r="O127" s="500">
        <v>308</v>
      </c>
      <c r="P127" s="501" t="s">
        <v>122</v>
      </c>
      <c r="Q127" s="502">
        <v>0</v>
      </c>
      <c r="R127" s="502"/>
      <c r="S127" s="502"/>
      <c r="T127" s="502">
        <v>0</v>
      </c>
      <c r="U127" s="502"/>
      <c r="V127" s="502"/>
      <c r="W127" s="511">
        <v>1</v>
      </c>
      <c r="X127" s="502">
        <v>0</v>
      </c>
      <c r="Y127" s="502">
        <v>0</v>
      </c>
      <c r="Z127" s="502">
        <v>1</v>
      </c>
      <c r="AA127" s="502">
        <v>0</v>
      </c>
      <c r="AB127" s="502">
        <v>0</v>
      </c>
      <c r="AC127" s="502">
        <v>0</v>
      </c>
      <c r="AD127" s="502">
        <v>0</v>
      </c>
      <c r="AE127" s="502">
        <v>0</v>
      </c>
      <c r="AF127" s="502">
        <v>0</v>
      </c>
      <c r="AG127" s="502">
        <v>0</v>
      </c>
      <c r="AH127" s="502">
        <v>0</v>
      </c>
      <c r="AI127" s="502"/>
      <c r="AJ127" s="502"/>
      <c r="AK127" s="502"/>
      <c r="AL127" s="502"/>
      <c r="AM127" s="511">
        <v>1</v>
      </c>
      <c r="AN127" s="511">
        <v>0</v>
      </c>
      <c r="AO127" s="502">
        <v>0</v>
      </c>
      <c r="AP127" s="502">
        <v>0</v>
      </c>
      <c r="AQ127" s="502">
        <v>0</v>
      </c>
      <c r="AR127" s="502">
        <v>0</v>
      </c>
      <c r="AS127" s="502">
        <v>1</v>
      </c>
      <c r="AT127" s="502">
        <v>0</v>
      </c>
      <c r="AU127" s="503">
        <f t="shared" si="3"/>
        <v>2</v>
      </c>
      <c r="AV127" s="503">
        <f t="shared" si="4"/>
        <v>2</v>
      </c>
      <c r="AW127" s="503">
        <f t="shared" si="5"/>
        <v>0</v>
      </c>
      <c r="AX127" s="507"/>
      <c r="BA127" s="477"/>
    </row>
    <row r="128" spans="2:53" s="475" customFormat="1" x14ac:dyDescent="0.2">
      <c r="B128" s="478">
        <v>43397.955243055556</v>
      </c>
      <c r="C128" s="479">
        <v>389</v>
      </c>
      <c r="D128" s="480" t="s">
        <v>745</v>
      </c>
      <c r="E128" s="481" t="s">
        <v>7</v>
      </c>
      <c r="F128" s="480" t="s">
        <v>1</v>
      </c>
      <c r="H128" s="481"/>
      <c r="I128" s="513">
        <v>43384.73097222222</v>
      </c>
      <c r="J128" s="483" t="s">
        <v>1</v>
      </c>
      <c r="K128" s="509">
        <v>1</v>
      </c>
      <c r="L128" s="512"/>
      <c r="M128" s="477"/>
      <c r="N128" s="510" t="s">
        <v>29</v>
      </c>
      <c r="O128" s="510">
        <v>562</v>
      </c>
      <c r="P128" s="510" t="s">
        <v>713</v>
      </c>
      <c r="Q128" s="503">
        <v>0</v>
      </c>
      <c r="R128" s="503">
        <v>0</v>
      </c>
      <c r="S128" s="503">
        <v>0</v>
      </c>
      <c r="T128" s="503">
        <v>0</v>
      </c>
      <c r="U128" s="503">
        <v>0</v>
      </c>
      <c r="V128" s="503">
        <v>0</v>
      </c>
      <c r="W128" s="503">
        <v>0</v>
      </c>
      <c r="X128" s="503">
        <v>0</v>
      </c>
      <c r="Y128" s="502">
        <v>1</v>
      </c>
      <c r="Z128" s="502">
        <v>1</v>
      </c>
      <c r="AA128" s="503">
        <v>0</v>
      </c>
      <c r="AB128" s="503">
        <v>0</v>
      </c>
      <c r="AC128" s="503">
        <v>0</v>
      </c>
      <c r="AD128" s="503">
        <v>0</v>
      </c>
      <c r="AE128" s="503">
        <v>0</v>
      </c>
      <c r="AF128" s="503">
        <v>0</v>
      </c>
      <c r="AG128" s="503">
        <v>0</v>
      </c>
      <c r="AH128" s="503">
        <v>0</v>
      </c>
      <c r="AI128" s="503">
        <v>0</v>
      </c>
      <c r="AJ128" s="503">
        <v>0</v>
      </c>
      <c r="AK128" s="503">
        <v>0</v>
      </c>
      <c r="AL128" s="503">
        <v>0</v>
      </c>
      <c r="AM128" s="503">
        <v>0</v>
      </c>
      <c r="AN128" s="503">
        <v>0</v>
      </c>
      <c r="AO128" s="503">
        <v>0</v>
      </c>
      <c r="AP128" s="503">
        <v>0</v>
      </c>
      <c r="AQ128" s="502">
        <v>0</v>
      </c>
      <c r="AR128" s="502">
        <v>1</v>
      </c>
      <c r="AS128" s="502">
        <v>1</v>
      </c>
      <c r="AT128" s="502">
        <v>0</v>
      </c>
      <c r="AU128" s="503">
        <f t="shared" si="3"/>
        <v>2</v>
      </c>
      <c r="AV128" s="503">
        <f t="shared" si="4"/>
        <v>1</v>
      </c>
      <c r="AW128" s="503">
        <f t="shared" si="5"/>
        <v>1</v>
      </c>
      <c r="AX128" s="507"/>
      <c r="BA128" s="477"/>
    </row>
    <row r="129" spans="2:53" s="475" customFormat="1" ht="25.5" x14ac:dyDescent="0.2">
      <c r="B129" s="478">
        <v>43398.616701388892</v>
      </c>
      <c r="C129" s="479">
        <v>157</v>
      </c>
      <c r="D129" s="480" t="s">
        <v>630</v>
      </c>
      <c r="E129" s="481" t="s">
        <v>7</v>
      </c>
      <c r="F129" s="480" t="s">
        <v>1</v>
      </c>
      <c r="H129" s="481" t="s">
        <v>386</v>
      </c>
      <c r="I129" s="513">
        <v>43379.962071759262</v>
      </c>
      <c r="J129" s="483" t="s">
        <v>1</v>
      </c>
      <c r="K129" s="509">
        <v>1</v>
      </c>
      <c r="L129" s="512"/>
      <c r="M129" s="477"/>
      <c r="N129" s="510" t="s">
        <v>343</v>
      </c>
      <c r="O129" s="510">
        <v>397</v>
      </c>
      <c r="P129" s="510" t="s">
        <v>573</v>
      </c>
      <c r="Q129" s="503">
        <v>0</v>
      </c>
      <c r="R129" s="503">
        <v>0</v>
      </c>
      <c r="S129" s="503">
        <v>0</v>
      </c>
      <c r="T129" s="503">
        <v>0</v>
      </c>
      <c r="U129" s="502"/>
      <c r="V129" s="502"/>
      <c r="W129" s="511">
        <v>0</v>
      </c>
      <c r="X129" s="502">
        <v>0</v>
      </c>
      <c r="Y129" s="502">
        <v>0</v>
      </c>
      <c r="Z129" s="502">
        <v>2</v>
      </c>
      <c r="AA129" s="502">
        <v>0</v>
      </c>
      <c r="AB129" s="502">
        <v>0</v>
      </c>
      <c r="AC129" s="502">
        <v>0</v>
      </c>
      <c r="AD129" s="502">
        <v>0</v>
      </c>
      <c r="AE129" s="502">
        <v>0</v>
      </c>
      <c r="AF129" s="502">
        <v>0</v>
      </c>
      <c r="AG129" s="502">
        <v>0</v>
      </c>
      <c r="AH129" s="502">
        <v>0</v>
      </c>
      <c r="AI129" s="502"/>
      <c r="AJ129" s="502"/>
      <c r="AK129" s="502"/>
      <c r="AL129" s="502"/>
      <c r="AM129" s="511">
        <v>0</v>
      </c>
      <c r="AN129" s="511">
        <v>0</v>
      </c>
      <c r="AO129" s="502">
        <v>0</v>
      </c>
      <c r="AP129" s="502">
        <v>0</v>
      </c>
      <c r="AQ129" s="502">
        <v>0</v>
      </c>
      <c r="AR129" s="502">
        <v>0</v>
      </c>
      <c r="AS129" s="502">
        <v>2</v>
      </c>
      <c r="AT129" s="502">
        <v>0</v>
      </c>
      <c r="AU129" s="503">
        <f t="shared" si="3"/>
        <v>2</v>
      </c>
      <c r="AV129" s="503">
        <f t="shared" si="4"/>
        <v>2</v>
      </c>
      <c r="AW129" s="503">
        <f t="shared" si="5"/>
        <v>0</v>
      </c>
      <c r="AX129" s="507"/>
      <c r="BA129" s="477"/>
    </row>
    <row r="130" spans="2:53" s="475" customFormat="1" x14ac:dyDescent="0.2">
      <c r="B130" s="478">
        <v>43398.65221064815</v>
      </c>
      <c r="C130" s="506">
        <v>451</v>
      </c>
      <c r="D130" s="480" t="s">
        <v>377</v>
      </c>
      <c r="E130" s="481" t="s">
        <v>7</v>
      </c>
      <c r="F130" s="480" t="s">
        <v>2</v>
      </c>
      <c r="H130" s="481"/>
      <c r="I130" s="513">
        <v>43391.080879629626</v>
      </c>
      <c r="J130" s="483" t="s">
        <v>2</v>
      </c>
      <c r="K130" s="509">
        <v>1</v>
      </c>
      <c r="L130" s="512"/>
      <c r="M130" s="477"/>
      <c r="N130" s="510" t="s">
        <v>34</v>
      </c>
      <c r="O130" s="510">
        <v>555</v>
      </c>
      <c r="P130" s="510" t="s">
        <v>664</v>
      </c>
      <c r="Q130" s="503">
        <v>0</v>
      </c>
      <c r="R130" s="503">
        <v>0</v>
      </c>
      <c r="S130" s="503">
        <v>0</v>
      </c>
      <c r="T130" s="503">
        <v>0</v>
      </c>
      <c r="U130" s="503">
        <v>0</v>
      </c>
      <c r="V130" s="503">
        <v>0</v>
      </c>
      <c r="W130" s="511">
        <v>0</v>
      </c>
      <c r="X130" s="502">
        <v>0</v>
      </c>
      <c r="Y130" s="502">
        <v>0</v>
      </c>
      <c r="Z130" s="502">
        <v>2</v>
      </c>
      <c r="AA130" s="503">
        <v>0</v>
      </c>
      <c r="AB130" s="503">
        <v>0</v>
      </c>
      <c r="AC130" s="503">
        <v>0</v>
      </c>
      <c r="AD130" s="503">
        <v>0</v>
      </c>
      <c r="AE130" s="503">
        <v>0</v>
      </c>
      <c r="AF130" s="503">
        <v>0</v>
      </c>
      <c r="AG130" s="503">
        <v>0</v>
      </c>
      <c r="AH130" s="503">
        <v>0</v>
      </c>
      <c r="AI130" s="503">
        <v>0</v>
      </c>
      <c r="AJ130" s="503">
        <v>0</v>
      </c>
      <c r="AK130" s="503">
        <v>0</v>
      </c>
      <c r="AL130" s="503">
        <v>0</v>
      </c>
      <c r="AM130" s="511">
        <v>0</v>
      </c>
      <c r="AN130" s="511">
        <v>0</v>
      </c>
      <c r="AO130" s="502">
        <v>0</v>
      </c>
      <c r="AP130" s="502">
        <v>0</v>
      </c>
      <c r="AQ130" s="502">
        <v>0</v>
      </c>
      <c r="AR130" s="502">
        <v>0</v>
      </c>
      <c r="AS130" s="502">
        <v>0</v>
      </c>
      <c r="AT130" s="502">
        <v>2</v>
      </c>
      <c r="AU130" s="503">
        <f t="shared" si="3"/>
        <v>2</v>
      </c>
      <c r="AV130" s="503">
        <f t="shared" si="4"/>
        <v>0</v>
      </c>
      <c r="AW130" s="503">
        <f t="shared" si="5"/>
        <v>2</v>
      </c>
      <c r="AX130" s="507"/>
      <c r="BA130" s="477"/>
    </row>
    <row r="131" spans="2:53" s="475" customFormat="1" x14ac:dyDescent="0.2">
      <c r="B131" s="478">
        <v>43398.659317129626</v>
      </c>
      <c r="C131" s="479">
        <v>516</v>
      </c>
      <c r="D131" s="480" t="s">
        <v>703</v>
      </c>
      <c r="E131" s="481" t="s">
        <v>71</v>
      </c>
      <c r="F131" s="480" t="s">
        <v>1</v>
      </c>
      <c r="H131" s="481"/>
      <c r="I131" s="513">
        <v>43391.084120370368</v>
      </c>
      <c r="J131" s="483" t="s">
        <v>2</v>
      </c>
      <c r="K131" s="509">
        <v>1</v>
      </c>
      <c r="L131" s="512"/>
      <c r="M131" s="477"/>
      <c r="N131" s="510" t="s">
        <v>34</v>
      </c>
      <c r="O131" s="510">
        <v>558</v>
      </c>
      <c r="P131" s="510" t="s">
        <v>719</v>
      </c>
      <c r="Q131" s="503">
        <v>0</v>
      </c>
      <c r="R131" s="503">
        <v>0</v>
      </c>
      <c r="S131" s="503">
        <v>0</v>
      </c>
      <c r="T131" s="503">
        <v>0</v>
      </c>
      <c r="U131" s="503">
        <v>0</v>
      </c>
      <c r="V131" s="503">
        <v>0</v>
      </c>
      <c r="W131" s="503">
        <v>0</v>
      </c>
      <c r="X131" s="503">
        <v>0</v>
      </c>
      <c r="Y131" s="502">
        <v>0</v>
      </c>
      <c r="Z131" s="502">
        <v>2</v>
      </c>
      <c r="AA131" s="503">
        <v>0</v>
      </c>
      <c r="AB131" s="503">
        <v>0</v>
      </c>
      <c r="AC131" s="503">
        <v>0</v>
      </c>
      <c r="AD131" s="503">
        <v>0</v>
      </c>
      <c r="AE131" s="503">
        <v>0</v>
      </c>
      <c r="AF131" s="503">
        <v>0</v>
      </c>
      <c r="AG131" s="503">
        <v>0</v>
      </c>
      <c r="AH131" s="503">
        <v>0</v>
      </c>
      <c r="AI131" s="503">
        <v>0</v>
      </c>
      <c r="AJ131" s="503">
        <v>0</v>
      </c>
      <c r="AK131" s="503">
        <v>0</v>
      </c>
      <c r="AL131" s="503">
        <v>0</v>
      </c>
      <c r="AM131" s="503">
        <v>0</v>
      </c>
      <c r="AN131" s="503">
        <v>0</v>
      </c>
      <c r="AO131" s="503">
        <v>0</v>
      </c>
      <c r="AP131" s="503">
        <v>0</v>
      </c>
      <c r="AQ131" s="502">
        <v>0</v>
      </c>
      <c r="AR131" s="502">
        <v>0</v>
      </c>
      <c r="AS131" s="502">
        <v>2</v>
      </c>
      <c r="AT131" s="502">
        <v>0</v>
      </c>
      <c r="AU131" s="503">
        <f t="shared" si="3"/>
        <v>2</v>
      </c>
      <c r="AV131" s="503">
        <f t="shared" si="4"/>
        <v>2</v>
      </c>
      <c r="AW131" s="503">
        <f t="shared" si="5"/>
        <v>0</v>
      </c>
      <c r="AX131" s="507"/>
      <c r="BA131" s="477"/>
    </row>
    <row r="132" spans="2:53" s="475" customFormat="1" x14ac:dyDescent="0.2">
      <c r="B132" s="478">
        <v>43398.863553240742</v>
      </c>
      <c r="C132" s="479">
        <v>184</v>
      </c>
      <c r="D132" s="480" t="s">
        <v>699</v>
      </c>
      <c r="E132" s="481" t="s">
        <v>41</v>
      </c>
      <c r="F132" s="480" t="s">
        <v>1</v>
      </c>
      <c r="H132" s="481"/>
      <c r="I132" s="513">
        <v>43391.77685185185</v>
      </c>
      <c r="J132" s="483" t="s">
        <v>2</v>
      </c>
      <c r="K132" s="509">
        <v>1</v>
      </c>
      <c r="L132" s="512"/>
      <c r="M132" s="477"/>
      <c r="N132" s="499" t="s">
        <v>87</v>
      </c>
      <c r="O132" s="500">
        <v>127</v>
      </c>
      <c r="P132" s="501" t="s">
        <v>88</v>
      </c>
      <c r="Q132" s="502">
        <v>1</v>
      </c>
      <c r="R132" s="502"/>
      <c r="S132" s="502"/>
      <c r="T132" s="502">
        <v>0</v>
      </c>
      <c r="U132" s="502"/>
      <c r="V132" s="502"/>
      <c r="W132" s="502">
        <v>0</v>
      </c>
      <c r="X132" s="502">
        <v>0</v>
      </c>
      <c r="Y132" s="502">
        <v>0</v>
      </c>
      <c r="Z132" s="502">
        <v>0</v>
      </c>
      <c r="AA132" s="502">
        <v>0</v>
      </c>
      <c r="AB132" s="502">
        <v>1</v>
      </c>
      <c r="AC132" s="502">
        <v>0</v>
      </c>
      <c r="AD132" s="502">
        <v>0</v>
      </c>
      <c r="AE132" s="502">
        <v>0</v>
      </c>
      <c r="AF132" s="502">
        <v>0</v>
      </c>
      <c r="AG132" s="502">
        <v>0</v>
      </c>
      <c r="AH132" s="502">
        <v>0</v>
      </c>
      <c r="AI132" s="502"/>
      <c r="AJ132" s="502"/>
      <c r="AK132" s="502"/>
      <c r="AL132" s="502"/>
      <c r="AM132" s="502">
        <v>0</v>
      </c>
      <c r="AN132" s="502">
        <v>0</v>
      </c>
      <c r="AO132" s="502">
        <v>0</v>
      </c>
      <c r="AP132" s="502">
        <v>0</v>
      </c>
      <c r="AQ132" s="502">
        <v>0</v>
      </c>
      <c r="AR132" s="502">
        <v>0</v>
      </c>
      <c r="AS132" s="502">
        <v>0</v>
      </c>
      <c r="AT132" s="502">
        <v>0</v>
      </c>
      <c r="AU132" s="503">
        <f t="shared" si="3"/>
        <v>1</v>
      </c>
      <c r="AV132" s="503">
        <f t="shared" si="4"/>
        <v>0</v>
      </c>
      <c r="AW132" s="503">
        <f t="shared" si="5"/>
        <v>1</v>
      </c>
      <c r="AX132" s="507"/>
      <c r="BA132" s="477"/>
    </row>
    <row r="133" spans="2:53" s="475" customFormat="1" x14ac:dyDescent="0.2">
      <c r="B133" s="478">
        <v>43398.879710648151</v>
      </c>
      <c r="C133" s="479">
        <v>229</v>
      </c>
      <c r="D133" s="480" t="s">
        <v>651</v>
      </c>
      <c r="E133" s="481" t="s">
        <v>7</v>
      </c>
      <c r="F133" s="480" t="s">
        <v>1</v>
      </c>
      <c r="H133" s="481"/>
      <c r="I133" s="513">
        <v>43393.841423611113</v>
      </c>
      <c r="J133" s="483" t="s">
        <v>2</v>
      </c>
      <c r="K133" s="509">
        <v>1</v>
      </c>
      <c r="L133" s="512"/>
      <c r="M133" s="477"/>
      <c r="N133" s="499" t="s">
        <v>34</v>
      </c>
      <c r="O133" s="500">
        <v>311</v>
      </c>
      <c r="P133" s="501" t="s">
        <v>78</v>
      </c>
      <c r="Q133" s="502">
        <v>1</v>
      </c>
      <c r="R133" s="502"/>
      <c r="S133" s="502"/>
      <c r="T133" s="502">
        <v>0</v>
      </c>
      <c r="U133" s="502"/>
      <c r="V133" s="502"/>
      <c r="W133" s="502">
        <v>0</v>
      </c>
      <c r="X133" s="502">
        <v>0</v>
      </c>
      <c r="Y133" s="502">
        <v>0</v>
      </c>
      <c r="Z133" s="502">
        <v>0</v>
      </c>
      <c r="AA133" s="502">
        <v>0</v>
      </c>
      <c r="AB133" s="502">
        <v>1</v>
      </c>
      <c r="AC133" s="502">
        <v>0</v>
      </c>
      <c r="AD133" s="502">
        <v>0</v>
      </c>
      <c r="AE133" s="502">
        <v>0</v>
      </c>
      <c r="AF133" s="502">
        <v>0</v>
      </c>
      <c r="AG133" s="502">
        <v>0</v>
      </c>
      <c r="AH133" s="502">
        <v>0</v>
      </c>
      <c r="AI133" s="502"/>
      <c r="AJ133" s="502"/>
      <c r="AK133" s="502"/>
      <c r="AL133" s="502"/>
      <c r="AM133" s="502">
        <v>0</v>
      </c>
      <c r="AN133" s="502">
        <v>0</v>
      </c>
      <c r="AO133" s="502">
        <v>0</v>
      </c>
      <c r="AP133" s="502">
        <v>0</v>
      </c>
      <c r="AQ133" s="502">
        <v>0</v>
      </c>
      <c r="AR133" s="502">
        <v>0</v>
      </c>
      <c r="AS133" s="502">
        <v>0</v>
      </c>
      <c r="AT133" s="502">
        <v>0</v>
      </c>
      <c r="AU133" s="503">
        <f t="shared" si="3"/>
        <v>1</v>
      </c>
      <c r="AV133" s="503">
        <f t="shared" si="4"/>
        <v>0</v>
      </c>
      <c r="AW133" s="503">
        <f t="shared" si="5"/>
        <v>1</v>
      </c>
      <c r="AX133" s="507"/>
      <c r="BA133" s="477"/>
    </row>
    <row r="134" spans="2:53" s="475" customFormat="1" ht="25.5" x14ac:dyDescent="0.2">
      <c r="B134" s="478">
        <v>43398.921168981484</v>
      </c>
      <c r="C134" s="479">
        <v>164</v>
      </c>
      <c r="D134" s="480" t="s">
        <v>410</v>
      </c>
      <c r="E134" s="481" t="s">
        <v>7</v>
      </c>
      <c r="F134" s="480" t="s">
        <v>1</v>
      </c>
      <c r="H134" s="481" t="s">
        <v>695</v>
      </c>
      <c r="I134" s="513">
        <v>43383.821747685186</v>
      </c>
      <c r="J134" s="483" t="s">
        <v>1</v>
      </c>
      <c r="K134" s="509">
        <v>1</v>
      </c>
      <c r="L134" s="512"/>
      <c r="M134" s="477"/>
      <c r="N134" s="509" t="s">
        <v>91</v>
      </c>
      <c r="O134" s="509">
        <v>215</v>
      </c>
      <c r="P134" s="501" t="s">
        <v>173</v>
      </c>
      <c r="Q134" s="502">
        <v>1</v>
      </c>
      <c r="R134" s="502"/>
      <c r="S134" s="502"/>
      <c r="T134" s="502">
        <v>0</v>
      </c>
      <c r="U134" s="502"/>
      <c r="V134" s="502"/>
      <c r="W134" s="502">
        <v>0</v>
      </c>
      <c r="X134" s="502">
        <v>0</v>
      </c>
      <c r="Y134" s="502">
        <v>0</v>
      </c>
      <c r="Z134" s="502">
        <v>0</v>
      </c>
      <c r="AA134" s="502">
        <v>1</v>
      </c>
      <c r="AB134" s="502">
        <v>0</v>
      </c>
      <c r="AC134" s="502">
        <v>0</v>
      </c>
      <c r="AD134" s="502">
        <v>0</v>
      </c>
      <c r="AE134" s="502">
        <v>0</v>
      </c>
      <c r="AF134" s="502">
        <v>0</v>
      </c>
      <c r="AG134" s="502">
        <v>0</v>
      </c>
      <c r="AH134" s="502">
        <v>0</v>
      </c>
      <c r="AI134" s="502"/>
      <c r="AJ134" s="502"/>
      <c r="AK134" s="502"/>
      <c r="AL134" s="502"/>
      <c r="AM134" s="502">
        <v>0</v>
      </c>
      <c r="AN134" s="502">
        <v>0</v>
      </c>
      <c r="AO134" s="502">
        <v>0</v>
      </c>
      <c r="AP134" s="502">
        <v>0</v>
      </c>
      <c r="AQ134" s="502">
        <v>0</v>
      </c>
      <c r="AR134" s="502">
        <v>0</v>
      </c>
      <c r="AS134" s="502">
        <v>0</v>
      </c>
      <c r="AT134" s="502">
        <v>0</v>
      </c>
      <c r="AU134" s="503">
        <f t="shared" si="3"/>
        <v>1</v>
      </c>
      <c r="AV134" s="503">
        <f t="shared" si="4"/>
        <v>1</v>
      </c>
      <c r="AW134" s="503">
        <f t="shared" si="5"/>
        <v>0</v>
      </c>
      <c r="AX134" s="507"/>
      <c r="BA134" s="477"/>
    </row>
    <row r="135" spans="2:53" s="475" customFormat="1" x14ac:dyDescent="0.2">
      <c r="B135" s="478">
        <v>43398.974479166667</v>
      </c>
      <c r="C135" s="479">
        <v>168</v>
      </c>
      <c r="D135" s="480" t="s">
        <v>463</v>
      </c>
      <c r="E135" s="481" t="s">
        <v>7</v>
      </c>
      <c r="F135" s="480" t="s">
        <v>1</v>
      </c>
      <c r="H135" s="481"/>
      <c r="I135" s="513">
        <v>43396.015231481484</v>
      </c>
      <c r="J135" s="483" t="s">
        <v>1</v>
      </c>
      <c r="K135" s="509">
        <v>1</v>
      </c>
      <c r="L135" s="512"/>
      <c r="M135" s="477"/>
      <c r="N135" s="509" t="s">
        <v>109</v>
      </c>
      <c r="O135" s="509">
        <v>498</v>
      </c>
      <c r="P135" s="501" t="s">
        <v>417</v>
      </c>
      <c r="Q135" s="502">
        <v>1</v>
      </c>
      <c r="R135" s="502"/>
      <c r="S135" s="502"/>
      <c r="T135" s="502">
        <v>0</v>
      </c>
      <c r="U135" s="502"/>
      <c r="V135" s="502"/>
      <c r="W135" s="502">
        <v>0</v>
      </c>
      <c r="X135" s="502">
        <v>0</v>
      </c>
      <c r="Y135" s="502">
        <v>0</v>
      </c>
      <c r="Z135" s="502">
        <v>0</v>
      </c>
      <c r="AA135" s="502">
        <v>1</v>
      </c>
      <c r="AB135" s="502">
        <v>0</v>
      </c>
      <c r="AC135" s="502">
        <v>0</v>
      </c>
      <c r="AD135" s="502">
        <v>0</v>
      </c>
      <c r="AE135" s="502">
        <v>0</v>
      </c>
      <c r="AF135" s="502">
        <v>0</v>
      </c>
      <c r="AG135" s="502">
        <v>0</v>
      </c>
      <c r="AH135" s="502">
        <v>0</v>
      </c>
      <c r="AI135" s="502"/>
      <c r="AJ135" s="502"/>
      <c r="AK135" s="502"/>
      <c r="AL135" s="502"/>
      <c r="AM135" s="502">
        <v>0</v>
      </c>
      <c r="AN135" s="502">
        <v>0</v>
      </c>
      <c r="AO135" s="502">
        <v>0</v>
      </c>
      <c r="AP135" s="502">
        <v>0</v>
      </c>
      <c r="AQ135" s="502">
        <v>0</v>
      </c>
      <c r="AR135" s="502">
        <v>0</v>
      </c>
      <c r="AS135" s="502">
        <v>0</v>
      </c>
      <c r="AT135" s="502">
        <v>0</v>
      </c>
      <c r="AU135" s="503">
        <f t="shared" si="3"/>
        <v>1</v>
      </c>
      <c r="AV135" s="503">
        <f t="shared" si="4"/>
        <v>1</v>
      </c>
      <c r="AW135" s="503">
        <f t="shared" si="5"/>
        <v>0</v>
      </c>
      <c r="AX135" s="507"/>
      <c r="BA135" s="477"/>
    </row>
    <row r="136" spans="2:53" s="475" customFormat="1" x14ac:dyDescent="0.2">
      <c r="B136" s="478">
        <v>43399.047164351854</v>
      </c>
      <c r="C136" s="479">
        <v>409</v>
      </c>
      <c r="D136" s="480" t="s">
        <v>652</v>
      </c>
      <c r="E136" s="481" t="s">
        <v>343</v>
      </c>
      <c r="F136" s="480" t="s">
        <v>1</v>
      </c>
      <c r="H136" s="481" t="s">
        <v>696</v>
      </c>
      <c r="I136" s="513">
        <v>43375.960763888892</v>
      </c>
      <c r="J136" s="483" t="s">
        <v>1</v>
      </c>
      <c r="K136" s="509">
        <v>1</v>
      </c>
      <c r="L136" s="512"/>
      <c r="M136" s="477"/>
      <c r="N136" s="499" t="s">
        <v>54</v>
      </c>
      <c r="O136" s="500">
        <v>144</v>
      </c>
      <c r="P136" s="501" t="s">
        <v>55</v>
      </c>
      <c r="Q136" s="502">
        <v>0</v>
      </c>
      <c r="R136" s="502">
        <v>1</v>
      </c>
      <c r="S136" s="502"/>
      <c r="T136" s="502">
        <v>0</v>
      </c>
      <c r="U136" s="502"/>
      <c r="V136" s="502"/>
      <c r="W136" s="502">
        <v>0</v>
      </c>
      <c r="X136" s="502">
        <v>0</v>
      </c>
      <c r="Y136" s="502">
        <v>0</v>
      </c>
      <c r="Z136" s="502">
        <v>0</v>
      </c>
      <c r="AA136" s="502">
        <v>0</v>
      </c>
      <c r="AB136" s="502">
        <v>0</v>
      </c>
      <c r="AC136" s="502">
        <v>0</v>
      </c>
      <c r="AD136" s="502">
        <v>1</v>
      </c>
      <c r="AE136" s="502">
        <v>0</v>
      </c>
      <c r="AF136" s="502">
        <v>0</v>
      </c>
      <c r="AG136" s="502">
        <v>0</v>
      </c>
      <c r="AH136" s="502">
        <v>0</v>
      </c>
      <c r="AI136" s="502"/>
      <c r="AJ136" s="502"/>
      <c r="AK136" s="502"/>
      <c r="AL136" s="502"/>
      <c r="AM136" s="502">
        <v>0</v>
      </c>
      <c r="AN136" s="502">
        <v>0</v>
      </c>
      <c r="AO136" s="502">
        <v>0</v>
      </c>
      <c r="AP136" s="502">
        <v>0</v>
      </c>
      <c r="AQ136" s="502">
        <v>0</v>
      </c>
      <c r="AR136" s="502">
        <v>0</v>
      </c>
      <c r="AS136" s="502">
        <v>0</v>
      </c>
      <c r="AT136" s="502">
        <v>0</v>
      </c>
      <c r="AU136" s="503">
        <f t="shared" si="3"/>
        <v>1</v>
      </c>
      <c r="AV136" s="503">
        <f t="shared" si="4"/>
        <v>0</v>
      </c>
      <c r="AW136" s="503">
        <f t="shared" si="5"/>
        <v>1</v>
      </c>
      <c r="AX136" s="507"/>
      <c r="BA136" s="477"/>
    </row>
    <row r="137" spans="2:53" s="475" customFormat="1" x14ac:dyDescent="0.2">
      <c r="B137" s="478">
        <v>43399.091446759259</v>
      </c>
      <c r="C137" s="506">
        <v>513</v>
      </c>
      <c r="D137" s="480" t="s">
        <v>742</v>
      </c>
      <c r="E137" s="481" t="s">
        <v>34</v>
      </c>
      <c r="F137" s="480" t="s">
        <v>1</v>
      </c>
      <c r="H137" s="481"/>
      <c r="I137" s="513">
        <v>43384.893043981479</v>
      </c>
      <c r="J137" s="483" t="s">
        <v>1</v>
      </c>
      <c r="K137" s="509">
        <v>1</v>
      </c>
      <c r="L137" s="512"/>
      <c r="M137" s="477"/>
      <c r="N137" s="499" t="s">
        <v>7</v>
      </c>
      <c r="O137" s="500">
        <v>158</v>
      </c>
      <c r="P137" s="501" t="s">
        <v>120</v>
      </c>
      <c r="Q137" s="502">
        <v>0</v>
      </c>
      <c r="R137" s="502">
        <v>1</v>
      </c>
      <c r="S137" s="502"/>
      <c r="T137" s="502">
        <v>0</v>
      </c>
      <c r="U137" s="502"/>
      <c r="V137" s="502"/>
      <c r="W137" s="511">
        <v>0</v>
      </c>
      <c r="X137" s="502">
        <v>0</v>
      </c>
      <c r="Y137" s="502">
        <v>0</v>
      </c>
      <c r="Z137" s="502">
        <v>0</v>
      </c>
      <c r="AA137" s="502">
        <v>0</v>
      </c>
      <c r="AB137" s="502">
        <v>0</v>
      </c>
      <c r="AC137" s="502">
        <v>0</v>
      </c>
      <c r="AD137" s="502">
        <v>1</v>
      </c>
      <c r="AE137" s="502">
        <v>0</v>
      </c>
      <c r="AF137" s="502">
        <v>0</v>
      </c>
      <c r="AG137" s="502">
        <v>0</v>
      </c>
      <c r="AH137" s="502">
        <v>0</v>
      </c>
      <c r="AI137" s="502"/>
      <c r="AJ137" s="502"/>
      <c r="AK137" s="502"/>
      <c r="AL137" s="502"/>
      <c r="AM137" s="511">
        <v>0</v>
      </c>
      <c r="AN137" s="511">
        <v>0</v>
      </c>
      <c r="AO137" s="502">
        <v>0</v>
      </c>
      <c r="AP137" s="502">
        <v>0</v>
      </c>
      <c r="AQ137" s="502">
        <v>0</v>
      </c>
      <c r="AR137" s="502">
        <v>0</v>
      </c>
      <c r="AS137" s="502">
        <v>0</v>
      </c>
      <c r="AT137" s="502">
        <v>0</v>
      </c>
      <c r="AU137" s="503">
        <f t="shared" si="3"/>
        <v>1</v>
      </c>
      <c r="AV137" s="503">
        <f t="shared" si="4"/>
        <v>0</v>
      </c>
      <c r="AW137" s="503">
        <f t="shared" si="5"/>
        <v>1</v>
      </c>
      <c r="AX137" s="507"/>
      <c r="BA137" s="477"/>
    </row>
    <row r="138" spans="2:53" s="475" customFormat="1" x14ac:dyDescent="0.2">
      <c r="B138" s="478">
        <v>43399.557129629633</v>
      </c>
      <c r="C138" s="479">
        <v>495</v>
      </c>
      <c r="D138" s="480" t="s">
        <v>627</v>
      </c>
      <c r="E138" s="481" t="s">
        <v>343</v>
      </c>
      <c r="F138" s="480" t="s">
        <v>1</v>
      </c>
      <c r="H138" s="481"/>
      <c r="I138" s="513">
        <v>43389.715578703705</v>
      </c>
      <c r="J138" s="483" t="s">
        <v>1</v>
      </c>
      <c r="K138" s="509">
        <v>1</v>
      </c>
      <c r="L138" s="512"/>
      <c r="M138" s="477"/>
      <c r="N138" s="499" t="s">
        <v>9</v>
      </c>
      <c r="O138" s="500">
        <v>135</v>
      </c>
      <c r="P138" s="501" t="s">
        <v>10</v>
      </c>
      <c r="Q138" s="502">
        <v>0</v>
      </c>
      <c r="R138" s="502">
        <v>1</v>
      </c>
      <c r="S138" s="502"/>
      <c r="T138" s="502">
        <v>0</v>
      </c>
      <c r="U138" s="502"/>
      <c r="V138" s="502"/>
      <c r="W138" s="511">
        <v>0</v>
      </c>
      <c r="X138" s="502">
        <v>0</v>
      </c>
      <c r="Y138" s="502">
        <v>0</v>
      </c>
      <c r="Z138" s="502">
        <v>0</v>
      </c>
      <c r="AA138" s="502">
        <v>0</v>
      </c>
      <c r="AB138" s="502">
        <v>0</v>
      </c>
      <c r="AC138" s="502">
        <v>0</v>
      </c>
      <c r="AD138" s="502">
        <v>1</v>
      </c>
      <c r="AE138" s="502">
        <v>0</v>
      </c>
      <c r="AF138" s="502">
        <v>0</v>
      </c>
      <c r="AG138" s="502">
        <v>0</v>
      </c>
      <c r="AH138" s="502">
        <v>0</v>
      </c>
      <c r="AI138" s="502"/>
      <c r="AJ138" s="502"/>
      <c r="AK138" s="502"/>
      <c r="AL138" s="502"/>
      <c r="AM138" s="511">
        <v>0</v>
      </c>
      <c r="AN138" s="511">
        <v>0</v>
      </c>
      <c r="AO138" s="502">
        <v>0</v>
      </c>
      <c r="AP138" s="502">
        <v>0</v>
      </c>
      <c r="AQ138" s="502">
        <v>0</v>
      </c>
      <c r="AR138" s="502">
        <v>0</v>
      </c>
      <c r="AS138" s="502">
        <v>0</v>
      </c>
      <c r="AT138" s="502">
        <v>0</v>
      </c>
      <c r="AU138" s="503">
        <f t="shared" si="3"/>
        <v>1</v>
      </c>
      <c r="AV138" s="503">
        <f t="shared" si="4"/>
        <v>0</v>
      </c>
      <c r="AW138" s="503">
        <f t="shared" si="5"/>
        <v>1</v>
      </c>
      <c r="AX138" s="507"/>
      <c r="BA138" s="477"/>
    </row>
    <row r="139" spans="2:53" s="475" customFormat="1" x14ac:dyDescent="0.2">
      <c r="B139" s="478">
        <v>43399.633923611109</v>
      </c>
      <c r="C139" s="479">
        <v>495</v>
      </c>
      <c r="D139" s="480" t="s">
        <v>627</v>
      </c>
      <c r="E139" s="481" t="s">
        <v>343</v>
      </c>
      <c r="F139" s="480" t="s">
        <v>1</v>
      </c>
      <c r="H139" s="481"/>
      <c r="I139" s="513">
        <v>43390.909467592595</v>
      </c>
      <c r="J139" s="483" t="s">
        <v>1</v>
      </c>
      <c r="K139" s="509">
        <v>1</v>
      </c>
      <c r="L139" s="512"/>
      <c r="M139" s="477"/>
      <c r="N139" s="499" t="s">
        <v>118</v>
      </c>
      <c r="O139" s="500">
        <v>142</v>
      </c>
      <c r="P139" s="501" t="s">
        <v>119</v>
      </c>
      <c r="Q139" s="502">
        <v>0</v>
      </c>
      <c r="R139" s="502">
        <v>1</v>
      </c>
      <c r="S139" s="502"/>
      <c r="T139" s="502">
        <v>0</v>
      </c>
      <c r="U139" s="502"/>
      <c r="V139" s="502"/>
      <c r="W139" s="511">
        <v>0</v>
      </c>
      <c r="X139" s="502">
        <v>0</v>
      </c>
      <c r="Y139" s="502">
        <v>0</v>
      </c>
      <c r="Z139" s="502">
        <v>0</v>
      </c>
      <c r="AA139" s="502">
        <v>0</v>
      </c>
      <c r="AB139" s="502">
        <v>0</v>
      </c>
      <c r="AC139" s="502">
        <v>0</v>
      </c>
      <c r="AD139" s="502">
        <v>1</v>
      </c>
      <c r="AE139" s="502">
        <v>0</v>
      </c>
      <c r="AF139" s="502">
        <v>0</v>
      </c>
      <c r="AG139" s="502">
        <v>0</v>
      </c>
      <c r="AH139" s="502">
        <v>0</v>
      </c>
      <c r="AI139" s="502"/>
      <c r="AJ139" s="502"/>
      <c r="AK139" s="502"/>
      <c r="AL139" s="502"/>
      <c r="AM139" s="511">
        <v>0</v>
      </c>
      <c r="AN139" s="511">
        <v>0</v>
      </c>
      <c r="AO139" s="502">
        <v>0</v>
      </c>
      <c r="AP139" s="502">
        <v>0</v>
      </c>
      <c r="AQ139" s="502">
        <v>0</v>
      </c>
      <c r="AR139" s="502">
        <v>0</v>
      </c>
      <c r="AS139" s="502">
        <v>0</v>
      </c>
      <c r="AT139" s="502">
        <v>0</v>
      </c>
      <c r="AU139" s="503">
        <f t="shared" si="3"/>
        <v>1</v>
      </c>
      <c r="AV139" s="503">
        <f t="shared" si="4"/>
        <v>0</v>
      </c>
      <c r="AW139" s="503">
        <f t="shared" si="5"/>
        <v>1</v>
      </c>
      <c r="AX139" s="507"/>
      <c r="BA139" s="477"/>
    </row>
    <row r="140" spans="2:53" s="475" customFormat="1" x14ac:dyDescent="0.2">
      <c r="B140" s="478">
        <v>43399.665555555555</v>
      </c>
      <c r="C140" s="506">
        <v>451</v>
      </c>
      <c r="D140" s="480" t="s">
        <v>377</v>
      </c>
      <c r="E140" s="481" t="s">
        <v>7</v>
      </c>
      <c r="F140" s="480" t="s">
        <v>2</v>
      </c>
      <c r="H140" s="481"/>
      <c r="I140" s="513">
        <v>43394.862546296295</v>
      </c>
      <c r="J140" s="483" t="s">
        <v>1</v>
      </c>
      <c r="K140" s="509">
        <v>1</v>
      </c>
      <c r="L140" s="512"/>
      <c r="M140" s="477"/>
      <c r="N140" s="509" t="s">
        <v>34</v>
      </c>
      <c r="O140" s="509">
        <v>199</v>
      </c>
      <c r="P140" s="501" t="s">
        <v>169</v>
      </c>
      <c r="Q140" s="502">
        <v>0</v>
      </c>
      <c r="R140" s="502"/>
      <c r="S140" s="502">
        <v>1</v>
      </c>
      <c r="T140" s="502">
        <v>0</v>
      </c>
      <c r="U140" s="502"/>
      <c r="V140" s="502"/>
      <c r="W140" s="511">
        <v>0</v>
      </c>
      <c r="X140" s="502">
        <v>0</v>
      </c>
      <c r="Y140" s="502">
        <v>0</v>
      </c>
      <c r="Z140" s="502">
        <v>0</v>
      </c>
      <c r="AA140" s="502">
        <v>0</v>
      </c>
      <c r="AB140" s="502">
        <v>0</v>
      </c>
      <c r="AC140" s="502">
        <v>0</v>
      </c>
      <c r="AD140" s="502">
        <v>0</v>
      </c>
      <c r="AE140" s="502">
        <v>0</v>
      </c>
      <c r="AF140" s="502">
        <v>1</v>
      </c>
      <c r="AG140" s="502">
        <v>0</v>
      </c>
      <c r="AH140" s="502">
        <v>0</v>
      </c>
      <c r="AI140" s="502"/>
      <c r="AJ140" s="502"/>
      <c r="AK140" s="502"/>
      <c r="AL140" s="502"/>
      <c r="AM140" s="511">
        <v>0</v>
      </c>
      <c r="AN140" s="511">
        <v>0</v>
      </c>
      <c r="AO140" s="502">
        <v>0</v>
      </c>
      <c r="AP140" s="502">
        <v>0</v>
      </c>
      <c r="AQ140" s="502">
        <v>0</v>
      </c>
      <c r="AR140" s="502">
        <v>0</v>
      </c>
      <c r="AS140" s="502">
        <v>0</v>
      </c>
      <c r="AT140" s="502">
        <v>0</v>
      </c>
      <c r="AU140" s="503">
        <f t="shared" si="3"/>
        <v>1</v>
      </c>
      <c r="AV140" s="503">
        <f t="shared" si="4"/>
        <v>0</v>
      </c>
      <c r="AW140" s="503">
        <f t="shared" si="5"/>
        <v>1</v>
      </c>
      <c r="AX140" s="507"/>
      <c r="BA140" s="477"/>
    </row>
    <row r="141" spans="2:53" s="475" customFormat="1" x14ac:dyDescent="0.2">
      <c r="B141" s="478">
        <v>43399.677175925928</v>
      </c>
      <c r="C141" s="479">
        <v>495</v>
      </c>
      <c r="D141" s="480" t="s">
        <v>627</v>
      </c>
      <c r="E141" s="481" t="s">
        <v>343</v>
      </c>
      <c r="F141" s="480" t="s">
        <v>1</v>
      </c>
      <c r="H141" s="481"/>
      <c r="I141" s="513">
        <v>43396.591134259259</v>
      </c>
      <c r="J141" s="483" t="s">
        <v>1</v>
      </c>
      <c r="K141" s="509">
        <v>1</v>
      </c>
      <c r="L141" s="512"/>
      <c r="M141" s="477"/>
      <c r="N141" s="499" t="s">
        <v>17</v>
      </c>
      <c r="O141" s="500">
        <v>122</v>
      </c>
      <c r="P141" s="501" t="s">
        <v>77</v>
      </c>
      <c r="Q141" s="502">
        <v>0</v>
      </c>
      <c r="R141" s="502"/>
      <c r="S141" s="502">
        <v>1</v>
      </c>
      <c r="T141" s="502">
        <v>0</v>
      </c>
      <c r="U141" s="502"/>
      <c r="V141" s="502"/>
      <c r="W141" s="511">
        <v>0</v>
      </c>
      <c r="X141" s="502">
        <v>0</v>
      </c>
      <c r="Y141" s="502">
        <v>0</v>
      </c>
      <c r="Z141" s="502">
        <v>0</v>
      </c>
      <c r="AA141" s="502">
        <v>0</v>
      </c>
      <c r="AB141" s="502">
        <v>0</v>
      </c>
      <c r="AC141" s="502">
        <v>0</v>
      </c>
      <c r="AD141" s="502">
        <v>0</v>
      </c>
      <c r="AE141" s="502">
        <v>0</v>
      </c>
      <c r="AF141" s="502">
        <v>1</v>
      </c>
      <c r="AG141" s="502">
        <v>0</v>
      </c>
      <c r="AH141" s="502">
        <v>0</v>
      </c>
      <c r="AI141" s="502"/>
      <c r="AJ141" s="502"/>
      <c r="AK141" s="502"/>
      <c r="AL141" s="502"/>
      <c r="AM141" s="511">
        <v>0</v>
      </c>
      <c r="AN141" s="511">
        <v>0</v>
      </c>
      <c r="AO141" s="502">
        <v>0</v>
      </c>
      <c r="AP141" s="502">
        <v>0</v>
      </c>
      <c r="AQ141" s="502">
        <v>0</v>
      </c>
      <c r="AR141" s="502">
        <v>0</v>
      </c>
      <c r="AS141" s="502">
        <v>0</v>
      </c>
      <c r="AT141" s="502">
        <v>0</v>
      </c>
      <c r="AU141" s="503">
        <f t="shared" si="3"/>
        <v>1</v>
      </c>
      <c r="AV141" s="503">
        <f t="shared" si="4"/>
        <v>0</v>
      </c>
      <c r="AW141" s="503">
        <f t="shared" si="5"/>
        <v>1</v>
      </c>
      <c r="AX141" s="507"/>
      <c r="BA141" s="477"/>
    </row>
    <row r="142" spans="2:53" s="475" customFormat="1" ht="25.5" x14ac:dyDescent="0.2">
      <c r="B142" s="478">
        <v>43399.704525462963</v>
      </c>
      <c r="C142" s="506">
        <v>451</v>
      </c>
      <c r="D142" s="480" t="s">
        <v>377</v>
      </c>
      <c r="E142" s="481" t="s">
        <v>7</v>
      </c>
      <c r="F142" s="480" t="s">
        <v>2</v>
      </c>
      <c r="H142" s="481" t="s">
        <v>396</v>
      </c>
      <c r="I142" s="513">
        <v>43400.770520833335</v>
      </c>
      <c r="J142" s="483" t="s">
        <v>1</v>
      </c>
      <c r="K142" s="509">
        <v>1</v>
      </c>
      <c r="L142" s="512"/>
      <c r="M142" s="477"/>
      <c r="N142" s="499" t="s">
        <v>58</v>
      </c>
      <c r="O142" s="500">
        <v>138</v>
      </c>
      <c r="P142" s="501" t="s">
        <v>59</v>
      </c>
      <c r="Q142" s="502">
        <v>0</v>
      </c>
      <c r="R142" s="502"/>
      <c r="S142" s="502">
        <v>1</v>
      </c>
      <c r="T142" s="502">
        <v>0</v>
      </c>
      <c r="U142" s="502"/>
      <c r="V142" s="502"/>
      <c r="W142" s="511">
        <v>0</v>
      </c>
      <c r="X142" s="502">
        <v>0</v>
      </c>
      <c r="Y142" s="502">
        <v>0</v>
      </c>
      <c r="Z142" s="502">
        <v>0</v>
      </c>
      <c r="AA142" s="502">
        <v>0</v>
      </c>
      <c r="AB142" s="502">
        <v>0</v>
      </c>
      <c r="AC142" s="502">
        <v>0</v>
      </c>
      <c r="AD142" s="502">
        <v>0</v>
      </c>
      <c r="AE142" s="502">
        <v>1</v>
      </c>
      <c r="AF142" s="502">
        <v>0</v>
      </c>
      <c r="AG142" s="502">
        <v>0</v>
      </c>
      <c r="AH142" s="502">
        <v>0</v>
      </c>
      <c r="AI142" s="502"/>
      <c r="AJ142" s="502"/>
      <c r="AK142" s="502"/>
      <c r="AL142" s="502"/>
      <c r="AM142" s="511">
        <v>0</v>
      </c>
      <c r="AN142" s="511">
        <v>0</v>
      </c>
      <c r="AO142" s="502">
        <v>0</v>
      </c>
      <c r="AP142" s="502">
        <v>0</v>
      </c>
      <c r="AQ142" s="502">
        <v>0</v>
      </c>
      <c r="AR142" s="502">
        <v>0</v>
      </c>
      <c r="AS142" s="502">
        <v>0</v>
      </c>
      <c r="AT142" s="502">
        <v>0</v>
      </c>
      <c r="AU142" s="503">
        <f t="shared" si="3"/>
        <v>1</v>
      </c>
      <c r="AV142" s="503">
        <f t="shared" si="4"/>
        <v>1</v>
      </c>
      <c r="AW142" s="503">
        <f t="shared" si="5"/>
        <v>0</v>
      </c>
      <c r="AX142" s="507"/>
      <c r="BA142" s="477"/>
    </row>
    <row r="143" spans="2:53" s="475" customFormat="1" x14ac:dyDescent="0.2">
      <c r="B143" s="478">
        <v>43399.826608796298</v>
      </c>
      <c r="C143" s="479">
        <v>253</v>
      </c>
      <c r="D143" s="480" t="s">
        <v>701</v>
      </c>
      <c r="E143" s="481" t="s">
        <v>7</v>
      </c>
      <c r="F143" s="480" t="s">
        <v>1</v>
      </c>
      <c r="H143" s="481"/>
      <c r="I143" s="513">
        <v>43404.889004629629</v>
      </c>
      <c r="J143" s="483" t="s">
        <v>1</v>
      </c>
      <c r="K143" s="509">
        <v>1</v>
      </c>
      <c r="L143" s="512"/>
      <c r="M143" s="477"/>
      <c r="N143" s="509" t="s">
        <v>136</v>
      </c>
      <c r="O143" s="509">
        <v>128</v>
      </c>
      <c r="P143" s="501" t="s">
        <v>179</v>
      </c>
      <c r="Q143" s="502">
        <v>0</v>
      </c>
      <c r="R143" s="502"/>
      <c r="S143" s="502">
        <v>1</v>
      </c>
      <c r="T143" s="502">
        <v>0</v>
      </c>
      <c r="U143" s="502"/>
      <c r="V143" s="502"/>
      <c r="W143" s="511">
        <v>0</v>
      </c>
      <c r="X143" s="502">
        <v>0</v>
      </c>
      <c r="Y143" s="502">
        <v>0</v>
      </c>
      <c r="Z143" s="502">
        <v>0</v>
      </c>
      <c r="AA143" s="502">
        <v>0</v>
      </c>
      <c r="AB143" s="502">
        <v>0</v>
      </c>
      <c r="AC143" s="502">
        <v>0</v>
      </c>
      <c r="AD143" s="502">
        <v>0</v>
      </c>
      <c r="AE143" s="502">
        <v>1</v>
      </c>
      <c r="AF143" s="502">
        <v>0</v>
      </c>
      <c r="AG143" s="502">
        <v>0</v>
      </c>
      <c r="AH143" s="502">
        <v>0</v>
      </c>
      <c r="AI143" s="502"/>
      <c r="AJ143" s="502"/>
      <c r="AK143" s="502"/>
      <c r="AL143" s="502"/>
      <c r="AM143" s="511">
        <v>0</v>
      </c>
      <c r="AN143" s="511">
        <v>0</v>
      </c>
      <c r="AO143" s="502">
        <v>0</v>
      </c>
      <c r="AP143" s="502">
        <v>0</v>
      </c>
      <c r="AQ143" s="502">
        <v>0</v>
      </c>
      <c r="AR143" s="502">
        <v>0</v>
      </c>
      <c r="AS143" s="502">
        <v>0</v>
      </c>
      <c r="AT143" s="502">
        <v>0</v>
      </c>
      <c r="AU143" s="503">
        <f t="shared" si="3"/>
        <v>1</v>
      </c>
      <c r="AV143" s="503">
        <f t="shared" si="4"/>
        <v>1</v>
      </c>
      <c r="AW143" s="503">
        <f t="shared" si="5"/>
        <v>0</v>
      </c>
      <c r="AX143" s="507"/>
      <c r="BA143" s="477"/>
    </row>
    <row r="144" spans="2:53" s="475" customFormat="1" x14ac:dyDescent="0.2">
      <c r="B144" s="478">
        <v>43399.851782407408</v>
      </c>
      <c r="C144" s="479">
        <v>562</v>
      </c>
      <c r="D144" s="480" t="s">
        <v>707</v>
      </c>
      <c r="E144" s="481" t="s">
        <v>29</v>
      </c>
      <c r="F144" s="480" t="s">
        <v>2</v>
      </c>
      <c r="H144" s="481" t="s">
        <v>630</v>
      </c>
      <c r="I144" s="513">
        <v>43375.682303240741</v>
      </c>
      <c r="J144" s="483" t="s">
        <v>560</v>
      </c>
      <c r="K144" s="509">
        <v>1</v>
      </c>
      <c r="L144" s="512"/>
      <c r="M144" s="477"/>
      <c r="N144" s="499" t="s">
        <v>7</v>
      </c>
      <c r="O144" s="509">
        <v>465</v>
      </c>
      <c r="P144" s="501" t="s">
        <v>363</v>
      </c>
      <c r="Q144" s="502">
        <v>0</v>
      </c>
      <c r="R144" s="502"/>
      <c r="S144" s="502">
        <v>1</v>
      </c>
      <c r="T144" s="502">
        <v>0</v>
      </c>
      <c r="U144" s="502"/>
      <c r="V144" s="502"/>
      <c r="W144" s="511">
        <v>0</v>
      </c>
      <c r="X144" s="502">
        <v>0</v>
      </c>
      <c r="Y144" s="502">
        <v>0</v>
      </c>
      <c r="Z144" s="502">
        <v>0</v>
      </c>
      <c r="AA144" s="502">
        <v>0</v>
      </c>
      <c r="AB144" s="502">
        <v>0</v>
      </c>
      <c r="AC144" s="502">
        <v>0</v>
      </c>
      <c r="AD144" s="502">
        <v>0</v>
      </c>
      <c r="AE144" s="502">
        <v>1</v>
      </c>
      <c r="AF144" s="502">
        <v>0</v>
      </c>
      <c r="AG144" s="502">
        <v>0</v>
      </c>
      <c r="AH144" s="502">
        <v>0</v>
      </c>
      <c r="AI144" s="502"/>
      <c r="AJ144" s="502"/>
      <c r="AK144" s="502"/>
      <c r="AL144" s="502"/>
      <c r="AM144" s="511">
        <v>0</v>
      </c>
      <c r="AN144" s="511">
        <v>0</v>
      </c>
      <c r="AO144" s="502">
        <v>0</v>
      </c>
      <c r="AP144" s="502">
        <v>0</v>
      </c>
      <c r="AQ144" s="502">
        <v>0</v>
      </c>
      <c r="AR144" s="502">
        <v>0</v>
      </c>
      <c r="AS144" s="502">
        <v>0</v>
      </c>
      <c r="AT144" s="502">
        <v>0</v>
      </c>
      <c r="AU144" s="503">
        <f t="shared" si="3"/>
        <v>1</v>
      </c>
      <c r="AV144" s="503">
        <f t="shared" si="4"/>
        <v>1</v>
      </c>
      <c r="AW144" s="503">
        <f t="shared" si="5"/>
        <v>0</v>
      </c>
      <c r="AX144" s="507"/>
      <c r="BA144" s="477"/>
    </row>
    <row r="145" spans="2:53" s="475" customFormat="1" x14ac:dyDescent="0.2">
      <c r="B145" s="478">
        <v>43399.874131944445</v>
      </c>
      <c r="C145" s="479">
        <v>161</v>
      </c>
      <c r="D145" s="480" t="s">
        <v>382</v>
      </c>
      <c r="E145" s="481" t="s">
        <v>34</v>
      </c>
      <c r="F145" s="480" t="s">
        <v>2</v>
      </c>
      <c r="H145" s="481"/>
      <c r="I145" s="513">
        <v>43382.65184027778</v>
      </c>
      <c r="J145" s="483" t="s">
        <v>1</v>
      </c>
      <c r="K145" s="509">
        <v>1</v>
      </c>
      <c r="L145" s="512"/>
      <c r="M145" s="477"/>
      <c r="N145" s="509" t="s">
        <v>7</v>
      </c>
      <c r="O145" s="500">
        <v>198</v>
      </c>
      <c r="P145" s="501" t="s">
        <v>151</v>
      </c>
      <c r="Q145" s="502">
        <v>0</v>
      </c>
      <c r="R145" s="502"/>
      <c r="S145" s="502"/>
      <c r="T145" s="502">
        <v>1</v>
      </c>
      <c r="U145" s="502"/>
      <c r="V145" s="502"/>
      <c r="W145" s="511">
        <v>0</v>
      </c>
      <c r="X145" s="502">
        <v>0</v>
      </c>
      <c r="Y145" s="502">
        <v>0</v>
      </c>
      <c r="Z145" s="502">
        <v>0</v>
      </c>
      <c r="AA145" s="502">
        <v>0</v>
      </c>
      <c r="AB145" s="502">
        <v>0</v>
      </c>
      <c r="AC145" s="502">
        <v>0</v>
      </c>
      <c r="AD145" s="502">
        <v>0</v>
      </c>
      <c r="AE145" s="502">
        <v>0</v>
      </c>
      <c r="AF145" s="502">
        <v>0</v>
      </c>
      <c r="AG145" s="502">
        <v>0</v>
      </c>
      <c r="AH145" s="502">
        <v>1</v>
      </c>
      <c r="AI145" s="502"/>
      <c r="AJ145" s="502"/>
      <c r="AK145" s="502"/>
      <c r="AL145" s="502"/>
      <c r="AM145" s="511">
        <v>0</v>
      </c>
      <c r="AN145" s="511">
        <v>0</v>
      </c>
      <c r="AO145" s="502">
        <v>0</v>
      </c>
      <c r="AP145" s="502">
        <v>0</v>
      </c>
      <c r="AQ145" s="502">
        <v>0</v>
      </c>
      <c r="AR145" s="502">
        <v>0</v>
      </c>
      <c r="AS145" s="502">
        <v>0</v>
      </c>
      <c r="AT145" s="502">
        <v>0</v>
      </c>
      <c r="AU145" s="503">
        <f t="shared" ref="AU145:AU208" si="6">+SUM(Q145:Z145)</f>
        <v>1</v>
      </c>
      <c r="AV145" s="503">
        <f t="shared" ref="AV145:AV208" si="7">+AA145+AC145+AE145+AG145+AI145+AK145+AM145+AO145+AQ145+AS145</f>
        <v>0</v>
      </c>
      <c r="AW145" s="503">
        <f t="shared" ref="AW145:AW208" si="8">+AB145+AD145+AF145+AH145+AJ145+AL145+AN145+AP145+AR145+AT145</f>
        <v>1</v>
      </c>
      <c r="AX145" s="507"/>
      <c r="BA145" s="477"/>
    </row>
    <row r="146" spans="2:53" s="475" customFormat="1" x14ac:dyDescent="0.2">
      <c r="B146" s="478">
        <v>43399.908576388887</v>
      </c>
      <c r="C146" s="506">
        <v>98</v>
      </c>
      <c r="D146" s="480" t="s">
        <v>693</v>
      </c>
      <c r="E146" s="481" t="s">
        <v>7</v>
      </c>
      <c r="F146" s="480" t="s">
        <v>1</v>
      </c>
      <c r="H146" s="481"/>
      <c r="I146" s="513">
        <v>43398.616701388892</v>
      </c>
      <c r="J146" s="483" t="s">
        <v>1</v>
      </c>
      <c r="K146" s="509">
        <v>1</v>
      </c>
      <c r="L146" s="512"/>
      <c r="M146" s="477"/>
      <c r="N146" s="509" t="s">
        <v>19</v>
      </c>
      <c r="O146" s="500">
        <v>270</v>
      </c>
      <c r="P146" s="501" t="s">
        <v>159</v>
      </c>
      <c r="Q146" s="502">
        <v>0</v>
      </c>
      <c r="R146" s="502"/>
      <c r="S146" s="502"/>
      <c r="T146" s="502">
        <v>1</v>
      </c>
      <c r="U146" s="502"/>
      <c r="V146" s="502"/>
      <c r="W146" s="511">
        <v>0</v>
      </c>
      <c r="X146" s="502">
        <v>0</v>
      </c>
      <c r="Y146" s="502">
        <v>0</v>
      </c>
      <c r="Z146" s="502">
        <v>0</v>
      </c>
      <c r="AA146" s="502">
        <v>0</v>
      </c>
      <c r="AB146" s="502">
        <v>0</v>
      </c>
      <c r="AC146" s="502">
        <v>0</v>
      </c>
      <c r="AD146" s="502">
        <v>0</v>
      </c>
      <c r="AE146" s="502">
        <v>0</v>
      </c>
      <c r="AF146" s="502">
        <v>0</v>
      </c>
      <c r="AG146" s="502">
        <v>0</v>
      </c>
      <c r="AH146" s="502">
        <v>1</v>
      </c>
      <c r="AI146" s="502"/>
      <c r="AJ146" s="502"/>
      <c r="AK146" s="502"/>
      <c r="AL146" s="502"/>
      <c r="AM146" s="511">
        <v>0</v>
      </c>
      <c r="AN146" s="511">
        <v>0</v>
      </c>
      <c r="AO146" s="502">
        <v>0</v>
      </c>
      <c r="AP146" s="502">
        <v>0</v>
      </c>
      <c r="AQ146" s="502">
        <v>0</v>
      </c>
      <c r="AR146" s="502">
        <v>0</v>
      </c>
      <c r="AS146" s="502">
        <v>0</v>
      </c>
      <c r="AT146" s="502">
        <v>0</v>
      </c>
      <c r="AU146" s="503">
        <f t="shared" si="6"/>
        <v>1</v>
      </c>
      <c r="AV146" s="503">
        <f t="shared" si="7"/>
        <v>0</v>
      </c>
      <c r="AW146" s="503">
        <f t="shared" si="8"/>
        <v>1</v>
      </c>
      <c r="AX146" s="507"/>
      <c r="BA146" s="477"/>
    </row>
    <row r="147" spans="2:53" s="475" customFormat="1" x14ac:dyDescent="0.2">
      <c r="B147" s="478">
        <v>43400.013078703705</v>
      </c>
      <c r="C147" s="506">
        <v>513</v>
      </c>
      <c r="D147" s="480" t="s">
        <v>742</v>
      </c>
      <c r="E147" s="481" t="s">
        <v>34</v>
      </c>
      <c r="F147" s="480" t="s">
        <v>1</v>
      </c>
      <c r="H147" s="481"/>
      <c r="I147" s="513">
        <v>43402.921527777777</v>
      </c>
      <c r="J147" s="483" t="s">
        <v>1</v>
      </c>
      <c r="K147" s="509">
        <v>1</v>
      </c>
      <c r="L147" s="512"/>
      <c r="M147" s="477"/>
      <c r="N147" s="499" t="s">
        <v>50</v>
      </c>
      <c r="O147" s="509">
        <v>139</v>
      </c>
      <c r="P147" s="501" t="s">
        <v>51</v>
      </c>
      <c r="Q147" s="502">
        <v>0</v>
      </c>
      <c r="R147" s="502"/>
      <c r="S147" s="502"/>
      <c r="T147" s="502">
        <v>1</v>
      </c>
      <c r="U147" s="502"/>
      <c r="V147" s="502"/>
      <c r="W147" s="511">
        <v>0</v>
      </c>
      <c r="X147" s="502">
        <v>0</v>
      </c>
      <c r="Y147" s="502">
        <v>0</v>
      </c>
      <c r="Z147" s="502">
        <v>0</v>
      </c>
      <c r="AA147" s="502">
        <v>0</v>
      </c>
      <c r="AB147" s="502">
        <v>0</v>
      </c>
      <c r="AC147" s="502">
        <v>0</v>
      </c>
      <c r="AD147" s="502">
        <v>0</v>
      </c>
      <c r="AE147" s="502">
        <v>0</v>
      </c>
      <c r="AF147" s="502">
        <v>0</v>
      </c>
      <c r="AG147" s="502">
        <v>0</v>
      </c>
      <c r="AH147" s="502">
        <v>1</v>
      </c>
      <c r="AI147" s="502"/>
      <c r="AJ147" s="502"/>
      <c r="AK147" s="502"/>
      <c r="AL147" s="502"/>
      <c r="AM147" s="511">
        <v>0</v>
      </c>
      <c r="AN147" s="511">
        <v>0</v>
      </c>
      <c r="AO147" s="502">
        <v>0</v>
      </c>
      <c r="AP147" s="502">
        <v>0</v>
      </c>
      <c r="AQ147" s="502">
        <v>0</v>
      </c>
      <c r="AR147" s="502">
        <v>0</v>
      </c>
      <c r="AS147" s="502">
        <v>0</v>
      </c>
      <c r="AT147" s="502">
        <v>0</v>
      </c>
      <c r="AU147" s="503">
        <f t="shared" si="6"/>
        <v>1</v>
      </c>
      <c r="AV147" s="503">
        <f t="shared" si="7"/>
        <v>0</v>
      </c>
      <c r="AW147" s="503">
        <f t="shared" si="8"/>
        <v>1</v>
      </c>
      <c r="AX147" s="507"/>
      <c r="BA147" s="477"/>
    </row>
    <row r="148" spans="2:53" s="475" customFormat="1" x14ac:dyDescent="0.2">
      <c r="B148" s="478">
        <v>43400.714317129627</v>
      </c>
      <c r="C148" s="506">
        <v>97</v>
      </c>
      <c r="D148" s="480" t="s">
        <v>639</v>
      </c>
      <c r="E148" s="481" t="s">
        <v>7</v>
      </c>
      <c r="F148" s="480" t="s">
        <v>1</v>
      </c>
      <c r="H148" s="481" t="s">
        <v>382</v>
      </c>
      <c r="I148" s="513">
        <v>43378.963078703702</v>
      </c>
      <c r="J148" s="483" t="s">
        <v>2</v>
      </c>
      <c r="K148" s="509">
        <v>1</v>
      </c>
      <c r="L148" s="512"/>
      <c r="M148" s="477"/>
      <c r="N148" s="499" t="s">
        <v>131</v>
      </c>
      <c r="O148" s="500">
        <v>134</v>
      </c>
      <c r="P148" s="501" t="s">
        <v>132</v>
      </c>
      <c r="Q148" s="502">
        <v>0</v>
      </c>
      <c r="R148" s="502"/>
      <c r="S148" s="502"/>
      <c r="T148" s="502">
        <v>0</v>
      </c>
      <c r="U148" s="502">
        <v>1</v>
      </c>
      <c r="V148" s="502"/>
      <c r="W148" s="511">
        <v>0</v>
      </c>
      <c r="X148" s="502">
        <v>0</v>
      </c>
      <c r="Y148" s="502">
        <v>0</v>
      </c>
      <c r="Z148" s="502">
        <v>0</v>
      </c>
      <c r="AA148" s="502">
        <v>0</v>
      </c>
      <c r="AB148" s="502">
        <v>0</v>
      </c>
      <c r="AC148" s="502">
        <v>0</v>
      </c>
      <c r="AD148" s="502">
        <v>0</v>
      </c>
      <c r="AE148" s="502">
        <v>0</v>
      </c>
      <c r="AF148" s="502">
        <v>0</v>
      </c>
      <c r="AG148" s="502">
        <v>0</v>
      </c>
      <c r="AH148" s="502">
        <v>0</v>
      </c>
      <c r="AI148" s="502">
        <v>0</v>
      </c>
      <c r="AJ148" s="502">
        <v>1</v>
      </c>
      <c r="AK148" s="502"/>
      <c r="AL148" s="502"/>
      <c r="AM148" s="511">
        <v>0</v>
      </c>
      <c r="AN148" s="511">
        <v>0</v>
      </c>
      <c r="AO148" s="502">
        <v>0</v>
      </c>
      <c r="AP148" s="502">
        <v>0</v>
      </c>
      <c r="AQ148" s="502">
        <v>0</v>
      </c>
      <c r="AR148" s="502">
        <v>0</v>
      </c>
      <c r="AS148" s="502">
        <v>0</v>
      </c>
      <c r="AT148" s="502">
        <v>0</v>
      </c>
      <c r="AU148" s="503">
        <f t="shared" si="6"/>
        <v>1</v>
      </c>
      <c r="AV148" s="503">
        <f t="shared" si="7"/>
        <v>0</v>
      </c>
      <c r="AW148" s="503">
        <f t="shared" si="8"/>
        <v>1</v>
      </c>
      <c r="AX148" s="507"/>
      <c r="BA148" s="477"/>
    </row>
    <row r="149" spans="2:53" s="475" customFormat="1" x14ac:dyDescent="0.2">
      <c r="B149" s="478">
        <v>43400.763541666667</v>
      </c>
      <c r="C149" s="479">
        <v>378</v>
      </c>
      <c r="D149" s="480" t="s">
        <v>638</v>
      </c>
      <c r="E149" s="481" t="s">
        <v>7</v>
      </c>
      <c r="F149" s="480" t="s">
        <v>2</v>
      </c>
      <c r="H149" s="481"/>
      <c r="I149" s="513">
        <v>43379.617268518516</v>
      </c>
      <c r="J149" s="483" t="s">
        <v>1</v>
      </c>
      <c r="K149" s="509">
        <v>1</v>
      </c>
      <c r="L149" s="512"/>
      <c r="M149" s="477"/>
      <c r="N149" s="499" t="s">
        <v>34</v>
      </c>
      <c r="O149" s="509">
        <v>187</v>
      </c>
      <c r="P149" s="501" t="s">
        <v>123</v>
      </c>
      <c r="Q149" s="502">
        <v>0</v>
      </c>
      <c r="R149" s="502"/>
      <c r="S149" s="502"/>
      <c r="T149" s="502">
        <v>0</v>
      </c>
      <c r="U149" s="502">
        <v>1</v>
      </c>
      <c r="V149" s="502"/>
      <c r="W149" s="511">
        <v>0</v>
      </c>
      <c r="X149" s="502">
        <v>0</v>
      </c>
      <c r="Y149" s="502">
        <v>0</v>
      </c>
      <c r="Z149" s="502">
        <v>0</v>
      </c>
      <c r="AA149" s="502">
        <v>0</v>
      </c>
      <c r="AB149" s="502">
        <v>0</v>
      </c>
      <c r="AC149" s="502">
        <v>0</v>
      </c>
      <c r="AD149" s="502">
        <v>0</v>
      </c>
      <c r="AE149" s="502">
        <v>0</v>
      </c>
      <c r="AF149" s="502">
        <v>0</v>
      </c>
      <c r="AG149" s="502">
        <v>0</v>
      </c>
      <c r="AH149" s="502">
        <v>0</v>
      </c>
      <c r="AI149" s="502">
        <v>0</v>
      </c>
      <c r="AJ149" s="502">
        <v>1</v>
      </c>
      <c r="AK149" s="502"/>
      <c r="AL149" s="502"/>
      <c r="AM149" s="511">
        <v>0</v>
      </c>
      <c r="AN149" s="511">
        <v>0</v>
      </c>
      <c r="AO149" s="502">
        <v>0</v>
      </c>
      <c r="AP149" s="502">
        <v>0</v>
      </c>
      <c r="AQ149" s="502">
        <v>0</v>
      </c>
      <c r="AR149" s="502">
        <v>0</v>
      </c>
      <c r="AS149" s="502">
        <v>0</v>
      </c>
      <c r="AT149" s="502">
        <v>0</v>
      </c>
      <c r="AU149" s="503">
        <f t="shared" si="6"/>
        <v>1</v>
      </c>
      <c r="AV149" s="503">
        <f t="shared" si="7"/>
        <v>0</v>
      </c>
      <c r="AW149" s="503">
        <f t="shared" si="8"/>
        <v>1</v>
      </c>
      <c r="AX149" s="507"/>
      <c r="BA149" s="477"/>
    </row>
    <row r="150" spans="2:53" s="475" customFormat="1" x14ac:dyDescent="0.2">
      <c r="B150" s="478">
        <v>43400.770520833335</v>
      </c>
      <c r="C150" s="479">
        <v>120</v>
      </c>
      <c r="D150" s="480" t="s">
        <v>396</v>
      </c>
      <c r="E150" s="481" t="s">
        <v>39</v>
      </c>
      <c r="F150" s="480" t="s">
        <v>1</v>
      </c>
      <c r="H150" s="481"/>
      <c r="I150" s="513">
        <v>43385.844108796293</v>
      </c>
      <c r="J150" s="483" t="s">
        <v>1</v>
      </c>
      <c r="K150" s="509">
        <v>1</v>
      </c>
      <c r="L150" s="512"/>
      <c r="M150" s="477"/>
      <c r="N150" s="509" t="s">
        <v>128</v>
      </c>
      <c r="O150" s="509">
        <v>508</v>
      </c>
      <c r="P150" s="501" t="s">
        <v>447</v>
      </c>
      <c r="Q150" s="502">
        <v>0</v>
      </c>
      <c r="R150" s="502"/>
      <c r="S150" s="502"/>
      <c r="T150" s="502">
        <v>0</v>
      </c>
      <c r="U150" s="502">
        <v>1</v>
      </c>
      <c r="V150" s="502"/>
      <c r="W150" s="511">
        <v>0</v>
      </c>
      <c r="X150" s="502">
        <v>0</v>
      </c>
      <c r="Y150" s="502">
        <v>0</v>
      </c>
      <c r="Z150" s="502">
        <v>0</v>
      </c>
      <c r="AA150" s="502">
        <v>0</v>
      </c>
      <c r="AB150" s="502">
        <v>0</v>
      </c>
      <c r="AC150" s="502">
        <v>0</v>
      </c>
      <c r="AD150" s="502">
        <v>0</v>
      </c>
      <c r="AE150" s="502">
        <v>0</v>
      </c>
      <c r="AF150" s="502">
        <v>0</v>
      </c>
      <c r="AG150" s="502">
        <v>0</v>
      </c>
      <c r="AH150" s="502">
        <v>0</v>
      </c>
      <c r="AI150" s="502">
        <v>0</v>
      </c>
      <c r="AJ150" s="502">
        <v>1</v>
      </c>
      <c r="AK150" s="502"/>
      <c r="AL150" s="502"/>
      <c r="AM150" s="511">
        <v>0</v>
      </c>
      <c r="AN150" s="511">
        <v>0</v>
      </c>
      <c r="AO150" s="502">
        <v>0</v>
      </c>
      <c r="AP150" s="502">
        <v>0</v>
      </c>
      <c r="AQ150" s="502">
        <v>0</v>
      </c>
      <c r="AR150" s="502">
        <v>0</v>
      </c>
      <c r="AS150" s="502">
        <v>0</v>
      </c>
      <c r="AT150" s="502">
        <v>0</v>
      </c>
      <c r="AU150" s="503">
        <f t="shared" si="6"/>
        <v>1</v>
      </c>
      <c r="AV150" s="503">
        <f t="shared" si="7"/>
        <v>0</v>
      </c>
      <c r="AW150" s="503">
        <f t="shared" si="8"/>
        <v>1</v>
      </c>
      <c r="AX150" s="507"/>
      <c r="BA150" s="477"/>
    </row>
    <row r="151" spans="2:53" s="475" customFormat="1" x14ac:dyDescent="0.2">
      <c r="B151" s="478">
        <v>43400.787962962961</v>
      </c>
      <c r="C151" s="479">
        <v>516</v>
      </c>
      <c r="D151" s="480" t="s">
        <v>703</v>
      </c>
      <c r="E151" s="481" t="s">
        <v>71</v>
      </c>
      <c r="F151" s="480" t="s">
        <v>1</v>
      </c>
      <c r="H151" s="481"/>
      <c r="I151" s="513">
        <v>43391.942025462966</v>
      </c>
      <c r="J151" s="483" t="s">
        <v>2</v>
      </c>
      <c r="K151" s="509">
        <v>1</v>
      </c>
      <c r="L151" s="512"/>
      <c r="M151" s="477"/>
      <c r="N151" s="510" t="s">
        <v>343</v>
      </c>
      <c r="O151" s="510">
        <v>396</v>
      </c>
      <c r="P151" s="510" t="s">
        <v>566</v>
      </c>
      <c r="Q151" s="503">
        <v>0</v>
      </c>
      <c r="R151" s="503">
        <v>0</v>
      </c>
      <c r="S151" s="503">
        <v>0</v>
      </c>
      <c r="T151" s="503">
        <v>0</v>
      </c>
      <c r="U151" s="502">
        <v>1</v>
      </c>
      <c r="V151" s="502"/>
      <c r="W151" s="511">
        <v>0</v>
      </c>
      <c r="X151" s="502">
        <v>0</v>
      </c>
      <c r="Y151" s="502">
        <v>0</v>
      </c>
      <c r="Z151" s="502">
        <v>0</v>
      </c>
      <c r="AA151" s="502">
        <v>0</v>
      </c>
      <c r="AB151" s="502">
        <v>0</v>
      </c>
      <c r="AC151" s="502">
        <v>0</v>
      </c>
      <c r="AD151" s="502">
        <v>0</v>
      </c>
      <c r="AE151" s="502">
        <v>0</v>
      </c>
      <c r="AF151" s="502">
        <v>0</v>
      </c>
      <c r="AG151" s="502">
        <v>0</v>
      </c>
      <c r="AH151" s="502">
        <v>0</v>
      </c>
      <c r="AI151" s="502">
        <v>0</v>
      </c>
      <c r="AJ151" s="502">
        <v>1</v>
      </c>
      <c r="AK151" s="502"/>
      <c r="AL151" s="502"/>
      <c r="AM151" s="511">
        <v>0</v>
      </c>
      <c r="AN151" s="511">
        <v>0</v>
      </c>
      <c r="AO151" s="502">
        <v>0</v>
      </c>
      <c r="AP151" s="502">
        <v>0</v>
      </c>
      <c r="AQ151" s="502">
        <v>0</v>
      </c>
      <c r="AR151" s="502">
        <v>0</v>
      </c>
      <c r="AS151" s="502">
        <v>0</v>
      </c>
      <c r="AT151" s="502">
        <v>0</v>
      </c>
      <c r="AU151" s="503">
        <f t="shared" si="6"/>
        <v>1</v>
      </c>
      <c r="AV151" s="503">
        <f t="shared" si="7"/>
        <v>0</v>
      </c>
      <c r="AW151" s="503">
        <f t="shared" si="8"/>
        <v>1</v>
      </c>
      <c r="AX151" s="507"/>
      <c r="BA151" s="477"/>
    </row>
    <row r="152" spans="2:53" s="475" customFormat="1" x14ac:dyDescent="0.2">
      <c r="B152" s="478">
        <v>43400.818437499998</v>
      </c>
      <c r="C152" s="479">
        <v>556</v>
      </c>
      <c r="D152" s="480" t="s">
        <v>702</v>
      </c>
      <c r="E152" s="481" t="s">
        <v>34</v>
      </c>
      <c r="F152" s="480" t="s">
        <v>2</v>
      </c>
      <c r="H152" s="481"/>
      <c r="I152" s="513">
        <v>43393.626111111109</v>
      </c>
      <c r="J152" s="483" t="s">
        <v>1</v>
      </c>
      <c r="K152" s="509">
        <v>1</v>
      </c>
      <c r="L152" s="512"/>
      <c r="M152" s="477"/>
      <c r="N152" s="510" t="s">
        <v>343</v>
      </c>
      <c r="O152" s="510">
        <v>423</v>
      </c>
      <c r="P152" s="510" t="s">
        <v>593</v>
      </c>
      <c r="Q152" s="503">
        <v>0</v>
      </c>
      <c r="R152" s="503">
        <v>0</v>
      </c>
      <c r="S152" s="503">
        <v>0</v>
      </c>
      <c r="T152" s="503">
        <v>0</v>
      </c>
      <c r="U152" s="502">
        <v>1</v>
      </c>
      <c r="V152" s="502"/>
      <c r="W152" s="511">
        <v>0</v>
      </c>
      <c r="X152" s="502">
        <v>0</v>
      </c>
      <c r="Y152" s="502">
        <v>0</v>
      </c>
      <c r="Z152" s="502">
        <v>0</v>
      </c>
      <c r="AA152" s="502">
        <v>0</v>
      </c>
      <c r="AB152" s="502">
        <v>0</v>
      </c>
      <c r="AC152" s="502">
        <v>0</v>
      </c>
      <c r="AD152" s="502">
        <v>0</v>
      </c>
      <c r="AE152" s="502">
        <v>0</v>
      </c>
      <c r="AF152" s="502">
        <v>0</v>
      </c>
      <c r="AG152" s="502">
        <v>0</v>
      </c>
      <c r="AH152" s="502">
        <v>0</v>
      </c>
      <c r="AI152" s="502">
        <v>1</v>
      </c>
      <c r="AJ152" s="502">
        <v>0</v>
      </c>
      <c r="AK152" s="502"/>
      <c r="AL152" s="502"/>
      <c r="AM152" s="511">
        <v>0</v>
      </c>
      <c r="AN152" s="511">
        <v>0</v>
      </c>
      <c r="AO152" s="502">
        <v>0</v>
      </c>
      <c r="AP152" s="502">
        <v>0</v>
      </c>
      <c r="AQ152" s="502">
        <v>0</v>
      </c>
      <c r="AR152" s="502">
        <v>0</v>
      </c>
      <c r="AS152" s="502">
        <v>0</v>
      </c>
      <c r="AT152" s="502">
        <v>0</v>
      </c>
      <c r="AU152" s="503">
        <f t="shared" si="6"/>
        <v>1</v>
      </c>
      <c r="AV152" s="503">
        <f t="shared" si="7"/>
        <v>1</v>
      </c>
      <c r="AW152" s="503">
        <f t="shared" si="8"/>
        <v>0</v>
      </c>
      <c r="AX152" s="507"/>
      <c r="BA152" s="477"/>
    </row>
    <row r="153" spans="2:53" s="475" customFormat="1" x14ac:dyDescent="0.2">
      <c r="B153" s="478">
        <v>43400.821851851855</v>
      </c>
      <c r="C153" s="479">
        <v>555</v>
      </c>
      <c r="D153" s="480" t="s">
        <v>732</v>
      </c>
      <c r="E153" s="481" t="s">
        <v>34</v>
      </c>
      <c r="F153" s="480" t="s">
        <v>1</v>
      </c>
      <c r="H153" s="481"/>
      <c r="I153" s="513">
        <v>43395.904756944445</v>
      </c>
      <c r="J153" s="483" t="s">
        <v>1</v>
      </c>
      <c r="K153" s="509">
        <v>1</v>
      </c>
      <c r="L153" s="512"/>
      <c r="M153" s="477"/>
      <c r="N153" s="510" t="s">
        <v>343</v>
      </c>
      <c r="O153" s="510">
        <v>405</v>
      </c>
      <c r="P153" s="510" t="s">
        <v>595</v>
      </c>
      <c r="Q153" s="503">
        <v>0</v>
      </c>
      <c r="R153" s="503">
        <v>0</v>
      </c>
      <c r="S153" s="503">
        <v>0</v>
      </c>
      <c r="T153" s="503">
        <v>0</v>
      </c>
      <c r="U153" s="502"/>
      <c r="V153" s="502">
        <v>1</v>
      </c>
      <c r="W153" s="511">
        <v>0</v>
      </c>
      <c r="X153" s="502">
        <v>0</v>
      </c>
      <c r="Y153" s="502">
        <v>0</v>
      </c>
      <c r="Z153" s="502">
        <v>0</v>
      </c>
      <c r="AA153" s="502">
        <v>0</v>
      </c>
      <c r="AB153" s="502">
        <v>0</v>
      </c>
      <c r="AC153" s="502">
        <v>0</v>
      </c>
      <c r="AD153" s="502">
        <v>0</v>
      </c>
      <c r="AE153" s="502">
        <v>0</v>
      </c>
      <c r="AF153" s="502">
        <v>0</v>
      </c>
      <c r="AG153" s="502">
        <v>0</v>
      </c>
      <c r="AH153" s="502">
        <v>0</v>
      </c>
      <c r="AI153" s="502"/>
      <c r="AJ153" s="502"/>
      <c r="AK153" s="502">
        <v>0</v>
      </c>
      <c r="AL153" s="502">
        <v>1</v>
      </c>
      <c r="AM153" s="511">
        <v>0</v>
      </c>
      <c r="AN153" s="511">
        <v>0</v>
      </c>
      <c r="AO153" s="502">
        <v>0</v>
      </c>
      <c r="AP153" s="502">
        <v>0</v>
      </c>
      <c r="AQ153" s="502">
        <v>0</v>
      </c>
      <c r="AR153" s="502">
        <v>0</v>
      </c>
      <c r="AS153" s="502">
        <v>0</v>
      </c>
      <c r="AT153" s="502">
        <v>0</v>
      </c>
      <c r="AU153" s="503">
        <f t="shared" si="6"/>
        <v>1</v>
      </c>
      <c r="AV153" s="503">
        <f t="shared" si="7"/>
        <v>0</v>
      </c>
      <c r="AW153" s="503">
        <f t="shared" si="8"/>
        <v>1</v>
      </c>
      <c r="AX153" s="507"/>
      <c r="BA153" s="477"/>
    </row>
    <row r="154" spans="2:53" s="475" customFormat="1" x14ac:dyDescent="0.2">
      <c r="B154" s="478">
        <v>43401.755902777775</v>
      </c>
      <c r="C154" s="506">
        <v>517</v>
      </c>
      <c r="D154" s="480" t="s">
        <v>741</v>
      </c>
      <c r="E154" s="481" t="s">
        <v>34</v>
      </c>
      <c r="F154" s="480" t="s">
        <v>1</v>
      </c>
      <c r="H154" s="481"/>
      <c r="I154" s="513">
        <v>43399.874131944445</v>
      </c>
      <c r="J154" s="483" t="s">
        <v>2</v>
      </c>
      <c r="K154" s="509">
        <v>1</v>
      </c>
      <c r="L154" s="512"/>
      <c r="M154" s="477"/>
      <c r="N154" s="499" t="s">
        <v>87</v>
      </c>
      <c r="O154" s="500">
        <v>447</v>
      </c>
      <c r="P154" s="501" t="s">
        <v>323</v>
      </c>
      <c r="Q154" s="502">
        <v>0</v>
      </c>
      <c r="R154" s="502"/>
      <c r="S154" s="502"/>
      <c r="T154" s="502">
        <v>0</v>
      </c>
      <c r="U154" s="502"/>
      <c r="V154" s="502"/>
      <c r="W154" s="511">
        <v>1</v>
      </c>
      <c r="X154" s="502">
        <v>0</v>
      </c>
      <c r="Y154" s="502">
        <v>0</v>
      </c>
      <c r="Z154" s="502">
        <v>0</v>
      </c>
      <c r="AA154" s="502">
        <v>0</v>
      </c>
      <c r="AB154" s="502">
        <v>0</v>
      </c>
      <c r="AC154" s="502">
        <v>0</v>
      </c>
      <c r="AD154" s="502">
        <v>0</v>
      </c>
      <c r="AE154" s="502">
        <v>0</v>
      </c>
      <c r="AF154" s="502">
        <v>0</v>
      </c>
      <c r="AG154" s="502">
        <v>0</v>
      </c>
      <c r="AH154" s="502">
        <v>0</v>
      </c>
      <c r="AI154" s="502"/>
      <c r="AJ154" s="502"/>
      <c r="AK154" s="502"/>
      <c r="AL154" s="502"/>
      <c r="AM154" s="511">
        <v>0</v>
      </c>
      <c r="AN154" s="511">
        <v>1</v>
      </c>
      <c r="AO154" s="502">
        <v>0</v>
      </c>
      <c r="AP154" s="502">
        <v>0</v>
      </c>
      <c r="AQ154" s="502">
        <v>0</v>
      </c>
      <c r="AR154" s="502">
        <v>0</v>
      </c>
      <c r="AS154" s="502">
        <v>0</v>
      </c>
      <c r="AT154" s="502">
        <v>0</v>
      </c>
      <c r="AU154" s="503">
        <f t="shared" si="6"/>
        <v>1</v>
      </c>
      <c r="AV154" s="503">
        <f t="shared" si="7"/>
        <v>0</v>
      </c>
      <c r="AW154" s="503">
        <f t="shared" si="8"/>
        <v>1</v>
      </c>
      <c r="AX154" s="507"/>
      <c r="BA154" s="477"/>
    </row>
    <row r="155" spans="2:53" s="475" customFormat="1" x14ac:dyDescent="0.2">
      <c r="B155" s="478">
        <v>43402.780694444446</v>
      </c>
      <c r="C155" s="479">
        <v>184</v>
      </c>
      <c r="D155" s="480" t="s">
        <v>699</v>
      </c>
      <c r="E155" s="481" t="s">
        <v>41</v>
      </c>
      <c r="F155" s="480" t="s">
        <v>1</v>
      </c>
      <c r="H155" s="481" t="s">
        <v>377</v>
      </c>
      <c r="I155" s="513">
        <v>43381.688784722224</v>
      </c>
      <c r="J155" s="483" t="s">
        <v>2</v>
      </c>
      <c r="K155" s="509">
        <v>1</v>
      </c>
      <c r="L155" s="512"/>
      <c r="M155" s="477"/>
      <c r="N155" s="509" t="s">
        <v>183</v>
      </c>
      <c r="O155" s="509">
        <v>196</v>
      </c>
      <c r="P155" s="501" t="s">
        <v>176</v>
      </c>
      <c r="Q155" s="502">
        <v>0</v>
      </c>
      <c r="R155" s="502"/>
      <c r="S155" s="502"/>
      <c r="T155" s="502">
        <v>0</v>
      </c>
      <c r="U155" s="502"/>
      <c r="V155" s="502"/>
      <c r="W155" s="511">
        <v>1</v>
      </c>
      <c r="X155" s="502">
        <v>0</v>
      </c>
      <c r="Y155" s="502">
        <v>0</v>
      </c>
      <c r="Z155" s="502">
        <v>0</v>
      </c>
      <c r="AA155" s="502">
        <v>0</v>
      </c>
      <c r="AB155" s="502">
        <v>0</v>
      </c>
      <c r="AC155" s="502">
        <v>0</v>
      </c>
      <c r="AD155" s="502">
        <v>0</v>
      </c>
      <c r="AE155" s="502">
        <v>0</v>
      </c>
      <c r="AF155" s="502">
        <v>0</v>
      </c>
      <c r="AG155" s="502">
        <v>0</v>
      </c>
      <c r="AH155" s="502">
        <v>0</v>
      </c>
      <c r="AI155" s="502"/>
      <c r="AJ155" s="502"/>
      <c r="AK155" s="502"/>
      <c r="AL155" s="502"/>
      <c r="AM155" s="511">
        <v>0</v>
      </c>
      <c r="AN155" s="511">
        <v>1</v>
      </c>
      <c r="AO155" s="502">
        <v>0</v>
      </c>
      <c r="AP155" s="502">
        <v>0</v>
      </c>
      <c r="AQ155" s="502">
        <v>0</v>
      </c>
      <c r="AR155" s="502">
        <v>0</v>
      </c>
      <c r="AS155" s="502">
        <v>0</v>
      </c>
      <c r="AT155" s="502">
        <v>0</v>
      </c>
      <c r="AU155" s="503">
        <f t="shared" si="6"/>
        <v>1</v>
      </c>
      <c r="AV155" s="503">
        <f t="shared" si="7"/>
        <v>0</v>
      </c>
      <c r="AW155" s="503">
        <f t="shared" si="8"/>
        <v>1</v>
      </c>
      <c r="AX155" s="507"/>
      <c r="BA155" s="477"/>
    </row>
    <row r="156" spans="2:53" s="475" customFormat="1" x14ac:dyDescent="0.2">
      <c r="B156" s="478">
        <v>43402.826168981483</v>
      </c>
      <c r="C156" s="479">
        <v>458</v>
      </c>
      <c r="D156" s="480" t="s">
        <v>628</v>
      </c>
      <c r="E156" s="481" t="s">
        <v>343</v>
      </c>
      <c r="F156" s="480" t="s">
        <v>1</v>
      </c>
      <c r="H156" s="481"/>
      <c r="I156" s="513">
        <v>43381.690486111111</v>
      </c>
      <c r="J156" s="483" t="s">
        <v>2</v>
      </c>
      <c r="K156" s="509">
        <v>1</v>
      </c>
      <c r="L156" s="512"/>
      <c r="M156" s="477"/>
      <c r="N156" s="509" t="s">
        <v>29</v>
      </c>
      <c r="O156" s="509">
        <v>471</v>
      </c>
      <c r="P156" s="501" t="s">
        <v>60</v>
      </c>
      <c r="Q156" s="502">
        <v>0</v>
      </c>
      <c r="R156" s="502"/>
      <c r="S156" s="502"/>
      <c r="T156" s="502">
        <v>0</v>
      </c>
      <c r="U156" s="502"/>
      <c r="V156" s="502"/>
      <c r="W156" s="511">
        <v>1</v>
      </c>
      <c r="X156" s="502">
        <v>0</v>
      </c>
      <c r="Y156" s="502">
        <v>0</v>
      </c>
      <c r="Z156" s="502">
        <v>0</v>
      </c>
      <c r="AA156" s="502">
        <v>0</v>
      </c>
      <c r="AB156" s="502">
        <v>0</v>
      </c>
      <c r="AC156" s="502">
        <v>0</v>
      </c>
      <c r="AD156" s="502">
        <v>0</v>
      </c>
      <c r="AE156" s="502">
        <v>0</v>
      </c>
      <c r="AF156" s="502">
        <v>0</v>
      </c>
      <c r="AG156" s="502">
        <v>0</v>
      </c>
      <c r="AH156" s="502">
        <v>0</v>
      </c>
      <c r="AI156" s="502"/>
      <c r="AJ156" s="502"/>
      <c r="AK156" s="502"/>
      <c r="AL156" s="502"/>
      <c r="AM156" s="511">
        <v>0</v>
      </c>
      <c r="AN156" s="511">
        <v>1</v>
      </c>
      <c r="AO156" s="502">
        <v>0</v>
      </c>
      <c r="AP156" s="502">
        <v>0</v>
      </c>
      <c r="AQ156" s="502">
        <v>0</v>
      </c>
      <c r="AR156" s="502">
        <v>0</v>
      </c>
      <c r="AS156" s="502">
        <v>0</v>
      </c>
      <c r="AT156" s="502">
        <v>0</v>
      </c>
      <c r="AU156" s="503">
        <f t="shared" si="6"/>
        <v>1</v>
      </c>
      <c r="AV156" s="503">
        <f t="shared" si="7"/>
        <v>0</v>
      </c>
      <c r="AW156" s="503">
        <f t="shared" si="8"/>
        <v>1</v>
      </c>
      <c r="AX156" s="507"/>
      <c r="BA156" s="477"/>
    </row>
    <row r="157" spans="2:53" s="475" customFormat="1" x14ac:dyDescent="0.2">
      <c r="B157" s="478">
        <v>43402.850081018521</v>
      </c>
      <c r="C157" s="479">
        <v>458</v>
      </c>
      <c r="D157" s="480" t="s">
        <v>628</v>
      </c>
      <c r="E157" s="481" t="s">
        <v>343</v>
      </c>
      <c r="F157" s="480" t="s">
        <v>1</v>
      </c>
      <c r="H157" s="481"/>
      <c r="I157" s="513">
        <v>43395.533437500002</v>
      </c>
      <c r="J157" s="483" t="s">
        <v>2</v>
      </c>
      <c r="K157" s="509">
        <v>1</v>
      </c>
      <c r="L157" s="512"/>
      <c r="M157" s="477"/>
      <c r="N157" s="510" t="s">
        <v>343</v>
      </c>
      <c r="O157" s="510">
        <v>553</v>
      </c>
      <c r="P157" s="510" t="s">
        <v>662</v>
      </c>
      <c r="Q157" s="503">
        <v>0</v>
      </c>
      <c r="R157" s="503">
        <v>0</v>
      </c>
      <c r="S157" s="503">
        <v>0</v>
      </c>
      <c r="T157" s="503">
        <v>0</v>
      </c>
      <c r="U157" s="503">
        <v>0</v>
      </c>
      <c r="V157" s="503">
        <v>0</v>
      </c>
      <c r="W157" s="511">
        <v>1</v>
      </c>
      <c r="X157" s="502">
        <v>0</v>
      </c>
      <c r="Y157" s="502">
        <v>0</v>
      </c>
      <c r="Z157" s="502">
        <v>0</v>
      </c>
      <c r="AA157" s="503">
        <v>0</v>
      </c>
      <c r="AB157" s="503">
        <v>0</v>
      </c>
      <c r="AC157" s="503">
        <v>0</v>
      </c>
      <c r="AD157" s="503">
        <v>0</v>
      </c>
      <c r="AE157" s="503">
        <v>0</v>
      </c>
      <c r="AF157" s="503">
        <v>0</v>
      </c>
      <c r="AG157" s="503">
        <v>0</v>
      </c>
      <c r="AH157" s="503">
        <v>0</v>
      </c>
      <c r="AI157" s="503">
        <v>0</v>
      </c>
      <c r="AJ157" s="503">
        <v>0</v>
      </c>
      <c r="AK157" s="503">
        <v>0</v>
      </c>
      <c r="AL157" s="503">
        <v>0</v>
      </c>
      <c r="AM157" s="511">
        <v>1</v>
      </c>
      <c r="AN157" s="511">
        <v>0</v>
      </c>
      <c r="AO157" s="502">
        <v>0</v>
      </c>
      <c r="AP157" s="502">
        <v>0</v>
      </c>
      <c r="AQ157" s="502">
        <v>0</v>
      </c>
      <c r="AR157" s="502">
        <v>0</v>
      </c>
      <c r="AS157" s="502">
        <v>0</v>
      </c>
      <c r="AT157" s="502">
        <v>0</v>
      </c>
      <c r="AU157" s="503">
        <f t="shared" si="6"/>
        <v>1</v>
      </c>
      <c r="AV157" s="503">
        <f t="shared" si="7"/>
        <v>1</v>
      </c>
      <c r="AW157" s="503">
        <f t="shared" si="8"/>
        <v>0</v>
      </c>
      <c r="AX157" s="507"/>
      <c r="BA157" s="477"/>
    </row>
    <row r="158" spans="2:53" s="475" customFormat="1" x14ac:dyDescent="0.2">
      <c r="B158" s="478">
        <v>43402.860763888886</v>
      </c>
      <c r="C158" s="479">
        <v>458</v>
      </c>
      <c r="D158" s="480" t="s">
        <v>628</v>
      </c>
      <c r="E158" s="481" t="s">
        <v>343</v>
      </c>
      <c r="F158" s="480" t="s">
        <v>2</v>
      </c>
      <c r="H158" s="481"/>
      <c r="I158" s="513">
        <v>43395.698240740741</v>
      </c>
      <c r="J158" s="483" t="s">
        <v>2</v>
      </c>
      <c r="K158" s="509">
        <v>1</v>
      </c>
      <c r="L158" s="512"/>
      <c r="M158" s="477"/>
      <c r="N158" s="509" t="s">
        <v>7</v>
      </c>
      <c r="O158" s="509">
        <v>268</v>
      </c>
      <c r="P158" s="501" t="s">
        <v>43</v>
      </c>
      <c r="Q158" s="502">
        <v>0</v>
      </c>
      <c r="R158" s="502"/>
      <c r="S158" s="502"/>
      <c r="T158" s="502">
        <v>0</v>
      </c>
      <c r="U158" s="502"/>
      <c r="V158" s="502"/>
      <c r="W158" s="511">
        <v>0</v>
      </c>
      <c r="X158" s="502">
        <v>1</v>
      </c>
      <c r="Y158" s="502">
        <v>0</v>
      </c>
      <c r="Z158" s="502">
        <v>0</v>
      </c>
      <c r="AA158" s="502">
        <v>0</v>
      </c>
      <c r="AB158" s="502">
        <v>0</v>
      </c>
      <c r="AC158" s="502">
        <v>0</v>
      </c>
      <c r="AD158" s="502">
        <v>0</v>
      </c>
      <c r="AE158" s="502">
        <v>0</v>
      </c>
      <c r="AF158" s="502">
        <v>0</v>
      </c>
      <c r="AG158" s="502">
        <v>0</v>
      </c>
      <c r="AH158" s="502">
        <v>0</v>
      </c>
      <c r="AI158" s="502"/>
      <c r="AJ158" s="502"/>
      <c r="AK158" s="502"/>
      <c r="AL158" s="502"/>
      <c r="AM158" s="511">
        <v>0</v>
      </c>
      <c r="AN158" s="511">
        <v>0</v>
      </c>
      <c r="AO158" s="502">
        <v>0</v>
      </c>
      <c r="AP158" s="502">
        <v>1</v>
      </c>
      <c r="AQ158" s="502">
        <v>0</v>
      </c>
      <c r="AR158" s="502">
        <v>0</v>
      </c>
      <c r="AS158" s="502">
        <v>0</v>
      </c>
      <c r="AT158" s="502">
        <v>0</v>
      </c>
      <c r="AU158" s="503">
        <f t="shared" si="6"/>
        <v>1</v>
      </c>
      <c r="AV158" s="503">
        <f t="shared" si="7"/>
        <v>0</v>
      </c>
      <c r="AW158" s="503">
        <f t="shared" si="8"/>
        <v>1</v>
      </c>
      <c r="AX158" s="507"/>
      <c r="BA158" s="477"/>
    </row>
    <row r="159" spans="2:53" s="475" customFormat="1" x14ac:dyDescent="0.2">
      <c r="B159" s="478">
        <v>43402.867777777778</v>
      </c>
      <c r="C159" s="479">
        <v>516</v>
      </c>
      <c r="D159" s="480" t="s">
        <v>703</v>
      </c>
      <c r="E159" s="481" t="s">
        <v>71</v>
      </c>
      <c r="F159" s="480" t="s">
        <v>1</v>
      </c>
      <c r="H159" s="481"/>
      <c r="I159" s="513">
        <v>43395.70107638889</v>
      </c>
      <c r="J159" s="483" t="s">
        <v>2</v>
      </c>
      <c r="K159" s="509">
        <v>1</v>
      </c>
      <c r="L159" s="512"/>
      <c r="M159" s="477"/>
      <c r="N159" s="499" t="s">
        <v>96</v>
      </c>
      <c r="O159" s="500">
        <v>141</v>
      </c>
      <c r="P159" s="501" t="s">
        <v>97</v>
      </c>
      <c r="Q159" s="502">
        <v>0</v>
      </c>
      <c r="R159" s="502"/>
      <c r="S159" s="502"/>
      <c r="T159" s="502">
        <v>0</v>
      </c>
      <c r="U159" s="502"/>
      <c r="V159" s="502"/>
      <c r="W159" s="511">
        <v>0</v>
      </c>
      <c r="X159" s="502">
        <v>1</v>
      </c>
      <c r="Y159" s="502">
        <v>0</v>
      </c>
      <c r="Z159" s="502">
        <v>0</v>
      </c>
      <c r="AA159" s="502">
        <v>0</v>
      </c>
      <c r="AB159" s="502">
        <v>0</v>
      </c>
      <c r="AC159" s="502">
        <v>0</v>
      </c>
      <c r="AD159" s="502">
        <v>0</v>
      </c>
      <c r="AE159" s="502">
        <v>0</v>
      </c>
      <c r="AF159" s="502">
        <v>0</v>
      </c>
      <c r="AG159" s="502">
        <v>0</v>
      </c>
      <c r="AH159" s="502">
        <v>0</v>
      </c>
      <c r="AI159" s="502"/>
      <c r="AJ159" s="502"/>
      <c r="AK159" s="502"/>
      <c r="AL159" s="502"/>
      <c r="AM159" s="511">
        <v>0</v>
      </c>
      <c r="AN159" s="511">
        <v>0</v>
      </c>
      <c r="AO159" s="502">
        <v>1</v>
      </c>
      <c r="AP159" s="502">
        <v>0</v>
      </c>
      <c r="AQ159" s="502">
        <v>0</v>
      </c>
      <c r="AR159" s="502">
        <v>0</v>
      </c>
      <c r="AS159" s="502">
        <v>0</v>
      </c>
      <c r="AT159" s="502">
        <v>0</v>
      </c>
      <c r="AU159" s="503">
        <f t="shared" si="6"/>
        <v>1</v>
      </c>
      <c r="AV159" s="503">
        <f t="shared" si="7"/>
        <v>1</v>
      </c>
      <c r="AW159" s="503">
        <f t="shared" si="8"/>
        <v>0</v>
      </c>
      <c r="AX159" s="507"/>
      <c r="BA159" s="477"/>
    </row>
    <row r="160" spans="2:53" s="475" customFormat="1" x14ac:dyDescent="0.2">
      <c r="B160" s="478">
        <v>43402.876666666663</v>
      </c>
      <c r="C160" s="479">
        <v>458</v>
      </c>
      <c r="D160" s="480" t="s">
        <v>628</v>
      </c>
      <c r="E160" s="481" t="s">
        <v>343</v>
      </c>
      <c r="F160" s="480" t="s">
        <v>2</v>
      </c>
      <c r="H160" s="481"/>
      <c r="I160" s="513">
        <v>43398.65221064815</v>
      </c>
      <c r="J160" s="483" t="s">
        <v>2</v>
      </c>
      <c r="K160" s="509">
        <v>1</v>
      </c>
      <c r="L160" s="512"/>
      <c r="M160" s="477"/>
      <c r="N160" s="510" t="s">
        <v>343</v>
      </c>
      <c r="O160" s="510">
        <v>410</v>
      </c>
      <c r="P160" s="510" t="s">
        <v>568</v>
      </c>
      <c r="Q160" s="503">
        <v>0</v>
      </c>
      <c r="R160" s="503">
        <v>0</v>
      </c>
      <c r="S160" s="503">
        <v>0</v>
      </c>
      <c r="T160" s="503">
        <v>0</v>
      </c>
      <c r="U160" s="502"/>
      <c r="V160" s="502"/>
      <c r="W160" s="511">
        <v>0</v>
      </c>
      <c r="X160" s="502">
        <v>1</v>
      </c>
      <c r="Y160" s="502">
        <v>0</v>
      </c>
      <c r="Z160" s="502">
        <v>0</v>
      </c>
      <c r="AA160" s="502">
        <v>0</v>
      </c>
      <c r="AB160" s="502">
        <v>0</v>
      </c>
      <c r="AC160" s="502">
        <v>0</v>
      </c>
      <c r="AD160" s="502">
        <v>0</v>
      </c>
      <c r="AE160" s="502">
        <v>0</v>
      </c>
      <c r="AF160" s="502">
        <v>0</v>
      </c>
      <c r="AG160" s="502">
        <v>0</v>
      </c>
      <c r="AH160" s="502">
        <v>0</v>
      </c>
      <c r="AI160" s="502"/>
      <c r="AJ160" s="502"/>
      <c r="AK160" s="502"/>
      <c r="AL160" s="502"/>
      <c r="AM160" s="511">
        <v>0</v>
      </c>
      <c r="AN160" s="511">
        <v>0</v>
      </c>
      <c r="AO160" s="502">
        <v>1</v>
      </c>
      <c r="AP160" s="502">
        <v>0</v>
      </c>
      <c r="AQ160" s="502">
        <v>0</v>
      </c>
      <c r="AR160" s="502">
        <v>0</v>
      </c>
      <c r="AS160" s="502">
        <v>0</v>
      </c>
      <c r="AT160" s="502">
        <v>0</v>
      </c>
      <c r="AU160" s="503">
        <f t="shared" si="6"/>
        <v>1</v>
      </c>
      <c r="AV160" s="503">
        <f t="shared" si="7"/>
        <v>1</v>
      </c>
      <c r="AW160" s="503">
        <f t="shared" si="8"/>
        <v>0</v>
      </c>
      <c r="AX160" s="507"/>
      <c r="BA160" s="477"/>
    </row>
    <row r="161" spans="2:53" s="475" customFormat="1" x14ac:dyDescent="0.2">
      <c r="B161" s="478">
        <v>43402.885081018518</v>
      </c>
      <c r="C161" s="479">
        <v>224</v>
      </c>
      <c r="D161" s="480" t="s">
        <v>746</v>
      </c>
      <c r="E161" s="481" t="s">
        <v>29</v>
      </c>
      <c r="F161" s="480" t="s">
        <v>2</v>
      </c>
      <c r="H161" s="481"/>
      <c r="I161" s="513">
        <v>43399.665555555555</v>
      </c>
      <c r="J161" s="483" t="s">
        <v>2</v>
      </c>
      <c r="K161" s="509">
        <v>1</v>
      </c>
      <c r="L161" s="512"/>
      <c r="M161" s="477"/>
      <c r="N161" s="510" t="s">
        <v>343</v>
      </c>
      <c r="O161" s="510">
        <v>408</v>
      </c>
      <c r="P161" s="510" t="s">
        <v>580</v>
      </c>
      <c r="Q161" s="503">
        <v>0</v>
      </c>
      <c r="R161" s="503">
        <v>0</v>
      </c>
      <c r="S161" s="503">
        <v>0</v>
      </c>
      <c r="T161" s="503">
        <v>0</v>
      </c>
      <c r="U161" s="502"/>
      <c r="V161" s="502"/>
      <c r="W161" s="511">
        <v>0</v>
      </c>
      <c r="X161" s="502">
        <v>1</v>
      </c>
      <c r="Y161" s="502">
        <v>0</v>
      </c>
      <c r="Z161" s="502">
        <v>0</v>
      </c>
      <c r="AA161" s="502">
        <v>0</v>
      </c>
      <c r="AB161" s="502">
        <v>0</v>
      </c>
      <c r="AC161" s="502">
        <v>0</v>
      </c>
      <c r="AD161" s="502">
        <v>0</v>
      </c>
      <c r="AE161" s="502">
        <v>0</v>
      </c>
      <c r="AF161" s="502">
        <v>0</v>
      </c>
      <c r="AG161" s="502">
        <v>0</v>
      </c>
      <c r="AH161" s="502">
        <v>0</v>
      </c>
      <c r="AI161" s="502"/>
      <c r="AJ161" s="502"/>
      <c r="AK161" s="502"/>
      <c r="AL161" s="502"/>
      <c r="AM161" s="511">
        <v>0</v>
      </c>
      <c r="AN161" s="511">
        <v>0</v>
      </c>
      <c r="AO161" s="502">
        <v>1</v>
      </c>
      <c r="AP161" s="502">
        <v>0</v>
      </c>
      <c r="AQ161" s="502">
        <v>0</v>
      </c>
      <c r="AR161" s="502">
        <v>0</v>
      </c>
      <c r="AS161" s="502">
        <v>0</v>
      </c>
      <c r="AT161" s="502">
        <v>0</v>
      </c>
      <c r="AU161" s="503">
        <f t="shared" si="6"/>
        <v>1</v>
      </c>
      <c r="AV161" s="503">
        <f t="shared" si="7"/>
        <v>1</v>
      </c>
      <c r="AW161" s="503">
        <f t="shared" si="8"/>
        <v>0</v>
      </c>
      <c r="AX161" s="507"/>
      <c r="BA161" s="477"/>
    </row>
    <row r="162" spans="2:53" s="475" customFormat="1" x14ac:dyDescent="0.2">
      <c r="B162" s="478">
        <v>43402.886493055557</v>
      </c>
      <c r="C162" s="506">
        <v>513</v>
      </c>
      <c r="D162" s="480" t="s">
        <v>742</v>
      </c>
      <c r="E162" s="481" t="s">
        <v>34</v>
      </c>
      <c r="F162" s="480" t="s">
        <v>1</v>
      </c>
      <c r="H162" s="481"/>
      <c r="I162" s="513">
        <v>43399.704525462963</v>
      </c>
      <c r="J162" s="483" t="s">
        <v>2</v>
      </c>
      <c r="K162" s="509">
        <v>1</v>
      </c>
      <c r="L162" s="512"/>
      <c r="M162" s="477"/>
      <c r="N162" s="510" t="s">
        <v>343</v>
      </c>
      <c r="O162" s="510">
        <v>404</v>
      </c>
      <c r="P162" s="510" t="s">
        <v>584</v>
      </c>
      <c r="Q162" s="503">
        <v>0</v>
      </c>
      <c r="R162" s="503">
        <v>0</v>
      </c>
      <c r="S162" s="503">
        <v>0</v>
      </c>
      <c r="T162" s="503">
        <v>0</v>
      </c>
      <c r="U162" s="502"/>
      <c r="V162" s="502"/>
      <c r="W162" s="511">
        <v>0</v>
      </c>
      <c r="X162" s="502">
        <v>1</v>
      </c>
      <c r="Y162" s="502">
        <v>0</v>
      </c>
      <c r="Z162" s="502">
        <v>0</v>
      </c>
      <c r="AA162" s="502">
        <v>0</v>
      </c>
      <c r="AB162" s="502">
        <v>0</v>
      </c>
      <c r="AC162" s="502">
        <v>0</v>
      </c>
      <c r="AD162" s="502">
        <v>0</v>
      </c>
      <c r="AE162" s="502">
        <v>0</v>
      </c>
      <c r="AF162" s="502">
        <v>0</v>
      </c>
      <c r="AG162" s="502">
        <v>0</v>
      </c>
      <c r="AH162" s="502">
        <v>0</v>
      </c>
      <c r="AI162" s="502"/>
      <c r="AJ162" s="502"/>
      <c r="AK162" s="502"/>
      <c r="AL162" s="502"/>
      <c r="AM162" s="511">
        <v>0</v>
      </c>
      <c r="AN162" s="511">
        <v>0</v>
      </c>
      <c r="AO162" s="502">
        <v>1</v>
      </c>
      <c r="AP162" s="502">
        <v>0</v>
      </c>
      <c r="AQ162" s="502">
        <v>0</v>
      </c>
      <c r="AR162" s="502">
        <v>0</v>
      </c>
      <c r="AS162" s="502">
        <v>0</v>
      </c>
      <c r="AT162" s="502">
        <v>0</v>
      </c>
      <c r="AU162" s="503">
        <f t="shared" si="6"/>
        <v>1</v>
      </c>
      <c r="AV162" s="503">
        <f t="shared" si="7"/>
        <v>1</v>
      </c>
      <c r="AW162" s="503">
        <f t="shared" si="8"/>
        <v>0</v>
      </c>
      <c r="AX162" s="507"/>
      <c r="BA162" s="477"/>
    </row>
    <row r="163" spans="2:53" s="475" customFormat="1" x14ac:dyDescent="0.2">
      <c r="B163" s="478">
        <v>43402.895509259259</v>
      </c>
      <c r="C163" s="479">
        <v>458</v>
      </c>
      <c r="D163" s="480" t="s">
        <v>628</v>
      </c>
      <c r="E163" s="481" t="s">
        <v>343</v>
      </c>
      <c r="F163" s="480" t="s">
        <v>1</v>
      </c>
      <c r="H163" s="481" t="s">
        <v>699</v>
      </c>
      <c r="I163" s="513">
        <v>43376.62939814815</v>
      </c>
      <c r="J163" s="483" t="s">
        <v>1</v>
      </c>
      <c r="K163" s="509">
        <v>1</v>
      </c>
      <c r="L163" s="512"/>
      <c r="M163" s="477"/>
      <c r="N163" s="510" t="s">
        <v>343</v>
      </c>
      <c r="O163" s="510">
        <v>414</v>
      </c>
      <c r="P163" s="510" t="s">
        <v>591</v>
      </c>
      <c r="Q163" s="503">
        <v>0</v>
      </c>
      <c r="R163" s="503">
        <v>0</v>
      </c>
      <c r="S163" s="503">
        <v>0</v>
      </c>
      <c r="T163" s="503">
        <v>0</v>
      </c>
      <c r="U163" s="502"/>
      <c r="V163" s="502"/>
      <c r="W163" s="511">
        <v>0</v>
      </c>
      <c r="X163" s="502">
        <v>1</v>
      </c>
      <c r="Y163" s="502">
        <v>0</v>
      </c>
      <c r="Z163" s="502">
        <v>0</v>
      </c>
      <c r="AA163" s="502">
        <v>0</v>
      </c>
      <c r="AB163" s="502">
        <v>0</v>
      </c>
      <c r="AC163" s="502">
        <v>0</v>
      </c>
      <c r="AD163" s="502">
        <v>0</v>
      </c>
      <c r="AE163" s="502">
        <v>0</v>
      </c>
      <c r="AF163" s="502">
        <v>0</v>
      </c>
      <c r="AG163" s="502">
        <v>0</v>
      </c>
      <c r="AH163" s="502">
        <v>0</v>
      </c>
      <c r="AI163" s="502"/>
      <c r="AJ163" s="502"/>
      <c r="AK163" s="502"/>
      <c r="AL163" s="502"/>
      <c r="AM163" s="511">
        <v>0</v>
      </c>
      <c r="AN163" s="511">
        <v>0</v>
      </c>
      <c r="AO163" s="502">
        <v>1</v>
      </c>
      <c r="AP163" s="502">
        <v>0</v>
      </c>
      <c r="AQ163" s="502">
        <v>0</v>
      </c>
      <c r="AR163" s="502">
        <v>0</v>
      </c>
      <c r="AS163" s="502">
        <v>0</v>
      </c>
      <c r="AT163" s="502">
        <v>0</v>
      </c>
      <c r="AU163" s="503">
        <f t="shared" si="6"/>
        <v>1</v>
      </c>
      <c r="AV163" s="503">
        <f t="shared" si="7"/>
        <v>1</v>
      </c>
      <c r="AW163" s="503">
        <f t="shared" si="8"/>
        <v>0</v>
      </c>
      <c r="AX163" s="507"/>
      <c r="BA163" s="477"/>
    </row>
    <row r="164" spans="2:53" s="475" customFormat="1" x14ac:dyDescent="0.2">
      <c r="B164" s="478">
        <v>43402.921527777777</v>
      </c>
      <c r="C164" s="479">
        <v>157</v>
      </c>
      <c r="D164" s="480" t="s">
        <v>630</v>
      </c>
      <c r="E164" s="481" t="s">
        <v>7</v>
      </c>
      <c r="F164" s="480" t="s">
        <v>1</v>
      </c>
      <c r="H164" s="481"/>
      <c r="I164" s="513">
        <v>43383.793321759258</v>
      </c>
      <c r="J164" s="483" t="s">
        <v>1</v>
      </c>
      <c r="K164" s="509">
        <v>1</v>
      </c>
      <c r="L164" s="512"/>
      <c r="M164" s="477"/>
      <c r="N164" s="499" t="s">
        <v>7</v>
      </c>
      <c r="O164" s="500">
        <v>156</v>
      </c>
      <c r="P164" s="501" t="s">
        <v>297</v>
      </c>
      <c r="Q164" s="502">
        <v>0</v>
      </c>
      <c r="R164" s="502"/>
      <c r="S164" s="502"/>
      <c r="T164" s="502">
        <v>0</v>
      </c>
      <c r="U164" s="502"/>
      <c r="V164" s="502"/>
      <c r="W164" s="511">
        <v>0</v>
      </c>
      <c r="X164" s="502">
        <v>0</v>
      </c>
      <c r="Y164" s="502">
        <v>1</v>
      </c>
      <c r="Z164" s="502">
        <v>0</v>
      </c>
      <c r="AA164" s="502">
        <v>0</v>
      </c>
      <c r="AB164" s="502">
        <v>0</v>
      </c>
      <c r="AC164" s="502">
        <v>0</v>
      </c>
      <c r="AD164" s="502">
        <v>0</v>
      </c>
      <c r="AE164" s="502">
        <v>0</v>
      </c>
      <c r="AF164" s="502">
        <v>0</v>
      </c>
      <c r="AG164" s="502">
        <v>0</v>
      </c>
      <c r="AH164" s="502">
        <v>0</v>
      </c>
      <c r="AI164" s="502"/>
      <c r="AJ164" s="502"/>
      <c r="AK164" s="502"/>
      <c r="AL164" s="502"/>
      <c r="AM164" s="511">
        <v>0</v>
      </c>
      <c r="AN164" s="511">
        <v>0</v>
      </c>
      <c r="AO164" s="502">
        <v>0</v>
      </c>
      <c r="AP164" s="502">
        <v>0</v>
      </c>
      <c r="AQ164" s="502">
        <v>0</v>
      </c>
      <c r="AR164" s="502">
        <v>1</v>
      </c>
      <c r="AS164" s="502">
        <v>0</v>
      </c>
      <c r="AT164" s="502">
        <v>0</v>
      </c>
      <c r="AU164" s="503">
        <f t="shared" si="6"/>
        <v>1</v>
      </c>
      <c r="AV164" s="503">
        <f t="shared" si="7"/>
        <v>0</v>
      </c>
      <c r="AW164" s="503">
        <f t="shared" si="8"/>
        <v>1</v>
      </c>
      <c r="AX164" s="507"/>
      <c r="BA164" s="477"/>
    </row>
    <row r="165" spans="2:53" s="475" customFormat="1" x14ac:dyDescent="0.2">
      <c r="B165" s="478">
        <v>43403.598923611113</v>
      </c>
      <c r="C165" s="479">
        <v>520</v>
      </c>
      <c r="D165" s="480" t="s">
        <v>747</v>
      </c>
      <c r="E165" s="481" t="s">
        <v>34</v>
      </c>
      <c r="F165" s="480" t="s">
        <v>1</v>
      </c>
      <c r="H165" s="481"/>
      <c r="I165" s="513">
        <v>43390.664884259262</v>
      </c>
      <c r="J165" s="483" t="s">
        <v>2</v>
      </c>
      <c r="K165" s="509">
        <v>1</v>
      </c>
      <c r="L165" s="512"/>
      <c r="M165" s="477"/>
      <c r="N165" s="510" t="s">
        <v>343</v>
      </c>
      <c r="O165" s="510">
        <v>395</v>
      </c>
      <c r="P165" s="510" t="s">
        <v>571</v>
      </c>
      <c r="Q165" s="503">
        <v>0</v>
      </c>
      <c r="R165" s="503">
        <v>0</v>
      </c>
      <c r="S165" s="503">
        <v>0</v>
      </c>
      <c r="T165" s="503">
        <v>0</v>
      </c>
      <c r="U165" s="502"/>
      <c r="V165" s="502"/>
      <c r="W165" s="511">
        <v>0</v>
      </c>
      <c r="X165" s="502">
        <v>0</v>
      </c>
      <c r="Y165" s="502">
        <v>1</v>
      </c>
      <c r="Z165" s="502">
        <v>0</v>
      </c>
      <c r="AA165" s="502">
        <v>0</v>
      </c>
      <c r="AB165" s="502">
        <v>0</v>
      </c>
      <c r="AC165" s="502">
        <v>0</v>
      </c>
      <c r="AD165" s="502">
        <v>0</v>
      </c>
      <c r="AE165" s="502">
        <v>0</v>
      </c>
      <c r="AF165" s="502">
        <v>0</v>
      </c>
      <c r="AG165" s="502">
        <v>0</v>
      </c>
      <c r="AH165" s="502">
        <v>0</v>
      </c>
      <c r="AI165" s="502"/>
      <c r="AJ165" s="502"/>
      <c r="AK165" s="502"/>
      <c r="AL165" s="502"/>
      <c r="AM165" s="511">
        <v>0</v>
      </c>
      <c r="AN165" s="511">
        <v>0</v>
      </c>
      <c r="AO165" s="502">
        <v>0</v>
      </c>
      <c r="AP165" s="502">
        <v>0</v>
      </c>
      <c r="AQ165" s="502">
        <v>0</v>
      </c>
      <c r="AR165" s="502">
        <v>1</v>
      </c>
      <c r="AS165" s="502">
        <v>0</v>
      </c>
      <c r="AT165" s="502">
        <v>0</v>
      </c>
      <c r="AU165" s="503">
        <f t="shared" si="6"/>
        <v>1</v>
      </c>
      <c r="AV165" s="503">
        <f t="shared" si="7"/>
        <v>0</v>
      </c>
      <c r="AW165" s="503">
        <f t="shared" si="8"/>
        <v>1</v>
      </c>
      <c r="AX165" s="507"/>
      <c r="BA165" s="477"/>
    </row>
    <row r="166" spans="2:53" s="475" customFormat="1" x14ac:dyDescent="0.2">
      <c r="B166" s="478">
        <v>43403.625706018516</v>
      </c>
      <c r="C166" s="479">
        <v>184</v>
      </c>
      <c r="D166" s="480" t="s">
        <v>699</v>
      </c>
      <c r="E166" s="481" t="s">
        <v>41</v>
      </c>
      <c r="F166" s="480" t="s">
        <v>1</v>
      </c>
      <c r="H166" s="481"/>
      <c r="I166" s="513">
        <v>43390.666076388887</v>
      </c>
      <c r="J166" s="483" t="s">
        <v>2</v>
      </c>
      <c r="K166" s="509">
        <v>1</v>
      </c>
      <c r="L166" s="512"/>
      <c r="M166" s="477"/>
      <c r="N166" s="499" t="s">
        <v>7</v>
      </c>
      <c r="O166" s="500">
        <v>166</v>
      </c>
      <c r="P166" s="501" t="s">
        <v>23</v>
      </c>
      <c r="Q166" s="502">
        <v>0</v>
      </c>
      <c r="R166" s="502"/>
      <c r="S166" s="502"/>
      <c r="T166" s="502">
        <v>0</v>
      </c>
      <c r="U166" s="502"/>
      <c r="V166" s="502"/>
      <c r="W166" s="511">
        <v>0</v>
      </c>
      <c r="X166" s="502">
        <v>0</v>
      </c>
      <c r="Y166" s="502">
        <v>0</v>
      </c>
      <c r="Z166" s="502">
        <v>1</v>
      </c>
      <c r="AA166" s="502">
        <v>0</v>
      </c>
      <c r="AB166" s="502">
        <v>0</v>
      </c>
      <c r="AC166" s="502">
        <v>0</v>
      </c>
      <c r="AD166" s="502">
        <v>0</v>
      </c>
      <c r="AE166" s="502">
        <v>0</v>
      </c>
      <c r="AF166" s="502">
        <v>0</v>
      </c>
      <c r="AG166" s="502">
        <v>0</v>
      </c>
      <c r="AH166" s="502">
        <v>0</v>
      </c>
      <c r="AI166" s="502"/>
      <c r="AJ166" s="502"/>
      <c r="AK166" s="502"/>
      <c r="AL166" s="502"/>
      <c r="AM166" s="511">
        <v>0</v>
      </c>
      <c r="AN166" s="511">
        <v>0</v>
      </c>
      <c r="AO166" s="502">
        <v>0</v>
      </c>
      <c r="AP166" s="502">
        <v>0</v>
      </c>
      <c r="AQ166" s="502">
        <v>0</v>
      </c>
      <c r="AR166" s="502">
        <v>0</v>
      </c>
      <c r="AS166" s="502">
        <v>0</v>
      </c>
      <c r="AT166" s="502">
        <v>1</v>
      </c>
      <c r="AU166" s="503">
        <f t="shared" si="6"/>
        <v>1</v>
      </c>
      <c r="AV166" s="503">
        <f t="shared" si="7"/>
        <v>0</v>
      </c>
      <c r="AW166" s="503">
        <f t="shared" si="8"/>
        <v>1</v>
      </c>
      <c r="AX166" s="507"/>
      <c r="BA166" s="477"/>
    </row>
    <row r="167" spans="2:53" s="475" customFormat="1" x14ac:dyDescent="0.2">
      <c r="B167" s="478">
        <v>43403.801458333335</v>
      </c>
      <c r="C167" s="479">
        <v>168</v>
      </c>
      <c r="D167" s="480" t="s">
        <v>463</v>
      </c>
      <c r="E167" s="481" t="s">
        <v>7</v>
      </c>
      <c r="F167" s="480" t="s">
        <v>1</v>
      </c>
      <c r="H167" s="481"/>
      <c r="I167" s="513">
        <v>43398.863553240742</v>
      </c>
      <c r="J167" s="483" t="s">
        <v>1</v>
      </c>
      <c r="K167" s="509">
        <v>1</v>
      </c>
      <c r="L167" s="512"/>
      <c r="M167" s="477"/>
      <c r="N167" s="499" t="s">
        <v>17</v>
      </c>
      <c r="O167" s="500">
        <v>185</v>
      </c>
      <c r="P167" s="501" t="s">
        <v>18</v>
      </c>
      <c r="Q167" s="502">
        <v>0</v>
      </c>
      <c r="R167" s="502"/>
      <c r="S167" s="502"/>
      <c r="T167" s="502">
        <v>0</v>
      </c>
      <c r="U167" s="502"/>
      <c r="V167" s="502"/>
      <c r="W167" s="511">
        <v>0</v>
      </c>
      <c r="X167" s="502">
        <v>0</v>
      </c>
      <c r="Y167" s="502">
        <v>0</v>
      </c>
      <c r="Z167" s="502">
        <v>1</v>
      </c>
      <c r="AA167" s="502">
        <v>0</v>
      </c>
      <c r="AB167" s="502">
        <v>0</v>
      </c>
      <c r="AC167" s="502">
        <v>0</v>
      </c>
      <c r="AD167" s="502">
        <v>0</v>
      </c>
      <c r="AE167" s="502">
        <v>0</v>
      </c>
      <c r="AF167" s="502">
        <v>0</v>
      </c>
      <c r="AG167" s="502">
        <v>0</v>
      </c>
      <c r="AH167" s="502">
        <v>0</v>
      </c>
      <c r="AI167" s="502"/>
      <c r="AJ167" s="502"/>
      <c r="AK167" s="502"/>
      <c r="AL167" s="502"/>
      <c r="AM167" s="511">
        <v>0</v>
      </c>
      <c r="AN167" s="511">
        <v>0</v>
      </c>
      <c r="AO167" s="502">
        <v>0</v>
      </c>
      <c r="AP167" s="502">
        <v>0</v>
      </c>
      <c r="AQ167" s="502">
        <v>0</v>
      </c>
      <c r="AR167" s="502">
        <v>0</v>
      </c>
      <c r="AS167" s="502">
        <v>1</v>
      </c>
      <c r="AT167" s="502">
        <v>0</v>
      </c>
      <c r="AU167" s="503">
        <f t="shared" si="6"/>
        <v>1</v>
      </c>
      <c r="AV167" s="503">
        <f t="shared" si="7"/>
        <v>1</v>
      </c>
      <c r="AW167" s="503">
        <f t="shared" si="8"/>
        <v>0</v>
      </c>
      <c r="AX167" s="507"/>
      <c r="BA167" s="477"/>
    </row>
    <row r="168" spans="2:53" s="475" customFormat="1" x14ac:dyDescent="0.2">
      <c r="B168" s="478">
        <v>43403.808611111112</v>
      </c>
      <c r="C168" s="506">
        <v>501</v>
      </c>
      <c r="D168" s="480" t="s">
        <v>748</v>
      </c>
      <c r="E168" s="481" t="s">
        <v>56</v>
      </c>
      <c r="F168" s="480" t="s">
        <v>1</v>
      </c>
      <c r="H168" s="481"/>
      <c r="I168" s="513">
        <v>43402.780694444446</v>
      </c>
      <c r="J168" s="483" t="s">
        <v>1</v>
      </c>
      <c r="K168" s="509">
        <v>1</v>
      </c>
      <c r="L168" s="512"/>
      <c r="M168" s="477"/>
      <c r="N168" s="499" t="s">
        <v>109</v>
      </c>
      <c r="O168" s="500">
        <v>370</v>
      </c>
      <c r="P168" s="501" t="s">
        <v>110</v>
      </c>
      <c r="Q168" s="502">
        <v>0</v>
      </c>
      <c r="R168" s="502"/>
      <c r="S168" s="502"/>
      <c r="T168" s="502">
        <v>0</v>
      </c>
      <c r="U168" s="502"/>
      <c r="V168" s="502"/>
      <c r="W168" s="511">
        <v>0</v>
      </c>
      <c r="X168" s="502">
        <v>0</v>
      </c>
      <c r="Y168" s="502">
        <v>0</v>
      </c>
      <c r="Z168" s="502">
        <v>1</v>
      </c>
      <c r="AA168" s="502">
        <v>0</v>
      </c>
      <c r="AB168" s="502">
        <v>0</v>
      </c>
      <c r="AC168" s="502">
        <v>0</v>
      </c>
      <c r="AD168" s="502">
        <v>0</v>
      </c>
      <c r="AE168" s="502">
        <v>0</v>
      </c>
      <c r="AF168" s="502">
        <v>0</v>
      </c>
      <c r="AG168" s="502">
        <v>0</v>
      </c>
      <c r="AH168" s="502">
        <v>0</v>
      </c>
      <c r="AI168" s="502"/>
      <c r="AJ168" s="502"/>
      <c r="AK168" s="502"/>
      <c r="AL168" s="502"/>
      <c r="AM168" s="511">
        <v>0</v>
      </c>
      <c r="AN168" s="511">
        <v>0</v>
      </c>
      <c r="AO168" s="502">
        <v>0</v>
      </c>
      <c r="AP168" s="502">
        <v>0</v>
      </c>
      <c r="AQ168" s="502">
        <v>0</v>
      </c>
      <c r="AR168" s="502">
        <v>0</v>
      </c>
      <c r="AS168" s="502">
        <v>1</v>
      </c>
      <c r="AT168" s="502">
        <v>0</v>
      </c>
      <c r="AU168" s="503">
        <f t="shared" si="6"/>
        <v>1</v>
      </c>
      <c r="AV168" s="503">
        <f t="shared" si="7"/>
        <v>1</v>
      </c>
      <c r="AW168" s="503">
        <f t="shared" si="8"/>
        <v>0</v>
      </c>
      <c r="AX168" s="507"/>
      <c r="BA168" s="477"/>
    </row>
    <row r="169" spans="2:53" s="475" customFormat="1" x14ac:dyDescent="0.2">
      <c r="B169" s="478">
        <v>43403.863344907404</v>
      </c>
      <c r="C169" s="479">
        <v>184</v>
      </c>
      <c r="D169" s="480" t="s">
        <v>699</v>
      </c>
      <c r="E169" s="481" t="s">
        <v>41</v>
      </c>
      <c r="F169" s="480" t="s">
        <v>1</v>
      </c>
      <c r="H169" s="481"/>
      <c r="I169" s="513">
        <v>43403.625706018516</v>
      </c>
      <c r="J169" s="483" t="s">
        <v>1</v>
      </c>
      <c r="K169" s="509">
        <v>1</v>
      </c>
      <c r="L169" s="512"/>
      <c r="M169" s="477"/>
      <c r="N169" s="509" t="s">
        <v>7</v>
      </c>
      <c r="O169" s="509">
        <v>374</v>
      </c>
      <c r="P169" s="501" t="s">
        <v>32</v>
      </c>
      <c r="Q169" s="502">
        <v>0</v>
      </c>
      <c r="R169" s="502"/>
      <c r="S169" s="502"/>
      <c r="T169" s="502">
        <v>0</v>
      </c>
      <c r="U169" s="502"/>
      <c r="V169" s="502"/>
      <c r="W169" s="511">
        <v>0</v>
      </c>
      <c r="X169" s="502">
        <v>0</v>
      </c>
      <c r="Y169" s="502">
        <v>0</v>
      </c>
      <c r="Z169" s="502">
        <v>1</v>
      </c>
      <c r="AA169" s="502">
        <v>0</v>
      </c>
      <c r="AB169" s="502">
        <v>0</v>
      </c>
      <c r="AC169" s="502">
        <v>0</v>
      </c>
      <c r="AD169" s="502">
        <v>0</v>
      </c>
      <c r="AE169" s="502">
        <v>0</v>
      </c>
      <c r="AF169" s="502">
        <v>0</v>
      </c>
      <c r="AG169" s="502">
        <v>0</v>
      </c>
      <c r="AH169" s="502">
        <v>0</v>
      </c>
      <c r="AI169" s="502"/>
      <c r="AJ169" s="502"/>
      <c r="AK169" s="502"/>
      <c r="AL169" s="502"/>
      <c r="AM169" s="511">
        <v>0</v>
      </c>
      <c r="AN169" s="511">
        <v>0</v>
      </c>
      <c r="AO169" s="502">
        <v>0</v>
      </c>
      <c r="AP169" s="502">
        <v>0</v>
      </c>
      <c r="AQ169" s="502">
        <v>0</v>
      </c>
      <c r="AR169" s="502">
        <v>0</v>
      </c>
      <c r="AS169" s="502">
        <v>1</v>
      </c>
      <c r="AT169" s="502">
        <v>0</v>
      </c>
      <c r="AU169" s="503">
        <f t="shared" si="6"/>
        <v>1</v>
      </c>
      <c r="AV169" s="503">
        <f t="shared" si="7"/>
        <v>1</v>
      </c>
      <c r="AW169" s="503">
        <f t="shared" si="8"/>
        <v>0</v>
      </c>
      <c r="AX169" s="507"/>
      <c r="BA169" s="477"/>
    </row>
    <row r="170" spans="2:53" s="475" customFormat="1" x14ac:dyDescent="0.2">
      <c r="B170" s="478">
        <v>43403.864166666666</v>
      </c>
      <c r="C170" s="479">
        <v>560</v>
      </c>
      <c r="D170" s="480" t="s">
        <v>725</v>
      </c>
      <c r="E170" s="481" t="s">
        <v>7</v>
      </c>
      <c r="F170" s="480" t="s">
        <v>2</v>
      </c>
      <c r="H170" s="481"/>
      <c r="I170" s="513">
        <v>43403.863344907404</v>
      </c>
      <c r="J170" s="483" t="s">
        <v>1</v>
      </c>
      <c r="K170" s="509">
        <v>1</v>
      </c>
      <c r="L170" s="512"/>
      <c r="M170" s="477"/>
      <c r="N170" s="510" t="s">
        <v>343</v>
      </c>
      <c r="O170" s="510">
        <v>402</v>
      </c>
      <c r="P170" s="510" t="s">
        <v>588</v>
      </c>
      <c r="Q170" s="503">
        <v>0</v>
      </c>
      <c r="R170" s="503">
        <v>0</v>
      </c>
      <c r="S170" s="503">
        <v>0</v>
      </c>
      <c r="T170" s="503">
        <v>0</v>
      </c>
      <c r="U170" s="502"/>
      <c r="V170" s="502"/>
      <c r="W170" s="511">
        <v>0</v>
      </c>
      <c r="X170" s="502">
        <v>0</v>
      </c>
      <c r="Y170" s="502">
        <v>0</v>
      </c>
      <c r="Z170" s="502">
        <v>1</v>
      </c>
      <c r="AA170" s="502">
        <v>0</v>
      </c>
      <c r="AB170" s="502">
        <v>0</v>
      </c>
      <c r="AC170" s="502">
        <v>0</v>
      </c>
      <c r="AD170" s="502">
        <v>0</v>
      </c>
      <c r="AE170" s="502">
        <v>0</v>
      </c>
      <c r="AF170" s="502">
        <v>0</v>
      </c>
      <c r="AG170" s="502">
        <v>0</v>
      </c>
      <c r="AH170" s="502">
        <v>0</v>
      </c>
      <c r="AI170" s="502"/>
      <c r="AJ170" s="502"/>
      <c r="AK170" s="502"/>
      <c r="AL170" s="502"/>
      <c r="AM170" s="511">
        <v>0</v>
      </c>
      <c r="AN170" s="511">
        <v>0</v>
      </c>
      <c r="AO170" s="502">
        <v>0</v>
      </c>
      <c r="AP170" s="502">
        <v>0</v>
      </c>
      <c r="AQ170" s="502">
        <v>0</v>
      </c>
      <c r="AR170" s="502">
        <v>0</v>
      </c>
      <c r="AS170" s="502">
        <v>0</v>
      </c>
      <c r="AT170" s="502">
        <v>1</v>
      </c>
      <c r="AU170" s="503">
        <f t="shared" si="6"/>
        <v>1</v>
      </c>
      <c r="AV170" s="503">
        <f t="shared" si="7"/>
        <v>0</v>
      </c>
      <c r="AW170" s="503">
        <f t="shared" si="8"/>
        <v>1</v>
      </c>
      <c r="AX170" s="507"/>
      <c r="BA170" s="477"/>
    </row>
    <row r="171" spans="2:53" s="475" customFormat="1" ht="25.5" x14ac:dyDescent="0.2">
      <c r="B171" s="478">
        <v>43403.921759259261</v>
      </c>
      <c r="C171" s="479">
        <v>229</v>
      </c>
      <c r="D171" s="480" t="s">
        <v>651</v>
      </c>
      <c r="E171" s="481" t="s">
        <v>7</v>
      </c>
      <c r="F171" s="480" t="s">
        <v>1</v>
      </c>
      <c r="H171" s="481" t="s">
        <v>701</v>
      </c>
      <c r="I171" s="513">
        <v>43397.039768518516</v>
      </c>
      <c r="J171" s="483" t="s">
        <v>1</v>
      </c>
      <c r="K171" s="509">
        <v>1</v>
      </c>
      <c r="L171" s="512"/>
      <c r="M171" s="477"/>
      <c r="N171" s="510" t="s">
        <v>34</v>
      </c>
      <c r="O171" s="510">
        <v>520</v>
      </c>
      <c r="P171" s="510" t="s">
        <v>614</v>
      </c>
      <c r="Q171" s="503">
        <v>0</v>
      </c>
      <c r="R171" s="503">
        <v>0</v>
      </c>
      <c r="S171" s="503">
        <v>0</v>
      </c>
      <c r="T171" s="503">
        <v>0</v>
      </c>
      <c r="U171" s="502"/>
      <c r="V171" s="502"/>
      <c r="W171" s="511">
        <v>0</v>
      </c>
      <c r="X171" s="502">
        <v>0</v>
      </c>
      <c r="Y171" s="502">
        <v>0</v>
      </c>
      <c r="Z171" s="502">
        <v>1</v>
      </c>
      <c r="AA171" s="502">
        <v>0</v>
      </c>
      <c r="AB171" s="502">
        <v>0</v>
      </c>
      <c r="AC171" s="502">
        <v>0</v>
      </c>
      <c r="AD171" s="502">
        <v>0</v>
      </c>
      <c r="AE171" s="502">
        <v>0</v>
      </c>
      <c r="AF171" s="502">
        <v>0</v>
      </c>
      <c r="AG171" s="502">
        <v>0</v>
      </c>
      <c r="AH171" s="502">
        <v>0</v>
      </c>
      <c r="AI171" s="502"/>
      <c r="AJ171" s="502"/>
      <c r="AK171" s="502"/>
      <c r="AL171" s="502"/>
      <c r="AM171" s="511">
        <v>0</v>
      </c>
      <c r="AN171" s="511">
        <v>0</v>
      </c>
      <c r="AO171" s="502">
        <v>0</v>
      </c>
      <c r="AP171" s="502">
        <v>0</v>
      </c>
      <c r="AQ171" s="502">
        <v>0</v>
      </c>
      <c r="AR171" s="502">
        <v>0</v>
      </c>
      <c r="AS171" s="502">
        <v>0</v>
      </c>
      <c r="AT171" s="502">
        <v>1</v>
      </c>
      <c r="AU171" s="503">
        <f t="shared" si="6"/>
        <v>1</v>
      </c>
      <c r="AV171" s="503">
        <f t="shared" si="7"/>
        <v>0</v>
      </c>
      <c r="AW171" s="503">
        <f t="shared" si="8"/>
        <v>1</v>
      </c>
      <c r="AX171" s="507"/>
      <c r="BA171" s="477"/>
    </row>
    <row r="172" spans="2:53" s="475" customFormat="1" x14ac:dyDescent="0.2">
      <c r="B172" s="478">
        <v>43403.992685185185</v>
      </c>
      <c r="C172" s="506">
        <v>513</v>
      </c>
      <c r="D172" s="480" t="s">
        <v>742</v>
      </c>
      <c r="E172" s="481" t="s">
        <v>34</v>
      </c>
      <c r="F172" s="480" t="s">
        <v>560</v>
      </c>
      <c r="H172" s="481"/>
      <c r="I172" s="513">
        <v>43399.826608796298</v>
      </c>
      <c r="J172" s="483" t="s">
        <v>1</v>
      </c>
      <c r="K172" s="509">
        <v>1</v>
      </c>
      <c r="L172" s="512"/>
      <c r="M172" s="477"/>
      <c r="N172" s="510" t="s">
        <v>39</v>
      </c>
      <c r="O172" s="510">
        <v>564</v>
      </c>
      <c r="P172" s="510" t="s">
        <v>717</v>
      </c>
      <c r="Q172" s="503">
        <v>0</v>
      </c>
      <c r="R172" s="503">
        <v>0</v>
      </c>
      <c r="S172" s="503">
        <v>0</v>
      </c>
      <c r="T172" s="503">
        <v>0</v>
      </c>
      <c r="U172" s="503">
        <v>0</v>
      </c>
      <c r="V172" s="503">
        <v>0</v>
      </c>
      <c r="W172" s="503">
        <v>0</v>
      </c>
      <c r="X172" s="503">
        <v>0</v>
      </c>
      <c r="Y172" s="502">
        <v>0</v>
      </c>
      <c r="Z172" s="502">
        <v>1</v>
      </c>
      <c r="AA172" s="503">
        <v>0</v>
      </c>
      <c r="AB172" s="503">
        <v>0</v>
      </c>
      <c r="AC172" s="503">
        <v>0</v>
      </c>
      <c r="AD172" s="503">
        <v>0</v>
      </c>
      <c r="AE172" s="503">
        <v>0</v>
      </c>
      <c r="AF172" s="503">
        <v>0</v>
      </c>
      <c r="AG172" s="503">
        <v>0</v>
      </c>
      <c r="AH172" s="503">
        <v>0</v>
      </c>
      <c r="AI172" s="503">
        <v>0</v>
      </c>
      <c r="AJ172" s="503">
        <v>0</v>
      </c>
      <c r="AK172" s="503">
        <v>0</v>
      </c>
      <c r="AL172" s="503">
        <v>0</v>
      </c>
      <c r="AM172" s="503">
        <v>0</v>
      </c>
      <c r="AN172" s="503">
        <v>0</v>
      </c>
      <c r="AO172" s="503">
        <v>0</v>
      </c>
      <c r="AP172" s="503">
        <v>0</v>
      </c>
      <c r="AQ172" s="502">
        <v>0</v>
      </c>
      <c r="AR172" s="502">
        <v>0</v>
      </c>
      <c r="AS172" s="502">
        <v>1</v>
      </c>
      <c r="AT172" s="502">
        <v>0</v>
      </c>
      <c r="AU172" s="503">
        <f t="shared" si="6"/>
        <v>1</v>
      </c>
      <c r="AV172" s="503">
        <f t="shared" si="7"/>
        <v>1</v>
      </c>
      <c r="AW172" s="503">
        <f t="shared" si="8"/>
        <v>0</v>
      </c>
      <c r="AX172" s="507"/>
      <c r="BA172" s="477"/>
    </row>
    <row r="173" spans="2:53" s="475" customFormat="1" x14ac:dyDescent="0.2">
      <c r="B173" s="478">
        <v>43404.889004629629</v>
      </c>
      <c r="C173" s="479">
        <v>120</v>
      </c>
      <c r="D173" s="480" t="s">
        <v>396</v>
      </c>
      <c r="E173" s="481" t="s">
        <v>39</v>
      </c>
      <c r="F173" s="480" t="s">
        <v>1</v>
      </c>
      <c r="H173" s="481" t="s">
        <v>702</v>
      </c>
      <c r="I173" s="513">
        <v>43390.788703703707</v>
      </c>
      <c r="J173" s="483" t="s">
        <v>2</v>
      </c>
      <c r="K173" s="509">
        <v>1</v>
      </c>
      <c r="L173" s="512"/>
      <c r="M173" s="477"/>
      <c r="N173" s="510" t="s">
        <v>56</v>
      </c>
      <c r="O173" s="510">
        <v>521</v>
      </c>
      <c r="P173" s="510" t="s">
        <v>718</v>
      </c>
      <c r="Q173" s="503">
        <v>0</v>
      </c>
      <c r="R173" s="503">
        <v>0</v>
      </c>
      <c r="S173" s="503">
        <v>0</v>
      </c>
      <c r="T173" s="503">
        <v>0</v>
      </c>
      <c r="U173" s="503">
        <v>0</v>
      </c>
      <c r="V173" s="503">
        <v>0</v>
      </c>
      <c r="W173" s="503">
        <v>0</v>
      </c>
      <c r="X173" s="503">
        <v>0</v>
      </c>
      <c r="Y173" s="502">
        <v>0</v>
      </c>
      <c r="Z173" s="502">
        <v>1</v>
      </c>
      <c r="AA173" s="503">
        <v>0</v>
      </c>
      <c r="AB173" s="503">
        <v>0</v>
      </c>
      <c r="AC173" s="503">
        <v>0</v>
      </c>
      <c r="AD173" s="503">
        <v>0</v>
      </c>
      <c r="AE173" s="503">
        <v>0</v>
      </c>
      <c r="AF173" s="503">
        <v>0</v>
      </c>
      <c r="AG173" s="503">
        <v>0</v>
      </c>
      <c r="AH173" s="503">
        <v>0</v>
      </c>
      <c r="AI173" s="503">
        <v>0</v>
      </c>
      <c r="AJ173" s="503">
        <v>0</v>
      </c>
      <c r="AK173" s="503">
        <v>0</v>
      </c>
      <c r="AL173" s="503">
        <v>0</v>
      </c>
      <c r="AM173" s="503">
        <v>0</v>
      </c>
      <c r="AN173" s="503">
        <v>0</v>
      </c>
      <c r="AO173" s="503">
        <v>0</v>
      </c>
      <c r="AP173" s="503">
        <v>0</v>
      </c>
      <c r="AQ173" s="502">
        <v>0</v>
      </c>
      <c r="AR173" s="502">
        <v>0</v>
      </c>
      <c r="AS173" s="502">
        <v>0</v>
      </c>
      <c r="AT173" s="502">
        <v>1</v>
      </c>
      <c r="AU173" s="503">
        <f t="shared" si="6"/>
        <v>1</v>
      </c>
      <c r="AV173" s="503">
        <f t="shared" si="7"/>
        <v>0</v>
      </c>
      <c r="AW173" s="503">
        <f t="shared" si="8"/>
        <v>1</v>
      </c>
      <c r="AX173" s="507"/>
      <c r="BA173" s="477"/>
    </row>
    <row r="174" spans="2:53" s="475" customFormat="1" x14ac:dyDescent="0.2">
      <c r="B174" s="478">
        <v>43404.934629629628</v>
      </c>
      <c r="C174" s="479">
        <v>455</v>
      </c>
      <c r="D174" s="480" t="s">
        <v>646</v>
      </c>
      <c r="E174" s="481" t="s">
        <v>183</v>
      </c>
      <c r="F174" s="480" t="s">
        <v>2</v>
      </c>
      <c r="H174" s="481"/>
      <c r="I174" s="513">
        <v>43400.818437499998</v>
      </c>
      <c r="J174" s="483" t="s">
        <v>2</v>
      </c>
      <c r="K174" s="509">
        <v>1</v>
      </c>
      <c r="L174" s="512"/>
      <c r="M174" s="477"/>
      <c r="N174" s="499" t="s">
        <v>39</v>
      </c>
      <c r="O174" s="500">
        <v>177</v>
      </c>
      <c r="P174" s="501" t="s">
        <v>130</v>
      </c>
      <c r="Q174" s="502">
        <v>0</v>
      </c>
      <c r="R174" s="502"/>
      <c r="S174" s="502"/>
      <c r="T174" s="502">
        <v>0</v>
      </c>
      <c r="U174" s="502"/>
      <c r="V174" s="502"/>
      <c r="W174" s="511">
        <v>0</v>
      </c>
      <c r="X174" s="502">
        <v>0</v>
      </c>
      <c r="Y174" s="502">
        <v>0</v>
      </c>
      <c r="Z174" s="502">
        <v>0</v>
      </c>
      <c r="AA174" s="502">
        <v>0</v>
      </c>
      <c r="AB174" s="502">
        <v>0</v>
      </c>
      <c r="AC174" s="502">
        <v>0</v>
      </c>
      <c r="AD174" s="502">
        <v>0</v>
      </c>
      <c r="AE174" s="502">
        <v>0</v>
      </c>
      <c r="AF174" s="502">
        <v>0</v>
      </c>
      <c r="AG174" s="502">
        <v>0</v>
      </c>
      <c r="AH174" s="502">
        <v>0</v>
      </c>
      <c r="AI174" s="502"/>
      <c r="AJ174" s="502"/>
      <c r="AK174" s="502"/>
      <c r="AL174" s="502"/>
      <c r="AM174" s="511">
        <v>0</v>
      </c>
      <c r="AN174" s="511">
        <v>0</v>
      </c>
      <c r="AO174" s="502">
        <v>0</v>
      </c>
      <c r="AP174" s="502">
        <v>0</v>
      </c>
      <c r="AQ174" s="502">
        <v>0</v>
      </c>
      <c r="AR174" s="502">
        <v>0</v>
      </c>
      <c r="AS174" s="502">
        <v>0</v>
      </c>
      <c r="AT174" s="502">
        <v>0</v>
      </c>
      <c r="AU174" s="503">
        <f t="shared" si="6"/>
        <v>0</v>
      </c>
      <c r="AV174" s="503">
        <f t="shared" si="7"/>
        <v>0</v>
      </c>
      <c r="AW174" s="503">
        <f t="shared" si="8"/>
        <v>0</v>
      </c>
      <c r="AX174" s="507"/>
      <c r="BA174" s="477"/>
    </row>
    <row r="175" spans="2:53" s="475" customFormat="1" x14ac:dyDescent="0.2">
      <c r="B175" s="478">
        <v>43404.935497685183</v>
      </c>
      <c r="C175" s="479">
        <v>146</v>
      </c>
      <c r="D175" s="480" t="s">
        <v>409</v>
      </c>
      <c r="E175" s="481" t="s">
        <v>45</v>
      </c>
      <c r="F175" s="480" t="s">
        <v>2</v>
      </c>
      <c r="H175" s="481" t="s">
        <v>703</v>
      </c>
      <c r="I175" s="513">
        <v>43385.849629629629</v>
      </c>
      <c r="J175" s="483" t="s">
        <v>1</v>
      </c>
      <c r="K175" s="509">
        <v>1</v>
      </c>
      <c r="L175" s="512"/>
      <c r="M175" s="477"/>
      <c r="N175" s="509" t="s">
        <v>54</v>
      </c>
      <c r="O175" s="509">
        <v>452</v>
      </c>
      <c r="P175" s="509" t="s">
        <v>263</v>
      </c>
      <c r="Q175" s="502">
        <v>0</v>
      </c>
      <c r="R175" s="502"/>
      <c r="S175" s="502"/>
      <c r="T175" s="502">
        <v>0</v>
      </c>
      <c r="U175" s="502"/>
      <c r="V175" s="502"/>
      <c r="W175" s="511">
        <v>0</v>
      </c>
      <c r="X175" s="502">
        <v>0</v>
      </c>
      <c r="Y175" s="502">
        <v>0</v>
      </c>
      <c r="Z175" s="502">
        <v>0</v>
      </c>
      <c r="AA175" s="502">
        <v>0</v>
      </c>
      <c r="AB175" s="502">
        <v>0</v>
      </c>
      <c r="AC175" s="502">
        <v>0</v>
      </c>
      <c r="AD175" s="502">
        <v>0</v>
      </c>
      <c r="AE175" s="502">
        <v>0</v>
      </c>
      <c r="AF175" s="502">
        <v>0</v>
      </c>
      <c r="AG175" s="502">
        <v>0</v>
      </c>
      <c r="AH175" s="502">
        <v>0</v>
      </c>
      <c r="AI175" s="502"/>
      <c r="AJ175" s="502"/>
      <c r="AK175" s="502"/>
      <c r="AL175" s="502"/>
      <c r="AM175" s="511">
        <v>0</v>
      </c>
      <c r="AN175" s="511">
        <v>0</v>
      </c>
      <c r="AO175" s="502">
        <v>0</v>
      </c>
      <c r="AP175" s="502">
        <v>0</v>
      </c>
      <c r="AQ175" s="502">
        <v>0</v>
      </c>
      <c r="AR175" s="502">
        <v>0</v>
      </c>
      <c r="AS175" s="502">
        <v>0</v>
      </c>
      <c r="AT175" s="502">
        <v>0</v>
      </c>
      <c r="AU175" s="503">
        <f t="shared" si="6"/>
        <v>0</v>
      </c>
      <c r="AV175" s="503">
        <f t="shared" si="7"/>
        <v>0</v>
      </c>
      <c r="AW175" s="503">
        <f t="shared" si="8"/>
        <v>0</v>
      </c>
      <c r="AX175" s="507"/>
      <c r="BA175" s="477"/>
    </row>
    <row r="176" spans="2:53" s="475" customFormat="1" x14ac:dyDescent="0.2">
      <c r="B176" s="478">
        <v>43404.986666666664</v>
      </c>
      <c r="C176" s="506">
        <v>513</v>
      </c>
      <c r="D176" s="480" t="s">
        <v>742</v>
      </c>
      <c r="E176" s="481" t="s">
        <v>34</v>
      </c>
      <c r="F176" s="480" t="s">
        <v>1</v>
      </c>
      <c r="H176" s="481"/>
      <c r="I176" s="513">
        <v>43395.986446759256</v>
      </c>
      <c r="J176" s="483" t="s">
        <v>1</v>
      </c>
      <c r="K176" s="509">
        <v>1</v>
      </c>
      <c r="L176" s="512"/>
      <c r="M176" s="477"/>
      <c r="N176" s="499" t="s">
        <v>65</v>
      </c>
      <c r="O176" s="500">
        <v>148</v>
      </c>
      <c r="P176" s="501" t="s">
        <v>66</v>
      </c>
      <c r="Q176" s="502">
        <v>0</v>
      </c>
      <c r="R176" s="502"/>
      <c r="S176" s="502"/>
      <c r="T176" s="502">
        <v>0</v>
      </c>
      <c r="U176" s="502"/>
      <c r="V176" s="502"/>
      <c r="W176" s="511">
        <v>0</v>
      </c>
      <c r="X176" s="502">
        <v>0</v>
      </c>
      <c r="Y176" s="502">
        <v>0</v>
      </c>
      <c r="Z176" s="502">
        <v>0</v>
      </c>
      <c r="AA176" s="502">
        <v>0</v>
      </c>
      <c r="AB176" s="502">
        <v>0</v>
      </c>
      <c r="AC176" s="502">
        <v>0</v>
      </c>
      <c r="AD176" s="502">
        <v>0</v>
      </c>
      <c r="AE176" s="502">
        <v>0</v>
      </c>
      <c r="AF176" s="502">
        <v>0</v>
      </c>
      <c r="AG176" s="502">
        <v>0</v>
      </c>
      <c r="AH176" s="502">
        <v>0</v>
      </c>
      <c r="AI176" s="502"/>
      <c r="AJ176" s="502"/>
      <c r="AK176" s="502"/>
      <c r="AL176" s="502"/>
      <c r="AM176" s="511">
        <v>0</v>
      </c>
      <c r="AN176" s="511">
        <v>0</v>
      </c>
      <c r="AO176" s="502">
        <v>0</v>
      </c>
      <c r="AP176" s="502">
        <v>0</v>
      </c>
      <c r="AQ176" s="502">
        <v>0</v>
      </c>
      <c r="AR176" s="502">
        <v>0</v>
      </c>
      <c r="AS176" s="502">
        <v>0</v>
      </c>
      <c r="AT176" s="502">
        <v>0</v>
      </c>
      <c r="AU176" s="503">
        <f t="shared" si="6"/>
        <v>0</v>
      </c>
      <c r="AV176" s="503">
        <f t="shared" si="7"/>
        <v>0</v>
      </c>
      <c r="AW176" s="503">
        <f t="shared" si="8"/>
        <v>0</v>
      </c>
      <c r="AX176" s="507"/>
      <c r="BA176" s="477"/>
    </row>
    <row r="177" spans="2:53" s="475" customFormat="1" x14ac:dyDescent="0.2">
      <c r="H177" s="481"/>
      <c r="I177" s="513">
        <v>43398.659317129626</v>
      </c>
      <c r="J177" s="483" t="s">
        <v>1</v>
      </c>
      <c r="K177" s="509">
        <v>1</v>
      </c>
      <c r="L177" s="512"/>
      <c r="M177" s="477"/>
      <c r="N177" s="499" t="s">
        <v>7</v>
      </c>
      <c r="O177" s="500">
        <v>171</v>
      </c>
      <c r="P177" s="501" t="s">
        <v>89</v>
      </c>
      <c r="Q177" s="502">
        <v>0</v>
      </c>
      <c r="R177" s="502"/>
      <c r="S177" s="502"/>
      <c r="T177" s="502">
        <v>0</v>
      </c>
      <c r="U177" s="502"/>
      <c r="V177" s="502"/>
      <c r="W177" s="511">
        <v>0</v>
      </c>
      <c r="X177" s="502">
        <v>0</v>
      </c>
      <c r="Y177" s="502">
        <v>0</v>
      </c>
      <c r="Z177" s="502">
        <v>0</v>
      </c>
      <c r="AA177" s="502">
        <v>0</v>
      </c>
      <c r="AB177" s="502">
        <v>0</v>
      </c>
      <c r="AC177" s="502">
        <v>0</v>
      </c>
      <c r="AD177" s="502">
        <v>0</v>
      </c>
      <c r="AE177" s="502">
        <v>0</v>
      </c>
      <c r="AF177" s="502">
        <v>0</v>
      </c>
      <c r="AG177" s="502">
        <v>0</v>
      </c>
      <c r="AH177" s="502">
        <v>0</v>
      </c>
      <c r="AI177" s="502"/>
      <c r="AJ177" s="502"/>
      <c r="AK177" s="502"/>
      <c r="AL177" s="502"/>
      <c r="AM177" s="511">
        <v>0</v>
      </c>
      <c r="AN177" s="511">
        <v>0</v>
      </c>
      <c r="AO177" s="502">
        <v>0</v>
      </c>
      <c r="AP177" s="502">
        <v>0</v>
      </c>
      <c r="AQ177" s="502">
        <v>0</v>
      </c>
      <c r="AR177" s="502">
        <v>0</v>
      </c>
      <c r="AS177" s="502">
        <v>0</v>
      </c>
      <c r="AT177" s="502">
        <v>0</v>
      </c>
      <c r="AU177" s="503">
        <f t="shared" si="6"/>
        <v>0</v>
      </c>
      <c r="AV177" s="503">
        <f t="shared" si="7"/>
        <v>0</v>
      </c>
      <c r="AW177" s="503">
        <f t="shared" si="8"/>
        <v>0</v>
      </c>
      <c r="AX177" s="507"/>
      <c r="BA177" s="477"/>
    </row>
    <row r="178" spans="2:53" s="475" customFormat="1" x14ac:dyDescent="0.2">
      <c r="B178" s="515"/>
      <c r="C178" s="515"/>
      <c r="D178" s="515"/>
      <c r="E178" s="515"/>
      <c r="F178" s="515"/>
      <c r="H178" s="481"/>
      <c r="I178" s="513">
        <v>43400.787962962961</v>
      </c>
      <c r="J178" s="483" t="s">
        <v>1</v>
      </c>
      <c r="K178" s="509">
        <v>1</v>
      </c>
      <c r="L178" s="512"/>
      <c r="M178" s="477"/>
      <c r="N178" s="509" t="s">
        <v>7</v>
      </c>
      <c r="O178" s="509">
        <v>384</v>
      </c>
      <c r="P178" s="501" t="s">
        <v>94</v>
      </c>
      <c r="Q178" s="502">
        <v>0</v>
      </c>
      <c r="R178" s="502"/>
      <c r="S178" s="502"/>
      <c r="T178" s="502">
        <v>0</v>
      </c>
      <c r="U178" s="502"/>
      <c r="V178" s="502"/>
      <c r="W178" s="511">
        <v>0</v>
      </c>
      <c r="X178" s="502">
        <v>0</v>
      </c>
      <c r="Y178" s="502">
        <v>0</v>
      </c>
      <c r="Z178" s="502">
        <v>0</v>
      </c>
      <c r="AA178" s="502">
        <v>0</v>
      </c>
      <c r="AB178" s="502">
        <v>0</v>
      </c>
      <c r="AC178" s="502">
        <v>0</v>
      </c>
      <c r="AD178" s="502">
        <v>0</v>
      </c>
      <c r="AE178" s="502">
        <v>0</v>
      </c>
      <c r="AF178" s="502">
        <v>0</v>
      </c>
      <c r="AG178" s="502">
        <v>0</v>
      </c>
      <c r="AH178" s="502">
        <v>0</v>
      </c>
      <c r="AI178" s="502"/>
      <c r="AJ178" s="502"/>
      <c r="AK178" s="502"/>
      <c r="AL178" s="502"/>
      <c r="AM178" s="511">
        <v>0</v>
      </c>
      <c r="AN178" s="511">
        <v>0</v>
      </c>
      <c r="AO178" s="502">
        <v>0</v>
      </c>
      <c r="AP178" s="502">
        <v>0</v>
      </c>
      <c r="AQ178" s="502">
        <v>0</v>
      </c>
      <c r="AR178" s="502">
        <v>0</v>
      </c>
      <c r="AS178" s="502">
        <v>0</v>
      </c>
      <c r="AT178" s="502">
        <v>0</v>
      </c>
      <c r="AU178" s="503">
        <f t="shared" si="6"/>
        <v>0</v>
      </c>
      <c r="AV178" s="503">
        <f t="shared" si="7"/>
        <v>0</v>
      </c>
      <c r="AW178" s="503">
        <f t="shared" si="8"/>
        <v>0</v>
      </c>
      <c r="AX178" s="507"/>
      <c r="BA178" s="477"/>
    </row>
    <row r="179" spans="2:53" s="475" customFormat="1" x14ac:dyDescent="0.2">
      <c r="B179" s="515"/>
      <c r="C179" s="515"/>
      <c r="D179" s="515"/>
      <c r="E179" s="515"/>
      <c r="F179" s="515"/>
      <c r="H179" s="481"/>
      <c r="I179" s="513">
        <v>43402.867777777778</v>
      </c>
      <c r="J179" s="483" t="s">
        <v>1</v>
      </c>
      <c r="K179" s="509">
        <v>1</v>
      </c>
      <c r="L179" s="512"/>
      <c r="M179" s="477"/>
      <c r="N179" s="499" t="s">
        <v>19</v>
      </c>
      <c r="O179" s="500">
        <v>109</v>
      </c>
      <c r="P179" s="501" t="s">
        <v>26</v>
      </c>
      <c r="Q179" s="502">
        <v>0</v>
      </c>
      <c r="R179" s="502"/>
      <c r="S179" s="502"/>
      <c r="T179" s="502">
        <v>0</v>
      </c>
      <c r="U179" s="502"/>
      <c r="V179" s="502"/>
      <c r="W179" s="511">
        <v>0</v>
      </c>
      <c r="X179" s="502">
        <v>0</v>
      </c>
      <c r="Y179" s="502">
        <v>0</v>
      </c>
      <c r="Z179" s="502">
        <v>0</v>
      </c>
      <c r="AA179" s="502">
        <v>0</v>
      </c>
      <c r="AB179" s="502">
        <v>0</v>
      </c>
      <c r="AC179" s="502">
        <v>0</v>
      </c>
      <c r="AD179" s="502">
        <v>0</v>
      </c>
      <c r="AE179" s="502">
        <v>0</v>
      </c>
      <c r="AF179" s="502">
        <v>0</v>
      </c>
      <c r="AG179" s="502">
        <v>0</v>
      </c>
      <c r="AH179" s="502">
        <v>0</v>
      </c>
      <c r="AI179" s="502"/>
      <c r="AJ179" s="502"/>
      <c r="AK179" s="502"/>
      <c r="AL179" s="502"/>
      <c r="AM179" s="511">
        <v>0</v>
      </c>
      <c r="AN179" s="511">
        <v>0</v>
      </c>
      <c r="AO179" s="502">
        <v>0</v>
      </c>
      <c r="AP179" s="502">
        <v>0</v>
      </c>
      <c r="AQ179" s="502">
        <v>0</v>
      </c>
      <c r="AR179" s="502">
        <v>0</v>
      </c>
      <c r="AS179" s="502">
        <v>0</v>
      </c>
      <c r="AT179" s="502">
        <v>0</v>
      </c>
      <c r="AU179" s="503">
        <f t="shared" si="6"/>
        <v>0</v>
      </c>
      <c r="AV179" s="503">
        <f t="shared" si="7"/>
        <v>0</v>
      </c>
      <c r="AW179" s="503">
        <f t="shared" si="8"/>
        <v>0</v>
      </c>
      <c r="AX179" s="507"/>
      <c r="BA179" s="477"/>
    </row>
    <row r="180" spans="2:53" s="475" customFormat="1" x14ac:dyDescent="0.2">
      <c r="B180" s="515"/>
      <c r="C180" s="515"/>
      <c r="D180" s="515"/>
      <c r="E180" s="515"/>
      <c r="F180" s="515"/>
      <c r="H180" s="481" t="s">
        <v>453</v>
      </c>
      <c r="I180" s="513">
        <v>43381.953622685185</v>
      </c>
      <c r="J180" s="483" t="s">
        <v>2</v>
      </c>
      <c r="K180" s="509">
        <v>1</v>
      </c>
      <c r="L180" s="512"/>
      <c r="M180" s="477"/>
      <c r="N180" s="499" t="s">
        <v>39</v>
      </c>
      <c r="O180" s="500">
        <v>179</v>
      </c>
      <c r="P180" s="501" t="s">
        <v>47</v>
      </c>
      <c r="Q180" s="502">
        <v>0</v>
      </c>
      <c r="R180" s="502"/>
      <c r="S180" s="502"/>
      <c r="T180" s="502">
        <v>0</v>
      </c>
      <c r="U180" s="502"/>
      <c r="V180" s="502"/>
      <c r="W180" s="511">
        <v>0</v>
      </c>
      <c r="X180" s="502">
        <v>0</v>
      </c>
      <c r="Y180" s="502">
        <v>0</v>
      </c>
      <c r="Z180" s="502">
        <v>0</v>
      </c>
      <c r="AA180" s="502">
        <v>0</v>
      </c>
      <c r="AB180" s="502">
        <v>0</v>
      </c>
      <c r="AC180" s="502">
        <v>0</v>
      </c>
      <c r="AD180" s="502">
        <v>0</v>
      </c>
      <c r="AE180" s="502">
        <v>0</v>
      </c>
      <c r="AF180" s="502">
        <v>0</v>
      </c>
      <c r="AG180" s="502">
        <v>0</v>
      </c>
      <c r="AH180" s="502">
        <v>0</v>
      </c>
      <c r="AI180" s="502"/>
      <c r="AJ180" s="502"/>
      <c r="AK180" s="502"/>
      <c r="AL180" s="502"/>
      <c r="AM180" s="511">
        <v>0</v>
      </c>
      <c r="AN180" s="511">
        <v>0</v>
      </c>
      <c r="AO180" s="502">
        <v>0</v>
      </c>
      <c r="AP180" s="502">
        <v>0</v>
      </c>
      <c r="AQ180" s="502">
        <v>0</v>
      </c>
      <c r="AR180" s="502">
        <v>0</v>
      </c>
      <c r="AS180" s="502">
        <v>0</v>
      </c>
      <c r="AT180" s="502">
        <v>0</v>
      </c>
      <c r="AU180" s="503">
        <f t="shared" si="6"/>
        <v>0</v>
      </c>
      <c r="AV180" s="503">
        <f t="shared" si="7"/>
        <v>0</v>
      </c>
      <c r="AW180" s="503">
        <f t="shared" si="8"/>
        <v>0</v>
      </c>
      <c r="AX180" s="507"/>
      <c r="BA180" s="477"/>
    </row>
    <row r="181" spans="2:53" s="475" customFormat="1" ht="25.5" x14ac:dyDescent="0.2">
      <c r="B181" s="515"/>
      <c r="C181" s="515"/>
      <c r="D181" s="515"/>
      <c r="E181" s="515"/>
      <c r="F181" s="515"/>
      <c r="H181" s="481" t="s">
        <v>379</v>
      </c>
      <c r="I181" s="513">
        <v>43394.821458333332</v>
      </c>
      <c r="J181" s="483" t="s">
        <v>1</v>
      </c>
      <c r="K181" s="509">
        <v>1</v>
      </c>
      <c r="L181" s="512"/>
      <c r="M181" s="477"/>
      <c r="N181" s="509" t="s">
        <v>7</v>
      </c>
      <c r="O181" s="509">
        <v>245</v>
      </c>
      <c r="P181" s="501" t="s">
        <v>148</v>
      </c>
      <c r="Q181" s="502">
        <v>0</v>
      </c>
      <c r="R181" s="502"/>
      <c r="S181" s="502"/>
      <c r="T181" s="502">
        <v>0</v>
      </c>
      <c r="U181" s="502"/>
      <c r="V181" s="502"/>
      <c r="W181" s="511">
        <v>0</v>
      </c>
      <c r="X181" s="502">
        <v>0</v>
      </c>
      <c r="Y181" s="502">
        <v>0</v>
      </c>
      <c r="Z181" s="502">
        <v>0</v>
      </c>
      <c r="AA181" s="502">
        <v>0</v>
      </c>
      <c r="AB181" s="502">
        <v>0</v>
      </c>
      <c r="AC181" s="502">
        <v>0</v>
      </c>
      <c r="AD181" s="502">
        <v>0</v>
      </c>
      <c r="AE181" s="502">
        <v>0</v>
      </c>
      <c r="AF181" s="502">
        <v>0</v>
      </c>
      <c r="AG181" s="502">
        <v>0</v>
      </c>
      <c r="AH181" s="502">
        <v>0</v>
      </c>
      <c r="AI181" s="502"/>
      <c r="AJ181" s="502"/>
      <c r="AK181" s="502"/>
      <c r="AL181" s="502"/>
      <c r="AM181" s="511">
        <v>0</v>
      </c>
      <c r="AN181" s="511">
        <v>0</v>
      </c>
      <c r="AO181" s="502">
        <v>0</v>
      </c>
      <c r="AP181" s="502">
        <v>0</v>
      </c>
      <c r="AQ181" s="502">
        <v>0</v>
      </c>
      <c r="AR181" s="502">
        <v>0</v>
      </c>
      <c r="AS181" s="502">
        <v>0</v>
      </c>
      <c r="AT181" s="502">
        <v>0</v>
      </c>
      <c r="AU181" s="503">
        <f t="shared" si="6"/>
        <v>0</v>
      </c>
      <c r="AV181" s="503">
        <f t="shared" si="7"/>
        <v>0</v>
      </c>
      <c r="AW181" s="503">
        <f t="shared" si="8"/>
        <v>0</v>
      </c>
      <c r="AX181" s="507"/>
      <c r="BA181" s="477"/>
    </row>
    <row r="182" spans="2:53" s="475" customFormat="1" x14ac:dyDescent="0.2">
      <c r="B182" s="515"/>
      <c r="C182" s="515"/>
      <c r="D182" s="515"/>
      <c r="E182" s="515"/>
      <c r="F182" s="515"/>
      <c r="H182" s="481" t="s">
        <v>644</v>
      </c>
      <c r="I182" s="513">
        <v>43391.914247685185</v>
      </c>
      <c r="J182" s="483" t="s">
        <v>2</v>
      </c>
      <c r="K182" s="509">
        <v>1</v>
      </c>
      <c r="L182" s="512"/>
      <c r="M182" s="477"/>
      <c r="N182" s="509" t="s">
        <v>54</v>
      </c>
      <c r="O182" s="509">
        <v>249</v>
      </c>
      <c r="P182" s="501" t="s">
        <v>167</v>
      </c>
      <c r="Q182" s="502">
        <v>0</v>
      </c>
      <c r="R182" s="502"/>
      <c r="S182" s="502"/>
      <c r="T182" s="502">
        <v>0</v>
      </c>
      <c r="U182" s="502"/>
      <c r="V182" s="502"/>
      <c r="W182" s="511">
        <v>0</v>
      </c>
      <c r="X182" s="502">
        <v>0</v>
      </c>
      <c r="Y182" s="502">
        <v>0</v>
      </c>
      <c r="Z182" s="502">
        <v>0</v>
      </c>
      <c r="AA182" s="502">
        <v>0</v>
      </c>
      <c r="AB182" s="502">
        <v>0</v>
      </c>
      <c r="AC182" s="502">
        <v>0</v>
      </c>
      <c r="AD182" s="502">
        <v>0</v>
      </c>
      <c r="AE182" s="502">
        <v>0</v>
      </c>
      <c r="AF182" s="502">
        <v>0</v>
      </c>
      <c r="AG182" s="502">
        <v>0</v>
      </c>
      <c r="AH182" s="502">
        <v>0</v>
      </c>
      <c r="AI182" s="502"/>
      <c r="AJ182" s="502"/>
      <c r="AK182" s="502"/>
      <c r="AL182" s="502"/>
      <c r="AM182" s="511">
        <v>0</v>
      </c>
      <c r="AN182" s="511">
        <v>0</v>
      </c>
      <c r="AO182" s="502">
        <v>0</v>
      </c>
      <c r="AP182" s="502">
        <v>0</v>
      </c>
      <c r="AQ182" s="502">
        <v>0</v>
      </c>
      <c r="AR182" s="502">
        <v>0</v>
      </c>
      <c r="AS182" s="502">
        <v>0</v>
      </c>
      <c r="AT182" s="502">
        <v>0</v>
      </c>
      <c r="AU182" s="503">
        <f t="shared" si="6"/>
        <v>0</v>
      </c>
      <c r="AV182" s="503">
        <f t="shared" si="7"/>
        <v>0</v>
      </c>
      <c r="AW182" s="503">
        <f t="shared" si="8"/>
        <v>0</v>
      </c>
      <c r="AX182" s="507"/>
      <c r="BA182" s="477"/>
    </row>
    <row r="183" spans="2:53" s="475" customFormat="1" x14ac:dyDescent="0.2">
      <c r="B183" s="515"/>
      <c r="C183" s="515"/>
      <c r="D183" s="515"/>
      <c r="E183" s="515"/>
      <c r="F183" s="515"/>
      <c r="H183" s="481" t="s">
        <v>627</v>
      </c>
      <c r="I183" s="513">
        <v>43381.806898148148</v>
      </c>
      <c r="J183" s="483" t="s">
        <v>2</v>
      </c>
      <c r="K183" s="509">
        <v>1</v>
      </c>
      <c r="L183" s="512"/>
      <c r="M183" s="477"/>
      <c r="N183" s="509" t="s">
        <v>109</v>
      </c>
      <c r="O183" s="509">
        <v>116</v>
      </c>
      <c r="P183" s="501" t="s">
        <v>178</v>
      </c>
      <c r="Q183" s="502">
        <v>0</v>
      </c>
      <c r="R183" s="502"/>
      <c r="S183" s="502"/>
      <c r="T183" s="502">
        <v>0</v>
      </c>
      <c r="U183" s="502"/>
      <c r="V183" s="502"/>
      <c r="W183" s="511">
        <v>0</v>
      </c>
      <c r="X183" s="502">
        <v>0</v>
      </c>
      <c r="Y183" s="502">
        <v>0</v>
      </c>
      <c r="Z183" s="502">
        <v>0</v>
      </c>
      <c r="AA183" s="502">
        <v>0</v>
      </c>
      <c r="AB183" s="502">
        <v>0</v>
      </c>
      <c r="AC183" s="502">
        <v>0</v>
      </c>
      <c r="AD183" s="502">
        <v>0</v>
      </c>
      <c r="AE183" s="502">
        <v>0</v>
      </c>
      <c r="AF183" s="502">
        <v>0</v>
      </c>
      <c r="AG183" s="502">
        <v>0</v>
      </c>
      <c r="AH183" s="502">
        <v>0</v>
      </c>
      <c r="AI183" s="502"/>
      <c r="AJ183" s="502"/>
      <c r="AK183" s="502"/>
      <c r="AL183" s="502"/>
      <c r="AM183" s="511">
        <v>0</v>
      </c>
      <c r="AN183" s="511">
        <v>0</v>
      </c>
      <c r="AO183" s="502">
        <v>0</v>
      </c>
      <c r="AP183" s="502">
        <v>0</v>
      </c>
      <c r="AQ183" s="502">
        <v>0</v>
      </c>
      <c r="AR183" s="502">
        <v>0</v>
      </c>
      <c r="AS183" s="502">
        <v>0</v>
      </c>
      <c r="AT183" s="502">
        <v>0</v>
      </c>
      <c r="AU183" s="503">
        <f t="shared" si="6"/>
        <v>0</v>
      </c>
      <c r="AV183" s="503">
        <f t="shared" si="7"/>
        <v>0</v>
      </c>
      <c r="AW183" s="503">
        <f t="shared" si="8"/>
        <v>0</v>
      </c>
      <c r="AX183" s="507"/>
      <c r="BA183" s="477"/>
    </row>
    <row r="184" spans="2:53" s="475" customFormat="1" x14ac:dyDescent="0.2">
      <c r="B184" s="515"/>
      <c r="C184" s="515"/>
      <c r="D184" s="515"/>
      <c r="E184" s="515"/>
      <c r="F184" s="515"/>
      <c r="H184" s="481"/>
      <c r="I184" s="513">
        <v>43391.905312499999</v>
      </c>
      <c r="J184" s="483" t="s">
        <v>2</v>
      </c>
      <c r="K184" s="509">
        <v>1</v>
      </c>
      <c r="L184" s="512"/>
      <c r="M184" s="477"/>
      <c r="N184" s="499" t="s">
        <v>113</v>
      </c>
      <c r="O184" s="500">
        <v>119</v>
      </c>
      <c r="P184" s="501" t="s">
        <v>114</v>
      </c>
      <c r="Q184" s="502">
        <v>0</v>
      </c>
      <c r="R184" s="502"/>
      <c r="S184" s="502"/>
      <c r="T184" s="502">
        <v>0</v>
      </c>
      <c r="U184" s="502"/>
      <c r="V184" s="502"/>
      <c r="W184" s="511">
        <v>0</v>
      </c>
      <c r="X184" s="502">
        <v>0</v>
      </c>
      <c r="Y184" s="502">
        <v>0</v>
      </c>
      <c r="Z184" s="502">
        <v>0</v>
      </c>
      <c r="AA184" s="502">
        <v>0</v>
      </c>
      <c r="AB184" s="502">
        <v>0</v>
      </c>
      <c r="AC184" s="502">
        <v>0</v>
      </c>
      <c r="AD184" s="502">
        <v>0</v>
      </c>
      <c r="AE184" s="502">
        <v>0</v>
      </c>
      <c r="AF184" s="502">
        <v>0</v>
      </c>
      <c r="AG184" s="502">
        <v>0</v>
      </c>
      <c r="AH184" s="502">
        <v>0</v>
      </c>
      <c r="AI184" s="502"/>
      <c r="AJ184" s="502"/>
      <c r="AK184" s="502"/>
      <c r="AL184" s="502"/>
      <c r="AM184" s="511">
        <v>0</v>
      </c>
      <c r="AN184" s="511">
        <v>0</v>
      </c>
      <c r="AO184" s="502">
        <v>0</v>
      </c>
      <c r="AP184" s="502">
        <v>0</v>
      </c>
      <c r="AQ184" s="502">
        <v>0</v>
      </c>
      <c r="AR184" s="502">
        <v>0</v>
      </c>
      <c r="AS184" s="502">
        <v>0</v>
      </c>
      <c r="AT184" s="502">
        <v>0</v>
      </c>
      <c r="AU184" s="503">
        <f t="shared" si="6"/>
        <v>0</v>
      </c>
      <c r="AV184" s="503">
        <f t="shared" si="7"/>
        <v>0</v>
      </c>
      <c r="AW184" s="503">
        <f t="shared" si="8"/>
        <v>0</v>
      </c>
      <c r="AX184" s="507"/>
      <c r="BA184" s="477"/>
    </row>
    <row r="185" spans="2:53" s="475" customFormat="1" x14ac:dyDescent="0.2">
      <c r="B185" s="515"/>
      <c r="C185" s="515"/>
      <c r="D185" s="515"/>
      <c r="E185" s="515"/>
      <c r="F185" s="515"/>
      <c r="H185" s="481"/>
      <c r="I185" s="513">
        <v>43397.895972222221</v>
      </c>
      <c r="J185" s="483" t="s">
        <v>2</v>
      </c>
      <c r="K185" s="509">
        <v>1</v>
      </c>
      <c r="L185" s="512"/>
      <c r="M185" s="477"/>
      <c r="N185" s="499" t="s">
        <v>71</v>
      </c>
      <c r="O185" s="500">
        <v>125</v>
      </c>
      <c r="P185" s="501" t="s">
        <v>111</v>
      </c>
      <c r="Q185" s="502">
        <v>0</v>
      </c>
      <c r="R185" s="502"/>
      <c r="S185" s="502"/>
      <c r="T185" s="502">
        <v>0</v>
      </c>
      <c r="U185" s="502"/>
      <c r="V185" s="502"/>
      <c r="W185" s="511">
        <v>0</v>
      </c>
      <c r="X185" s="502">
        <v>0</v>
      </c>
      <c r="Y185" s="502">
        <v>0</v>
      </c>
      <c r="Z185" s="502">
        <v>0</v>
      </c>
      <c r="AA185" s="502">
        <v>0</v>
      </c>
      <c r="AB185" s="502">
        <v>0</v>
      </c>
      <c r="AC185" s="502">
        <v>0</v>
      </c>
      <c r="AD185" s="502">
        <v>0</v>
      </c>
      <c r="AE185" s="502">
        <v>0</v>
      </c>
      <c r="AF185" s="502">
        <v>0</v>
      </c>
      <c r="AG185" s="502">
        <v>0</v>
      </c>
      <c r="AH185" s="502">
        <v>0</v>
      </c>
      <c r="AI185" s="502"/>
      <c r="AJ185" s="502"/>
      <c r="AK185" s="502"/>
      <c r="AL185" s="502"/>
      <c r="AM185" s="511">
        <v>0</v>
      </c>
      <c r="AN185" s="511">
        <v>0</v>
      </c>
      <c r="AO185" s="502">
        <v>0</v>
      </c>
      <c r="AP185" s="502">
        <v>0</v>
      </c>
      <c r="AQ185" s="502">
        <v>0</v>
      </c>
      <c r="AR185" s="502">
        <v>0</v>
      </c>
      <c r="AS185" s="502">
        <v>0</v>
      </c>
      <c r="AT185" s="502">
        <v>0</v>
      </c>
      <c r="AU185" s="503">
        <f t="shared" si="6"/>
        <v>0</v>
      </c>
      <c r="AV185" s="503">
        <f t="shared" si="7"/>
        <v>0</v>
      </c>
      <c r="AW185" s="503">
        <f t="shared" si="8"/>
        <v>0</v>
      </c>
      <c r="AX185" s="507"/>
      <c r="BA185" s="477"/>
    </row>
    <row r="186" spans="2:53" s="475" customFormat="1" x14ac:dyDescent="0.2">
      <c r="B186" s="515"/>
      <c r="C186" s="515"/>
      <c r="D186" s="515"/>
      <c r="E186" s="515"/>
      <c r="F186" s="515"/>
      <c r="H186" s="481"/>
      <c r="I186" s="513">
        <v>43399.557129629633</v>
      </c>
      <c r="J186" s="483" t="s">
        <v>1</v>
      </c>
      <c r="K186" s="509">
        <v>1</v>
      </c>
      <c r="L186" s="512"/>
      <c r="M186" s="477"/>
      <c r="N186" s="499" t="s">
        <v>75</v>
      </c>
      <c r="O186" s="500">
        <v>129</v>
      </c>
      <c r="P186" s="501" t="s">
        <v>76</v>
      </c>
      <c r="Q186" s="502">
        <v>0</v>
      </c>
      <c r="R186" s="502"/>
      <c r="S186" s="502"/>
      <c r="T186" s="502">
        <v>0</v>
      </c>
      <c r="U186" s="502"/>
      <c r="V186" s="502"/>
      <c r="W186" s="511">
        <v>0</v>
      </c>
      <c r="X186" s="502">
        <v>0</v>
      </c>
      <c r="Y186" s="502">
        <v>0</v>
      </c>
      <c r="Z186" s="502">
        <v>0</v>
      </c>
      <c r="AA186" s="502">
        <v>0</v>
      </c>
      <c r="AB186" s="502">
        <v>0</v>
      </c>
      <c r="AC186" s="502">
        <v>0</v>
      </c>
      <c r="AD186" s="502">
        <v>0</v>
      </c>
      <c r="AE186" s="502">
        <v>0</v>
      </c>
      <c r="AF186" s="502">
        <v>0</v>
      </c>
      <c r="AG186" s="502">
        <v>0</v>
      </c>
      <c r="AH186" s="502">
        <v>0</v>
      </c>
      <c r="AI186" s="502"/>
      <c r="AJ186" s="502"/>
      <c r="AK186" s="502"/>
      <c r="AL186" s="502"/>
      <c r="AM186" s="511">
        <v>0</v>
      </c>
      <c r="AN186" s="511">
        <v>0</v>
      </c>
      <c r="AO186" s="502">
        <v>0</v>
      </c>
      <c r="AP186" s="502">
        <v>0</v>
      </c>
      <c r="AQ186" s="502">
        <v>0</v>
      </c>
      <c r="AR186" s="502">
        <v>0</v>
      </c>
      <c r="AS186" s="502">
        <v>0</v>
      </c>
      <c r="AT186" s="502">
        <v>0</v>
      </c>
      <c r="AU186" s="503">
        <f t="shared" si="6"/>
        <v>0</v>
      </c>
      <c r="AV186" s="503">
        <f t="shared" si="7"/>
        <v>0</v>
      </c>
      <c r="AW186" s="503">
        <f t="shared" si="8"/>
        <v>0</v>
      </c>
      <c r="AX186" s="477"/>
      <c r="BA186" s="477"/>
    </row>
    <row r="187" spans="2:53" s="475" customFormat="1" x14ac:dyDescent="0.2">
      <c r="B187" s="515"/>
      <c r="C187" s="515"/>
      <c r="D187" s="515"/>
      <c r="E187" s="515"/>
      <c r="F187" s="515"/>
      <c r="H187" s="481"/>
      <c r="I187" s="513">
        <v>43399.633923611109</v>
      </c>
      <c r="J187" s="483" t="s">
        <v>1</v>
      </c>
      <c r="K187" s="509">
        <v>1</v>
      </c>
      <c r="L187" s="512"/>
      <c r="M187" s="477"/>
      <c r="N187" s="499" t="s">
        <v>7</v>
      </c>
      <c r="O187" s="500">
        <v>307</v>
      </c>
      <c r="P187" s="501" t="s">
        <v>8</v>
      </c>
      <c r="Q187" s="502">
        <v>0</v>
      </c>
      <c r="R187" s="502"/>
      <c r="S187" s="502"/>
      <c r="T187" s="502">
        <v>0</v>
      </c>
      <c r="U187" s="502"/>
      <c r="V187" s="502"/>
      <c r="W187" s="511">
        <v>0</v>
      </c>
      <c r="X187" s="502">
        <v>0</v>
      </c>
      <c r="Y187" s="502">
        <v>0</v>
      </c>
      <c r="Z187" s="502">
        <v>0</v>
      </c>
      <c r="AA187" s="502">
        <v>0</v>
      </c>
      <c r="AB187" s="502">
        <v>0</v>
      </c>
      <c r="AC187" s="502">
        <v>0</v>
      </c>
      <c r="AD187" s="502">
        <v>0</v>
      </c>
      <c r="AE187" s="502">
        <v>0</v>
      </c>
      <c r="AF187" s="502">
        <v>0</v>
      </c>
      <c r="AG187" s="502">
        <v>0</v>
      </c>
      <c r="AH187" s="502">
        <v>0</v>
      </c>
      <c r="AI187" s="502"/>
      <c r="AJ187" s="502"/>
      <c r="AK187" s="502"/>
      <c r="AL187" s="502"/>
      <c r="AM187" s="511">
        <v>0</v>
      </c>
      <c r="AN187" s="511">
        <v>0</v>
      </c>
      <c r="AO187" s="502">
        <v>0</v>
      </c>
      <c r="AP187" s="502">
        <v>0</v>
      </c>
      <c r="AQ187" s="502">
        <v>0</v>
      </c>
      <c r="AR187" s="502">
        <v>0</v>
      </c>
      <c r="AS187" s="502">
        <v>0</v>
      </c>
      <c r="AT187" s="502">
        <v>0</v>
      </c>
      <c r="AU187" s="503">
        <f t="shared" si="6"/>
        <v>0</v>
      </c>
      <c r="AV187" s="503">
        <f t="shared" si="7"/>
        <v>0</v>
      </c>
      <c r="AW187" s="503">
        <f t="shared" si="8"/>
        <v>0</v>
      </c>
      <c r="AX187" s="477"/>
      <c r="BA187" s="477"/>
    </row>
    <row r="188" spans="2:53" s="475" customFormat="1" x14ac:dyDescent="0.2">
      <c r="B188" s="515"/>
      <c r="C188" s="515"/>
      <c r="D188" s="515"/>
      <c r="E188" s="515"/>
      <c r="F188" s="515"/>
      <c r="H188" s="481"/>
      <c r="I188" s="513">
        <v>43399.677175925928</v>
      </c>
      <c r="J188" s="483" t="s">
        <v>1</v>
      </c>
      <c r="K188" s="509">
        <v>1</v>
      </c>
      <c r="L188" s="512"/>
      <c r="M188" s="477"/>
      <c r="N188" s="509" t="s">
        <v>260</v>
      </c>
      <c r="O188" s="509">
        <v>450</v>
      </c>
      <c r="P188" s="509" t="s">
        <v>261</v>
      </c>
      <c r="Q188" s="502">
        <v>0</v>
      </c>
      <c r="R188" s="502"/>
      <c r="S188" s="502"/>
      <c r="T188" s="502">
        <v>0</v>
      </c>
      <c r="U188" s="502"/>
      <c r="V188" s="502"/>
      <c r="W188" s="511">
        <v>0</v>
      </c>
      <c r="X188" s="502">
        <v>0</v>
      </c>
      <c r="Y188" s="502">
        <v>0</v>
      </c>
      <c r="Z188" s="502">
        <v>0</v>
      </c>
      <c r="AA188" s="502">
        <v>0</v>
      </c>
      <c r="AB188" s="502">
        <v>0</v>
      </c>
      <c r="AC188" s="502">
        <v>0</v>
      </c>
      <c r="AD188" s="502">
        <v>0</v>
      </c>
      <c r="AE188" s="502">
        <v>0</v>
      </c>
      <c r="AF188" s="502">
        <v>0</v>
      </c>
      <c r="AG188" s="502">
        <v>0</v>
      </c>
      <c r="AH188" s="502">
        <v>0</v>
      </c>
      <c r="AI188" s="502"/>
      <c r="AJ188" s="502"/>
      <c r="AK188" s="502"/>
      <c r="AL188" s="502"/>
      <c r="AM188" s="511">
        <v>0</v>
      </c>
      <c r="AN188" s="511">
        <v>0</v>
      </c>
      <c r="AO188" s="502">
        <v>0</v>
      </c>
      <c r="AP188" s="502">
        <v>0</v>
      </c>
      <c r="AQ188" s="502">
        <v>0</v>
      </c>
      <c r="AR188" s="502">
        <v>0</v>
      </c>
      <c r="AS188" s="502">
        <v>0</v>
      </c>
      <c r="AT188" s="502">
        <v>0</v>
      </c>
      <c r="AU188" s="503">
        <f t="shared" si="6"/>
        <v>0</v>
      </c>
      <c r="AV188" s="503">
        <f t="shared" si="7"/>
        <v>0</v>
      </c>
      <c r="AW188" s="503">
        <f t="shared" si="8"/>
        <v>0</v>
      </c>
      <c r="AX188" s="477"/>
      <c r="BA188" s="477"/>
    </row>
    <row r="189" spans="2:53" s="475" customFormat="1" x14ac:dyDescent="0.2">
      <c r="B189" s="515"/>
      <c r="C189" s="515"/>
      <c r="D189" s="515"/>
      <c r="E189" s="515"/>
      <c r="F189" s="515"/>
      <c r="H189" s="481" t="s">
        <v>705</v>
      </c>
      <c r="I189" s="513">
        <v>43376.960300925923</v>
      </c>
      <c r="J189" s="483" t="s">
        <v>2</v>
      </c>
      <c r="K189" s="509">
        <v>1</v>
      </c>
      <c r="L189" s="512"/>
      <c r="M189" s="477"/>
      <c r="N189" s="499" t="s">
        <v>116</v>
      </c>
      <c r="O189" s="500">
        <v>118</v>
      </c>
      <c r="P189" s="501" t="s">
        <v>117</v>
      </c>
      <c r="Q189" s="502">
        <v>0</v>
      </c>
      <c r="R189" s="502"/>
      <c r="S189" s="502"/>
      <c r="T189" s="502">
        <v>0</v>
      </c>
      <c r="U189" s="502"/>
      <c r="V189" s="502"/>
      <c r="W189" s="511">
        <v>0</v>
      </c>
      <c r="X189" s="502">
        <v>0</v>
      </c>
      <c r="Y189" s="502">
        <v>0</v>
      </c>
      <c r="Z189" s="502">
        <v>0</v>
      </c>
      <c r="AA189" s="502">
        <v>0</v>
      </c>
      <c r="AB189" s="502">
        <v>0</v>
      </c>
      <c r="AC189" s="502">
        <v>0</v>
      </c>
      <c r="AD189" s="502">
        <v>0</v>
      </c>
      <c r="AE189" s="502">
        <v>0</v>
      </c>
      <c r="AF189" s="502">
        <v>0</v>
      </c>
      <c r="AG189" s="502">
        <v>0</v>
      </c>
      <c r="AH189" s="502">
        <v>0</v>
      </c>
      <c r="AI189" s="502"/>
      <c r="AJ189" s="502"/>
      <c r="AK189" s="502"/>
      <c r="AL189" s="502"/>
      <c r="AM189" s="511">
        <v>0</v>
      </c>
      <c r="AN189" s="511">
        <v>0</v>
      </c>
      <c r="AO189" s="502">
        <v>0</v>
      </c>
      <c r="AP189" s="502">
        <v>0</v>
      </c>
      <c r="AQ189" s="502">
        <v>0</v>
      </c>
      <c r="AR189" s="502">
        <v>0</v>
      </c>
      <c r="AS189" s="502">
        <v>0</v>
      </c>
      <c r="AT189" s="502">
        <v>0</v>
      </c>
      <c r="AU189" s="503">
        <f t="shared" si="6"/>
        <v>0</v>
      </c>
      <c r="AV189" s="503">
        <f t="shared" si="7"/>
        <v>0</v>
      </c>
      <c r="AW189" s="503">
        <f t="shared" si="8"/>
        <v>0</v>
      </c>
      <c r="AX189" s="477"/>
      <c r="BA189" s="477"/>
    </row>
    <row r="190" spans="2:53" s="475" customFormat="1" x14ac:dyDescent="0.2">
      <c r="B190" s="515"/>
      <c r="C190" s="515"/>
      <c r="D190" s="515"/>
      <c r="E190" s="515"/>
      <c r="F190" s="515"/>
      <c r="H190" s="481" t="s">
        <v>456</v>
      </c>
      <c r="I190" s="513">
        <v>43395.106874999998</v>
      </c>
      <c r="J190" s="483" t="s">
        <v>1</v>
      </c>
      <c r="K190" s="509">
        <v>1</v>
      </c>
      <c r="L190" s="512"/>
      <c r="M190" s="477"/>
      <c r="N190" s="509" t="s">
        <v>124</v>
      </c>
      <c r="O190" s="509">
        <v>124</v>
      </c>
      <c r="P190" s="501" t="s">
        <v>125</v>
      </c>
      <c r="Q190" s="502">
        <v>0</v>
      </c>
      <c r="R190" s="502"/>
      <c r="S190" s="502"/>
      <c r="T190" s="502">
        <v>0</v>
      </c>
      <c r="U190" s="502"/>
      <c r="V190" s="502"/>
      <c r="W190" s="511">
        <v>0</v>
      </c>
      <c r="X190" s="502">
        <v>0</v>
      </c>
      <c r="Y190" s="502">
        <v>0</v>
      </c>
      <c r="Z190" s="502">
        <v>0</v>
      </c>
      <c r="AA190" s="502">
        <v>0</v>
      </c>
      <c r="AB190" s="502">
        <v>0</v>
      </c>
      <c r="AC190" s="502">
        <v>0</v>
      </c>
      <c r="AD190" s="502">
        <v>0</v>
      </c>
      <c r="AE190" s="502">
        <v>0</v>
      </c>
      <c r="AF190" s="502">
        <v>0</v>
      </c>
      <c r="AG190" s="502">
        <v>0</v>
      </c>
      <c r="AH190" s="502">
        <v>0</v>
      </c>
      <c r="AI190" s="502"/>
      <c r="AJ190" s="502"/>
      <c r="AK190" s="502"/>
      <c r="AL190" s="502"/>
      <c r="AM190" s="511">
        <v>0</v>
      </c>
      <c r="AN190" s="511">
        <v>0</v>
      </c>
      <c r="AO190" s="502">
        <v>0</v>
      </c>
      <c r="AP190" s="502">
        <v>0</v>
      </c>
      <c r="AQ190" s="502">
        <v>0</v>
      </c>
      <c r="AR190" s="502">
        <v>0</v>
      </c>
      <c r="AS190" s="502">
        <v>0</v>
      </c>
      <c r="AT190" s="502">
        <v>0</v>
      </c>
      <c r="AU190" s="503">
        <f t="shared" si="6"/>
        <v>0</v>
      </c>
      <c r="AV190" s="503">
        <f t="shared" si="7"/>
        <v>0</v>
      </c>
      <c r="AW190" s="503">
        <f t="shared" si="8"/>
        <v>0</v>
      </c>
      <c r="AX190" s="477"/>
      <c r="BA190" s="477"/>
    </row>
    <row r="191" spans="2:53" s="475" customFormat="1" x14ac:dyDescent="0.2">
      <c r="B191" s="515"/>
      <c r="C191" s="515"/>
      <c r="D191" s="515"/>
      <c r="E191" s="515"/>
      <c r="F191" s="515"/>
      <c r="H191" s="481"/>
      <c r="I191" s="513">
        <v>43396.930590277778</v>
      </c>
      <c r="J191" s="483" t="s">
        <v>1</v>
      </c>
      <c r="K191" s="509">
        <v>1</v>
      </c>
      <c r="L191" s="512"/>
      <c r="M191" s="477"/>
      <c r="N191" s="499" t="s">
        <v>99</v>
      </c>
      <c r="O191" s="500">
        <v>130</v>
      </c>
      <c r="P191" s="509" t="s">
        <v>100</v>
      </c>
      <c r="Q191" s="502">
        <v>0</v>
      </c>
      <c r="R191" s="502"/>
      <c r="S191" s="502"/>
      <c r="T191" s="502">
        <v>0</v>
      </c>
      <c r="U191" s="502"/>
      <c r="V191" s="502"/>
      <c r="W191" s="511">
        <v>0</v>
      </c>
      <c r="X191" s="502">
        <v>0</v>
      </c>
      <c r="Y191" s="502">
        <v>0</v>
      </c>
      <c r="Z191" s="502">
        <v>0</v>
      </c>
      <c r="AA191" s="502">
        <v>0</v>
      </c>
      <c r="AB191" s="502">
        <v>0</v>
      </c>
      <c r="AC191" s="502">
        <v>0</v>
      </c>
      <c r="AD191" s="502">
        <v>0</v>
      </c>
      <c r="AE191" s="502">
        <v>0</v>
      </c>
      <c r="AF191" s="502">
        <v>0</v>
      </c>
      <c r="AG191" s="502">
        <v>0</v>
      </c>
      <c r="AH191" s="502">
        <v>0</v>
      </c>
      <c r="AI191" s="502"/>
      <c r="AJ191" s="502"/>
      <c r="AK191" s="502"/>
      <c r="AL191" s="502"/>
      <c r="AM191" s="511">
        <v>0</v>
      </c>
      <c r="AN191" s="511">
        <v>0</v>
      </c>
      <c r="AO191" s="502">
        <v>0</v>
      </c>
      <c r="AP191" s="502">
        <v>0</v>
      </c>
      <c r="AQ191" s="502">
        <v>0</v>
      </c>
      <c r="AR191" s="502">
        <v>0</v>
      </c>
      <c r="AS191" s="502">
        <v>0</v>
      </c>
      <c r="AT191" s="502">
        <v>0</v>
      </c>
      <c r="AU191" s="503">
        <f t="shared" si="6"/>
        <v>0</v>
      </c>
      <c r="AV191" s="503">
        <f t="shared" si="7"/>
        <v>0</v>
      </c>
      <c r="AW191" s="503">
        <f t="shared" si="8"/>
        <v>0</v>
      </c>
      <c r="AX191" s="477"/>
      <c r="BA191" s="477"/>
    </row>
    <row r="192" spans="2:53" x14ac:dyDescent="0.2">
      <c r="B192" s="515"/>
      <c r="C192" s="515"/>
      <c r="D192" s="515"/>
      <c r="E192" s="515"/>
      <c r="F192" s="515"/>
      <c r="H192" s="481" t="s">
        <v>645</v>
      </c>
      <c r="I192" s="513">
        <v>43395.846342592595</v>
      </c>
      <c r="J192" s="483" t="s">
        <v>1</v>
      </c>
      <c r="K192" s="509">
        <v>1</v>
      </c>
      <c r="L192" s="512"/>
      <c r="N192" s="509" t="s">
        <v>181</v>
      </c>
      <c r="O192" s="509">
        <v>132</v>
      </c>
      <c r="P192" s="501" t="s">
        <v>174</v>
      </c>
      <c r="Q192" s="502">
        <v>0</v>
      </c>
      <c r="R192" s="502"/>
      <c r="S192" s="502"/>
      <c r="T192" s="502">
        <v>0</v>
      </c>
      <c r="U192" s="502"/>
      <c r="V192" s="502"/>
      <c r="W192" s="511">
        <v>0</v>
      </c>
      <c r="X192" s="502">
        <v>0</v>
      </c>
      <c r="Y192" s="502">
        <v>0</v>
      </c>
      <c r="Z192" s="502">
        <v>0</v>
      </c>
      <c r="AA192" s="502">
        <v>0</v>
      </c>
      <c r="AB192" s="502">
        <v>0</v>
      </c>
      <c r="AC192" s="502">
        <v>0</v>
      </c>
      <c r="AD192" s="502">
        <v>0</v>
      </c>
      <c r="AE192" s="502">
        <v>0</v>
      </c>
      <c r="AF192" s="502">
        <v>0</v>
      </c>
      <c r="AG192" s="502">
        <v>0</v>
      </c>
      <c r="AH192" s="502">
        <v>0</v>
      </c>
      <c r="AI192" s="502"/>
      <c r="AJ192" s="502"/>
      <c r="AK192" s="502"/>
      <c r="AL192" s="502"/>
      <c r="AM192" s="511">
        <v>0</v>
      </c>
      <c r="AN192" s="511">
        <v>0</v>
      </c>
      <c r="AO192" s="502">
        <v>0</v>
      </c>
      <c r="AP192" s="502">
        <v>0</v>
      </c>
      <c r="AQ192" s="502">
        <v>0</v>
      </c>
      <c r="AR192" s="502">
        <v>0</v>
      </c>
      <c r="AS192" s="502">
        <v>0</v>
      </c>
      <c r="AT192" s="502">
        <v>0</v>
      </c>
      <c r="AU192" s="503">
        <f t="shared" si="6"/>
        <v>0</v>
      </c>
      <c r="AV192" s="503">
        <f t="shared" si="7"/>
        <v>0</v>
      </c>
      <c r="AW192" s="503">
        <f t="shared" si="8"/>
        <v>0</v>
      </c>
    </row>
    <row r="193" spans="2:49" x14ac:dyDescent="0.2">
      <c r="B193" s="515"/>
      <c r="C193" s="515"/>
      <c r="D193" s="515"/>
      <c r="E193" s="515"/>
      <c r="F193" s="515"/>
      <c r="H193" s="481" t="s">
        <v>707</v>
      </c>
      <c r="I193" s="513">
        <v>43399.851782407408</v>
      </c>
      <c r="J193" s="483" t="s">
        <v>2</v>
      </c>
      <c r="K193" s="509">
        <v>1</v>
      </c>
      <c r="L193" s="512"/>
      <c r="N193" s="499" t="s">
        <v>128</v>
      </c>
      <c r="O193" s="500">
        <v>136</v>
      </c>
      <c r="P193" s="501" t="s">
        <v>129</v>
      </c>
      <c r="Q193" s="502">
        <v>0</v>
      </c>
      <c r="R193" s="502"/>
      <c r="S193" s="502"/>
      <c r="T193" s="502">
        <v>0</v>
      </c>
      <c r="U193" s="502"/>
      <c r="V193" s="502"/>
      <c r="W193" s="511">
        <v>0</v>
      </c>
      <c r="X193" s="502">
        <v>0</v>
      </c>
      <c r="Y193" s="502">
        <v>0</v>
      </c>
      <c r="Z193" s="502">
        <v>0</v>
      </c>
      <c r="AA193" s="502">
        <v>0</v>
      </c>
      <c r="AB193" s="502">
        <v>0</v>
      </c>
      <c r="AC193" s="502">
        <v>0</v>
      </c>
      <c r="AD193" s="502">
        <v>0</v>
      </c>
      <c r="AE193" s="502">
        <v>0</v>
      </c>
      <c r="AF193" s="502">
        <v>0</v>
      </c>
      <c r="AG193" s="502">
        <v>0</v>
      </c>
      <c r="AH193" s="502">
        <v>0</v>
      </c>
      <c r="AI193" s="502"/>
      <c r="AJ193" s="502"/>
      <c r="AK193" s="502"/>
      <c r="AL193" s="502"/>
      <c r="AM193" s="511">
        <v>0</v>
      </c>
      <c r="AN193" s="511">
        <v>0</v>
      </c>
      <c r="AO193" s="502">
        <v>0</v>
      </c>
      <c r="AP193" s="502">
        <v>0</v>
      </c>
      <c r="AQ193" s="502">
        <v>0</v>
      </c>
      <c r="AR193" s="502">
        <v>0</v>
      </c>
      <c r="AS193" s="502">
        <v>0</v>
      </c>
      <c r="AT193" s="502">
        <v>0</v>
      </c>
      <c r="AU193" s="503">
        <f t="shared" si="6"/>
        <v>0</v>
      </c>
      <c r="AV193" s="503">
        <f t="shared" si="7"/>
        <v>0</v>
      </c>
      <c r="AW193" s="503">
        <f t="shared" si="8"/>
        <v>0</v>
      </c>
    </row>
    <row r="194" spans="2:49" ht="25.5" x14ac:dyDescent="0.2">
      <c r="B194" s="515"/>
      <c r="C194" s="515"/>
      <c r="D194" s="515"/>
      <c r="E194" s="515"/>
      <c r="F194" s="515"/>
      <c r="H194" s="481" t="s">
        <v>387</v>
      </c>
      <c r="I194" s="513">
        <v>43391.888368055559</v>
      </c>
      <c r="J194" s="483" t="s">
        <v>2</v>
      </c>
      <c r="K194" s="509">
        <v>1</v>
      </c>
      <c r="L194" s="512"/>
      <c r="N194" s="499" t="s">
        <v>133</v>
      </c>
      <c r="O194" s="500">
        <v>145</v>
      </c>
      <c r="P194" s="501" t="s">
        <v>134</v>
      </c>
      <c r="Q194" s="502">
        <v>0</v>
      </c>
      <c r="R194" s="502"/>
      <c r="S194" s="502"/>
      <c r="T194" s="502">
        <v>0</v>
      </c>
      <c r="U194" s="502"/>
      <c r="V194" s="502"/>
      <c r="W194" s="511">
        <v>0</v>
      </c>
      <c r="X194" s="502">
        <v>0</v>
      </c>
      <c r="Y194" s="502">
        <v>0</v>
      </c>
      <c r="Z194" s="502">
        <v>0</v>
      </c>
      <c r="AA194" s="502">
        <v>0</v>
      </c>
      <c r="AB194" s="502">
        <v>0</v>
      </c>
      <c r="AC194" s="502">
        <v>0</v>
      </c>
      <c r="AD194" s="502">
        <v>0</v>
      </c>
      <c r="AE194" s="502">
        <v>0</v>
      </c>
      <c r="AF194" s="502">
        <v>0</v>
      </c>
      <c r="AG194" s="502">
        <v>0</v>
      </c>
      <c r="AH194" s="502">
        <v>0</v>
      </c>
      <c r="AI194" s="502"/>
      <c r="AJ194" s="502"/>
      <c r="AK194" s="502"/>
      <c r="AL194" s="502"/>
      <c r="AM194" s="511">
        <v>0</v>
      </c>
      <c r="AN194" s="511">
        <v>0</v>
      </c>
      <c r="AO194" s="502">
        <v>0</v>
      </c>
      <c r="AP194" s="502">
        <v>0</v>
      </c>
      <c r="AQ194" s="502">
        <v>0</v>
      </c>
      <c r="AR194" s="502">
        <v>0</v>
      </c>
      <c r="AS194" s="502">
        <v>0</v>
      </c>
      <c r="AT194" s="502">
        <v>0</v>
      </c>
      <c r="AU194" s="503">
        <f t="shared" si="6"/>
        <v>0</v>
      </c>
      <c r="AV194" s="503">
        <f t="shared" si="7"/>
        <v>0</v>
      </c>
      <c r="AW194" s="503">
        <f t="shared" si="8"/>
        <v>0</v>
      </c>
    </row>
    <row r="195" spans="2:49" x14ac:dyDescent="0.2">
      <c r="B195" s="515"/>
      <c r="C195" s="515"/>
      <c r="D195" s="515"/>
      <c r="E195" s="515"/>
      <c r="F195" s="515"/>
      <c r="H195" s="481" t="s">
        <v>410</v>
      </c>
      <c r="I195" s="513">
        <v>43398.921168981484</v>
      </c>
      <c r="J195" s="483" t="s">
        <v>1</v>
      </c>
      <c r="K195" s="509">
        <v>1</v>
      </c>
      <c r="L195" s="512"/>
      <c r="N195" s="499" t="s">
        <v>106</v>
      </c>
      <c r="O195" s="500">
        <v>149</v>
      </c>
      <c r="P195" s="501" t="s">
        <v>107</v>
      </c>
      <c r="Q195" s="502">
        <v>0</v>
      </c>
      <c r="R195" s="502"/>
      <c r="S195" s="502"/>
      <c r="T195" s="502">
        <v>0</v>
      </c>
      <c r="U195" s="502"/>
      <c r="V195" s="502"/>
      <c r="W195" s="511">
        <v>0</v>
      </c>
      <c r="X195" s="502">
        <v>0</v>
      </c>
      <c r="Y195" s="502">
        <v>0</v>
      </c>
      <c r="Z195" s="502">
        <v>0</v>
      </c>
      <c r="AA195" s="502">
        <v>0</v>
      </c>
      <c r="AB195" s="502">
        <v>0</v>
      </c>
      <c r="AC195" s="502">
        <v>0</v>
      </c>
      <c r="AD195" s="502">
        <v>0</v>
      </c>
      <c r="AE195" s="502">
        <v>0</v>
      </c>
      <c r="AF195" s="502">
        <v>0</v>
      </c>
      <c r="AG195" s="502">
        <v>0</v>
      </c>
      <c r="AH195" s="502">
        <v>0</v>
      </c>
      <c r="AI195" s="502"/>
      <c r="AJ195" s="502"/>
      <c r="AK195" s="502"/>
      <c r="AL195" s="502"/>
      <c r="AM195" s="511">
        <v>0</v>
      </c>
      <c r="AN195" s="511">
        <v>0</v>
      </c>
      <c r="AO195" s="502">
        <v>0</v>
      </c>
      <c r="AP195" s="502">
        <v>0</v>
      </c>
      <c r="AQ195" s="502">
        <v>0</v>
      </c>
      <c r="AR195" s="502">
        <v>0</v>
      </c>
      <c r="AS195" s="502">
        <v>0</v>
      </c>
      <c r="AT195" s="502">
        <v>0</v>
      </c>
      <c r="AU195" s="503">
        <f t="shared" si="6"/>
        <v>0</v>
      </c>
      <c r="AV195" s="503">
        <f t="shared" si="7"/>
        <v>0</v>
      </c>
      <c r="AW195" s="503">
        <f t="shared" si="8"/>
        <v>0</v>
      </c>
    </row>
    <row r="196" spans="2:49" x14ac:dyDescent="0.2">
      <c r="B196" s="515"/>
      <c r="C196" s="515"/>
      <c r="D196" s="515"/>
      <c r="E196" s="515"/>
      <c r="F196" s="515"/>
      <c r="H196" s="481" t="s">
        <v>710</v>
      </c>
      <c r="I196" s="513">
        <v>43381.874490740738</v>
      </c>
      <c r="J196" s="483" t="s">
        <v>2</v>
      </c>
      <c r="K196" s="509">
        <v>1</v>
      </c>
      <c r="L196" s="512"/>
      <c r="N196" s="499" t="s">
        <v>7</v>
      </c>
      <c r="O196" s="500">
        <v>151</v>
      </c>
      <c r="P196" s="501" t="s">
        <v>11</v>
      </c>
      <c r="Q196" s="502">
        <v>0</v>
      </c>
      <c r="R196" s="502"/>
      <c r="S196" s="502"/>
      <c r="T196" s="502">
        <v>0</v>
      </c>
      <c r="U196" s="502"/>
      <c r="V196" s="502"/>
      <c r="W196" s="511">
        <v>0</v>
      </c>
      <c r="X196" s="502">
        <v>0</v>
      </c>
      <c r="Y196" s="502">
        <v>0</v>
      </c>
      <c r="Z196" s="502">
        <v>0</v>
      </c>
      <c r="AA196" s="502">
        <v>0</v>
      </c>
      <c r="AB196" s="502">
        <v>0</v>
      </c>
      <c r="AC196" s="502">
        <v>0</v>
      </c>
      <c r="AD196" s="502">
        <v>0</v>
      </c>
      <c r="AE196" s="502">
        <v>0</v>
      </c>
      <c r="AF196" s="502">
        <v>0</v>
      </c>
      <c r="AG196" s="502">
        <v>0</v>
      </c>
      <c r="AH196" s="502">
        <v>0</v>
      </c>
      <c r="AI196" s="502"/>
      <c r="AJ196" s="502"/>
      <c r="AK196" s="502"/>
      <c r="AL196" s="502"/>
      <c r="AM196" s="511">
        <v>0</v>
      </c>
      <c r="AN196" s="511">
        <v>0</v>
      </c>
      <c r="AO196" s="502">
        <v>0</v>
      </c>
      <c r="AP196" s="502">
        <v>0</v>
      </c>
      <c r="AQ196" s="502">
        <v>0</v>
      </c>
      <c r="AR196" s="502">
        <v>0</v>
      </c>
      <c r="AS196" s="502">
        <v>0</v>
      </c>
      <c r="AT196" s="502">
        <v>0</v>
      </c>
      <c r="AU196" s="503">
        <f t="shared" si="6"/>
        <v>0</v>
      </c>
      <c r="AV196" s="503">
        <f t="shared" si="7"/>
        <v>0</v>
      </c>
      <c r="AW196" s="503">
        <f t="shared" si="8"/>
        <v>0</v>
      </c>
    </row>
    <row r="197" spans="2:49" x14ac:dyDescent="0.2">
      <c r="B197" s="515"/>
      <c r="C197" s="515"/>
      <c r="D197" s="515"/>
      <c r="E197" s="515"/>
      <c r="F197" s="515"/>
      <c r="H197" s="481"/>
      <c r="I197" s="513">
        <v>43389.673101851855</v>
      </c>
      <c r="J197" s="483" t="s">
        <v>1</v>
      </c>
      <c r="K197" s="509">
        <v>1</v>
      </c>
      <c r="L197" s="512"/>
      <c r="N197" s="499" t="s">
        <v>7</v>
      </c>
      <c r="O197" s="500">
        <v>154</v>
      </c>
      <c r="P197" s="501" t="s">
        <v>21</v>
      </c>
      <c r="Q197" s="502">
        <v>0</v>
      </c>
      <c r="R197" s="502"/>
      <c r="S197" s="502"/>
      <c r="T197" s="502">
        <v>0</v>
      </c>
      <c r="U197" s="502"/>
      <c r="V197" s="502"/>
      <c r="W197" s="511">
        <v>0</v>
      </c>
      <c r="X197" s="502">
        <v>0</v>
      </c>
      <c r="Y197" s="502">
        <v>0</v>
      </c>
      <c r="Z197" s="502">
        <v>0</v>
      </c>
      <c r="AA197" s="502">
        <v>0</v>
      </c>
      <c r="AB197" s="502">
        <v>0</v>
      </c>
      <c r="AC197" s="502">
        <v>0</v>
      </c>
      <c r="AD197" s="502">
        <v>0</v>
      </c>
      <c r="AE197" s="502">
        <v>0</v>
      </c>
      <c r="AF197" s="502">
        <v>0</v>
      </c>
      <c r="AG197" s="502">
        <v>0</v>
      </c>
      <c r="AH197" s="502">
        <v>0</v>
      </c>
      <c r="AI197" s="502"/>
      <c r="AJ197" s="502"/>
      <c r="AK197" s="502"/>
      <c r="AL197" s="502"/>
      <c r="AM197" s="511">
        <v>0</v>
      </c>
      <c r="AN197" s="511">
        <v>0</v>
      </c>
      <c r="AO197" s="502">
        <v>0</v>
      </c>
      <c r="AP197" s="502">
        <v>0</v>
      </c>
      <c r="AQ197" s="502">
        <v>0</v>
      </c>
      <c r="AR197" s="502">
        <v>0</v>
      </c>
      <c r="AS197" s="502">
        <v>0</v>
      </c>
      <c r="AT197" s="502">
        <v>0</v>
      </c>
      <c r="AU197" s="503">
        <f t="shared" si="6"/>
        <v>0</v>
      </c>
      <c r="AV197" s="503">
        <f t="shared" si="7"/>
        <v>0</v>
      </c>
      <c r="AW197" s="503">
        <f t="shared" si="8"/>
        <v>0</v>
      </c>
    </row>
    <row r="198" spans="2:49" x14ac:dyDescent="0.2">
      <c r="B198" s="515"/>
      <c r="C198" s="515"/>
      <c r="D198" s="515"/>
      <c r="E198" s="515"/>
      <c r="F198" s="515"/>
      <c r="H198" s="481"/>
      <c r="I198" s="513">
        <v>43395.638611111113</v>
      </c>
      <c r="J198" s="483" t="s">
        <v>1</v>
      </c>
      <c r="K198" s="509">
        <v>1</v>
      </c>
      <c r="L198" s="512"/>
      <c r="N198" s="499" t="s">
        <v>7</v>
      </c>
      <c r="O198" s="500">
        <v>193</v>
      </c>
      <c r="P198" s="501" t="s">
        <v>15</v>
      </c>
      <c r="Q198" s="502">
        <v>0</v>
      </c>
      <c r="R198" s="502"/>
      <c r="S198" s="502"/>
      <c r="T198" s="502">
        <v>0</v>
      </c>
      <c r="U198" s="502"/>
      <c r="V198" s="502"/>
      <c r="W198" s="511">
        <v>0</v>
      </c>
      <c r="X198" s="502">
        <v>0</v>
      </c>
      <c r="Y198" s="502">
        <v>0</v>
      </c>
      <c r="Z198" s="502">
        <v>0</v>
      </c>
      <c r="AA198" s="502">
        <v>0</v>
      </c>
      <c r="AB198" s="502">
        <v>0</v>
      </c>
      <c r="AC198" s="502">
        <v>0</v>
      </c>
      <c r="AD198" s="502">
        <v>0</v>
      </c>
      <c r="AE198" s="502">
        <v>0</v>
      </c>
      <c r="AF198" s="502">
        <v>0</v>
      </c>
      <c r="AG198" s="502">
        <v>0</v>
      </c>
      <c r="AH198" s="502">
        <v>0</v>
      </c>
      <c r="AI198" s="502"/>
      <c r="AJ198" s="502"/>
      <c r="AK198" s="502"/>
      <c r="AL198" s="502"/>
      <c r="AM198" s="511">
        <v>0</v>
      </c>
      <c r="AN198" s="511">
        <v>0</v>
      </c>
      <c r="AO198" s="502">
        <v>0</v>
      </c>
      <c r="AP198" s="502">
        <v>0</v>
      </c>
      <c r="AQ198" s="502">
        <v>0</v>
      </c>
      <c r="AR198" s="502">
        <v>0</v>
      </c>
      <c r="AS198" s="502">
        <v>0</v>
      </c>
      <c r="AT198" s="502">
        <v>0</v>
      </c>
      <c r="AU198" s="503">
        <f t="shared" si="6"/>
        <v>0</v>
      </c>
      <c r="AV198" s="503">
        <f t="shared" si="7"/>
        <v>0</v>
      </c>
      <c r="AW198" s="503">
        <f t="shared" si="8"/>
        <v>0</v>
      </c>
    </row>
    <row r="199" spans="2:49" x14ac:dyDescent="0.2">
      <c r="B199" s="515"/>
      <c r="C199" s="515"/>
      <c r="D199" s="515"/>
      <c r="E199" s="515"/>
      <c r="F199" s="515"/>
      <c r="H199" s="481" t="s">
        <v>375</v>
      </c>
      <c r="I199" s="513">
        <v>43395.884259259263</v>
      </c>
      <c r="J199" s="483" t="s">
        <v>1</v>
      </c>
      <c r="K199" s="509">
        <v>1</v>
      </c>
      <c r="L199" s="512"/>
      <c r="N199" s="509" t="s">
        <v>39</v>
      </c>
      <c r="O199" s="509">
        <v>202</v>
      </c>
      <c r="P199" s="501" t="s">
        <v>164</v>
      </c>
      <c r="Q199" s="502">
        <v>0</v>
      </c>
      <c r="R199" s="502"/>
      <c r="S199" s="502"/>
      <c r="T199" s="502">
        <v>0</v>
      </c>
      <c r="U199" s="502"/>
      <c r="V199" s="502"/>
      <c r="W199" s="511">
        <v>0</v>
      </c>
      <c r="X199" s="502">
        <v>0</v>
      </c>
      <c r="Y199" s="502">
        <v>0</v>
      </c>
      <c r="Z199" s="502">
        <v>0</v>
      </c>
      <c r="AA199" s="502">
        <v>0</v>
      </c>
      <c r="AB199" s="502">
        <v>0</v>
      </c>
      <c r="AC199" s="502">
        <v>0</v>
      </c>
      <c r="AD199" s="502">
        <v>0</v>
      </c>
      <c r="AE199" s="502">
        <v>0</v>
      </c>
      <c r="AF199" s="502">
        <v>0</v>
      </c>
      <c r="AG199" s="502">
        <v>0</v>
      </c>
      <c r="AH199" s="502">
        <v>0</v>
      </c>
      <c r="AI199" s="502"/>
      <c r="AJ199" s="502"/>
      <c r="AK199" s="502"/>
      <c r="AL199" s="502"/>
      <c r="AM199" s="511">
        <v>0</v>
      </c>
      <c r="AN199" s="511">
        <v>0</v>
      </c>
      <c r="AO199" s="502">
        <v>0</v>
      </c>
      <c r="AP199" s="502">
        <v>0</v>
      </c>
      <c r="AQ199" s="502">
        <v>0</v>
      </c>
      <c r="AR199" s="502">
        <v>0</v>
      </c>
      <c r="AS199" s="502">
        <v>0</v>
      </c>
      <c r="AT199" s="502">
        <v>0</v>
      </c>
      <c r="AU199" s="503">
        <f t="shared" si="6"/>
        <v>0</v>
      </c>
      <c r="AV199" s="503">
        <f t="shared" si="7"/>
        <v>0</v>
      </c>
      <c r="AW199" s="503">
        <f t="shared" si="8"/>
        <v>0</v>
      </c>
    </row>
    <row r="200" spans="2:49" ht="25.5" x14ac:dyDescent="0.2">
      <c r="B200" s="515"/>
      <c r="C200" s="515"/>
      <c r="D200" s="515"/>
      <c r="E200" s="515"/>
      <c r="F200" s="515"/>
      <c r="H200" s="481" t="s">
        <v>376</v>
      </c>
      <c r="I200" s="513">
        <v>43390.580127314817</v>
      </c>
      <c r="J200" s="483" t="s">
        <v>1</v>
      </c>
      <c r="K200" s="509">
        <v>1</v>
      </c>
      <c r="L200" s="512"/>
      <c r="N200" s="509" t="s">
        <v>99</v>
      </c>
      <c r="O200" s="509">
        <v>250</v>
      </c>
      <c r="P200" s="501" t="s">
        <v>171</v>
      </c>
      <c r="Q200" s="502">
        <v>0</v>
      </c>
      <c r="R200" s="502"/>
      <c r="S200" s="502"/>
      <c r="T200" s="502">
        <v>0</v>
      </c>
      <c r="U200" s="502"/>
      <c r="V200" s="502"/>
      <c r="W200" s="511">
        <v>0</v>
      </c>
      <c r="X200" s="502">
        <v>0</v>
      </c>
      <c r="Y200" s="502">
        <v>0</v>
      </c>
      <c r="Z200" s="502">
        <v>0</v>
      </c>
      <c r="AA200" s="502">
        <v>0</v>
      </c>
      <c r="AB200" s="502">
        <v>0</v>
      </c>
      <c r="AC200" s="502">
        <v>0</v>
      </c>
      <c r="AD200" s="502">
        <v>0</v>
      </c>
      <c r="AE200" s="502">
        <v>0</v>
      </c>
      <c r="AF200" s="502">
        <v>0</v>
      </c>
      <c r="AG200" s="502">
        <v>0</v>
      </c>
      <c r="AH200" s="502">
        <v>0</v>
      </c>
      <c r="AI200" s="502"/>
      <c r="AJ200" s="502"/>
      <c r="AK200" s="502"/>
      <c r="AL200" s="502"/>
      <c r="AM200" s="511">
        <v>0</v>
      </c>
      <c r="AN200" s="511">
        <v>0</v>
      </c>
      <c r="AO200" s="502">
        <v>0</v>
      </c>
      <c r="AP200" s="502">
        <v>0</v>
      </c>
      <c r="AQ200" s="502">
        <v>0</v>
      </c>
      <c r="AR200" s="502">
        <v>0</v>
      </c>
      <c r="AS200" s="502">
        <v>0</v>
      </c>
      <c r="AT200" s="502">
        <v>0</v>
      </c>
      <c r="AU200" s="503">
        <f t="shared" si="6"/>
        <v>0</v>
      </c>
      <c r="AV200" s="503">
        <f t="shared" si="7"/>
        <v>0</v>
      </c>
      <c r="AW200" s="503">
        <f t="shared" si="8"/>
        <v>0</v>
      </c>
    </row>
    <row r="201" spans="2:49" x14ac:dyDescent="0.2">
      <c r="B201" s="515"/>
      <c r="C201" s="515"/>
      <c r="D201" s="515"/>
      <c r="E201" s="515"/>
      <c r="F201" s="515"/>
      <c r="H201" s="481"/>
      <c r="I201" s="513">
        <v>43390.596134259256</v>
      </c>
      <c r="J201" s="483" t="s">
        <v>1</v>
      </c>
      <c r="K201" s="509">
        <v>1</v>
      </c>
      <c r="L201" s="512"/>
      <c r="N201" s="509" t="s">
        <v>128</v>
      </c>
      <c r="O201" s="509">
        <v>260</v>
      </c>
      <c r="P201" s="501" t="s">
        <v>172</v>
      </c>
      <c r="Q201" s="502">
        <v>0</v>
      </c>
      <c r="R201" s="502"/>
      <c r="S201" s="502"/>
      <c r="T201" s="502">
        <v>0</v>
      </c>
      <c r="U201" s="502"/>
      <c r="V201" s="502"/>
      <c r="W201" s="511">
        <v>0</v>
      </c>
      <c r="X201" s="502">
        <v>0</v>
      </c>
      <c r="Y201" s="502">
        <v>0</v>
      </c>
      <c r="Z201" s="502">
        <v>0</v>
      </c>
      <c r="AA201" s="502">
        <v>0</v>
      </c>
      <c r="AB201" s="502">
        <v>0</v>
      </c>
      <c r="AC201" s="502">
        <v>0</v>
      </c>
      <c r="AD201" s="502">
        <v>0</v>
      </c>
      <c r="AE201" s="502">
        <v>0</v>
      </c>
      <c r="AF201" s="502">
        <v>0</v>
      </c>
      <c r="AG201" s="502">
        <v>0</v>
      </c>
      <c r="AH201" s="502">
        <v>0</v>
      </c>
      <c r="AI201" s="502"/>
      <c r="AJ201" s="502"/>
      <c r="AK201" s="502"/>
      <c r="AL201" s="502"/>
      <c r="AM201" s="511">
        <v>0</v>
      </c>
      <c r="AN201" s="511">
        <v>0</v>
      </c>
      <c r="AO201" s="502">
        <v>0</v>
      </c>
      <c r="AP201" s="502">
        <v>0</v>
      </c>
      <c r="AQ201" s="502">
        <v>0</v>
      </c>
      <c r="AR201" s="502">
        <v>0</v>
      </c>
      <c r="AS201" s="502">
        <v>0</v>
      </c>
      <c r="AT201" s="502">
        <v>0</v>
      </c>
      <c r="AU201" s="503">
        <f t="shared" si="6"/>
        <v>0</v>
      </c>
      <c r="AV201" s="503">
        <f t="shared" si="7"/>
        <v>0</v>
      </c>
      <c r="AW201" s="503">
        <f t="shared" si="8"/>
        <v>0</v>
      </c>
    </row>
    <row r="202" spans="2:49" x14ac:dyDescent="0.2">
      <c r="B202" s="515"/>
      <c r="C202" s="515"/>
      <c r="D202" s="515"/>
      <c r="E202" s="515"/>
      <c r="F202" s="515"/>
      <c r="H202" s="481"/>
      <c r="I202" s="513">
        <v>43392.848912037036</v>
      </c>
      <c r="J202" s="483" t="s">
        <v>1</v>
      </c>
      <c r="K202" s="509">
        <v>1</v>
      </c>
      <c r="L202" s="512"/>
      <c r="N202" s="509" t="s">
        <v>180</v>
      </c>
      <c r="O202" s="500">
        <v>293</v>
      </c>
      <c r="P202" s="501" t="s">
        <v>166</v>
      </c>
      <c r="Q202" s="502">
        <v>0</v>
      </c>
      <c r="R202" s="502"/>
      <c r="S202" s="502"/>
      <c r="T202" s="502">
        <v>0</v>
      </c>
      <c r="U202" s="502"/>
      <c r="V202" s="502"/>
      <c r="W202" s="511">
        <v>0</v>
      </c>
      <c r="X202" s="502">
        <v>0</v>
      </c>
      <c r="Y202" s="502">
        <v>0</v>
      </c>
      <c r="Z202" s="502">
        <v>0</v>
      </c>
      <c r="AA202" s="502">
        <v>0</v>
      </c>
      <c r="AB202" s="502">
        <v>0</v>
      </c>
      <c r="AC202" s="502">
        <v>0</v>
      </c>
      <c r="AD202" s="502">
        <v>0</v>
      </c>
      <c r="AE202" s="502">
        <v>0</v>
      </c>
      <c r="AF202" s="502">
        <v>0</v>
      </c>
      <c r="AG202" s="502">
        <v>0</v>
      </c>
      <c r="AH202" s="502">
        <v>0</v>
      </c>
      <c r="AI202" s="502"/>
      <c r="AJ202" s="502"/>
      <c r="AK202" s="502"/>
      <c r="AL202" s="502"/>
      <c r="AM202" s="511">
        <v>0</v>
      </c>
      <c r="AN202" s="511">
        <v>0</v>
      </c>
      <c r="AO202" s="502">
        <v>0</v>
      </c>
      <c r="AP202" s="502">
        <v>0</v>
      </c>
      <c r="AQ202" s="502">
        <v>0</v>
      </c>
      <c r="AR202" s="502">
        <v>0</v>
      </c>
      <c r="AS202" s="502">
        <v>0</v>
      </c>
      <c r="AT202" s="502">
        <v>0</v>
      </c>
      <c r="AU202" s="503">
        <f t="shared" si="6"/>
        <v>0</v>
      </c>
      <c r="AV202" s="503">
        <f t="shared" si="7"/>
        <v>0</v>
      </c>
      <c r="AW202" s="503">
        <f t="shared" si="8"/>
        <v>0</v>
      </c>
    </row>
    <row r="203" spans="2:49" x14ac:dyDescent="0.2">
      <c r="B203" s="515"/>
      <c r="C203" s="515"/>
      <c r="D203" s="515"/>
      <c r="E203" s="515"/>
      <c r="F203" s="515"/>
      <c r="H203" s="481"/>
      <c r="I203" s="513">
        <v>43396.873495370368</v>
      </c>
      <c r="J203" s="483" t="s">
        <v>1</v>
      </c>
      <c r="K203" s="509">
        <v>1</v>
      </c>
      <c r="L203" s="512"/>
      <c r="N203" s="509" t="s">
        <v>19</v>
      </c>
      <c r="O203" s="500">
        <v>294</v>
      </c>
      <c r="P203" s="501" t="s">
        <v>163</v>
      </c>
      <c r="Q203" s="502">
        <v>0</v>
      </c>
      <c r="R203" s="502"/>
      <c r="S203" s="502"/>
      <c r="T203" s="502">
        <v>0</v>
      </c>
      <c r="U203" s="502"/>
      <c r="V203" s="502"/>
      <c r="W203" s="511">
        <v>0</v>
      </c>
      <c r="X203" s="502">
        <v>0</v>
      </c>
      <c r="Y203" s="502">
        <v>0</v>
      </c>
      <c r="Z203" s="502">
        <v>0</v>
      </c>
      <c r="AA203" s="502">
        <v>0</v>
      </c>
      <c r="AB203" s="502">
        <v>0</v>
      </c>
      <c r="AC203" s="502">
        <v>0</v>
      </c>
      <c r="AD203" s="502">
        <v>0</v>
      </c>
      <c r="AE203" s="502">
        <v>0</v>
      </c>
      <c r="AF203" s="502">
        <v>0</v>
      </c>
      <c r="AG203" s="502">
        <v>0</v>
      </c>
      <c r="AH203" s="502">
        <v>0</v>
      </c>
      <c r="AI203" s="502"/>
      <c r="AJ203" s="502"/>
      <c r="AK203" s="502"/>
      <c r="AL203" s="502"/>
      <c r="AM203" s="511">
        <v>0</v>
      </c>
      <c r="AN203" s="511">
        <v>0</v>
      </c>
      <c r="AO203" s="502">
        <v>0</v>
      </c>
      <c r="AP203" s="502">
        <v>0</v>
      </c>
      <c r="AQ203" s="502">
        <v>0</v>
      </c>
      <c r="AR203" s="502">
        <v>0</v>
      </c>
      <c r="AS203" s="502">
        <v>0</v>
      </c>
      <c r="AT203" s="502">
        <v>0</v>
      </c>
      <c r="AU203" s="503">
        <f t="shared" si="6"/>
        <v>0</v>
      </c>
      <c r="AV203" s="503">
        <f t="shared" si="7"/>
        <v>0</v>
      </c>
      <c r="AW203" s="503">
        <f t="shared" si="8"/>
        <v>0</v>
      </c>
    </row>
    <row r="204" spans="2:49" ht="25.5" x14ac:dyDescent="0.2">
      <c r="B204" s="515"/>
      <c r="C204" s="515"/>
      <c r="D204" s="515"/>
      <c r="E204" s="515"/>
      <c r="F204" s="515"/>
      <c r="H204" s="481" t="s">
        <v>483</v>
      </c>
      <c r="I204" s="513">
        <v>43384.735034722224</v>
      </c>
      <c r="J204" s="483" t="s">
        <v>2</v>
      </c>
      <c r="K204" s="509">
        <v>1</v>
      </c>
      <c r="L204" s="512"/>
      <c r="N204" s="499" t="s">
        <v>7</v>
      </c>
      <c r="O204" s="500">
        <v>369</v>
      </c>
      <c r="P204" s="501" t="s">
        <v>82</v>
      </c>
      <c r="Q204" s="502">
        <v>0</v>
      </c>
      <c r="R204" s="502"/>
      <c r="S204" s="502"/>
      <c r="T204" s="502">
        <v>0</v>
      </c>
      <c r="U204" s="502"/>
      <c r="V204" s="502"/>
      <c r="W204" s="511">
        <v>0</v>
      </c>
      <c r="X204" s="502">
        <v>0</v>
      </c>
      <c r="Y204" s="502">
        <v>0</v>
      </c>
      <c r="Z204" s="502">
        <v>0</v>
      </c>
      <c r="AA204" s="502">
        <v>0</v>
      </c>
      <c r="AB204" s="502">
        <v>0</v>
      </c>
      <c r="AC204" s="502">
        <v>0</v>
      </c>
      <c r="AD204" s="502">
        <v>0</v>
      </c>
      <c r="AE204" s="502">
        <v>0</v>
      </c>
      <c r="AF204" s="502">
        <v>0</v>
      </c>
      <c r="AG204" s="502">
        <v>0</v>
      </c>
      <c r="AH204" s="502">
        <v>0</v>
      </c>
      <c r="AI204" s="502"/>
      <c r="AJ204" s="502"/>
      <c r="AK204" s="502"/>
      <c r="AL204" s="502"/>
      <c r="AM204" s="511">
        <v>0</v>
      </c>
      <c r="AN204" s="511">
        <v>0</v>
      </c>
      <c r="AO204" s="502">
        <v>0</v>
      </c>
      <c r="AP204" s="502">
        <v>0</v>
      </c>
      <c r="AQ204" s="502">
        <v>0</v>
      </c>
      <c r="AR204" s="502">
        <v>0</v>
      </c>
      <c r="AS204" s="502">
        <v>0</v>
      </c>
      <c r="AT204" s="502">
        <v>0</v>
      </c>
      <c r="AU204" s="503">
        <f t="shared" si="6"/>
        <v>0</v>
      </c>
      <c r="AV204" s="503">
        <f t="shared" si="7"/>
        <v>0</v>
      </c>
      <c r="AW204" s="503">
        <f t="shared" si="8"/>
        <v>0</v>
      </c>
    </row>
    <row r="205" spans="2:49" x14ac:dyDescent="0.2">
      <c r="B205" s="515"/>
      <c r="C205" s="515"/>
      <c r="D205" s="515"/>
      <c r="E205" s="515"/>
      <c r="F205" s="515"/>
      <c r="H205" s="481" t="s">
        <v>465</v>
      </c>
      <c r="I205" s="513">
        <v>43392.991585648146</v>
      </c>
      <c r="J205" s="483" t="s">
        <v>1</v>
      </c>
      <c r="K205" s="509">
        <v>1</v>
      </c>
      <c r="L205" s="512"/>
      <c r="N205" s="509" t="s">
        <v>139</v>
      </c>
      <c r="O205" s="509">
        <v>379</v>
      </c>
      <c r="P205" s="501" t="s">
        <v>259</v>
      </c>
      <c r="Q205" s="502">
        <v>0</v>
      </c>
      <c r="R205" s="502"/>
      <c r="S205" s="502"/>
      <c r="T205" s="502">
        <v>0</v>
      </c>
      <c r="U205" s="502"/>
      <c r="V205" s="502"/>
      <c r="W205" s="511">
        <v>0</v>
      </c>
      <c r="X205" s="502">
        <v>0</v>
      </c>
      <c r="Y205" s="502">
        <v>0</v>
      </c>
      <c r="Z205" s="502">
        <v>0</v>
      </c>
      <c r="AA205" s="502">
        <v>0</v>
      </c>
      <c r="AB205" s="502">
        <v>0</v>
      </c>
      <c r="AC205" s="502">
        <v>0</v>
      </c>
      <c r="AD205" s="502">
        <v>0</v>
      </c>
      <c r="AE205" s="502">
        <v>0</v>
      </c>
      <c r="AF205" s="502">
        <v>0</v>
      </c>
      <c r="AG205" s="502">
        <v>0</v>
      </c>
      <c r="AH205" s="502">
        <v>0</v>
      </c>
      <c r="AI205" s="502"/>
      <c r="AJ205" s="502"/>
      <c r="AK205" s="502"/>
      <c r="AL205" s="502"/>
      <c r="AM205" s="511">
        <v>0</v>
      </c>
      <c r="AN205" s="511">
        <v>0</v>
      </c>
      <c r="AO205" s="502">
        <v>0</v>
      </c>
      <c r="AP205" s="502">
        <v>0</v>
      </c>
      <c r="AQ205" s="502">
        <v>0</v>
      </c>
      <c r="AR205" s="502">
        <v>0</v>
      </c>
      <c r="AS205" s="502">
        <v>0</v>
      </c>
      <c r="AT205" s="502">
        <v>0</v>
      </c>
      <c r="AU205" s="503">
        <f t="shared" si="6"/>
        <v>0</v>
      </c>
      <c r="AV205" s="503">
        <f t="shared" si="7"/>
        <v>0</v>
      </c>
      <c r="AW205" s="503">
        <f t="shared" si="8"/>
        <v>0</v>
      </c>
    </row>
    <row r="206" spans="2:49" x14ac:dyDescent="0.2">
      <c r="B206" s="515"/>
      <c r="C206" s="515"/>
      <c r="D206" s="515"/>
      <c r="E206" s="515"/>
      <c r="F206" s="515"/>
      <c r="H206" s="483" t="s">
        <v>723</v>
      </c>
      <c r="I206" s="513">
        <v>43374.821030092593</v>
      </c>
      <c r="J206" s="483" t="s">
        <v>2</v>
      </c>
      <c r="K206" s="509">
        <v>1</v>
      </c>
      <c r="L206" s="512"/>
      <c r="N206" s="509" t="s">
        <v>39</v>
      </c>
      <c r="O206" s="509">
        <v>386</v>
      </c>
      <c r="P206" s="501" t="s">
        <v>70</v>
      </c>
      <c r="Q206" s="502">
        <v>0</v>
      </c>
      <c r="R206" s="502"/>
      <c r="S206" s="502"/>
      <c r="T206" s="502">
        <v>0</v>
      </c>
      <c r="U206" s="502"/>
      <c r="V206" s="502"/>
      <c r="W206" s="511">
        <v>0</v>
      </c>
      <c r="X206" s="502">
        <v>0</v>
      </c>
      <c r="Y206" s="502">
        <v>0</v>
      </c>
      <c r="Z206" s="502">
        <v>0</v>
      </c>
      <c r="AA206" s="502">
        <v>0</v>
      </c>
      <c r="AB206" s="502">
        <v>0</v>
      </c>
      <c r="AC206" s="502">
        <v>0</v>
      </c>
      <c r="AD206" s="502">
        <v>0</v>
      </c>
      <c r="AE206" s="502">
        <v>0</v>
      </c>
      <c r="AF206" s="502">
        <v>0</v>
      </c>
      <c r="AG206" s="502">
        <v>0</v>
      </c>
      <c r="AH206" s="502">
        <v>0</v>
      </c>
      <c r="AI206" s="502"/>
      <c r="AJ206" s="502"/>
      <c r="AK206" s="502"/>
      <c r="AL206" s="502"/>
      <c r="AM206" s="511">
        <v>0</v>
      </c>
      <c r="AN206" s="511">
        <v>0</v>
      </c>
      <c r="AO206" s="502">
        <v>0</v>
      </c>
      <c r="AP206" s="502">
        <v>0</v>
      </c>
      <c r="AQ206" s="502">
        <v>0</v>
      </c>
      <c r="AR206" s="502">
        <v>0</v>
      </c>
      <c r="AS206" s="502">
        <v>0</v>
      </c>
      <c r="AT206" s="502">
        <v>0</v>
      </c>
      <c r="AU206" s="503">
        <f t="shared" si="6"/>
        <v>0</v>
      </c>
      <c r="AV206" s="503">
        <f t="shared" si="7"/>
        <v>0</v>
      </c>
      <c r="AW206" s="503">
        <f t="shared" si="8"/>
        <v>0</v>
      </c>
    </row>
    <row r="207" spans="2:49" x14ac:dyDescent="0.2">
      <c r="B207" s="515"/>
      <c r="C207" s="515"/>
      <c r="D207" s="515"/>
      <c r="E207" s="515"/>
      <c r="F207" s="515"/>
      <c r="H207" s="483" t="s">
        <v>724</v>
      </c>
      <c r="I207" s="513">
        <v>43374.869398148148</v>
      </c>
      <c r="J207" s="483" t="s">
        <v>560</v>
      </c>
      <c r="K207" s="509">
        <v>1</v>
      </c>
      <c r="L207" s="512"/>
      <c r="N207" s="509" t="s">
        <v>39</v>
      </c>
      <c r="O207" s="509">
        <v>387</v>
      </c>
      <c r="P207" s="501" t="s">
        <v>264</v>
      </c>
      <c r="Q207" s="502">
        <v>0</v>
      </c>
      <c r="R207" s="502"/>
      <c r="S207" s="502"/>
      <c r="T207" s="502">
        <v>0</v>
      </c>
      <c r="U207" s="502"/>
      <c r="V207" s="502"/>
      <c r="W207" s="511">
        <v>0</v>
      </c>
      <c r="X207" s="502">
        <v>0</v>
      </c>
      <c r="Y207" s="502">
        <v>0</v>
      </c>
      <c r="Z207" s="502">
        <v>0</v>
      </c>
      <c r="AA207" s="502">
        <v>0</v>
      </c>
      <c r="AB207" s="502">
        <v>0</v>
      </c>
      <c r="AC207" s="502">
        <v>0</v>
      </c>
      <c r="AD207" s="502">
        <v>0</v>
      </c>
      <c r="AE207" s="502">
        <v>0</v>
      </c>
      <c r="AF207" s="502">
        <v>0</v>
      </c>
      <c r="AG207" s="502">
        <v>0</v>
      </c>
      <c r="AH207" s="502">
        <v>0</v>
      </c>
      <c r="AI207" s="502"/>
      <c r="AJ207" s="502"/>
      <c r="AK207" s="502"/>
      <c r="AL207" s="502"/>
      <c r="AM207" s="511">
        <v>0</v>
      </c>
      <c r="AN207" s="511">
        <v>0</v>
      </c>
      <c r="AO207" s="502">
        <v>0</v>
      </c>
      <c r="AP207" s="502">
        <v>0</v>
      </c>
      <c r="AQ207" s="502">
        <v>0</v>
      </c>
      <c r="AR207" s="502">
        <v>0</v>
      </c>
      <c r="AS207" s="502">
        <v>0</v>
      </c>
      <c r="AT207" s="502">
        <v>0</v>
      </c>
      <c r="AU207" s="503">
        <f t="shared" si="6"/>
        <v>0</v>
      </c>
      <c r="AV207" s="503">
        <f t="shared" si="7"/>
        <v>0</v>
      </c>
      <c r="AW207" s="503">
        <f t="shared" si="8"/>
        <v>0</v>
      </c>
    </row>
    <row r="208" spans="2:49" x14ac:dyDescent="0.2">
      <c r="B208" s="515"/>
      <c r="C208" s="515"/>
      <c r="D208" s="515"/>
      <c r="E208" s="515"/>
      <c r="F208" s="515"/>
      <c r="H208" s="483" t="s">
        <v>725</v>
      </c>
      <c r="I208" s="513">
        <v>43375.763483796298</v>
      </c>
      <c r="J208" s="483" t="s">
        <v>1</v>
      </c>
      <c r="K208" s="509">
        <v>1</v>
      </c>
      <c r="L208" s="512"/>
      <c r="N208" s="510" t="s">
        <v>91</v>
      </c>
      <c r="O208" s="509">
        <v>453</v>
      </c>
      <c r="P208" s="501" t="s">
        <v>333</v>
      </c>
      <c r="Q208" s="502">
        <v>0</v>
      </c>
      <c r="R208" s="502"/>
      <c r="S208" s="502"/>
      <c r="T208" s="502">
        <v>0</v>
      </c>
      <c r="U208" s="502"/>
      <c r="V208" s="502"/>
      <c r="W208" s="511">
        <v>0</v>
      </c>
      <c r="X208" s="502">
        <v>0</v>
      </c>
      <c r="Y208" s="502">
        <v>0</v>
      </c>
      <c r="Z208" s="502">
        <v>0</v>
      </c>
      <c r="AA208" s="502">
        <v>0</v>
      </c>
      <c r="AB208" s="502">
        <v>0</v>
      </c>
      <c r="AC208" s="502">
        <v>0</v>
      </c>
      <c r="AD208" s="502">
        <v>0</v>
      </c>
      <c r="AE208" s="502">
        <v>0</v>
      </c>
      <c r="AF208" s="502">
        <v>0</v>
      </c>
      <c r="AG208" s="502">
        <v>0</v>
      </c>
      <c r="AH208" s="502">
        <v>0</v>
      </c>
      <c r="AI208" s="502"/>
      <c r="AJ208" s="502"/>
      <c r="AK208" s="502"/>
      <c r="AL208" s="502"/>
      <c r="AM208" s="511">
        <v>0</v>
      </c>
      <c r="AN208" s="511">
        <v>0</v>
      </c>
      <c r="AO208" s="502">
        <v>0</v>
      </c>
      <c r="AP208" s="502">
        <v>0</v>
      </c>
      <c r="AQ208" s="502">
        <v>0</v>
      </c>
      <c r="AR208" s="502">
        <v>0</v>
      </c>
      <c r="AS208" s="502">
        <v>0</v>
      </c>
      <c r="AT208" s="502">
        <v>0</v>
      </c>
      <c r="AU208" s="503">
        <f t="shared" si="6"/>
        <v>0</v>
      </c>
      <c r="AV208" s="503">
        <f t="shared" si="7"/>
        <v>0</v>
      </c>
      <c r="AW208" s="503">
        <f t="shared" si="8"/>
        <v>0</v>
      </c>
    </row>
    <row r="209" spans="2:52" x14ac:dyDescent="0.2">
      <c r="B209" s="515"/>
      <c r="C209" s="515"/>
      <c r="D209" s="515"/>
      <c r="E209" s="515"/>
      <c r="F209" s="515"/>
      <c r="H209" s="483"/>
      <c r="I209" s="513">
        <v>43375.873356481483</v>
      </c>
      <c r="J209" s="483" t="s">
        <v>2</v>
      </c>
      <c r="K209" s="509">
        <v>1</v>
      </c>
      <c r="L209" s="512"/>
      <c r="N209" s="510" t="s">
        <v>17</v>
      </c>
      <c r="O209" s="509">
        <v>462</v>
      </c>
      <c r="P209" s="501" t="s">
        <v>357</v>
      </c>
      <c r="Q209" s="502">
        <v>0</v>
      </c>
      <c r="R209" s="502"/>
      <c r="S209" s="502"/>
      <c r="T209" s="502">
        <v>0</v>
      </c>
      <c r="U209" s="502"/>
      <c r="V209" s="502"/>
      <c r="W209" s="511">
        <v>0</v>
      </c>
      <c r="X209" s="502">
        <v>0</v>
      </c>
      <c r="Y209" s="502">
        <v>0</v>
      </c>
      <c r="Z209" s="502">
        <v>0</v>
      </c>
      <c r="AA209" s="502">
        <v>0</v>
      </c>
      <c r="AB209" s="502">
        <v>0</v>
      </c>
      <c r="AC209" s="502">
        <v>0</v>
      </c>
      <c r="AD209" s="502">
        <v>0</v>
      </c>
      <c r="AE209" s="502">
        <v>0</v>
      </c>
      <c r="AF209" s="502">
        <v>0</v>
      </c>
      <c r="AG209" s="502">
        <v>0</v>
      </c>
      <c r="AH209" s="502">
        <v>0</v>
      </c>
      <c r="AI209" s="502"/>
      <c r="AJ209" s="502"/>
      <c r="AK209" s="502"/>
      <c r="AL209" s="502"/>
      <c r="AM209" s="511">
        <v>0</v>
      </c>
      <c r="AN209" s="511">
        <v>0</v>
      </c>
      <c r="AO209" s="502">
        <v>0</v>
      </c>
      <c r="AP209" s="502">
        <v>0</v>
      </c>
      <c r="AQ209" s="502">
        <v>0</v>
      </c>
      <c r="AR209" s="502">
        <v>0</v>
      </c>
      <c r="AS209" s="502">
        <v>0</v>
      </c>
      <c r="AT209" s="502">
        <v>0</v>
      </c>
      <c r="AU209" s="503">
        <f t="shared" ref="AU209:AU249" si="9">+SUM(Q209:Z209)</f>
        <v>0</v>
      </c>
      <c r="AV209" s="503">
        <f t="shared" ref="AV209:AV249" si="10">+AA209+AC209+AE209+AG209+AI209+AK209+AM209+AO209+AQ209+AS209</f>
        <v>0</v>
      </c>
      <c r="AW209" s="503">
        <f t="shared" ref="AW209:AW249" si="11">+AB209+AD209+AF209+AH209+AJ209+AL209+AN209+AP209+AR209+AT209</f>
        <v>0</v>
      </c>
    </row>
    <row r="210" spans="2:52" x14ac:dyDescent="0.2">
      <c r="B210" s="515"/>
      <c r="C210" s="515"/>
      <c r="D210" s="515"/>
      <c r="E210" s="515"/>
      <c r="F210" s="515"/>
      <c r="H210" s="483"/>
      <c r="I210" s="513">
        <v>43381.571180555555</v>
      </c>
      <c r="J210" s="483" t="s">
        <v>2</v>
      </c>
      <c r="K210" s="509">
        <v>1</v>
      </c>
      <c r="L210" s="512"/>
      <c r="N210" s="509" t="s">
        <v>39</v>
      </c>
      <c r="O210" s="509">
        <v>515</v>
      </c>
      <c r="P210" s="501" t="s">
        <v>516</v>
      </c>
      <c r="Q210" s="502">
        <v>0</v>
      </c>
      <c r="R210" s="503"/>
      <c r="S210" s="502"/>
      <c r="T210" s="502">
        <v>0</v>
      </c>
      <c r="U210" s="502"/>
      <c r="V210" s="502"/>
      <c r="W210" s="511">
        <v>0</v>
      </c>
      <c r="X210" s="502">
        <v>0</v>
      </c>
      <c r="Y210" s="502">
        <v>0</v>
      </c>
      <c r="Z210" s="502">
        <v>0</v>
      </c>
      <c r="AA210" s="502">
        <v>0</v>
      </c>
      <c r="AB210" s="502">
        <v>0</v>
      </c>
      <c r="AC210" s="502">
        <v>0</v>
      </c>
      <c r="AD210" s="502">
        <v>0</v>
      </c>
      <c r="AE210" s="502">
        <v>0</v>
      </c>
      <c r="AF210" s="502">
        <v>0</v>
      </c>
      <c r="AG210" s="502">
        <v>0</v>
      </c>
      <c r="AH210" s="502">
        <v>0</v>
      </c>
      <c r="AI210" s="502"/>
      <c r="AJ210" s="502"/>
      <c r="AK210" s="502"/>
      <c r="AL210" s="502"/>
      <c r="AM210" s="511">
        <v>0</v>
      </c>
      <c r="AN210" s="511">
        <v>0</v>
      </c>
      <c r="AO210" s="502">
        <v>0</v>
      </c>
      <c r="AP210" s="502">
        <v>0</v>
      </c>
      <c r="AQ210" s="502">
        <v>0</v>
      </c>
      <c r="AR210" s="502">
        <v>0</v>
      </c>
      <c r="AS210" s="502">
        <v>0</v>
      </c>
      <c r="AT210" s="502">
        <v>0</v>
      </c>
      <c r="AU210" s="503">
        <f t="shared" si="9"/>
        <v>0</v>
      </c>
      <c r="AV210" s="503">
        <f t="shared" si="10"/>
        <v>0</v>
      </c>
      <c r="AW210" s="503">
        <f t="shared" si="11"/>
        <v>0</v>
      </c>
    </row>
    <row r="211" spans="2:52" x14ac:dyDescent="0.2">
      <c r="B211" s="515"/>
      <c r="C211" s="515"/>
      <c r="D211" s="515"/>
      <c r="E211" s="515"/>
      <c r="F211" s="515"/>
      <c r="H211" s="483"/>
      <c r="I211" s="513">
        <v>43390.557627314818</v>
      </c>
      <c r="J211" s="483" t="s">
        <v>2</v>
      </c>
      <c r="K211" s="509">
        <v>1</v>
      </c>
      <c r="L211" s="512"/>
      <c r="N211" s="510" t="s">
        <v>608</v>
      </c>
      <c r="O211" s="510">
        <v>438</v>
      </c>
      <c r="P211" s="510" t="s">
        <v>562</v>
      </c>
      <c r="Q211" s="503">
        <v>0</v>
      </c>
      <c r="R211" s="503">
        <v>0</v>
      </c>
      <c r="S211" s="503">
        <v>0</v>
      </c>
      <c r="T211" s="503">
        <v>0</v>
      </c>
      <c r="U211" s="502"/>
      <c r="V211" s="502"/>
      <c r="W211" s="511">
        <v>0</v>
      </c>
      <c r="X211" s="502">
        <v>0</v>
      </c>
      <c r="Y211" s="502">
        <v>0</v>
      </c>
      <c r="Z211" s="502">
        <v>0</v>
      </c>
      <c r="AA211" s="502">
        <v>0</v>
      </c>
      <c r="AB211" s="502">
        <v>0</v>
      </c>
      <c r="AC211" s="502">
        <v>0</v>
      </c>
      <c r="AD211" s="502">
        <v>0</v>
      </c>
      <c r="AE211" s="502">
        <v>0</v>
      </c>
      <c r="AF211" s="502">
        <v>0</v>
      </c>
      <c r="AG211" s="502">
        <v>0</v>
      </c>
      <c r="AH211" s="502">
        <v>0</v>
      </c>
      <c r="AI211" s="502"/>
      <c r="AJ211" s="502"/>
      <c r="AK211" s="502"/>
      <c r="AL211" s="502"/>
      <c r="AM211" s="511">
        <v>0</v>
      </c>
      <c r="AN211" s="511">
        <v>0</v>
      </c>
      <c r="AO211" s="502">
        <v>0</v>
      </c>
      <c r="AP211" s="502">
        <v>0</v>
      </c>
      <c r="AQ211" s="502">
        <v>0</v>
      </c>
      <c r="AR211" s="502">
        <v>0</v>
      </c>
      <c r="AS211" s="502">
        <v>0</v>
      </c>
      <c r="AT211" s="502">
        <v>0</v>
      </c>
      <c r="AU211" s="503">
        <f t="shared" si="9"/>
        <v>0</v>
      </c>
      <c r="AV211" s="503">
        <f t="shared" si="10"/>
        <v>0</v>
      </c>
      <c r="AW211" s="503">
        <f t="shared" si="11"/>
        <v>0</v>
      </c>
    </row>
    <row r="212" spans="2:52" x14ac:dyDescent="0.2">
      <c r="B212" s="515"/>
      <c r="C212" s="515"/>
      <c r="D212" s="515"/>
      <c r="E212" s="515"/>
      <c r="F212" s="515"/>
      <c r="H212" s="483"/>
      <c r="I212" s="513">
        <v>43390.635729166665</v>
      </c>
      <c r="J212" s="483" t="s">
        <v>2</v>
      </c>
      <c r="K212" s="509">
        <v>1</v>
      </c>
      <c r="L212" s="512"/>
      <c r="N212" s="510" t="s">
        <v>7</v>
      </c>
      <c r="O212" s="510">
        <v>393</v>
      </c>
      <c r="P212" s="510" t="s">
        <v>563</v>
      </c>
      <c r="Q212" s="503">
        <v>0</v>
      </c>
      <c r="R212" s="503">
        <v>0</v>
      </c>
      <c r="S212" s="503">
        <v>0</v>
      </c>
      <c r="T212" s="503">
        <v>0</v>
      </c>
      <c r="U212" s="502"/>
      <c r="V212" s="502"/>
      <c r="W212" s="511">
        <v>0</v>
      </c>
      <c r="X212" s="502">
        <v>0</v>
      </c>
      <c r="Y212" s="502">
        <v>0</v>
      </c>
      <c r="Z212" s="502">
        <v>0</v>
      </c>
      <c r="AA212" s="502">
        <v>0</v>
      </c>
      <c r="AB212" s="502">
        <v>0</v>
      </c>
      <c r="AC212" s="502">
        <v>0</v>
      </c>
      <c r="AD212" s="502">
        <v>0</v>
      </c>
      <c r="AE212" s="502">
        <v>0</v>
      </c>
      <c r="AF212" s="502">
        <v>0</v>
      </c>
      <c r="AG212" s="502">
        <v>0</v>
      </c>
      <c r="AH212" s="502">
        <v>0</v>
      </c>
      <c r="AI212" s="502"/>
      <c r="AJ212" s="502"/>
      <c r="AK212" s="502"/>
      <c r="AL212" s="502"/>
      <c r="AM212" s="511">
        <v>0</v>
      </c>
      <c r="AN212" s="511">
        <v>0</v>
      </c>
      <c r="AO212" s="502">
        <v>0</v>
      </c>
      <c r="AP212" s="502">
        <v>0</v>
      </c>
      <c r="AQ212" s="502">
        <v>0</v>
      </c>
      <c r="AR212" s="502">
        <v>0</v>
      </c>
      <c r="AS212" s="502">
        <v>0</v>
      </c>
      <c r="AT212" s="502">
        <v>0</v>
      </c>
      <c r="AU212" s="503">
        <f t="shared" si="9"/>
        <v>0</v>
      </c>
      <c r="AV212" s="503">
        <f t="shared" si="10"/>
        <v>0</v>
      </c>
      <c r="AW212" s="503">
        <f t="shared" si="11"/>
        <v>0</v>
      </c>
    </row>
    <row r="213" spans="2:52" x14ac:dyDescent="0.2">
      <c r="B213" s="515"/>
      <c r="C213" s="515"/>
      <c r="D213" s="515"/>
      <c r="E213" s="515"/>
      <c r="F213" s="515"/>
      <c r="H213" s="483"/>
      <c r="I213" s="513">
        <v>43403.864166666666</v>
      </c>
      <c r="J213" s="483" t="s">
        <v>2</v>
      </c>
      <c r="K213" s="509">
        <v>1</v>
      </c>
      <c r="L213" s="512"/>
      <c r="N213" s="510" t="s">
        <v>343</v>
      </c>
      <c r="O213" s="510">
        <v>421</v>
      </c>
      <c r="P213" s="510" t="s">
        <v>564</v>
      </c>
      <c r="Q213" s="503">
        <v>0</v>
      </c>
      <c r="R213" s="503">
        <v>0</v>
      </c>
      <c r="S213" s="503">
        <v>0</v>
      </c>
      <c r="T213" s="503">
        <v>0</v>
      </c>
      <c r="U213" s="502"/>
      <c r="V213" s="502"/>
      <c r="W213" s="511">
        <v>0</v>
      </c>
      <c r="X213" s="502">
        <v>0</v>
      </c>
      <c r="Y213" s="502">
        <v>0</v>
      </c>
      <c r="Z213" s="502">
        <v>0</v>
      </c>
      <c r="AA213" s="502">
        <v>0</v>
      </c>
      <c r="AB213" s="502">
        <v>0</v>
      </c>
      <c r="AC213" s="502">
        <v>0</v>
      </c>
      <c r="AD213" s="502">
        <v>0</v>
      </c>
      <c r="AE213" s="502">
        <v>0</v>
      </c>
      <c r="AF213" s="502">
        <v>0</v>
      </c>
      <c r="AG213" s="502">
        <v>0</v>
      </c>
      <c r="AH213" s="502">
        <v>0</v>
      </c>
      <c r="AI213" s="502"/>
      <c r="AJ213" s="502"/>
      <c r="AK213" s="502"/>
      <c r="AL213" s="502"/>
      <c r="AM213" s="511">
        <v>0</v>
      </c>
      <c r="AN213" s="511">
        <v>0</v>
      </c>
      <c r="AO213" s="502">
        <v>0</v>
      </c>
      <c r="AP213" s="502">
        <v>0</v>
      </c>
      <c r="AQ213" s="502">
        <v>0</v>
      </c>
      <c r="AR213" s="502">
        <v>0</v>
      </c>
      <c r="AS213" s="502">
        <v>0</v>
      </c>
      <c r="AT213" s="502">
        <v>0</v>
      </c>
      <c r="AU213" s="503">
        <f t="shared" si="9"/>
        <v>0</v>
      </c>
      <c r="AV213" s="503">
        <f t="shared" si="10"/>
        <v>0</v>
      </c>
      <c r="AW213" s="503">
        <f t="shared" si="11"/>
        <v>0</v>
      </c>
    </row>
    <row r="214" spans="2:52" x14ac:dyDescent="0.2">
      <c r="B214" s="515"/>
      <c r="C214" s="515"/>
      <c r="D214" s="515"/>
      <c r="E214" s="515"/>
      <c r="F214" s="515"/>
      <c r="H214" s="483" t="s">
        <v>726</v>
      </c>
      <c r="I214" s="513">
        <v>43375.991539351853</v>
      </c>
      <c r="J214" s="483" t="s">
        <v>2</v>
      </c>
      <c r="K214" s="509">
        <v>1</v>
      </c>
      <c r="L214" s="512"/>
      <c r="N214" s="510" t="s">
        <v>343</v>
      </c>
      <c r="O214" s="510">
        <v>399</v>
      </c>
      <c r="P214" s="510" t="s">
        <v>569</v>
      </c>
      <c r="Q214" s="503">
        <v>0</v>
      </c>
      <c r="R214" s="503">
        <v>0</v>
      </c>
      <c r="S214" s="503">
        <v>0</v>
      </c>
      <c r="T214" s="503">
        <v>0</v>
      </c>
      <c r="U214" s="502"/>
      <c r="V214" s="502"/>
      <c r="W214" s="511">
        <v>0</v>
      </c>
      <c r="X214" s="502">
        <v>0</v>
      </c>
      <c r="Y214" s="502">
        <v>0</v>
      </c>
      <c r="Z214" s="502">
        <v>0</v>
      </c>
      <c r="AA214" s="502">
        <v>0</v>
      </c>
      <c r="AB214" s="502">
        <v>0</v>
      </c>
      <c r="AC214" s="502">
        <v>0</v>
      </c>
      <c r="AD214" s="502">
        <v>0</v>
      </c>
      <c r="AE214" s="502">
        <v>0</v>
      </c>
      <c r="AF214" s="502">
        <v>0</v>
      </c>
      <c r="AG214" s="502">
        <v>0</v>
      </c>
      <c r="AH214" s="502">
        <v>0</v>
      </c>
      <c r="AI214" s="502"/>
      <c r="AJ214" s="502"/>
      <c r="AK214" s="502"/>
      <c r="AL214" s="502"/>
      <c r="AM214" s="511">
        <v>0</v>
      </c>
      <c r="AN214" s="511">
        <v>0</v>
      </c>
      <c r="AO214" s="502">
        <v>0</v>
      </c>
      <c r="AP214" s="502">
        <v>0</v>
      </c>
      <c r="AQ214" s="502">
        <v>0</v>
      </c>
      <c r="AR214" s="502">
        <v>0</v>
      </c>
      <c r="AS214" s="502">
        <v>0</v>
      </c>
      <c r="AT214" s="502">
        <v>0</v>
      </c>
      <c r="AU214" s="503">
        <f t="shared" si="9"/>
        <v>0</v>
      </c>
      <c r="AV214" s="503">
        <f t="shared" si="10"/>
        <v>0</v>
      </c>
      <c r="AW214" s="503">
        <f t="shared" si="11"/>
        <v>0</v>
      </c>
    </row>
    <row r="215" spans="2:52" x14ac:dyDescent="0.2">
      <c r="B215" s="515"/>
      <c r="C215" s="515"/>
      <c r="D215" s="515"/>
      <c r="E215" s="515"/>
      <c r="F215" s="515"/>
      <c r="H215" s="483"/>
      <c r="I215" s="513">
        <v>43378.991712962961</v>
      </c>
      <c r="J215" s="483" t="s">
        <v>2</v>
      </c>
      <c r="K215" s="509">
        <v>1</v>
      </c>
      <c r="L215" s="512"/>
      <c r="N215" s="510" t="s">
        <v>343</v>
      </c>
      <c r="O215" s="510">
        <v>416</v>
      </c>
      <c r="P215" s="510" t="s">
        <v>570</v>
      </c>
      <c r="Q215" s="503">
        <v>0</v>
      </c>
      <c r="R215" s="503">
        <v>0</v>
      </c>
      <c r="S215" s="503">
        <v>0</v>
      </c>
      <c r="T215" s="503">
        <v>0</v>
      </c>
      <c r="U215" s="502"/>
      <c r="V215" s="502"/>
      <c r="W215" s="511">
        <v>0</v>
      </c>
      <c r="X215" s="502">
        <v>0</v>
      </c>
      <c r="Y215" s="502">
        <v>0</v>
      </c>
      <c r="Z215" s="502">
        <v>0</v>
      </c>
      <c r="AA215" s="502">
        <v>0</v>
      </c>
      <c r="AB215" s="502">
        <v>0</v>
      </c>
      <c r="AC215" s="502">
        <v>0</v>
      </c>
      <c r="AD215" s="502">
        <v>0</v>
      </c>
      <c r="AE215" s="502">
        <v>0</v>
      </c>
      <c r="AF215" s="502">
        <v>0</v>
      </c>
      <c r="AG215" s="502">
        <v>0</v>
      </c>
      <c r="AH215" s="502">
        <v>0</v>
      </c>
      <c r="AI215" s="502"/>
      <c r="AJ215" s="502"/>
      <c r="AK215" s="502"/>
      <c r="AL215" s="502"/>
      <c r="AM215" s="511">
        <v>0</v>
      </c>
      <c r="AN215" s="511">
        <v>0</v>
      </c>
      <c r="AO215" s="502">
        <v>0</v>
      </c>
      <c r="AP215" s="502">
        <v>0</v>
      </c>
      <c r="AQ215" s="502">
        <v>0</v>
      </c>
      <c r="AR215" s="502">
        <v>0</v>
      </c>
      <c r="AS215" s="502">
        <v>0</v>
      </c>
      <c r="AT215" s="502">
        <v>0</v>
      </c>
      <c r="AU215" s="503">
        <f t="shared" si="9"/>
        <v>0</v>
      </c>
      <c r="AV215" s="503">
        <f t="shared" si="10"/>
        <v>0</v>
      </c>
      <c r="AW215" s="503">
        <f t="shared" si="11"/>
        <v>0</v>
      </c>
    </row>
    <row r="216" spans="2:52" x14ac:dyDescent="0.2">
      <c r="B216" s="515"/>
      <c r="C216" s="515"/>
      <c r="D216" s="515"/>
      <c r="E216" s="515"/>
      <c r="F216" s="515"/>
      <c r="H216" s="483" t="s">
        <v>391</v>
      </c>
      <c r="I216" s="513">
        <v>43377.00273148148</v>
      </c>
      <c r="J216" s="483" t="s">
        <v>2</v>
      </c>
      <c r="K216" s="509">
        <v>1</v>
      </c>
      <c r="L216" s="512"/>
      <c r="N216" s="510" t="s">
        <v>343</v>
      </c>
      <c r="O216" s="510">
        <v>417</v>
      </c>
      <c r="P216" s="510" t="s">
        <v>572</v>
      </c>
      <c r="Q216" s="503">
        <v>0</v>
      </c>
      <c r="R216" s="503">
        <v>0</v>
      </c>
      <c r="S216" s="503">
        <v>0</v>
      </c>
      <c r="T216" s="503">
        <v>0</v>
      </c>
      <c r="U216" s="502"/>
      <c r="V216" s="502"/>
      <c r="W216" s="511">
        <v>0</v>
      </c>
      <c r="X216" s="502">
        <v>0</v>
      </c>
      <c r="Y216" s="502">
        <v>0</v>
      </c>
      <c r="Z216" s="502">
        <v>0</v>
      </c>
      <c r="AA216" s="502">
        <v>0</v>
      </c>
      <c r="AB216" s="502">
        <v>0</v>
      </c>
      <c r="AC216" s="502">
        <v>0</v>
      </c>
      <c r="AD216" s="502">
        <v>0</v>
      </c>
      <c r="AE216" s="502">
        <v>0</v>
      </c>
      <c r="AF216" s="502">
        <v>0</v>
      </c>
      <c r="AG216" s="502">
        <v>0</v>
      </c>
      <c r="AH216" s="502">
        <v>0</v>
      </c>
      <c r="AI216" s="502"/>
      <c r="AJ216" s="502"/>
      <c r="AK216" s="502"/>
      <c r="AL216" s="502"/>
      <c r="AM216" s="511">
        <v>0</v>
      </c>
      <c r="AN216" s="511">
        <v>0</v>
      </c>
      <c r="AO216" s="502">
        <v>0</v>
      </c>
      <c r="AP216" s="502">
        <v>0</v>
      </c>
      <c r="AQ216" s="502">
        <v>0</v>
      </c>
      <c r="AR216" s="502">
        <v>0</v>
      </c>
      <c r="AS216" s="502">
        <v>0</v>
      </c>
      <c r="AT216" s="502">
        <v>0</v>
      </c>
      <c r="AU216" s="503">
        <f t="shared" si="9"/>
        <v>0</v>
      </c>
      <c r="AV216" s="503">
        <f t="shared" si="10"/>
        <v>0</v>
      </c>
      <c r="AW216" s="503">
        <f t="shared" si="11"/>
        <v>0</v>
      </c>
    </row>
    <row r="217" spans="2:52" x14ac:dyDescent="0.2">
      <c r="B217" s="515"/>
      <c r="C217" s="515"/>
      <c r="D217" s="515"/>
      <c r="E217" s="515"/>
      <c r="F217" s="515"/>
      <c r="H217" s="483"/>
      <c r="I217" s="513">
        <v>43379.767604166664</v>
      </c>
      <c r="J217" s="483" t="s">
        <v>2</v>
      </c>
      <c r="K217" s="509">
        <v>1</v>
      </c>
      <c r="L217" s="512"/>
      <c r="N217" s="510" t="s">
        <v>343</v>
      </c>
      <c r="O217" s="510">
        <v>411</v>
      </c>
      <c r="P217" s="510" t="s">
        <v>578</v>
      </c>
      <c r="Q217" s="503">
        <v>0</v>
      </c>
      <c r="R217" s="503">
        <v>0</v>
      </c>
      <c r="S217" s="503">
        <v>0</v>
      </c>
      <c r="T217" s="503">
        <v>0</v>
      </c>
      <c r="U217" s="502"/>
      <c r="V217" s="502"/>
      <c r="W217" s="511">
        <v>0</v>
      </c>
      <c r="X217" s="502">
        <v>0</v>
      </c>
      <c r="Y217" s="502">
        <v>0</v>
      </c>
      <c r="Z217" s="502">
        <v>0</v>
      </c>
      <c r="AA217" s="502">
        <v>0</v>
      </c>
      <c r="AB217" s="502">
        <v>0</v>
      </c>
      <c r="AC217" s="502">
        <v>0</v>
      </c>
      <c r="AD217" s="502">
        <v>0</v>
      </c>
      <c r="AE217" s="502">
        <v>0</v>
      </c>
      <c r="AF217" s="502">
        <v>0</v>
      </c>
      <c r="AG217" s="502">
        <v>0</v>
      </c>
      <c r="AH217" s="502">
        <v>0</v>
      </c>
      <c r="AI217" s="502"/>
      <c r="AJ217" s="502"/>
      <c r="AK217" s="502"/>
      <c r="AL217" s="502"/>
      <c r="AM217" s="511">
        <v>0</v>
      </c>
      <c r="AN217" s="511">
        <v>0</v>
      </c>
      <c r="AO217" s="502">
        <v>0</v>
      </c>
      <c r="AP217" s="502">
        <v>0</v>
      </c>
      <c r="AQ217" s="502">
        <v>0</v>
      </c>
      <c r="AR217" s="502">
        <v>0</v>
      </c>
      <c r="AS217" s="502">
        <v>0</v>
      </c>
      <c r="AT217" s="502">
        <v>0</v>
      </c>
      <c r="AU217" s="503">
        <f t="shared" si="9"/>
        <v>0</v>
      </c>
      <c r="AV217" s="503">
        <f t="shared" si="10"/>
        <v>0</v>
      </c>
      <c r="AW217" s="503">
        <f t="shared" si="11"/>
        <v>0</v>
      </c>
    </row>
    <row r="218" spans="2:52" x14ac:dyDescent="0.2">
      <c r="B218" s="515"/>
      <c r="C218" s="515"/>
      <c r="D218" s="515"/>
      <c r="E218" s="515"/>
      <c r="F218" s="515"/>
      <c r="H218" s="483"/>
      <c r="I218" s="513">
        <v>43392.007881944446</v>
      </c>
      <c r="J218" s="483" t="s">
        <v>2</v>
      </c>
      <c r="K218" s="509">
        <v>1</v>
      </c>
      <c r="L218" s="512"/>
      <c r="N218" s="510" t="s">
        <v>343</v>
      </c>
      <c r="O218" s="510">
        <v>413</v>
      </c>
      <c r="P218" s="510" t="s">
        <v>581</v>
      </c>
      <c r="Q218" s="503">
        <v>0</v>
      </c>
      <c r="R218" s="503">
        <v>0</v>
      </c>
      <c r="S218" s="503">
        <v>0</v>
      </c>
      <c r="T218" s="503">
        <v>0</v>
      </c>
      <c r="U218" s="502"/>
      <c r="V218" s="502"/>
      <c r="W218" s="511">
        <v>0</v>
      </c>
      <c r="X218" s="502">
        <v>0</v>
      </c>
      <c r="Y218" s="502">
        <v>0</v>
      </c>
      <c r="Z218" s="502">
        <v>0</v>
      </c>
      <c r="AA218" s="502">
        <v>0</v>
      </c>
      <c r="AB218" s="502">
        <v>0</v>
      </c>
      <c r="AC218" s="502">
        <v>0</v>
      </c>
      <c r="AD218" s="502">
        <v>0</v>
      </c>
      <c r="AE218" s="502">
        <v>0</v>
      </c>
      <c r="AF218" s="502">
        <v>0</v>
      </c>
      <c r="AG218" s="502">
        <v>0</v>
      </c>
      <c r="AH218" s="502">
        <v>0</v>
      </c>
      <c r="AI218" s="502"/>
      <c r="AJ218" s="502"/>
      <c r="AK218" s="502"/>
      <c r="AL218" s="502"/>
      <c r="AM218" s="511">
        <v>0</v>
      </c>
      <c r="AN218" s="511">
        <v>0</v>
      </c>
      <c r="AO218" s="502">
        <v>0</v>
      </c>
      <c r="AP218" s="502">
        <v>0</v>
      </c>
      <c r="AQ218" s="502">
        <v>0</v>
      </c>
      <c r="AR218" s="502">
        <v>0</v>
      </c>
      <c r="AS218" s="502">
        <v>0</v>
      </c>
      <c r="AT218" s="502">
        <v>0</v>
      </c>
      <c r="AU218" s="503">
        <f t="shared" si="9"/>
        <v>0</v>
      </c>
      <c r="AV218" s="503">
        <f t="shared" si="10"/>
        <v>0</v>
      </c>
      <c r="AW218" s="503">
        <f t="shared" si="11"/>
        <v>0</v>
      </c>
    </row>
    <row r="219" spans="2:52" x14ac:dyDescent="0.2">
      <c r="B219" s="515"/>
      <c r="C219" s="515"/>
      <c r="D219" s="515"/>
      <c r="E219" s="515"/>
      <c r="F219" s="515"/>
      <c r="H219" s="483" t="s">
        <v>728</v>
      </c>
      <c r="I219" s="513">
        <v>43377.768796296295</v>
      </c>
      <c r="J219" s="483" t="s">
        <v>1</v>
      </c>
      <c r="K219" s="509">
        <v>1</v>
      </c>
      <c r="L219" s="512"/>
      <c r="N219" s="510" t="s">
        <v>343</v>
      </c>
      <c r="O219" s="510">
        <v>403</v>
      </c>
      <c r="P219" s="510" t="s">
        <v>582</v>
      </c>
      <c r="Q219" s="503">
        <v>0</v>
      </c>
      <c r="R219" s="503">
        <v>0</v>
      </c>
      <c r="S219" s="503">
        <v>0</v>
      </c>
      <c r="T219" s="503">
        <v>0</v>
      </c>
      <c r="U219" s="502"/>
      <c r="V219" s="502"/>
      <c r="W219" s="511">
        <v>0</v>
      </c>
      <c r="X219" s="502">
        <v>0</v>
      </c>
      <c r="Y219" s="502">
        <v>0</v>
      </c>
      <c r="Z219" s="502">
        <v>0</v>
      </c>
      <c r="AA219" s="502">
        <v>0</v>
      </c>
      <c r="AB219" s="502">
        <v>0</v>
      </c>
      <c r="AC219" s="502">
        <v>0</v>
      </c>
      <c r="AD219" s="502">
        <v>0</v>
      </c>
      <c r="AE219" s="502">
        <v>0</v>
      </c>
      <c r="AF219" s="502">
        <v>0</v>
      </c>
      <c r="AG219" s="502">
        <v>0</v>
      </c>
      <c r="AH219" s="502">
        <v>0</v>
      </c>
      <c r="AI219" s="502"/>
      <c r="AJ219" s="502"/>
      <c r="AK219" s="502"/>
      <c r="AL219" s="502"/>
      <c r="AM219" s="511">
        <v>0</v>
      </c>
      <c r="AN219" s="511">
        <v>0</v>
      </c>
      <c r="AO219" s="502">
        <v>0</v>
      </c>
      <c r="AP219" s="502">
        <v>0</v>
      </c>
      <c r="AQ219" s="502">
        <v>0</v>
      </c>
      <c r="AR219" s="502">
        <v>0</v>
      </c>
      <c r="AS219" s="502">
        <v>0</v>
      </c>
      <c r="AT219" s="502">
        <v>0</v>
      </c>
      <c r="AU219" s="503">
        <f t="shared" si="9"/>
        <v>0</v>
      </c>
      <c r="AV219" s="503">
        <f t="shared" si="10"/>
        <v>0</v>
      </c>
      <c r="AW219" s="503">
        <f t="shared" si="11"/>
        <v>0</v>
      </c>
    </row>
    <row r="220" spans="2:52" x14ac:dyDescent="0.2">
      <c r="B220" s="515"/>
      <c r="C220" s="515"/>
      <c r="D220" s="515"/>
      <c r="E220" s="515"/>
      <c r="F220" s="515"/>
      <c r="H220" s="483" t="s">
        <v>731</v>
      </c>
      <c r="I220" s="513">
        <v>43378.033194444448</v>
      </c>
      <c r="J220" s="483" t="s">
        <v>1</v>
      </c>
      <c r="K220" s="509">
        <v>1</v>
      </c>
      <c r="L220" s="512"/>
      <c r="N220" s="510" t="s">
        <v>343</v>
      </c>
      <c r="O220" s="510">
        <v>412</v>
      </c>
      <c r="P220" s="510" t="s">
        <v>583</v>
      </c>
      <c r="Q220" s="503">
        <v>0</v>
      </c>
      <c r="R220" s="503">
        <v>0</v>
      </c>
      <c r="S220" s="503">
        <v>0</v>
      </c>
      <c r="T220" s="503">
        <v>0</v>
      </c>
      <c r="U220" s="502"/>
      <c r="V220" s="502"/>
      <c r="W220" s="511">
        <v>0</v>
      </c>
      <c r="X220" s="502">
        <v>0</v>
      </c>
      <c r="Y220" s="502">
        <v>0</v>
      </c>
      <c r="Z220" s="502">
        <v>0</v>
      </c>
      <c r="AA220" s="502">
        <v>0</v>
      </c>
      <c r="AB220" s="502">
        <v>0</v>
      </c>
      <c r="AC220" s="502">
        <v>0</v>
      </c>
      <c r="AD220" s="502">
        <v>0</v>
      </c>
      <c r="AE220" s="502">
        <v>0</v>
      </c>
      <c r="AF220" s="502">
        <v>0</v>
      </c>
      <c r="AG220" s="502">
        <v>0</v>
      </c>
      <c r="AH220" s="502">
        <v>0</v>
      </c>
      <c r="AI220" s="502"/>
      <c r="AJ220" s="502"/>
      <c r="AK220" s="502"/>
      <c r="AL220" s="502"/>
      <c r="AM220" s="511">
        <v>0</v>
      </c>
      <c r="AN220" s="511">
        <v>0</v>
      </c>
      <c r="AO220" s="502">
        <v>0</v>
      </c>
      <c r="AP220" s="502">
        <v>0</v>
      </c>
      <c r="AQ220" s="502">
        <v>0</v>
      </c>
      <c r="AR220" s="502">
        <v>0</v>
      </c>
      <c r="AS220" s="502">
        <v>0</v>
      </c>
      <c r="AT220" s="502">
        <v>0</v>
      </c>
      <c r="AU220" s="503">
        <f t="shared" si="9"/>
        <v>0</v>
      </c>
      <c r="AV220" s="503">
        <f t="shared" si="10"/>
        <v>0</v>
      </c>
      <c r="AW220" s="503">
        <f t="shared" si="11"/>
        <v>0</v>
      </c>
    </row>
    <row r="221" spans="2:52" s="512" customFormat="1" x14ac:dyDescent="0.2">
      <c r="B221" s="515"/>
      <c r="C221" s="515"/>
      <c r="D221" s="515"/>
      <c r="E221" s="515"/>
      <c r="F221" s="515"/>
      <c r="G221" s="475"/>
      <c r="H221" s="483" t="s">
        <v>464</v>
      </c>
      <c r="I221" s="513">
        <v>43378.860300925924</v>
      </c>
      <c r="J221" s="483" t="s">
        <v>2</v>
      </c>
      <c r="K221" s="509">
        <v>1</v>
      </c>
      <c r="M221" s="477"/>
      <c r="N221" s="510" t="s">
        <v>343</v>
      </c>
      <c r="O221" s="510">
        <v>418</v>
      </c>
      <c r="P221" s="510" t="s">
        <v>585</v>
      </c>
      <c r="Q221" s="503">
        <v>0</v>
      </c>
      <c r="R221" s="503">
        <v>0</v>
      </c>
      <c r="S221" s="503">
        <v>0</v>
      </c>
      <c r="T221" s="503">
        <v>0</v>
      </c>
      <c r="U221" s="502"/>
      <c r="V221" s="502"/>
      <c r="W221" s="511">
        <v>0</v>
      </c>
      <c r="X221" s="502">
        <v>0</v>
      </c>
      <c r="Y221" s="502">
        <v>0</v>
      </c>
      <c r="Z221" s="502">
        <v>0</v>
      </c>
      <c r="AA221" s="502">
        <v>0</v>
      </c>
      <c r="AB221" s="502">
        <v>0</v>
      </c>
      <c r="AC221" s="502">
        <v>0</v>
      </c>
      <c r="AD221" s="502">
        <v>0</v>
      </c>
      <c r="AE221" s="502">
        <v>0</v>
      </c>
      <c r="AF221" s="502">
        <v>0</v>
      </c>
      <c r="AG221" s="502">
        <v>0</v>
      </c>
      <c r="AH221" s="502">
        <v>0</v>
      </c>
      <c r="AI221" s="502"/>
      <c r="AJ221" s="502"/>
      <c r="AK221" s="502"/>
      <c r="AL221" s="502"/>
      <c r="AM221" s="511">
        <v>0</v>
      </c>
      <c r="AN221" s="511">
        <v>0</v>
      </c>
      <c r="AO221" s="502">
        <v>0</v>
      </c>
      <c r="AP221" s="502">
        <v>0</v>
      </c>
      <c r="AQ221" s="502">
        <v>0</v>
      </c>
      <c r="AR221" s="502">
        <v>0</v>
      </c>
      <c r="AS221" s="502">
        <v>0</v>
      </c>
      <c r="AT221" s="502">
        <v>0</v>
      </c>
      <c r="AU221" s="503">
        <f t="shared" si="9"/>
        <v>0</v>
      </c>
      <c r="AV221" s="503">
        <f t="shared" si="10"/>
        <v>0</v>
      </c>
      <c r="AW221" s="503">
        <f t="shared" si="11"/>
        <v>0</v>
      </c>
      <c r="AY221" s="475"/>
      <c r="AZ221" s="475"/>
    </row>
    <row r="222" spans="2:52" s="512" customFormat="1" x14ac:dyDescent="0.2">
      <c r="B222" s="515"/>
      <c r="C222" s="515"/>
      <c r="D222" s="515"/>
      <c r="E222" s="515"/>
      <c r="F222" s="515"/>
      <c r="G222" s="475"/>
      <c r="H222" s="483"/>
      <c r="I222" s="513">
        <v>43385.733055555553</v>
      </c>
      <c r="J222" s="483" t="s">
        <v>2</v>
      </c>
      <c r="K222" s="509">
        <v>1</v>
      </c>
      <c r="M222" s="477"/>
      <c r="N222" s="510" t="s">
        <v>343</v>
      </c>
      <c r="O222" s="510">
        <v>407</v>
      </c>
      <c r="P222" s="510" t="s">
        <v>586</v>
      </c>
      <c r="Q222" s="503">
        <v>0</v>
      </c>
      <c r="R222" s="503">
        <v>0</v>
      </c>
      <c r="S222" s="503">
        <v>0</v>
      </c>
      <c r="T222" s="503">
        <v>0</v>
      </c>
      <c r="U222" s="502"/>
      <c r="V222" s="502"/>
      <c r="W222" s="511">
        <v>0</v>
      </c>
      <c r="X222" s="502">
        <v>0</v>
      </c>
      <c r="Y222" s="502">
        <v>0</v>
      </c>
      <c r="Z222" s="502">
        <v>0</v>
      </c>
      <c r="AA222" s="502">
        <v>0</v>
      </c>
      <c r="AB222" s="502">
        <v>0</v>
      </c>
      <c r="AC222" s="502">
        <v>0</v>
      </c>
      <c r="AD222" s="502">
        <v>0</v>
      </c>
      <c r="AE222" s="502">
        <v>0</v>
      </c>
      <c r="AF222" s="502">
        <v>0</v>
      </c>
      <c r="AG222" s="502">
        <v>0</v>
      </c>
      <c r="AH222" s="502">
        <v>0</v>
      </c>
      <c r="AI222" s="502"/>
      <c r="AJ222" s="502"/>
      <c r="AK222" s="502"/>
      <c r="AL222" s="502"/>
      <c r="AM222" s="511">
        <v>0</v>
      </c>
      <c r="AN222" s="511">
        <v>0</v>
      </c>
      <c r="AO222" s="502">
        <v>0</v>
      </c>
      <c r="AP222" s="502">
        <v>0</v>
      </c>
      <c r="AQ222" s="502">
        <v>0</v>
      </c>
      <c r="AR222" s="502">
        <v>0</v>
      </c>
      <c r="AS222" s="502">
        <v>0</v>
      </c>
      <c r="AT222" s="502">
        <v>0</v>
      </c>
      <c r="AU222" s="503">
        <f t="shared" si="9"/>
        <v>0</v>
      </c>
      <c r="AV222" s="503">
        <f t="shared" si="10"/>
        <v>0</v>
      </c>
      <c r="AW222" s="503">
        <f t="shared" si="11"/>
        <v>0</v>
      </c>
      <c r="AY222" s="475"/>
      <c r="AZ222" s="475"/>
    </row>
    <row r="223" spans="2:52" s="512" customFormat="1" x14ac:dyDescent="0.2">
      <c r="B223" s="515"/>
      <c r="C223" s="515"/>
      <c r="D223" s="515"/>
      <c r="E223" s="515"/>
      <c r="F223" s="515"/>
      <c r="G223" s="475"/>
      <c r="H223" s="483" t="s">
        <v>732</v>
      </c>
      <c r="I223" s="513">
        <v>43379.825995370367</v>
      </c>
      <c r="J223" s="483" t="s">
        <v>1</v>
      </c>
      <c r="K223" s="509">
        <v>1</v>
      </c>
      <c r="M223" s="477"/>
      <c r="N223" s="510" t="s">
        <v>343</v>
      </c>
      <c r="O223" s="510">
        <v>398</v>
      </c>
      <c r="P223" s="510" t="s">
        <v>587</v>
      </c>
      <c r="Q223" s="503">
        <v>0</v>
      </c>
      <c r="R223" s="503">
        <v>0</v>
      </c>
      <c r="S223" s="503">
        <v>0</v>
      </c>
      <c r="T223" s="503">
        <v>0</v>
      </c>
      <c r="U223" s="502"/>
      <c r="V223" s="502"/>
      <c r="W223" s="511">
        <v>0</v>
      </c>
      <c r="X223" s="502">
        <v>0</v>
      </c>
      <c r="Y223" s="502">
        <v>0</v>
      </c>
      <c r="Z223" s="502">
        <v>0</v>
      </c>
      <c r="AA223" s="502">
        <v>0</v>
      </c>
      <c r="AB223" s="502">
        <v>0</v>
      </c>
      <c r="AC223" s="502">
        <v>0</v>
      </c>
      <c r="AD223" s="502">
        <v>0</v>
      </c>
      <c r="AE223" s="502">
        <v>0</v>
      </c>
      <c r="AF223" s="502">
        <v>0</v>
      </c>
      <c r="AG223" s="502">
        <v>0</v>
      </c>
      <c r="AH223" s="502">
        <v>0</v>
      </c>
      <c r="AI223" s="502"/>
      <c r="AJ223" s="502"/>
      <c r="AK223" s="502"/>
      <c r="AL223" s="502"/>
      <c r="AM223" s="511">
        <v>0</v>
      </c>
      <c r="AN223" s="511">
        <v>0</v>
      </c>
      <c r="AO223" s="502">
        <v>0</v>
      </c>
      <c r="AP223" s="502">
        <v>0</v>
      </c>
      <c r="AQ223" s="502">
        <v>0</v>
      </c>
      <c r="AR223" s="502">
        <v>0</v>
      </c>
      <c r="AS223" s="502">
        <v>0</v>
      </c>
      <c r="AT223" s="502">
        <v>0</v>
      </c>
      <c r="AU223" s="503">
        <f t="shared" si="9"/>
        <v>0</v>
      </c>
      <c r="AV223" s="503">
        <f t="shared" si="10"/>
        <v>0</v>
      </c>
      <c r="AW223" s="503">
        <f t="shared" si="11"/>
        <v>0</v>
      </c>
      <c r="AY223" s="475"/>
      <c r="AZ223" s="475"/>
    </row>
    <row r="224" spans="2:52" s="512" customFormat="1" x14ac:dyDescent="0.2">
      <c r="B224" s="515"/>
      <c r="C224" s="515"/>
      <c r="D224" s="515"/>
      <c r="E224" s="515"/>
      <c r="F224" s="515"/>
      <c r="G224" s="475"/>
      <c r="H224" s="483"/>
      <c r="I224" s="513">
        <v>43400.821851851855</v>
      </c>
      <c r="J224" s="483" t="s">
        <v>1</v>
      </c>
      <c r="K224" s="509">
        <v>1</v>
      </c>
      <c r="M224" s="477"/>
      <c r="N224" s="510" t="s">
        <v>343</v>
      </c>
      <c r="O224" s="510">
        <v>420</v>
      </c>
      <c r="P224" s="510" t="s">
        <v>589</v>
      </c>
      <c r="Q224" s="503">
        <v>0</v>
      </c>
      <c r="R224" s="503">
        <v>0</v>
      </c>
      <c r="S224" s="503">
        <v>0</v>
      </c>
      <c r="T224" s="503">
        <v>0</v>
      </c>
      <c r="U224" s="502"/>
      <c r="V224" s="502"/>
      <c r="W224" s="511">
        <v>0</v>
      </c>
      <c r="X224" s="502">
        <v>0</v>
      </c>
      <c r="Y224" s="502">
        <v>0</v>
      </c>
      <c r="Z224" s="502">
        <v>0</v>
      </c>
      <c r="AA224" s="502">
        <v>0</v>
      </c>
      <c r="AB224" s="502">
        <v>0</v>
      </c>
      <c r="AC224" s="502">
        <v>0</v>
      </c>
      <c r="AD224" s="502">
        <v>0</v>
      </c>
      <c r="AE224" s="502">
        <v>0</v>
      </c>
      <c r="AF224" s="502">
        <v>0</v>
      </c>
      <c r="AG224" s="502">
        <v>0</v>
      </c>
      <c r="AH224" s="502">
        <v>0</v>
      </c>
      <c r="AI224" s="502"/>
      <c r="AJ224" s="502"/>
      <c r="AK224" s="502"/>
      <c r="AL224" s="502"/>
      <c r="AM224" s="511">
        <v>0</v>
      </c>
      <c r="AN224" s="511">
        <v>0</v>
      </c>
      <c r="AO224" s="502">
        <v>0</v>
      </c>
      <c r="AP224" s="502">
        <v>0</v>
      </c>
      <c r="AQ224" s="502">
        <v>0</v>
      </c>
      <c r="AR224" s="502">
        <v>0</v>
      </c>
      <c r="AS224" s="502">
        <v>0</v>
      </c>
      <c r="AT224" s="502">
        <v>0</v>
      </c>
      <c r="AU224" s="503">
        <f t="shared" si="9"/>
        <v>0</v>
      </c>
      <c r="AV224" s="503">
        <f t="shared" si="10"/>
        <v>0</v>
      </c>
      <c r="AW224" s="503">
        <f t="shared" si="11"/>
        <v>0</v>
      </c>
      <c r="AY224" s="475"/>
      <c r="AZ224" s="475"/>
    </row>
    <row r="225" spans="2:52" s="512" customFormat="1" x14ac:dyDescent="0.2">
      <c r="B225" s="515"/>
      <c r="C225" s="515"/>
      <c r="D225" s="515"/>
      <c r="E225" s="515"/>
      <c r="F225" s="515"/>
      <c r="G225" s="475"/>
      <c r="H225" s="483" t="s">
        <v>452</v>
      </c>
      <c r="I225" s="513">
        <v>43379.988518518519</v>
      </c>
      <c r="J225" s="483" t="s">
        <v>2</v>
      </c>
      <c r="K225" s="509">
        <v>1</v>
      </c>
      <c r="M225" s="477"/>
      <c r="N225" s="510" t="s">
        <v>343</v>
      </c>
      <c r="O225" s="510">
        <v>343</v>
      </c>
      <c r="P225" s="510" t="s">
        <v>590</v>
      </c>
      <c r="Q225" s="503">
        <v>0</v>
      </c>
      <c r="R225" s="503">
        <v>0</v>
      </c>
      <c r="S225" s="503">
        <v>0</v>
      </c>
      <c r="T225" s="503">
        <v>0</v>
      </c>
      <c r="U225" s="502"/>
      <c r="V225" s="502"/>
      <c r="W225" s="511">
        <v>0</v>
      </c>
      <c r="X225" s="502">
        <v>0</v>
      </c>
      <c r="Y225" s="502">
        <v>0</v>
      </c>
      <c r="Z225" s="502">
        <v>0</v>
      </c>
      <c r="AA225" s="502">
        <v>0</v>
      </c>
      <c r="AB225" s="502">
        <v>0</v>
      </c>
      <c r="AC225" s="502">
        <v>0</v>
      </c>
      <c r="AD225" s="502">
        <v>0</v>
      </c>
      <c r="AE225" s="502">
        <v>0</v>
      </c>
      <c r="AF225" s="502">
        <v>0</v>
      </c>
      <c r="AG225" s="502">
        <v>0</v>
      </c>
      <c r="AH225" s="502">
        <v>0</v>
      </c>
      <c r="AI225" s="502"/>
      <c r="AJ225" s="502"/>
      <c r="AK225" s="502"/>
      <c r="AL225" s="502"/>
      <c r="AM225" s="511">
        <v>0</v>
      </c>
      <c r="AN225" s="511">
        <v>0</v>
      </c>
      <c r="AO225" s="502">
        <v>0</v>
      </c>
      <c r="AP225" s="502">
        <v>0</v>
      </c>
      <c r="AQ225" s="502">
        <v>0</v>
      </c>
      <c r="AR225" s="502">
        <v>0</v>
      </c>
      <c r="AS225" s="502">
        <v>0</v>
      </c>
      <c r="AT225" s="502">
        <v>0</v>
      </c>
      <c r="AU225" s="503">
        <f t="shared" si="9"/>
        <v>0</v>
      </c>
      <c r="AV225" s="503">
        <f t="shared" si="10"/>
        <v>0</v>
      </c>
      <c r="AW225" s="503">
        <f t="shared" si="11"/>
        <v>0</v>
      </c>
      <c r="AY225" s="475"/>
      <c r="AZ225" s="475"/>
    </row>
    <row r="226" spans="2:52" s="512" customFormat="1" x14ac:dyDescent="0.2">
      <c r="B226" s="515"/>
      <c r="C226" s="515"/>
      <c r="D226" s="515"/>
      <c r="E226" s="515"/>
      <c r="F226" s="515"/>
      <c r="G226" s="475"/>
      <c r="H226" s="483"/>
      <c r="I226" s="513">
        <v>43379.998842592591</v>
      </c>
      <c r="J226" s="483" t="s">
        <v>2</v>
      </c>
      <c r="K226" s="509">
        <v>1</v>
      </c>
      <c r="M226" s="477"/>
      <c r="N226" s="510" t="s">
        <v>343</v>
      </c>
      <c r="O226" s="510">
        <v>391</v>
      </c>
      <c r="P226" s="510" t="s">
        <v>592</v>
      </c>
      <c r="Q226" s="503">
        <v>0</v>
      </c>
      <c r="R226" s="503">
        <v>0</v>
      </c>
      <c r="S226" s="503">
        <v>0</v>
      </c>
      <c r="T226" s="503">
        <v>0</v>
      </c>
      <c r="U226" s="502"/>
      <c r="V226" s="502"/>
      <c r="W226" s="511">
        <v>0</v>
      </c>
      <c r="X226" s="502">
        <v>0</v>
      </c>
      <c r="Y226" s="502">
        <v>0</v>
      </c>
      <c r="Z226" s="502">
        <v>0</v>
      </c>
      <c r="AA226" s="502">
        <v>0</v>
      </c>
      <c r="AB226" s="502">
        <v>0</v>
      </c>
      <c r="AC226" s="502">
        <v>0</v>
      </c>
      <c r="AD226" s="502">
        <v>0</v>
      </c>
      <c r="AE226" s="502">
        <v>0</v>
      </c>
      <c r="AF226" s="502">
        <v>0</v>
      </c>
      <c r="AG226" s="502">
        <v>0</v>
      </c>
      <c r="AH226" s="502">
        <v>0</v>
      </c>
      <c r="AI226" s="502"/>
      <c r="AJ226" s="502"/>
      <c r="AK226" s="502"/>
      <c r="AL226" s="502"/>
      <c r="AM226" s="511">
        <v>0</v>
      </c>
      <c r="AN226" s="511">
        <v>0</v>
      </c>
      <c r="AO226" s="502">
        <v>0</v>
      </c>
      <c r="AP226" s="502">
        <v>0</v>
      </c>
      <c r="AQ226" s="502">
        <v>0</v>
      </c>
      <c r="AR226" s="502">
        <v>0</v>
      </c>
      <c r="AS226" s="502">
        <v>0</v>
      </c>
      <c r="AT226" s="502">
        <v>0</v>
      </c>
      <c r="AU226" s="503">
        <f t="shared" si="9"/>
        <v>0</v>
      </c>
      <c r="AV226" s="503">
        <f t="shared" si="10"/>
        <v>0</v>
      </c>
      <c r="AW226" s="503">
        <f t="shared" si="11"/>
        <v>0</v>
      </c>
      <c r="AY226" s="475"/>
      <c r="AZ226" s="475"/>
    </row>
    <row r="227" spans="2:52" s="512" customFormat="1" x14ac:dyDescent="0.2">
      <c r="B227" s="515"/>
      <c r="C227" s="515"/>
      <c r="D227" s="515"/>
      <c r="E227" s="515"/>
      <c r="F227" s="515"/>
      <c r="G227" s="475"/>
      <c r="H227" s="483"/>
      <c r="I227" s="513">
        <v>43380.014270833337</v>
      </c>
      <c r="J227" s="483" t="s">
        <v>2</v>
      </c>
      <c r="K227" s="509">
        <v>1</v>
      </c>
      <c r="M227" s="477"/>
      <c r="N227" s="510" t="s">
        <v>343</v>
      </c>
      <c r="O227" s="510">
        <v>406</v>
      </c>
      <c r="P227" s="510" t="s">
        <v>594</v>
      </c>
      <c r="Q227" s="503">
        <v>0</v>
      </c>
      <c r="R227" s="503">
        <v>0</v>
      </c>
      <c r="S227" s="503">
        <v>0</v>
      </c>
      <c r="T227" s="503">
        <v>0</v>
      </c>
      <c r="U227" s="502"/>
      <c r="V227" s="502"/>
      <c r="W227" s="511">
        <v>0</v>
      </c>
      <c r="X227" s="502">
        <v>0</v>
      </c>
      <c r="Y227" s="502">
        <v>0</v>
      </c>
      <c r="Z227" s="502">
        <v>0</v>
      </c>
      <c r="AA227" s="502">
        <v>0</v>
      </c>
      <c r="AB227" s="502">
        <v>0</v>
      </c>
      <c r="AC227" s="502">
        <v>0</v>
      </c>
      <c r="AD227" s="502">
        <v>0</v>
      </c>
      <c r="AE227" s="502">
        <v>0</v>
      </c>
      <c r="AF227" s="502">
        <v>0</v>
      </c>
      <c r="AG227" s="502">
        <v>0</v>
      </c>
      <c r="AH227" s="502">
        <v>0</v>
      </c>
      <c r="AI227" s="502"/>
      <c r="AJ227" s="502"/>
      <c r="AK227" s="502"/>
      <c r="AL227" s="502"/>
      <c r="AM227" s="511">
        <v>0</v>
      </c>
      <c r="AN227" s="511">
        <v>0</v>
      </c>
      <c r="AO227" s="502">
        <v>0</v>
      </c>
      <c r="AP227" s="502">
        <v>0</v>
      </c>
      <c r="AQ227" s="502">
        <v>0</v>
      </c>
      <c r="AR227" s="502">
        <v>0</v>
      </c>
      <c r="AS227" s="502">
        <v>0</v>
      </c>
      <c r="AT227" s="502">
        <v>0</v>
      </c>
      <c r="AU227" s="503">
        <f t="shared" si="9"/>
        <v>0</v>
      </c>
      <c r="AV227" s="503">
        <f t="shared" si="10"/>
        <v>0</v>
      </c>
      <c r="AW227" s="503">
        <f t="shared" si="11"/>
        <v>0</v>
      </c>
      <c r="AY227" s="475"/>
      <c r="AZ227" s="475"/>
    </row>
    <row r="228" spans="2:52" s="512" customFormat="1" x14ac:dyDescent="0.2">
      <c r="B228" s="515"/>
      <c r="C228" s="515"/>
      <c r="D228" s="515"/>
      <c r="E228" s="515"/>
      <c r="F228" s="515"/>
      <c r="G228" s="475"/>
      <c r="H228" s="483" t="s">
        <v>733</v>
      </c>
      <c r="I228" s="513">
        <v>43381.678912037038</v>
      </c>
      <c r="J228" s="483" t="s">
        <v>1</v>
      </c>
      <c r="K228" s="509">
        <v>1</v>
      </c>
      <c r="M228" s="477"/>
      <c r="N228" s="510" t="s">
        <v>343</v>
      </c>
      <c r="O228" s="510">
        <v>401</v>
      </c>
      <c r="P228" s="510" t="s">
        <v>596</v>
      </c>
      <c r="Q228" s="503">
        <v>0</v>
      </c>
      <c r="R228" s="503">
        <v>0</v>
      </c>
      <c r="S228" s="503">
        <v>0</v>
      </c>
      <c r="T228" s="503">
        <v>0</v>
      </c>
      <c r="U228" s="502"/>
      <c r="V228" s="502"/>
      <c r="W228" s="511">
        <v>0</v>
      </c>
      <c r="X228" s="502">
        <v>0</v>
      </c>
      <c r="Y228" s="502">
        <v>0</v>
      </c>
      <c r="Z228" s="502">
        <v>0</v>
      </c>
      <c r="AA228" s="502">
        <v>0</v>
      </c>
      <c r="AB228" s="502">
        <v>0</v>
      </c>
      <c r="AC228" s="502">
        <v>0</v>
      </c>
      <c r="AD228" s="502">
        <v>0</v>
      </c>
      <c r="AE228" s="502">
        <v>0</v>
      </c>
      <c r="AF228" s="502">
        <v>0</v>
      </c>
      <c r="AG228" s="502">
        <v>0</v>
      </c>
      <c r="AH228" s="502">
        <v>0</v>
      </c>
      <c r="AI228" s="502"/>
      <c r="AJ228" s="502"/>
      <c r="AK228" s="502"/>
      <c r="AL228" s="502"/>
      <c r="AM228" s="511">
        <v>0</v>
      </c>
      <c r="AN228" s="511">
        <v>0</v>
      </c>
      <c r="AO228" s="502">
        <v>0</v>
      </c>
      <c r="AP228" s="502">
        <v>0</v>
      </c>
      <c r="AQ228" s="502">
        <v>0</v>
      </c>
      <c r="AR228" s="502">
        <v>0</v>
      </c>
      <c r="AS228" s="502">
        <v>0</v>
      </c>
      <c r="AT228" s="502">
        <v>0</v>
      </c>
      <c r="AU228" s="503">
        <f t="shared" si="9"/>
        <v>0</v>
      </c>
      <c r="AV228" s="503">
        <f t="shared" si="10"/>
        <v>0</v>
      </c>
      <c r="AW228" s="503">
        <f t="shared" si="11"/>
        <v>0</v>
      </c>
      <c r="AY228" s="475"/>
      <c r="AZ228" s="475"/>
    </row>
    <row r="229" spans="2:52" s="512" customFormat="1" x14ac:dyDescent="0.2">
      <c r="B229" s="515"/>
      <c r="C229" s="515"/>
      <c r="D229" s="515"/>
      <c r="E229" s="515"/>
      <c r="F229" s="515"/>
      <c r="G229" s="475"/>
      <c r="H229" s="483" t="s">
        <v>734</v>
      </c>
      <c r="I229" s="513">
        <v>43382.076747685183</v>
      </c>
      <c r="J229" s="483" t="s">
        <v>2</v>
      </c>
      <c r="K229" s="509">
        <v>1</v>
      </c>
      <c r="M229" s="477"/>
      <c r="N229" s="510" t="s">
        <v>343</v>
      </c>
      <c r="O229" s="510">
        <v>419</v>
      </c>
      <c r="P229" s="510" t="s">
        <v>597</v>
      </c>
      <c r="Q229" s="503">
        <v>0</v>
      </c>
      <c r="R229" s="503">
        <v>0</v>
      </c>
      <c r="S229" s="503">
        <v>0</v>
      </c>
      <c r="T229" s="503">
        <v>0</v>
      </c>
      <c r="U229" s="502"/>
      <c r="V229" s="502"/>
      <c r="W229" s="511">
        <v>0</v>
      </c>
      <c r="X229" s="502">
        <v>0</v>
      </c>
      <c r="Y229" s="502">
        <v>0</v>
      </c>
      <c r="Z229" s="502">
        <v>0</v>
      </c>
      <c r="AA229" s="502">
        <v>0</v>
      </c>
      <c r="AB229" s="502">
        <v>0</v>
      </c>
      <c r="AC229" s="502">
        <v>0</v>
      </c>
      <c r="AD229" s="502">
        <v>0</v>
      </c>
      <c r="AE229" s="502">
        <v>0</v>
      </c>
      <c r="AF229" s="502">
        <v>0</v>
      </c>
      <c r="AG229" s="502">
        <v>0</v>
      </c>
      <c r="AH229" s="502">
        <v>0</v>
      </c>
      <c r="AI229" s="502"/>
      <c r="AJ229" s="502"/>
      <c r="AK229" s="502"/>
      <c r="AL229" s="502"/>
      <c r="AM229" s="511">
        <v>0</v>
      </c>
      <c r="AN229" s="511">
        <v>0</v>
      </c>
      <c r="AO229" s="502">
        <v>0</v>
      </c>
      <c r="AP229" s="502">
        <v>0</v>
      </c>
      <c r="AQ229" s="502">
        <v>0</v>
      </c>
      <c r="AR229" s="502">
        <v>0</v>
      </c>
      <c r="AS229" s="502">
        <v>0</v>
      </c>
      <c r="AT229" s="502">
        <v>0</v>
      </c>
      <c r="AU229" s="503">
        <f t="shared" si="9"/>
        <v>0</v>
      </c>
      <c r="AV229" s="503">
        <f t="shared" si="10"/>
        <v>0</v>
      </c>
      <c r="AW229" s="503">
        <f t="shared" si="11"/>
        <v>0</v>
      </c>
      <c r="AY229" s="475"/>
      <c r="AZ229" s="475"/>
    </row>
    <row r="230" spans="2:52" s="512" customFormat="1" x14ac:dyDescent="0.2">
      <c r="B230" s="515"/>
      <c r="C230" s="515"/>
      <c r="D230" s="515"/>
      <c r="E230" s="515"/>
      <c r="F230" s="515"/>
      <c r="G230" s="475"/>
      <c r="H230" s="483"/>
      <c r="I230" s="513">
        <v>43393.923819444448</v>
      </c>
      <c r="J230" s="483" t="s">
        <v>2</v>
      </c>
      <c r="K230" s="509">
        <v>1</v>
      </c>
      <c r="M230" s="477"/>
      <c r="N230" s="510" t="s">
        <v>343</v>
      </c>
      <c r="O230" s="510">
        <v>392</v>
      </c>
      <c r="P230" s="510" t="s">
        <v>605</v>
      </c>
      <c r="Q230" s="503">
        <v>0</v>
      </c>
      <c r="R230" s="503">
        <v>0</v>
      </c>
      <c r="S230" s="503">
        <v>0</v>
      </c>
      <c r="T230" s="503">
        <v>0</v>
      </c>
      <c r="U230" s="502"/>
      <c r="V230" s="502"/>
      <c r="W230" s="511">
        <v>0</v>
      </c>
      <c r="X230" s="502">
        <v>0</v>
      </c>
      <c r="Y230" s="502">
        <v>0</v>
      </c>
      <c r="Z230" s="502">
        <v>0</v>
      </c>
      <c r="AA230" s="502">
        <v>0</v>
      </c>
      <c r="AB230" s="502">
        <v>0</v>
      </c>
      <c r="AC230" s="502">
        <v>0</v>
      </c>
      <c r="AD230" s="502">
        <v>0</v>
      </c>
      <c r="AE230" s="502">
        <v>0</v>
      </c>
      <c r="AF230" s="502">
        <v>0</v>
      </c>
      <c r="AG230" s="502">
        <v>0</v>
      </c>
      <c r="AH230" s="502">
        <v>0</v>
      </c>
      <c r="AI230" s="502"/>
      <c r="AJ230" s="502"/>
      <c r="AK230" s="502"/>
      <c r="AL230" s="502"/>
      <c r="AM230" s="511">
        <v>0</v>
      </c>
      <c r="AN230" s="511">
        <v>0</v>
      </c>
      <c r="AO230" s="502">
        <v>0</v>
      </c>
      <c r="AP230" s="502">
        <v>0</v>
      </c>
      <c r="AQ230" s="502">
        <v>0</v>
      </c>
      <c r="AR230" s="502">
        <v>0</v>
      </c>
      <c r="AS230" s="502">
        <v>0</v>
      </c>
      <c r="AT230" s="502">
        <v>0</v>
      </c>
      <c r="AU230" s="503">
        <f t="shared" si="9"/>
        <v>0</v>
      </c>
      <c r="AV230" s="503">
        <f t="shared" si="10"/>
        <v>0</v>
      </c>
      <c r="AW230" s="503">
        <f t="shared" si="11"/>
        <v>0</v>
      </c>
      <c r="AY230" s="475"/>
      <c r="AZ230" s="475"/>
    </row>
    <row r="231" spans="2:52" s="512" customFormat="1" x14ac:dyDescent="0.2">
      <c r="B231" s="515"/>
      <c r="C231" s="515"/>
      <c r="D231" s="515"/>
      <c r="E231" s="515"/>
      <c r="F231" s="515"/>
      <c r="G231" s="475"/>
      <c r="H231" s="483" t="s">
        <v>735</v>
      </c>
      <c r="I231" s="513">
        <v>43382.895648148151</v>
      </c>
      <c r="J231" s="483" t="s">
        <v>1</v>
      </c>
      <c r="K231" s="509">
        <v>1</v>
      </c>
      <c r="M231" s="477"/>
      <c r="N231" s="510" t="s">
        <v>63</v>
      </c>
      <c r="O231" s="510">
        <v>430</v>
      </c>
      <c r="P231" s="510" t="s">
        <v>606</v>
      </c>
      <c r="Q231" s="503">
        <v>0</v>
      </c>
      <c r="R231" s="503">
        <v>0</v>
      </c>
      <c r="S231" s="503">
        <v>0</v>
      </c>
      <c r="T231" s="503">
        <v>0</v>
      </c>
      <c r="U231" s="502"/>
      <c r="V231" s="502"/>
      <c r="W231" s="511">
        <v>0</v>
      </c>
      <c r="X231" s="502">
        <v>0</v>
      </c>
      <c r="Y231" s="502">
        <v>0</v>
      </c>
      <c r="Z231" s="502">
        <v>0</v>
      </c>
      <c r="AA231" s="502">
        <v>0</v>
      </c>
      <c r="AB231" s="502">
        <v>0</v>
      </c>
      <c r="AC231" s="502">
        <v>0</v>
      </c>
      <c r="AD231" s="502">
        <v>0</v>
      </c>
      <c r="AE231" s="502">
        <v>0</v>
      </c>
      <c r="AF231" s="502">
        <v>0</v>
      </c>
      <c r="AG231" s="502">
        <v>0</v>
      </c>
      <c r="AH231" s="502">
        <v>0</v>
      </c>
      <c r="AI231" s="502"/>
      <c r="AJ231" s="502"/>
      <c r="AK231" s="502"/>
      <c r="AL231" s="502"/>
      <c r="AM231" s="511">
        <v>0</v>
      </c>
      <c r="AN231" s="511">
        <v>0</v>
      </c>
      <c r="AO231" s="502">
        <v>0</v>
      </c>
      <c r="AP231" s="502">
        <v>0</v>
      </c>
      <c r="AQ231" s="502">
        <v>0</v>
      </c>
      <c r="AR231" s="502">
        <v>0</v>
      </c>
      <c r="AS231" s="502">
        <v>0</v>
      </c>
      <c r="AT231" s="502">
        <v>0</v>
      </c>
      <c r="AU231" s="503">
        <f t="shared" si="9"/>
        <v>0</v>
      </c>
      <c r="AV231" s="503">
        <f t="shared" si="10"/>
        <v>0</v>
      </c>
      <c r="AW231" s="503">
        <f t="shared" si="11"/>
        <v>0</v>
      </c>
      <c r="AY231" s="475"/>
      <c r="AZ231" s="475"/>
    </row>
    <row r="232" spans="2:52" s="512" customFormat="1" x14ac:dyDescent="0.2">
      <c r="B232" s="515"/>
      <c r="C232" s="515"/>
      <c r="D232" s="515"/>
      <c r="E232" s="515"/>
      <c r="F232" s="515"/>
      <c r="G232" s="475"/>
      <c r="H232" s="483" t="s">
        <v>638</v>
      </c>
      <c r="I232" s="513">
        <v>43382.94023148148</v>
      </c>
      <c r="J232" s="483" t="s">
        <v>2</v>
      </c>
      <c r="K232" s="509">
        <v>1</v>
      </c>
      <c r="M232" s="477"/>
      <c r="N232" s="510" t="s">
        <v>609</v>
      </c>
      <c r="O232" s="510">
        <v>435</v>
      </c>
      <c r="P232" s="510" t="s">
        <v>607</v>
      </c>
      <c r="Q232" s="503">
        <v>0</v>
      </c>
      <c r="R232" s="503">
        <v>0</v>
      </c>
      <c r="S232" s="503">
        <v>0</v>
      </c>
      <c r="T232" s="503">
        <v>0</v>
      </c>
      <c r="U232" s="502"/>
      <c r="V232" s="502"/>
      <c r="W232" s="511">
        <v>0</v>
      </c>
      <c r="X232" s="502">
        <v>0</v>
      </c>
      <c r="Y232" s="502">
        <v>0</v>
      </c>
      <c r="Z232" s="502">
        <v>0</v>
      </c>
      <c r="AA232" s="502">
        <v>0</v>
      </c>
      <c r="AB232" s="502">
        <v>0</v>
      </c>
      <c r="AC232" s="502">
        <v>0</v>
      </c>
      <c r="AD232" s="502">
        <v>0</v>
      </c>
      <c r="AE232" s="502">
        <v>0</v>
      </c>
      <c r="AF232" s="502">
        <v>0</v>
      </c>
      <c r="AG232" s="502">
        <v>0</v>
      </c>
      <c r="AH232" s="502">
        <v>0</v>
      </c>
      <c r="AI232" s="502"/>
      <c r="AJ232" s="502"/>
      <c r="AK232" s="502"/>
      <c r="AL232" s="502"/>
      <c r="AM232" s="511">
        <v>0</v>
      </c>
      <c r="AN232" s="511">
        <v>0</v>
      </c>
      <c r="AO232" s="502">
        <v>0</v>
      </c>
      <c r="AP232" s="502">
        <v>0</v>
      </c>
      <c r="AQ232" s="502">
        <v>0</v>
      </c>
      <c r="AR232" s="502">
        <v>0</v>
      </c>
      <c r="AS232" s="502">
        <v>0</v>
      </c>
      <c r="AT232" s="502">
        <v>0</v>
      </c>
      <c r="AU232" s="503">
        <f t="shared" si="9"/>
        <v>0</v>
      </c>
      <c r="AV232" s="503">
        <f t="shared" si="10"/>
        <v>0</v>
      </c>
      <c r="AW232" s="503">
        <f t="shared" si="11"/>
        <v>0</v>
      </c>
      <c r="AY232" s="475"/>
      <c r="AZ232" s="475"/>
    </row>
    <row r="233" spans="2:52" s="512" customFormat="1" x14ac:dyDescent="0.2">
      <c r="B233" s="515"/>
      <c r="C233" s="515"/>
      <c r="D233" s="515"/>
      <c r="E233" s="515"/>
      <c r="F233" s="515"/>
      <c r="G233" s="475"/>
      <c r="H233" s="483"/>
      <c r="I233" s="513">
        <v>43395.819988425923</v>
      </c>
      <c r="J233" s="483" t="s">
        <v>1</v>
      </c>
      <c r="K233" s="509">
        <v>1</v>
      </c>
      <c r="M233" s="477"/>
      <c r="N233" s="510" t="s">
        <v>71</v>
      </c>
      <c r="O233" s="510">
        <v>424</v>
      </c>
      <c r="P233" s="510" t="s">
        <v>604</v>
      </c>
      <c r="Q233" s="503">
        <v>0</v>
      </c>
      <c r="R233" s="503">
        <v>0</v>
      </c>
      <c r="S233" s="503">
        <v>0</v>
      </c>
      <c r="T233" s="503">
        <v>0</v>
      </c>
      <c r="U233" s="502"/>
      <c r="V233" s="502"/>
      <c r="W233" s="511">
        <v>0</v>
      </c>
      <c r="X233" s="502">
        <v>0</v>
      </c>
      <c r="Y233" s="502">
        <v>0</v>
      </c>
      <c r="Z233" s="502">
        <v>0</v>
      </c>
      <c r="AA233" s="502">
        <v>0</v>
      </c>
      <c r="AB233" s="502">
        <v>0</v>
      </c>
      <c r="AC233" s="502">
        <v>0</v>
      </c>
      <c r="AD233" s="502">
        <v>0</v>
      </c>
      <c r="AE233" s="502">
        <v>0</v>
      </c>
      <c r="AF233" s="502">
        <v>0</v>
      </c>
      <c r="AG233" s="502">
        <v>0</v>
      </c>
      <c r="AH233" s="502">
        <v>0</v>
      </c>
      <c r="AI233" s="502"/>
      <c r="AJ233" s="502"/>
      <c r="AK233" s="502"/>
      <c r="AL233" s="502"/>
      <c r="AM233" s="511">
        <v>0</v>
      </c>
      <c r="AN233" s="511">
        <v>0</v>
      </c>
      <c r="AO233" s="502">
        <v>0</v>
      </c>
      <c r="AP233" s="502">
        <v>0</v>
      </c>
      <c r="AQ233" s="502">
        <v>0</v>
      </c>
      <c r="AR233" s="502">
        <v>0</v>
      </c>
      <c r="AS233" s="502">
        <v>0</v>
      </c>
      <c r="AT233" s="502">
        <v>0</v>
      </c>
      <c r="AU233" s="503">
        <f t="shared" si="9"/>
        <v>0</v>
      </c>
      <c r="AV233" s="503">
        <f t="shared" si="10"/>
        <v>0</v>
      </c>
      <c r="AW233" s="503">
        <f t="shared" si="11"/>
        <v>0</v>
      </c>
      <c r="AY233" s="475"/>
      <c r="AZ233" s="475"/>
    </row>
    <row r="234" spans="2:52" s="512" customFormat="1" x14ac:dyDescent="0.25">
      <c r="B234" s="515"/>
      <c r="C234" s="515"/>
      <c r="D234" s="515"/>
      <c r="E234" s="515"/>
      <c r="F234" s="515"/>
      <c r="G234" s="475"/>
      <c r="H234" s="483"/>
      <c r="I234" s="513">
        <v>43397.932349537034</v>
      </c>
      <c r="J234" s="483" t="s">
        <v>2</v>
      </c>
      <c r="K234" s="509">
        <v>1</v>
      </c>
      <c r="N234" s="510" t="s">
        <v>71</v>
      </c>
      <c r="O234" s="510">
        <v>425</v>
      </c>
      <c r="P234" s="510" t="s">
        <v>603</v>
      </c>
      <c r="Q234" s="503">
        <v>0</v>
      </c>
      <c r="R234" s="503">
        <v>0</v>
      </c>
      <c r="S234" s="503">
        <v>0</v>
      </c>
      <c r="T234" s="503">
        <v>0</v>
      </c>
      <c r="U234" s="502"/>
      <c r="V234" s="502"/>
      <c r="W234" s="511">
        <v>0</v>
      </c>
      <c r="X234" s="502">
        <v>0</v>
      </c>
      <c r="Y234" s="502">
        <v>0</v>
      </c>
      <c r="Z234" s="502">
        <v>0</v>
      </c>
      <c r="AA234" s="502">
        <v>0</v>
      </c>
      <c r="AB234" s="502">
        <v>0</v>
      </c>
      <c r="AC234" s="502">
        <v>0</v>
      </c>
      <c r="AD234" s="502">
        <v>0</v>
      </c>
      <c r="AE234" s="502">
        <v>0</v>
      </c>
      <c r="AF234" s="502">
        <v>0</v>
      </c>
      <c r="AG234" s="502">
        <v>0</v>
      </c>
      <c r="AH234" s="502">
        <v>0</v>
      </c>
      <c r="AI234" s="502"/>
      <c r="AJ234" s="502"/>
      <c r="AK234" s="502"/>
      <c r="AL234" s="502"/>
      <c r="AM234" s="511">
        <v>0</v>
      </c>
      <c r="AN234" s="511">
        <v>0</v>
      </c>
      <c r="AO234" s="502">
        <v>0</v>
      </c>
      <c r="AP234" s="502">
        <v>0</v>
      </c>
      <c r="AQ234" s="502">
        <v>0</v>
      </c>
      <c r="AR234" s="502">
        <v>0</v>
      </c>
      <c r="AS234" s="502">
        <v>0</v>
      </c>
      <c r="AT234" s="502">
        <v>0</v>
      </c>
      <c r="AU234" s="503">
        <f t="shared" si="9"/>
        <v>0</v>
      </c>
      <c r="AV234" s="503">
        <f t="shared" si="10"/>
        <v>0</v>
      </c>
      <c r="AW234" s="503">
        <f t="shared" si="11"/>
        <v>0</v>
      </c>
      <c r="AY234" s="475"/>
      <c r="AZ234" s="475"/>
    </row>
    <row r="235" spans="2:52" s="512" customFormat="1" x14ac:dyDescent="0.25">
      <c r="B235" s="515"/>
      <c r="C235" s="515"/>
      <c r="D235" s="515"/>
      <c r="E235" s="515"/>
      <c r="F235" s="515"/>
      <c r="G235" s="475"/>
      <c r="H235" s="483"/>
      <c r="I235" s="513">
        <v>43400.763541666667</v>
      </c>
      <c r="J235" s="483" t="s">
        <v>2</v>
      </c>
      <c r="K235" s="509">
        <v>1</v>
      </c>
      <c r="N235" s="510" t="s">
        <v>610</v>
      </c>
      <c r="O235" s="510">
        <v>437</v>
      </c>
      <c r="P235" s="510" t="s">
        <v>602</v>
      </c>
      <c r="Q235" s="503">
        <v>0</v>
      </c>
      <c r="R235" s="503">
        <v>0</v>
      </c>
      <c r="S235" s="503">
        <v>0</v>
      </c>
      <c r="T235" s="503">
        <v>0</v>
      </c>
      <c r="U235" s="502"/>
      <c r="V235" s="502"/>
      <c r="W235" s="511">
        <v>0</v>
      </c>
      <c r="X235" s="502">
        <v>0</v>
      </c>
      <c r="Y235" s="502">
        <v>0</v>
      </c>
      <c r="Z235" s="502">
        <v>0</v>
      </c>
      <c r="AA235" s="502">
        <v>0</v>
      </c>
      <c r="AB235" s="502">
        <v>0</v>
      </c>
      <c r="AC235" s="502">
        <v>0</v>
      </c>
      <c r="AD235" s="502">
        <v>0</v>
      </c>
      <c r="AE235" s="502">
        <v>0</v>
      </c>
      <c r="AF235" s="502">
        <v>0</v>
      </c>
      <c r="AG235" s="502">
        <v>0</v>
      </c>
      <c r="AH235" s="502">
        <v>0</v>
      </c>
      <c r="AI235" s="502"/>
      <c r="AJ235" s="502"/>
      <c r="AK235" s="502"/>
      <c r="AL235" s="502"/>
      <c r="AM235" s="511">
        <v>0</v>
      </c>
      <c r="AN235" s="511">
        <v>0</v>
      </c>
      <c r="AO235" s="502">
        <v>0</v>
      </c>
      <c r="AP235" s="502">
        <v>0</v>
      </c>
      <c r="AQ235" s="502">
        <v>0</v>
      </c>
      <c r="AR235" s="502">
        <v>0</v>
      </c>
      <c r="AS235" s="502">
        <v>0</v>
      </c>
      <c r="AT235" s="502">
        <v>0</v>
      </c>
      <c r="AU235" s="503">
        <f t="shared" si="9"/>
        <v>0</v>
      </c>
      <c r="AV235" s="503">
        <f t="shared" si="10"/>
        <v>0</v>
      </c>
      <c r="AW235" s="503">
        <f t="shared" si="11"/>
        <v>0</v>
      </c>
      <c r="AY235" s="475"/>
      <c r="AZ235" s="475"/>
    </row>
    <row r="236" spans="2:52" s="512" customFormat="1" x14ac:dyDescent="0.25">
      <c r="B236" s="515"/>
      <c r="C236" s="515"/>
      <c r="D236" s="515"/>
      <c r="E236" s="515"/>
      <c r="F236" s="515"/>
      <c r="G236" s="475"/>
      <c r="H236" s="483" t="s">
        <v>736</v>
      </c>
      <c r="I236" s="513">
        <v>43383.790312500001</v>
      </c>
      <c r="J236" s="483" t="s">
        <v>2</v>
      </c>
      <c r="K236" s="509">
        <v>1</v>
      </c>
      <c r="N236" s="510" t="s">
        <v>75</v>
      </c>
      <c r="O236" s="510">
        <v>431</v>
      </c>
      <c r="P236" s="510" t="s">
        <v>601</v>
      </c>
      <c r="Q236" s="503">
        <v>0</v>
      </c>
      <c r="R236" s="503">
        <v>0</v>
      </c>
      <c r="S236" s="503">
        <v>0</v>
      </c>
      <c r="T236" s="503">
        <v>0</v>
      </c>
      <c r="U236" s="502"/>
      <c r="V236" s="502"/>
      <c r="W236" s="511">
        <v>0</v>
      </c>
      <c r="X236" s="502">
        <v>0</v>
      </c>
      <c r="Y236" s="502">
        <v>0</v>
      </c>
      <c r="Z236" s="502">
        <v>0</v>
      </c>
      <c r="AA236" s="502">
        <v>0</v>
      </c>
      <c r="AB236" s="502">
        <v>0</v>
      </c>
      <c r="AC236" s="502">
        <v>0</v>
      </c>
      <c r="AD236" s="502">
        <v>0</v>
      </c>
      <c r="AE236" s="502">
        <v>0</v>
      </c>
      <c r="AF236" s="502">
        <v>0</v>
      </c>
      <c r="AG236" s="502">
        <v>0</v>
      </c>
      <c r="AH236" s="502">
        <v>0</v>
      </c>
      <c r="AI236" s="502"/>
      <c r="AJ236" s="502"/>
      <c r="AK236" s="502"/>
      <c r="AL236" s="502"/>
      <c r="AM236" s="511">
        <v>0</v>
      </c>
      <c r="AN236" s="511">
        <v>0</v>
      </c>
      <c r="AO236" s="502">
        <v>0</v>
      </c>
      <c r="AP236" s="502">
        <v>0</v>
      </c>
      <c r="AQ236" s="502">
        <v>0</v>
      </c>
      <c r="AR236" s="502">
        <v>0</v>
      </c>
      <c r="AS236" s="502">
        <v>0</v>
      </c>
      <c r="AT236" s="502">
        <v>0</v>
      </c>
      <c r="AU236" s="503">
        <f t="shared" si="9"/>
        <v>0</v>
      </c>
      <c r="AV236" s="503">
        <f t="shared" si="10"/>
        <v>0</v>
      </c>
      <c r="AW236" s="503">
        <f t="shared" si="11"/>
        <v>0</v>
      </c>
      <c r="AY236" s="475"/>
      <c r="AZ236" s="475"/>
    </row>
    <row r="237" spans="2:52" s="512" customFormat="1" x14ac:dyDescent="0.25">
      <c r="B237" s="515"/>
      <c r="C237" s="515"/>
      <c r="D237" s="515"/>
      <c r="E237" s="515"/>
      <c r="F237" s="515"/>
      <c r="G237" s="475"/>
      <c r="H237" s="483" t="s">
        <v>737</v>
      </c>
      <c r="I237" s="513">
        <v>43385.597037037034</v>
      </c>
      <c r="J237" s="483" t="s">
        <v>1</v>
      </c>
      <c r="K237" s="509">
        <v>1</v>
      </c>
      <c r="N237" s="510" t="s">
        <v>75</v>
      </c>
      <c r="O237" s="510">
        <v>433</v>
      </c>
      <c r="P237" s="510" t="s">
        <v>600</v>
      </c>
      <c r="Q237" s="503">
        <v>0</v>
      </c>
      <c r="R237" s="503">
        <v>0</v>
      </c>
      <c r="S237" s="503">
        <v>0</v>
      </c>
      <c r="T237" s="503">
        <v>0</v>
      </c>
      <c r="U237" s="502"/>
      <c r="V237" s="502"/>
      <c r="W237" s="511">
        <v>0</v>
      </c>
      <c r="X237" s="502">
        <v>0</v>
      </c>
      <c r="Y237" s="502">
        <v>0</v>
      </c>
      <c r="Z237" s="502">
        <v>0</v>
      </c>
      <c r="AA237" s="502">
        <v>0</v>
      </c>
      <c r="AB237" s="502">
        <v>0</v>
      </c>
      <c r="AC237" s="502">
        <v>0</v>
      </c>
      <c r="AD237" s="502">
        <v>0</v>
      </c>
      <c r="AE237" s="502">
        <v>0</v>
      </c>
      <c r="AF237" s="502">
        <v>0</v>
      </c>
      <c r="AG237" s="502">
        <v>0</v>
      </c>
      <c r="AH237" s="502">
        <v>0</v>
      </c>
      <c r="AI237" s="502"/>
      <c r="AJ237" s="502"/>
      <c r="AK237" s="502"/>
      <c r="AL237" s="502"/>
      <c r="AM237" s="511">
        <v>0</v>
      </c>
      <c r="AN237" s="511">
        <v>0</v>
      </c>
      <c r="AO237" s="502">
        <v>0</v>
      </c>
      <c r="AP237" s="502">
        <v>0</v>
      </c>
      <c r="AQ237" s="502">
        <v>0</v>
      </c>
      <c r="AR237" s="502">
        <v>0</v>
      </c>
      <c r="AS237" s="502">
        <v>0</v>
      </c>
      <c r="AT237" s="502">
        <v>0</v>
      </c>
      <c r="AU237" s="503">
        <f t="shared" si="9"/>
        <v>0</v>
      </c>
      <c r="AV237" s="503">
        <f t="shared" si="10"/>
        <v>0</v>
      </c>
      <c r="AW237" s="503">
        <f t="shared" si="11"/>
        <v>0</v>
      </c>
      <c r="AY237" s="475"/>
      <c r="AZ237" s="475"/>
    </row>
    <row r="238" spans="2:52" s="512" customFormat="1" x14ac:dyDescent="0.25">
      <c r="B238" s="515"/>
      <c r="C238" s="515"/>
      <c r="D238" s="515"/>
      <c r="E238" s="515"/>
      <c r="F238" s="515"/>
      <c r="G238" s="475"/>
      <c r="H238" s="483" t="s">
        <v>454</v>
      </c>
      <c r="I238" s="513">
        <v>43385.758900462963</v>
      </c>
      <c r="J238" s="483" t="s">
        <v>2</v>
      </c>
      <c r="K238" s="509">
        <v>1</v>
      </c>
      <c r="N238" s="510" t="s">
        <v>75</v>
      </c>
      <c r="O238" s="510">
        <v>432</v>
      </c>
      <c r="P238" s="510" t="s">
        <v>599</v>
      </c>
      <c r="Q238" s="503">
        <v>0</v>
      </c>
      <c r="R238" s="503">
        <v>0</v>
      </c>
      <c r="S238" s="503">
        <v>0</v>
      </c>
      <c r="T238" s="503">
        <v>0</v>
      </c>
      <c r="U238" s="502"/>
      <c r="V238" s="502"/>
      <c r="W238" s="511">
        <v>0</v>
      </c>
      <c r="X238" s="502">
        <v>0</v>
      </c>
      <c r="Y238" s="502">
        <v>0</v>
      </c>
      <c r="Z238" s="502">
        <v>0</v>
      </c>
      <c r="AA238" s="502">
        <v>0</v>
      </c>
      <c r="AB238" s="502">
        <v>0</v>
      </c>
      <c r="AC238" s="502">
        <v>0</v>
      </c>
      <c r="AD238" s="502">
        <v>0</v>
      </c>
      <c r="AE238" s="502">
        <v>0</v>
      </c>
      <c r="AF238" s="502">
        <v>0</v>
      </c>
      <c r="AG238" s="502">
        <v>0</v>
      </c>
      <c r="AH238" s="502">
        <v>0</v>
      </c>
      <c r="AI238" s="502"/>
      <c r="AJ238" s="502"/>
      <c r="AK238" s="502"/>
      <c r="AL238" s="502"/>
      <c r="AM238" s="511">
        <v>0</v>
      </c>
      <c r="AN238" s="511">
        <v>0</v>
      </c>
      <c r="AO238" s="502">
        <v>0</v>
      </c>
      <c r="AP238" s="502">
        <v>0</v>
      </c>
      <c r="AQ238" s="502">
        <v>0</v>
      </c>
      <c r="AR238" s="502">
        <v>0</v>
      </c>
      <c r="AS238" s="502">
        <v>0</v>
      </c>
      <c r="AT238" s="502">
        <v>0</v>
      </c>
      <c r="AU238" s="503">
        <f t="shared" si="9"/>
        <v>0</v>
      </c>
      <c r="AV238" s="503">
        <f t="shared" si="10"/>
        <v>0</v>
      </c>
      <c r="AW238" s="503">
        <f t="shared" si="11"/>
        <v>0</v>
      </c>
      <c r="AY238" s="475"/>
      <c r="AZ238" s="475"/>
    </row>
    <row r="239" spans="2:52" s="512" customFormat="1" x14ac:dyDescent="0.2">
      <c r="B239" s="515"/>
      <c r="C239" s="515"/>
      <c r="D239" s="515"/>
      <c r="E239" s="515"/>
      <c r="F239" s="515"/>
      <c r="G239" s="475"/>
      <c r="H239" s="483"/>
      <c r="I239" s="513">
        <v>43385.784513888888</v>
      </c>
      <c r="J239" s="483" t="s">
        <v>2</v>
      </c>
      <c r="K239" s="509">
        <v>1</v>
      </c>
      <c r="M239" s="477"/>
      <c r="N239" s="510" t="s">
        <v>611</v>
      </c>
      <c r="O239" s="510">
        <v>429</v>
      </c>
      <c r="P239" s="510" t="s">
        <v>598</v>
      </c>
      <c r="Q239" s="503">
        <v>0</v>
      </c>
      <c r="R239" s="503">
        <v>0</v>
      </c>
      <c r="S239" s="503">
        <v>0</v>
      </c>
      <c r="T239" s="503">
        <v>0</v>
      </c>
      <c r="U239" s="502"/>
      <c r="V239" s="502"/>
      <c r="W239" s="511">
        <v>0</v>
      </c>
      <c r="X239" s="502">
        <v>0</v>
      </c>
      <c r="Y239" s="502">
        <v>0</v>
      </c>
      <c r="Z239" s="502">
        <v>0</v>
      </c>
      <c r="AA239" s="502">
        <v>0</v>
      </c>
      <c r="AB239" s="502">
        <v>0</v>
      </c>
      <c r="AC239" s="502">
        <v>0</v>
      </c>
      <c r="AD239" s="502">
        <v>0</v>
      </c>
      <c r="AE239" s="502">
        <v>0</v>
      </c>
      <c r="AF239" s="502">
        <v>0</v>
      </c>
      <c r="AG239" s="502">
        <v>0</v>
      </c>
      <c r="AH239" s="502">
        <v>0</v>
      </c>
      <c r="AI239" s="502"/>
      <c r="AJ239" s="502"/>
      <c r="AK239" s="502"/>
      <c r="AL239" s="502"/>
      <c r="AM239" s="511">
        <v>0</v>
      </c>
      <c r="AN239" s="511">
        <v>0</v>
      </c>
      <c r="AO239" s="502">
        <v>0</v>
      </c>
      <c r="AP239" s="502">
        <v>0</v>
      </c>
      <c r="AQ239" s="502">
        <v>0</v>
      </c>
      <c r="AR239" s="502">
        <v>0</v>
      </c>
      <c r="AS239" s="502">
        <v>0</v>
      </c>
      <c r="AT239" s="502">
        <v>0</v>
      </c>
      <c r="AU239" s="503">
        <f t="shared" si="9"/>
        <v>0</v>
      </c>
      <c r="AV239" s="503">
        <f t="shared" si="10"/>
        <v>0</v>
      </c>
      <c r="AW239" s="503">
        <f t="shared" si="11"/>
        <v>0</v>
      </c>
      <c r="AY239" s="475"/>
      <c r="AZ239" s="475"/>
    </row>
    <row r="240" spans="2:52" s="512" customFormat="1" x14ac:dyDescent="0.2">
      <c r="B240" s="515"/>
      <c r="C240" s="515"/>
      <c r="D240" s="515"/>
      <c r="E240" s="515"/>
      <c r="F240" s="515"/>
      <c r="G240" s="475"/>
      <c r="H240" s="483"/>
      <c r="I240" s="513">
        <v>43394.778900462959</v>
      </c>
      <c r="J240" s="483" t="s">
        <v>2</v>
      </c>
      <c r="K240" s="509">
        <v>1</v>
      </c>
      <c r="M240" s="477"/>
      <c r="N240" s="510" t="s">
        <v>131</v>
      </c>
      <c r="O240" s="510">
        <v>428</v>
      </c>
      <c r="P240" s="510" t="s">
        <v>577</v>
      </c>
      <c r="Q240" s="503">
        <v>0</v>
      </c>
      <c r="R240" s="503">
        <v>0</v>
      </c>
      <c r="S240" s="503">
        <v>0</v>
      </c>
      <c r="T240" s="503">
        <v>0</v>
      </c>
      <c r="U240" s="502"/>
      <c r="V240" s="502"/>
      <c r="W240" s="511">
        <v>0</v>
      </c>
      <c r="X240" s="502">
        <v>0</v>
      </c>
      <c r="Y240" s="502">
        <v>0</v>
      </c>
      <c r="Z240" s="502">
        <v>0</v>
      </c>
      <c r="AA240" s="502">
        <v>0</v>
      </c>
      <c r="AB240" s="502">
        <v>0</v>
      </c>
      <c r="AC240" s="502">
        <v>0</v>
      </c>
      <c r="AD240" s="502">
        <v>0</v>
      </c>
      <c r="AE240" s="502">
        <v>0</v>
      </c>
      <c r="AF240" s="502">
        <v>0</v>
      </c>
      <c r="AG240" s="502">
        <v>0</v>
      </c>
      <c r="AH240" s="502">
        <v>0</v>
      </c>
      <c r="AI240" s="502"/>
      <c r="AJ240" s="502"/>
      <c r="AK240" s="502"/>
      <c r="AL240" s="502"/>
      <c r="AM240" s="511">
        <v>0</v>
      </c>
      <c r="AN240" s="511">
        <v>0</v>
      </c>
      <c r="AO240" s="502">
        <v>0</v>
      </c>
      <c r="AP240" s="502">
        <v>0</v>
      </c>
      <c r="AQ240" s="502">
        <v>0</v>
      </c>
      <c r="AR240" s="502">
        <v>0</v>
      </c>
      <c r="AS240" s="502">
        <v>0</v>
      </c>
      <c r="AT240" s="502">
        <v>0</v>
      </c>
      <c r="AU240" s="503">
        <f t="shared" si="9"/>
        <v>0</v>
      </c>
      <c r="AV240" s="503">
        <f t="shared" si="10"/>
        <v>0</v>
      </c>
      <c r="AW240" s="503">
        <f t="shared" si="11"/>
        <v>0</v>
      </c>
      <c r="AY240" s="475"/>
      <c r="AZ240" s="475"/>
    </row>
    <row r="241" spans="2:52" s="512" customFormat="1" x14ac:dyDescent="0.25">
      <c r="B241" s="515"/>
      <c r="C241" s="515"/>
      <c r="D241" s="515"/>
      <c r="E241" s="515"/>
      <c r="F241" s="515"/>
      <c r="G241" s="475"/>
      <c r="H241" s="483" t="s">
        <v>636</v>
      </c>
      <c r="I241" s="513">
        <v>43386.857314814813</v>
      </c>
      <c r="J241" s="483" t="s">
        <v>2</v>
      </c>
      <c r="K241" s="509">
        <v>1</v>
      </c>
      <c r="N241" s="510" t="s">
        <v>133</v>
      </c>
      <c r="O241" s="510">
        <v>441</v>
      </c>
      <c r="P241" s="510" t="s">
        <v>576</v>
      </c>
      <c r="Q241" s="503">
        <v>0</v>
      </c>
      <c r="R241" s="503">
        <v>0</v>
      </c>
      <c r="S241" s="503">
        <v>0</v>
      </c>
      <c r="T241" s="503">
        <v>0</v>
      </c>
      <c r="U241" s="502"/>
      <c r="V241" s="502"/>
      <c r="W241" s="511">
        <v>0</v>
      </c>
      <c r="X241" s="502">
        <v>0</v>
      </c>
      <c r="Y241" s="502">
        <v>0</v>
      </c>
      <c r="Z241" s="502">
        <v>0</v>
      </c>
      <c r="AA241" s="502">
        <v>0</v>
      </c>
      <c r="AB241" s="502">
        <v>0</v>
      </c>
      <c r="AC241" s="502">
        <v>0</v>
      </c>
      <c r="AD241" s="502">
        <v>0</v>
      </c>
      <c r="AE241" s="502">
        <v>0</v>
      </c>
      <c r="AF241" s="502">
        <v>0</v>
      </c>
      <c r="AG241" s="502">
        <v>0</v>
      </c>
      <c r="AH241" s="502">
        <v>0</v>
      </c>
      <c r="AI241" s="502"/>
      <c r="AJ241" s="502"/>
      <c r="AK241" s="502"/>
      <c r="AL241" s="502"/>
      <c r="AM241" s="511">
        <v>0</v>
      </c>
      <c r="AN241" s="511">
        <v>0</v>
      </c>
      <c r="AO241" s="502">
        <v>0</v>
      </c>
      <c r="AP241" s="502">
        <v>0</v>
      </c>
      <c r="AQ241" s="502">
        <v>0</v>
      </c>
      <c r="AR241" s="502">
        <v>0</v>
      </c>
      <c r="AS241" s="502">
        <v>0</v>
      </c>
      <c r="AT241" s="502">
        <v>0</v>
      </c>
      <c r="AU241" s="503">
        <f t="shared" si="9"/>
        <v>0</v>
      </c>
      <c r="AV241" s="503">
        <f t="shared" si="10"/>
        <v>0</v>
      </c>
      <c r="AW241" s="503">
        <f t="shared" si="11"/>
        <v>0</v>
      </c>
      <c r="AY241" s="475"/>
      <c r="AZ241" s="475"/>
    </row>
    <row r="242" spans="2:52" s="512" customFormat="1" x14ac:dyDescent="0.25">
      <c r="B242" s="515"/>
      <c r="C242" s="515"/>
      <c r="D242" s="515"/>
      <c r="E242" s="515"/>
      <c r="F242" s="515"/>
      <c r="G242" s="475"/>
      <c r="H242" s="483" t="s">
        <v>738</v>
      </c>
      <c r="I242" s="513">
        <v>43390.814895833333</v>
      </c>
      <c r="J242" s="483" t="s">
        <v>2</v>
      </c>
      <c r="K242" s="509">
        <v>1</v>
      </c>
      <c r="N242" s="510" t="s">
        <v>136</v>
      </c>
      <c r="O242" s="510">
        <v>427</v>
      </c>
      <c r="P242" s="510" t="s">
        <v>575</v>
      </c>
      <c r="Q242" s="503">
        <v>0</v>
      </c>
      <c r="R242" s="503">
        <v>0</v>
      </c>
      <c r="S242" s="503">
        <v>0</v>
      </c>
      <c r="T242" s="503">
        <v>0</v>
      </c>
      <c r="U242" s="502"/>
      <c r="V242" s="502"/>
      <c r="W242" s="511">
        <v>0</v>
      </c>
      <c r="X242" s="502">
        <v>0</v>
      </c>
      <c r="Y242" s="502">
        <v>0</v>
      </c>
      <c r="Z242" s="502">
        <v>0</v>
      </c>
      <c r="AA242" s="502">
        <v>0</v>
      </c>
      <c r="AB242" s="502">
        <v>0</v>
      </c>
      <c r="AC242" s="502">
        <v>0</v>
      </c>
      <c r="AD242" s="502">
        <v>0</v>
      </c>
      <c r="AE242" s="502">
        <v>0</v>
      </c>
      <c r="AF242" s="502">
        <v>0</v>
      </c>
      <c r="AG242" s="502">
        <v>0</v>
      </c>
      <c r="AH242" s="502">
        <v>0</v>
      </c>
      <c r="AI242" s="502"/>
      <c r="AJ242" s="502"/>
      <c r="AK242" s="502"/>
      <c r="AL242" s="502"/>
      <c r="AM242" s="511">
        <v>0</v>
      </c>
      <c r="AN242" s="511">
        <v>0</v>
      </c>
      <c r="AO242" s="502">
        <v>0</v>
      </c>
      <c r="AP242" s="502">
        <v>0</v>
      </c>
      <c r="AQ242" s="502">
        <v>0</v>
      </c>
      <c r="AR242" s="502">
        <v>0</v>
      </c>
      <c r="AS242" s="502">
        <v>0</v>
      </c>
      <c r="AT242" s="502">
        <v>0</v>
      </c>
      <c r="AU242" s="503">
        <f t="shared" si="9"/>
        <v>0</v>
      </c>
      <c r="AV242" s="503">
        <f t="shared" si="10"/>
        <v>0</v>
      </c>
      <c r="AW242" s="503">
        <f t="shared" si="11"/>
        <v>0</v>
      </c>
      <c r="AY242" s="475"/>
      <c r="AZ242" s="475"/>
    </row>
    <row r="243" spans="2:52" s="512" customFormat="1" x14ac:dyDescent="0.25">
      <c r="B243" s="515"/>
      <c r="C243" s="515"/>
      <c r="D243" s="515"/>
      <c r="E243" s="515"/>
      <c r="F243" s="515"/>
      <c r="G243" s="475"/>
      <c r="H243" s="483" t="s">
        <v>450</v>
      </c>
      <c r="I243" s="513">
        <v>43390.832384259258</v>
      </c>
      <c r="J243" s="483" t="s">
        <v>2</v>
      </c>
      <c r="K243" s="509">
        <v>1</v>
      </c>
      <c r="N243" s="510" t="s">
        <v>136</v>
      </c>
      <c r="O243" s="510">
        <v>426</v>
      </c>
      <c r="P243" s="510" t="s">
        <v>574</v>
      </c>
      <c r="Q243" s="503">
        <v>0</v>
      </c>
      <c r="R243" s="503">
        <v>0</v>
      </c>
      <c r="S243" s="503">
        <v>0</v>
      </c>
      <c r="T243" s="503">
        <v>0</v>
      </c>
      <c r="U243" s="502"/>
      <c r="V243" s="502"/>
      <c r="W243" s="511">
        <v>0</v>
      </c>
      <c r="X243" s="502">
        <v>0</v>
      </c>
      <c r="Y243" s="502">
        <v>0</v>
      </c>
      <c r="Z243" s="502">
        <v>0</v>
      </c>
      <c r="AA243" s="502">
        <v>0</v>
      </c>
      <c r="AB243" s="502">
        <v>0</v>
      </c>
      <c r="AC243" s="502">
        <v>0</v>
      </c>
      <c r="AD243" s="502">
        <v>0</v>
      </c>
      <c r="AE243" s="502">
        <v>0</v>
      </c>
      <c r="AF243" s="502">
        <v>0</v>
      </c>
      <c r="AG243" s="502">
        <v>0</v>
      </c>
      <c r="AH243" s="502">
        <v>0</v>
      </c>
      <c r="AI243" s="502"/>
      <c r="AJ243" s="502"/>
      <c r="AK243" s="502"/>
      <c r="AL243" s="502"/>
      <c r="AM243" s="511">
        <v>0</v>
      </c>
      <c r="AN243" s="511">
        <v>0</v>
      </c>
      <c r="AO243" s="502">
        <v>0</v>
      </c>
      <c r="AP243" s="502">
        <v>0</v>
      </c>
      <c r="AQ243" s="502">
        <v>0</v>
      </c>
      <c r="AR243" s="502">
        <v>0</v>
      </c>
      <c r="AS243" s="502">
        <v>0</v>
      </c>
      <c r="AT243" s="502">
        <v>0</v>
      </c>
      <c r="AU243" s="503">
        <f t="shared" si="9"/>
        <v>0</v>
      </c>
      <c r="AV243" s="503">
        <f t="shared" si="10"/>
        <v>0</v>
      </c>
      <c r="AW243" s="503">
        <f t="shared" si="11"/>
        <v>0</v>
      </c>
      <c r="AY243" s="475"/>
      <c r="AZ243" s="475"/>
    </row>
    <row r="244" spans="2:52" s="512" customFormat="1" x14ac:dyDescent="0.25">
      <c r="B244" s="515"/>
      <c r="C244" s="515"/>
      <c r="D244" s="515"/>
      <c r="E244" s="515"/>
      <c r="F244" s="515"/>
      <c r="G244" s="475"/>
      <c r="H244" s="483"/>
      <c r="I244" s="513">
        <v>43397.703368055554</v>
      </c>
      <c r="J244" s="483" t="s">
        <v>1</v>
      </c>
      <c r="K244" s="509">
        <v>1</v>
      </c>
      <c r="N244" s="510" t="s">
        <v>113</v>
      </c>
      <c r="O244" s="510">
        <v>518</v>
      </c>
      <c r="P244" s="510" t="s">
        <v>626</v>
      </c>
      <c r="Q244" s="503">
        <v>0</v>
      </c>
      <c r="R244" s="503">
        <v>0</v>
      </c>
      <c r="S244" s="503">
        <v>0</v>
      </c>
      <c r="T244" s="503">
        <v>0</v>
      </c>
      <c r="U244" s="503">
        <v>0</v>
      </c>
      <c r="V244" s="503">
        <v>0</v>
      </c>
      <c r="W244" s="511">
        <v>0</v>
      </c>
      <c r="X244" s="502">
        <v>0</v>
      </c>
      <c r="Y244" s="502">
        <v>0</v>
      </c>
      <c r="Z244" s="502">
        <v>0</v>
      </c>
      <c r="AA244" s="503">
        <v>0</v>
      </c>
      <c r="AB244" s="503">
        <v>0</v>
      </c>
      <c r="AC244" s="503">
        <v>0</v>
      </c>
      <c r="AD244" s="503">
        <v>0</v>
      </c>
      <c r="AE244" s="503">
        <v>0</v>
      </c>
      <c r="AF244" s="503">
        <v>0</v>
      </c>
      <c r="AG244" s="503">
        <v>0</v>
      </c>
      <c r="AH244" s="503">
        <v>0</v>
      </c>
      <c r="AI244" s="503">
        <v>0</v>
      </c>
      <c r="AJ244" s="503">
        <v>0</v>
      </c>
      <c r="AK244" s="503">
        <v>0</v>
      </c>
      <c r="AL244" s="503">
        <v>0</v>
      </c>
      <c r="AM244" s="511">
        <v>0</v>
      </c>
      <c r="AN244" s="511">
        <v>0</v>
      </c>
      <c r="AO244" s="502">
        <v>0</v>
      </c>
      <c r="AP244" s="502">
        <v>0</v>
      </c>
      <c r="AQ244" s="502">
        <v>0</v>
      </c>
      <c r="AR244" s="502">
        <v>0</v>
      </c>
      <c r="AS244" s="502">
        <v>0</v>
      </c>
      <c r="AT244" s="502">
        <v>0</v>
      </c>
      <c r="AU244" s="503">
        <f t="shared" si="9"/>
        <v>0</v>
      </c>
      <c r="AV244" s="503">
        <f t="shared" si="10"/>
        <v>0</v>
      </c>
      <c r="AW244" s="503">
        <f t="shared" si="11"/>
        <v>0</v>
      </c>
      <c r="AY244" s="475"/>
      <c r="AZ244" s="475"/>
    </row>
    <row r="245" spans="2:52" s="512" customFormat="1" x14ac:dyDescent="0.25">
      <c r="B245" s="515"/>
      <c r="C245" s="515"/>
      <c r="D245" s="515"/>
      <c r="E245" s="515"/>
      <c r="F245" s="515"/>
      <c r="G245" s="475"/>
      <c r="H245" s="483" t="s">
        <v>739</v>
      </c>
      <c r="I245" s="513">
        <v>43390.952152777776</v>
      </c>
      <c r="J245" s="483" t="s">
        <v>2</v>
      </c>
      <c r="K245" s="509">
        <v>1</v>
      </c>
      <c r="N245" s="510" t="s">
        <v>7</v>
      </c>
      <c r="O245" s="510">
        <v>519</v>
      </c>
      <c r="P245" s="510" t="s">
        <v>666</v>
      </c>
      <c r="Q245" s="503">
        <v>0</v>
      </c>
      <c r="R245" s="503">
        <v>0</v>
      </c>
      <c r="S245" s="503">
        <v>0</v>
      </c>
      <c r="T245" s="503">
        <v>0</v>
      </c>
      <c r="U245" s="503">
        <v>0</v>
      </c>
      <c r="V245" s="503">
        <v>0</v>
      </c>
      <c r="W245" s="511">
        <v>0</v>
      </c>
      <c r="X245" s="502">
        <v>0</v>
      </c>
      <c r="Y245" s="502">
        <v>0</v>
      </c>
      <c r="Z245" s="502">
        <v>0</v>
      </c>
      <c r="AA245" s="503">
        <v>0</v>
      </c>
      <c r="AB245" s="503">
        <v>0</v>
      </c>
      <c r="AC245" s="503">
        <v>0</v>
      </c>
      <c r="AD245" s="503">
        <v>0</v>
      </c>
      <c r="AE245" s="503">
        <v>0</v>
      </c>
      <c r="AF245" s="503">
        <v>0</v>
      </c>
      <c r="AG245" s="503">
        <v>0</v>
      </c>
      <c r="AH245" s="503">
        <v>0</v>
      </c>
      <c r="AI245" s="503">
        <v>0</v>
      </c>
      <c r="AJ245" s="503">
        <v>0</v>
      </c>
      <c r="AK245" s="503">
        <v>0</v>
      </c>
      <c r="AL245" s="503">
        <v>0</v>
      </c>
      <c r="AM245" s="511">
        <v>0</v>
      </c>
      <c r="AN245" s="511">
        <v>0</v>
      </c>
      <c r="AO245" s="502">
        <v>0</v>
      </c>
      <c r="AP245" s="502">
        <v>0</v>
      </c>
      <c r="AQ245" s="502">
        <v>0</v>
      </c>
      <c r="AR245" s="502">
        <v>0</v>
      </c>
      <c r="AS245" s="502">
        <v>0</v>
      </c>
      <c r="AT245" s="502">
        <v>0</v>
      </c>
      <c r="AU245" s="503">
        <f t="shared" si="9"/>
        <v>0</v>
      </c>
      <c r="AV245" s="503">
        <f t="shared" si="10"/>
        <v>0</v>
      </c>
      <c r="AW245" s="503">
        <f t="shared" si="11"/>
        <v>0</v>
      </c>
      <c r="AY245" s="475"/>
      <c r="AZ245" s="475"/>
    </row>
    <row r="246" spans="2:52" s="512" customFormat="1" x14ac:dyDescent="0.2">
      <c r="B246" s="515"/>
      <c r="C246" s="515"/>
      <c r="D246" s="515"/>
      <c r="E246" s="515"/>
      <c r="F246" s="515"/>
      <c r="G246" s="475"/>
      <c r="H246" s="483" t="s">
        <v>637</v>
      </c>
      <c r="I246" s="513">
        <v>43391.923657407409</v>
      </c>
      <c r="J246" s="483" t="s">
        <v>2</v>
      </c>
      <c r="K246" s="509">
        <v>1</v>
      </c>
      <c r="M246" s="477"/>
      <c r="N246" s="510" t="s">
        <v>56</v>
      </c>
      <c r="O246" s="510">
        <v>559</v>
      </c>
      <c r="P246" s="510" t="s">
        <v>720</v>
      </c>
      <c r="Q246" s="503">
        <v>0</v>
      </c>
      <c r="R246" s="503">
        <v>0</v>
      </c>
      <c r="S246" s="503">
        <v>0</v>
      </c>
      <c r="T246" s="503">
        <v>0</v>
      </c>
      <c r="U246" s="503">
        <v>0</v>
      </c>
      <c r="V246" s="503">
        <v>0</v>
      </c>
      <c r="W246" s="503">
        <v>0</v>
      </c>
      <c r="X246" s="503">
        <v>0</v>
      </c>
      <c r="Y246" s="503">
        <v>0</v>
      </c>
      <c r="Z246" s="502">
        <v>0</v>
      </c>
      <c r="AA246" s="503">
        <v>0</v>
      </c>
      <c r="AB246" s="503">
        <v>0</v>
      </c>
      <c r="AC246" s="503">
        <v>0</v>
      </c>
      <c r="AD246" s="503">
        <v>0</v>
      </c>
      <c r="AE246" s="503">
        <v>0</v>
      </c>
      <c r="AF246" s="503">
        <v>0</v>
      </c>
      <c r="AG246" s="503">
        <v>0</v>
      </c>
      <c r="AH246" s="503">
        <v>0</v>
      </c>
      <c r="AI246" s="503">
        <v>0</v>
      </c>
      <c r="AJ246" s="503">
        <v>0</v>
      </c>
      <c r="AK246" s="503">
        <v>0</v>
      </c>
      <c r="AL246" s="503">
        <v>0</v>
      </c>
      <c r="AM246" s="503">
        <v>0</v>
      </c>
      <c r="AN246" s="503">
        <v>0</v>
      </c>
      <c r="AO246" s="503">
        <v>0</v>
      </c>
      <c r="AP246" s="503">
        <v>0</v>
      </c>
      <c r="AQ246" s="503">
        <v>0</v>
      </c>
      <c r="AR246" s="503">
        <v>0</v>
      </c>
      <c r="AS246" s="502">
        <v>0</v>
      </c>
      <c r="AT246" s="502">
        <v>0</v>
      </c>
      <c r="AU246" s="503">
        <f t="shared" si="9"/>
        <v>0</v>
      </c>
      <c r="AV246" s="503">
        <f t="shared" si="10"/>
        <v>0</v>
      </c>
      <c r="AW246" s="503">
        <f t="shared" si="11"/>
        <v>0</v>
      </c>
      <c r="AY246" s="475"/>
      <c r="AZ246" s="475"/>
    </row>
    <row r="247" spans="2:52" s="512" customFormat="1" x14ac:dyDescent="0.2">
      <c r="B247" s="515"/>
      <c r="C247" s="515"/>
      <c r="D247" s="515"/>
      <c r="E247" s="515"/>
      <c r="F247" s="515"/>
      <c r="G247" s="475"/>
      <c r="H247" s="483" t="s">
        <v>740</v>
      </c>
      <c r="I247" s="513">
        <v>43392.939201388886</v>
      </c>
      <c r="J247" s="483" t="s">
        <v>1</v>
      </c>
      <c r="K247" s="509">
        <v>1</v>
      </c>
      <c r="M247" s="477"/>
      <c r="N247" s="510" t="s">
        <v>7</v>
      </c>
      <c r="O247" s="510">
        <v>565</v>
      </c>
      <c r="P247" s="510" t="s">
        <v>749</v>
      </c>
      <c r="Q247" s="503">
        <v>0</v>
      </c>
      <c r="R247" s="503">
        <v>0</v>
      </c>
      <c r="S247" s="503">
        <v>0</v>
      </c>
      <c r="T247" s="503">
        <v>0</v>
      </c>
      <c r="U247" s="503">
        <v>0</v>
      </c>
      <c r="V247" s="503">
        <v>0</v>
      </c>
      <c r="W247" s="503">
        <v>0</v>
      </c>
      <c r="X247" s="503">
        <v>0</v>
      </c>
      <c r="Y247" s="503">
        <v>0</v>
      </c>
      <c r="Z247" s="502">
        <v>0</v>
      </c>
      <c r="AA247" s="503">
        <v>0</v>
      </c>
      <c r="AB247" s="503">
        <v>0</v>
      </c>
      <c r="AC247" s="503">
        <v>0</v>
      </c>
      <c r="AD247" s="503">
        <v>0</v>
      </c>
      <c r="AE247" s="503">
        <v>0</v>
      </c>
      <c r="AF247" s="503">
        <v>0</v>
      </c>
      <c r="AG247" s="503">
        <v>0</v>
      </c>
      <c r="AH247" s="503">
        <v>0</v>
      </c>
      <c r="AI247" s="503">
        <v>0</v>
      </c>
      <c r="AJ247" s="503">
        <v>0</v>
      </c>
      <c r="AK247" s="503">
        <v>0</v>
      </c>
      <c r="AL247" s="503">
        <v>0</v>
      </c>
      <c r="AM247" s="503">
        <v>0</v>
      </c>
      <c r="AN247" s="503">
        <v>0</v>
      </c>
      <c r="AO247" s="503">
        <v>0</v>
      </c>
      <c r="AP247" s="503">
        <v>0</v>
      </c>
      <c r="AQ247" s="503">
        <v>0</v>
      </c>
      <c r="AR247" s="503">
        <v>0</v>
      </c>
      <c r="AS247" s="502">
        <v>0</v>
      </c>
      <c r="AT247" s="502">
        <v>0</v>
      </c>
      <c r="AU247" s="503">
        <f t="shared" si="9"/>
        <v>0</v>
      </c>
      <c r="AV247" s="503">
        <f t="shared" si="10"/>
        <v>0</v>
      </c>
      <c r="AW247" s="503">
        <f t="shared" si="11"/>
        <v>0</v>
      </c>
      <c r="AY247" s="475"/>
      <c r="AZ247" s="475"/>
    </row>
    <row r="248" spans="2:52" s="512" customFormat="1" x14ac:dyDescent="0.2">
      <c r="B248" s="515"/>
      <c r="C248" s="515"/>
      <c r="D248" s="515"/>
      <c r="E248" s="515"/>
      <c r="F248" s="515"/>
      <c r="G248" s="475"/>
      <c r="H248" s="483" t="s">
        <v>741</v>
      </c>
      <c r="I248" s="513">
        <v>43395.664340277777</v>
      </c>
      <c r="J248" s="483" t="s">
        <v>531</v>
      </c>
      <c r="K248" s="509">
        <v>1</v>
      </c>
      <c r="M248" s="477"/>
      <c r="N248" s="510" t="s">
        <v>7</v>
      </c>
      <c r="O248" s="510">
        <v>566</v>
      </c>
      <c r="P248" s="510" t="s">
        <v>750</v>
      </c>
      <c r="Q248" s="503">
        <v>0</v>
      </c>
      <c r="R248" s="503">
        <v>0</v>
      </c>
      <c r="S248" s="503">
        <v>0</v>
      </c>
      <c r="T248" s="503">
        <v>0</v>
      </c>
      <c r="U248" s="503">
        <v>0</v>
      </c>
      <c r="V248" s="503">
        <v>0</v>
      </c>
      <c r="W248" s="503">
        <v>0</v>
      </c>
      <c r="X248" s="503">
        <v>0</v>
      </c>
      <c r="Y248" s="503">
        <v>0</v>
      </c>
      <c r="Z248" s="502">
        <v>0</v>
      </c>
      <c r="AA248" s="503">
        <v>0</v>
      </c>
      <c r="AB248" s="503">
        <v>0</v>
      </c>
      <c r="AC248" s="503">
        <v>0</v>
      </c>
      <c r="AD248" s="503">
        <v>0</v>
      </c>
      <c r="AE248" s="503">
        <v>0</v>
      </c>
      <c r="AF248" s="503">
        <v>0</v>
      </c>
      <c r="AG248" s="503">
        <v>0</v>
      </c>
      <c r="AH248" s="503">
        <v>0</v>
      </c>
      <c r="AI248" s="503">
        <v>0</v>
      </c>
      <c r="AJ248" s="503">
        <v>0</v>
      </c>
      <c r="AK248" s="503">
        <v>0</v>
      </c>
      <c r="AL248" s="503">
        <v>0</v>
      </c>
      <c r="AM248" s="503">
        <v>0</v>
      </c>
      <c r="AN248" s="503">
        <v>0</v>
      </c>
      <c r="AO248" s="503">
        <v>0</v>
      </c>
      <c r="AP248" s="503">
        <v>0</v>
      </c>
      <c r="AQ248" s="503">
        <v>0</v>
      </c>
      <c r="AR248" s="503">
        <v>0</v>
      </c>
      <c r="AS248" s="502">
        <v>0</v>
      </c>
      <c r="AT248" s="502">
        <v>0</v>
      </c>
      <c r="AU248" s="503">
        <f t="shared" si="9"/>
        <v>0</v>
      </c>
      <c r="AV248" s="503">
        <f t="shared" si="10"/>
        <v>0</v>
      </c>
      <c r="AW248" s="503">
        <f t="shared" si="11"/>
        <v>0</v>
      </c>
      <c r="AY248" s="475"/>
      <c r="AZ248" s="475"/>
    </row>
    <row r="249" spans="2:52" s="512" customFormat="1" x14ac:dyDescent="0.2">
      <c r="B249" s="515"/>
      <c r="C249" s="515"/>
      <c r="D249" s="515"/>
      <c r="E249" s="515"/>
      <c r="F249" s="515"/>
      <c r="G249" s="475"/>
      <c r="H249" s="483"/>
      <c r="I249" s="513">
        <v>43401.755902777775</v>
      </c>
      <c r="J249" s="483" t="s">
        <v>1</v>
      </c>
      <c r="K249" s="509">
        <v>1</v>
      </c>
      <c r="M249" s="477"/>
      <c r="N249" s="510" t="s">
        <v>7</v>
      </c>
      <c r="O249" s="510">
        <v>574</v>
      </c>
      <c r="P249" s="510" t="s">
        <v>751</v>
      </c>
      <c r="Q249" s="503">
        <v>0</v>
      </c>
      <c r="R249" s="503">
        <v>0</v>
      </c>
      <c r="S249" s="503">
        <v>0</v>
      </c>
      <c r="T249" s="503">
        <v>0</v>
      </c>
      <c r="U249" s="503">
        <v>0</v>
      </c>
      <c r="V249" s="503">
        <v>0</v>
      </c>
      <c r="W249" s="503">
        <v>0</v>
      </c>
      <c r="X249" s="503">
        <v>0</v>
      </c>
      <c r="Y249" s="503">
        <v>0</v>
      </c>
      <c r="Z249" s="502">
        <v>0</v>
      </c>
      <c r="AA249" s="503">
        <v>0</v>
      </c>
      <c r="AB249" s="503">
        <v>0</v>
      </c>
      <c r="AC249" s="503">
        <v>0</v>
      </c>
      <c r="AD249" s="503">
        <v>0</v>
      </c>
      <c r="AE249" s="503">
        <v>0</v>
      </c>
      <c r="AF249" s="503">
        <v>0</v>
      </c>
      <c r="AG249" s="503">
        <v>0</v>
      </c>
      <c r="AH249" s="503">
        <v>0</v>
      </c>
      <c r="AI249" s="503">
        <v>0</v>
      </c>
      <c r="AJ249" s="503">
        <v>0</v>
      </c>
      <c r="AK249" s="503">
        <v>0</v>
      </c>
      <c r="AL249" s="503">
        <v>0</v>
      </c>
      <c r="AM249" s="503">
        <v>0</v>
      </c>
      <c r="AN249" s="503">
        <v>0</v>
      </c>
      <c r="AO249" s="503">
        <v>0</v>
      </c>
      <c r="AP249" s="503">
        <v>0</v>
      </c>
      <c r="AQ249" s="503">
        <v>0</v>
      </c>
      <c r="AR249" s="503">
        <v>0</v>
      </c>
      <c r="AS249" s="502">
        <v>0</v>
      </c>
      <c r="AT249" s="502">
        <v>0</v>
      </c>
      <c r="AU249" s="503">
        <f t="shared" si="9"/>
        <v>0</v>
      </c>
      <c r="AV249" s="503">
        <f t="shared" si="10"/>
        <v>0</v>
      </c>
      <c r="AW249" s="503">
        <f t="shared" si="11"/>
        <v>0</v>
      </c>
      <c r="AY249" s="475"/>
      <c r="AZ249" s="475"/>
    </row>
    <row r="250" spans="2:52" s="512" customFormat="1" x14ac:dyDescent="0.2">
      <c r="B250" s="515"/>
      <c r="C250" s="515"/>
      <c r="D250" s="515"/>
      <c r="E250" s="515"/>
      <c r="F250" s="515"/>
      <c r="G250" s="475"/>
      <c r="H250" s="483" t="s">
        <v>634</v>
      </c>
      <c r="I250" s="513">
        <v>43396.729085648149</v>
      </c>
      <c r="J250" s="483" t="s">
        <v>2</v>
      </c>
      <c r="K250" s="509">
        <v>1</v>
      </c>
      <c r="M250" s="477"/>
      <c r="N250" s="521"/>
      <c r="O250" s="520"/>
      <c r="P250" s="520"/>
      <c r="Q250" s="522"/>
      <c r="R250" s="522"/>
      <c r="S250" s="522"/>
      <c r="T250" s="522"/>
      <c r="U250" s="522"/>
      <c r="V250" s="522"/>
      <c r="W250" s="522"/>
      <c r="X250" s="522"/>
      <c r="Y250" s="522"/>
      <c r="Z250" s="523"/>
      <c r="AA250" s="522"/>
      <c r="AB250" s="522"/>
      <c r="AC250" s="522"/>
      <c r="AD250" s="522"/>
      <c r="AE250" s="522"/>
      <c r="AF250" s="522"/>
      <c r="AG250" s="522"/>
      <c r="AH250" s="522"/>
      <c r="AI250" s="522"/>
      <c r="AJ250" s="522"/>
      <c r="AK250" s="522"/>
      <c r="AL250" s="522"/>
      <c r="AM250" s="522"/>
      <c r="AN250" s="522"/>
      <c r="AO250" s="522"/>
      <c r="AP250" s="522"/>
      <c r="AQ250" s="522"/>
      <c r="AR250" s="522"/>
      <c r="AS250" s="523"/>
      <c r="AT250" s="523"/>
      <c r="AU250" s="522"/>
      <c r="AV250" s="522"/>
      <c r="AW250" s="522"/>
      <c r="AY250" s="475"/>
      <c r="AZ250" s="475"/>
    </row>
    <row r="251" spans="2:52" s="512" customFormat="1" x14ac:dyDescent="0.2">
      <c r="B251" s="515"/>
      <c r="C251" s="515"/>
      <c r="D251" s="515"/>
      <c r="E251" s="515"/>
      <c r="F251" s="515"/>
      <c r="G251" s="475"/>
      <c r="H251" s="483"/>
      <c r="I251" s="513">
        <v>43396.744386574072</v>
      </c>
      <c r="J251" s="483" t="s">
        <v>2</v>
      </c>
      <c r="K251" s="509">
        <v>1</v>
      </c>
      <c r="M251" s="477"/>
      <c r="N251" s="521"/>
      <c r="O251" s="520"/>
      <c r="P251" s="520"/>
      <c r="Q251" s="522"/>
      <c r="R251" s="522"/>
      <c r="S251" s="522"/>
      <c r="T251" s="522"/>
      <c r="U251" s="522"/>
      <c r="V251" s="522"/>
      <c r="W251" s="522"/>
      <c r="X251" s="522"/>
      <c r="Y251" s="522"/>
      <c r="Z251" s="523"/>
      <c r="AA251" s="522"/>
      <c r="AB251" s="522"/>
      <c r="AC251" s="522"/>
      <c r="AD251" s="522"/>
      <c r="AE251" s="522"/>
      <c r="AF251" s="522"/>
      <c r="AG251" s="522"/>
      <c r="AH251" s="522"/>
      <c r="AI251" s="522"/>
      <c r="AJ251" s="522"/>
      <c r="AK251" s="522"/>
      <c r="AL251" s="522"/>
      <c r="AM251" s="522"/>
      <c r="AN251" s="522"/>
      <c r="AO251" s="522"/>
      <c r="AP251" s="522"/>
      <c r="AQ251" s="522"/>
      <c r="AR251" s="522"/>
      <c r="AS251" s="523"/>
      <c r="AT251" s="523"/>
      <c r="AU251" s="522"/>
      <c r="AV251" s="522"/>
      <c r="AW251" s="522"/>
      <c r="AY251" s="475"/>
      <c r="AZ251" s="475"/>
    </row>
    <row r="252" spans="2:52" s="512" customFormat="1" x14ac:dyDescent="0.2">
      <c r="B252" s="515"/>
      <c r="C252" s="515"/>
      <c r="D252" s="515"/>
      <c r="E252" s="515"/>
      <c r="F252" s="515"/>
      <c r="G252" s="475"/>
      <c r="H252" s="483" t="s">
        <v>742</v>
      </c>
      <c r="I252" s="513">
        <v>43396.834039351852</v>
      </c>
      <c r="J252" s="483" t="s">
        <v>2</v>
      </c>
      <c r="K252" s="509">
        <v>1</v>
      </c>
      <c r="M252" s="477"/>
      <c r="N252" s="475"/>
      <c r="O252" s="475"/>
      <c r="P252" s="475"/>
      <c r="Q252" s="516">
        <f>+SUM(Q17:Q249)</f>
        <v>96</v>
      </c>
      <c r="R252" s="516">
        <f t="shared" ref="R252:AW252" si="12">+SUM(R17:R249)</f>
        <v>103</v>
      </c>
      <c r="S252" s="516">
        <f t="shared" si="12"/>
        <v>116</v>
      </c>
      <c r="T252" s="516">
        <f t="shared" si="12"/>
        <v>101</v>
      </c>
      <c r="U252" s="516">
        <f t="shared" si="12"/>
        <v>132</v>
      </c>
      <c r="V252" s="516">
        <f t="shared" si="12"/>
        <v>100</v>
      </c>
      <c r="W252" s="516">
        <f t="shared" si="12"/>
        <v>96</v>
      </c>
      <c r="X252" s="516">
        <f t="shared" si="12"/>
        <v>120</v>
      </c>
      <c r="Y252" s="516">
        <f t="shared" si="12"/>
        <v>131</v>
      </c>
      <c r="Z252" s="516">
        <f t="shared" si="12"/>
        <v>170</v>
      </c>
      <c r="AA252" s="516">
        <f t="shared" si="12"/>
        <v>41</v>
      </c>
      <c r="AB252" s="516">
        <f t="shared" si="12"/>
        <v>55</v>
      </c>
      <c r="AC252" s="516">
        <f t="shared" si="12"/>
        <v>45</v>
      </c>
      <c r="AD252" s="516">
        <f t="shared" si="12"/>
        <v>58</v>
      </c>
      <c r="AE252" s="516">
        <f t="shared" si="12"/>
        <v>59</v>
      </c>
      <c r="AF252" s="516">
        <f t="shared" si="12"/>
        <v>57</v>
      </c>
      <c r="AG252" s="516">
        <f t="shared" si="12"/>
        <v>47</v>
      </c>
      <c r="AH252" s="516">
        <f t="shared" si="12"/>
        <v>54</v>
      </c>
      <c r="AI252" s="516">
        <f t="shared" si="12"/>
        <v>50</v>
      </c>
      <c r="AJ252" s="516">
        <f t="shared" si="12"/>
        <v>82</v>
      </c>
      <c r="AK252" s="516">
        <f t="shared" si="12"/>
        <v>45</v>
      </c>
      <c r="AL252" s="516">
        <f t="shared" si="12"/>
        <v>55</v>
      </c>
      <c r="AM252" s="516">
        <f t="shared" si="12"/>
        <v>50</v>
      </c>
      <c r="AN252" s="516">
        <f t="shared" si="12"/>
        <v>46</v>
      </c>
      <c r="AO252" s="516">
        <f t="shared" si="12"/>
        <v>64</v>
      </c>
      <c r="AP252" s="516">
        <f t="shared" si="12"/>
        <v>56</v>
      </c>
      <c r="AQ252" s="516">
        <f t="shared" si="12"/>
        <v>45</v>
      </c>
      <c r="AR252" s="516">
        <f t="shared" si="12"/>
        <v>86</v>
      </c>
      <c r="AS252" s="516">
        <f t="shared" si="12"/>
        <v>82</v>
      </c>
      <c r="AT252" s="516">
        <f t="shared" si="12"/>
        <v>88</v>
      </c>
      <c r="AU252" s="516">
        <f t="shared" si="12"/>
        <v>1165</v>
      </c>
      <c r="AV252" s="516">
        <f t="shared" si="12"/>
        <v>528</v>
      </c>
      <c r="AW252" s="516">
        <f t="shared" si="12"/>
        <v>637</v>
      </c>
      <c r="AY252" s="475"/>
      <c r="AZ252" s="475"/>
    </row>
    <row r="253" spans="2:52" s="512" customFormat="1" x14ac:dyDescent="0.2">
      <c r="B253" s="515"/>
      <c r="C253" s="515"/>
      <c r="D253" s="515"/>
      <c r="E253" s="515"/>
      <c r="F253" s="515"/>
      <c r="G253" s="475"/>
      <c r="H253" s="483"/>
      <c r="I253" s="513">
        <v>43397.795960648145</v>
      </c>
      <c r="J253" s="483" t="s">
        <v>1</v>
      </c>
      <c r="K253" s="509">
        <v>1</v>
      </c>
      <c r="M253" s="477"/>
      <c r="N253" s="475"/>
      <c r="O253" s="475"/>
      <c r="P253" s="475"/>
      <c r="Q253" s="475"/>
      <c r="R253" s="475"/>
      <c r="S253" s="475"/>
      <c r="T253" s="475"/>
      <c r="U253" s="475"/>
      <c r="V253" s="475"/>
      <c r="W253" s="475"/>
      <c r="X253" s="475"/>
      <c r="Y253" s="475"/>
      <c r="Z253" s="475"/>
      <c r="AA253" s="475"/>
      <c r="AB253" s="475"/>
      <c r="AC253" s="475"/>
      <c r="AD253" s="475"/>
      <c r="AE253" s="475"/>
      <c r="AF253" s="475"/>
      <c r="AG253" s="475"/>
      <c r="AH253" s="475"/>
      <c r="AI253" s="475"/>
      <c r="AJ253" s="475"/>
      <c r="AK253" s="475"/>
      <c r="AL253" s="475"/>
      <c r="AM253" s="475"/>
      <c r="AN253" s="475"/>
      <c r="AO253" s="475"/>
      <c r="AP253" s="475"/>
      <c r="AQ253" s="475"/>
      <c r="AR253" s="475"/>
      <c r="AS253" s="475"/>
      <c r="AT253" s="475"/>
      <c r="AU253" s="475"/>
      <c r="AV253" s="475"/>
      <c r="AW253" s="475"/>
      <c r="AY253" s="475"/>
      <c r="AZ253" s="475"/>
    </row>
    <row r="254" spans="2:52" s="512" customFormat="1" x14ac:dyDescent="0.2">
      <c r="B254" s="515"/>
      <c r="C254" s="515"/>
      <c r="D254" s="515"/>
      <c r="E254" s="515"/>
      <c r="F254" s="515"/>
      <c r="G254" s="475"/>
      <c r="H254" s="483"/>
      <c r="I254" s="513">
        <v>43399.091446759259</v>
      </c>
      <c r="J254" s="483" t="s">
        <v>1</v>
      </c>
      <c r="K254" s="509">
        <v>1</v>
      </c>
      <c r="M254" s="477"/>
      <c r="O254" s="517"/>
      <c r="R254" s="475"/>
      <c r="S254" s="475"/>
      <c r="T254" s="475"/>
      <c r="U254" s="475"/>
      <c r="V254" s="475"/>
      <c r="W254" s="475"/>
      <c r="X254" s="475"/>
      <c r="Y254" s="475"/>
      <c r="Z254" s="475"/>
      <c r="AA254" s="475"/>
      <c r="AB254" s="475"/>
      <c r="AC254" s="475"/>
      <c r="AD254" s="475"/>
      <c r="AE254" s="475"/>
      <c r="AF254" s="475"/>
      <c r="AG254" s="475"/>
      <c r="AH254" s="475"/>
      <c r="AI254" s="475"/>
      <c r="AJ254" s="475"/>
      <c r="AK254" s="475"/>
      <c r="AL254" s="475"/>
      <c r="AM254" s="475"/>
      <c r="AN254" s="475"/>
      <c r="AO254" s="475"/>
      <c r="AP254" s="475"/>
      <c r="AQ254" s="475"/>
      <c r="AR254" s="475"/>
      <c r="AS254" s="475"/>
      <c r="AT254" s="475"/>
      <c r="AU254" s="475"/>
      <c r="AV254" s="475"/>
      <c r="AW254" s="475"/>
      <c r="AY254" s="475"/>
      <c r="AZ254" s="475"/>
    </row>
    <row r="255" spans="2:52" s="512" customFormat="1" x14ac:dyDescent="0.2">
      <c r="B255" s="515"/>
      <c r="C255" s="515"/>
      <c r="D255" s="515"/>
      <c r="E255" s="515"/>
      <c r="F255" s="515"/>
      <c r="G255" s="475"/>
      <c r="H255" s="483"/>
      <c r="I255" s="513">
        <v>43400.013078703705</v>
      </c>
      <c r="J255" s="483" t="s">
        <v>1</v>
      </c>
      <c r="K255" s="509">
        <v>1</v>
      </c>
      <c r="M255" s="477"/>
      <c r="O255" s="517"/>
      <c r="R255" s="475"/>
      <c r="S255" s="475"/>
      <c r="T255" s="475"/>
      <c r="U255" s="475"/>
      <c r="V255" s="475"/>
      <c r="W255" s="475"/>
      <c r="X255" s="475"/>
      <c r="Y255" s="475"/>
      <c r="Z255" s="475"/>
      <c r="AA255" s="475"/>
      <c r="AB255" s="475"/>
      <c r="AC255" s="475"/>
      <c r="AD255" s="475"/>
      <c r="AE255" s="475"/>
      <c r="AF255" s="475"/>
      <c r="AG255" s="475"/>
      <c r="AH255" s="475"/>
      <c r="AI255" s="475"/>
      <c r="AJ255" s="475"/>
      <c r="AK255" s="475"/>
      <c r="AL255" s="475"/>
      <c r="AM255" s="475"/>
      <c r="AN255" s="475"/>
      <c r="AO255" s="475"/>
      <c r="AP255" s="475"/>
      <c r="AQ255" s="475"/>
      <c r="AR255" s="475"/>
      <c r="AS255" s="475"/>
      <c r="AT255" s="475"/>
      <c r="AU255" s="475"/>
      <c r="AV255" s="475"/>
      <c r="AW255" s="475"/>
      <c r="AY255" s="475"/>
      <c r="AZ255" s="475"/>
    </row>
    <row r="256" spans="2:52" s="512" customFormat="1" x14ac:dyDescent="0.2">
      <c r="B256" s="515"/>
      <c r="C256" s="515"/>
      <c r="D256" s="515"/>
      <c r="E256" s="515"/>
      <c r="F256" s="515"/>
      <c r="G256" s="475"/>
      <c r="H256" s="483"/>
      <c r="I256" s="513">
        <v>43402.886493055557</v>
      </c>
      <c r="J256" s="483" t="s">
        <v>1</v>
      </c>
      <c r="K256" s="509">
        <v>1</v>
      </c>
      <c r="M256" s="477"/>
      <c r="O256" s="517"/>
      <c r="R256" s="475"/>
      <c r="S256" s="475"/>
      <c r="T256" s="475"/>
      <c r="U256" s="475"/>
      <c r="V256" s="475"/>
      <c r="W256" s="475"/>
      <c r="X256" s="475"/>
      <c r="Y256" s="475"/>
      <c r="Z256" s="475"/>
      <c r="AA256" s="475"/>
      <c r="AB256" s="475"/>
      <c r="AC256" s="475"/>
      <c r="AD256" s="475"/>
      <c r="AE256" s="475"/>
      <c r="AF256" s="475"/>
      <c r="AG256" s="475"/>
      <c r="AH256" s="475"/>
      <c r="AI256" s="475"/>
      <c r="AJ256" s="475"/>
      <c r="AK256" s="475"/>
      <c r="AL256" s="475"/>
      <c r="AM256" s="475"/>
      <c r="AN256" s="475"/>
      <c r="AO256" s="475"/>
      <c r="AP256" s="475"/>
      <c r="AQ256" s="475"/>
      <c r="AR256" s="475"/>
      <c r="AS256" s="475"/>
      <c r="AT256" s="475"/>
      <c r="AU256" s="475"/>
      <c r="AV256" s="475"/>
      <c r="AW256" s="475"/>
      <c r="AY256" s="475"/>
      <c r="AZ256" s="475"/>
    </row>
    <row r="257" spans="2:52" s="512" customFormat="1" x14ac:dyDescent="0.2">
      <c r="B257" s="515"/>
      <c r="C257" s="515"/>
      <c r="D257" s="515"/>
      <c r="E257" s="515"/>
      <c r="F257" s="515"/>
      <c r="G257" s="475"/>
      <c r="H257" s="483"/>
      <c r="I257" s="513">
        <v>43403.992685185185</v>
      </c>
      <c r="J257" s="483" t="s">
        <v>560</v>
      </c>
      <c r="K257" s="509">
        <v>1</v>
      </c>
      <c r="M257" s="477"/>
      <c r="N257" s="475"/>
      <c r="O257" s="475"/>
      <c r="P257" s="475"/>
      <c r="Q257" s="475"/>
      <c r="R257" s="475"/>
      <c r="S257" s="475"/>
      <c r="T257" s="475"/>
      <c r="U257" s="475"/>
      <c r="V257" s="475"/>
      <c r="W257" s="475"/>
      <c r="X257" s="475"/>
      <c r="Y257" s="475"/>
      <c r="Z257" s="475"/>
      <c r="AA257" s="475"/>
      <c r="AB257" s="475"/>
      <c r="AC257" s="475"/>
      <c r="AD257" s="475"/>
      <c r="AE257" s="475"/>
      <c r="AF257" s="475"/>
      <c r="AG257" s="475"/>
      <c r="AH257" s="475"/>
      <c r="AI257" s="475"/>
      <c r="AJ257" s="475"/>
      <c r="AK257" s="475"/>
      <c r="AL257" s="475"/>
      <c r="AM257" s="475"/>
      <c r="AN257" s="475"/>
      <c r="AO257" s="475"/>
      <c r="AP257" s="475"/>
      <c r="AQ257" s="475"/>
      <c r="AR257" s="475"/>
      <c r="AS257" s="475"/>
      <c r="AT257" s="475"/>
      <c r="AU257" s="475"/>
      <c r="AV257" s="475"/>
      <c r="AW257" s="475"/>
      <c r="AY257" s="475"/>
      <c r="AZ257" s="475"/>
    </row>
    <row r="258" spans="2:52" s="512" customFormat="1" x14ac:dyDescent="0.2">
      <c r="B258" s="515"/>
      <c r="C258" s="515"/>
      <c r="D258" s="515"/>
      <c r="E258" s="515"/>
      <c r="F258" s="515"/>
      <c r="G258" s="475"/>
      <c r="H258" s="483"/>
      <c r="I258" s="513">
        <v>43404.986666666664</v>
      </c>
      <c r="J258" s="483" t="s">
        <v>1</v>
      </c>
      <c r="K258" s="509">
        <v>1</v>
      </c>
      <c r="M258" s="477"/>
      <c r="Q258" s="475"/>
      <c r="R258" s="475"/>
      <c r="S258" s="475"/>
      <c r="T258" s="475"/>
      <c r="U258" s="475"/>
      <c r="V258" s="475"/>
      <c r="W258" s="475"/>
      <c r="X258" s="475"/>
      <c r="Y258" s="475"/>
      <c r="Z258" s="475"/>
      <c r="AA258" s="475"/>
      <c r="AB258" s="475"/>
      <c r="AC258" s="475"/>
      <c r="AD258" s="475"/>
      <c r="AE258" s="475"/>
      <c r="AF258" s="475"/>
      <c r="AG258" s="475"/>
      <c r="AH258" s="475"/>
      <c r="AI258" s="475"/>
      <c r="AJ258" s="475"/>
      <c r="AK258" s="475"/>
      <c r="AL258" s="475"/>
      <c r="AM258" s="475"/>
      <c r="AN258" s="475"/>
      <c r="AO258" s="475"/>
      <c r="AP258" s="475"/>
      <c r="AQ258" s="475"/>
      <c r="AR258" s="475"/>
      <c r="AS258" s="475"/>
      <c r="AT258" s="475"/>
      <c r="AU258" s="475"/>
      <c r="AV258" s="475"/>
      <c r="AW258" s="475"/>
      <c r="AY258" s="475"/>
      <c r="AZ258" s="475"/>
    </row>
    <row r="259" spans="2:52" s="512" customFormat="1" x14ac:dyDescent="0.2">
      <c r="B259" s="515"/>
      <c r="C259" s="515"/>
      <c r="D259" s="515"/>
      <c r="E259" s="515"/>
      <c r="F259" s="515"/>
      <c r="G259" s="475"/>
      <c r="H259" s="483" t="s">
        <v>743</v>
      </c>
      <c r="I259" s="513">
        <v>43396.902453703704</v>
      </c>
      <c r="J259" s="483" t="s">
        <v>1</v>
      </c>
      <c r="K259" s="509">
        <v>1</v>
      </c>
      <c r="M259" s="477"/>
      <c r="Q259" s="475"/>
      <c r="R259" s="475"/>
      <c r="S259" s="475"/>
      <c r="T259" s="475"/>
      <c r="U259" s="475"/>
      <c r="V259" s="475"/>
      <c r="W259" s="475"/>
      <c r="X259" s="475"/>
      <c r="Y259" s="475"/>
      <c r="Z259" s="475"/>
      <c r="AA259" s="475"/>
      <c r="AB259" s="475"/>
      <c r="AC259" s="475"/>
      <c r="AD259" s="475"/>
      <c r="AE259" s="475"/>
      <c r="AF259" s="475"/>
      <c r="AG259" s="475"/>
      <c r="AH259" s="475"/>
      <c r="AI259" s="475"/>
      <c r="AJ259" s="475"/>
      <c r="AK259" s="475"/>
      <c r="AL259" s="475"/>
      <c r="AM259" s="475"/>
      <c r="AN259" s="475"/>
      <c r="AO259" s="475"/>
      <c r="AP259" s="475"/>
      <c r="AQ259" s="475"/>
      <c r="AR259" s="475"/>
      <c r="AS259" s="475"/>
      <c r="AT259" s="475"/>
      <c r="AU259" s="475"/>
      <c r="AV259" s="475"/>
      <c r="AW259" s="475"/>
      <c r="AY259" s="475"/>
      <c r="AZ259" s="475"/>
    </row>
    <row r="260" spans="2:52" s="512" customFormat="1" x14ac:dyDescent="0.2">
      <c r="B260" s="515"/>
      <c r="C260" s="515"/>
      <c r="D260" s="515"/>
      <c r="E260" s="515"/>
      <c r="F260" s="515"/>
      <c r="G260" s="475"/>
      <c r="H260" s="483" t="s">
        <v>744</v>
      </c>
      <c r="I260" s="513">
        <v>43397.628946759258</v>
      </c>
      <c r="J260" s="483" t="s">
        <v>2</v>
      </c>
      <c r="K260" s="509">
        <v>1</v>
      </c>
      <c r="M260" s="477"/>
      <c r="Q260" s="475"/>
      <c r="R260" s="475"/>
      <c r="S260" s="475"/>
      <c r="T260" s="475"/>
      <c r="U260" s="475"/>
      <c r="V260" s="475"/>
      <c r="W260" s="475"/>
      <c r="X260" s="475"/>
      <c r="Y260" s="475"/>
      <c r="Z260" s="475"/>
      <c r="AA260" s="475"/>
      <c r="AB260" s="475"/>
      <c r="AC260" s="475"/>
      <c r="AD260" s="475"/>
      <c r="AE260" s="475"/>
      <c r="AF260" s="475"/>
      <c r="AG260" s="475"/>
      <c r="AH260" s="475"/>
      <c r="AI260" s="475"/>
      <c r="AJ260" s="475"/>
      <c r="AK260" s="475"/>
      <c r="AL260" s="475"/>
      <c r="AM260" s="475"/>
      <c r="AN260" s="475"/>
      <c r="AO260" s="475"/>
      <c r="AP260" s="475"/>
      <c r="AQ260" s="475"/>
      <c r="AR260" s="475"/>
      <c r="AS260" s="475"/>
      <c r="AT260" s="475"/>
      <c r="AU260" s="475"/>
      <c r="AV260" s="475"/>
      <c r="AW260" s="475"/>
      <c r="AY260" s="475"/>
      <c r="AZ260" s="475"/>
    </row>
    <row r="261" spans="2:52" s="512" customFormat="1" x14ac:dyDescent="0.2">
      <c r="B261" s="515"/>
      <c r="C261" s="515"/>
      <c r="D261" s="515"/>
      <c r="E261" s="515"/>
      <c r="F261" s="515"/>
      <c r="G261" s="475"/>
      <c r="H261" s="483" t="s">
        <v>745</v>
      </c>
      <c r="I261" s="513">
        <v>43397.955243055556</v>
      </c>
      <c r="J261" s="483" t="s">
        <v>1</v>
      </c>
      <c r="K261" s="509">
        <v>1</v>
      </c>
      <c r="M261" s="477"/>
      <c r="N261" s="475"/>
      <c r="O261" s="475"/>
      <c r="P261" s="475"/>
      <c r="Q261" s="475"/>
      <c r="R261" s="475"/>
      <c r="S261" s="475"/>
      <c r="T261" s="475"/>
      <c r="U261" s="475"/>
      <c r="V261" s="475"/>
      <c r="W261" s="475"/>
      <c r="X261" s="475"/>
      <c r="Y261" s="475"/>
      <c r="Z261" s="475"/>
      <c r="AA261" s="475"/>
      <c r="AB261" s="475"/>
      <c r="AC261" s="475"/>
      <c r="AD261" s="475"/>
      <c r="AE261" s="475"/>
      <c r="AF261" s="475"/>
      <c r="AG261" s="475"/>
      <c r="AH261" s="475"/>
      <c r="AI261" s="475"/>
      <c r="AJ261" s="475"/>
      <c r="AK261" s="475"/>
      <c r="AL261" s="475"/>
      <c r="AM261" s="475"/>
      <c r="AN261" s="475"/>
      <c r="AO261" s="475"/>
      <c r="AP261" s="475"/>
      <c r="AQ261" s="475"/>
      <c r="AR261" s="475"/>
      <c r="AS261" s="475"/>
      <c r="AT261" s="475"/>
      <c r="AU261" s="475"/>
      <c r="AV261" s="475"/>
      <c r="AW261" s="475"/>
      <c r="AY261" s="475"/>
      <c r="AZ261" s="475"/>
    </row>
    <row r="262" spans="2:52" s="512" customFormat="1" x14ac:dyDescent="0.2">
      <c r="B262" s="515"/>
      <c r="C262" s="515"/>
      <c r="D262" s="515"/>
      <c r="E262" s="515"/>
      <c r="F262" s="515"/>
      <c r="G262" s="475"/>
      <c r="H262" s="483" t="s">
        <v>651</v>
      </c>
      <c r="I262" s="513">
        <v>43398.879710648151</v>
      </c>
      <c r="J262" s="483" t="s">
        <v>1</v>
      </c>
      <c r="K262" s="509">
        <v>1</v>
      </c>
      <c r="M262" s="477"/>
      <c r="N262" s="475"/>
      <c r="O262" s="475"/>
      <c r="P262" s="475"/>
      <c r="Q262" s="475"/>
      <c r="R262" s="475"/>
      <c r="S262" s="475"/>
      <c r="T262" s="475"/>
      <c r="U262" s="475"/>
      <c r="V262" s="475"/>
      <c r="W262" s="475"/>
      <c r="X262" s="475"/>
      <c r="Y262" s="475"/>
      <c r="Z262" s="475"/>
      <c r="AA262" s="475"/>
      <c r="AB262" s="475"/>
      <c r="AC262" s="475"/>
      <c r="AD262" s="475"/>
      <c r="AE262" s="475"/>
      <c r="AF262" s="475"/>
      <c r="AG262" s="475"/>
      <c r="AH262" s="475"/>
      <c r="AI262" s="475"/>
      <c r="AJ262" s="475"/>
      <c r="AK262" s="475"/>
      <c r="AL262" s="475"/>
      <c r="AM262" s="475"/>
      <c r="AN262" s="475"/>
      <c r="AO262" s="475"/>
      <c r="AP262" s="475"/>
      <c r="AQ262" s="475"/>
      <c r="AR262" s="475"/>
      <c r="AS262" s="475"/>
      <c r="AT262" s="475"/>
      <c r="AU262" s="475"/>
      <c r="AV262" s="475"/>
      <c r="AW262" s="475"/>
      <c r="AY262" s="475"/>
      <c r="AZ262" s="475"/>
    </row>
    <row r="263" spans="2:52" s="512" customFormat="1" x14ac:dyDescent="0.2">
      <c r="B263" s="515"/>
      <c r="C263" s="515"/>
      <c r="D263" s="515"/>
      <c r="E263" s="515"/>
      <c r="F263" s="515"/>
      <c r="G263" s="475"/>
      <c r="H263" s="483"/>
      <c r="I263" s="513">
        <v>43403.921759259261</v>
      </c>
      <c r="J263" s="483" t="s">
        <v>1</v>
      </c>
      <c r="K263" s="509">
        <v>1</v>
      </c>
      <c r="M263" s="477"/>
      <c r="N263" s="475"/>
      <c r="O263" s="475"/>
      <c r="P263" s="475"/>
      <c r="Q263" s="475"/>
      <c r="R263" s="475"/>
      <c r="S263" s="475"/>
      <c r="T263" s="475"/>
      <c r="U263" s="475"/>
      <c r="V263" s="475"/>
      <c r="W263" s="475"/>
      <c r="X263" s="475"/>
      <c r="Y263" s="475"/>
      <c r="Z263" s="475"/>
      <c r="AA263" s="475"/>
      <c r="AB263" s="475"/>
      <c r="AC263" s="475"/>
      <c r="AD263" s="475"/>
      <c r="AE263" s="475"/>
      <c r="AF263" s="475"/>
      <c r="AG263" s="475"/>
      <c r="AH263" s="475"/>
      <c r="AI263" s="475"/>
      <c r="AJ263" s="475"/>
      <c r="AK263" s="475"/>
      <c r="AL263" s="475"/>
      <c r="AM263" s="475"/>
      <c r="AN263" s="475"/>
      <c r="AO263" s="475"/>
      <c r="AP263" s="475"/>
      <c r="AQ263" s="475"/>
      <c r="AR263" s="475"/>
      <c r="AS263" s="475"/>
      <c r="AT263" s="475"/>
      <c r="AU263" s="475"/>
      <c r="AV263" s="475"/>
      <c r="AW263" s="475"/>
      <c r="AY263" s="475"/>
      <c r="AZ263" s="475"/>
    </row>
    <row r="264" spans="2:52" s="512" customFormat="1" x14ac:dyDescent="0.2">
      <c r="B264" s="518"/>
      <c r="C264" s="518"/>
      <c r="D264" s="518"/>
      <c r="E264" s="518"/>
      <c r="F264" s="518"/>
      <c r="G264" s="475"/>
      <c r="H264" s="483" t="s">
        <v>652</v>
      </c>
      <c r="I264" s="513">
        <v>43399.047164351854</v>
      </c>
      <c r="J264" s="483" t="s">
        <v>1</v>
      </c>
      <c r="K264" s="509">
        <v>1</v>
      </c>
      <c r="M264" s="477"/>
      <c r="N264" s="475"/>
      <c r="O264" s="475"/>
      <c r="P264" s="475"/>
      <c r="Q264" s="475"/>
      <c r="R264" s="475"/>
      <c r="S264" s="475"/>
      <c r="T264" s="475"/>
      <c r="U264" s="475"/>
      <c r="V264" s="475"/>
      <c r="W264" s="475"/>
      <c r="X264" s="475"/>
      <c r="Y264" s="475"/>
      <c r="Z264" s="475"/>
      <c r="AA264" s="475"/>
      <c r="AB264" s="475"/>
      <c r="AC264" s="475"/>
      <c r="AD264" s="475"/>
      <c r="AE264" s="475"/>
      <c r="AF264" s="475"/>
      <c r="AG264" s="475"/>
      <c r="AH264" s="475"/>
      <c r="AI264" s="475"/>
      <c r="AJ264" s="475"/>
      <c r="AK264" s="475"/>
      <c r="AL264" s="475"/>
      <c r="AM264" s="475"/>
      <c r="AN264" s="475"/>
      <c r="AO264" s="475"/>
      <c r="AP264" s="475"/>
      <c r="AQ264" s="475"/>
      <c r="AR264" s="475"/>
      <c r="AS264" s="475"/>
      <c r="AT264" s="475"/>
      <c r="AU264" s="475"/>
      <c r="AV264" s="475"/>
      <c r="AW264" s="475"/>
      <c r="AY264" s="475"/>
      <c r="AZ264" s="475"/>
    </row>
    <row r="265" spans="2:52" s="512" customFormat="1" x14ac:dyDescent="0.2">
      <c r="B265" s="518"/>
      <c r="C265" s="518"/>
      <c r="D265" s="518"/>
      <c r="E265" s="518"/>
      <c r="F265" s="518"/>
      <c r="G265" s="475"/>
      <c r="H265" s="483" t="s">
        <v>746</v>
      </c>
      <c r="I265" s="513">
        <v>43402.885081018518</v>
      </c>
      <c r="J265" s="483" t="s">
        <v>2</v>
      </c>
      <c r="K265" s="509">
        <v>1</v>
      </c>
      <c r="M265" s="477"/>
      <c r="N265" s="475"/>
      <c r="O265" s="475"/>
      <c r="P265" s="475"/>
      <c r="Q265" s="475"/>
      <c r="R265" s="475"/>
      <c r="S265" s="475"/>
      <c r="T265" s="475"/>
      <c r="U265" s="475"/>
      <c r="V265" s="475"/>
      <c r="W265" s="475"/>
      <c r="X265" s="475"/>
      <c r="Y265" s="475"/>
      <c r="Z265" s="475"/>
      <c r="AA265" s="475"/>
      <c r="AB265" s="475"/>
      <c r="AC265" s="475"/>
      <c r="AD265" s="475"/>
      <c r="AE265" s="475"/>
      <c r="AF265" s="475"/>
      <c r="AG265" s="475"/>
      <c r="AH265" s="475"/>
      <c r="AI265" s="475"/>
      <c r="AJ265" s="475"/>
      <c r="AK265" s="475"/>
      <c r="AL265" s="475"/>
      <c r="AM265" s="475"/>
      <c r="AN265" s="475"/>
      <c r="AO265" s="475"/>
      <c r="AP265" s="475"/>
      <c r="AQ265" s="475"/>
      <c r="AR265" s="475"/>
      <c r="AS265" s="475"/>
      <c r="AT265" s="475"/>
      <c r="AU265" s="475"/>
      <c r="AV265" s="475"/>
      <c r="AW265" s="475"/>
      <c r="AY265" s="475"/>
      <c r="AZ265" s="475"/>
    </row>
    <row r="266" spans="2:52" s="512" customFormat="1" x14ac:dyDescent="0.2">
      <c r="B266" s="518"/>
      <c r="C266" s="518"/>
      <c r="D266" s="518"/>
      <c r="E266" s="518"/>
      <c r="F266" s="518"/>
      <c r="G266" s="475"/>
      <c r="H266" s="483" t="s">
        <v>747</v>
      </c>
      <c r="I266" s="513">
        <v>43403.598923611113</v>
      </c>
      <c r="J266" s="483" t="s">
        <v>1</v>
      </c>
      <c r="K266" s="509">
        <v>1</v>
      </c>
      <c r="M266" s="477"/>
      <c r="N266" s="475"/>
      <c r="O266" s="475"/>
      <c r="P266" s="475"/>
      <c r="Q266" s="475"/>
      <c r="R266" s="475"/>
      <c r="S266" s="475"/>
      <c r="T266" s="475"/>
      <c r="U266" s="475"/>
      <c r="V266" s="475"/>
      <c r="W266" s="475"/>
      <c r="X266" s="475"/>
      <c r="Y266" s="475"/>
      <c r="Z266" s="475"/>
      <c r="AA266" s="475"/>
      <c r="AB266" s="475"/>
      <c r="AC266" s="475"/>
      <c r="AD266" s="475"/>
      <c r="AE266" s="475"/>
      <c r="AF266" s="475"/>
      <c r="AG266" s="475"/>
      <c r="AH266" s="475"/>
      <c r="AI266" s="475"/>
      <c r="AJ266" s="475"/>
      <c r="AK266" s="475"/>
      <c r="AL266" s="475"/>
      <c r="AM266" s="475"/>
      <c r="AN266" s="475"/>
      <c r="AO266" s="475"/>
      <c r="AP266" s="475"/>
      <c r="AQ266" s="475"/>
      <c r="AR266" s="475"/>
      <c r="AS266" s="475"/>
      <c r="AT266" s="475"/>
      <c r="AU266" s="475"/>
      <c r="AV266" s="475"/>
      <c r="AW266" s="475"/>
      <c r="AY266" s="475"/>
      <c r="AZ266" s="475"/>
    </row>
    <row r="267" spans="2:52" s="512" customFormat="1" x14ac:dyDescent="0.2">
      <c r="B267" s="518"/>
      <c r="C267" s="518"/>
      <c r="D267" s="518"/>
      <c r="E267" s="518"/>
      <c r="F267" s="518"/>
      <c r="G267" s="475"/>
      <c r="H267" s="483" t="s">
        <v>748</v>
      </c>
      <c r="I267" s="513">
        <v>43403.808611111112</v>
      </c>
      <c r="J267" s="483" t="s">
        <v>1</v>
      </c>
      <c r="K267" s="509">
        <v>1</v>
      </c>
      <c r="M267" s="477"/>
      <c r="N267" s="475"/>
      <c r="O267" s="475"/>
      <c r="P267" s="475"/>
      <c r="Q267" s="475"/>
      <c r="R267" s="475"/>
      <c r="S267" s="475"/>
      <c r="T267" s="475"/>
      <c r="U267" s="475"/>
      <c r="V267" s="475"/>
      <c r="W267" s="475"/>
      <c r="X267" s="475"/>
      <c r="Y267" s="475"/>
      <c r="Z267" s="475"/>
      <c r="AA267" s="475"/>
      <c r="AB267" s="475"/>
      <c r="AC267" s="475"/>
      <c r="AD267" s="475"/>
      <c r="AE267" s="475"/>
      <c r="AF267" s="475"/>
      <c r="AG267" s="475"/>
      <c r="AH267" s="475"/>
      <c r="AI267" s="475"/>
      <c r="AJ267" s="475"/>
      <c r="AK267" s="475"/>
      <c r="AL267" s="475"/>
      <c r="AM267" s="475"/>
      <c r="AN267" s="475"/>
      <c r="AO267" s="475"/>
      <c r="AP267" s="475"/>
      <c r="AQ267" s="475"/>
      <c r="AR267" s="475"/>
      <c r="AS267" s="475"/>
      <c r="AT267" s="475"/>
      <c r="AU267" s="475"/>
      <c r="AV267" s="475"/>
      <c r="AW267" s="475"/>
      <c r="AY267" s="475"/>
      <c r="AZ267" s="475"/>
    </row>
    <row r="268" spans="2:52" s="512" customFormat="1" x14ac:dyDescent="0.2">
      <c r="B268" s="518"/>
      <c r="C268" s="518"/>
      <c r="D268" s="518"/>
      <c r="E268" s="518"/>
      <c r="F268" s="518"/>
      <c r="G268" s="475"/>
      <c r="H268" s="483" t="s">
        <v>409</v>
      </c>
      <c r="I268" s="513">
        <v>43404.935497685183</v>
      </c>
      <c r="J268" s="483" t="s">
        <v>2</v>
      </c>
      <c r="K268" s="509">
        <v>1</v>
      </c>
      <c r="M268" s="477"/>
      <c r="N268" s="475"/>
      <c r="O268" s="475"/>
      <c r="P268" s="475"/>
      <c r="Q268" s="475"/>
      <c r="R268" s="475"/>
      <c r="S268" s="475"/>
      <c r="T268" s="475"/>
      <c r="U268" s="475"/>
      <c r="V268" s="475"/>
      <c r="W268" s="475"/>
      <c r="X268" s="475"/>
      <c r="Y268" s="475"/>
      <c r="Z268" s="475"/>
      <c r="AA268" s="475"/>
      <c r="AB268" s="475"/>
      <c r="AC268" s="475"/>
      <c r="AD268" s="475"/>
      <c r="AE268" s="475"/>
      <c r="AF268" s="475"/>
      <c r="AG268" s="475"/>
      <c r="AH268" s="475"/>
      <c r="AI268" s="475"/>
      <c r="AJ268" s="475"/>
      <c r="AK268" s="475"/>
      <c r="AL268" s="475"/>
      <c r="AM268" s="475"/>
      <c r="AN268" s="475"/>
      <c r="AO268" s="475"/>
      <c r="AP268" s="475"/>
      <c r="AQ268" s="475"/>
      <c r="AR268" s="475"/>
      <c r="AS268" s="475"/>
      <c r="AT268" s="475"/>
      <c r="AU268" s="475"/>
      <c r="AV268" s="475"/>
      <c r="AW268" s="475"/>
      <c r="AY268" s="475"/>
      <c r="AZ268" s="475"/>
    </row>
    <row r="269" spans="2:52" s="512" customFormat="1" x14ac:dyDescent="0.2">
      <c r="B269" s="518"/>
      <c r="C269" s="518"/>
      <c r="D269" s="518"/>
      <c r="E269" s="518"/>
      <c r="F269" s="518"/>
      <c r="G269" s="475"/>
      <c r="H269" s="501" t="s">
        <v>3</v>
      </c>
      <c r="I269" s="501"/>
      <c r="J269" s="501"/>
      <c r="K269" s="509">
        <v>174</v>
      </c>
      <c r="M269" s="477"/>
      <c r="N269" s="475"/>
      <c r="O269" s="475"/>
      <c r="P269" s="475"/>
      <c r="Q269" s="475"/>
      <c r="R269" s="475"/>
      <c r="S269" s="475"/>
      <c r="T269" s="475"/>
      <c r="U269" s="475"/>
      <c r="V269" s="475"/>
      <c r="W269" s="475"/>
      <c r="X269" s="475"/>
      <c r="Y269" s="475"/>
      <c r="Z269" s="475"/>
      <c r="AA269" s="475"/>
      <c r="AB269" s="475"/>
      <c r="AC269" s="475"/>
      <c r="AD269" s="475"/>
      <c r="AE269" s="475"/>
      <c r="AF269" s="475"/>
      <c r="AG269" s="475"/>
      <c r="AH269" s="475"/>
      <c r="AI269" s="475"/>
      <c r="AJ269" s="475"/>
      <c r="AK269" s="475"/>
      <c r="AL269" s="475"/>
      <c r="AM269" s="475"/>
      <c r="AN269" s="475"/>
      <c r="AO269" s="475"/>
      <c r="AP269" s="475"/>
      <c r="AQ269" s="475"/>
      <c r="AR269" s="475"/>
      <c r="AS269" s="475"/>
      <c r="AT269" s="475"/>
      <c r="AU269" s="475"/>
      <c r="AV269" s="475"/>
      <c r="AW269" s="475"/>
      <c r="AY269" s="475"/>
      <c r="AZ269" s="475"/>
    </row>
    <row r="270" spans="2:52" s="512" customFormat="1" x14ac:dyDescent="0.2">
      <c r="B270" s="518"/>
      <c r="C270" s="518"/>
      <c r="D270" s="518"/>
      <c r="E270" s="518"/>
      <c r="F270" s="518"/>
      <c r="G270" s="475"/>
      <c r="H270" s="484"/>
      <c r="I270" s="475"/>
      <c r="J270" s="475"/>
      <c r="K270" s="475"/>
      <c r="M270" s="477"/>
      <c r="N270" s="475"/>
      <c r="O270" s="475"/>
      <c r="P270" s="475"/>
      <c r="Q270" s="475"/>
      <c r="R270" s="475"/>
      <c r="S270" s="475"/>
      <c r="T270" s="475"/>
      <c r="U270" s="475"/>
      <c r="V270" s="475"/>
      <c r="W270" s="475"/>
      <c r="X270" s="475"/>
      <c r="Y270" s="475"/>
      <c r="Z270" s="475"/>
      <c r="AA270" s="475"/>
      <c r="AB270" s="475"/>
      <c r="AC270" s="475"/>
      <c r="AD270" s="475"/>
      <c r="AE270" s="475"/>
      <c r="AF270" s="475"/>
      <c r="AG270" s="475"/>
      <c r="AH270" s="475"/>
      <c r="AI270" s="475"/>
      <c r="AJ270" s="475"/>
      <c r="AK270" s="475"/>
      <c r="AL270" s="475"/>
      <c r="AM270" s="475"/>
      <c r="AN270" s="475"/>
      <c r="AO270" s="475"/>
      <c r="AP270" s="475"/>
      <c r="AQ270" s="475"/>
      <c r="AR270" s="475"/>
      <c r="AS270" s="475"/>
      <c r="AT270" s="475"/>
      <c r="AU270" s="475"/>
      <c r="AV270" s="475"/>
      <c r="AW270" s="475"/>
      <c r="AY270" s="475"/>
      <c r="AZ270" s="475"/>
    </row>
    <row r="271" spans="2:52" s="512" customFormat="1" x14ac:dyDescent="0.2">
      <c r="B271" s="518"/>
      <c r="C271" s="518"/>
      <c r="D271" s="518"/>
      <c r="E271" s="518"/>
      <c r="F271" s="518"/>
      <c r="G271" s="475"/>
      <c r="H271" s="484"/>
      <c r="I271" s="475"/>
      <c r="J271" s="475"/>
      <c r="K271" s="475"/>
      <c r="M271" s="477"/>
      <c r="N271" s="475"/>
      <c r="O271" s="475"/>
      <c r="P271" s="475"/>
      <c r="Q271" s="475"/>
      <c r="R271" s="475"/>
      <c r="S271" s="475"/>
      <c r="T271" s="475"/>
      <c r="U271" s="475"/>
      <c r="V271" s="475"/>
      <c r="W271" s="475"/>
      <c r="X271" s="475"/>
      <c r="Y271" s="475"/>
      <c r="Z271" s="475"/>
      <c r="AA271" s="475"/>
      <c r="AB271" s="475"/>
      <c r="AC271" s="475"/>
      <c r="AD271" s="475"/>
      <c r="AE271" s="475"/>
      <c r="AF271" s="475"/>
      <c r="AG271" s="475"/>
      <c r="AH271" s="475"/>
      <c r="AI271" s="475"/>
      <c r="AJ271" s="475"/>
      <c r="AK271" s="475"/>
      <c r="AL271" s="475"/>
      <c r="AM271" s="475"/>
      <c r="AN271" s="475"/>
      <c r="AO271" s="475"/>
      <c r="AP271" s="475"/>
      <c r="AQ271" s="475"/>
      <c r="AR271" s="475"/>
      <c r="AS271" s="475"/>
      <c r="AT271" s="475"/>
      <c r="AU271" s="475"/>
      <c r="AV271" s="475"/>
      <c r="AW271" s="475"/>
      <c r="AY271" s="475"/>
      <c r="AZ271" s="475"/>
    </row>
    <row r="272" spans="2:52" s="512" customFormat="1" x14ac:dyDescent="0.2">
      <c r="B272" s="518"/>
      <c r="C272" s="518"/>
      <c r="D272" s="518"/>
      <c r="E272" s="518"/>
      <c r="F272" s="518"/>
      <c r="G272" s="475"/>
      <c r="H272" s="484"/>
      <c r="I272" s="475"/>
      <c r="J272" s="475"/>
      <c r="K272" s="475"/>
      <c r="M272" s="477"/>
      <c r="N272" s="475"/>
      <c r="O272" s="475"/>
      <c r="P272" s="475"/>
      <c r="Q272" s="475"/>
      <c r="R272" s="475"/>
      <c r="S272" s="475"/>
      <c r="T272" s="475"/>
      <c r="U272" s="475"/>
      <c r="V272" s="475"/>
      <c r="W272" s="475"/>
      <c r="X272" s="475"/>
      <c r="Y272" s="475"/>
      <c r="Z272" s="475"/>
      <c r="AA272" s="475"/>
      <c r="AB272" s="475"/>
      <c r="AC272" s="475"/>
      <c r="AD272" s="475"/>
      <c r="AE272" s="475"/>
      <c r="AF272" s="475"/>
      <c r="AG272" s="475"/>
      <c r="AH272" s="475"/>
      <c r="AI272" s="475"/>
      <c r="AJ272" s="475"/>
      <c r="AK272" s="475"/>
      <c r="AL272" s="475"/>
      <c r="AM272" s="475"/>
      <c r="AN272" s="475"/>
      <c r="AO272" s="475"/>
      <c r="AP272" s="475"/>
      <c r="AQ272" s="475"/>
      <c r="AR272" s="475"/>
      <c r="AS272" s="475"/>
      <c r="AT272" s="475"/>
      <c r="AU272" s="475"/>
      <c r="AV272" s="475"/>
      <c r="AW272" s="475"/>
      <c r="AY272" s="475"/>
      <c r="AZ272" s="475"/>
    </row>
    <row r="273" spans="2:52" s="512" customFormat="1" x14ac:dyDescent="0.2">
      <c r="B273" s="518"/>
      <c r="C273" s="518"/>
      <c r="D273" s="518"/>
      <c r="E273" s="518"/>
      <c r="F273" s="518"/>
      <c r="G273" s="475"/>
      <c r="H273" s="484"/>
      <c r="I273" s="475"/>
      <c r="J273" s="475"/>
      <c r="K273" s="475"/>
      <c r="M273" s="477"/>
      <c r="N273" s="475"/>
      <c r="O273" s="475"/>
      <c r="P273" s="475"/>
      <c r="Q273" s="475"/>
      <c r="R273" s="475"/>
      <c r="S273" s="475"/>
      <c r="T273" s="475"/>
      <c r="U273" s="475"/>
      <c r="V273" s="475"/>
      <c r="W273" s="475"/>
      <c r="X273" s="475"/>
      <c r="Y273" s="475"/>
      <c r="Z273" s="475"/>
      <c r="AA273" s="475"/>
      <c r="AB273" s="475"/>
      <c r="AC273" s="475"/>
      <c r="AD273" s="475"/>
      <c r="AE273" s="475"/>
      <c r="AF273" s="475"/>
      <c r="AG273" s="475"/>
      <c r="AH273" s="475"/>
      <c r="AI273" s="475"/>
      <c r="AJ273" s="475"/>
      <c r="AK273" s="475"/>
      <c r="AL273" s="475"/>
      <c r="AM273" s="475"/>
      <c r="AN273" s="475"/>
      <c r="AO273" s="475"/>
      <c r="AP273" s="475"/>
      <c r="AQ273" s="475"/>
      <c r="AR273" s="475"/>
      <c r="AS273" s="475"/>
      <c r="AT273" s="475"/>
      <c r="AU273" s="475"/>
      <c r="AV273" s="475"/>
      <c r="AW273" s="475"/>
      <c r="AY273" s="475"/>
      <c r="AZ273" s="475"/>
    </row>
    <row r="274" spans="2:52" s="512" customFormat="1" x14ac:dyDescent="0.2">
      <c r="B274" s="518"/>
      <c r="C274" s="518"/>
      <c r="D274" s="518"/>
      <c r="E274" s="518"/>
      <c r="F274" s="518"/>
      <c r="G274" s="475"/>
      <c r="H274" s="484"/>
      <c r="I274" s="475"/>
      <c r="J274" s="475"/>
      <c r="K274" s="475"/>
      <c r="M274" s="477"/>
      <c r="N274" s="475"/>
      <c r="O274" s="475"/>
      <c r="P274" s="475"/>
      <c r="Q274" s="475"/>
      <c r="R274" s="475"/>
      <c r="S274" s="475"/>
      <c r="T274" s="475"/>
      <c r="U274" s="475"/>
      <c r="V274" s="475"/>
      <c r="W274" s="475"/>
      <c r="X274" s="475"/>
      <c r="Y274" s="475"/>
      <c r="Z274" s="475"/>
      <c r="AA274" s="475"/>
      <c r="AB274" s="475"/>
      <c r="AC274" s="475"/>
      <c r="AD274" s="475"/>
      <c r="AE274" s="475"/>
      <c r="AF274" s="475"/>
      <c r="AG274" s="475"/>
      <c r="AH274" s="475"/>
      <c r="AI274" s="475"/>
      <c r="AJ274" s="475"/>
      <c r="AK274" s="475"/>
      <c r="AL274" s="475"/>
      <c r="AM274" s="475"/>
      <c r="AN274" s="475"/>
      <c r="AO274" s="475"/>
      <c r="AP274" s="475"/>
      <c r="AQ274" s="475"/>
      <c r="AR274" s="475"/>
      <c r="AS274" s="475"/>
      <c r="AT274" s="475"/>
      <c r="AU274" s="475"/>
      <c r="AV274" s="475"/>
      <c r="AW274" s="475"/>
      <c r="AY274" s="475"/>
      <c r="AZ274" s="475"/>
    </row>
    <row r="275" spans="2:52" s="512" customFormat="1" x14ac:dyDescent="0.2">
      <c r="B275" s="518"/>
      <c r="C275" s="518"/>
      <c r="D275" s="518"/>
      <c r="E275" s="518"/>
      <c r="F275" s="518"/>
      <c r="G275" s="475"/>
      <c r="H275" s="484"/>
      <c r="I275" s="475"/>
      <c r="J275" s="475"/>
      <c r="K275" s="475"/>
      <c r="M275" s="477"/>
      <c r="N275" s="475"/>
      <c r="O275" s="475"/>
      <c r="P275" s="475"/>
      <c r="Q275" s="475"/>
      <c r="R275" s="475"/>
      <c r="S275" s="475"/>
      <c r="T275" s="475"/>
      <c r="U275" s="475"/>
      <c r="V275" s="475"/>
      <c r="W275" s="475"/>
      <c r="X275" s="475"/>
      <c r="Y275" s="475"/>
      <c r="Z275" s="475"/>
      <c r="AA275" s="475"/>
      <c r="AB275" s="475"/>
      <c r="AC275" s="475"/>
      <c r="AD275" s="475"/>
      <c r="AE275" s="475"/>
      <c r="AF275" s="475"/>
      <c r="AG275" s="475"/>
      <c r="AH275" s="475"/>
      <c r="AI275" s="475"/>
      <c r="AJ275" s="475"/>
      <c r="AK275" s="475"/>
      <c r="AL275" s="475"/>
      <c r="AM275" s="475"/>
      <c r="AN275" s="475"/>
      <c r="AO275" s="475"/>
      <c r="AP275" s="475"/>
      <c r="AQ275" s="475"/>
      <c r="AR275" s="475"/>
      <c r="AS275" s="475"/>
      <c r="AT275" s="475"/>
      <c r="AU275" s="475"/>
      <c r="AV275" s="475"/>
      <c r="AW275" s="475"/>
      <c r="AY275" s="475"/>
      <c r="AZ275" s="475"/>
    </row>
    <row r="276" spans="2:52" s="512" customFormat="1" x14ac:dyDescent="0.2">
      <c r="B276" s="518"/>
      <c r="C276" s="518"/>
      <c r="D276" s="518"/>
      <c r="E276" s="518"/>
      <c r="F276" s="518"/>
      <c r="G276" s="475"/>
      <c r="H276" s="484"/>
      <c r="I276" s="475"/>
      <c r="J276" s="475"/>
      <c r="K276" s="475"/>
      <c r="M276" s="477"/>
      <c r="N276" s="475"/>
      <c r="O276" s="475"/>
      <c r="P276" s="475"/>
      <c r="Q276" s="475"/>
      <c r="R276" s="475"/>
      <c r="S276" s="475"/>
      <c r="T276" s="475"/>
      <c r="U276" s="475"/>
      <c r="V276" s="475"/>
      <c r="W276" s="475"/>
      <c r="X276" s="475"/>
      <c r="Y276" s="475"/>
      <c r="Z276" s="475"/>
      <c r="AA276" s="475"/>
      <c r="AB276" s="475"/>
      <c r="AC276" s="475"/>
      <c r="AD276" s="475"/>
      <c r="AE276" s="475"/>
      <c r="AF276" s="475"/>
      <c r="AG276" s="475"/>
      <c r="AH276" s="475"/>
      <c r="AI276" s="475"/>
      <c r="AJ276" s="475"/>
      <c r="AK276" s="475"/>
      <c r="AL276" s="475"/>
      <c r="AM276" s="475"/>
      <c r="AN276" s="475"/>
      <c r="AO276" s="475"/>
      <c r="AP276" s="475"/>
      <c r="AQ276" s="475"/>
      <c r="AR276" s="475"/>
      <c r="AS276" s="475"/>
      <c r="AT276" s="475"/>
      <c r="AU276" s="475"/>
      <c r="AV276" s="475"/>
      <c r="AW276" s="475"/>
      <c r="AY276" s="475"/>
      <c r="AZ276" s="475"/>
    </row>
    <row r="277" spans="2:52" s="512" customFormat="1" x14ac:dyDescent="0.2">
      <c r="B277" s="518"/>
      <c r="C277" s="518"/>
      <c r="D277" s="518"/>
      <c r="E277" s="518"/>
      <c r="F277" s="518"/>
      <c r="G277" s="475"/>
      <c r="H277" s="484"/>
      <c r="I277" s="475"/>
      <c r="J277" s="475"/>
      <c r="K277" s="475"/>
      <c r="M277" s="477"/>
      <c r="N277" s="475"/>
      <c r="O277" s="475"/>
      <c r="P277" s="475"/>
      <c r="Q277" s="475"/>
      <c r="R277" s="475"/>
      <c r="S277" s="475"/>
      <c r="T277" s="475"/>
      <c r="U277" s="475"/>
      <c r="V277" s="475"/>
      <c r="W277" s="475"/>
      <c r="X277" s="475"/>
      <c r="Y277" s="475"/>
      <c r="Z277" s="475"/>
      <c r="AA277" s="475"/>
      <c r="AB277" s="475"/>
      <c r="AC277" s="475"/>
      <c r="AD277" s="475"/>
      <c r="AE277" s="475"/>
      <c r="AF277" s="475"/>
      <c r="AG277" s="475"/>
      <c r="AH277" s="475"/>
      <c r="AI277" s="475"/>
      <c r="AJ277" s="475"/>
      <c r="AK277" s="475"/>
      <c r="AL277" s="475"/>
      <c r="AM277" s="475"/>
      <c r="AN277" s="475"/>
      <c r="AO277" s="475"/>
      <c r="AP277" s="475"/>
      <c r="AQ277" s="475"/>
      <c r="AR277" s="475"/>
      <c r="AS277" s="475"/>
      <c r="AT277" s="475"/>
      <c r="AU277" s="475"/>
      <c r="AV277" s="475"/>
      <c r="AW277" s="475"/>
      <c r="AY277" s="475"/>
      <c r="AZ277" s="475"/>
    </row>
    <row r="278" spans="2:52" s="512" customFormat="1" x14ac:dyDescent="0.2">
      <c r="B278" s="518"/>
      <c r="C278" s="518"/>
      <c r="D278" s="518"/>
      <c r="E278" s="518"/>
      <c r="F278" s="518"/>
      <c r="G278" s="475"/>
      <c r="H278" s="484"/>
      <c r="I278" s="475"/>
      <c r="J278" s="475"/>
      <c r="K278" s="475"/>
      <c r="M278" s="477"/>
      <c r="N278" s="475"/>
      <c r="O278" s="475"/>
      <c r="P278" s="475"/>
      <c r="Q278" s="475"/>
      <c r="R278" s="475"/>
      <c r="S278" s="475"/>
      <c r="T278" s="475"/>
      <c r="U278" s="475"/>
      <c r="V278" s="475"/>
      <c r="W278" s="475"/>
      <c r="X278" s="475"/>
      <c r="Y278" s="475"/>
      <c r="Z278" s="475"/>
      <c r="AA278" s="475"/>
      <c r="AB278" s="475"/>
      <c r="AC278" s="475"/>
      <c r="AD278" s="475"/>
      <c r="AE278" s="475"/>
      <c r="AF278" s="475"/>
      <c r="AG278" s="475"/>
      <c r="AH278" s="475"/>
      <c r="AI278" s="475"/>
      <c r="AJ278" s="475"/>
      <c r="AK278" s="475"/>
      <c r="AL278" s="475"/>
      <c r="AM278" s="475"/>
      <c r="AN278" s="475"/>
      <c r="AO278" s="475"/>
      <c r="AP278" s="475"/>
      <c r="AQ278" s="475"/>
      <c r="AR278" s="475"/>
      <c r="AS278" s="475"/>
      <c r="AT278" s="475"/>
      <c r="AU278" s="475"/>
      <c r="AV278" s="475"/>
      <c r="AW278" s="475"/>
      <c r="AY278" s="475"/>
      <c r="AZ278" s="475"/>
    </row>
    <row r="279" spans="2:52" s="512" customFormat="1" x14ac:dyDescent="0.2">
      <c r="B279" s="518"/>
      <c r="C279" s="518"/>
      <c r="D279" s="518"/>
      <c r="E279" s="518"/>
      <c r="F279" s="518"/>
      <c r="G279" s="475"/>
      <c r="H279" s="484"/>
      <c r="I279" s="475"/>
      <c r="J279" s="475"/>
      <c r="K279" s="475"/>
      <c r="M279" s="477"/>
      <c r="N279" s="475"/>
      <c r="O279" s="475"/>
      <c r="P279" s="475"/>
      <c r="Q279" s="475"/>
      <c r="R279" s="475"/>
      <c r="S279" s="475"/>
      <c r="T279" s="475"/>
      <c r="U279" s="475"/>
      <c r="V279" s="475"/>
      <c r="W279" s="475"/>
      <c r="X279" s="475"/>
      <c r="Y279" s="475"/>
      <c r="Z279" s="475"/>
      <c r="AA279" s="475"/>
      <c r="AB279" s="475"/>
      <c r="AC279" s="475"/>
      <c r="AD279" s="475"/>
      <c r="AE279" s="475"/>
      <c r="AF279" s="475"/>
      <c r="AG279" s="475"/>
      <c r="AH279" s="475"/>
      <c r="AI279" s="475"/>
      <c r="AJ279" s="475"/>
      <c r="AK279" s="475"/>
      <c r="AL279" s="475"/>
      <c r="AM279" s="475"/>
      <c r="AN279" s="475"/>
      <c r="AO279" s="475"/>
      <c r="AP279" s="475"/>
      <c r="AQ279" s="475"/>
      <c r="AR279" s="475"/>
      <c r="AS279" s="475"/>
      <c r="AT279" s="475"/>
      <c r="AU279" s="475"/>
      <c r="AV279" s="475"/>
      <c r="AW279" s="475"/>
      <c r="AY279" s="475"/>
      <c r="AZ279" s="475"/>
    </row>
    <row r="280" spans="2:52" s="512" customFormat="1" x14ac:dyDescent="0.2">
      <c r="B280" s="518"/>
      <c r="C280" s="518"/>
      <c r="D280" s="518"/>
      <c r="E280" s="518"/>
      <c r="F280" s="518"/>
      <c r="G280" s="475"/>
      <c r="H280" s="484"/>
      <c r="I280" s="475"/>
      <c r="J280" s="475"/>
      <c r="K280" s="475"/>
      <c r="M280" s="477"/>
      <c r="N280" s="475"/>
      <c r="O280" s="475"/>
      <c r="P280" s="475"/>
      <c r="Q280" s="475"/>
      <c r="R280" s="475"/>
      <c r="S280" s="475"/>
      <c r="T280" s="475"/>
      <c r="U280" s="475"/>
      <c r="V280" s="475"/>
      <c r="W280" s="475"/>
      <c r="X280" s="475"/>
      <c r="Y280" s="475"/>
      <c r="Z280" s="475"/>
      <c r="AA280" s="475"/>
      <c r="AB280" s="475"/>
      <c r="AC280" s="475"/>
      <c r="AD280" s="475"/>
      <c r="AE280" s="475"/>
      <c r="AF280" s="475"/>
      <c r="AG280" s="475"/>
      <c r="AH280" s="475"/>
      <c r="AI280" s="475"/>
      <c r="AJ280" s="475"/>
      <c r="AK280" s="475"/>
      <c r="AL280" s="475"/>
      <c r="AM280" s="475"/>
      <c r="AN280" s="475"/>
      <c r="AO280" s="475"/>
      <c r="AP280" s="475"/>
      <c r="AQ280" s="475"/>
      <c r="AR280" s="475"/>
      <c r="AS280" s="475"/>
      <c r="AT280" s="475"/>
      <c r="AU280" s="475"/>
      <c r="AV280" s="475"/>
      <c r="AW280" s="475"/>
      <c r="AY280" s="475"/>
      <c r="AZ280" s="475"/>
    </row>
    <row r="281" spans="2:52" s="512" customFormat="1" x14ac:dyDescent="0.2">
      <c r="B281" s="518"/>
      <c r="C281" s="518"/>
      <c r="D281" s="518"/>
      <c r="E281" s="518"/>
      <c r="F281" s="518"/>
      <c r="G281" s="475"/>
      <c r="H281" s="484"/>
      <c r="I281" s="475"/>
      <c r="J281" s="475"/>
      <c r="K281" s="475"/>
      <c r="M281" s="477"/>
      <c r="N281" s="475"/>
      <c r="O281" s="475"/>
      <c r="P281" s="475"/>
      <c r="Q281" s="475"/>
      <c r="R281" s="475"/>
      <c r="S281" s="475"/>
      <c r="T281" s="475"/>
      <c r="U281" s="475"/>
      <c r="V281" s="475"/>
      <c r="W281" s="475"/>
      <c r="X281" s="475"/>
      <c r="Y281" s="475"/>
      <c r="Z281" s="475"/>
      <c r="AA281" s="475"/>
      <c r="AB281" s="475"/>
      <c r="AC281" s="475"/>
      <c r="AD281" s="475"/>
      <c r="AE281" s="475"/>
      <c r="AF281" s="475"/>
      <c r="AG281" s="475"/>
      <c r="AH281" s="475"/>
      <c r="AI281" s="475"/>
      <c r="AJ281" s="475"/>
      <c r="AK281" s="475"/>
      <c r="AL281" s="475"/>
      <c r="AM281" s="475"/>
      <c r="AN281" s="475"/>
      <c r="AO281" s="475"/>
      <c r="AP281" s="475"/>
      <c r="AQ281" s="475"/>
      <c r="AR281" s="475"/>
      <c r="AS281" s="475"/>
      <c r="AT281" s="475"/>
      <c r="AU281" s="475"/>
      <c r="AV281" s="475"/>
      <c r="AW281" s="475"/>
      <c r="AY281" s="475"/>
      <c r="AZ281" s="475"/>
    </row>
    <row r="282" spans="2:52" s="512" customFormat="1" x14ac:dyDescent="0.2">
      <c r="B282" s="518"/>
      <c r="C282" s="518"/>
      <c r="D282" s="518"/>
      <c r="E282" s="518"/>
      <c r="F282" s="518"/>
      <c r="G282" s="475"/>
      <c r="H282" s="484"/>
      <c r="I282" s="475"/>
      <c r="J282" s="475"/>
      <c r="K282" s="475"/>
      <c r="M282" s="477"/>
      <c r="N282" s="475"/>
      <c r="O282" s="475"/>
      <c r="P282" s="475"/>
      <c r="Q282" s="475"/>
      <c r="R282" s="475"/>
      <c r="S282" s="475"/>
      <c r="T282" s="475"/>
      <c r="U282" s="475"/>
      <c r="V282" s="475"/>
      <c r="W282" s="475"/>
      <c r="X282" s="475"/>
      <c r="Y282" s="475"/>
      <c r="Z282" s="475"/>
      <c r="AA282" s="475"/>
      <c r="AB282" s="475"/>
      <c r="AC282" s="475"/>
      <c r="AD282" s="475"/>
      <c r="AE282" s="475"/>
      <c r="AF282" s="475"/>
      <c r="AG282" s="475"/>
      <c r="AH282" s="475"/>
      <c r="AI282" s="475"/>
      <c r="AJ282" s="475"/>
      <c r="AK282" s="475"/>
      <c r="AL282" s="475"/>
      <c r="AM282" s="475"/>
      <c r="AN282" s="475"/>
      <c r="AO282" s="475"/>
      <c r="AP282" s="475"/>
      <c r="AQ282" s="475"/>
      <c r="AR282" s="475"/>
      <c r="AS282" s="475"/>
      <c r="AT282" s="475"/>
      <c r="AU282" s="475"/>
      <c r="AV282" s="475"/>
      <c r="AW282" s="475"/>
      <c r="AY282" s="475"/>
      <c r="AZ282" s="475"/>
    </row>
    <row r="283" spans="2:52" s="512" customFormat="1" x14ac:dyDescent="0.2">
      <c r="B283" s="518"/>
      <c r="C283" s="518"/>
      <c r="D283" s="518"/>
      <c r="E283" s="518"/>
      <c r="F283" s="518"/>
      <c r="G283" s="475"/>
      <c r="H283" s="484"/>
      <c r="I283" s="475"/>
      <c r="J283" s="475"/>
      <c r="K283" s="475"/>
      <c r="M283" s="477"/>
      <c r="N283" s="475"/>
      <c r="O283" s="475"/>
      <c r="P283" s="475"/>
      <c r="Q283" s="475"/>
      <c r="R283" s="475"/>
      <c r="S283" s="475"/>
      <c r="T283" s="475"/>
      <c r="U283" s="475"/>
      <c r="V283" s="475"/>
      <c r="W283" s="475"/>
      <c r="X283" s="475"/>
      <c r="Y283" s="475"/>
      <c r="Z283" s="475"/>
      <c r="AA283" s="475"/>
      <c r="AB283" s="475"/>
      <c r="AC283" s="475"/>
      <c r="AD283" s="475"/>
      <c r="AE283" s="475"/>
      <c r="AF283" s="475"/>
      <c r="AG283" s="475"/>
      <c r="AH283" s="475"/>
      <c r="AI283" s="475"/>
      <c r="AJ283" s="475"/>
      <c r="AK283" s="475"/>
      <c r="AL283" s="475"/>
      <c r="AM283" s="475"/>
      <c r="AN283" s="475"/>
      <c r="AO283" s="475"/>
      <c r="AP283" s="475"/>
      <c r="AQ283" s="475"/>
      <c r="AR283" s="475"/>
      <c r="AS283" s="475"/>
      <c r="AT283" s="475"/>
      <c r="AU283" s="475"/>
      <c r="AV283" s="475"/>
      <c r="AW283" s="475"/>
      <c r="AY283" s="475"/>
      <c r="AZ283" s="475"/>
    </row>
    <row r="284" spans="2:52" s="512" customFormat="1" x14ac:dyDescent="0.2">
      <c r="B284" s="518"/>
      <c r="C284" s="518"/>
      <c r="D284" s="518"/>
      <c r="E284" s="518"/>
      <c r="F284" s="518"/>
      <c r="G284" s="475"/>
      <c r="H284" s="484"/>
      <c r="I284" s="475"/>
      <c r="J284" s="475"/>
      <c r="K284" s="475"/>
      <c r="M284" s="477"/>
      <c r="N284" s="475"/>
      <c r="O284" s="475"/>
      <c r="P284" s="475"/>
      <c r="Q284" s="475"/>
      <c r="R284" s="475"/>
      <c r="S284" s="475"/>
      <c r="T284" s="475"/>
      <c r="U284" s="475"/>
      <c r="V284" s="475"/>
      <c r="W284" s="475"/>
      <c r="X284" s="475"/>
      <c r="Y284" s="475"/>
      <c r="Z284" s="475"/>
      <c r="AA284" s="475"/>
      <c r="AB284" s="475"/>
      <c r="AC284" s="475"/>
      <c r="AD284" s="475"/>
      <c r="AE284" s="475"/>
      <c r="AF284" s="475"/>
      <c r="AG284" s="475"/>
      <c r="AH284" s="475"/>
      <c r="AI284" s="475"/>
      <c r="AJ284" s="475"/>
      <c r="AK284" s="475"/>
      <c r="AL284" s="475"/>
      <c r="AM284" s="475"/>
      <c r="AN284" s="475"/>
      <c r="AO284" s="475"/>
      <c r="AP284" s="475"/>
      <c r="AQ284" s="475"/>
      <c r="AR284" s="475"/>
      <c r="AS284" s="475"/>
      <c r="AT284" s="475"/>
      <c r="AU284" s="475"/>
      <c r="AV284" s="475"/>
      <c r="AW284" s="475"/>
      <c r="AY284" s="475"/>
      <c r="AZ284" s="475"/>
    </row>
    <row r="285" spans="2:52" s="512" customFormat="1" x14ac:dyDescent="0.2">
      <c r="B285" s="518"/>
      <c r="C285" s="518"/>
      <c r="D285" s="518"/>
      <c r="E285" s="518"/>
      <c r="F285" s="518"/>
      <c r="G285" s="475"/>
      <c r="H285" s="484"/>
      <c r="I285" s="475"/>
      <c r="J285" s="475"/>
      <c r="K285" s="475"/>
      <c r="M285" s="477"/>
      <c r="N285" s="475"/>
      <c r="O285" s="475"/>
      <c r="P285" s="475"/>
      <c r="Q285" s="475"/>
      <c r="R285" s="475"/>
      <c r="S285" s="475"/>
      <c r="T285" s="475"/>
      <c r="U285" s="475"/>
      <c r="V285" s="475"/>
      <c r="W285" s="475"/>
      <c r="X285" s="475"/>
      <c r="Y285" s="475"/>
      <c r="Z285" s="475"/>
      <c r="AA285" s="475"/>
      <c r="AB285" s="475"/>
      <c r="AC285" s="475"/>
      <c r="AD285" s="475"/>
      <c r="AE285" s="475"/>
      <c r="AF285" s="475"/>
      <c r="AG285" s="475"/>
      <c r="AH285" s="475"/>
      <c r="AI285" s="475"/>
      <c r="AJ285" s="475"/>
      <c r="AK285" s="475"/>
      <c r="AL285" s="475"/>
      <c r="AM285" s="475"/>
      <c r="AN285" s="475"/>
      <c r="AO285" s="475"/>
      <c r="AP285" s="475"/>
      <c r="AQ285" s="475"/>
      <c r="AR285" s="475"/>
      <c r="AS285" s="475"/>
      <c r="AT285" s="475"/>
      <c r="AU285" s="475"/>
      <c r="AV285" s="475"/>
      <c r="AW285" s="475"/>
      <c r="AY285" s="475"/>
      <c r="AZ285" s="475"/>
    </row>
    <row r="286" spans="2:52" s="512" customFormat="1" x14ac:dyDescent="0.2">
      <c r="B286" s="518"/>
      <c r="C286" s="518"/>
      <c r="D286" s="518"/>
      <c r="E286" s="518"/>
      <c r="F286" s="518"/>
      <c r="G286" s="475"/>
      <c r="H286" s="484"/>
      <c r="I286" s="475"/>
      <c r="J286" s="475"/>
      <c r="K286" s="475"/>
      <c r="M286" s="477"/>
      <c r="N286" s="475"/>
      <c r="O286" s="475"/>
      <c r="P286" s="475"/>
      <c r="Q286" s="475"/>
      <c r="R286" s="475"/>
      <c r="S286" s="475"/>
      <c r="T286" s="475"/>
      <c r="U286" s="475"/>
      <c r="V286" s="475"/>
      <c r="W286" s="475"/>
      <c r="X286" s="475"/>
      <c r="Y286" s="475"/>
      <c r="Z286" s="475"/>
      <c r="AA286" s="475"/>
      <c r="AB286" s="475"/>
      <c r="AC286" s="475"/>
      <c r="AD286" s="475"/>
      <c r="AE286" s="475"/>
      <c r="AF286" s="475"/>
      <c r="AG286" s="475"/>
      <c r="AH286" s="475"/>
      <c r="AI286" s="475"/>
      <c r="AJ286" s="475"/>
      <c r="AK286" s="475"/>
      <c r="AL286" s="475"/>
      <c r="AM286" s="475"/>
      <c r="AN286" s="475"/>
      <c r="AO286" s="475"/>
      <c r="AP286" s="475"/>
      <c r="AQ286" s="475"/>
      <c r="AR286" s="475"/>
      <c r="AS286" s="475"/>
      <c r="AT286" s="475"/>
      <c r="AU286" s="475"/>
      <c r="AV286" s="475"/>
      <c r="AW286" s="475"/>
      <c r="AY286" s="475"/>
      <c r="AZ286" s="475"/>
    </row>
    <row r="287" spans="2:52" s="512" customFormat="1" x14ac:dyDescent="0.2">
      <c r="B287" s="518"/>
      <c r="C287" s="518"/>
      <c r="D287" s="518"/>
      <c r="E287" s="518"/>
      <c r="F287" s="518"/>
      <c r="G287" s="475"/>
      <c r="H287" s="484"/>
      <c r="I287" s="475"/>
      <c r="J287" s="475"/>
      <c r="K287" s="475"/>
      <c r="M287" s="477"/>
      <c r="N287" s="475"/>
      <c r="O287" s="475"/>
      <c r="P287" s="475"/>
      <c r="Q287" s="475"/>
      <c r="R287" s="475"/>
      <c r="S287" s="475"/>
      <c r="T287" s="475"/>
      <c r="U287" s="475"/>
      <c r="V287" s="475"/>
      <c r="W287" s="475"/>
      <c r="X287" s="475"/>
      <c r="Y287" s="475"/>
      <c r="Z287" s="475"/>
      <c r="AA287" s="475"/>
      <c r="AB287" s="475"/>
      <c r="AC287" s="475"/>
      <c r="AD287" s="475"/>
      <c r="AE287" s="475"/>
      <c r="AF287" s="475"/>
      <c r="AG287" s="475"/>
      <c r="AH287" s="475"/>
      <c r="AI287" s="475"/>
      <c r="AJ287" s="475"/>
      <c r="AK287" s="475"/>
      <c r="AL287" s="475"/>
      <c r="AM287" s="475"/>
      <c r="AN287" s="475"/>
      <c r="AO287" s="475"/>
      <c r="AP287" s="475"/>
      <c r="AQ287" s="475"/>
      <c r="AR287" s="475"/>
      <c r="AS287" s="475"/>
      <c r="AT287" s="475"/>
      <c r="AU287" s="475"/>
      <c r="AV287" s="475"/>
      <c r="AW287" s="475"/>
      <c r="AY287" s="475"/>
      <c r="AZ287" s="475"/>
    </row>
    <row r="288" spans="2:52" s="512" customFormat="1" x14ac:dyDescent="0.2">
      <c r="B288" s="518"/>
      <c r="C288" s="518"/>
      <c r="D288" s="518"/>
      <c r="E288" s="518"/>
      <c r="F288" s="518"/>
      <c r="G288" s="475"/>
      <c r="H288" s="484"/>
      <c r="I288" s="475"/>
      <c r="J288" s="475"/>
      <c r="K288" s="475"/>
      <c r="M288" s="477"/>
      <c r="N288" s="475"/>
      <c r="O288" s="475"/>
      <c r="P288" s="475"/>
      <c r="Q288" s="475"/>
      <c r="R288" s="475"/>
      <c r="S288" s="475"/>
      <c r="T288" s="475"/>
      <c r="U288" s="475"/>
      <c r="V288" s="475"/>
      <c r="W288" s="475"/>
      <c r="X288" s="475"/>
      <c r="Y288" s="475"/>
      <c r="Z288" s="475"/>
      <c r="AA288" s="475"/>
      <c r="AB288" s="475"/>
      <c r="AC288" s="475"/>
      <c r="AD288" s="475"/>
      <c r="AE288" s="475"/>
      <c r="AF288" s="475"/>
      <c r="AG288" s="475"/>
      <c r="AH288" s="475"/>
      <c r="AI288" s="475"/>
      <c r="AJ288" s="475"/>
      <c r="AK288" s="475"/>
      <c r="AL288" s="475"/>
      <c r="AM288" s="475"/>
      <c r="AN288" s="475"/>
      <c r="AO288" s="475"/>
      <c r="AP288" s="475"/>
      <c r="AQ288" s="475"/>
      <c r="AR288" s="475"/>
      <c r="AS288" s="475"/>
      <c r="AT288" s="475"/>
      <c r="AU288" s="475"/>
      <c r="AV288" s="475"/>
      <c r="AW288" s="475"/>
      <c r="AY288" s="475"/>
      <c r="AZ288" s="475"/>
    </row>
    <row r="289" spans="2:52" s="512" customFormat="1" x14ac:dyDescent="0.2">
      <c r="B289" s="518"/>
      <c r="C289" s="518"/>
      <c r="D289" s="518"/>
      <c r="E289" s="518"/>
      <c r="F289" s="518"/>
      <c r="G289" s="475"/>
      <c r="H289" s="484"/>
      <c r="I289" s="475"/>
      <c r="J289" s="475"/>
      <c r="K289" s="475"/>
      <c r="M289" s="477"/>
      <c r="N289" s="475"/>
      <c r="O289" s="475"/>
      <c r="P289" s="475"/>
      <c r="Q289" s="475"/>
      <c r="R289" s="475"/>
      <c r="S289" s="475"/>
      <c r="T289" s="475"/>
      <c r="U289" s="475"/>
      <c r="V289" s="475"/>
      <c r="W289" s="475"/>
      <c r="X289" s="475"/>
      <c r="Y289" s="475"/>
      <c r="Z289" s="475"/>
      <c r="AA289" s="475"/>
      <c r="AB289" s="475"/>
      <c r="AC289" s="475"/>
      <c r="AD289" s="475"/>
      <c r="AE289" s="475"/>
      <c r="AF289" s="475"/>
      <c r="AG289" s="475"/>
      <c r="AH289" s="475"/>
      <c r="AI289" s="475"/>
      <c r="AJ289" s="475"/>
      <c r="AK289" s="475"/>
      <c r="AL289" s="475"/>
      <c r="AM289" s="475"/>
      <c r="AN289" s="475"/>
      <c r="AO289" s="475"/>
      <c r="AP289" s="475"/>
      <c r="AQ289" s="475"/>
      <c r="AR289" s="475"/>
      <c r="AS289" s="475"/>
      <c r="AT289" s="475"/>
      <c r="AU289" s="475"/>
      <c r="AV289" s="475"/>
      <c r="AW289" s="475"/>
      <c r="AY289" s="475"/>
      <c r="AZ289" s="475"/>
    </row>
    <row r="290" spans="2:52" s="512" customFormat="1" x14ac:dyDescent="0.2">
      <c r="B290" s="518"/>
      <c r="C290" s="518"/>
      <c r="D290" s="518"/>
      <c r="E290" s="518"/>
      <c r="F290" s="518"/>
      <c r="G290" s="475"/>
      <c r="H290" s="484"/>
      <c r="I290" s="475"/>
      <c r="J290" s="475"/>
      <c r="K290" s="475"/>
      <c r="M290" s="477"/>
      <c r="N290" s="475"/>
      <c r="O290" s="475"/>
      <c r="P290" s="475"/>
      <c r="Q290" s="475"/>
      <c r="R290" s="475"/>
      <c r="S290" s="475"/>
      <c r="T290" s="475"/>
      <c r="U290" s="475"/>
      <c r="V290" s="475"/>
      <c r="W290" s="475"/>
      <c r="X290" s="475"/>
      <c r="Y290" s="475"/>
      <c r="Z290" s="475"/>
      <c r="AA290" s="475"/>
      <c r="AB290" s="475"/>
      <c r="AC290" s="475"/>
      <c r="AD290" s="475"/>
      <c r="AE290" s="475"/>
      <c r="AF290" s="475"/>
      <c r="AG290" s="475"/>
      <c r="AH290" s="475"/>
      <c r="AI290" s="475"/>
      <c r="AJ290" s="475"/>
      <c r="AK290" s="475"/>
      <c r="AL290" s="475"/>
      <c r="AM290" s="475"/>
      <c r="AN290" s="475"/>
      <c r="AO290" s="475"/>
      <c r="AP290" s="475"/>
      <c r="AQ290" s="475"/>
      <c r="AR290" s="475"/>
      <c r="AS290" s="475"/>
      <c r="AT290" s="475"/>
      <c r="AU290" s="475"/>
      <c r="AV290" s="475"/>
      <c r="AW290" s="475"/>
      <c r="AY290" s="475"/>
      <c r="AZ290" s="475"/>
    </row>
    <row r="291" spans="2:52" s="512" customFormat="1" x14ac:dyDescent="0.2">
      <c r="B291" s="518"/>
      <c r="C291" s="518"/>
      <c r="D291" s="518"/>
      <c r="E291" s="518"/>
      <c r="F291" s="518"/>
      <c r="G291" s="475"/>
      <c r="H291" s="484"/>
      <c r="I291" s="475"/>
      <c r="J291" s="475"/>
      <c r="K291" s="475"/>
      <c r="M291" s="477"/>
      <c r="N291" s="475"/>
      <c r="O291" s="475"/>
      <c r="P291" s="475"/>
      <c r="Q291" s="475"/>
      <c r="R291" s="475"/>
      <c r="S291" s="475"/>
      <c r="T291" s="475"/>
      <c r="U291" s="475"/>
      <c r="V291" s="475"/>
      <c r="W291" s="475"/>
      <c r="X291" s="475"/>
      <c r="Y291" s="475"/>
      <c r="Z291" s="475"/>
      <c r="AA291" s="475"/>
      <c r="AB291" s="475"/>
      <c r="AC291" s="475"/>
      <c r="AD291" s="475"/>
      <c r="AE291" s="475"/>
      <c r="AF291" s="475"/>
      <c r="AG291" s="475"/>
      <c r="AH291" s="475"/>
      <c r="AI291" s="475"/>
      <c r="AJ291" s="475"/>
      <c r="AK291" s="475"/>
      <c r="AL291" s="475"/>
      <c r="AM291" s="475"/>
      <c r="AN291" s="475"/>
      <c r="AO291" s="475"/>
      <c r="AP291" s="475"/>
      <c r="AQ291" s="475"/>
      <c r="AR291" s="475"/>
      <c r="AS291" s="475"/>
      <c r="AT291" s="475"/>
      <c r="AU291" s="475"/>
      <c r="AV291" s="475"/>
      <c r="AW291" s="475"/>
      <c r="AY291" s="475"/>
      <c r="AZ291" s="475"/>
    </row>
    <row r="292" spans="2:52" s="512" customFormat="1" x14ac:dyDescent="0.2">
      <c r="B292" s="518"/>
      <c r="C292" s="518"/>
      <c r="D292" s="518"/>
      <c r="E292" s="518"/>
      <c r="F292" s="518"/>
      <c r="G292" s="475"/>
      <c r="H292" s="484"/>
      <c r="I292" s="475"/>
      <c r="J292" s="475"/>
      <c r="K292" s="475"/>
      <c r="M292" s="477"/>
      <c r="N292" s="475"/>
      <c r="O292" s="475"/>
      <c r="P292" s="475"/>
      <c r="Q292" s="475"/>
      <c r="R292" s="475"/>
      <c r="S292" s="475"/>
      <c r="T292" s="475"/>
      <c r="U292" s="475"/>
      <c r="V292" s="475"/>
      <c r="W292" s="475"/>
      <c r="X292" s="475"/>
      <c r="Y292" s="475"/>
      <c r="Z292" s="475"/>
      <c r="AA292" s="475"/>
      <c r="AB292" s="475"/>
      <c r="AC292" s="475"/>
      <c r="AD292" s="475"/>
      <c r="AE292" s="475"/>
      <c r="AF292" s="475"/>
      <c r="AG292" s="475"/>
      <c r="AH292" s="475"/>
      <c r="AI292" s="475"/>
      <c r="AJ292" s="475"/>
      <c r="AK292" s="475"/>
      <c r="AL292" s="475"/>
      <c r="AM292" s="475"/>
      <c r="AN292" s="475"/>
      <c r="AO292" s="475"/>
      <c r="AP292" s="475"/>
      <c r="AQ292" s="475"/>
      <c r="AR292" s="475"/>
      <c r="AS292" s="475"/>
      <c r="AT292" s="475"/>
      <c r="AU292" s="475"/>
      <c r="AV292" s="475"/>
      <c r="AW292" s="475"/>
      <c r="AY292" s="475"/>
      <c r="AZ292" s="475"/>
    </row>
    <row r="293" spans="2:52" s="512" customFormat="1" x14ac:dyDescent="0.2">
      <c r="B293" s="518"/>
      <c r="C293" s="518"/>
      <c r="D293" s="518"/>
      <c r="E293" s="518"/>
      <c r="F293" s="518"/>
      <c r="G293" s="475"/>
      <c r="H293" s="484"/>
      <c r="I293" s="475"/>
      <c r="J293" s="475"/>
      <c r="K293" s="475"/>
      <c r="M293" s="477"/>
      <c r="N293" s="475"/>
      <c r="O293" s="475"/>
      <c r="P293" s="475"/>
      <c r="Q293" s="475"/>
      <c r="R293" s="475"/>
      <c r="S293" s="475"/>
      <c r="T293" s="475"/>
      <c r="U293" s="475"/>
      <c r="V293" s="475"/>
      <c r="W293" s="475"/>
      <c r="X293" s="475"/>
      <c r="Y293" s="475"/>
      <c r="Z293" s="475"/>
      <c r="AA293" s="475"/>
      <c r="AB293" s="475"/>
      <c r="AC293" s="475"/>
      <c r="AD293" s="475"/>
      <c r="AE293" s="475"/>
      <c r="AF293" s="475"/>
      <c r="AG293" s="475"/>
      <c r="AH293" s="475"/>
      <c r="AI293" s="475"/>
      <c r="AJ293" s="475"/>
      <c r="AK293" s="475"/>
      <c r="AL293" s="475"/>
      <c r="AM293" s="475"/>
      <c r="AN293" s="475"/>
      <c r="AO293" s="475"/>
      <c r="AP293" s="475"/>
      <c r="AQ293" s="475"/>
      <c r="AR293" s="475"/>
      <c r="AS293" s="475"/>
      <c r="AT293" s="475"/>
      <c r="AU293" s="475"/>
      <c r="AV293" s="475"/>
      <c r="AW293" s="475"/>
      <c r="AY293" s="475"/>
      <c r="AZ293" s="475"/>
    </row>
    <row r="294" spans="2:52" s="512" customFormat="1" x14ac:dyDescent="0.2">
      <c r="B294" s="518"/>
      <c r="C294" s="518"/>
      <c r="D294" s="518"/>
      <c r="E294" s="518"/>
      <c r="F294" s="518"/>
      <c r="G294" s="475"/>
      <c r="H294" s="484"/>
      <c r="I294" s="475"/>
      <c r="J294" s="475"/>
      <c r="K294" s="475"/>
      <c r="M294" s="477"/>
      <c r="N294" s="475"/>
      <c r="O294" s="475"/>
      <c r="P294" s="475"/>
      <c r="Q294" s="475"/>
      <c r="R294" s="475"/>
      <c r="S294" s="475"/>
      <c r="T294" s="475"/>
      <c r="U294" s="475"/>
      <c r="V294" s="475"/>
      <c r="W294" s="475"/>
      <c r="X294" s="475"/>
      <c r="Y294" s="475"/>
      <c r="Z294" s="475"/>
      <c r="AA294" s="475"/>
      <c r="AB294" s="475"/>
      <c r="AC294" s="475"/>
      <c r="AD294" s="475"/>
      <c r="AE294" s="475"/>
      <c r="AF294" s="475"/>
      <c r="AG294" s="475"/>
      <c r="AH294" s="475"/>
      <c r="AI294" s="475"/>
      <c r="AJ294" s="475"/>
      <c r="AK294" s="475"/>
      <c r="AL294" s="475"/>
      <c r="AM294" s="475"/>
      <c r="AN294" s="475"/>
      <c r="AO294" s="475"/>
      <c r="AP294" s="475"/>
      <c r="AQ294" s="475"/>
      <c r="AR294" s="475"/>
      <c r="AS294" s="475"/>
      <c r="AT294" s="475"/>
      <c r="AU294" s="475"/>
      <c r="AV294" s="475"/>
      <c r="AW294" s="475"/>
      <c r="AY294" s="475"/>
      <c r="AZ294" s="475"/>
    </row>
    <row r="295" spans="2:52" s="512" customFormat="1" x14ac:dyDescent="0.2">
      <c r="B295" s="518"/>
      <c r="C295" s="518"/>
      <c r="D295" s="518"/>
      <c r="E295" s="518"/>
      <c r="F295" s="518"/>
      <c r="G295" s="475"/>
      <c r="H295" s="484"/>
      <c r="I295" s="475"/>
      <c r="J295" s="475"/>
      <c r="K295" s="475"/>
      <c r="M295" s="477"/>
      <c r="N295" s="475"/>
      <c r="O295" s="475"/>
      <c r="P295" s="475"/>
      <c r="Q295" s="475"/>
      <c r="R295" s="475"/>
      <c r="S295" s="475"/>
      <c r="T295" s="475"/>
      <c r="U295" s="475"/>
      <c r="V295" s="475"/>
      <c r="W295" s="475"/>
      <c r="X295" s="475"/>
      <c r="Y295" s="475"/>
      <c r="Z295" s="475"/>
      <c r="AA295" s="475"/>
      <c r="AB295" s="475"/>
      <c r="AC295" s="475"/>
      <c r="AD295" s="475"/>
      <c r="AE295" s="475"/>
      <c r="AF295" s="475"/>
      <c r="AG295" s="475"/>
      <c r="AH295" s="475"/>
      <c r="AI295" s="475"/>
      <c r="AJ295" s="475"/>
      <c r="AK295" s="475"/>
      <c r="AL295" s="475"/>
      <c r="AM295" s="475"/>
      <c r="AN295" s="475"/>
      <c r="AO295" s="475"/>
      <c r="AP295" s="475"/>
      <c r="AQ295" s="475"/>
      <c r="AR295" s="475"/>
      <c r="AS295" s="475"/>
      <c r="AT295" s="475"/>
      <c r="AU295" s="475"/>
      <c r="AV295" s="475"/>
      <c r="AW295" s="475"/>
      <c r="AY295" s="475"/>
      <c r="AZ295" s="475"/>
    </row>
    <row r="296" spans="2:52" s="512" customFormat="1" x14ac:dyDescent="0.2">
      <c r="B296" s="518"/>
      <c r="C296" s="518"/>
      <c r="D296" s="518"/>
      <c r="E296" s="518"/>
      <c r="F296" s="518"/>
      <c r="G296" s="475"/>
      <c r="H296" s="484"/>
      <c r="I296" s="475"/>
      <c r="J296" s="475"/>
      <c r="K296" s="475"/>
      <c r="M296" s="477"/>
      <c r="N296" s="475"/>
      <c r="O296" s="475"/>
      <c r="P296" s="475"/>
      <c r="Q296" s="475"/>
      <c r="R296" s="475"/>
      <c r="S296" s="475"/>
      <c r="T296" s="475"/>
      <c r="U296" s="475"/>
      <c r="V296" s="475"/>
      <c r="W296" s="475"/>
      <c r="X296" s="475"/>
      <c r="Y296" s="475"/>
      <c r="Z296" s="475"/>
      <c r="AA296" s="475"/>
      <c r="AB296" s="475"/>
      <c r="AC296" s="475"/>
      <c r="AD296" s="475"/>
      <c r="AE296" s="475"/>
      <c r="AF296" s="475"/>
      <c r="AG296" s="475"/>
      <c r="AH296" s="475"/>
      <c r="AI296" s="475"/>
      <c r="AJ296" s="475"/>
      <c r="AK296" s="475"/>
      <c r="AL296" s="475"/>
      <c r="AM296" s="475"/>
      <c r="AN296" s="475"/>
      <c r="AO296" s="475"/>
      <c r="AP296" s="475"/>
      <c r="AQ296" s="475"/>
      <c r="AR296" s="475"/>
      <c r="AS296" s="475"/>
      <c r="AT296" s="475"/>
      <c r="AU296" s="475"/>
      <c r="AV296" s="475"/>
      <c r="AW296" s="475"/>
      <c r="AY296" s="475"/>
      <c r="AZ296" s="475"/>
    </row>
    <row r="297" spans="2:52" s="512" customFormat="1" x14ac:dyDescent="0.2">
      <c r="B297" s="518"/>
      <c r="C297" s="518"/>
      <c r="D297" s="518"/>
      <c r="E297" s="518"/>
      <c r="F297" s="518"/>
      <c r="G297" s="475"/>
      <c r="H297" s="484"/>
      <c r="I297" s="475"/>
      <c r="J297" s="475"/>
      <c r="K297" s="475"/>
      <c r="M297" s="477"/>
      <c r="N297" s="475"/>
      <c r="O297" s="475"/>
      <c r="P297" s="475"/>
      <c r="Q297" s="475"/>
      <c r="R297" s="475"/>
      <c r="S297" s="475"/>
      <c r="T297" s="475"/>
      <c r="U297" s="475"/>
      <c r="V297" s="475"/>
      <c r="W297" s="475"/>
      <c r="X297" s="475"/>
      <c r="Y297" s="475"/>
      <c r="Z297" s="475"/>
      <c r="AA297" s="475"/>
      <c r="AB297" s="475"/>
      <c r="AC297" s="475"/>
      <c r="AD297" s="475"/>
      <c r="AE297" s="475"/>
      <c r="AF297" s="475"/>
      <c r="AG297" s="475"/>
      <c r="AH297" s="475"/>
      <c r="AI297" s="475"/>
      <c r="AJ297" s="475"/>
      <c r="AK297" s="475"/>
      <c r="AL297" s="475"/>
      <c r="AM297" s="475"/>
      <c r="AN297" s="475"/>
      <c r="AO297" s="475"/>
      <c r="AP297" s="475"/>
      <c r="AQ297" s="475"/>
      <c r="AR297" s="475"/>
      <c r="AS297" s="475"/>
      <c r="AT297" s="475"/>
      <c r="AU297" s="475"/>
      <c r="AV297" s="475"/>
      <c r="AW297" s="475"/>
      <c r="AY297" s="475"/>
      <c r="AZ297" s="475"/>
    </row>
    <row r="298" spans="2:52" s="512" customFormat="1" x14ac:dyDescent="0.2">
      <c r="B298" s="518"/>
      <c r="C298" s="518"/>
      <c r="D298" s="518"/>
      <c r="E298" s="518"/>
      <c r="F298" s="518"/>
      <c r="G298" s="475"/>
      <c r="H298" s="484"/>
      <c r="I298" s="475"/>
      <c r="J298" s="475"/>
      <c r="K298" s="475"/>
      <c r="M298" s="477"/>
      <c r="N298" s="475"/>
      <c r="O298" s="475"/>
      <c r="P298" s="475"/>
      <c r="Q298" s="475"/>
      <c r="R298" s="475"/>
      <c r="S298" s="475"/>
      <c r="T298" s="475"/>
      <c r="U298" s="475"/>
      <c r="V298" s="475"/>
      <c r="W298" s="475"/>
      <c r="X298" s="475"/>
      <c r="Y298" s="475"/>
      <c r="Z298" s="475"/>
      <c r="AA298" s="475"/>
      <c r="AB298" s="475"/>
      <c r="AC298" s="475"/>
      <c r="AD298" s="475"/>
      <c r="AE298" s="475"/>
      <c r="AF298" s="475"/>
      <c r="AG298" s="475"/>
      <c r="AH298" s="475"/>
      <c r="AI298" s="475"/>
      <c r="AJ298" s="475"/>
      <c r="AK298" s="475"/>
      <c r="AL298" s="475"/>
      <c r="AM298" s="475"/>
      <c r="AN298" s="475"/>
      <c r="AO298" s="475"/>
      <c r="AP298" s="475"/>
      <c r="AQ298" s="475"/>
      <c r="AR298" s="475"/>
      <c r="AS298" s="475"/>
      <c r="AT298" s="475"/>
      <c r="AU298" s="475"/>
      <c r="AV298" s="475"/>
      <c r="AW298" s="475"/>
      <c r="AY298" s="475"/>
      <c r="AZ298" s="475"/>
    </row>
    <row r="299" spans="2:52" s="512" customFormat="1" x14ac:dyDescent="0.2">
      <c r="B299" s="518"/>
      <c r="C299" s="518"/>
      <c r="D299" s="518"/>
      <c r="E299" s="518"/>
      <c r="F299" s="518"/>
      <c r="G299" s="475"/>
      <c r="H299" s="484"/>
      <c r="I299" s="475"/>
      <c r="J299" s="475"/>
      <c r="K299" s="475"/>
      <c r="M299" s="477"/>
      <c r="N299" s="475"/>
      <c r="O299" s="475"/>
      <c r="P299" s="475"/>
      <c r="Q299" s="475"/>
      <c r="R299" s="475"/>
      <c r="S299" s="475"/>
      <c r="T299" s="475"/>
      <c r="U299" s="475"/>
      <c r="V299" s="475"/>
      <c r="W299" s="475"/>
      <c r="X299" s="475"/>
      <c r="Y299" s="475"/>
      <c r="Z299" s="475"/>
      <c r="AA299" s="475"/>
      <c r="AB299" s="475"/>
      <c r="AC299" s="475"/>
      <c r="AD299" s="475"/>
      <c r="AE299" s="475"/>
      <c r="AF299" s="475"/>
      <c r="AG299" s="475"/>
      <c r="AH299" s="475"/>
      <c r="AI299" s="475"/>
      <c r="AJ299" s="475"/>
      <c r="AK299" s="475"/>
      <c r="AL299" s="475"/>
      <c r="AM299" s="475"/>
      <c r="AN299" s="475"/>
      <c r="AO299" s="475"/>
      <c r="AP299" s="475"/>
      <c r="AQ299" s="475"/>
      <c r="AR299" s="475"/>
      <c r="AS299" s="475"/>
      <c r="AT299" s="475"/>
      <c r="AU299" s="475"/>
      <c r="AV299" s="475"/>
      <c r="AW299" s="475"/>
      <c r="AY299" s="475"/>
      <c r="AZ299" s="475"/>
    </row>
    <row r="300" spans="2:52" s="512" customFormat="1" x14ac:dyDescent="0.2">
      <c r="B300" s="518"/>
      <c r="C300" s="518"/>
      <c r="D300" s="518"/>
      <c r="E300" s="518"/>
      <c r="F300" s="518"/>
      <c r="G300" s="475"/>
      <c r="H300" s="484"/>
      <c r="I300" s="475"/>
      <c r="J300" s="475"/>
      <c r="K300" s="475"/>
      <c r="M300" s="477"/>
      <c r="N300" s="475"/>
      <c r="O300" s="475"/>
      <c r="P300" s="475"/>
      <c r="Q300" s="475"/>
      <c r="R300" s="475"/>
      <c r="S300" s="475"/>
      <c r="T300" s="475"/>
      <c r="U300" s="475"/>
      <c r="V300" s="475"/>
      <c r="W300" s="475"/>
      <c r="X300" s="475"/>
      <c r="Y300" s="475"/>
      <c r="Z300" s="475"/>
      <c r="AA300" s="475"/>
      <c r="AB300" s="475"/>
      <c r="AC300" s="475"/>
      <c r="AD300" s="475"/>
      <c r="AE300" s="475"/>
      <c r="AF300" s="475"/>
      <c r="AG300" s="475"/>
      <c r="AH300" s="475"/>
      <c r="AI300" s="475"/>
      <c r="AJ300" s="475"/>
      <c r="AK300" s="475"/>
      <c r="AL300" s="475"/>
      <c r="AM300" s="475"/>
      <c r="AN300" s="475"/>
      <c r="AO300" s="475"/>
      <c r="AP300" s="475"/>
      <c r="AQ300" s="475"/>
      <c r="AR300" s="475"/>
      <c r="AS300" s="475"/>
      <c r="AT300" s="475"/>
      <c r="AU300" s="475"/>
      <c r="AV300" s="475"/>
      <c r="AW300" s="475"/>
      <c r="AY300" s="475"/>
      <c r="AZ300" s="475"/>
    </row>
    <row r="301" spans="2:52" s="512" customFormat="1" x14ac:dyDescent="0.2">
      <c r="B301" s="518"/>
      <c r="C301" s="518"/>
      <c r="D301" s="518"/>
      <c r="E301" s="518"/>
      <c r="F301" s="518"/>
      <c r="G301" s="475"/>
      <c r="H301" s="484"/>
      <c r="I301" s="475"/>
      <c r="J301" s="475"/>
      <c r="K301" s="475"/>
      <c r="M301" s="477"/>
      <c r="N301" s="475"/>
      <c r="O301" s="475"/>
      <c r="P301" s="475"/>
      <c r="Q301" s="475"/>
      <c r="R301" s="475"/>
      <c r="S301" s="475"/>
      <c r="T301" s="475"/>
      <c r="U301" s="475"/>
      <c r="V301" s="475"/>
      <c r="W301" s="475"/>
      <c r="X301" s="475"/>
      <c r="Y301" s="475"/>
      <c r="Z301" s="475"/>
      <c r="AA301" s="475"/>
      <c r="AB301" s="475"/>
      <c r="AC301" s="475"/>
      <c r="AD301" s="475"/>
      <c r="AE301" s="475"/>
      <c r="AF301" s="475"/>
      <c r="AG301" s="475"/>
      <c r="AH301" s="475"/>
      <c r="AI301" s="475"/>
      <c r="AJ301" s="475"/>
      <c r="AK301" s="475"/>
      <c r="AL301" s="475"/>
      <c r="AM301" s="475"/>
      <c r="AN301" s="475"/>
      <c r="AO301" s="475"/>
      <c r="AP301" s="475"/>
      <c r="AQ301" s="475"/>
      <c r="AR301" s="475"/>
      <c r="AS301" s="475"/>
      <c r="AT301" s="475"/>
      <c r="AU301" s="475"/>
      <c r="AV301" s="475"/>
      <c r="AW301" s="475"/>
      <c r="AY301" s="475"/>
      <c r="AZ301" s="475"/>
    </row>
    <row r="302" spans="2:52" s="512" customFormat="1" x14ac:dyDescent="0.2">
      <c r="B302" s="518"/>
      <c r="C302" s="518"/>
      <c r="D302" s="518"/>
      <c r="E302" s="518"/>
      <c r="F302" s="518"/>
      <c r="G302" s="475"/>
      <c r="H302" s="484"/>
      <c r="I302" s="475"/>
      <c r="J302" s="475"/>
      <c r="K302" s="475"/>
      <c r="M302" s="477"/>
      <c r="N302" s="475"/>
      <c r="O302" s="475"/>
      <c r="P302" s="475"/>
      <c r="Q302" s="475"/>
      <c r="R302" s="475"/>
      <c r="S302" s="475"/>
      <c r="T302" s="475"/>
      <c r="U302" s="475"/>
      <c r="V302" s="475"/>
      <c r="W302" s="475"/>
      <c r="X302" s="475"/>
      <c r="Y302" s="475"/>
      <c r="Z302" s="475"/>
      <c r="AA302" s="475"/>
      <c r="AB302" s="475"/>
      <c r="AC302" s="475"/>
      <c r="AD302" s="475"/>
      <c r="AE302" s="475"/>
      <c r="AF302" s="475"/>
      <c r="AG302" s="475"/>
      <c r="AH302" s="475"/>
      <c r="AI302" s="475"/>
      <c r="AJ302" s="475"/>
      <c r="AK302" s="475"/>
      <c r="AL302" s="475"/>
      <c r="AM302" s="475"/>
      <c r="AN302" s="475"/>
      <c r="AO302" s="475"/>
      <c r="AP302" s="475"/>
      <c r="AQ302" s="475"/>
      <c r="AR302" s="475"/>
      <c r="AS302" s="475"/>
      <c r="AT302" s="475"/>
      <c r="AU302" s="475"/>
      <c r="AV302" s="475"/>
      <c r="AW302" s="475"/>
      <c r="AY302" s="475"/>
      <c r="AZ302" s="475"/>
    </row>
    <row r="303" spans="2:52" s="512" customFormat="1" x14ac:dyDescent="0.2">
      <c r="B303" s="518"/>
      <c r="C303" s="518"/>
      <c r="D303" s="518"/>
      <c r="E303" s="518"/>
      <c r="F303" s="518"/>
      <c r="G303" s="475"/>
      <c r="H303" s="484"/>
      <c r="I303" s="475"/>
      <c r="J303" s="475"/>
      <c r="K303" s="475"/>
      <c r="M303" s="477"/>
      <c r="N303" s="475"/>
      <c r="O303" s="475"/>
      <c r="P303" s="475"/>
      <c r="Q303" s="475"/>
      <c r="R303" s="475"/>
      <c r="S303" s="475"/>
      <c r="T303" s="475"/>
      <c r="U303" s="475"/>
      <c r="V303" s="475"/>
      <c r="W303" s="475"/>
      <c r="X303" s="475"/>
      <c r="Y303" s="475"/>
      <c r="Z303" s="475"/>
      <c r="AA303" s="475"/>
      <c r="AB303" s="475"/>
      <c r="AC303" s="475"/>
      <c r="AD303" s="475"/>
      <c r="AE303" s="475"/>
      <c r="AF303" s="475"/>
      <c r="AG303" s="475"/>
      <c r="AH303" s="475"/>
      <c r="AI303" s="475"/>
      <c r="AJ303" s="475"/>
      <c r="AK303" s="475"/>
      <c r="AL303" s="475"/>
      <c r="AM303" s="475"/>
      <c r="AN303" s="475"/>
      <c r="AO303" s="475"/>
      <c r="AP303" s="475"/>
      <c r="AQ303" s="475"/>
      <c r="AR303" s="475"/>
      <c r="AS303" s="475"/>
      <c r="AT303" s="475"/>
      <c r="AU303" s="475"/>
      <c r="AV303" s="475"/>
      <c r="AW303" s="475"/>
      <c r="AY303" s="475"/>
      <c r="AZ303" s="475"/>
    </row>
    <row r="304" spans="2:52" s="512" customFormat="1" x14ac:dyDescent="0.2">
      <c r="B304" s="518"/>
      <c r="C304" s="518"/>
      <c r="D304" s="518"/>
      <c r="E304" s="518"/>
      <c r="F304" s="518"/>
      <c r="G304" s="475"/>
      <c r="H304" s="484"/>
      <c r="I304" s="475"/>
      <c r="J304" s="475"/>
      <c r="K304" s="475"/>
      <c r="M304" s="477"/>
      <c r="N304" s="475"/>
      <c r="O304" s="475"/>
      <c r="P304" s="475"/>
      <c r="Q304" s="475"/>
      <c r="R304" s="475"/>
      <c r="S304" s="475"/>
      <c r="T304" s="475"/>
      <c r="U304" s="475"/>
      <c r="V304" s="475"/>
      <c r="W304" s="475"/>
      <c r="X304" s="475"/>
      <c r="Y304" s="475"/>
      <c r="Z304" s="475"/>
      <c r="AA304" s="475"/>
      <c r="AB304" s="475"/>
      <c r="AC304" s="475"/>
      <c r="AD304" s="475"/>
      <c r="AE304" s="475"/>
      <c r="AF304" s="475"/>
      <c r="AG304" s="475"/>
      <c r="AH304" s="475"/>
      <c r="AI304" s="475"/>
      <c r="AJ304" s="475"/>
      <c r="AK304" s="475"/>
      <c r="AL304" s="475"/>
      <c r="AM304" s="475"/>
      <c r="AN304" s="475"/>
      <c r="AO304" s="475"/>
      <c r="AP304" s="475"/>
      <c r="AQ304" s="475"/>
      <c r="AR304" s="475"/>
      <c r="AS304" s="475"/>
      <c r="AT304" s="475"/>
      <c r="AU304" s="475"/>
      <c r="AV304" s="475"/>
      <c r="AW304" s="475"/>
      <c r="AY304" s="475"/>
      <c r="AZ304" s="475"/>
    </row>
    <row r="305" spans="2:52" s="512" customFormat="1" x14ac:dyDescent="0.2">
      <c r="B305" s="518"/>
      <c r="C305" s="518"/>
      <c r="D305" s="518"/>
      <c r="E305" s="518"/>
      <c r="F305" s="518"/>
      <c r="G305" s="475"/>
      <c r="H305" s="484"/>
      <c r="I305" s="475"/>
      <c r="J305" s="475"/>
      <c r="K305" s="475"/>
      <c r="M305" s="477"/>
      <c r="N305" s="475"/>
      <c r="O305" s="475"/>
      <c r="P305" s="475"/>
      <c r="Q305" s="475"/>
      <c r="R305" s="475"/>
      <c r="S305" s="475"/>
      <c r="T305" s="475"/>
      <c r="U305" s="475"/>
      <c r="V305" s="475"/>
      <c r="W305" s="475"/>
      <c r="X305" s="475"/>
      <c r="Y305" s="475"/>
      <c r="Z305" s="475"/>
      <c r="AA305" s="475"/>
      <c r="AB305" s="475"/>
      <c r="AC305" s="475"/>
      <c r="AD305" s="475"/>
      <c r="AE305" s="475"/>
      <c r="AF305" s="475"/>
      <c r="AG305" s="475"/>
      <c r="AH305" s="475"/>
      <c r="AI305" s="475"/>
      <c r="AJ305" s="475"/>
      <c r="AK305" s="475"/>
      <c r="AL305" s="475"/>
      <c r="AM305" s="475"/>
      <c r="AN305" s="475"/>
      <c r="AO305" s="475"/>
      <c r="AP305" s="475"/>
      <c r="AQ305" s="475"/>
      <c r="AR305" s="475"/>
      <c r="AS305" s="475"/>
      <c r="AT305" s="475"/>
      <c r="AU305" s="475"/>
      <c r="AV305" s="475"/>
      <c r="AW305" s="475"/>
      <c r="AY305" s="475"/>
      <c r="AZ305" s="475"/>
    </row>
    <row r="306" spans="2:52" s="512" customFormat="1" x14ac:dyDescent="0.2">
      <c r="B306" s="518"/>
      <c r="C306" s="518"/>
      <c r="D306" s="518"/>
      <c r="E306" s="518"/>
      <c r="F306" s="518"/>
      <c r="G306" s="475"/>
      <c r="H306" s="484"/>
      <c r="I306" s="475"/>
      <c r="J306" s="475"/>
      <c r="K306" s="475"/>
      <c r="M306" s="477"/>
      <c r="N306" s="475"/>
      <c r="O306" s="475"/>
      <c r="P306" s="475"/>
      <c r="Q306" s="475"/>
      <c r="R306" s="475"/>
      <c r="S306" s="475"/>
      <c r="T306" s="475"/>
      <c r="U306" s="475"/>
      <c r="V306" s="475"/>
      <c r="W306" s="475"/>
      <c r="X306" s="475"/>
      <c r="Y306" s="475"/>
      <c r="Z306" s="475"/>
      <c r="AA306" s="475"/>
      <c r="AB306" s="475"/>
      <c r="AC306" s="475"/>
      <c r="AD306" s="475"/>
      <c r="AE306" s="475"/>
      <c r="AF306" s="475"/>
      <c r="AG306" s="475"/>
      <c r="AH306" s="475"/>
      <c r="AI306" s="475"/>
      <c r="AJ306" s="475"/>
      <c r="AK306" s="475"/>
      <c r="AL306" s="475"/>
      <c r="AM306" s="475"/>
      <c r="AN306" s="475"/>
      <c r="AO306" s="475"/>
      <c r="AP306" s="475"/>
      <c r="AQ306" s="475"/>
      <c r="AR306" s="475"/>
      <c r="AS306" s="475"/>
      <c r="AT306" s="475"/>
      <c r="AU306" s="475"/>
      <c r="AV306" s="475"/>
      <c r="AW306" s="475"/>
      <c r="AY306" s="475"/>
      <c r="AZ306" s="475"/>
    </row>
    <row r="307" spans="2:52" s="512" customFormat="1" x14ac:dyDescent="0.2">
      <c r="B307" s="518"/>
      <c r="C307" s="518"/>
      <c r="D307" s="518"/>
      <c r="E307" s="518"/>
      <c r="F307" s="518"/>
      <c r="G307" s="475"/>
      <c r="H307" s="484"/>
      <c r="I307" s="475"/>
      <c r="J307" s="475"/>
      <c r="K307" s="475"/>
      <c r="M307" s="477"/>
      <c r="N307" s="475"/>
      <c r="O307" s="475"/>
      <c r="P307" s="475"/>
      <c r="Q307" s="475"/>
      <c r="R307" s="475"/>
      <c r="S307" s="475"/>
      <c r="T307" s="475"/>
      <c r="U307" s="475"/>
      <c r="V307" s="475"/>
      <c r="W307" s="475"/>
      <c r="X307" s="475"/>
      <c r="Y307" s="475"/>
      <c r="Z307" s="475"/>
      <c r="AA307" s="475"/>
      <c r="AB307" s="475"/>
      <c r="AC307" s="475"/>
      <c r="AD307" s="475"/>
      <c r="AE307" s="475"/>
      <c r="AF307" s="475"/>
      <c r="AG307" s="475"/>
      <c r="AH307" s="475"/>
      <c r="AI307" s="475"/>
      <c r="AJ307" s="475"/>
      <c r="AK307" s="475"/>
      <c r="AL307" s="475"/>
      <c r="AM307" s="475"/>
      <c r="AN307" s="475"/>
      <c r="AO307" s="475"/>
      <c r="AP307" s="475"/>
      <c r="AQ307" s="475"/>
      <c r="AR307" s="475"/>
      <c r="AS307" s="475"/>
      <c r="AT307" s="475"/>
      <c r="AU307" s="475"/>
      <c r="AV307" s="475"/>
      <c r="AW307" s="475"/>
      <c r="AY307" s="475"/>
      <c r="AZ307" s="475"/>
    </row>
    <row r="308" spans="2:52" s="512" customFormat="1" x14ac:dyDescent="0.2">
      <c r="B308" s="518"/>
      <c r="C308" s="518"/>
      <c r="D308" s="518"/>
      <c r="E308" s="518"/>
      <c r="F308" s="518"/>
      <c r="G308" s="475"/>
      <c r="H308" s="484"/>
      <c r="I308" s="475"/>
      <c r="J308" s="475"/>
      <c r="K308" s="475"/>
      <c r="M308" s="477"/>
      <c r="N308" s="475"/>
      <c r="O308" s="475"/>
      <c r="P308" s="475"/>
      <c r="Q308" s="475"/>
      <c r="R308" s="475"/>
      <c r="S308" s="475"/>
      <c r="T308" s="475"/>
      <c r="U308" s="475"/>
      <c r="V308" s="475"/>
      <c r="W308" s="475"/>
      <c r="X308" s="475"/>
      <c r="Y308" s="475"/>
      <c r="Z308" s="475"/>
      <c r="AA308" s="475"/>
      <c r="AB308" s="475"/>
      <c r="AC308" s="475"/>
      <c r="AD308" s="475"/>
      <c r="AE308" s="475"/>
      <c r="AF308" s="475"/>
      <c r="AG308" s="475"/>
      <c r="AH308" s="475"/>
      <c r="AI308" s="475"/>
      <c r="AJ308" s="475"/>
      <c r="AK308" s="475"/>
      <c r="AL308" s="475"/>
      <c r="AM308" s="475"/>
      <c r="AN308" s="475"/>
      <c r="AO308" s="475"/>
      <c r="AP308" s="475"/>
      <c r="AQ308" s="475"/>
      <c r="AR308" s="475"/>
      <c r="AS308" s="475"/>
      <c r="AT308" s="475"/>
      <c r="AU308" s="475"/>
      <c r="AV308" s="475"/>
      <c r="AW308" s="475"/>
      <c r="AY308" s="475"/>
      <c r="AZ308" s="475"/>
    </row>
    <row r="309" spans="2:52" x14ac:dyDescent="0.2">
      <c r="L309" s="512"/>
    </row>
    <row r="310" spans="2:52" x14ac:dyDescent="0.2">
      <c r="L310" s="512"/>
    </row>
    <row r="311" spans="2:52" x14ac:dyDescent="0.2">
      <c r="L311" s="512"/>
    </row>
    <row r="312" spans="2:52" x14ac:dyDescent="0.2">
      <c r="L312" s="512"/>
    </row>
    <row r="313" spans="2:52" x14ac:dyDescent="0.2">
      <c r="L313" s="512"/>
    </row>
    <row r="314" spans="2:52" x14ac:dyDescent="0.2">
      <c r="L314" s="512"/>
    </row>
    <row r="315" spans="2:52" x14ac:dyDescent="0.2">
      <c r="L315" s="512"/>
    </row>
    <row r="316" spans="2:52" x14ac:dyDescent="0.2">
      <c r="L316" s="512"/>
    </row>
    <row r="317" spans="2:52" x14ac:dyDescent="0.2">
      <c r="L317" s="512"/>
    </row>
    <row r="318" spans="2:52" x14ac:dyDescent="0.2">
      <c r="L318" s="512"/>
    </row>
    <row r="319" spans="2:52" x14ac:dyDescent="0.2">
      <c r="L319" s="512"/>
    </row>
    <row r="320" spans="2:52" x14ac:dyDescent="0.2">
      <c r="L320" s="512"/>
    </row>
    <row r="321" spans="12:12" x14ac:dyDescent="0.2">
      <c r="L321" s="512"/>
    </row>
    <row r="322" spans="12:12" x14ac:dyDescent="0.2">
      <c r="L322" s="512"/>
    </row>
    <row r="323" spans="12:12" x14ac:dyDescent="0.2">
      <c r="L323" s="512"/>
    </row>
    <row r="324" spans="12:12" x14ac:dyDescent="0.2">
      <c r="L324" s="512"/>
    </row>
    <row r="325" spans="12:12" x14ac:dyDescent="0.2">
      <c r="L325" s="512"/>
    </row>
    <row r="326" spans="12:12" x14ac:dyDescent="0.2">
      <c r="L326" s="512"/>
    </row>
    <row r="327" spans="12:12" x14ac:dyDescent="0.2">
      <c r="L327" s="512"/>
    </row>
    <row r="328" spans="12:12" x14ac:dyDescent="0.2">
      <c r="L328" s="512"/>
    </row>
    <row r="329" spans="12:12" x14ac:dyDescent="0.2">
      <c r="L329" s="512"/>
    </row>
    <row r="330" spans="12:12" x14ac:dyDescent="0.2">
      <c r="L330" s="512"/>
    </row>
    <row r="331" spans="12:12" x14ac:dyDescent="0.2">
      <c r="L331" s="512"/>
    </row>
    <row r="332" spans="12:12" x14ac:dyDescent="0.2">
      <c r="L332" s="512"/>
    </row>
    <row r="333" spans="12:12" x14ac:dyDescent="0.2">
      <c r="L333" s="512"/>
    </row>
    <row r="334" spans="12:12" x14ac:dyDescent="0.2">
      <c r="L334" s="512"/>
    </row>
    <row r="335" spans="12:12" x14ac:dyDescent="0.2">
      <c r="L335" s="512"/>
    </row>
    <row r="336" spans="12:12" x14ac:dyDescent="0.2">
      <c r="L336" s="512"/>
    </row>
    <row r="337" spans="12:12" x14ac:dyDescent="0.2">
      <c r="L337" s="512"/>
    </row>
    <row r="338" spans="12:12" x14ac:dyDescent="0.2">
      <c r="L338" s="512"/>
    </row>
    <row r="339" spans="12:12" x14ac:dyDescent="0.2">
      <c r="L339" s="512"/>
    </row>
    <row r="340" spans="12:12" x14ac:dyDescent="0.2">
      <c r="L340" s="512"/>
    </row>
    <row r="341" spans="12:12" x14ac:dyDescent="0.2">
      <c r="L341" s="512"/>
    </row>
    <row r="342" spans="12:12" x14ac:dyDescent="0.2">
      <c r="L342" s="512"/>
    </row>
    <row r="343" spans="12:12" x14ac:dyDescent="0.2">
      <c r="L343" s="512"/>
    </row>
    <row r="344" spans="12:12" x14ac:dyDescent="0.2">
      <c r="L344" s="512"/>
    </row>
    <row r="345" spans="12:12" x14ac:dyDescent="0.2">
      <c r="L345" s="512"/>
    </row>
    <row r="346" spans="12:12" x14ac:dyDescent="0.2">
      <c r="L346" s="512"/>
    </row>
    <row r="347" spans="12:12" x14ac:dyDescent="0.2">
      <c r="L347" s="512"/>
    </row>
    <row r="348" spans="12:12" x14ac:dyDescent="0.2">
      <c r="L348" s="512"/>
    </row>
    <row r="349" spans="12:12" x14ac:dyDescent="0.2">
      <c r="L349" s="512"/>
    </row>
    <row r="350" spans="12:12" x14ac:dyDescent="0.2">
      <c r="L350" s="512"/>
    </row>
    <row r="351" spans="12:12" x14ac:dyDescent="0.2">
      <c r="L351" s="512"/>
    </row>
    <row r="352" spans="12:12" x14ac:dyDescent="0.2">
      <c r="L352" s="512"/>
    </row>
    <row r="353" spans="12:12" x14ac:dyDescent="0.2">
      <c r="L353" s="512"/>
    </row>
    <row r="354" spans="12:12" x14ac:dyDescent="0.2">
      <c r="L354" s="512"/>
    </row>
    <row r="355" spans="12:12" x14ac:dyDescent="0.2">
      <c r="L355" s="512"/>
    </row>
    <row r="356" spans="12:12" x14ac:dyDescent="0.2">
      <c r="L356" s="512"/>
    </row>
    <row r="357" spans="12:12" x14ac:dyDescent="0.2">
      <c r="L357" s="512"/>
    </row>
    <row r="358" spans="12:12" x14ac:dyDescent="0.2">
      <c r="L358" s="512"/>
    </row>
    <row r="359" spans="12:12" x14ac:dyDescent="0.2">
      <c r="L359" s="512"/>
    </row>
    <row r="360" spans="12:12" x14ac:dyDescent="0.2">
      <c r="L360" s="512"/>
    </row>
    <row r="361" spans="12:12" x14ac:dyDescent="0.2">
      <c r="L361" s="512"/>
    </row>
    <row r="362" spans="12:12" x14ac:dyDescent="0.2">
      <c r="L362" s="512"/>
    </row>
    <row r="363" spans="12:12" x14ac:dyDescent="0.2">
      <c r="L363" s="512"/>
    </row>
    <row r="364" spans="12:12" x14ac:dyDescent="0.2">
      <c r="L364" s="512"/>
    </row>
    <row r="365" spans="12:12" x14ac:dyDescent="0.2">
      <c r="L365" s="512"/>
    </row>
    <row r="366" spans="12:12" x14ac:dyDescent="0.2">
      <c r="L366" s="512"/>
    </row>
    <row r="367" spans="12:12" x14ac:dyDescent="0.2">
      <c r="L367" s="512"/>
    </row>
    <row r="368" spans="12:12" x14ac:dyDescent="0.2">
      <c r="L368" s="512"/>
    </row>
    <row r="369" spans="12:12" x14ac:dyDescent="0.2">
      <c r="L369" s="512"/>
    </row>
    <row r="370" spans="12:12" x14ac:dyDescent="0.2">
      <c r="L370" s="512"/>
    </row>
    <row r="371" spans="12:12" x14ac:dyDescent="0.2">
      <c r="L371" s="512"/>
    </row>
    <row r="372" spans="12:12" x14ac:dyDescent="0.2">
      <c r="L372" s="512"/>
    </row>
    <row r="373" spans="12:12" x14ac:dyDescent="0.2">
      <c r="L373" s="512"/>
    </row>
    <row r="374" spans="12:12" x14ac:dyDescent="0.2">
      <c r="L374" s="512"/>
    </row>
    <row r="375" spans="12:12" x14ac:dyDescent="0.2">
      <c r="L375" s="512"/>
    </row>
    <row r="376" spans="12:12" x14ac:dyDescent="0.2">
      <c r="L376" s="512"/>
    </row>
    <row r="377" spans="12:12" x14ac:dyDescent="0.2">
      <c r="L377" s="512"/>
    </row>
    <row r="378" spans="12:12" x14ac:dyDescent="0.2">
      <c r="L378" s="512"/>
    </row>
    <row r="379" spans="12:12" x14ac:dyDescent="0.2">
      <c r="L379" s="512"/>
    </row>
    <row r="380" spans="12:12" x14ac:dyDescent="0.2">
      <c r="L380" s="512"/>
    </row>
    <row r="381" spans="12:12" x14ac:dyDescent="0.2">
      <c r="L381" s="512"/>
    </row>
    <row r="382" spans="12:12" x14ac:dyDescent="0.2">
      <c r="L382" s="512"/>
    </row>
    <row r="383" spans="12:12" x14ac:dyDescent="0.2">
      <c r="L383" s="512"/>
    </row>
    <row r="384" spans="12:12" x14ac:dyDescent="0.2">
      <c r="L384" s="512"/>
    </row>
    <row r="385" spans="12:12" x14ac:dyDescent="0.2">
      <c r="L385" s="512"/>
    </row>
    <row r="386" spans="12:12" x14ac:dyDescent="0.2">
      <c r="L386" s="512"/>
    </row>
    <row r="387" spans="12:12" x14ac:dyDescent="0.2">
      <c r="L387" s="512"/>
    </row>
    <row r="388" spans="12:12" x14ac:dyDescent="0.2">
      <c r="L388" s="512"/>
    </row>
    <row r="389" spans="12:12" x14ac:dyDescent="0.2">
      <c r="L389" s="512"/>
    </row>
    <row r="390" spans="12:12" x14ac:dyDescent="0.2">
      <c r="L390" s="512"/>
    </row>
    <row r="391" spans="12:12" x14ac:dyDescent="0.2">
      <c r="L391" s="512"/>
    </row>
    <row r="392" spans="12:12" x14ac:dyDescent="0.2">
      <c r="L392" s="512"/>
    </row>
    <row r="393" spans="12:12" x14ac:dyDescent="0.2">
      <c r="L393" s="512"/>
    </row>
    <row r="394" spans="12:12" x14ac:dyDescent="0.2">
      <c r="L394" s="512"/>
    </row>
    <row r="395" spans="12:12" x14ac:dyDescent="0.2">
      <c r="L395" s="512"/>
    </row>
    <row r="396" spans="12:12" x14ac:dyDescent="0.2">
      <c r="L396" s="512"/>
    </row>
    <row r="397" spans="12:12" x14ac:dyDescent="0.2">
      <c r="L397" s="512"/>
    </row>
    <row r="398" spans="12:12" x14ac:dyDescent="0.2">
      <c r="L398" s="512"/>
    </row>
    <row r="399" spans="12:12" x14ac:dyDescent="0.2">
      <c r="L399" s="512"/>
    </row>
    <row r="400" spans="12:12" x14ac:dyDescent="0.2">
      <c r="L400" s="512"/>
    </row>
    <row r="401" spans="12:12" x14ac:dyDescent="0.2">
      <c r="L401" s="512"/>
    </row>
    <row r="402" spans="12:12" x14ac:dyDescent="0.2">
      <c r="L402" s="512"/>
    </row>
    <row r="403" spans="12:12" x14ac:dyDescent="0.2">
      <c r="L403" s="512"/>
    </row>
    <row r="404" spans="12:12" x14ac:dyDescent="0.2">
      <c r="L404" s="512"/>
    </row>
  </sheetData>
  <sortState ref="N17:AW249">
    <sortCondition descending="1" ref="AU17:AU249"/>
  </sortState>
  <mergeCells count="3">
    <mergeCell ref="H14:L14"/>
    <mergeCell ref="N15:AW15"/>
    <mergeCell ref="H92:K92"/>
  </mergeCells>
  <hyperlinks>
    <hyperlink ref="P151" r:id="rId5" display="E:\AppData\Roaming\Downloads\Directorio Cruz Verde\FOTOS DROGUERIAS\ACUÑA\ACUÑA LAS VILLAS.jpg"/>
    <hyperlink ref="P114" r:id="rId6" display="E:\AppData\Roaming\Downloads\Directorio Cruz Verde\FOTOS DROGUERIAS\ACUÑA\ACUÑA SALITRE.jpg"/>
    <hyperlink ref="P222" r:id="rId7" display="E:\AppData\Roaming\Downloads\Directorio Cruz Verde\FOTOS DROGUERIAS\ACUÑA\ACUÑA MODELIA.jpg"/>
    <hyperlink ref="P163" r:id="rId8" display="E:\AppData\Roaming\Downloads\Directorio Cruz Verde\FOTOS DROGUERIAS\ACUÑA\ACUÑA PUENTE LARGO.jpg"/>
    <hyperlink ref="P153" r:id="rId9" display="E:\AppData\Roaming\Downloads\Directorio Cruz Verde\FOTOS DROGUERIAS\ACUÑA\ACUÑA TINTALITO.jpg"/>
    <hyperlink ref="P228" r:id="rId10" display="E:\AppData\Roaming\Downloads\Directorio Cruz Verde\FOTOS DROGUERIAS\ACUÑA\ACUÑA UNICENTRO OCCIDENTE.jpg"/>
    <hyperlink ref="P229" r:id="rId11" display="E:\AppData\Roaming\Downloads\Directorio Cruz Verde\FOTOS DROGUERIAS\ACUÑA\ACUÑA VENECIA.jpg"/>
  </hyperlinks>
  <pageMargins left="0.7" right="0.7" top="0.75" bottom="0.75" header="0.3" footer="0.3"/>
  <pageSetup paperSize="9" orientation="portrait" r:id="rId1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B1:BD403"/>
  <sheetViews>
    <sheetView zoomScale="70" zoomScaleNormal="70" workbookViewId="0">
      <selection activeCell="B5" sqref="B5"/>
    </sheetView>
  </sheetViews>
  <sheetFormatPr baseColWidth="10" defaultRowHeight="12.75" x14ac:dyDescent="0.2"/>
  <cols>
    <col min="1" max="1" width="2.85546875" style="477" customWidth="1"/>
    <col min="2" max="2" width="15.42578125" style="518" customWidth="1"/>
    <col min="3" max="3" width="9.5703125" style="518" customWidth="1"/>
    <col min="4" max="4" width="38.28515625" style="518" customWidth="1"/>
    <col min="5" max="5" width="21" style="518" customWidth="1"/>
    <col min="6" max="6" width="18" style="518" customWidth="1"/>
    <col min="7" max="7" width="6.28515625" style="475" customWidth="1"/>
    <col min="8" max="8" width="30.85546875" style="484" customWidth="1"/>
    <col min="9" max="9" width="41.42578125" style="475" customWidth="1"/>
    <col min="10" max="10" width="21.7109375" style="475" customWidth="1"/>
    <col min="11" max="11" width="16.42578125" style="475" customWidth="1"/>
    <col min="12" max="12" width="15.42578125" style="475" customWidth="1"/>
    <col min="13" max="13" width="15.42578125" style="477" customWidth="1"/>
    <col min="14" max="14" width="12.140625" style="475" bestFit="1" customWidth="1"/>
    <col min="15" max="15" width="8.7109375" style="475" customWidth="1"/>
    <col min="16" max="16" width="42" style="475" bestFit="1" customWidth="1"/>
    <col min="17" max="17" width="8.140625" style="475" customWidth="1"/>
    <col min="18" max="18" width="7.7109375" style="475" customWidth="1"/>
    <col min="19" max="19" width="7.85546875" style="475" customWidth="1"/>
    <col min="20" max="20" width="7.7109375" style="475" customWidth="1"/>
    <col min="21" max="27" width="8.28515625" style="475" customWidth="1"/>
    <col min="28" max="37" width="8.28515625" style="475" hidden="1" customWidth="1"/>
    <col min="38" max="38" width="10.140625" style="475" hidden="1" customWidth="1"/>
    <col min="39" max="39" width="11" style="475" hidden="1" customWidth="1"/>
    <col min="40" max="40" width="11.7109375" style="475" hidden="1" customWidth="1"/>
    <col min="41" max="43" width="13.140625" style="475" hidden="1" customWidth="1"/>
    <col min="44" max="44" width="12.85546875" style="475" hidden="1" customWidth="1"/>
    <col min="45" max="49" width="14" style="475" hidden="1" customWidth="1"/>
    <col min="50" max="50" width="11.140625" style="475" customWidth="1"/>
    <col min="51" max="51" width="12" style="475" customWidth="1"/>
    <col min="52" max="52" width="14.28515625" style="475" customWidth="1"/>
    <col min="53" max="53" width="13" style="477" customWidth="1"/>
    <col min="54" max="54" width="22.42578125" style="475" customWidth="1"/>
    <col min="55" max="55" width="7.28515625" style="475" customWidth="1"/>
    <col min="56" max="16384" width="11.42578125" style="477"/>
  </cols>
  <sheetData>
    <row r="1" spans="2:55" s="472" customFormat="1" x14ac:dyDescent="0.2">
      <c r="B1" s="467"/>
      <c r="C1" s="467"/>
      <c r="D1" s="468"/>
      <c r="E1" s="467"/>
      <c r="F1" s="467"/>
      <c r="G1" s="469"/>
      <c r="H1" s="470"/>
      <c r="I1" s="471"/>
      <c r="J1" s="469"/>
      <c r="K1" s="469"/>
      <c r="L1" s="469"/>
      <c r="N1" s="469"/>
      <c r="O1" s="469"/>
      <c r="P1" s="469"/>
      <c r="Q1" s="469"/>
      <c r="R1" s="469"/>
      <c r="S1" s="469"/>
      <c r="T1" s="469"/>
      <c r="U1" s="469"/>
      <c r="V1" s="469"/>
      <c r="W1" s="469"/>
      <c r="X1" s="469"/>
      <c r="Y1" s="469"/>
      <c r="Z1" s="469"/>
      <c r="AA1" s="469"/>
      <c r="AB1" s="469"/>
      <c r="AC1" s="469"/>
      <c r="AD1" s="469"/>
      <c r="AE1" s="469"/>
      <c r="AF1" s="469"/>
      <c r="AG1" s="469"/>
      <c r="AH1" s="469"/>
      <c r="AI1" s="469"/>
      <c r="AJ1" s="469"/>
      <c r="AK1" s="469"/>
      <c r="AL1" s="469"/>
      <c r="AM1" s="469"/>
      <c r="AN1" s="469"/>
      <c r="AO1" s="469"/>
      <c r="AP1" s="469"/>
      <c r="AQ1" s="469"/>
      <c r="AR1" s="469"/>
      <c r="AS1" s="469"/>
      <c r="AT1" s="469"/>
      <c r="AU1" s="469"/>
      <c r="AV1" s="469"/>
      <c r="AW1" s="469"/>
      <c r="AX1" s="469"/>
      <c r="AY1" s="469"/>
      <c r="AZ1" s="469"/>
      <c r="BB1" s="469"/>
      <c r="BC1" s="469"/>
    </row>
    <row r="2" spans="2:55" ht="19.5" customHeight="1" x14ac:dyDescent="0.2">
      <c r="B2" s="473" t="s">
        <v>498</v>
      </c>
      <c r="C2" s="473" t="s">
        <v>525</v>
      </c>
      <c r="D2" s="474" t="s">
        <v>497</v>
      </c>
      <c r="E2" s="473" t="s">
        <v>184</v>
      </c>
      <c r="F2" s="473" t="s">
        <v>0</v>
      </c>
      <c r="H2" s="470"/>
      <c r="I2" s="471"/>
      <c r="J2" s="476"/>
      <c r="K2" s="476"/>
      <c r="L2" s="476"/>
    </row>
    <row r="3" spans="2:55" x14ac:dyDescent="0.2">
      <c r="B3" s="478">
        <v>43405.738842592589</v>
      </c>
      <c r="C3" s="479">
        <v>297</v>
      </c>
      <c r="D3" s="480" t="s">
        <v>657</v>
      </c>
      <c r="E3" s="481" t="s">
        <v>19</v>
      </c>
      <c r="F3" s="480" t="s">
        <v>1</v>
      </c>
      <c r="H3" s="530" t="s">
        <v>526</v>
      </c>
      <c r="I3" s="531"/>
      <c r="J3" s="477"/>
      <c r="K3" s="477"/>
      <c r="L3" s="477"/>
      <c r="N3" s="482"/>
    </row>
    <row r="4" spans="2:55" x14ac:dyDescent="0.2">
      <c r="B4" s="478">
        <v>43405.789444444446</v>
      </c>
      <c r="C4" s="479">
        <v>251</v>
      </c>
      <c r="D4" s="480" t="s">
        <v>710</v>
      </c>
      <c r="E4" s="481" t="s">
        <v>7</v>
      </c>
      <c r="F4" s="480" t="s">
        <v>1</v>
      </c>
      <c r="H4" s="494"/>
      <c r="I4" s="494" t="s">
        <v>5</v>
      </c>
      <c r="J4" s="477"/>
      <c r="K4" s="477"/>
      <c r="L4" s="477"/>
      <c r="N4" s="484"/>
      <c r="O4" s="485"/>
    </row>
    <row r="5" spans="2:55" x14ac:dyDescent="0.2">
      <c r="B5" s="478">
        <v>43406.00980324074</v>
      </c>
      <c r="C5" s="479">
        <v>189</v>
      </c>
      <c r="D5" s="480" t="s">
        <v>455</v>
      </c>
      <c r="E5" s="481" t="s">
        <v>39</v>
      </c>
      <c r="F5" s="480" t="s">
        <v>1</v>
      </c>
      <c r="H5" s="533" t="s">
        <v>2</v>
      </c>
      <c r="I5" s="534">
        <v>37</v>
      </c>
      <c r="J5" s="477"/>
      <c r="K5" s="477"/>
      <c r="L5" s="477"/>
      <c r="N5" s="484"/>
      <c r="O5" s="485"/>
    </row>
    <row r="6" spans="2:55" x14ac:dyDescent="0.2">
      <c r="B6" s="478">
        <v>43406.557013888887</v>
      </c>
      <c r="C6" s="479">
        <v>515</v>
      </c>
      <c r="D6" s="480" t="s">
        <v>752</v>
      </c>
      <c r="E6" s="481" t="s">
        <v>39</v>
      </c>
      <c r="F6" s="480" t="s">
        <v>1</v>
      </c>
      <c r="H6" s="533" t="s">
        <v>1</v>
      </c>
      <c r="I6" s="534">
        <v>65</v>
      </c>
      <c r="J6" s="477"/>
      <c r="K6" s="477"/>
      <c r="L6" s="477"/>
      <c r="N6" s="484"/>
      <c r="O6" s="485"/>
    </row>
    <row r="7" spans="2:55" x14ac:dyDescent="0.2">
      <c r="B7" s="478">
        <v>43406.892476851855</v>
      </c>
      <c r="C7" s="479">
        <v>454</v>
      </c>
      <c r="D7" s="480" t="s">
        <v>645</v>
      </c>
      <c r="E7" s="481" t="s">
        <v>7</v>
      </c>
      <c r="F7" s="480" t="s">
        <v>1</v>
      </c>
      <c r="H7" s="535" t="s">
        <v>560</v>
      </c>
      <c r="I7" s="536">
        <v>3</v>
      </c>
      <c r="J7" s="477"/>
      <c r="K7" s="477"/>
      <c r="L7" s="477"/>
      <c r="O7" s="485"/>
      <c r="S7" s="489"/>
      <c r="T7" s="489"/>
      <c r="U7" s="489"/>
      <c r="V7" s="489"/>
      <c r="W7" s="489"/>
      <c r="X7" s="489"/>
      <c r="Y7" s="489"/>
      <c r="Z7" s="489"/>
      <c r="AA7" s="489"/>
      <c r="AB7" s="489"/>
      <c r="AC7" s="489"/>
      <c r="AD7" s="489"/>
      <c r="AE7" s="489"/>
      <c r="AF7" s="489"/>
      <c r="AG7" s="489"/>
      <c r="AH7" s="489"/>
      <c r="AI7" s="489"/>
      <c r="AJ7" s="489"/>
      <c r="AK7" s="489"/>
      <c r="AL7" s="489"/>
      <c r="AM7" s="489"/>
      <c r="AN7" s="489"/>
      <c r="AO7" s="489"/>
      <c r="AP7" s="489"/>
      <c r="AQ7" s="489"/>
      <c r="AR7" s="489"/>
      <c r="AS7" s="489"/>
      <c r="AT7" s="489"/>
      <c r="AU7" s="489"/>
      <c r="AV7" s="489"/>
      <c r="AW7" s="489"/>
    </row>
    <row r="8" spans="2:55" x14ac:dyDescent="0.2">
      <c r="B8" s="478">
        <v>43407.914305555554</v>
      </c>
      <c r="C8" s="479">
        <v>468</v>
      </c>
      <c r="D8" s="480" t="s">
        <v>454</v>
      </c>
      <c r="E8" s="481" t="s">
        <v>7</v>
      </c>
      <c r="F8" s="480" t="s">
        <v>2</v>
      </c>
      <c r="H8" s="535" t="s">
        <v>3</v>
      </c>
      <c r="I8" s="536">
        <v>105</v>
      </c>
    </row>
    <row r="9" spans="2:55" ht="15" x14ac:dyDescent="0.25">
      <c r="B9" s="478">
        <v>43407.962268518517</v>
      </c>
      <c r="C9" s="479">
        <v>144</v>
      </c>
      <c r="D9" s="480" t="s">
        <v>753</v>
      </c>
      <c r="E9" s="481" t="s">
        <v>54</v>
      </c>
      <c r="F9" s="480" t="s">
        <v>2</v>
      </c>
      <c r="H9"/>
      <c r="I9"/>
    </row>
    <row r="10" spans="2:55" x14ac:dyDescent="0.2">
      <c r="B10" s="478">
        <v>43408.787928240738</v>
      </c>
      <c r="C10" s="479">
        <v>561</v>
      </c>
      <c r="D10" s="480" t="s">
        <v>694</v>
      </c>
      <c r="E10" s="481" t="s">
        <v>7</v>
      </c>
      <c r="F10" s="480" t="s">
        <v>1</v>
      </c>
    </row>
    <row r="11" spans="2:55" x14ac:dyDescent="0.2">
      <c r="B11" s="478">
        <v>43410.634131944447</v>
      </c>
      <c r="C11" s="479">
        <v>144</v>
      </c>
      <c r="D11" s="480" t="s">
        <v>753</v>
      </c>
      <c r="E11" s="481" t="s">
        <v>54</v>
      </c>
      <c r="F11" s="480" t="s">
        <v>2</v>
      </c>
    </row>
    <row r="12" spans="2:55" x14ac:dyDescent="0.2">
      <c r="B12" s="478">
        <v>43410.847962962966</v>
      </c>
      <c r="C12" s="479">
        <v>561</v>
      </c>
      <c r="D12" s="480" t="s">
        <v>694</v>
      </c>
      <c r="E12" s="481" t="s">
        <v>7</v>
      </c>
      <c r="F12" s="480" t="s">
        <v>2</v>
      </c>
    </row>
    <row r="13" spans="2:55" x14ac:dyDescent="0.2">
      <c r="B13" s="478">
        <v>43410.85396990741</v>
      </c>
      <c r="C13" s="479">
        <v>561</v>
      </c>
      <c r="D13" s="480" t="s">
        <v>694</v>
      </c>
      <c r="E13" s="481" t="s">
        <v>7</v>
      </c>
      <c r="F13" s="480" t="s">
        <v>2</v>
      </c>
    </row>
    <row r="14" spans="2:55" ht="19.5" customHeight="1" x14ac:dyDescent="0.2">
      <c r="B14" s="478">
        <v>43410.921817129631</v>
      </c>
      <c r="C14" s="479">
        <v>168</v>
      </c>
      <c r="D14" s="480" t="s">
        <v>463</v>
      </c>
      <c r="E14" s="481" t="s">
        <v>7</v>
      </c>
      <c r="F14" s="480" t="s">
        <v>1</v>
      </c>
      <c r="H14" s="580" t="s">
        <v>754</v>
      </c>
      <c r="I14" s="580"/>
      <c r="J14" s="580"/>
      <c r="K14" s="580"/>
      <c r="L14" s="580"/>
      <c r="M14" s="490"/>
    </row>
    <row r="15" spans="2:55" s="448" customFormat="1" ht="16.5" x14ac:dyDescent="0.3">
      <c r="B15" s="550">
        <v>43410.971273148149</v>
      </c>
      <c r="C15" s="551">
        <v>166</v>
      </c>
      <c r="D15" s="552" t="s">
        <v>728</v>
      </c>
      <c r="E15" s="461" t="s">
        <v>7</v>
      </c>
      <c r="F15" s="552" t="s">
        <v>2</v>
      </c>
      <c r="G15" s="450"/>
      <c r="H15" s="553" t="s">
        <v>500</v>
      </c>
      <c r="I15" s="553"/>
      <c r="J15" s="554" t="s">
        <v>0</v>
      </c>
      <c r="K15" s="554"/>
      <c r="L15" s="554"/>
      <c r="N15" s="581" t="s">
        <v>689</v>
      </c>
      <c r="O15" s="581"/>
      <c r="P15" s="581"/>
      <c r="Q15" s="581"/>
      <c r="R15" s="581"/>
      <c r="S15" s="581"/>
      <c r="T15" s="581"/>
      <c r="U15" s="581"/>
      <c r="V15" s="581"/>
      <c r="W15" s="581"/>
      <c r="X15" s="581"/>
      <c r="Y15" s="581"/>
      <c r="Z15" s="581"/>
      <c r="AA15" s="581"/>
      <c r="AB15" s="581"/>
      <c r="AC15" s="581"/>
      <c r="AD15" s="581"/>
      <c r="AE15" s="581"/>
      <c r="AF15" s="581"/>
      <c r="AG15" s="581"/>
      <c r="AH15" s="581"/>
      <c r="AI15" s="581"/>
      <c r="AJ15" s="581"/>
      <c r="AK15" s="581"/>
      <c r="AL15" s="581"/>
      <c r="AM15" s="581"/>
      <c r="AN15" s="581"/>
      <c r="AO15" s="581"/>
      <c r="AP15" s="581"/>
      <c r="AQ15" s="581"/>
      <c r="AR15" s="581"/>
      <c r="AS15" s="581"/>
      <c r="AT15" s="581"/>
      <c r="AU15" s="581"/>
      <c r="AV15" s="581"/>
      <c r="AW15" s="581"/>
      <c r="AX15" s="581"/>
      <c r="AY15" s="581"/>
      <c r="AZ15" s="581"/>
      <c r="BB15" s="555" t="s">
        <v>254</v>
      </c>
      <c r="BC15" s="450"/>
    </row>
    <row r="16" spans="2:55" ht="51" x14ac:dyDescent="0.2">
      <c r="B16" s="478">
        <v>43411.067233796297</v>
      </c>
      <c r="C16" s="479">
        <v>507</v>
      </c>
      <c r="D16" s="480" t="s">
        <v>656</v>
      </c>
      <c r="E16" s="481" t="s">
        <v>7</v>
      </c>
      <c r="F16" s="480" t="s">
        <v>2</v>
      </c>
      <c r="H16" s="493" t="s">
        <v>525</v>
      </c>
      <c r="I16" s="494" t="s">
        <v>497</v>
      </c>
      <c r="J16" s="493" t="s">
        <v>2</v>
      </c>
      <c r="K16" s="493" t="s">
        <v>1</v>
      </c>
      <c r="L16" s="493" t="s">
        <v>3</v>
      </c>
      <c r="N16" s="474" t="s">
        <v>184</v>
      </c>
      <c r="O16" s="474" t="s">
        <v>525</v>
      </c>
      <c r="P16" s="474" t="s">
        <v>186</v>
      </c>
      <c r="Q16" s="495">
        <v>43101</v>
      </c>
      <c r="R16" s="495">
        <v>43132</v>
      </c>
      <c r="S16" s="495">
        <v>43160</v>
      </c>
      <c r="T16" s="495">
        <v>43191</v>
      </c>
      <c r="U16" s="495">
        <v>43221</v>
      </c>
      <c r="V16" s="495">
        <v>43252</v>
      </c>
      <c r="W16" s="495">
        <v>43282</v>
      </c>
      <c r="X16" s="495">
        <v>43313</v>
      </c>
      <c r="Y16" s="495">
        <v>43344</v>
      </c>
      <c r="Z16" s="495">
        <v>43374</v>
      </c>
      <c r="AA16" s="495">
        <v>43405</v>
      </c>
      <c r="AB16" s="496" t="s">
        <v>533</v>
      </c>
      <c r="AC16" s="496" t="s">
        <v>534</v>
      </c>
      <c r="AD16" s="496" t="s">
        <v>535</v>
      </c>
      <c r="AE16" s="496" t="s">
        <v>536</v>
      </c>
      <c r="AF16" s="496" t="s">
        <v>537</v>
      </c>
      <c r="AG16" s="496" t="s">
        <v>538</v>
      </c>
      <c r="AH16" s="496" t="s">
        <v>539</v>
      </c>
      <c r="AI16" s="496" t="s">
        <v>540</v>
      </c>
      <c r="AJ16" s="496" t="s">
        <v>612</v>
      </c>
      <c r="AK16" s="496" t="s">
        <v>613</v>
      </c>
      <c r="AL16" s="496" t="s">
        <v>624</v>
      </c>
      <c r="AM16" s="496" t="s">
        <v>625</v>
      </c>
      <c r="AN16" s="496" t="s">
        <v>667</v>
      </c>
      <c r="AO16" s="496" t="s">
        <v>668</v>
      </c>
      <c r="AP16" s="496" t="s">
        <v>690</v>
      </c>
      <c r="AQ16" s="496" t="s">
        <v>691</v>
      </c>
      <c r="AR16" s="496" t="s">
        <v>721</v>
      </c>
      <c r="AS16" s="496" t="s">
        <v>722</v>
      </c>
      <c r="AT16" s="496" t="s">
        <v>729</v>
      </c>
      <c r="AU16" s="496" t="s">
        <v>730</v>
      </c>
      <c r="AV16" s="496" t="s">
        <v>766</v>
      </c>
      <c r="AW16" s="496" t="s">
        <v>765</v>
      </c>
      <c r="AX16" s="497" t="s">
        <v>615</v>
      </c>
      <c r="AY16" s="498" t="s">
        <v>542</v>
      </c>
      <c r="AZ16" s="498" t="s">
        <v>541</v>
      </c>
      <c r="BB16" s="494" t="s">
        <v>615</v>
      </c>
      <c r="BC16" s="475" t="s">
        <v>5</v>
      </c>
    </row>
    <row r="17" spans="2:55" x14ac:dyDescent="0.2">
      <c r="B17" s="478">
        <v>43411.603888888887</v>
      </c>
      <c r="C17" s="479">
        <v>144</v>
      </c>
      <c r="D17" s="480" t="s">
        <v>753</v>
      </c>
      <c r="E17" s="481" t="s">
        <v>54</v>
      </c>
      <c r="F17" s="480" t="s">
        <v>560</v>
      </c>
      <c r="H17" s="535">
        <v>157</v>
      </c>
      <c r="I17" s="535" t="s">
        <v>630</v>
      </c>
      <c r="J17" s="536"/>
      <c r="K17" s="536">
        <v>1</v>
      </c>
      <c r="L17" s="536">
        <v>1</v>
      </c>
      <c r="N17" s="499" t="s">
        <v>7</v>
      </c>
      <c r="O17" s="500">
        <v>458</v>
      </c>
      <c r="P17" s="501" t="s">
        <v>344</v>
      </c>
      <c r="Q17" s="502">
        <v>4</v>
      </c>
      <c r="R17" s="502">
        <v>10</v>
      </c>
      <c r="S17" s="502">
        <v>6</v>
      </c>
      <c r="T17" s="502">
        <v>5</v>
      </c>
      <c r="U17" s="502">
        <v>8</v>
      </c>
      <c r="V17" s="502">
        <v>4</v>
      </c>
      <c r="W17" s="502">
        <v>9</v>
      </c>
      <c r="X17" s="502">
        <v>5</v>
      </c>
      <c r="Y17" s="502">
        <v>13</v>
      </c>
      <c r="Z17" s="502">
        <v>16</v>
      </c>
      <c r="AA17" s="502">
        <v>4</v>
      </c>
      <c r="AB17" s="502">
        <v>2</v>
      </c>
      <c r="AC17" s="502">
        <v>2</v>
      </c>
      <c r="AD17" s="502">
        <v>4</v>
      </c>
      <c r="AE17" s="502">
        <v>6</v>
      </c>
      <c r="AF17" s="502">
        <v>4</v>
      </c>
      <c r="AG17" s="502">
        <v>2</v>
      </c>
      <c r="AH17" s="502">
        <v>3</v>
      </c>
      <c r="AI17" s="502">
        <v>2</v>
      </c>
      <c r="AJ17" s="502">
        <v>6</v>
      </c>
      <c r="AK17" s="502">
        <v>2</v>
      </c>
      <c r="AL17" s="502">
        <v>3</v>
      </c>
      <c r="AM17" s="502">
        <v>1</v>
      </c>
      <c r="AN17" s="502">
        <v>5</v>
      </c>
      <c r="AO17" s="502">
        <v>4</v>
      </c>
      <c r="AP17" s="502">
        <v>2</v>
      </c>
      <c r="AQ17" s="502">
        <v>3</v>
      </c>
      <c r="AR17" s="502">
        <v>6</v>
      </c>
      <c r="AS17" s="502">
        <v>7</v>
      </c>
      <c r="AT17" s="502">
        <v>8</v>
      </c>
      <c r="AU17" s="502">
        <v>8</v>
      </c>
      <c r="AV17" s="502">
        <v>4</v>
      </c>
      <c r="AW17" s="502">
        <v>0</v>
      </c>
      <c r="AX17" s="503">
        <f>+SUM(Q17:AA17)</f>
        <v>84</v>
      </c>
      <c r="AY17" s="503">
        <f>+AB17+AD17+AF17+AH17+AJ17+AL17+AN17+AP17+AR17+AT17+AV17</f>
        <v>47</v>
      </c>
      <c r="AZ17" s="503">
        <f>+AC17+AE17+AG17+AI17+AK17+AM17+AO17+AQ17+AS17+AU17+AW17</f>
        <v>37</v>
      </c>
      <c r="BA17" s="504"/>
      <c r="BB17" s="505">
        <v>0</v>
      </c>
      <c r="BC17" s="487">
        <v>72</v>
      </c>
    </row>
    <row r="18" spans="2:55" x14ac:dyDescent="0.2">
      <c r="B18" s="478">
        <v>43411.630891203706</v>
      </c>
      <c r="C18" s="479">
        <v>184</v>
      </c>
      <c r="D18" s="480" t="s">
        <v>699</v>
      </c>
      <c r="E18" s="481" t="s">
        <v>41</v>
      </c>
      <c r="F18" s="480" t="s">
        <v>1</v>
      </c>
      <c r="H18" s="535">
        <v>226</v>
      </c>
      <c r="I18" s="535" t="s">
        <v>386</v>
      </c>
      <c r="J18" s="536"/>
      <c r="K18" s="536">
        <v>1</v>
      </c>
      <c r="L18" s="536">
        <v>1</v>
      </c>
      <c r="N18" s="499" t="s">
        <v>34</v>
      </c>
      <c r="O18" s="500">
        <v>161</v>
      </c>
      <c r="P18" s="501" t="s">
        <v>95</v>
      </c>
      <c r="Q18" s="502">
        <v>3</v>
      </c>
      <c r="R18" s="502">
        <v>3</v>
      </c>
      <c r="S18" s="502"/>
      <c r="T18" s="502">
        <v>5</v>
      </c>
      <c r="U18" s="502">
        <v>6</v>
      </c>
      <c r="V18" s="502">
        <v>3</v>
      </c>
      <c r="W18" s="502">
        <v>4</v>
      </c>
      <c r="X18" s="502">
        <v>5</v>
      </c>
      <c r="Y18" s="502">
        <v>5</v>
      </c>
      <c r="Z18" s="502">
        <v>7</v>
      </c>
      <c r="AA18" s="502">
        <v>0</v>
      </c>
      <c r="AB18" s="502">
        <v>2</v>
      </c>
      <c r="AC18" s="502">
        <v>1</v>
      </c>
      <c r="AD18" s="502">
        <v>2</v>
      </c>
      <c r="AE18" s="502">
        <v>1</v>
      </c>
      <c r="AF18" s="502">
        <v>0</v>
      </c>
      <c r="AG18" s="502">
        <v>0</v>
      </c>
      <c r="AH18" s="502">
        <v>2</v>
      </c>
      <c r="AI18" s="502">
        <v>3</v>
      </c>
      <c r="AJ18" s="502">
        <v>3</v>
      </c>
      <c r="AK18" s="502">
        <v>3</v>
      </c>
      <c r="AL18" s="502">
        <v>0</v>
      </c>
      <c r="AM18" s="502">
        <v>3</v>
      </c>
      <c r="AN18" s="502">
        <v>0</v>
      </c>
      <c r="AO18" s="502">
        <v>4</v>
      </c>
      <c r="AP18" s="502">
        <v>3</v>
      </c>
      <c r="AQ18" s="502">
        <v>2</v>
      </c>
      <c r="AR18" s="502">
        <v>0</v>
      </c>
      <c r="AS18" s="502">
        <v>5</v>
      </c>
      <c r="AT18" s="502">
        <v>3</v>
      </c>
      <c r="AU18" s="502">
        <v>4</v>
      </c>
      <c r="AV18" s="502">
        <v>0</v>
      </c>
      <c r="AW18" s="502">
        <v>0</v>
      </c>
      <c r="AX18" s="503">
        <f t="shared" ref="AX18:AX81" si="0">+SUM(Q18:AA18)</f>
        <v>41</v>
      </c>
      <c r="AY18" s="503">
        <f t="shared" ref="AY18:AY81" si="1">+AB18+AD18+AF18+AH18+AJ18+AL18+AN18+AP18+AR18+AT18+AV18</f>
        <v>15</v>
      </c>
      <c r="AZ18" s="503">
        <f t="shared" ref="AZ18:AZ81" si="2">+AC18+AE18+AG18+AI18+AK18+AM18+AO18+AQ18+AS18+AU18+AW18</f>
        <v>26</v>
      </c>
      <c r="BA18" s="507"/>
      <c r="BB18" s="508">
        <v>1</v>
      </c>
      <c r="BC18" s="488">
        <v>39</v>
      </c>
    </row>
    <row r="19" spans="2:55" x14ac:dyDescent="0.2">
      <c r="B19" s="478">
        <v>43411.835868055554</v>
      </c>
      <c r="C19" s="479">
        <v>458</v>
      </c>
      <c r="D19" s="480" t="s">
        <v>628</v>
      </c>
      <c r="E19" s="481" t="s">
        <v>343</v>
      </c>
      <c r="F19" s="480" t="s">
        <v>2</v>
      </c>
      <c r="H19" s="535">
        <v>455</v>
      </c>
      <c r="I19" s="535" t="s">
        <v>646</v>
      </c>
      <c r="J19" s="536"/>
      <c r="K19" s="536">
        <v>1</v>
      </c>
      <c r="L19" s="536">
        <v>1</v>
      </c>
      <c r="N19" s="509" t="s">
        <v>7</v>
      </c>
      <c r="O19" s="509">
        <v>378</v>
      </c>
      <c r="P19" s="501" t="s">
        <v>14</v>
      </c>
      <c r="Q19" s="502">
        <v>6</v>
      </c>
      <c r="R19" s="502">
        <v>3</v>
      </c>
      <c r="S19" s="502">
        <v>4</v>
      </c>
      <c r="T19" s="502">
        <v>2</v>
      </c>
      <c r="U19" s="502">
        <v>3</v>
      </c>
      <c r="V19" s="502">
        <v>3</v>
      </c>
      <c r="W19" s="502">
        <v>5</v>
      </c>
      <c r="X19" s="502">
        <v>2</v>
      </c>
      <c r="Y19" s="502">
        <v>0</v>
      </c>
      <c r="Z19" s="502">
        <v>4</v>
      </c>
      <c r="AA19" s="502">
        <v>3</v>
      </c>
      <c r="AB19" s="502">
        <v>1</v>
      </c>
      <c r="AC19" s="502">
        <v>5</v>
      </c>
      <c r="AD19" s="502">
        <v>0</v>
      </c>
      <c r="AE19" s="502">
        <v>3</v>
      </c>
      <c r="AF19" s="502">
        <v>3</v>
      </c>
      <c r="AG19" s="502">
        <v>1</v>
      </c>
      <c r="AH19" s="502">
        <v>2</v>
      </c>
      <c r="AI19" s="502">
        <v>0</v>
      </c>
      <c r="AJ19" s="502">
        <v>1</v>
      </c>
      <c r="AK19" s="502">
        <v>2</v>
      </c>
      <c r="AL19" s="502">
        <v>0</v>
      </c>
      <c r="AM19" s="502">
        <v>3</v>
      </c>
      <c r="AN19" s="502">
        <v>3</v>
      </c>
      <c r="AO19" s="502">
        <v>2</v>
      </c>
      <c r="AP19" s="502">
        <v>1</v>
      </c>
      <c r="AQ19" s="502">
        <v>1</v>
      </c>
      <c r="AR19" s="502">
        <v>0</v>
      </c>
      <c r="AS19" s="502">
        <v>0</v>
      </c>
      <c r="AT19" s="502">
        <v>3</v>
      </c>
      <c r="AU19" s="502">
        <v>1</v>
      </c>
      <c r="AV19" s="502">
        <v>1</v>
      </c>
      <c r="AW19" s="502">
        <v>2</v>
      </c>
      <c r="AX19" s="503">
        <f t="shared" si="0"/>
        <v>35</v>
      </c>
      <c r="AY19" s="503">
        <f t="shared" si="1"/>
        <v>15</v>
      </c>
      <c r="AZ19" s="503">
        <f t="shared" si="2"/>
        <v>20</v>
      </c>
      <c r="BA19" s="507"/>
      <c r="BB19" s="508">
        <v>2</v>
      </c>
      <c r="BC19" s="488">
        <v>25</v>
      </c>
    </row>
    <row r="20" spans="2:55" x14ac:dyDescent="0.2">
      <c r="B20" s="478">
        <v>43412.709583333337</v>
      </c>
      <c r="C20" s="479">
        <v>98</v>
      </c>
      <c r="D20" s="480" t="s">
        <v>693</v>
      </c>
      <c r="E20" s="481" t="s">
        <v>7</v>
      </c>
      <c r="F20" s="480" t="s">
        <v>1</v>
      </c>
      <c r="H20" s="535">
        <v>458</v>
      </c>
      <c r="I20" s="535" t="s">
        <v>628</v>
      </c>
      <c r="J20" s="536">
        <v>4</v>
      </c>
      <c r="K20" s="536"/>
      <c r="L20" s="536">
        <v>4</v>
      </c>
      <c r="N20" s="499" t="s">
        <v>7</v>
      </c>
      <c r="O20" s="500">
        <v>459</v>
      </c>
      <c r="P20" s="501" t="s">
        <v>412</v>
      </c>
      <c r="Q20" s="502">
        <v>3</v>
      </c>
      <c r="R20" s="502"/>
      <c r="S20" s="502">
        <v>4</v>
      </c>
      <c r="T20" s="502">
        <v>0</v>
      </c>
      <c r="U20" s="502">
        <v>3</v>
      </c>
      <c r="V20" s="502"/>
      <c r="W20" s="502">
        <v>0</v>
      </c>
      <c r="X20" s="502">
        <v>9</v>
      </c>
      <c r="Y20" s="502">
        <v>9</v>
      </c>
      <c r="Z20" s="502">
        <v>6</v>
      </c>
      <c r="AA20" s="502">
        <v>1</v>
      </c>
      <c r="AB20" s="502">
        <v>1</v>
      </c>
      <c r="AC20" s="502">
        <v>2</v>
      </c>
      <c r="AD20" s="502">
        <v>0</v>
      </c>
      <c r="AE20" s="502">
        <v>0</v>
      </c>
      <c r="AF20" s="502">
        <v>4</v>
      </c>
      <c r="AG20" s="502">
        <v>0</v>
      </c>
      <c r="AH20" s="502">
        <v>0</v>
      </c>
      <c r="AI20" s="502">
        <v>0</v>
      </c>
      <c r="AJ20" s="502">
        <v>3</v>
      </c>
      <c r="AK20" s="502">
        <v>0</v>
      </c>
      <c r="AL20" s="502"/>
      <c r="AM20" s="502"/>
      <c r="AN20" s="502">
        <v>0</v>
      </c>
      <c r="AO20" s="502">
        <v>0</v>
      </c>
      <c r="AP20" s="502">
        <v>4</v>
      </c>
      <c r="AQ20" s="502">
        <v>5</v>
      </c>
      <c r="AR20" s="502">
        <v>0</v>
      </c>
      <c r="AS20" s="502">
        <v>9</v>
      </c>
      <c r="AT20" s="502">
        <v>0</v>
      </c>
      <c r="AU20" s="502">
        <v>6</v>
      </c>
      <c r="AV20" s="502">
        <v>0</v>
      </c>
      <c r="AW20" s="502">
        <v>1</v>
      </c>
      <c r="AX20" s="503">
        <f t="shared" si="0"/>
        <v>35</v>
      </c>
      <c r="AY20" s="503">
        <f t="shared" si="1"/>
        <v>12</v>
      </c>
      <c r="AZ20" s="503">
        <f t="shared" si="2"/>
        <v>23</v>
      </c>
      <c r="BA20" s="507"/>
      <c r="BB20" s="508">
        <v>3</v>
      </c>
      <c r="BC20" s="488">
        <v>10</v>
      </c>
    </row>
    <row r="21" spans="2:55" x14ac:dyDescent="0.2">
      <c r="B21" s="478">
        <v>43412.780358796299</v>
      </c>
      <c r="C21" s="479">
        <v>378</v>
      </c>
      <c r="D21" s="480" t="s">
        <v>638</v>
      </c>
      <c r="E21" s="481" t="s">
        <v>7</v>
      </c>
      <c r="F21" s="480" t="s">
        <v>1</v>
      </c>
      <c r="H21" s="535">
        <v>495</v>
      </c>
      <c r="I21" s="535" t="s">
        <v>627</v>
      </c>
      <c r="J21" s="536">
        <v>2</v>
      </c>
      <c r="K21" s="536">
        <v>1</v>
      </c>
      <c r="L21" s="536">
        <v>3</v>
      </c>
      <c r="N21" s="499" t="s">
        <v>7</v>
      </c>
      <c r="O21" s="500">
        <v>172</v>
      </c>
      <c r="P21" s="501" t="s">
        <v>22</v>
      </c>
      <c r="Q21" s="502">
        <v>2</v>
      </c>
      <c r="R21" s="502">
        <v>3</v>
      </c>
      <c r="S21" s="502">
        <v>1</v>
      </c>
      <c r="T21" s="502">
        <v>4</v>
      </c>
      <c r="U21" s="502">
        <v>0</v>
      </c>
      <c r="V21" s="502">
        <v>3</v>
      </c>
      <c r="W21" s="502">
        <v>6</v>
      </c>
      <c r="X21" s="502">
        <v>7</v>
      </c>
      <c r="Y21" s="502">
        <v>1</v>
      </c>
      <c r="Z21" s="502">
        <v>1</v>
      </c>
      <c r="AA21" s="502">
        <v>0</v>
      </c>
      <c r="AB21" s="502">
        <v>2</v>
      </c>
      <c r="AC21" s="502">
        <v>0</v>
      </c>
      <c r="AD21" s="502">
        <v>3</v>
      </c>
      <c r="AE21" s="502">
        <v>0</v>
      </c>
      <c r="AF21" s="502">
        <v>1</v>
      </c>
      <c r="AG21" s="502">
        <v>0</v>
      </c>
      <c r="AH21" s="502">
        <v>3</v>
      </c>
      <c r="AI21" s="502">
        <v>1</v>
      </c>
      <c r="AJ21" s="502"/>
      <c r="AK21" s="502"/>
      <c r="AL21" s="502">
        <v>2</v>
      </c>
      <c r="AM21" s="502">
        <v>1</v>
      </c>
      <c r="AN21" s="502">
        <v>3</v>
      </c>
      <c r="AO21" s="502">
        <v>3</v>
      </c>
      <c r="AP21" s="502">
        <v>5</v>
      </c>
      <c r="AQ21" s="502">
        <v>2</v>
      </c>
      <c r="AR21" s="502">
        <v>0</v>
      </c>
      <c r="AS21" s="502">
        <v>1</v>
      </c>
      <c r="AT21" s="502">
        <v>0</v>
      </c>
      <c r="AU21" s="502">
        <v>1</v>
      </c>
      <c r="AV21" s="502">
        <v>0</v>
      </c>
      <c r="AW21" s="502">
        <v>0</v>
      </c>
      <c r="AX21" s="503">
        <f t="shared" si="0"/>
        <v>28</v>
      </c>
      <c r="AY21" s="503">
        <f t="shared" si="1"/>
        <v>19</v>
      </c>
      <c r="AZ21" s="503">
        <f t="shared" si="2"/>
        <v>9</v>
      </c>
      <c r="BA21" s="507"/>
      <c r="BB21" s="508">
        <v>4</v>
      </c>
      <c r="BC21" s="488">
        <v>8</v>
      </c>
    </row>
    <row r="22" spans="2:55" ht="25.5" x14ac:dyDescent="0.2">
      <c r="B22" s="478">
        <v>43412.796446759261</v>
      </c>
      <c r="C22" s="479">
        <v>566</v>
      </c>
      <c r="D22" s="480" t="s">
        <v>755</v>
      </c>
      <c r="E22" s="481" t="s">
        <v>7</v>
      </c>
      <c r="F22" s="480" t="s">
        <v>2</v>
      </c>
      <c r="H22" s="532">
        <v>251</v>
      </c>
      <c r="I22" s="535" t="s">
        <v>710</v>
      </c>
      <c r="J22" s="536"/>
      <c r="K22" s="536">
        <v>2</v>
      </c>
      <c r="L22" s="536">
        <v>2</v>
      </c>
      <c r="N22" s="509" t="s">
        <v>7</v>
      </c>
      <c r="O22" s="509">
        <v>226</v>
      </c>
      <c r="P22" s="501" t="s">
        <v>155</v>
      </c>
      <c r="Q22" s="502">
        <v>3</v>
      </c>
      <c r="R22" s="502">
        <v>2</v>
      </c>
      <c r="S22" s="502">
        <v>5</v>
      </c>
      <c r="T22" s="502">
        <v>1</v>
      </c>
      <c r="U22" s="502">
        <v>4</v>
      </c>
      <c r="V22" s="502">
        <v>2</v>
      </c>
      <c r="W22" s="502">
        <v>2</v>
      </c>
      <c r="X22" s="502">
        <v>3</v>
      </c>
      <c r="Y22" s="502">
        <v>4</v>
      </c>
      <c r="Z22" s="502">
        <v>5</v>
      </c>
      <c r="AA22" s="502">
        <v>1</v>
      </c>
      <c r="AB22" s="502">
        <v>2</v>
      </c>
      <c r="AC22" s="502">
        <v>1</v>
      </c>
      <c r="AD22" s="502">
        <v>1</v>
      </c>
      <c r="AE22" s="502">
        <v>1</v>
      </c>
      <c r="AF22" s="502">
        <v>0</v>
      </c>
      <c r="AG22" s="502">
        <v>5</v>
      </c>
      <c r="AH22" s="502">
        <v>0</v>
      </c>
      <c r="AI22" s="502">
        <v>1</v>
      </c>
      <c r="AJ22" s="502">
        <v>1</v>
      </c>
      <c r="AK22" s="502">
        <v>3</v>
      </c>
      <c r="AL22" s="502">
        <v>0</v>
      </c>
      <c r="AM22" s="502">
        <v>2</v>
      </c>
      <c r="AN22" s="502">
        <v>0</v>
      </c>
      <c r="AO22" s="502">
        <v>2</v>
      </c>
      <c r="AP22" s="502">
        <v>1</v>
      </c>
      <c r="AQ22" s="502">
        <v>2</v>
      </c>
      <c r="AR22" s="502">
        <v>1</v>
      </c>
      <c r="AS22" s="502">
        <v>3</v>
      </c>
      <c r="AT22" s="502">
        <v>4</v>
      </c>
      <c r="AU22" s="502">
        <v>1</v>
      </c>
      <c r="AV22" s="502">
        <v>0</v>
      </c>
      <c r="AW22" s="502">
        <v>1</v>
      </c>
      <c r="AX22" s="503">
        <f t="shared" si="0"/>
        <v>32</v>
      </c>
      <c r="AY22" s="503">
        <f t="shared" si="1"/>
        <v>10</v>
      </c>
      <c r="AZ22" s="503">
        <f t="shared" si="2"/>
        <v>22</v>
      </c>
      <c r="BA22" s="507"/>
      <c r="BB22" s="508">
        <v>5</v>
      </c>
      <c r="BC22" s="488">
        <v>9</v>
      </c>
    </row>
    <row r="23" spans="2:55" x14ac:dyDescent="0.2">
      <c r="B23" s="478">
        <v>43412.900787037041</v>
      </c>
      <c r="C23" s="479">
        <v>495</v>
      </c>
      <c r="D23" s="480" t="s">
        <v>627</v>
      </c>
      <c r="E23" s="481" t="s">
        <v>343</v>
      </c>
      <c r="F23" s="480" t="s">
        <v>2</v>
      </c>
      <c r="H23" s="532">
        <v>262</v>
      </c>
      <c r="I23" s="535" t="s">
        <v>379</v>
      </c>
      <c r="J23" s="536"/>
      <c r="K23" s="536">
        <v>3</v>
      </c>
      <c r="L23" s="536">
        <v>3</v>
      </c>
      <c r="N23" s="499" t="s">
        <v>7</v>
      </c>
      <c r="O23" s="500">
        <v>157</v>
      </c>
      <c r="P23" s="501" t="s">
        <v>138</v>
      </c>
      <c r="Q23" s="502">
        <v>1</v>
      </c>
      <c r="R23" s="502">
        <v>2</v>
      </c>
      <c r="S23" s="502">
        <v>6</v>
      </c>
      <c r="T23" s="502">
        <v>2</v>
      </c>
      <c r="U23" s="502">
        <v>3</v>
      </c>
      <c r="V23" s="502">
        <v>4</v>
      </c>
      <c r="W23" s="502">
        <v>1</v>
      </c>
      <c r="X23" s="502">
        <v>3</v>
      </c>
      <c r="Y23" s="502">
        <v>2</v>
      </c>
      <c r="Z23" s="502">
        <v>3</v>
      </c>
      <c r="AA23" s="502">
        <v>1</v>
      </c>
      <c r="AB23" s="502">
        <v>0</v>
      </c>
      <c r="AC23" s="502">
        <v>1</v>
      </c>
      <c r="AD23" s="502">
        <v>0</v>
      </c>
      <c r="AE23" s="502">
        <v>2</v>
      </c>
      <c r="AF23" s="502">
        <v>0</v>
      </c>
      <c r="AG23" s="502">
        <v>6</v>
      </c>
      <c r="AH23" s="502">
        <v>0</v>
      </c>
      <c r="AI23" s="502">
        <v>2</v>
      </c>
      <c r="AJ23" s="502">
        <v>0</v>
      </c>
      <c r="AK23" s="502">
        <v>3</v>
      </c>
      <c r="AL23" s="502">
        <v>0</v>
      </c>
      <c r="AM23" s="502">
        <v>4</v>
      </c>
      <c r="AN23" s="502">
        <v>0</v>
      </c>
      <c r="AO23" s="502">
        <v>1</v>
      </c>
      <c r="AP23" s="502">
        <v>0</v>
      </c>
      <c r="AQ23" s="502">
        <v>3</v>
      </c>
      <c r="AR23" s="502">
        <v>0</v>
      </c>
      <c r="AS23" s="502">
        <v>2</v>
      </c>
      <c r="AT23" s="502">
        <v>0</v>
      </c>
      <c r="AU23" s="502">
        <v>3</v>
      </c>
      <c r="AV23" s="502">
        <v>0</v>
      </c>
      <c r="AW23" s="502">
        <v>1</v>
      </c>
      <c r="AX23" s="503">
        <f t="shared" si="0"/>
        <v>28</v>
      </c>
      <c r="AY23" s="503">
        <f t="shared" si="1"/>
        <v>0</v>
      </c>
      <c r="AZ23" s="503">
        <f t="shared" si="2"/>
        <v>28</v>
      </c>
      <c r="BA23" s="507"/>
      <c r="BB23" s="508">
        <v>6</v>
      </c>
      <c r="BC23" s="488">
        <v>8</v>
      </c>
    </row>
    <row r="24" spans="2:55" x14ac:dyDescent="0.2">
      <c r="B24" s="478">
        <v>43412.912175925929</v>
      </c>
      <c r="C24" s="479">
        <v>495</v>
      </c>
      <c r="D24" s="480" t="s">
        <v>627</v>
      </c>
      <c r="E24" s="481" t="s">
        <v>343</v>
      </c>
      <c r="F24" s="480" t="s">
        <v>1</v>
      </c>
      <c r="H24" s="532">
        <v>454</v>
      </c>
      <c r="I24" s="535" t="s">
        <v>645</v>
      </c>
      <c r="J24" s="536"/>
      <c r="K24" s="536">
        <v>1</v>
      </c>
      <c r="L24" s="536">
        <v>1</v>
      </c>
      <c r="N24" s="509" t="s">
        <v>136</v>
      </c>
      <c r="O24" s="509">
        <v>382</v>
      </c>
      <c r="P24" s="501" t="s">
        <v>137</v>
      </c>
      <c r="Q24" s="502">
        <v>4</v>
      </c>
      <c r="R24" s="502">
        <v>2</v>
      </c>
      <c r="S24" s="502">
        <v>4</v>
      </c>
      <c r="T24" s="502">
        <v>0</v>
      </c>
      <c r="U24" s="502">
        <v>1</v>
      </c>
      <c r="V24" s="502">
        <v>1</v>
      </c>
      <c r="W24" s="502">
        <v>4</v>
      </c>
      <c r="X24" s="502">
        <v>2</v>
      </c>
      <c r="Y24" s="502">
        <v>3</v>
      </c>
      <c r="Z24" s="502">
        <v>2</v>
      </c>
      <c r="AA24" s="502">
        <v>0</v>
      </c>
      <c r="AB24" s="502">
        <v>4</v>
      </c>
      <c r="AC24" s="502">
        <v>0</v>
      </c>
      <c r="AD24" s="502">
        <v>2</v>
      </c>
      <c r="AE24" s="502">
        <v>0</v>
      </c>
      <c r="AF24" s="502">
        <v>4</v>
      </c>
      <c r="AG24" s="502">
        <v>0</v>
      </c>
      <c r="AH24" s="502">
        <v>0</v>
      </c>
      <c r="AI24" s="502">
        <v>0</v>
      </c>
      <c r="AJ24" s="502">
        <v>0</v>
      </c>
      <c r="AK24" s="502">
        <v>1</v>
      </c>
      <c r="AL24" s="502">
        <v>0</v>
      </c>
      <c r="AM24" s="502">
        <v>1</v>
      </c>
      <c r="AN24" s="502">
        <v>3</v>
      </c>
      <c r="AO24" s="502">
        <v>1</v>
      </c>
      <c r="AP24" s="502">
        <v>2</v>
      </c>
      <c r="AQ24" s="502">
        <v>0</v>
      </c>
      <c r="AR24" s="502">
        <v>3</v>
      </c>
      <c r="AS24" s="502">
        <v>0</v>
      </c>
      <c r="AT24" s="502">
        <v>1</v>
      </c>
      <c r="AU24" s="502">
        <v>1</v>
      </c>
      <c r="AV24" s="502">
        <v>0</v>
      </c>
      <c r="AW24" s="502">
        <v>0</v>
      </c>
      <c r="AX24" s="503">
        <f t="shared" si="0"/>
        <v>23</v>
      </c>
      <c r="AY24" s="503">
        <f t="shared" si="1"/>
        <v>19</v>
      </c>
      <c r="AZ24" s="503">
        <f t="shared" si="2"/>
        <v>4</v>
      </c>
      <c r="BA24" s="507"/>
      <c r="BB24" s="508">
        <v>10</v>
      </c>
      <c r="BC24" s="488">
        <v>5</v>
      </c>
    </row>
    <row r="25" spans="2:55" x14ac:dyDescent="0.2">
      <c r="B25" s="478">
        <v>43413.019062500003</v>
      </c>
      <c r="C25" s="479">
        <v>444</v>
      </c>
      <c r="D25" s="480" t="s">
        <v>480</v>
      </c>
      <c r="E25" s="481" t="s">
        <v>19</v>
      </c>
      <c r="F25" s="480" t="s">
        <v>2</v>
      </c>
      <c r="H25" s="532">
        <v>516</v>
      </c>
      <c r="I25" s="535" t="s">
        <v>703</v>
      </c>
      <c r="J25" s="536"/>
      <c r="K25" s="536">
        <v>4</v>
      </c>
      <c r="L25" s="536">
        <v>4</v>
      </c>
      <c r="N25" s="499" t="s">
        <v>7</v>
      </c>
      <c r="O25" s="500">
        <v>160</v>
      </c>
      <c r="P25" s="501" t="s">
        <v>112</v>
      </c>
      <c r="Q25" s="502">
        <v>1</v>
      </c>
      <c r="R25" s="502">
        <v>3</v>
      </c>
      <c r="S25" s="502"/>
      <c r="T25" s="502">
        <v>7</v>
      </c>
      <c r="U25" s="502">
        <v>1</v>
      </c>
      <c r="V25" s="502">
        <v>2</v>
      </c>
      <c r="W25" s="502">
        <v>1</v>
      </c>
      <c r="X25" s="502">
        <v>2</v>
      </c>
      <c r="Y25" s="502">
        <v>4</v>
      </c>
      <c r="Z25" s="502">
        <v>0</v>
      </c>
      <c r="AA25" s="502">
        <v>0</v>
      </c>
      <c r="AB25" s="502">
        <v>0</v>
      </c>
      <c r="AC25" s="502">
        <v>1</v>
      </c>
      <c r="AD25" s="502">
        <v>1</v>
      </c>
      <c r="AE25" s="502">
        <v>2</v>
      </c>
      <c r="AF25" s="502">
        <v>0</v>
      </c>
      <c r="AG25" s="502">
        <v>0</v>
      </c>
      <c r="AH25" s="502">
        <v>1</v>
      </c>
      <c r="AI25" s="502">
        <v>6</v>
      </c>
      <c r="AJ25" s="502">
        <v>0</v>
      </c>
      <c r="AK25" s="502">
        <v>1</v>
      </c>
      <c r="AL25" s="502">
        <v>0</v>
      </c>
      <c r="AM25" s="502">
        <v>2</v>
      </c>
      <c r="AN25" s="502">
        <v>0</v>
      </c>
      <c r="AO25" s="502">
        <v>1</v>
      </c>
      <c r="AP25" s="502">
        <v>1</v>
      </c>
      <c r="AQ25" s="502">
        <v>1</v>
      </c>
      <c r="AR25" s="502">
        <v>1</v>
      </c>
      <c r="AS25" s="502">
        <v>3</v>
      </c>
      <c r="AT25" s="502">
        <v>0</v>
      </c>
      <c r="AU25" s="502">
        <v>0</v>
      </c>
      <c r="AV25" s="502">
        <v>0</v>
      </c>
      <c r="AW25" s="502">
        <v>0</v>
      </c>
      <c r="AX25" s="503">
        <f t="shared" si="0"/>
        <v>21</v>
      </c>
      <c r="AY25" s="503">
        <f t="shared" si="1"/>
        <v>4</v>
      </c>
      <c r="AZ25" s="503">
        <f t="shared" si="2"/>
        <v>17</v>
      </c>
      <c r="BA25" s="507"/>
      <c r="BB25" s="508">
        <v>7</v>
      </c>
      <c r="BC25" s="488">
        <v>4</v>
      </c>
    </row>
    <row r="26" spans="2:55" x14ac:dyDescent="0.2">
      <c r="B26" s="478">
        <v>43413.611273148148</v>
      </c>
      <c r="C26" s="479">
        <v>126</v>
      </c>
      <c r="D26" s="480" t="s">
        <v>473</v>
      </c>
      <c r="E26" s="481" t="s">
        <v>41</v>
      </c>
      <c r="F26" s="480" t="s">
        <v>1</v>
      </c>
      <c r="H26" s="532">
        <v>261</v>
      </c>
      <c r="I26" s="535" t="s">
        <v>695</v>
      </c>
      <c r="J26" s="536"/>
      <c r="K26" s="536">
        <v>1</v>
      </c>
      <c r="L26" s="536">
        <v>1</v>
      </c>
      <c r="N26" s="509" t="s">
        <v>7</v>
      </c>
      <c r="O26" s="509">
        <v>468</v>
      </c>
      <c r="P26" s="501" t="s">
        <v>413</v>
      </c>
      <c r="Q26" s="502">
        <v>2</v>
      </c>
      <c r="R26" s="502">
        <v>2</v>
      </c>
      <c r="S26" s="502">
        <v>5</v>
      </c>
      <c r="T26" s="502">
        <v>2</v>
      </c>
      <c r="U26" s="502">
        <v>3</v>
      </c>
      <c r="V26" s="502">
        <v>3</v>
      </c>
      <c r="W26" s="502">
        <v>0</v>
      </c>
      <c r="X26" s="502">
        <v>1</v>
      </c>
      <c r="Y26" s="502">
        <v>0</v>
      </c>
      <c r="Z26" s="502">
        <v>3</v>
      </c>
      <c r="AA26" s="502">
        <v>1</v>
      </c>
      <c r="AB26" s="502">
        <v>0</v>
      </c>
      <c r="AC26" s="502">
        <v>2</v>
      </c>
      <c r="AD26" s="502">
        <v>1</v>
      </c>
      <c r="AE26" s="502">
        <v>1</v>
      </c>
      <c r="AF26" s="502">
        <v>1</v>
      </c>
      <c r="AG26" s="502">
        <v>4</v>
      </c>
      <c r="AH26" s="502">
        <v>1</v>
      </c>
      <c r="AI26" s="502">
        <v>1</v>
      </c>
      <c r="AJ26" s="502">
        <v>2</v>
      </c>
      <c r="AK26" s="502">
        <v>1</v>
      </c>
      <c r="AL26" s="502">
        <v>0</v>
      </c>
      <c r="AM26" s="502">
        <v>3</v>
      </c>
      <c r="AN26" s="502">
        <v>0</v>
      </c>
      <c r="AO26" s="502">
        <v>0</v>
      </c>
      <c r="AP26" s="502">
        <v>0</v>
      </c>
      <c r="AQ26" s="502">
        <v>1</v>
      </c>
      <c r="AR26" s="502">
        <v>0</v>
      </c>
      <c r="AS26" s="502">
        <v>0</v>
      </c>
      <c r="AT26" s="502">
        <v>3</v>
      </c>
      <c r="AU26" s="502">
        <v>0</v>
      </c>
      <c r="AV26" s="502">
        <v>1</v>
      </c>
      <c r="AW26" s="502">
        <v>0</v>
      </c>
      <c r="AX26" s="503">
        <f t="shared" si="0"/>
        <v>22</v>
      </c>
      <c r="AY26" s="503">
        <f t="shared" si="1"/>
        <v>9</v>
      </c>
      <c r="AZ26" s="503">
        <f t="shared" si="2"/>
        <v>13</v>
      </c>
      <c r="BA26" s="507"/>
      <c r="BB26" s="508">
        <v>15</v>
      </c>
      <c r="BC26" s="488">
        <v>4</v>
      </c>
    </row>
    <row r="27" spans="2:55" x14ac:dyDescent="0.2">
      <c r="B27" s="478">
        <v>43413.790324074071</v>
      </c>
      <c r="C27" s="479">
        <v>261</v>
      </c>
      <c r="D27" s="480" t="s">
        <v>695</v>
      </c>
      <c r="E27" s="481" t="s">
        <v>7</v>
      </c>
      <c r="F27" s="480" t="s">
        <v>1</v>
      </c>
      <c r="H27" s="532">
        <v>459</v>
      </c>
      <c r="I27" s="535" t="s">
        <v>696</v>
      </c>
      <c r="J27" s="536"/>
      <c r="K27" s="536">
        <v>1</v>
      </c>
      <c r="L27" s="536">
        <v>1</v>
      </c>
      <c r="N27" s="509" t="s">
        <v>7</v>
      </c>
      <c r="O27" s="509">
        <v>451</v>
      </c>
      <c r="P27" s="509" t="s">
        <v>257</v>
      </c>
      <c r="Q27" s="502">
        <v>3</v>
      </c>
      <c r="R27" s="502">
        <v>2</v>
      </c>
      <c r="S27" s="502">
        <v>5</v>
      </c>
      <c r="T27" s="502">
        <v>2</v>
      </c>
      <c r="U27" s="502">
        <v>2</v>
      </c>
      <c r="V27" s="502">
        <v>3</v>
      </c>
      <c r="W27" s="502">
        <v>0</v>
      </c>
      <c r="X27" s="502">
        <v>0</v>
      </c>
      <c r="Y27" s="502">
        <v>1</v>
      </c>
      <c r="Z27" s="502">
        <v>8</v>
      </c>
      <c r="AA27" s="502">
        <v>3</v>
      </c>
      <c r="AB27" s="502">
        <v>3</v>
      </c>
      <c r="AC27" s="502">
        <v>0</v>
      </c>
      <c r="AD27" s="502">
        <v>2</v>
      </c>
      <c r="AE27" s="502">
        <v>0</v>
      </c>
      <c r="AF27" s="502">
        <v>5</v>
      </c>
      <c r="AG27" s="502">
        <v>0</v>
      </c>
      <c r="AH27" s="502">
        <v>2</v>
      </c>
      <c r="AI27" s="502">
        <v>0</v>
      </c>
      <c r="AJ27" s="502">
        <v>2</v>
      </c>
      <c r="AK27" s="502">
        <v>0</v>
      </c>
      <c r="AL27" s="502">
        <v>3</v>
      </c>
      <c r="AM27" s="502">
        <v>0</v>
      </c>
      <c r="AN27" s="502">
        <v>0</v>
      </c>
      <c r="AO27" s="502">
        <v>0</v>
      </c>
      <c r="AP27" s="502">
        <v>0</v>
      </c>
      <c r="AQ27" s="502">
        <v>0</v>
      </c>
      <c r="AR27" s="502">
        <v>1</v>
      </c>
      <c r="AS27" s="502">
        <v>0</v>
      </c>
      <c r="AT27" s="502">
        <v>8</v>
      </c>
      <c r="AU27" s="502">
        <v>0</v>
      </c>
      <c r="AV27" s="502">
        <v>2</v>
      </c>
      <c r="AW27" s="502">
        <v>1</v>
      </c>
      <c r="AX27" s="503">
        <f t="shared" si="0"/>
        <v>29</v>
      </c>
      <c r="AY27" s="503">
        <f t="shared" si="1"/>
        <v>28</v>
      </c>
      <c r="AZ27" s="503">
        <f t="shared" si="2"/>
        <v>1</v>
      </c>
      <c r="BA27" s="507"/>
      <c r="BB27" s="508">
        <v>12</v>
      </c>
      <c r="BC27" s="488">
        <v>4</v>
      </c>
    </row>
    <row r="28" spans="2:55" x14ac:dyDescent="0.2">
      <c r="B28" s="478">
        <v>43413.806631944448</v>
      </c>
      <c r="C28" s="479">
        <v>383</v>
      </c>
      <c r="D28" s="480" t="s">
        <v>483</v>
      </c>
      <c r="E28" s="481" t="s">
        <v>7</v>
      </c>
      <c r="F28" s="480" t="s">
        <v>560</v>
      </c>
      <c r="H28" s="532">
        <v>120</v>
      </c>
      <c r="I28" s="535" t="s">
        <v>396</v>
      </c>
      <c r="J28" s="536"/>
      <c r="K28" s="536">
        <v>2</v>
      </c>
      <c r="L28" s="536">
        <v>2</v>
      </c>
      <c r="N28" s="509" t="s">
        <v>183</v>
      </c>
      <c r="O28" s="509">
        <v>455</v>
      </c>
      <c r="P28" s="501" t="s">
        <v>428</v>
      </c>
      <c r="Q28" s="502">
        <v>1</v>
      </c>
      <c r="R28" s="502"/>
      <c r="S28" s="502">
        <v>2</v>
      </c>
      <c r="T28" s="502">
        <v>1</v>
      </c>
      <c r="U28" s="502">
        <v>6</v>
      </c>
      <c r="V28" s="502">
        <v>3</v>
      </c>
      <c r="W28" s="502">
        <v>1</v>
      </c>
      <c r="X28" s="502">
        <v>2</v>
      </c>
      <c r="Y28" s="502">
        <v>2</v>
      </c>
      <c r="Z28" s="502">
        <v>3</v>
      </c>
      <c r="AA28" s="502">
        <v>1</v>
      </c>
      <c r="AB28" s="502">
        <v>1</v>
      </c>
      <c r="AC28" s="502">
        <v>0</v>
      </c>
      <c r="AD28" s="502">
        <v>0</v>
      </c>
      <c r="AE28" s="502">
        <v>0</v>
      </c>
      <c r="AF28" s="502">
        <v>1</v>
      </c>
      <c r="AG28" s="502">
        <v>1</v>
      </c>
      <c r="AH28" s="502">
        <v>0</v>
      </c>
      <c r="AI28" s="502">
        <v>1</v>
      </c>
      <c r="AJ28" s="502">
        <v>2</v>
      </c>
      <c r="AK28" s="502">
        <v>4</v>
      </c>
      <c r="AL28" s="502">
        <v>2</v>
      </c>
      <c r="AM28" s="502">
        <v>1</v>
      </c>
      <c r="AN28" s="502">
        <v>1</v>
      </c>
      <c r="AO28" s="502">
        <v>0</v>
      </c>
      <c r="AP28" s="502">
        <v>0</v>
      </c>
      <c r="AQ28" s="502">
        <v>2</v>
      </c>
      <c r="AR28" s="502">
        <v>2</v>
      </c>
      <c r="AS28" s="502">
        <v>0</v>
      </c>
      <c r="AT28" s="502">
        <v>3</v>
      </c>
      <c r="AU28" s="502">
        <v>0</v>
      </c>
      <c r="AV28" s="502">
        <v>0</v>
      </c>
      <c r="AW28" s="502">
        <v>1</v>
      </c>
      <c r="AX28" s="503">
        <f t="shared" si="0"/>
        <v>22</v>
      </c>
      <c r="AY28" s="503">
        <f t="shared" si="1"/>
        <v>12</v>
      </c>
      <c r="AZ28" s="503">
        <f t="shared" si="2"/>
        <v>10</v>
      </c>
      <c r="BA28" s="507"/>
      <c r="BB28" s="508">
        <v>8</v>
      </c>
      <c r="BC28" s="488">
        <v>7</v>
      </c>
    </row>
    <row r="29" spans="2:55" x14ac:dyDescent="0.2">
      <c r="B29" s="478">
        <v>43413.884467592594</v>
      </c>
      <c r="C29" s="479">
        <v>262</v>
      </c>
      <c r="D29" s="480" t="s">
        <v>379</v>
      </c>
      <c r="E29" s="481" t="s">
        <v>7</v>
      </c>
      <c r="F29" s="480" t="s">
        <v>1</v>
      </c>
      <c r="H29" s="532">
        <v>98</v>
      </c>
      <c r="I29" s="535" t="s">
        <v>693</v>
      </c>
      <c r="J29" s="536"/>
      <c r="K29" s="536">
        <v>2</v>
      </c>
      <c r="L29" s="536">
        <v>2</v>
      </c>
      <c r="N29" s="499" t="s">
        <v>39</v>
      </c>
      <c r="O29" s="500">
        <v>189</v>
      </c>
      <c r="P29" s="501" t="s">
        <v>40</v>
      </c>
      <c r="Q29" s="502">
        <v>1</v>
      </c>
      <c r="R29" s="502">
        <v>1</v>
      </c>
      <c r="S29" s="502">
        <v>2</v>
      </c>
      <c r="T29" s="502">
        <v>5</v>
      </c>
      <c r="U29" s="502">
        <v>2</v>
      </c>
      <c r="V29" s="502">
        <v>1</v>
      </c>
      <c r="W29" s="502">
        <v>1</v>
      </c>
      <c r="X29" s="502">
        <v>3</v>
      </c>
      <c r="Y29" s="502">
        <v>2</v>
      </c>
      <c r="Z29" s="502">
        <v>0</v>
      </c>
      <c r="AA29" s="502">
        <v>1</v>
      </c>
      <c r="AB29" s="502">
        <v>0</v>
      </c>
      <c r="AC29" s="502">
        <v>1</v>
      </c>
      <c r="AD29" s="502">
        <v>0</v>
      </c>
      <c r="AE29" s="502">
        <v>1</v>
      </c>
      <c r="AF29" s="502">
        <v>0</v>
      </c>
      <c r="AG29" s="502">
        <v>2</v>
      </c>
      <c r="AH29" s="502">
        <v>0</v>
      </c>
      <c r="AI29" s="502">
        <v>5</v>
      </c>
      <c r="AJ29" s="502">
        <v>0</v>
      </c>
      <c r="AK29" s="502">
        <v>2</v>
      </c>
      <c r="AL29" s="502">
        <v>0</v>
      </c>
      <c r="AM29" s="502">
        <v>1</v>
      </c>
      <c r="AN29" s="502">
        <v>1</v>
      </c>
      <c r="AO29" s="502">
        <v>0</v>
      </c>
      <c r="AP29" s="502">
        <v>1</v>
      </c>
      <c r="AQ29" s="502">
        <v>2</v>
      </c>
      <c r="AR29" s="502">
        <v>0</v>
      </c>
      <c r="AS29" s="502">
        <v>2</v>
      </c>
      <c r="AT29" s="502">
        <v>0</v>
      </c>
      <c r="AU29" s="502">
        <v>0</v>
      </c>
      <c r="AV29" s="502">
        <v>0</v>
      </c>
      <c r="AW29" s="502">
        <v>1</v>
      </c>
      <c r="AX29" s="503">
        <f t="shared" si="0"/>
        <v>19</v>
      </c>
      <c r="AY29" s="503">
        <f t="shared" si="1"/>
        <v>2</v>
      </c>
      <c r="AZ29" s="503">
        <f t="shared" si="2"/>
        <v>17</v>
      </c>
      <c r="BA29" s="507"/>
      <c r="BB29" s="508">
        <v>17</v>
      </c>
      <c r="BC29" s="488">
        <v>1</v>
      </c>
    </row>
    <row r="30" spans="2:55" x14ac:dyDescent="0.2">
      <c r="B30" s="478">
        <v>43413.964120370372</v>
      </c>
      <c r="C30" s="479">
        <v>134</v>
      </c>
      <c r="D30" s="480" t="s">
        <v>756</v>
      </c>
      <c r="E30" s="481" t="s">
        <v>131</v>
      </c>
      <c r="F30" s="480" t="s">
        <v>1</v>
      </c>
      <c r="H30" s="532">
        <v>253</v>
      </c>
      <c r="I30" s="535" t="s">
        <v>701</v>
      </c>
      <c r="J30" s="536"/>
      <c r="K30" s="536">
        <v>1</v>
      </c>
      <c r="L30" s="536">
        <v>1</v>
      </c>
      <c r="N30" s="509" t="s">
        <v>7</v>
      </c>
      <c r="O30" s="509">
        <v>262</v>
      </c>
      <c r="P30" s="501" t="s">
        <v>157</v>
      </c>
      <c r="Q30" s="502">
        <v>4</v>
      </c>
      <c r="R30" s="502">
        <v>1</v>
      </c>
      <c r="S30" s="502">
        <v>1</v>
      </c>
      <c r="T30" s="502">
        <v>2</v>
      </c>
      <c r="U30" s="502">
        <v>2</v>
      </c>
      <c r="V30" s="502"/>
      <c r="W30" s="502">
        <v>4</v>
      </c>
      <c r="X30" s="502">
        <v>1</v>
      </c>
      <c r="Y30" s="502">
        <v>2</v>
      </c>
      <c r="Z30" s="502">
        <v>1</v>
      </c>
      <c r="AA30" s="502">
        <v>3</v>
      </c>
      <c r="AB30" s="502">
        <v>0</v>
      </c>
      <c r="AC30" s="502">
        <v>4</v>
      </c>
      <c r="AD30" s="502">
        <v>0</v>
      </c>
      <c r="AE30" s="502">
        <v>1</v>
      </c>
      <c r="AF30" s="502">
        <v>0</v>
      </c>
      <c r="AG30" s="502">
        <v>1</v>
      </c>
      <c r="AH30" s="502">
        <v>0</v>
      </c>
      <c r="AI30" s="502">
        <v>2</v>
      </c>
      <c r="AJ30" s="502">
        <v>0</v>
      </c>
      <c r="AK30" s="502">
        <v>2</v>
      </c>
      <c r="AL30" s="502"/>
      <c r="AM30" s="502"/>
      <c r="AN30" s="502">
        <v>0</v>
      </c>
      <c r="AO30" s="502">
        <v>4</v>
      </c>
      <c r="AP30" s="502">
        <v>0</v>
      </c>
      <c r="AQ30" s="502">
        <v>1</v>
      </c>
      <c r="AR30" s="502">
        <v>0</v>
      </c>
      <c r="AS30" s="502">
        <v>2</v>
      </c>
      <c r="AT30" s="502">
        <v>0</v>
      </c>
      <c r="AU30" s="502">
        <v>1</v>
      </c>
      <c r="AV30" s="502">
        <v>0</v>
      </c>
      <c r="AW30" s="502">
        <v>3</v>
      </c>
      <c r="AX30" s="503">
        <f t="shared" si="0"/>
        <v>21</v>
      </c>
      <c r="AY30" s="503">
        <f t="shared" si="1"/>
        <v>0</v>
      </c>
      <c r="AZ30" s="503">
        <f t="shared" si="2"/>
        <v>21</v>
      </c>
      <c r="BA30" s="507"/>
      <c r="BB30" s="508">
        <v>13</v>
      </c>
      <c r="BC30" s="488">
        <v>2</v>
      </c>
    </row>
    <row r="31" spans="2:55" x14ac:dyDescent="0.2">
      <c r="B31" s="478">
        <v>43414.002604166664</v>
      </c>
      <c r="C31" s="479">
        <v>458</v>
      </c>
      <c r="D31" s="480" t="s">
        <v>628</v>
      </c>
      <c r="E31" s="481" t="s">
        <v>343</v>
      </c>
      <c r="F31" s="480" t="s">
        <v>2</v>
      </c>
      <c r="H31" s="532">
        <v>168</v>
      </c>
      <c r="I31" s="535" t="s">
        <v>463</v>
      </c>
      <c r="J31" s="536"/>
      <c r="K31" s="536">
        <v>1</v>
      </c>
      <c r="L31" s="536">
        <v>1</v>
      </c>
      <c r="N31" s="510" t="s">
        <v>103</v>
      </c>
      <c r="O31" s="509">
        <v>460</v>
      </c>
      <c r="P31" s="501" t="s">
        <v>354</v>
      </c>
      <c r="Q31" s="502">
        <v>2</v>
      </c>
      <c r="R31" s="502">
        <v>1</v>
      </c>
      <c r="S31" s="502"/>
      <c r="T31" s="502">
        <v>3</v>
      </c>
      <c r="U31" s="502">
        <v>2</v>
      </c>
      <c r="V31" s="502">
        <v>3</v>
      </c>
      <c r="W31" s="502">
        <v>2</v>
      </c>
      <c r="X31" s="502">
        <v>2</v>
      </c>
      <c r="Y31" s="502">
        <v>2</v>
      </c>
      <c r="Z31" s="502">
        <v>1</v>
      </c>
      <c r="AA31" s="502">
        <v>0</v>
      </c>
      <c r="AB31" s="502">
        <v>2</v>
      </c>
      <c r="AC31" s="502">
        <v>0</v>
      </c>
      <c r="AD31" s="502">
        <v>1</v>
      </c>
      <c r="AE31" s="502">
        <v>0</v>
      </c>
      <c r="AF31" s="502">
        <v>0</v>
      </c>
      <c r="AG31" s="502">
        <v>0</v>
      </c>
      <c r="AH31" s="502">
        <v>3</v>
      </c>
      <c r="AI31" s="502">
        <v>0</v>
      </c>
      <c r="AJ31" s="502">
        <v>2</v>
      </c>
      <c r="AK31" s="502">
        <v>0</v>
      </c>
      <c r="AL31" s="502">
        <v>3</v>
      </c>
      <c r="AM31" s="502">
        <v>0</v>
      </c>
      <c r="AN31" s="502">
        <v>2</v>
      </c>
      <c r="AO31" s="502">
        <v>0</v>
      </c>
      <c r="AP31" s="502">
        <v>1</v>
      </c>
      <c r="AQ31" s="502">
        <v>1</v>
      </c>
      <c r="AR31" s="502">
        <v>2</v>
      </c>
      <c r="AS31" s="502">
        <v>0</v>
      </c>
      <c r="AT31" s="502">
        <v>1</v>
      </c>
      <c r="AU31" s="502">
        <v>0</v>
      </c>
      <c r="AV31" s="502">
        <v>0</v>
      </c>
      <c r="AW31" s="502">
        <v>0</v>
      </c>
      <c r="AX31" s="503">
        <f t="shared" si="0"/>
        <v>18</v>
      </c>
      <c r="AY31" s="503">
        <f t="shared" si="1"/>
        <v>17</v>
      </c>
      <c r="AZ31" s="503">
        <f t="shared" si="2"/>
        <v>1</v>
      </c>
      <c r="BA31" s="507"/>
      <c r="BB31" s="508">
        <v>16</v>
      </c>
      <c r="BC31" s="488">
        <v>3</v>
      </c>
    </row>
    <row r="32" spans="2:55" x14ac:dyDescent="0.2">
      <c r="B32" s="478">
        <v>43414.033217592594</v>
      </c>
      <c r="C32" s="479">
        <v>458</v>
      </c>
      <c r="D32" s="480" t="s">
        <v>628</v>
      </c>
      <c r="E32" s="481" t="s">
        <v>343</v>
      </c>
      <c r="F32" s="480" t="s">
        <v>2</v>
      </c>
      <c r="H32" s="532">
        <v>297</v>
      </c>
      <c r="I32" s="535" t="s">
        <v>657</v>
      </c>
      <c r="J32" s="536"/>
      <c r="K32" s="536">
        <v>2</v>
      </c>
      <c r="L32" s="536">
        <v>2</v>
      </c>
      <c r="N32" s="509" t="s">
        <v>343</v>
      </c>
      <c r="O32" s="509">
        <v>495</v>
      </c>
      <c r="P32" s="501" t="s">
        <v>517</v>
      </c>
      <c r="Q32" s="502">
        <v>0</v>
      </c>
      <c r="R32" s="510"/>
      <c r="S32" s="502"/>
      <c r="T32" s="502">
        <v>0</v>
      </c>
      <c r="U32" s="502">
        <v>6</v>
      </c>
      <c r="V32" s="502">
        <v>1</v>
      </c>
      <c r="W32" s="502">
        <v>5</v>
      </c>
      <c r="X32" s="502">
        <v>3</v>
      </c>
      <c r="Y32" s="502">
        <v>2</v>
      </c>
      <c r="Z32" s="502">
        <v>6</v>
      </c>
      <c r="AA32" s="502">
        <v>3</v>
      </c>
      <c r="AB32" s="502">
        <v>0</v>
      </c>
      <c r="AC32" s="502">
        <v>0</v>
      </c>
      <c r="AD32" s="502">
        <v>0</v>
      </c>
      <c r="AE32" s="502">
        <v>0</v>
      </c>
      <c r="AF32" s="502">
        <v>0</v>
      </c>
      <c r="AG32" s="502">
        <v>0</v>
      </c>
      <c r="AH32" s="502">
        <v>0</v>
      </c>
      <c r="AI32" s="502">
        <v>0</v>
      </c>
      <c r="AJ32" s="502">
        <v>4</v>
      </c>
      <c r="AK32" s="502">
        <v>2</v>
      </c>
      <c r="AL32" s="502">
        <v>1</v>
      </c>
      <c r="AM32" s="502">
        <v>0</v>
      </c>
      <c r="AN32" s="502">
        <v>5</v>
      </c>
      <c r="AO32" s="502">
        <v>0</v>
      </c>
      <c r="AP32" s="502">
        <v>2</v>
      </c>
      <c r="AQ32" s="502">
        <v>1</v>
      </c>
      <c r="AR32" s="502">
        <v>0</v>
      </c>
      <c r="AS32" s="502">
        <v>2</v>
      </c>
      <c r="AT32" s="502">
        <v>3</v>
      </c>
      <c r="AU32" s="502">
        <v>3</v>
      </c>
      <c r="AV32" s="502">
        <v>2</v>
      </c>
      <c r="AW32" s="502">
        <v>1</v>
      </c>
      <c r="AX32" s="503">
        <f t="shared" si="0"/>
        <v>26</v>
      </c>
      <c r="AY32" s="503">
        <f t="shared" si="1"/>
        <v>17</v>
      </c>
      <c r="AZ32" s="503">
        <f t="shared" si="2"/>
        <v>9</v>
      </c>
      <c r="BA32" s="507"/>
      <c r="BB32" s="508">
        <v>26</v>
      </c>
      <c r="BC32" s="488">
        <v>1</v>
      </c>
    </row>
    <row r="33" spans="2:56" x14ac:dyDescent="0.2">
      <c r="B33" s="478">
        <v>43414.628703703704</v>
      </c>
      <c r="C33" s="479">
        <v>184</v>
      </c>
      <c r="D33" s="480" t="s">
        <v>699</v>
      </c>
      <c r="E33" s="481" t="s">
        <v>41</v>
      </c>
      <c r="F33" s="480" t="s">
        <v>1</v>
      </c>
      <c r="H33" s="532">
        <v>561</v>
      </c>
      <c r="I33" s="535" t="s">
        <v>694</v>
      </c>
      <c r="J33" s="536">
        <v>4</v>
      </c>
      <c r="K33" s="536">
        <v>2</v>
      </c>
      <c r="L33" s="536">
        <v>6</v>
      </c>
      <c r="N33" s="509" t="s">
        <v>7</v>
      </c>
      <c r="O33" s="509">
        <v>505</v>
      </c>
      <c r="P33" s="501" t="s">
        <v>443</v>
      </c>
      <c r="Q33" s="502">
        <v>1</v>
      </c>
      <c r="R33" s="502">
        <v>3</v>
      </c>
      <c r="S33" s="502">
        <v>3</v>
      </c>
      <c r="T33" s="502">
        <v>2</v>
      </c>
      <c r="U33" s="502">
        <v>1</v>
      </c>
      <c r="V33" s="502">
        <v>6</v>
      </c>
      <c r="W33" s="502">
        <v>0</v>
      </c>
      <c r="X33" s="502">
        <v>0</v>
      </c>
      <c r="Y33" s="502">
        <v>0</v>
      </c>
      <c r="Z33" s="502">
        <v>0</v>
      </c>
      <c r="AA33" s="502">
        <v>0</v>
      </c>
      <c r="AB33" s="502">
        <v>0</v>
      </c>
      <c r="AC33" s="502">
        <v>1</v>
      </c>
      <c r="AD33" s="502">
        <v>3</v>
      </c>
      <c r="AE33" s="502">
        <v>0</v>
      </c>
      <c r="AF33" s="502">
        <v>3</v>
      </c>
      <c r="AG33" s="502">
        <v>0</v>
      </c>
      <c r="AH33" s="502">
        <v>2</v>
      </c>
      <c r="AI33" s="502">
        <v>0</v>
      </c>
      <c r="AJ33" s="502">
        <v>1</v>
      </c>
      <c r="AK33" s="502">
        <v>0</v>
      </c>
      <c r="AL33" s="502">
        <v>5</v>
      </c>
      <c r="AM33" s="502">
        <v>1</v>
      </c>
      <c r="AN33" s="502">
        <v>0</v>
      </c>
      <c r="AO33" s="502">
        <v>0</v>
      </c>
      <c r="AP33" s="502">
        <v>0</v>
      </c>
      <c r="AQ33" s="502">
        <v>0</v>
      </c>
      <c r="AR33" s="502">
        <v>0</v>
      </c>
      <c r="AS33" s="502">
        <v>0</v>
      </c>
      <c r="AT33" s="502">
        <v>0</v>
      </c>
      <c r="AU33" s="502">
        <v>0</v>
      </c>
      <c r="AV33" s="502">
        <v>0</v>
      </c>
      <c r="AW33" s="502">
        <v>0</v>
      </c>
      <c r="AX33" s="503">
        <f t="shared" si="0"/>
        <v>16</v>
      </c>
      <c r="AY33" s="503">
        <f t="shared" si="1"/>
        <v>14</v>
      </c>
      <c r="AZ33" s="503">
        <f t="shared" si="2"/>
        <v>2</v>
      </c>
      <c r="BA33" s="507"/>
      <c r="BB33" s="508">
        <v>28</v>
      </c>
      <c r="BC33" s="488">
        <v>2</v>
      </c>
    </row>
    <row r="34" spans="2:56" x14ac:dyDescent="0.2">
      <c r="B34" s="478">
        <v>43414.715069444443</v>
      </c>
      <c r="C34" s="479">
        <v>516</v>
      </c>
      <c r="D34" s="480" t="s">
        <v>703</v>
      </c>
      <c r="E34" s="481" t="s">
        <v>71</v>
      </c>
      <c r="F34" s="480" t="s">
        <v>1</v>
      </c>
      <c r="H34" s="532">
        <v>451</v>
      </c>
      <c r="I34" s="535" t="s">
        <v>377</v>
      </c>
      <c r="J34" s="536">
        <v>2</v>
      </c>
      <c r="K34" s="536">
        <v>1</v>
      </c>
      <c r="L34" s="536">
        <v>3</v>
      </c>
      <c r="N34" s="499" t="s">
        <v>103</v>
      </c>
      <c r="O34" s="500">
        <v>131</v>
      </c>
      <c r="P34" s="501" t="s">
        <v>104</v>
      </c>
      <c r="Q34" s="502">
        <v>0</v>
      </c>
      <c r="R34" s="502"/>
      <c r="S34" s="502"/>
      <c r="T34" s="502">
        <v>0</v>
      </c>
      <c r="U34" s="502">
        <v>9</v>
      </c>
      <c r="V34" s="502">
        <v>2</v>
      </c>
      <c r="W34" s="502">
        <v>4</v>
      </c>
      <c r="X34" s="502">
        <v>1</v>
      </c>
      <c r="Y34" s="502">
        <v>0</v>
      </c>
      <c r="Z34" s="502">
        <v>0</v>
      </c>
      <c r="AA34" s="502">
        <v>0</v>
      </c>
      <c r="AB34" s="502">
        <v>0</v>
      </c>
      <c r="AC34" s="502">
        <v>0</v>
      </c>
      <c r="AD34" s="502">
        <v>0</v>
      </c>
      <c r="AE34" s="502">
        <v>0</v>
      </c>
      <c r="AF34" s="502">
        <v>0</v>
      </c>
      <c r="AG34" s="502">
        <v>0</v>
      </c>
      <c r="AH34" s="502">
        <v>0</v>
      </c>
      <c r="AI34" s="502">
        <v>0</v>
      </c>
      <c r="AJ34" s="502">
        <v>0</v>
      </c>
      <c r="AK34" s="502">
        <v>9</v>
      </c>
      <c r="AL34" s="502">
        <v>0</v>
      </c>
      <c r="AM34" s="502">
        <v>2</v>
      </c>
      <c r="AN34" s="502">
        <v>2</v>
      </c>
      <c r="AO34" s="502">
        <v>2</v>
      </c>
      <c r="AP34" s="502">
        <v>1</v>
      </c>
      <c r="AQ34" s="502">
        <v>0</v>
      </c>
      <c r="AR34" s="502">
        <v>0</v>
      </c>
      <c r="AS34" s="502">
        <v>0</v>
      </c>
      <c r="AT34" s="502">
        <v>0</v>
      </c>
      <c r="AU34" s="502">
        <v>0</v>
      </c>
      <c r="AV34" s="502">
        <v>0</v>
      </c>
      <c r="AW34" s="502">
        <v>0</v>
      </c>
      <c r="AX34" s="503">
        <f t="shared" si="0"/>
        <v>16</v>
      </c>
      <c r="AY34" s="503">
        <f t="shared" si="1"/>
        <v>3</v>
      </c>
      <c r="AZ34" s="503">
        <f t="shared" si="2"/>
        <v>13</v>
      </c>
      <c r="BA34" s="507"/>
      <c r="BB34" s="508">
        <v>18</v>
      </c>
      <c r="BC34" s="488">
        <v>2</v>
      </c>
    </row>
    <row r="35" spans="2:56" x14ac:dyDescent="0.2">
      <c r="B35" s="478">
        <v>43414.746747685182</v>
      </c>
      <c r="C35" s="479">
        <v>253</v>
      </c>
      <c r="D35" s="480" t="s">
        <v>701</v>
      </c>
      <c r="E35" s="481" t="s">
        <v>7</v>
      </c>
      <c r="F35" s="480" t="s">
        <v>1</v>
      </c>
      <c r="H35" s="532">
        <v>184</v>
      </c>
      <c r="I35" s="535" t="s">
        <v>699</v>
      </c>
      <c r="J35" s="536"/>
      <c r="K35" s="536">
        <v>5</v>
      </c>
      <c r="L35" s="536">
        <v>5</v>
      </c>
      <c r="N35" s="509" t="s">
        <v>7</v>
      </c>
      <c r="O35" s="509">
        <v>511</v>
      </c>
      <c r="P35" s="501" t="s">
        <v>444</v>
      </c>
      <c r="Q35" s="502">
        <v>0</v>
      </c>
      <c r="R35" s="502">
        <v>1</v>
      </c>
      <c r="S35" s="502">
        <v>4</v>
      </c>
      <c r="T35" s="502">
        <v>3</v>
      </c>
      <c r="U35" s="502">
        <v>3</v>
      </c>
      <c r="V35" s="502">
        <v>4</v>
      </c>
      <c r="W35" s="502">
        <v>0</v>
      </c>
      <c r="X35" s="502">
        <v>0</v>
      </c>
      <c r="Y35" s="502">
        <v>0</v>
      </c>
      <c r="Z35" s="502">
        <v>0</v>
      </c>
      <c r="AA35" s="502">
        <v>0</v>
      </c>
      <c r="AB35" s="502">
        <v>0</v>
      </c>
      <c r="AC35" s="502">
        <v>0</v>
      </c>
      <c r="AD35" s="502">
        <v>0</v>
      </c>
      <c r="AE35" s="502">
        <v>1</v>
      </c>
      <c r="AF35" s="502">
        <v>0</v>
      </c>
      <c r="AG35" s="502">
        <v>4</v>
      </c>
      <c r="AH35" s="502">
        <v>0</v>
      </c>
      <c r="AI35" s="502">
        <v>3</v>
      </c>
      <c r="AJ35" s="502">
        <v>0</v>
      </c>
      <c r="AK35" s="502">
        <v>3</v>
      </c>
      <c r="AL35" s="502">
        <v>0</v>
      </c>
      <c r="AM35" s="502">
        <v>4</v>
      </c>
      <c r="AN35" s="502">
        <v>0</v>
      </c>
      <c r="AO35" s="502">
        <v>0</v>
      </c>
      <c r="AP35" s="502">
        <v>0</v>
      </c>
      <c r="AQ35" s="502">
        <v>0</v>
      </c>
      <c r="AR35" s="502">
        <v>0</v>
      </c>
      <c r="AS35" s="502">
        <v>0</v>
      </c>
      <c r="AT35" s="502">
        <v>0</v>
      </c>
      <c r="AU35" s="502">
        <v>0</v>
      </c>
      <c r="AV35" s="502">
        <v>0</v>
      </c>
      <c r="AW35" s="502">
        <v>0</v>
      </c>
      <c r="AX35" s="503">
        <f t="shared" si="0"/>
        <v>15</v>
      </c>
      <c r="AY35" s="503">
        <f t="shared" si="1"/>
        <v>0</v>
      </c>
      <c r="AZ35" s="503">
        <f t="shared" si="2"/>
        <v>15</v>
      </c>
      <c r="BA35" s="507"/>
      <c r="BB35" s="508">
        <v>9</v>
      </c>
      <c r="BC35" s="488">
        <v>4</v>
      </c>
    </row>
    <row r="36" spans="2:56" x14ac:dyDescent="0.2">
      <c r="B36" s="478">
        <v>43416.906134259261</v>
      </c>
      <c r="C36" s="479">
        <v>570</v>
      </c>
      <c r="D36" s="480" t="s">
        <v>757</v>
      </c>
      <c r="E36" s="481" t="s">
        <v>7</v>
      </c>
      <c r="F36" s="480" t="s">
        <v>2</v>
      </c>
      <c r="H36" s="532">
        <v>562</v>
      </c>
      <c r="I36" s="535" t="s">
        <v>707</v>
      </c>
      <c r="J36" s="536"/>
      <c r="K36" s="536">
        <v>1</v>
      </c>
      <c r="L36" s="536">
        <v>1</v>
      </c>
      <c r="N36" s="499" t="s">
        <v>7</v>
      </c>
      <c r="O36" s="500">
        <v>167</v>
      </c>
      <c r="P36" s="501" t="s">
        <v>98</v>
      </c>
      <c r="Q36" s="502">
        <v>0</v>
      </c>
      <c r="R36" s="502">
        <v>2</v>
      </c>
      <c r="S36" s="502"/>
      <c r="T36" s="502">
        <v>3</v>
      </c>
      <c r="U36" s="502">
        <v>3</v>
      </c>
      <c r="V36" s="502">
        <v>2</v>
      </c>
      <c r="W36" s="502">
        <v>2</v>
      </c>
      <c r="X36" s="502">
        <v>3</v>
      </c>
      <c r="Y36" s="502">
        <v>0</v>
      </c>
      <c r="Z36" s="502">
        <v>0</v>
      </c>
      <c r="AA36" s="502">
        <v>0</v>
      </c>
      <c r="AB36" s="502">
        <v>0</v>
      </c>
      <c r="AC36" s="502">
        <v>0</v>
      </c>
      <c r="AD36" s="502">
        <v>0</v>
      </c>
      <c r="AE36" s="502">
        <v>2</v>
      </c>
      <c r="AF36" s="502">
        <v>0</v>
      </c>
      <c r="AG36" s="502">
        <v>0</v>
      </c>
      <c r="AH36" s="502">
        <v>2</v>
      </c>
      <c r="AI36" s="502">
        <v>1</v>
      </c>
      <c r="AJ36" s="502">
        <v>3</v>
      </c>
      <c r="AK36" s="502">
        <v>0</v>
      </c>
      <c r="AL36" s="502">
        <v>2</v>
      </c>
      <c r="AM36" s="502">
        <v>0</v>
      </c>
      <c r="AN36" s="502">
        <v>1</v>
      </c>
      <c r="AO36" s="502">
        <v>1</v>
      </c>
      <c r="AP36" s="502">
        <v>3</v>
      </c>
      <c r="AQ36" s="502">
        <v>0</v>
      </c>
      <c r="AR36" s="502">
        <v>0</v>
      </c>
      <c r="AS36" s="502">
        <v>0</v>
      </c>
      <c r="AT36" s="502">
        <v>0</v>
      </c>
      <c r="AU36" s="502">
        <v>0</v>
      </c>
      <c r="AV36" s="502">
        <v>0</v>
      </c>
      <c r="AW36" s="502">
        <v>0</v>
      </c>
      <c r="AX36" s="503">
        <f t="shared" si="0"/>
        <v>15</v>
      </c>
      <c r="AY36" s="503">
        <f t="shared" si="1"/>
        <v>11</v>
      </c>
      <c r="AZ36" s="503">
        <f t="shared" si="2"/>
        <v>4</v>
      </c>
      <c r="BA36" s="507"/>
      <c r="BB36" s="508">
        <v>11</v>
      </c>
      <c r="BC36" s="488">
        <v>7</v>
      </c>
    </row>
    <row r="37" spans="2:56" x14ac:dyDescent="0.2">
      <c r="B37" s="478">
        <v>43417.538090277776</v>
      </c>
      <c r="C37" s="479">
        <v>560</v>
      </c>
      <c r="D37" s="480" t="s">
        <v>725</v>
      </c>
      <c r="E37" s="481" t="s">
        <v>7</v>
      </c>
      <c r="F37" s="480" t="s">
        <v>1</v>
      </c>
      <c r="H37" s="532">
        <v>560</v>
      </c>
      <c r="I37" s="535" t="s">
        <v>725</v>
      </c>
      <c r="J37" s="536">
        <v>1</v>
      </c>
      <c r="K37" s="536">
        <v>1</v>
      </c>
      <c r="L37" s="536">
        <v>2</v>
      </c>
      <c r="N37" s="509" t="s">
        <v>34</v>
      </c>
      <c r="O37" s="509">
        <v>200</v>
      </c>
      <c r="P37" s="501" t="s">
        <v>170</v>
      </c>
      <c r="Q37" s="502">
        <v>6</v>
      </c>
      <c r="R37" s="502">
        <v>4</v>
      </c>
      <c r="S37" s="502">
        <v>1</v>
      </c>
      <c r="T37" s="502">
        <v>0</v>
      </c>
      <c r="U37" s="502"/>
      <c r="V37" s="502"/>
      <c r="W37" s="502">
        <v>1</v>
      </c>
      <c r="X37" s="502">
        <v>1</v>
      </c>
      <c r="Y37" s="502">
        <v>2</v>
      </c>
      <c r="Z37" s="502">
        <v>1</v>
      </c>
      <c r="AA37" s="502">
        <v>0</v>
      </c>
      <c r="AB37" s="502">
        <v>1</v>
      </c>
      <c r="AC37" s="502">
        <v>5</v>
      </c>
      <c r="AD37" s="502">
        <v>0</v>
      </c>
      <c r="AE37" s="502">
        <v>4</v>
      </c>
      <c r="AF37" s="502">
        <v>0</v>
      </c>
      <c r="AG37" s="502">
        <v>1</v>
      </c>
      <c r="AH37" s="502">
        <v>0</v>
      </c>
      <c r="AI37" s="502">
        <v>0</v>
      </c>
      <c r="AJ37" s="502"/>
      <c r="AK37" s="502"/>
      <c r="AL37" s="502"/>
      <c r="AM37" s="502"/>
      <c r="AN37" s="502">
        <v>0</v>
      </c>
      <c r="AO37" s="502">
        <v>1</v>
      </c>
      <c r="AP37" s="502">
        <v>1</v>
      </c>
      <c r="AQ37" s="502">
        <v>0</v>
      </c>
      <c r="AR37" s="502">
        <v>0</v>
      </c>
      <c r="AS37" s="502">
        <v>2</v>
      </c>
      <c r="AT37" s="502">
        <v>1</v>
      </c>
      <c r="AU37" s="502">
        <v>0</v>
      </c>
      <c r="AV37" s="502">
        <v>0</v>
      </c>
      <c r="AW37" s="502">
        <v>0</v>
      </c>
      <c r="AX37" s="503">
        <f t="shared" si="0"/>
        <v>16</v>
      </c>
      <c r="AY37" s="503">
        <f t="shared" si="1"/>
        <v>3</v>
      </c>
      <c r="AZ37" s="503">
        <f t="shared" si="2"/>
        <v>13</v>
      </c>
      <c r="BA37" s="507"/>
      <c r="BB37" s="508">
        <v>21</v>
      </c>
      <c r="BC37" s="488">
        <v>2</v>
      </c>
    </row>
    <row r="38" spans="2:56" x14ac:dyDescent="0.2">
      <c r="B38" s="478">
        <v>43418.718530092592</v>
      </c>
      <c r="C38" s="479">
        <v>162</v>
      </c>
      <c r="D38" s="480" t="s">
        <v>629</v>
      </c>
      <c r="E38" s="481" t="s">
        <v>19</v>
      </c>
      <c r="F38" s="480" t="s">
        <v>2</v>
      </c>
      <c r="H38" s="532">
        <v>166</v>
      </c>
      <c r="I38" s="535" t="s">
        <v>728</v>
      </c>
      <c r="J38" s="536">
        <v>1</v>
      </c>
      <c r="K38" s="536"/>
      <c r="L38" s="536">
        <v>1</v>
      </c>
      <c r="N38" s="499" t="s">
        <v>48</v>
      </c>
      <c r="O38" s="500">
        <v>143</v>
      </c>
      <c r="P38" s="501" t="s">
        <v>49</v>
      </c>
      <c r="Q38" s="502">
        <v>1</v>
      </c>
      <c r="R38" s="502">
        <v>1</v>
      </c>
      <c r="S38" s="502">
        <v>3</v>
      </c>
      <c r="T38" s="502">
        <v>4</v>
      </c>
      <c r="U38" s="502">
        <v>1</v>
      </c>
      <c r="V38" s="502"/>
      <c r="W38" s="502">
        <v>0</v>
      </c>
      <c r="X38" s="502">
        <v>0</v>
      </c>
      <c r="Y38" s="502">
        <v>4</v>
      </c>
      <c r="Z38" s="502">
        <v>0</v>
      </c>
      <c r="AA38" s="502">
        <v>4</v>
      </c>
      <c r="AB38" s="502">
        <v>0</v>
      </c>
      <c r="AC38" s="502">
        <v>1</v>
      </c>
      <c r="AD38" s="502">
        <v>0</v>
      </c>
      <c r="AE38" s="502">
        <v>1</v>
      </c>
      <c r="AF38" s="502">
        <v>1</v>
      </c>
      <c r="AG38" s="502">
        <v>2</v>
      </c>
      <c r="AH38" s="502">
        <v>3</v>
      </c>
      <c r="AI38" s="502">
        <v>1</v>
      </c>
      <c r="AJ38" s="502">
        <v>0</v>
      </c>
      <c r="AK38" s="502">
        <v>1</v>
      </c>
      <c r="AL38" s="502"/>
      <c r="AM38" s="502"/>
      <c r="AN38" s="502">
        <v>0</v>
      </c>
      <c r="AO38" s="502">
        <v>0</v>
      </c>
      <c r="AP38" s="502">
        <v>0</v>
      </c>
      <c r="AQ38" s="502">
        <v>0</v>
      </c>
      <c r="AR38" s="502">
        <v>4</v>
      </c>
      <c r="AS38" s="502">
        <v>0</v>
      </c>
      <c r="AT38" s="502">
        <v>0</v>
      </c>
      <c r="AU38" s="502">
        <v>0</v>
      </c>
      <c r="AV38" s="502">
        <v>4</v>
      </c>
      <c r="AW38" s="502">
        <v>0</v>
      </c>
      <c r="AX38" s="503">
        <f t="shared" si="0"/>
        <v>18</v>
      </c>
      <c r="AY38" s="503">
        <f t="shared" si="1"/>
        <v>12</v>
      </c>
      <c r="AZ38" s="503">
        <f t="shared" si="2"/>
        <v>6</v>
      </c>
      <c r="BA38" s="507"/>
      <c r="BB38" s="508">
        <v>14</v>
      </c>
      <c r="BC38" s="488">
        <v>4</v>
      </c>
    </row>
    <row r="39" spans="2:56" x14ac:dyDescent="0.2">
      <c r="B39" s="478">
        <v>43418.719768518517</v>
      </c>
      <c r="C39" s="479">
        <v>257</v>
      </c>
      <c r="D39" s="480" t="s">
        <v>450</v>
      </c>
      <c r="E39" s="481" t="s">
        <v>29</v>
      </c>
      <c r="F39" s="480" t="s">
        <v>1</v>
      </c>
      <c r="H39" s="532">
        <v>378</v>
      </c>
      <c r="I39" s="535" t="s">
        <v>638</v>
      </c>
      <c r="J39" s="536">
        <v>1</v>
      </c>
      <c r="K39" s="536">
        <v>2</v>
      </c>
      <c r="L39" s="536">
        <v>3</v>
      </c>
      <c r="N39" s="499" t="s">
        <v>29</v>
      </c>
      <c r="O39" s="500">
        <v>183</v>
      </c>
      <c r="P39" s="501" t="s">
        <v>31</v>
      </c>
      <c r="Q39" s="502">
        <v>0</v>
      </c>
      <c r="R39" s="502"/>
      <c r="S39" s="502"/>
      <c r="T39" s="502">
        <v>0</v>
      </c>
      <c r="U39" s="502">
        <v>2</v>
      </c>
      <c r="V39" s="502">
        <v>1</v>
      </c>
      <c r="W39" s="502">
        <v>5</v>
      </c>
      <c r="X39" s="502">
        <v>2</v>
      </c>
      <c r="Y39" s="502">
        <v>4</v>
      </c>
      <c r="Z39" s="502">
        <v>0</v>
      </c>
      <c r="AA39" s="502">
        <v>0</v>
      </c>
      <c r="AB39" s="502">
        <v>0</v>
      </c>
      <c r="AC39" s="502">
        <v>0</v>
      </c>
      <c r="AD39" s="502">
        <v>0</v>
      </c>
      <c r="AE39" s="502">
        <v>0</v>
      </c>
      <c r="AF39" s="502">
        <v>0</v>
      </c>
      <c r="AG39" s="502">
        <v>0</v>
      </c>
      <c r="AH39" s="502">
        <v>0</v>
      </c>
      <c r="AI39" s="502">
        <v>0</v>
      </c>
      <c r="AJ39" s="502">
        <v>0</v>
      </c>
      <c r="AK39" s="502">
        <v>2</v>
      </c>
      <c r="AL39" s="502">
        <v>1</v>
      </c>
      <c r="AM39" s="502">
        <v>0</v>
      </c>
      <c r="AN39" s="502">
        <v>3</v>
      </c>
      <c r="AO39" s="502">
        <v>2</v>
      </c>
      <c r="AP39" s="502">
        <v>2</v>
      </c>
      <c r="AQ39" s="502">
        <v>0</v>
      </c>
      <c r="AR39" s="502">
        <v>4</v>
      </c>
      <c r="AS39" s="502">
        <v>0</v>
      </c>
      <c r="AT39" s="502">
        <v>0</v>
      </c>
      <c r="AU39" s="502">
        <v>0</v>
      </c>
      <c r="AV39" s="502">
        <v>0</v>
      </c>
      <c r="AW39" s="502">
        <v>0</v>
      </c>
      <c r="AX39" s="503">
        <f t="shared" si="0"/>
        <v>14</v>
      </c>
      <c r="AY39" s="503">
        <f t="shared" si="1"/>
        <v>10</v>
      </c>
      <c r="AZ39" s="503">
        <f t="shared" si="2"/>
        <v>4</v>
      </c>
      <c r="BA39" s="507"/>
      <c r="BB39" s="508">
        <v>84</v>
      </c>
      <c r="BC39" s="488">
        <v>1</v>
      </c>
    </row>
    <row r="40" spans="2:56" x14ac:dyDescent="0.2">
      <c r="B40" s="478">
        <v>43419.68550925926</v>
      </c>
      <c r="C40" s="479">
        <v>184</v>
      </c>
      <c r="D40" s="480" t="s">
        <v>699</v>
      </c>
      <c r="E40" s="481" t="s">
        <v>41</v>
      </c>
      <c r="F40" s="480" t="s">
        <v>1</v>
      </c>
      <c r="H40" s="532">
        <v>564</v>
      </c>
      <c r="I40" s="535" t="s">
        <v>736</v>
      </c>
      <c r="J40" s="536"/>
      <c r="K40" s="536">
        <v>1</v>
      </c>
      <c r="L40" s="536">
        <v>1</v>
      </c>
      <c r="N40" s="499" t="s">
        <v>39</v>
      </c>
      <c r="O40" s="500">
        <v>120</v>
      </c>
      <c r="P40" s="501" t="s">
        <v>102</v>
      </c>
      <c r="Q40" s="502">
        <v>0</v>
      </c>
      <c r="R40" s="502">
        <v>1</v>
      </c>
      <c r="S40" s="502">
        <v>1</v>
      </c>
      <c r="T40" s="502">
        <v>0</v>
      </c>
      <c r="U40" s="502">
        <v>4</v>
      </c>
      <c r="V40" s="502">
        <v>2</v>
      </c>
      <c r="W40" s="502">
        <v>0</v>
      </c>
      <c r="X40" s="502">
        <v>2</v>
      </c>
      <c r="Y40" s="502">
        <v>3</v>
      </c>
      <c r="Z40" s="502">
        <v>2</v>
      </c>
      <c r="AA40" s="502">
        <v>2</v>
      </c>
      <c r="AB40" s="502">
        <v>0</v>
      </c>
      <c r="AC40" s="502">
        <v>0</v>
      </c>
      <c r="AD40" s="502">
        <v>0</v>
      </c>
      <c r="AE40" s="502">
        <v>1</v>
      </c>
      <c r="AF40" s="502">
        <v>0</v>
      </c>
      <c r="AG40" s="502">
        <v>1</v>
      </c>
      <c r="AH40" s="502">
        <v>0</v>
      </c>
      <c r="AI40" s="502">
        <v>0</v>
      </c>
      <c r="AJ40" s="502">
        <v>0</v>
      </c>
      <c r="AK40" s="502">
        <v>4</v>
      </c>
      <c r="AL40" s="502">
        <v>0</v>
      </c>
      <c r="AM40" s="502">
        <v>2</v>
      </c>
      <c r="AN40" s="502">
        <v>0</v>
      </c>
      <c r="AO40" s="502">
        <v>0</v>
      </c>
      <c r="AP40" s="502">
        <v>0</v>
      </c>
      <c r="AQ40" s="502">
        <v>2</v>
      </c>
      <c r="AR40" s="502">
        <v>1</v>
      </c>
      <c r="AS40" s="502">
        <v>2</v>
      </c>
      <c r="AT40" s="502">
        <v>0</v>
      </c>
      <c r="AU40" s="502">
        <v>2</v>
      </c>
      <c r="AV40" s="502">
        <v>0</v>
      </c>
      <c r="AW40" s="502">
        <v>2</v>
      </c>
      <c r="AX40" s="503">
        <f t="shared" si="0"/>
        <v>17</v>
      </c>
      <c r="AY40" s="503">
        <f t="shared" si="1"/>
        <v>1</v>
      </c>
      <c r="AZ40" s="503">
        <f t="shared" si="2"/>
        <v>16</v>
      </c>
      <c r="BA40" s="507"/>
      <c r="BB40" s="508">
        <v>41</v>
      </c>
      <c r="BC40" s="488">
        <v>1</v>
      </c>
    </row>
    <row r="41" spans="2:56" x14ac:dyDescent="0.2">
      <c r="B41" s="478">
        <v>43419.70994212963</v>
      </c>
      <c r="C41" s="479">
        <v>229</v>
      </c>
      <c r="D41" s="480" t="s">
        <v>651</v>
      </c>
      <c r="E41" s="481" t="s">
        <v>7</v>
      </c>
      <c r="F41" s="480" t="s">
        <v>1</v>
      </c>
      <c r="H41" s="532">
        <v>468</v>
      </c>
      <c r="I41" s="535" t="s">
        <v>454</v>
      </c>
      <c r="J41" s="536">
        <v>1</v>
      </c>
      <c r="K41" s="536"/>
      <c r="L41" s="536">
        <v>1</v>
      </c>
      <c r="N41" s="499" t="s">
        <v>7</v>
      </c>
      <c r="O41" s="509">
        <v>464</v>
      </c>
      <c r="P41" s="501" t="s">
        <v>365</v>
      </c>
      <c r="Q41" s="502">
        <v>2</v>
      </c>
      <c r="R41" s="502">
        <v>4</v>
      </c>
      <c r="S41" s="502">
        <v>5</v>
      </c>
      <c r="T41" s="502">
        <v>0</v>
      </c>
      <c r="U41" s="502"/>
      <c r="V41" s="502"/>
      <c r="W41" s="502">
        <v>1</v>
      </c>
      <c r="X41" s="502">
        <v>0</v>
      </c>
      <c r="Y41" s="502">
        <v>0</v>
      </c>
      <c r="Z41" s="502">
        <v>0</v>
      </c>
      <c r="AA41" s="502">
        <v>0</v>
      </c>
      <c r="AB41" s="502">
        <v>2</v>
      </c>
      <c r="AC41" s="502">
        <v>0</v>
      </c>
      <c r="AD41" s="502">
        <v>3</v>
      </c>
      <c r="AE41" s="502">
        <v>1</v>
      </c>
      <c r="AF41" s="502">
        <v>4</v>
      </c>
      <c r="AG41" s="502">
        <v>1</v>
      </c>
      <c r="AH41" s="502">
        <v>0</v>
      </c>
      <c r="AI41" s="502">
        <v>0</v>
      </c>
      <c r="AJ41" s="502"/>
      <c r="AK41" s="502"/>
      <c r="AL41" s="502"/>
      <c r="AM41" s="502"/>
      <c r="AN41" s="502">
        <v>1</v>
      </c>
      <c r="AO41" s="502">
        <v>0</v>
      </c>
      <c r="AP41" s="502">
        <v>0</v>
      </c>
      <c r="AQ41" s="502">
        <v>0</v>
      </c>
      <c r="AR41" s="502">
        <v>0</v>
      </c>
      <c r="AS41" s="502">
        <v>0</v>
      </c>
      <c r="AT41" s="502">
        <v>0</v>
      </c>
      <c r="AU41" s="502">
        <v>0</v>
      </c>
      <c r="AV41" s="502">
        <v>0</v>
      </c>
      <c r="AW41" s="502">
        <v>0</v>
      </c>
      <c r="AX41" s="503">
        <f t="shared" si="0"/>
        <v>12</v>
      </c>
      <c r="AY41" s="503">
        <f t="shared" si="1"/>
        <v>10</v>
      </c>
      <c r="AZ41" s="503">
        <f t="shared" si="2"/>
        <v>2</v>
      </c>
      <c r="BA41" s="507"/>
      <c r="BB41" s="508">
        <v>35</v>
      </c>
      <c r="BC41" s="488">
        <v>2</v>
      </c>
    </row>
    <row r="42" spans="2:56" x14ac:dyDescent="0.2">
      <c r="B42" s="478">
        <v>43419.875543981485</v>
      </c>
      <c r="C42" s="479">
        <v>308</v>
      </c>
      <c r="D42" s="480" t="s">
        <v>637</v>
      </c>
      <c r="E42" s="481" t="s">
        <v>7</v>
      </c>
      <c r="F42" s="480" t="s">
        <v>1</v>
      </c>
      <c r="H42" s="532">
        <v>257</v>
      </c>
      <c r="I42" s="535" t="s">
        <v>450</v>
      </c>
      <c r="J42" s="536"/>
      <c r="K42" s="536">
        <v>2</v>
      </c>
      <c r="L42" s="536">
        <v>2</v>
      </c>
      <c r="N42" s="509" t="s">
        <v>7</v>
      </c>
      <c r="O42" s="509">
        <v>383</v>
      </c>
      <c r="P42" s="501" t="s">
        <v>135</v>
      </c>
      <c r="Q42" s="502">
        <v>1</v>
      </c>
      <c r="R42" s="502"/>
      <c r="S42" s="502">
        <v>1</v>
      </c>
      <c r="T42" s="502">
        <v>1</v>
      </c>
      <c r="U42" s="502">
        <v>3</v>
      </c>
      <c r="V42" s="502">
        <v>1</v>
      </c>
      <c r="W42" s="502">
        <v>1</v>
      </c>
      <c r="X42" s="502">
        <v>3</v>
      </c>
      <c r="Y42" s="502">
        <v>1</v>
      </c>
      <c r="Z42" s="502">
        <v>1</v>
      </c>
      <c r="AA42" s="502">
        <v>0</v>
      </c>
      <c r="AB42" s="502">
        <v>1</v>
      </c>
      <c r="AC42" s="502">
        <v>0</v>
      </c>
      <c r="AD42" s="502">
        <v>0</v>
      </c>
      <c r="AE42" s="502">
        <v>0</v>
      </c>
      <c r="AF42" s="502">
        <v>0</v>
      </c>
      <c r="AG42" s="502">
        <v>1</v>
      </c>
      <c r="AH42" s="502">
        <v>1</v>
      </c>
      <c r="AI42" s="502">
        <v>0</v>
      </c>
      <c r="AJ42" s="502">
        <v>2</v>
      </c>
      <c r="AK42" s="502">
        <v>1</v>
      </c>
      <c r="AL42" s="502">
        <v>0</v>
      </c>
      <c r="AM42" s="502">
        <v>1</v>
      </c>
      <c r="AN42" s="502">
        <v>1</v>
      </c>
      <c r="AO42" s="502">
        <v>0</v>
      </c>
      <c r="AP42" s="502">
        <v>0</v>
      </c>
      <c r="AQ42" s="502">
        <v>3</v>
      </c>
      <c r="AR42" s="502">
        <v>1</v>
      </c>
      <c r="AS42" s="502">
        <v>0</v>
      </c>
      <c r="AT42" s="502">
        <v>1</v>
      </c>
      <c r="AU42" s="502">
        <v>0</v>
      </c>
      <c r="AV42" s="502">
        <v>0</v>
      </c>
      <c r="AW42" s="502">
        <v>0</v>
      </c>
      <c r="AX42" s="503">
        <f t="shared" si="0"/>
        <v>13</v>
      </c>
      <c r="AY42" s="503">
        <f t="shared" si="1"/>
        <v>7</v>
      </c>
      <c r="AZ42" s="503">
        <f t="shared" si="2"/>
        <v>6</v>
      </c>
      <c r="BA42" s="507"/>
      <c r="BB42" s="508">
        <v>32</v>
      </c>
      <c r="BC42" s="488">
        <v>1</v>
      </c>
    </row>
    <row r="43" spans="2:56" x14ac:dyDescent="0.2">
      <c r="B43" s="478">
        <v>43419.947615740741</v>
      </c>
      <c r="C43" s="479">
        <v>188</v>
      </c>
      <c r="D43" s="480" t="s">
        <v>380</v>
      </c>
      <c r="E43" s="481" t="s">
        <v>39</v>
      </c>
      <c r="F43" s="480" t="s">
        <v>1</v>
      </c>
      <c r="H43" s="532">
        <v>308</v>
      </c>
      <c r="I43" s="535" t="s">
        <v>637</v>
      </c>
      <c r="J43" s="536"/>
      <c r="K43" s="536">
        <v>1</v>
      </c>
      <c r="L43" s="536">
        <v>1</v>
      </c>
      <c r="N43" s="509" t="s">
        <v>7</v>
      </c>
      <c r="O43" s="509">
        <v>110</v>
      </c>
      <c r="P43" s="501" t="s">
        <v>90</v>
      </c>
      <c r="Q43" s="502">
        <v>0</v>
      </c>
      <c r="R43" s="502">
        <v>2</v>
      </c>
      <c r="S43" s="502">
        <v>3</v>
      </c>
      <c r="T43" s="502">
        <v>0</v>
      </c>
      <c r="U43" s="502">
        <v>2</v>
      </c>
      <c r="V43" s="502">
        <v>1</v>
      </c>
      <c r="W43" s="502">
        <v>2</v>
      </c>
      <c r="X43" s="502">
        <v>0</v>
      </c>
      <c r="Y43" s="502">
        <v>1</v>
      </c>
      <c r="Z43" s="502">
        <v>4</v>
      </c>
      <c r="AA43" s="502">
        <v>0</v>
      </c>
      <c r="AB43" s="502">
        <v>0</v>
      </c>
      <c r="AC43" s="502">
        <v>0</v>
      </c>
      <c r="AD43" s="502">
        <v>0</v>
      </c>
      <c r="AE43" s="502">
        <v>2</v>
      </c>
      <c r="AF43" s="502">
        <v>0</v>
      </c>
      <c r="AG43" s="502">
        <v>3</v>
      </c>
      <c r="AH43" s="502">
        <v>0</v>
      </c>
      <c r="AI43" s="502">
        <v>0</v>
      </c>
      <c r="AJ43" s="502">
        <v>1</v>
      </c>
      <c r="AK43" s="502">
        <v>1</v>
      </c>
      <c r="AL43" s="502">
        <v>0</v>
      </c>
      <c r="AM43" s="502">
        <v>1</v>
      </c>
      <c r="AN43" s="502">
        <v>0</v>
      </c>
      <c r="AO43" s="502">
        <v>2</v>
      </c>
      <c r="AP43" s="502">
        <v>0</v>
      </c>
      <c r="AQ43" s="502">
        <v>0</v>
      </c>
      <c r="AR43" s="502">
        <v>0</v>
      </c>
      <c r="AS43" s="502">
        <v>1</v>
      </c>
      <c r="AT43" s="502">
        <v>0</v>
      </c>
      <c r="AU43" s="502">
        <v>4</v>
      </c>
      <c r="AV43" s="502">
        <v>0</v>
      </c>
      <c r="AW43" s="502">
        <v>0</v>
      </c>
      <c r="AX43" s="503">
        <f t="shared" si="0"/>
        <v>15</v>
      </c>
      <c r="AY43" s="503">
        <f t="shared" si="1"/>
        <v>1</v>
      </c>
      <c r="AZ43" s="503">
        <f t="shared" si="2"/>
        <v>14</v>
      </c>
      <c r="BA43" s="507"/>
      <c r="BB43" s="508">
        <v>23</v>
      </c>
      <c r="BC43" s="488">
        <v>1</v>
      </c>
    </row>
    <row r="44" spans="2:56" x14ac:dyDescent="0.2">
      <c r="B44" s="478">
        <v>43420.749606481484</v>
      </c>
      <c r="C44" s="479">
        <v>201</v>
      </c>
      <c r="D44" s="480" t="s">
        <v>758</v>
      </c>
      <c r="E44" s="481" t="s">
        <v>75</v>
      </c>
      <c r="F44" s="480" t="s">
        <v>1</v>
      </c>
      <c r="H44" s="532">
        <v>517</v>
      </c>
      <c r="I44" s="535" t="s">
        <v>741</v>
      </c>
      <c r="J44" s="536"/>
      <c r="K44" s="536">
        <v>1</v>
      </c>
      <c r="L44" s="536">
        <v>1</v>
      </c>
      <c r="N44" s="499" t="s">
        <v>7</v>
      </c>
      <c r="O44" s="509">
        <v>469</v>
      </c>
      <c r="P44" s="501" t="s">
        <v>364</v>
      </c>
      <c r="Q44" s="502">
        <v>0</v>
      </c>
      <c r="R44" s="502">
        <v>1</v>
      </c>
      <c r="S44" s="502"/>
      <c r="T44" s="502">
        <v>2</v>
      </c>
      <c r="U44" s="502">
        <v>1</v>
      </c>
      <c r="V44" s="502">
        <v>1</v>
      </c>
      <c r="W44" s="502">
        <v>3</v>
      </c>
      <c r="X44" s="502">
        <v>1</v>
      </c>
      <c r="Y44" s="502">
        <v>2</v>
      </c>
      <c r="Z44" s="502">
        <v>1</v>
      </c>
      <c r="AA44" s="502">
        <v>0</v>
      </c>
      <c r="AB44" s="502">
        <v>0</v>
      </c>
      <c r="AC44" s="502">
        <v>0</v>
      </c>
      <c r="AD44" s="502">
        <v>0</v>
      </c>
      <c r="AE44" s="502">
        <v>1</v>
      </c>
      <c r="AF44" s="502">
        <v>0</v>
      </c>
      <c r="AG44" s="502">
        <v>0</v>
      </c>
      <c r="AH44" s="502">
        <v>1</v>
      </c>
      <c r="AI44" s="502">
        <v>1</v>
      </c>
      <c r="AJ44" s="502">
        <v>1</v>
      </c>
      <c r="AK44" s="502">
        <v>0</v>
      </c>
      <c r="AL44" s="502">
        <v>1</v>
      </c>
      <c r="AM44" s="502">
        <v>0</v>
      </c>
      <c r="AN44" s="502">
        <v>3</v>
      </c>
      <c r="AO44" s="502">
        <v>0</v>
      </c>
      <c r="AP44" s="502">
        <v>1</v>
      </c>
      <c r="AQ44" s="502">
        <v>0</v>
      </c>
      <c r="AR44" s="502">
        <v>2</v>
      </c>
      <c r="AS44" s="502">
        <v>0</v>
      </c>
      <c r="AT44" s="502">
        <v>1</v>
      </c>
      <c r="AU44" s="502">
        <v>0</v>
      </c>
      <c r="AV44" s="502">
        <v>0</v>
      </c>
      <c r="AW44" s="502">
        <v>0</v>
      </c>
      <c r="AX44" s="503">
        <f t="shared" si="0"/>
        <v>12</v>
      </c>
      <c r="AY44" s="503">
        <f t="shared" si="1"/>
        <v>10</v>
      </c>
      <c r="AZ44" s="503">
        <f t="shared" si="2"/>
        <v>2</v>
      </c>
      <c r="BA44" s="507"/>
      <c r="BB44" s="508">
        <v>22</v>
      </c>
      <c r="BC44" s="488">
        <v>2</v>
      </c>
    </row>
    <row r="45" spans="2:56" x14ac:dyDescent="0.2">
      <c r="B45" s="478">
        <v>43420.946516203701</v>
      </c>
      <c r="C45" s="479">
        <v>516</v>
      </c>
      <c r="D45" s="480" t="s">
        <v>703</v>
      </c>
      <c r="E45" s="481" t="s">
        <v>71</v>
      </c>
      <c r="F45" s="480" t="s">
        <v>1</v>
      </c>
      <c r="H45" s="532">
        <v>521</v>
      </c>
      <c r="I45" s="535" t="s">
        <v>743</v>
      </c>
      <c r="J45" s="536"/>
      <c r="K45" s="536">
        <v>1</v>
      </c>
      <c r="L45" s="536">
        <v>1</v>
      </c>
      <c r="N45" s="499" t="s">
        <v>7</v>
      </c>
      <c r="O45" s="500">
        <v>367</v>
      </c>
      <c r="P45" s="501" t="s">
        <v>61</v>
      </c>
      <c r="Q45" s="502">
        <v>1</v>
      </c>
      <c r="R45" s="502"/>
      <c r="S45" s="502">
        <v>1</v>
      </c>
      <c r="T45" s="502">
        <v>4</v>
      </c>
      <c r="U45" s="502">
        <v>1</v>
      </c>
      <c r="V45" s="502"/>
      <c r="W45" s="502">
        <v>0</v>
      </c>
      <c r="X45" s="502">
        <v>2</v>
      </c>
      <c r="Y45" s="502">
        <v>2</v>
      </c>
      <c r="Z45" s="502">
        <v>0</v>
      </c>
      <c r="AA45" s="502">
        <v>0</v>
      </c>
      <c r="AB45" s="502">
        <v>1</v>
      </c>
      <c r="AC45" s="502">
        <v>0</v>
      </c>
      <c r="AD45" s="502">
        <v>0</v>
      </c>
      <c r="AE45" s="502">
        <v>0</v>
      </c>
      <c r="AF45" s="502">
        <v>1</v>
      </c>
      <c r="AG45" s="502">
        <v>0</v>
      </c>
      <c r="AH45" s="502">
        <v>2</v>
      </c>
      <c r="AI45" s="502">
        <v>2</v>
      </c>
      <c r="AJ45" s="502">
        <v>1</v>
      </c>
      <c r="AK45" s="502">
        <v>0</v>
      </c>
      <c r="AL45" s="502"/>
      <c r="AM45" s="502"/>
      <c r="AN45" s="502">
        <v>0</v>
      </c>
      <c r="AO45" s="502">
        <v>0</v>
      </c>
      <c r="AP45" s="502">
        <v>1</v>
      </c>
      <c r="AQ45" s="502">
        <v>1</v>
      </c>
      <c r="AR45" s="502">
        <v>2</v>
      </c>
      <c r="AS45" s="502">
        <v>0</v>
      </c>
      <c r="AT45" s="502">
        <v>0</v>
      </c>
      <c r="AU45" s="502">
        <v>0</v>
      </c>
      <c r="AV45" s="502">
        <v>0</v>
      </c>
      <c r="AW45" s="502">
        <v>0</v>
      </c>
      <c r="AX45" s="503">
        <f t="shared" si="0"/>
        <v>11</v>
      </c>
      <c r="AY45" s="503">
        <f t="shared" si="1"/>
        <v>8</v>
      </c>
      <c r="AZ45" s="503">
        <f t="shared" si="2"/>
        <v>3</v>
      </c>
      <c r="BA45" s="507"/>
      <c r="BB45" s="508">
        <v>29</v>
      </c>
      <c r="BC45" s="488">
        <v>1</v>
      </c>
    </row>
    <row r="46" spans="2:56" x14ac:dyDescent="0.2">
      <c r="B46" s="478">
        <v>43420.965821759259</v>
      </c>
      <c r="C46" s="479">
        <v>262</v>
      </c>
      <c r="D46" s="480" t="s">
        <v>379</v>
      </c>
      <c r="E46" s="481" t="s">
        <v>7</v>
      </c>
      <c r="F46" s="480" t="s">
        <v>1</v>
      </c>
      <c r="H46" s="532">
        <v>229</v>
      </c>
      <c r="I46" s="535" t="s">
        <v>651</v>
      </c>
      <c r="J46" s="536"/>
      <c r="K46" s="536">
        <v>2</v>
      </c>
      <c r="L46" s="536">
        <v>2</v>
      </c>
      <c r="N46" s="509" t="s">
        <v>7</v>
      </c>
      <c r="O46" s="509">
        <v>512</v>
      </c>
      <c r="P46" s="501" t="s">
        <v>468</v>
      </c>
      <c r="Q46" s="502">
        <v>3</v>
      </c>
      <c r="R46" s="502"/>
      <c r="S46" s="502"/>
      <c r="T46" s="502">
        <v>1</v>
      </c>
      <c r="U46" s="502">
        <v>3</v>
      </c>
      <c r="V46" s="502">
        <v>3</v>
      </c>
      <c r="W46" s="502">
        <v>0</v>
      </c>
      <c r="X46" s="502">
        <v>0</v>
      </c>
      <c r="Y46" s="502">
        <v>0</v>
      </c>
      <c r="Z46" s="502">
        <v>0</v>
      </c>
      <c r="AA46" s="502">
        <v>0</v>
      </c>
      <c r="AB46" s="502">
        <v>2</v>
      </c>
      <c r="AC46" s="502">
        <v>1</v>
      </c>
      <c r="AD46" s="502">
        <v>0</v>
      </c>
      <c r="AE46" s="502">
        <v>0</v>
      </c>
      <c r="AF46" s="502">
        <v>0</v>
      </c>
      <c r="AG46" s="502">
        <v>0</v>
      </c>
      <c r="AH46" s="502">
        <v>1</v>
      </c>
      <c r="AI46" s="502">
        <v>0</v>
      </c>
      <c r="AJ46" s="502">
        <v>1</v>
      </c>
      <c r="AK46" s="502">
        <v>2</v>
      </c>
      <c r="AL46" s="502">
        <v>1</v>
      </c>
      <c r="AM46" s="502">
        <v>2</v>
      </c>
      <c r="AN46" s="502">
        <v>0</v>
      </c>
      <c r="AO46" s="502">
        <v>0</v>
      </c>
      <c r="AP46" s="502">
        <v>0</v>
      </c>
      <c r="AQ46" s="502">
        <v>0</v>
      </c>
      <c r="AR46" s="502">
        <v>0</v>
      </c>
      <c r="AS46" s="502">
        <v>0</v>
      </c>
      <c r="AT46" s="502">
        <v>0</v>
      </c>
      <c r="AU46" s="502">
        <v>0</v>
      </c>
      <c r="AV46" s="502">
        <v>0</v>
      </c>
      <c r="AW46" s="502">
        <v>0</v>
      </c>
      <c r="AX46" s="503">
        <f t="shared" si="0"/>
        <v>10</v>
      </c>
      <c r="AY46" s="503">
        <f t="shared" si="1"/>
        <v>5</v>
      </c>
      <c r="AZ46" s="503">
        <f t="shared" si="2"/>
        <v>5</v>
      </c>
      <c r="BA46" s="507"/>
      <c r="BB46" s="508">
        <v>19</v>
      </c>
      <c r="BC46" s="488">
        <v>2</v>
      </c>
    </row>
    <row r="47" spans="2:56" x14ac:dyDescent="0.2">
      <c r="B47" s="478">
        <v>43421.006608796299</v>
      </c>
      <c r="C47" s="479">
        <v>297</v>
      </c>
      <c r="D47" s="480" t="s">
        <v>657</v>
      </c>
      <c r="E47" s="481" t="s">
        <v>19</v>
      </c>
      <c r="F47" s="480" t="s">
        <v>1</v>
      </c>
      <c r="H47" s="532">
        <v>224</v>
      </c>
      <c r="I47" s="535" t="s">
        <v>746</v>
      </c>
      <c r="J47" s="536">
        <v>1</v>
      </c>
      <c r="K47" s="536"/>
      <c r="L47" s="536">
        <v>1</v>
      </c>
      <c r="N47" s="499" t="s">
        <v>12</v>
      </c>
      <c r="O47" s="500">
        <v>133</v>
      </c>
      <c r="P47" s="501" t="s">
        <v>13</v>
      </c>
      <c r="Q47" s="502">
        <v>0</v>
      </c>
      <c r="R47" s="502">
        <v>2</v>
      </c>
      <c r="S47" s="502">
        <v>2</v>
      </c>
      <c r="T47" s="502">
        <v>2</v>
      </c>
      <c r="U47" s="502">
        <v>1</v>
      </c>
      <c r="V47" s="502">
        <v>2</v>
      </c>
      <c r="W47" s="502">
        <v>1</v>
      </c>
      <c r="X47" s="502">
        <v>0</v>
      </c>
      <c r="Y47" s="502">
        <v>0</v>
      </c>
      <c r="Z47" s="502">
        <v>1</v>
      </c>
      <c r="AA47" s="502">
        <v>0</v>
      </c>
      <c r="AB47" s="502">
        <v>0</v>
      </c>
      <c r="AC47" s="502">
        <v>0</v>
      </c>
      <c r="AD47" s="502">
        <v>0</v>
      </c>
      <c r="AE47" s="502">
        <v>2</v>
      </c>
      <c r="AF47" s="502">
        <v>0</v>
      </c>
      <c r="AG47" s="502">
        <v>2</v>
      </c>
      <c r="AH47" s="502">
        <v>1</v>
      </c>
      <c r="AI47" s="502">
        <v>1</v>
      </c>
      <c r="AJ47" s="502">
        <v>0</v>
      </c>
      <c r="AK47" s="502">
        <v>1</v>
      </c>
      <c r="AL47" s="502">
        <v>0</v>
      </c>
      <c r="AM47" s="502">
        <v>2</v>
      </c>
      <c r="AN47" s="502">
        <v>0</v>
      </c>
      <c r="AO47" s="502">
        <v>1</v>
      </c>
      <c r="AP47" s="502">
        <v>0</v>
      </c>
      <c r="AQ47" s="502">
        <v>0</v>
      </c>
      <c r="AR47" s="502">
        <v>0</v>
      </c>
      <c r="AS47" s="502">
        <v>0</v>
      </c>
      <c r="AT47" s="502">
        <v>0</v>
      </c>
      <c r="AU47" s="502">
        <v>1</v>
      </c>
      <c r="AV47" s="502">
        <v>0</v>
      </c>
      <c r="AW47" s="502">
        <v>0</v>
      </c>
      <c r="AX47" s="503">
        <f t="shared" si="0"/>
        <v>11</v>
      </c>
      <c r="AY47" s="503">
        <f t="shared" si="1"/>
        <v>1</v>
      </c>
      <c r="AZ47" s="503">
        <f t="shared" si="2"/>
        <v>10</v>
      </c>
      <c r="BA47" s="507"/>
      <c r="BB47" s="508" t="s">
        <v>3</v>
      </c>
      <c r="BC47" s="488">
        <v>234</v>
      </c>
    </row>
    <row r="48" spans="2:56" s="475" customFormat="1" x14ac:dyDescent="0.2">
      <c r="B48" s="478">
        <v>43421.05265046296</v>
      </c>
      <c r="C48" s="479">
        <v>186</v>
      </c>
      <c r="D48" s="480" t="s">
        <v>712</v>
      </c>
      <c r="E48" s="481" t="s">
        <v>7</v>
      </c>
      <c r="F48" s="480" t="s">
        <v>2</v>
      </c>
      <c r="H48" s="532">
        <v>501</v>
      </c>
      <c r="I48" s="535" t="s">
        <v>748</v>
      </c>
      <c r="J48" s="536"/>
      <c r="K48" s="536">
        <v>1</v>
      </c>
      <c r="L48" s="536">
        <v>1</v>
      </c>
      <c r="M48" s="477"/>
      <c r="N48" s="509" t="s">
        <v>29</v>
      </c>
      <c r="O48" s="509">
        <v>257</v>
      </c>
      <c r="P48" s="501" t="s">
        <v>144</v>
      </c>
      <c r="Q48" s="502">
        <v>1</v>
      </c>
      <c r="R48" s="502"/>
      <c r="S48" s="502">
        <v>1</v>
      </c>
      <c r="T48" s="502">
        <v>1</v>
      </c>
      <c r="U48" s="502">
        <v>1</v>
      </c>
      <c r="V48" s="502">
        <v>2</v>
      </c>
      <c r="W48" s="502">
        <v>2</v>
      </c>
      <c r="X48" s="502">
        <v>2</v>
      </c>
      <c r="Y48" s="502">
        <v>0</v>
      </c>
      <c r="Z48" s="502">
        <v>2</v>
      </c>
      <c r="AA48" s="502">
        <v>2</v>
      </c>
      <c r="AB48" s="502">
        <v>1</v>
      </c>
      <c r="AC48" s="502">
        <v>0</v>
      </c>
      <c r="AD48" s="502">
        <v>0</v>
      </c>
      <c r="AE48" s="502">
        <v>0</v>
      </c>
      <c r="AF48" s="502">
        <v>0</v>
      </c>
      <c r="AG48" s="502">
        <v>1</v>
      </c>
      <c r="AH48" s="502">
        <v>0</v>
      </c>
      <c r="AI48" s="502">
        <v>1</v>
      </c>
      <c r="AJ48" s="502">
        <v>1</v>
      </c>
      <c r="AK48" s="502">
        <v>0</v>
      </c>
      <c r="AL48" s="502">
        <v>1</v>
      </c>
      <c r="AM48" s="502">
        <v>1</v>
      </c>
      <c r="AN48" s="502">
        <v>1</v>
      </c>
      <c r="AO48" s="502">
        <v>1</v>
      </c>
      <c r="AP48" s="502">
        <v>1</v>
      </c>
      <c r="AQ48" s="502">
        <v>1</v>
      </c>
      <c r="AR48" s="502">
        <v>0</v>
      </c>
      <c r="AS48" s="502">
        <v>0</v>
      </c>
      <c r="AT48" s="502">
        <v>1</v>
      </c>
      <c r="AU48" s="502">
        <v>1</v>
      </c>
      <c r="AV48" s="502">
        <v>0</v>
      </c>
      <c r="AW48" s="502">
        <v>2</v>
      </c>
      <c r="AX48" s="503">
        <f t="shared" si="0"/>
        <v>14</v>
      </c>
      <c r="AY48" s="503">
        <f t="shared" si="1"/>
        <v>6</v>
      </c>
      <c r="AZ48" s="503">
        <f t="shared" si="2"/>
        <v>8</v>
      </c>
      <c r="BA48" s="507"/>
      <c r="BD48" s="477"/>
    </row>
    <row r="49" spans="2:56" s="475" customFormat="1" x14ac:dyDescent="0.2">
      <c r="B49" s="478">
        <v>43421.06585648148</v>
      </c>
      <c r="C49" s="479">
        <v>186</v>
      </c>
      <c r="D49" s="480" t="s">
        <v>712</v>
      </c>
      <c r="E49" s="481" t="s">
        <v>7</v>
      </c>
      <c r="F49" s="480" t="s">
        <v>1</v>
      </c>
      <c r="H49" s="532">
        <v>189</v>
      </c>
      <c r="I49" s="535" t="s">
        <v>455</v>
      </c>
      <c r="J49" s="536"/>
      <c r="K49" s="536">
        <v>1</v>
      </c>
      <c r="L49" s="536">
        <v>1</v>
      </c>
      <c r="M49" s="477"/>
      <c r="N49" s="499" t="s">
        <v>7</v>
      </c>
      <c r="O49" s="509">
        <v>461</v>
      </c>
      <c r="P49" s="501" t="s">
        <v>356</v>
      </c>
      <c r="Q49" s="502">
        <v>1</v>
      </c>
      <c r="R49" s="502"/>
      <c r="S49" s="502"/>
      <c r="T49" s="502">
        <v>0</v>
      </c>
      <c r="U49" s="502">
        <v>1</v>
      </c>
      <c r="V49" s="502">
        <v>2</v>
      </c>
      <c r="W49" s="502">
        <v>2</v>
      </c>
      <c r="X49" s="502">
        <v>3</v>
      </c>
      <c r="Y49" s="502">
        <v>1</v>
      </c>
      <c r="Z49" s="502">
        <v>1</v>
      </c>
      <c r="AA49" s="502">
        <v>0</v>
      </c>
      <c r="AB49" s="502">
        <v>1</v>
      </c>
      <c r="AC49" s="502">
        <v>0</v>
      </c>
      <c r="AD49" s="502">
        <v>0</v>
      </c>
      <c r="AE49" s="502">
        <v>0</v>
      </c>
      <c r="AF49" s="502">
        <v>0</v>
      </c>
      <c r="AG49" s="502">
        <v>0</v>
      </c>
      <c r="AH49" s="502">
        <v>0</v>
      </c>
      <c r="AI49" s="502">
        <v>0</v>
      </c>
      <c r="AJ49" s="502">
        <v>1</v>
      </c>
      <c r="AK49" s="502">
        <v>0</v>
      </c>
      <c r="AL49" s="502">
        <v>2</v>
      </c>
      <c r="AM49" s="502">
        <v>0</v>
      </c>
      <c r="AN49" s="502">
        <v>2</v>
      </c>
      <c r="AO49" s="502">
        <v>0</v>
      </c>
      <c r="AP49" s="502">
        <v>3</v>
      </c>
      <c r="AQ49" s="502">
        <v>0</v>
      </c>
      <c r="AR49" s="502">
        <v>1</v>
      </c>
      <c r="AS49" s="502">
        <v>0</v>
      </c>
      <c r="AT49" s="502">
        <v>1</v>
      </c>
      <c r="AU49" s="502">
        <v>0</v>
      </c>
      <c r="AV49" s="502">
        <v>0</v>
      </c>
      <c r="AW49" s="502">
        <v>0</v>
      </c>
      <c r="AX49" s="503">
        <f t="shared" si="0"/>
        <v>11</v>
      </c>
      <c r="AY49" s="503">
        <f t="shared" si="1"/>
        <v>11</v>
      </c>
      <c r="AZ49" s="503">
        <f t="shared" si="2"/>
        <v>0</v>
      </c>
      <c r="BA49" s="507"/>
      <c r="BD49" s="477"/>
    </row>
    <row r="50" spans="2:56" s="475" customFormat="1" x14ac:dyDescent="0.2">
      <c r="B50" s="478">
        <v>43421.53638888889</v>
      </c>
      <c r="C50" s="479">
        <v>560</v>
      </c>
      <c r="D50" s="480" t="s">
        <v>725</v>
      </c>
      <c r="E50" s="481" t="s">
        <v>7</v>
      </c>
      <c r="F50" s="480" t="s">
        <v>2</v>
      </c>
      <c r="H50" s="532">
        <v>515</v>
      </c>
      <c r="I50" s="535" t="s">
        <v>752</v>
      </c>
      <c r="J50" s="536"/>
      <c r="K50" s="536">
        <v>1</v>
      </c>
      <c r="L50" s="536">
        <v>1</v>
      </c>
      <c r="M50" s="477"/>
      <c r="N50" s="499" t="s">
        <v>19</v>
      </c>
      <c r="O50" s="500">
        <v>297</v>
      </c>
      <c r="P50" s="501" t="s">
        <v>85</v>
      </c>
      <c r="Q50" s="502">
        <v>2</v>
      </c>
      <c r="R50" s="502"/>
      <c r="S50" s="502">
        <v>3</v>
      </c>
      <c r="T50" s="502">
        <v>0</v>
      </c>
      <c r="U50" s="502"/>
      <c r="V50" s="502">
        <v>2</v>
      </c>
      <c r="W50" s="502">
        <v>1</v>
      </c>
      <c r="X50" s="502">
        <v>0</v>
      </c>
      <c r="Y50" s="502">
        <v>2</v>
      </c>
      <c r="Z50" s="502">
        <v>1</v>
      </c>
      <c r="AA50" s="502">
        <v>2</v>
      </c>
      <c r="AB50" s="502">
        <v>2</v>
      </c>
      <c r="AC50" s="502">
        <v>0</v>
      </c>
      <c r="AD50" s="502">
        <v>0</v>
      </c>
      <c r="AE50" s="502">
        <v>0</v>
      </c>
      <c r="AF50" s="502">
        <v>3</v>
      </c>
      <c r="AG50" s="502">
        <v>0</v>
      </c>
      <c r="AH50" s="502">
        <v>0</v>
      </c>
      <c r="AI50" s="502">
        <v>0</v>
      </c>
      <c r="AJ50" s="502"/>
      <c r="AK50" s="502"/>
      <c r="AL50" s="502">
        <v>2</v>
      </c>
      <c r="AM50" s="502">
        <v>0</v>
      </c>
      <c r="AN50" s="502">
        <v>1</v>
      </c>
      <c r="AO50" s="502">
        <v>0</v>
      </c>
      <c r="AP50" s="502">
        <v>0</v>
      </c>
      <c r="AQ50" s="502">
        <v>0</v>
      </c>
      <c r="AR50" s="502">
        <v>1</v>
      </c>
      <c r="AS50" s="502">
        <v>1</v>
      </c>
      <c r="AT50" s="502">
        <v>1</v>
      </c>
      <c r="AU50" s="502">
        <v>0</v>
      </c>
      <c r="AV50" s="502">
        <v>0</v>
      </c>
      <c r="AW50" s="502">
        <v>2</v>
      </c>
      <c r="AX50" s="503">
        <f t="shared" si="0"/>
        <v>13</v>
      </c>
      <c r="AY50" s="503">
        <f t="shared" si="1"/>
        <v>10</v>
      </c>
      <c r="AZ50" s="503">
        <f t="shared" si="2"/>
        <v>3</v>
      </c>
      <c r="BA50" s="507"/>
      <c r="BD50" s="477"/>
    </row>
    <row r="51" spans="2:56" s="475" customFormat="1" x14ac:dyDescent="0.2">
      <c r="B51" s="478">
        <v>43421.543113425927</v>
      </c>
      <c r="C51" s="479">
        <v>127</v>
      </c>
      <c r="D51" s="480" t="s">
        <v>759</v>
      </c>
      <c r="E51" s="481" t="s">
        <v>87</v>
      </c>
      <c r="F51" s="480" t="s">
        <v>1</v>
      </c>
      <c r="H51" s="532">
        <v>144</v>
      </c>
      <c r="I51" s="535" t="s">
        <v>753</v>
      </c>
      <c r="J51" s="536">
        <v>2</v>
      </c>
      <c r="K51" s="536"/>
      <c r="L51" s="536">
        <v>2</v>
      </c>
      <c r="M51" s="477"/>
      <c r="N51" s="499" t="s">
        <v>7</v>
      </c>
      <c r="O51" s="500">
        <v>163</v>
      </c>
      <c r="P51" s="501" t="s">
        <v>84</v>
      </c>
      <c r="Q51" s="502">
        <v>0</v>
      </c>
      <c r="R51" s="502">
        <v>2</v>
      </c>
      <c r="S51" s="502"/>
      <c r="T51" s="502">
        <v>2</v>
      </c>
      <c r="U51" s="502"/>
      <c r="V51" s="502">
        <v>1</v>
      </c>
      <c r="W51" s="502">
        <v>0</v>
      </c>
      <c r="X51" s="502">
        <v>3</v>
      </c>
      <c r="Y51" s="502">
        <v>2</v>
      </c>
      <c r="Z51" s="502">
        <v>0</v>
      </c>
      <c r="AA51" s="502">
        <v>4</v>
      </c>
      <c r="AB51" s="502">
        <v>0</v>
      </c>
      <c r="AC51" s="502">
        <v>0</v>
      </c>
      <c r="AD51" s="502">
        <v>2</v>
      </c>
      <c r="AE51" s="502">
        <v>0</v>
      </c>
      <c r="AF51" s="502">
        <v>0</v>
      </c>
      <c r="AG51" s="502">
        <v>0</v>
      </c>
      <c r="AH51" s="502">
        <v>2</v>
      </c>
      <c r="AI51" s="502">
        <v>0</v>
      </c>
      <c r="AJ51" s="502"/>
      <c r="AK51" s="502"/>
      <c r="AL51" s="502">
        <v>0</v>
      </c>
      <c r="AM51" s="502">
        <v>1</v>
      </c>
      <c r="AN51" s="502">
        <v>0</v>
      </c>
      <c r="AO51" s="502">
        <v>0</v>
      </c>
      <c r="AP51" s="502">
        <v>3</v>
      </c>
      <c r="AQ51" s="502">
        <v>0</v>
      </c>
      <c r="AR51" s="502">
        <v>2</v>
      </c>
      <c r="AS51" s="502">
        <v>0</v>
      </c>
      <c r="AT51" s="502">
        <v>0</v>
      </c>
      <c r="AU51" s="502">
        <v>0</v>
      </c>
      <c r="AV51" s="502">
        <v>2</v>
      </c>
      <c r="AW51" s="502">
        <v>2</v>
      </c>
      <c r="AX51" s="503">
        <f t="shared" si="0"/>
        <v>14</v>
      </c>
      <c r="AY51" s="503">
        <f t="shared" si="1"/>
        <v>11</v>
      </c>
      <c r="AZ51" s="503">
        <f t="shared" si="2"/>
        <v>3</v>
      </c>
      <c r="BA51" s="507"/>
      <c r="BD51" s="477"/>
    </row>
    <row r="52" spans="2:56" s="475" customFormat="1" x14ac:dyDescent="0.2">
      <c r="B52" s="478">
        <v>43421.923321759263</v>
      </c>
      <c r="C52" s="479">
        <v>521</v>
      </c>
      <c r="D52" s="480" t="s">
        <v>743</v>
      </c>
      <c r="E52" s="481" t="s">
        <v>56</v>
      </c>
      <c r="F52" s="480" t="s">
        <v>1</v>
      </c>
      <c r="H52" s="532">
        <v>507</v>
      </c>
      <c r="I52" s="535" t="s">
        <v>656</v>
      </c>
      <c r="J52" s="536">
        <v>2</v>
      </c>
      <c r="K52" s="536"/>
      <c r="L52" s="536">
        <v>2</v>
      </c>
      <c r="M52" s="477"/>
      <c r="N52" s="499" t="s">
        <v>7</v>
      </c>
      <c r="O52" s="500">
        <v>98</v>
      </c>
      <c r="P52" s="501" t="s">
        <v>16</v>
      </c>
      <c r="Q52" s="502">
        <v>1</v>
      </c>
      <c r="R52" s="502">
        <v>1</v>
      </c>
      <c r="S52" s="502">
        <v>1</v>
      </c>
      <c r="T52" s="502">
        <v>1</v>
      </c>
      <c r="U52" s="502">
        <v>1</v>
      </c>
      <c r="V52" s="502">
        <v>1</v>
      </c>
      <c r="W52" s="502">
        <v>0</v>
      </c>
      <c r="X52" s="502">
        <v>1</v>
      </c>
      <c r="Y52" s="502">
        <v>3</v>
      </c>
      <c r="Z52" s="502">
        <v>2</v>
      </c>
      <c r="AA52" s="502">
        <v>2</v>
      </c>
      <c r="AB52" s="502">
        <v>0</v>
      </c>
      <c r="AC52" s="502">
        <v>1</v>
      </c>
      <c r="AD52" s="502">
        <v>0</v>
      </c>
      <c r="AE52" s="502">
        <v>1</v>
      </c>
      <c r="AF52" s="502">
        <v>0</v>
      </c>
      <c r="AG52" s="502">
        <v>1</v>
      </c>
      <c r="AH52" s="502">
        <v>0</v>
      </c>
      <c r="AI52" s="502">
        <v>1</v>
      </c>
      <c r="AJ52" s="502">
        <v>0</v>
      </c>
      <c r="AK52" s="502">
        <v>1</v>
      </c>
      <c r="AL52" s="502">
        <v>0</v>
      </c>
      <c r="AM52" s="502">
        <v>1</v>
      </c>
      <c r="AN52" s="502">
        <v>0</v>
      </c>
      <c r="AO52" s="502">
        <v>0</v>
      </c>
      <c r="AP52" s="502">
        <v>0</v>
      </c>
      <c r="AQ52" s="502">
        <v>1</v>
      </c>
      <c r="AR52" s="502">
        <v>1</v>
      </c>
      <c r="AS52" s="502">
        <v>2</v>
      </c>
      <c r="AT52" s="502">
        <v>0</v>
      </c>
      <c r="AU52" s="502">
        <v>2</v>
      </c>
      <c r="AV52" s="502">
        <v>0</v>
      </c>
      <c r="AW52" s="502">
        <v>2</v>
      </c>
      <c r="AX52" s="503">
        <f t="shared" si="0"/>
        <v>14</v>
      </c>
      <c r="AY52" s="503">
        <f t="shared" si="1"/>
        <v>1</v>
      </c>
      <c r="AZ52" s="503">
        <f t="shared" si="2"/>
        <v>13</v>
      </c>
      <c r="BA52" s="507"/>
      <c r="BD52" s="477"/>
    </row>
    <row r="53" spans="2:56" s="475" customFormat="1" x14ac:dyDescent="0.2">
      <c r="B53" s="478">
        <v>43422.026805555557</v>
      </c>
      <c r="C53" s="479">
        <v>224</v>
      </c>
      <c r="D53" s="480" t="s">
        <v>746</v>
      </c>
      <c r="E53" s="481" t="s">
        <v>29</v>
      </c>
      <c r="F53" s="480" t="s">
        <v>2</v>
      </c>
      <c r="H53" s="532">
        <v>566</v>
      </c>
      <c r="I53" s="535" t="s">
        <v>755</v>
      </c>
      <c r="J53" s="536">
        <v>2</v>
      </c>
      <c r="K53" s="536">
        <v>1</v>
      </c>
      <c r="L53" s="536">
        <v>3</v>
      </c>
      <c r="M53" s="477"/>
      <c r="N53" s="509" t="s">
        <v>7</v>
      </c>
      <c r="O53" s="509">
        <v>265</v>
      </c>
      <c r="P53" s="501" t="s">
        <v>154</v>
      </c>
      <c r="Q53" s="502">
        <v>2</v>
      </c>
      <c r="R53" s="502">
        <v>2</v>
      </c>
      <c r="S53" s="502">
        <v>1</v>
      </c>
      <c r="T53" s="502">
        <v>0</v>
      </c>
      <c r="U53" s="502">
        <v>2</v>
      </c>
      <c r="V53" s="502"/>
      <c r="W53" s="502">
        <v>1</v>
      </c>
      <c r="X53" s="502">
        <v>1</v>
      </c>
      <c r="Y53" s="502">
        <v>0</v>
      </c>
      <c r="Z53" s="502">
        <v>1</v>
      </c>
      <c r="AA53" s="502">
        <v>0</v>
      </c>
      <c r="AB53" s="502">
        <v>2</v>
      </c>
      <c r="AC53" s="502">
        <v>0</v>
      </c>
      <c r="AD53" s="502">
        <v>2</v>
      </c>
      <c r="AE53" s="502">
        <v>0</v>
      </c>
      <c r="AF53" s="502">
        <v>1</v>
      </c>
      <c r="AG53" s="502">
        <v>0</v>
      </c>
      <c r="AH53" s="502">
        <v>0</v>
      </c>
      <c r="AI53" s="502">
        <v>0</v>
      </c>
      <c r="AJ53" s="502">
        <v>1</v>
      </c>
      <c r="AK53" s="502">
        <v>1</v>
      </c>
      <c r="AL53" s="502"/>
      <c r="AM53" s="502"/>
      <c r="AN53" s="502">
        <v>0</v>
      </c>
      <c r="AO53" s="502">
        <v>1</v>
      </c>
      <c r="AP53" s="502">
        <v>1</v>
      </c>
      <c r="AQ53" s="502">
        <v>0</v>
      </c>
      <c r="AR53" s="502">
        <v>0</v>
      </c>
      <c r="AS53" s="502">
        <v>0</v>
      </c>
      <c r="AT53" s="502">
        <v>1</v>
      </c>
      <c r="AU53" s="502">
        <v>0</v>
      </c>
      <c r="AV53" s="502">
        <v>0</v>
      </c>
      <c r="AW53" s="502">
        <v>0</v>
      </c>
      <c r="AX53" s="503">
        <f t="shared" si="0"/>
        <v>10</v>
      </c>
      <c r="AY53" s="503">
        <f t="shared" si="1"/>
        <v>8</v>
      </c>
      <c r="AZ53" s="503">
        <f t="shared" si="2"/>
        <v>2</v>
      </c>
      <c r="BA53" s="507"/>
      <c r="BD53" s="477"/>
    </row>
    <row r="54" spans="2:56" s="475" customFormat="1" x14ac:dyDescent="0.2">
      <c r="B54" s="478">
        <v>43423.654467592591</v>
      </c>
      <c r="C54" s="479">
        <v>501</v>
      </c>
      <c r="D54" s="480" t="s">
        <v>748</v>
      </c>
      <c r="E54" s="481" t="s">
        <v>56</v>
      </c>
      <c r="F54" s="480" t="s">
        <v>1</v>
      </c>
      <c r="H54" s="532">
        <v>444</v>
      </c>
      <c r="I54" s="535" t="s">
        <v>480</v>
      </c>
      <c r="J54" s="536">
        <v>1</v>
      </c>
      <c r="K54" s="536"/>
      <c r="L54" s="536">
        <v>1</v>
      </c>
      <c r="M54" s="477"/>
      <c r="N54" s="509" t="s">
        <v>7</v>
      </c>
      <c r="O54" s="509">
        <v>506</v>
      </c>
      <c r="P54" s="501" t="s">
        <v>445</v>
      </c>
      <c r="Q54" s="502">
        <v>0</v>
      </c>
      <c r="R54" s="502">
        <v>1</v>
      </c>
      <c r="S54" s="502">
        <v>2</v>
      </c>
      <c r="T54" s="502">
        <v>2</v>
      </c>
      <c r="U54" s="502"/>
      <c r="V54" s="502">
        <v>1</v>
      </c>
      <c r="W54" s="502">
        <v>1</v>
      </c>
      <c r="X54" s="502">
        <v>2</v>
      </c>
      <c r="Y54" s="502">
        <v>0</v>
      </c>
      <c r="Z54" s="502">
        <v>3</v>
      </c>
      <c r="AA54" s="502">
        <v>0</v>
      </c>
      <c r="AB54" s="502">
        <v>0</v>
      </c>
      <c r="AC54" s="502">
        <v>0</v>
      </c>
      <c r="AD54" s="502">
        <v>1</v>
      </c>
      <c r="AE54" s="502">
        <v>0</v>
      </c>
      <c r="AF54" s="502">
        <v>2</v>
      </c>
      <c r="AG54" s="502">
        <v>0</v>
      </c>
      <c r="AH54" s="502">
        <v>1</v>
      </c>
      <c r="AI54" s="502">
        <v>1</v>
      </c>
      <c r="AJ54" s="502"/>
      <c r="AK54" s="502"/>
      <c r="AL54" s="502">
        <v>1</v>
      </c>
      <c r="AM54" s="502">
        <v>0</v>
      </c>
      <c r="AN54" s="502">
        <v>1</v>
      </c>
      <c r="AO54" s="502">
        <v>0</v>
      </c>
      <c r="AP54" s="502">
        <v>1</v>
      </c>
      <c r="AQ54" s="502">
        <v>1</v>
      </c>
      <c r="AR54" s="502">
        <v>0</v>
      </c>
      <c r="AS54" s="502">
        <v>0</v>
      </c>
      <c r="AT54" s="502">
        <v>3</v>
      </c>
      <c r="AU54" s="502">
        <v>0</v>
      </c>
      <c r="AV54" s="502">
        <v>0</v>
      </c>
      <c r="AW54" s="502">
        <v>0</v>
      </c>
      <c r="AX54" s="503">
        <f t="shared" si="0"/>
        <v>12</v>
      </c>
      <c r="AY54" s="503">
        <f t="shared" si="1"/>
        <v>10</v>
      </c>
      <c r="AZ54" s="503">
        <f t="shared" si="2"/>
        <v>2</v>
      </c>
      <c r="BA54" s="507"/>
      <c r="BD54" s="477"/>
    </row>
    <row r="55" spans="2:56" s="475" customFormat="1" x14ac:dyDescent="0.2">
      <c r="B55" s="478">
        <v>43423.66851851852</v>
      </c>
      <c r="C55" s="479">
        <v>516</v>
      </c>
      <c r="D55" s="480" t="s">
        <v>703</v>
      </c>
      <c r="E55" s="481" t="s">
        <v>71</v>
      </c>
      <c r="F55" s="480" t="s">
        <v>1</v>
      </c>
      <c r="H55" s="532">
        <v>126</v>
      </c>
      <c r="I55" s="535" t="s">
        <v>473</v>
      </c>
      <c r="J55" s="536"/>
      <c r="K55" s="536">
        <v>1</v>
      </c>
      <c r="L55" s="536">
        <v>1</v>
      </c>
      <c r="M55" s="477"/>
      <c r="N55" s="509" t="s">
        <v>7</v>
      </c>
      <c r="O55" s="509">
        <v>507</v>
      </c>
      <c r="P55" s="501" t="s">
        <v>467</v>
      </c>
      <c r="Q55" s="502">
        <v>0</v>
      </c>
      <c r="R55" s="502">
        <v>1</v>
      </c>
      <c r="S55" s="502">
        <v>1</v>
      </c>
      <c r="T55" s="502">
        <v>1</v>
      </c>
      <c r="U55" s="502">
        <v>2</v>
      </c>
      <c r="V55" s="502">
        <v>1</v>
      </c>
      <c r="W55" s="502">
        <v>2</v>
      </c>
      <c r="X55" s="502">
        <v>0</v>
      </c>
      <c r="Y55" s="502">
        <v>1</v>
      </c>
      <c r="Z55" s="502">
        <v>0</v>
      </c>
      <c r="AA55" s="502">
        <v>2</v>
      </c>
      <c r="AB55" s="502">
        <v>0</v>
      </c>
      <c r="AC55" s="502">
        <v>0</v>
      </c>
      <c r="AD55" s="502">
        <v>1</v>
      </c>
      <c r="AE55" s="502">
        <v>0</v>
      </c>
      <c r="AF55" s="502">
        <v>1</v>
      </c>
      <c r="AG55" s="502">
        <v>0</v>
      </c>
      <c r="AH55" s="502">
        <v>1</v>
      </c>
      <c r="AI55" s="502">
        <v>0</v>
      </c>
      <c r="AJ55" s="502">
        <v>2</v>
      </c>
      <c r="AK55" s="502">
        <v>0</v>
      </c>
      <c r="AL55" s="502">
        <v>0</v>
      </c>
      <c r="AM55" s="502">
        <v>1</v>
      </c>
      <c r="AN55" s="502">
        <v>1</v>
      </c>
      <c r="AO55" s="502">
        <v>1</v>
      </c>
      <c r="AP55" s="502">
        <v>0</v>
      </c>
      <c r="AQ55" s="502">
        <v>0</v>
      </c>
      <c r="AR55" s="502">
        <v>1</v>
      </c>
      <c r="AS55" s="502">
        <v>0</v>
      </c>
      <c r="AT55" s="502">
        <v>0</v>
      </c>
      <c r="AU55" s="502">
        <v>0</v>
      </c>
      <c r="AV55" s="502">
        <v>2</v>
      </c>
      <c r="AW55" s="502">
        <v>0</v>
      </c>
      <c r="AX55" s="503">
        <f t="shared" si="0"/>
        <v>11</v>
      </c>
      <c r="AY55" s="503">
        <f t="shared" si="1"/>
        <v>9</v>
      </c>
      <c r="AZ55" s="503">
        <f t="shared" si="2"/>
        <v>2</v>
      </c>
      <c r="BA55" s="507"/>
      <c r="BD55" s="477"/>
    </row>
    <row r="56" spans="2:56" s="475" customFormat="1" x14ac:dyDescent="0.2">
      <c r="B56" s="478">
        <v>43423.674930555557</v>
      </c>
      <c r="C56" s="479">
        <v>564</v>
      </c>
      <c r="D56" s="480" t="s">
        <v>736</v>
      </c>
      <c r="E56" s="481" t="s">
        <v>39</v>
      </c>
      <c r="F56" s="480" t="s">
        <v>1</v>
      </c>
      <c r="H56" s="532">
        <v>134</v>
      </c>
      <c r="I56" s="535" t="s">
        <v>756</v>
      </c>
      <c r="J56" s="536"/>
      <c r="K56" s="536">
        <v>1</v>
      </c>
      <c r="L56" s="536">
        <v>1</v>
      </c>
      <c r="M56" s="477"/>
      <c r="N56" s="499" t="s">
        <v>19</v>
      </c>
      <c r="O56" s="500">
        <v>162</v>
      </c>
      <c r="P56" s="501" t="s">
        <v>20</v>
      </c>
      <c r="Q56" s="502">
        <v>0</v>
      </c>
      <c r="R56" s="502">
        <v>2</v>
      </c>
      <c r="S56" s="502">
        <v>1</v>
      </c>
      <c r="T56" s="502">
        <v>0</v>
      </c>
      <c r="U56" s="502">
        <v>1</v>
      </c>
      <c r="V56" s="502">
        <v>2</v>
      </c>
      <c r="W56" s="502">
        <v>2</v>
      </c>
      <c r="X56" s="502">
        <v>0</v>
      </c>
      <c r="Y56" s="502">
        <v>1</v>
      </c>
      <c r="Z56" s="502">
        <v>0</v>
      </c>
      <c r="AA56" s="502">
        <v>1</v>
      </c>
      <c r="AB56" s="502">
        <v>0</v>
      </c>
      <c r="AC56" s="502">
        <v>0</v>
      </c>
      <c r="AD56" s="502">
        <v>2</v>
      </c>
      <c r="AE56" s="502">
        <v>0</v>
      </c>
      <c r="AF56" s="502">
        <v>1</v>
      </c>
      <c r="AG56" s="502">
        <v>0</v>
      </c>
      <c r="AH56" s="502">
        <v>0</v>
      </c>
      <c r="AI56" s="502">
        <v>0</v>
      </c>
      <c r="AJ56" s="502">
        <v>0</v>
      </c>
      <c r="AK56" s="502">
        <v>1</v>
      </c>
      <c r="AL56" s="502">
        <v>2</v>
      </c>
      <c r="AM56" s="502">
        <v>0</v>
      </c>
      <c r="AN56" s="502">
        <v>2</v>
      </c>
      <c r="AO56" s="502">
        <v>0</v>
      </c>
      <c r="AP56" s="502">
        <v>0</v>
      </c>
      <c r="AQ56" s="502">
        <v>0</v>
      </c>
      <c r="AR56" s="502">
        <v>1</v>
      </c>
      <c r="AS56" s="502">
        <v>0</v>
      </c>
      <c r="AT56" s="502">
        <v>0</v>
      </c>
      <c r="AU56" s="502">
        <v>0</v>
      </c>
      <c r="AV56" s="502">
        <v>1</v>
      </c>
      <c r="AW56" s="502">
        <v>0</v>
      </c>
      <c r="AX56" s="503">
        <f t="shared" si="0"/>
        <v>10</v>
      </c>
      <c r="AY56" s="503">
        <f t="shared" si="1"/>
        <v>9</v>
      </c>
      <c r="AZ56" s="503">
        <f t="shared" si="2"/>
        <v>1</v>
      </c>
      <c r="BA56" s="507"/>
      <c r="BD56" s="477"/>
    </row>
    <row r="57" spans="2:56" s="475" customFormat="1" x14ac:dyDescent="0.2">
      <c r="B57" s="478">
        <v>43423.878611111111</v>
      </c>
      <c r="C57" s="479">
        <v>561</v>
      </c>
      <c r="D57" s="480" t="s">
        <v>694</v>
      </c>
      <c r="E57" s="481" t="s">
        <v>7</v>
      </c>
      <c r="F57" s="480" t="s">
        <v>1</v>
      </c>
      <c r="H57" s="532">
        <v>570</v>
      </c>
      <c r="I57" s="535" t="s">
        <v>757</v>
      </c>
      <c r="J57" s="536">
        <v>1</v>
      </c>
      <c r="K57" s="536"/>
      <c r="L57" s="536">
        <v>1</v>
      </c>
      <c r="M57" s="477"/>
      <c r="N57" s="499" t="s">
        <v>39</v>
      </c>
      <c r="O57" s="500">
        <v>188</v>
      </c>
      <c r="P57" s="501" t="s">
        <v>121</v>
      </c>
      <c r="Q57" s="502">
        <v>0</v>
      </c>
      <c r="R57" s="502">
        <v>1</v>
      </c>
      <c r="S57" s="502"/>
      <c r="T57" s="502">
        <v>1</v>
      </c>
      <c r="U57" s="502">
        <v>3</v>
      </c>
      <c r="V57" s="502">
        <v>2</v>
      </c>
      <c r="W57" s="502">
        <v>0</v>
      </c>
      <c r="X57" s="502">
        <v>1</v>
      </c>
      <c r="Y57" s="502">
        <v>1</v>
      </c>
      <c r="Z57" s="502">
        <v>0</v>
      </c>
      <c r="AA57" s="502">
        <v>2</v>
      </c>
      <c r="AB57" s="502">
        <v>0</v>
      </c>
      <c r="AC57" s="502">
        <v>0</v>
      </c>
      <c r="AD57" s="502">
        <v>0</v>
      </c>
      <c r="AE57" s="502">
        <v>1</v>
      </c>
      <c r="AF57" s="502">
        <v>0</v>
      </c>
      <c r="AG57" s="502">
        <v>0</v>
      </c>
      <c r="AH57" s="502">
        <v>0</v>
      </c>
      <c r="AI57" s="502">
        <v>1</v>
      </c>
      <c r="AJ57" s="502">
        <v>1</v>
      </c>
      <c r="AK57" s="502">
        <v>2</v>
      </c>
      <c r="AL57" s="502">
        <v>0</v>
      </c>
      <c r="AM57" s="502">
        <v>2</v>
      </c>
      <c r="AN57" s="502">
        <v>0</v>
      </c>
      <c r="AO57" s="502">
        <v>0</v>
      </c>
      <c r="AP57" s="502">
        <v>0</v>
      </c>
      <c r="AQ57" s="502">
        <v>1</v>
      </c>
      <c r="AR57" s="502">
        <v>0</v>
      </c>
      <c r="AS57" s="502">
        <v>1</v>
      </c>
      <c r="AT57" s="502">
        <v>0</v>
      </c>
      <c r="AU57" s="502">
        <v>0</v>
      </c>
      <c r="AV57" s="502">
        <v>0</v>
      </c>
      <c r="AW57" s="502">
        <v>2</v>
      </c>
      <c r="AX57" s="503">
        <f t="shared" si="0"/>
        <v>11</v>
      </c>
      <c r="AY57" s="503">
        <f t="shared" si="1"/>
        <v>1</v>
      </c>
      <c r="AZ57" s="503">
        <f t="shared" si="2"/>
        <v>10</v>
      </c>
      <c r="BA57" s="507"/>
      <c r="BD57" s="477"/>
    </row>
    <row r="58" spans="2:56" s="475" customFormat="1" x14ac:dyDescent="0.2">
      <c r="B58" s="478">
        <v>43423.888703703706</v>
      </c>
      <c r="C58" s="479">
        <v>562</v>
      </c>
      <c r="D58" s="480" t="s">
        <v>707</v>
      </c>
      <c r="E58" s="481" t="s">
        <v>29</v>
      </c>
      <c r="F58" s="480" t="s">
        <v>1</v>
      </c>
      <c r="H58" s="532">
        <v>162</v>
      </c>
      <c r="I58" s="535" t="s">
        <v>629</v>
      </c>
      <c r="J58" s="536">
        <v>1</v>
      </c>
      <c r="K58" s="536"/>
      <c r="L58" s="536">
        <v>1</v>
      </c>
      <c r="M58" s="477"/>
      <c r="N58" s="509" t="s">
        <v>7</v>
      </c>
      <c r="O58" s="509">
        <v>494</v>
      </c>
      <c r="P58" s="501" t="s">
        <v>415</v>
      </c>
      <c r="Q58" s="502">
        <v>1</v>
      </c>
      <c r="R58" s="502"/>
      <c r="S58" s="502">
        <v>1</v>
      </c>
      <c r="T58" s="502">
        <v>2</v>
      </c>
      <c r="U58" s="502"/>
      <c r="V58" s="502">
        <v>3</v>
      </c>
      <c r="W58" s="502">
        <v>0</v>
      </c>
      <c r="X58" s="502">
        <v>1</v>
      </c>
      <c r="Y58" s="502">
        <v>1</v>
      </c>
      <c r="Z58" s="502">
        <v>1</v>
      </c>
      <c r="AA58" s="502">
        <v>0</v>
      </c>
      <c r="AB58" s="502">
        <v>1</v>
      </c>
      <c r="AC58" s="502">
        <v>0</v>
      </c>
      <c r="AD58" s="502">
        <v>0</v>
      </c>
      <c r="AE58" s="502">
        <v>0</v>
      </c>
      <c r="AF58" s="502">
        <v>1</v>
      </c>
      <c r="AG58" s="502">
        <v>0</v>
      </c>
      <c r="AH58" s="502">
        <v>2</v>
      </c>
      <c r="AI58" s="502">
        <v>0</v>
      </c>
      <c r="AJ58" s="502"/>
      <c r="AK58" s="502"/>
      <c r="AL58" s="502">
        <v>3</v>
      </c>
      <c r="AM58" s="502">
        <v>0</v>
      </c>
      <c r="AN58" s="502">
        <v>0</v>
      </c>
      <c r="AO58" s="502">
        <v>0</v>
      </c>
      <c r="AP58" s="502">
        <v>0</v>
      </c>
      <c r="AQ58" s="502">
        <v>1</v>
      </c>
      <c r="AR58" s="502">
        <v>0</v>
      </c>
      <c r="AS58" s="502">
        <v>1</v>
      </c>
      <c r="AT58" s="502">
        <v>0</v>
      </c>
      <c r="AU58" s="502">
        <v>1</v>
      </c>
      <c r="AV58" s="502">
        <v>0</v>
      </c>
      <c r="AW58" s="502">
        <v>0</v>
      </c>
      <c r="AX58" s="503">
        <f t="shared" si="0"/>
        <v>10</v>
      </c>
      <c r="AY58" s="503">
        <f t="shared" si="1"/>
        <v>7</v>
      </c>
      <c r="AZ58" s="503">
        <f t="shared" si="2"/>
        <v>3</v>
      </c>
      <c r="BA58" s="507"/>
      <c r="BD58" s="477"/>
    </row>
    <row r="59" spans="2:56" s="475" customFormat="1" x14ac:dyDescent="0.2">
      <c r="B59" s="478">
        <v>43423.918229166666</v>
      </c>
      <c r="C59" s="479">
        <v>229</v>
      </c>
      <c r="D59" s="480" t="s">
        <v>651</v>
      </c>
      <c r="E59" s="481" t="s">
        <v>7</v>
      </c>
      <c r="F59" s="480" t="s">
        <v>1</v>
      </c>
      <c r="H59" s="532">
        <v>188</v>
      </c>
      <c r="I59" s="535" t="s">
        <v>380</v>
      </c>
      <c r="J59" s="536"/>
      <c r="K59" s="536">
        <v>2</v>
      </c>
      <c r="L59" s="536">
        <v>2</v>
      </c>
      <c r="M59" s="477"/>
      <c r="N59" s="499" t="s">
        <v>7</v>
      </c>
      <c r="O59" s="509">
        <v>466</v>
      </c>
      <c r="P59" s="501" t="s">
        <v>361</v>
      </c>
      <c r="Q59" s="502">
        <v>0</v>
      </c>
      <c r="R59" s="502">
        <v>1</v>
      </c>
      <c r="S59" s="502">
        <v>3</v>
      </c>
      <c r="T59" s="502">
        <v>0</v>
      </c>
      <c r="U59" s="502"/>
      <c r="V59" s="502">
        <v>3</v>
      </c>
      <c r="W59" s="502">
        <v>1</v>
      </c>
      <c r="X59" s="502">
        <v>0</v>
      </c>
      <c r="Y59" s="502">
        <v>0</v>
      </c>
      <c r="Z59" s="502">
        <v>0</v>
      </c>
      <c r="AA59" s="502">
        <v>0</v>
      </c>
      <c r="AB59" s="502">
        <v>0</v>
      </c>
      <c r="AC59" s="502">
        <v>0</v>
      </c>
      <c r="AD59" s="502">
        <v>1</v>
      </c>
      <c r="AE59" s="502">
        <v>0</v>
      </c>
      <c r="AF59" s="502">
        <v>3</v>
      </c>
      <c r="AG59" s="502">
        <v>0</v>
      </c>
      <c r="AH59" s="502">
        <v>0</v>
      </c>
      <c r="AI59" s="502">
        <v>0</v>
      </c>
      <c r="AJ59" s="502"/>
      <c r="AK59" s="502"/>
      <c r="AL59" s="502">
        <v>3</v>
      </c>
      <c r="AM59" s="502">
        <v>0</v>
      </c>
      <c r="AN59" s="502">
        <v>1</v>
      </c>
      <c r="AO59" s="502">
        <v>0</v>
      </c>
      <c r="AP59" s="502">
        <v>0</v>
      </c>
      <c r="AQ59" s="502">
        <v>0</v>
      </c>
      <c r="AR59" s="502">
        <v>0</v>
      </c>
      <c r="AS59" s="502">
        <v>0</v>
      </c>
      <c r="AT59" s="502">
        <v>0</v>
      </c>
      <c r="AU59" s="502">
        <v>0</v>
      </c>
      <c r="AV59" s="502">
        <v>0</v>
      </c>
      <c r="AW59" s="502">
        <v>0</v>
      </c>
      <c r="AX59" s="503">
        <f t="shared" si="0"/>
        <v>8</v>
      </c>
      <c r="AY59" s="503">
        <f t="shared" si="1"/>
        <v>8</v>
      </c>
      <c r="AZ59" s="503">
        <f t="shared" si="2"/>
        <v>0</v>
      </c>
      <c r="BA59" s="507"/>
      <c r="BD59" s="477"/>
    </row>
    <row r="60" spans="2:56" s="475" customFormat="1" ht="25.5" x14ac:dyDescent="0.2">
      <c r="B60" s="478">
        <v>43423.966134259259</v>
      </c>
      <c r="C60" s="479">
        <v>566</v>
      </c>
      <c r="D60" s="480" t="s">
        <v>755</v>
      </c>
      <c r="E60" s="481" t="s">
        <v>7</v>
      </c>
      <c r="F60" s="480" t="s">
        <v>1</v>
      </c>
      <c r="H60" s="532">
        <v>201</v>
      </c>
      <c r="I60" s="535" t="s">
        <v>758</v>
      </c>
      <c r="J60" s="536"/>
      <c r="K60" s="536">
        <v>1</v>
      </c>
      <c r="L60" s="536">
        <v>1</v>
      </c>
      <c r="M60" s="477"/>
      <c r="N60" s="509" t="s">
        <v>7</v>
      </c>
      <c r="O60" s="509">
        <v>253</v>
      </c>
      <c r="P60" s="501" t="s">
        <v>152</v>
      </c>
      <c r="Q60" s="502">
        <v>2</v>
      </c>
      <c r="R60" s="502">
        <v>1</v>
      </c>
      <c r="S60" s="502">
        <v>1</v>
      </c>
      <c r="T60" s="502">
        <v>1</v>
      </c>
      <c r="U60" s="502">
        <v>1</v>
      </c>
      <c r="V60" s="502"/>
      <c r="W60" s="502">
        <v>0</v>
      </c>
      <c r="X60" s="502">
        <v>1</v>
      </c>
      <c r="Y60" s="502">
        <v>1</v>
      </c>
      <c r="Z60" s="502">
        <v>2</v>
      </c>
      <c r="AA60" s="502">
        <v>1</v>
      </c>
      <c r="AB60" s="502">
        <v>0</v>
      </c>
      <c r="AC60" s="502">
        <v>2</v>
      </c>
      <c r="AD60" s="502">
        <v>0</v>
      </c>
      <c r="AE60" s="502">
        <v>1</v>
      </c>
      <c r="AF60" s="502">
        <v>0</v>
      </c>
      <c r="AG60" s="502">
        <v>1</v>
      </c>
      <c r="AH60" s="502">
        <v>1</v>
      </c>
      <c r="AI60" s="502">
        <v>0</v>
      </c>
      <c r="AJ60" s="502">
        <v>0</v>
      </c>
      <c r="AK60" s="502">
        <v>1</v>
      </c>
      <c r="AL60" s="502"/>
      <c r="AM60" s="502"/>
      <c r="AN60" s="502">
        <v>0</v>
      </c>
      <c r="AO60" s="502">
        <v>0</v>
      </c>
      <c r="AP60" s="502">
        <v>1</v>
      </c>
      <c r="AQ60" s="502">
        <v>0</v>
      </c>
      <c r="AR60" s="502">
        <v>0</v>
      </c>
      <c r="AS60" s="502">
        <v>1</v>
      </c>
      <c r="AT60" s="502">
        <v>0</v>
      </c>
      <c r="AU60" s="502">
        <v>2</v>
      </c>
      <c r="AV60" s="502">
        <v>0</v>
      </c>
      <c r="AW60" s="502">
        <v>1</v>
      </c>
      <c r="AX60" s="503">
        <f t="shared" si="0"/>
        <v>11</v>
      </c>
      <c r="AY60" s="503">
        <f t="shared" si="1"/>
        <v>2</v>
      </c>
      <c r="AZ60" s="503">
        <f t="shared" si="2"/>
        <v>9</v>
      </c>
      <c r="BA60" s="507"/>
      <c r="BD60" s="477"/>
    </row>
    <row r="61" spans="2:56" s="475" customFormat="1" ht="25.5" x14ac:dyDescent="0.2">
      <c r="B61" s="478">
        <v>43424.785752314812</v>
      </c>
      <c r="C61" s="479">
        <v>566</v>
      </c>
      <c r="D61" s="480" t="s">
        <v>755</v>
      </c>
      <c r="E61" s="481" t="s">
        <v>7</v>
      </c>
      <c r="F61" s="480" t="s">
        <v>2</v>
      </c>
      <c r="H61" s="532">
        <v>186</v>
      </c>
      <c r="I61" s="535" t="s">
        <v>712</v>
      </c>
      <c r="J61" s="536">
        <v>1</v>
      </c>
      <c r="K61" s="536">
        <v>2</v>
      </c>
      <c r="L61" s="536">
        <v>3</v>
      </c>
      <c r="M61" s="477"/>
      <c r="N61" s="499" t="s">
        <v>39</v>
      </c>
      <c r="O61" s="509">
        <v>385</v>
      </c>
      <c r="P61" s="501" t="s">
        <v>62</v>
      </c>
      <c r="Q61" s="502">
        <v>1</v>
      </c>
      <c r="R61" s="502"/>
      <c r="S61" s="502">
        <v>1</v>
      </c>
      <c r="T61" s="502">
        <v>2</v>
      </c>
      <c r="U61" s="502">
        <v>1</v>
      </c>
      <c r="V61" s="502"/>
      <c r="W61" s="502">
        <v>0</v>
      </c>
      <c r="X61" s="502">
        <v>1</v>
      </c>
      <c r="Y61" s="502">
        <v>2</v>
      </c>
      <c r="Z61" s="502">
        <v>1</v>
      </c>
      <c r="AA61" s="502">
        <v>0</v>
      </c>
      <c r="AB61" s="502">
        <v>0</v>
      </c>
      <c r="AC61" s="502">
        <v>1</v>
      </c>
      <c r="AD61" s="502">
        <v>0</v>
      </c>
      <c r="AE61" s="502">
        <v>0</v>
      </c>
      <c r="AF61" s="502">
        <v>1</v>
      </c>
      <c r="AG61" s="502">
        <v>0</v>
      </c>
      <c r="AH61" s="502">
        <v>1</v>
      </c>
      <c r="AI61" s="502">
        <v>1</v>
      </c>
      <c r="AJ61" s="502">
        <v>1</v>
      </c>
      <c r="AK61" s="502">
        <v>0</v>
      </c>
      <c r="AL61" s="502"/>
      <c r="AM61" s="502"/>
      <c r="AN61" s="502">
        <v>0</v>
      </c>
      <c r="AO61" s="502">
        <v>0</v>
      </c>
      <c r="AP61" s="502">
        <v>0</v>
      </c>
      <c r="AQ61" s="502">
        <v>1</v>
      </c>
      <c r="AR61" s="502">
        <v>0</v>
      </c>
      <c r="AS61" s="502">
        <v>2</v>
      </c>
      <c r="AT61" s="502">
        <v>1</v>
      </c>
      <c r="AU61" s="502">
        <v>0</v>
      </c>
      <c r="AV61" s="502">
        <v>0</v>
      </c>
      <c r="AW61" s="502">
        <v>0</v>
      </c>
      <c r="AX61" s="503">
        <f t="shared" si="0"/>
        <v>9</v>
      </c>
      <c r="AY61" s="503">
        <f t="shared" si="1"/>
        <v>4</v>
      </c>
      <c r="AZ61" s="503">
        <f t="shared" si="2"/>
        <v>5</v>
      </c>
      <c r="BA61" s="507"/>
      <c r="BD61" s="477"/>
    </row>
    <row r="62" spans="2:56" s="475" customFormat="1" x14ac:dyDescent="0.2">
      <c r="B62" s="478">
        <v>43425.730509259258</v>
      </c>
      <c r="C62" s="479">
        <v>157</v>
      </c>
      <c r="D62" s="480" t="s">
        <v>630</v>
      </c>
      <c r="E62" s="481" t="s">
        <v>7</v>
      </c>
      <c r="F62" s="480" t="s">
        <v>1</v>
      </c>
      <c r="H62" s="532">
        <v>127</v>
      </c>
      <c r="I62" s="535" t="s">
        <v>759</v>
      </c>
      <c r="J62" s="536"/>
      <c r="K62" s="536">
        <v>1</v>
      </c>
      <c r="L62" s="536">
        <v>1</v>
      </c>
      <c r="M62" s="477"/>
      <c r="N62" s="499" t="s">
        <v>29</v>
      </c>
      <c r="O62" s="500">
        <v>309</v>
      </c>
      <c r="P62" s="501" t="s">
        <v>79</v>
      </c>
      <c r="Q62" s="502">
        <v>0</v>
      </c>
      <c r="R62" s="502">
        <v>1</v>
      </c>
      <c r="S62" s="502">
        <v>1</v>
      </c>
      <c r="T62" s="502">
        <v>1</v>
      </c>
      <c r="U62" s="502">
        <v>1</v>
      </c>
      <c r="V62" s="502"/>
      <c r="W62" s="502">
        <v>0</v>
      </c>
      <c r="X62" s="502">
        <v>1</v>
      </c>
      <c r="Y62" s="502">
        <v>3</v>
      </c>
      <c r="Z62" s="502">
        <v>0</v>
      </c>
      <c r="AA62" s="502">
        <v>0</v>
      </c>
      <c r="AB62" s="502">
        <v>0</v>
      </c>
      <c r="AC62" s="502">
        <v>0</v>
      </c>
      <c r="AD62" s="502">
        <v>0</v>
      </c>
      <c r="AE62" s="502">
        <v>1</v>
      </c>
      <c r="AF62" s="502">
        <v>0</v>
      </c>
      <c r="AG62" s="502">
        <v>1</v>
      </c>
      <c r="AH62" s="502">
        <v>0</v>
      </c>
      <c r="AI62" s="502">
        <v>1</v>
      </c>
      <c r="AJ62" s="502">
        <v>0</v>
      </c>
      <c r="AK62" s="502">
        <v>1</v>
      </c>
      <c r="AL62" s="502"/>
      <c r="AM62" s="502"/>
      <c r="AN62" s="502">
        <v>0</v>
      </c>
      <c r="AO62" s="502">
        <v>0</v>
      </c>
      <c r="AP62" s="502">
        <v>0</v>
      </c>
      <c r="AQ62" s="502">
        <v>1</v>
      </c>
      <c r="AR62" s="502">
        <v>0</v>
      </c>
      <c r="AS62" s="502">
        <v>3</v>
      </c>
      <c r="AT62" s="502">
        <v>0</v>
      </c>
      <c r="AU62" s="502">
        <v>0</v>
      </c>
      <c r="AV62" s="502">
        <v>0</v>
      </c>
      <c r="AW62" s="502">
        <v>0</v>
      </c>
      <c r="AX62" s="503">
        <f t="shared" si="0"/>
        <v>8</v>
      </c>
      <c r="AY62" s="503">
        <f t="shared" si="1"/>
        <v>0</v>
      </c>
      <c r="AZ62" s="503">
        <f t="shared" si="2"/>
        <v>8</v>
      </c>
      <c r="BA62" s="507"/>
      <c r="BD62" s="477"/>
    </row>
    <row r="63" spans="2:56" s="475" customFormat="1" x14ac:dyDescent="0.2">
      <c r="B63" s="478">
        <v>43425.841724537036</v>
      </c>
      <c r="C63" s="479">
        <v>378</v>
      </c>
      <c r="D63" s="480" t="s">
        <v>638</v>
      </c>
      <c r="E63" s="481" t="s">
        <v>7</v>
      </c>
      <c r="F63" s="480" t="s">
        <v>1</v>
      </c>
      <c r="H63" s="532">
        <v>163</v>
      </c>
      <c r="I63" s="535" t="s">
        <v>372</v>
      </c>
      <c r="J63" s="536">
        <v>2</v>
      </c>
      <c r="K63" s="536">
        <v>2</v>
      </c>
      <c r="L63" s="536">
        <v>4</v>
      </c>
      <c r="M63" s="477"/>
      <c r="N63" s="509" t="s">
        <v>7</v>
      </c>
      <c r="O63" s="509">
        <v>504</v>
      </c>
      <c r="P63" s="501" t="s">
        <v>469</v>
      </c>
      <c r="Q63" s="502">
        <v>0</v>
      </c>
      <c r="R63" s="502">
        <v>3</v>
      </c>
      <c r="S63" s="502">
        <v>1</v>
      </c>
      <c r="T63" s="502">
        <v>0</v>
      </c>
      <c r="U63" s="502"/>
      <c r="V63" s="502">
        <v>3</v>
      </c>
      <c r="W63" s="502">
        <v>0</v>
      </c>
      <c r="X63" s="502">
        <v>0</v>
      </c>
      <c r="Y63" s="502">
        <v>0</v>
      </c>
      <c r="Z63" s="502">
        <v>0</v>
      </c>
      <c r="AA63" s="502">
        <v>1</v>
      </c>
      <c r="AB63" s="502">
        <v>0</v>
      </c>
      <c r="AC63" s="502">
        <v>0</v>
      </c>
      <c r="AD63" s="502">
        <v>2</v>
      </c>
      <c r="AE63" s="502">
        <v>1</v>
      </c>
      <c r="AF63" s="502">
        <v>1</v>
      </c>
      <c r="AG63" s="502">
        <v>0</v>
      </c>
      <c r="AH63" s="502">
        <v>0</v>
      </c>
      <c r="AI63" s="502">
        <v>0</v>
      </c>
      <c r="AJ63" s="502"/>
      <c r="AK63" s="502"/>
      <c r="AL63" s="502">
        <v>3</v>
      </c>
      <c r="AM63" s="502">
        <v>0</v>
      </c>
      <c r="AN63" s="502">
        <v>0</v>
      </c>
      <c r="AO63" s="502">
        <v>0</v>
      </c>
      <c r="AP63" s="502">
        <v>0</v>
      </c>
      <c r="AQ63" s="502">
        <v>0</v>
      </c>
      <c r="AR63" s="502">
        <v>0</v>
      </c>
      <c r="AS63" s="502">
        <v>0</v>
      </c>
      <c r="AT63" s="502">
        <v>0</v>
      </c>
      <c r="AU63" s="502">
        <v>0</v>
      </c>
      <c r="AV63" s="502">
        <v>1</v>
      </c>
      <c r="AW63" s="502">
        <v>0</v>
      </c>
      <c r="AX63" s="503">
        <f t="shared" si="0"/>
        <v>8</v>
      </c>
      <c r="AY63" s="503">
        <f t="shared" si="1"/>
        <v>7</v>
      </c>
      <c r="AZ63" s="503">
        <f t="shared" si="2"/>
        <v>1</v>
      </c>
      <c r="BA63" s="507"/>
      <c r="BD63" s="477"/>
    </row>
    <row r="64" spans="2:56" s="475" customFormat="1" x14ac:dyDescent="0.2">
      <c r="B64" s="478">
        <v>43426.027569444443</v>
      </c>
      <c r="C64" s="479">
        <v>458</v>
      </c>
      <c r="D64" s="480" t="s">
        <v>628</v>
      </c>
      <c r="E64" s="481" t="s">
        <v>343</v>
      </c>
      <c r="F64" s="480" t="s">
        <v>2</v>
      </c>
      <c r="H64" s="532">
        <v>158</v>
      </c>
      <c r="I64" s="535" t="s">
        <v>388</v>
      </c>
      <c r="J64" s="536"/>
      <c r="K64" s="536">
        <v>1</v>
      </c>
      <c r="L64" s="536">
        <v>1</v>
      </c>
      <c r="M64" s="477"/>
      <c r="N64" s="499" t="s">
        <v>7</v>
      </c>
      <c r="O64" s="500">
        <v>168</v>
      </c>
      <c r="P64" s="501" t="s">
        <v>24</v>
      </c>
      <c r="Q64" s="502">
        <v>1</v>
      </c>
      <c r="R64" s="502">
        <v>1</v>
      </c>
      <c r="S64" s="502">
        <v>1</v>
      </c>
      <c r="T64" s="502">
        <v>2</v>
      </c>
      <c r="U64" s="502">
        <v>1</v>
      </c>
      <c r="V64" s="502"/>
      <c r="W64" s="502">
        <v>0</v>
      </c>
      <c r="X64" s="502">
        <v>0</v>
      </c>
      <c r="Y64" s="502">
        <v>1</v>
      </c>
      <c r="Z64" s="502">
        <v>2</v>
      </c>
      <c r="AA64" s="502">
        <v>1</v>
      </c>
      <c r="AB64" s="502">
        <v>0</v>
      </c>
      <c r="AC64" s="502">
        <v>1</v>
      </c>
      <c r="AD64" s="502">
        <v>0</v>
      </c>
      <c r="AE64" s="502">
        <v>1</v>
      </c>
      <c r="AF64" s="502">
        <v>0</v>
      </c>
      <c r="AG64" s="502">
        <v>1</v>
      </c>
      <c r="AH64" s="502">
        <v>0</v>
      </c>
      <c r="AI64" s="502">
        <v>2</v>
      </c>
      <c r="AJ64" s="502">
        <v>0</v>
      </c>
      <c r="AK64" s="502">
        <v>1</v>
      </c>
      <c r="AL64" s="502"/>
      <c r="AM64" s="502"/>
      <c r="AN64" s="502">
        <v>0</v>
      </c>
      <c r="AO64" s="502">
        <v>0</v>
      </c>
      <c r="AP64" s="502">
        <v>0</v>
      </c>
      <c r="AQ64" s="502">
        <v>0</v>
      </c>
      <c r="AR64" s="502">
        <v>0</v>
      </c>
      <c r="AS64" s="502">
        <v>1</v>
      </c>
      <c r="AT64" s="502">
        <v>0</v>
      </c>
      <c r="AU64" s="502">
        <v>2</v>
      </c>
      <c r="AV64" s="502">
        <v>0</v>
      </c>
      <c r="AW64" s="502">
        <v>1</v>
      </c>
      <c r="AX64" s="503">
        <f t="shared" si="0"/>
        <v>10</v>
      </c>
      <c r="AY64" s="503">
        <f t="shared" si="1"/>
        <v>0</v>
      </c>
      <c r="AZ64" s="503">
        <f t="shared" si="2"/>
        <v>10</v>
      </c>
      <c r="BA64" s="507"/>
      <c r="BD64" s="477"/>
    </row>
    <row r="65" spans="2:56" s="475" customFormat="1" x14ac:dyDescent="0.2">
      <c r="B65" s="478">
        <v>43426.603472222225</v>
      </c>
      <c r="C65" s="479">
        <v>184</v>
      </c>
      <c r="D65" s="480" t="s">
        <v>699</v>
      </c>
      <c r="E65" s="481" t="s">
        <v>41</v>
      </c>
      <c r="F65" s="480" t="s">
        <v>1</v>
      </c>
      <c r="H65" s="532">
        <v>519</v>
      </c>
      <c r="I65" s="535" t="s">
        <v>760</v>
      </c>
      <c r="J65" s="536">
        <v>1</v>
      </c>
      <c r="K65" s="536"/>
      <c r="L65" s="536">
        <v>1</v>
      </c>
      <c r="M65" s="477"/>
      <c r="N65" s="509" t="s">
        <v>7</v>
      </c>
      <c r="O65" s="509">
        <v>454</v>
      </c>
      <c r="P65" s="509" t="s">
        <v>324</v>
      </c>
      <c r="Q65" s="502">
        <v>1</v>
      </c>
      <c r="R65" s="502">
        <v>1</v>
      </c>
      <c r="S65" s="502"/>
      <c r="T65" s="502">
        <v>1</v>
      </c>
      <c r="U65" s="502">
        <v>1</v>
      </c>
      <c r="V65" s="502"/>
      <c r="W65" s="502">
        <v>0</v>
      </c>
      <c r="X65" s="502">
        <v>2</v>
      </c>
      <c r="Y65" s="502">
        <v>1</v>
      </c>
      <c r="Z65" s="502">
        <v>1</v>
      </c>
      <c r="AA65" s="502">
        <v>1</v>
      </c>
      <c r="AB65" s="502">
        <v>0</v>
      </c>
      <c r="AC65" s="502">
        <v>1</v>
      </c>
      <c r="AD65" s="502">
        <v>0</v>
      </c>
      <c r="AE65" s="502">
        <v>1</v>
      </c>
      <c r="AF65" s="502">
        <v>0</v>
      </c>
      <c r="AG65" s="502">
        <v>0</v>
      </c>
      <c r="AH65" s="502">
        <v>0</v>
      </c>
      <c r="AI65" s="502">
        <v>1</v>
      </c>
      <c r="AJ65" s="502">
        <v>0</v>
      </c>
      <c r="AK65" s="502">
        <v>1</v>
      </c>
      <c r="AL65" s="502"/>
      <c r="AM65" s="502"/>
      <c r="AN65" s="502">
        <v>0</v>
      </c>
      <c r="AO65" s="502">
        <v>0</v>
      </c>
      <c r="AP65" s="502">
        <v>1</v>
      </c>
      <c r="AQ65" s="502">
        <v>1</v>
      </c>
      <c r="AR65" s="502">
        <v>0</v>
      </c>
      <c r="AS65" s="502">
        <v>1</v>
      </c>
      <c r="AT65" s="502">
        <v>0</v>
      </c>
      <c r="AU65" s="502">
        <v>1</v>
      </c>
      <c r="AV65" s="502">
        <v>0</v>
      </c>
      <c r="AW65" s="502">
        <v>1</v>
      </c>
      <c r="AX65" s="503">
        <f t="shared" si="0"/>
        <v>9</v>
      </c>
      <c r="AY65" s="503">
        <f t="shared" si="1"/>
        <v>1</v>
      </c>
      <c r="AZ65" s="503">
        <f t="shared" si="2"/>
        <v>8</v>
      </c>
      <c r="BA65" s="507"/>
      <c r="BD65" s="477"/>
    </row>
    <row r="66" spans="2:56" s="475" customFormat="1" x14ac:dyDescent="0.2">
      <c r="B66" s="478">
        <v>43426.802569444444</v>
      </c>
      <c r="C66" s="479">
        <v>163</v>
      </c>
      <c r="D66" s="480" t="s">
        <v>372</v>
      </c>
      <c r="E66" s="481" t="s">
        <v>7</v>
      </c>
      <c r="F66" s="480" t="s">
        <v>1</v>
      </c>
      <c r="H66" s="532">
        <v>143</v>
      </c>
      <c r="I66" s="535" t="s">
        <v>704</v>
      </c>
      <c r="J66" s="536">
        <v>4</v>
      </c>
      <c r="K66" s="536"/>
      <c r="L66" s="536">
        <v>4</v>
      </c>
      <c r="M66" s="477"/>
      <c r="N66" s="509" t="s">
        <v>75</v>
      </c>
      <c r="O66" s="509">
        <v>201</v>
      </c>
      <c r="P66" s="501" t="s">
        <v>177</v>
      </c>
      <c r="Q66" s="502">
        <v>1</v>
      </c>
      <c r="R66" s="502">
        <v>1</v>
      </c>
      <c r="S66" s="502"/>
      <c r="T66" s="502">
        <v>1</v>
      </c>
      <c r="U66" s="502">
        <v>1</v>
      </c>
      <c r="V66" s="502">
        <v>1</v>
      </c>
      <c r="W66" s="502">
        <v>1</v>
      </c>
      <c r="X66" s="502">
        <v>0</v>
      </c>
      <c r="Y66" s="502">
        <v>0</v>
      </c>
      <c r="Z66" s="502">
        <v>0</v>
      </c>
      <c r="AA66" s="502">
        <v>1</v>
      </c>
      <c r="AB66" s="502">
        <v>0</v>
      </c>
      <c r="AC66" s="502">
        <v>1</v>
      </c>
      <c r="AD66" s="502">
        <v>0</v>
      </c>
      <c r="AE66" s="502">
        <v>1</v>
      </c>
      <c r="AF66" s="502">
        <v>0</v>
      </c>
      <c r="AG66" s="502">
        <v>0</v>
      </c>
      <c r="AH66" s="502">
        <v>1</v>
      </c>
      <c r="AI66" s="502">
        <v>0</v>
      </c>
      <c r="AJ66" s="502">
        <v>0</v>
      </c>
      <c r="AK66" s="502">
        <v>1</v>
      </c>
      <c r="AL66" s="502">
        <v>0</v>
      </c>
      <c r="AM66" s="502">
        <v>1</v>
      </c>
      <c r="AN66" s="502">
        <v>0</v>
      </c>
      <c r="AO66" s="502">
        <v>1</v>
      </c>
      <c r="AP66" s="502">
        <v>0</v>
      </c>
      <c r="AQ66" s="502">
        <v>0</v>
      </c>
      <c r="AR66" s="502">
        <v>0</v>
      </c>
      <c r="AS66" s="502">
        <v>0</v>
      </c>
      <c r="AT66" s="502">
        <v>0</v>
      </c>
      <c r="AU66" s="502">
        <v>0</v>
      </c>
      <c r="AV66" s="502">
        <v>0</v>
      </c>
      <c r="AW66" s="502">
        <v>1</v>
      </c>
      <c r="AX66" s="503">
        <f t="shared" si="0"/>
        <v>7</v>
      </c>
      <c r="AY66" s="503">
        <f t="shared" si="1"/>
        <v>1</v>
      </c>
      <c r="AZ66" s="503">
        <f t="shared" si="2"/>
        <v>6</v>
      </c>
      <c r="BA66" s="507"/>
      <c r="BD66" s="477"/>
    </row>
    <row r="67" spans="2:56" s="475" customFormat="1" x14ac:dyDescent="0.2">
      <c r="B67" s="478">
        <v>43426.803194444445</v>
      </c>
      <c r="C67" s="479">
        <v>163</v>
      </c>
      <c r="D67" s="480" t="s">
        <v>372</v>
      </c>
      <c r="E67" s="481" t="s">
        <v>7</v>
      </c>
      <c r="F67" s="480" t="s">
        <v>2</v>
      </c>
      <c r="H67" s="532">
        <v>115</v>
      </c>
      <c r="I67" s="535" t="s">
        <v>709</v>
      </c>
      <c r="J67" s="536"/>
      <c r="K67" s="536">
        <v>2</v>
      </c>
      <c r="L67" s="536">
        <v>2</v>
      </c>
      <c r="M67" s="477"/>
      <c r="N67" s="509" t="s">
        <v>17</v>
      </c>
      <c r="O67" s="509">
        <v>470</v>
      </c>
      <c r="P67" s="501" t="s">
        <v>416</v>
      </c>
      <c r="Q67" s="502">
        <v>0</v>
      </c>
      <c r="R67" s="502">
        <v>1</v>
      </c>
      <c r="S67" s="502">
        <v>1</v>
      </c>
      <c r="T67" s="502">
        <v>1</v>
      </c>
      <c r="U67" s="502">
        <v>2</v>
      </c>
      <c r="V67" s="502"/>
      <c r="W67" s="502">
        <v>0</v>
      </c>
      <c r="X67" s="502">
        <v>1</v>
      </c>
      <c r="Y67" s="502">
        <v>0</v>
      </c>
      <c r="Z67" s="502">
        <v>1</v>
      </c>
      <c r="AA67" s="502">
        <v>0</v>
      </c>
      <c r="AB67" s="502">
        <v>0</v>
      </c>
      <c r="AC67" s="502">
        <v>0</v>
      </c>
      <c r="AD67" s="502">
        <v>1</v>
      </c>
      <c r="AE67" s="502">
        <v>0</v>
      </c>
      <c r="AF67" s="502">
        <v>0</v>
      </c>
      <c r="AG67" s="502">
        <v>1</v>
      </c>
      <c r="AH67" s="502">
        <v>1</v>
      </c>
      <c r="AI67" s="502">
        <v>0</v>
      </c>
      <c r="AJ67" s="502">
        <v>0</v>
      </c>
      <c r="AK67" s="502">
        <v>2</v>
      </c>
      <c r="AL67" s="502"/>
      <c r="AM67" s="502"/>
      <c r="AN67" s="502">
        <v>0</v>
      </c>
      <c r="AO67" s="502">
        <v>0</v>
      </c>
      <c r="AP67" s="502">
        <v>0</v>
      </c>
      <c r="AQ67" s="502">
        <v>1</v>
      </c>
      <c r="AR67" s="502">
        <v>0</v>
      </c>
      <c r="AS67" s="502">
        <v>0</v>
      </c>
      <c r="AT67" s="502">
        <v>1</v>
      </c>
      <c r="AU67" s="502">
        <v>0</v>
      </c>
      <c r="AV67" s="502">
        <v>0</v>
      </c>
      <c r="AW67" s="502">
        <v>0</v>
      </c>
      <c r="AX67" s="503">
        <f t="shared" si="0"/>
        <v>7</v>
      </c>
      <c r="AY67" s="503">
        <f t="shared" si="1"/>
        <v>3</v>
      </c>
      <c r="AZ67" s="503">
        <f t="shared" si="2"/>
        <v>4</v>
      </c>
      <c r="BA67" s="507"/>
      <c r="BD67" s="477"/>
    </row>
    <row r="68" spans="2:56" s="475" customFormat="1" x14ac:dyDescent="0.2">
      <c r="B68" s="478">
        <v>43426.821087962962</v>
      </c>
      <c r="C68" s="479">
        <v>163</v>
      </c>
      <c r="D68" s="480" t="s">
        <v>372</v>
      </c>
      <c r="E68" s="481" t="s">
        <v>7</v>
      </c>
      <c r="F68" s="480" t="s">
        <v>2</v>
      </c>
      <c r="H68" s="532">
        <v>390</v>
      </c>
      <c r="I68" s="535" t="s">
        <v>371</v>
      </c>
      <c r="J68" s="536"/>
      <c r="K68" s="536">
        <v>1</v>
      </c>
      <c r="L68" s="536">
        <v>1</v>
      </c>
      <c r="M68" s="477"/>
      <c r="N68" s="499" t="s">
        <v>7</v>
      </c>
      <c r="O68" s="500">
        <v>186</v>
      </c>
      <c r="P68" s="501" t="s">
        <v>33</v>
      </c>
      <c r="Q68" s="502">
        <v>0</v>
      </c>
      <c r="R68" s="502"/>
      <c r="S68" s="502"/>
      <c r="T68" s="502">
        <v>2</v>
      </c>
      <c r="U68" s="502">
        <v>3</v>
      </c>
      <c r="V68" s="502"/>
      <c r="W68" s="502">
        <v>0</v>
      </c>
      <c r="X68" s="502">
        <v>0</v>
      </c>
      <c r="Y68" s="502">
        <v>1</v>
      </c>
      <c r="Z68" s="502">
        <v>0</v>
      </c>
      <c r="AA68" s="502">
        <v>3</v>
      </c>
      <c r="AB68" s="502">
        <v>0</v>
      </c>
      <c r="AC68" s="502">
        <v>0</v>
      </c>
      <c r="AD68" s="502">
        <v>0</v>
      </c>
      <c r="AE68" s="502">
        <v>0</v>
      </c>
      <c r="AF68" s="502">
        <v>0</v>
      </c>
      <c r="AG68" s="502">
        <v>0</v>
      </c>
      <c r="AH68" s="502">
        <v>1</v>
      </c>
      <c r="AI68" s="502">
        <v>1</v>
      </c>
      <c r="AJ68" s="502">
        <v>0</v>
      </c>
      <c r="AK68" s="502">
        <v>3</v>
      </c>
      <c r="AL68" s="502"/>
      <c r="AM68" s="502"/>
      <c r="AN68" s="502">
        <v>0</v>
      </c>
      <c r="AO68" s="502">
        <v>0</v>
      </c>
      <c r="AP68" s="502">
        <v>0</v>
      </c>
      <c r="AQ68" s="502">
        <v>0</v>
      </c>
      <c r="AR68" s="502">
        <v>0</v>
      </c>
      <c r="AS68" s="502">
        <v>1</v>
      </c>
      <c r="AT68" s="502">
        <v>0</v>
      </c>
      <c r="AU68" s="502">
        <v>0</v>
      </c>
      <c r="AV68" s="502">
        <v>1</v>
      </c>
      <c r="AW68" s="502">
        <v>2</v>
      </c>
      <c r="AX68" s="503">
        <f t="shared" si="0"/>
        <v>9</v>
      </c>
      <c r="AY68" s="503">
        <f t="shared" si="1"/>
        <v>2</v>
      </c>
      <c r="AZ68" s="503">
        <f t="shared" si="2"/>
        <v>7</v>
      </c>
      <c r="BA68" s="507"/>
      <c r="BD68" s="477"/>
    </row>
    <row r="69" spans="2:56" s="475" customFormat="1" x14ac:dyDescent="0.2">
      <c r="B69" s="478">
        <v>43426.822060185186</v>
      </c>
      <c r="C69" s="479">
        <v>163</v>
      </c>
      <c r="D69" s="480" t="s">
        <v>372</v>
      </c>
      <c r="E69" s="481" t="s">
        <v>7</v>
      </c>
      <c r="F69" s="480" t="s">
        <v>1</v>
      </c>
      <c r="H69" s="532">
        <v>248</v>
      </c>
      <c r="I69" s="535" t="s">
        <v>642</v>
      </c>
      <c r="J69" s="536"/>
      <c r="K69" s="536">
        <v>2</v>
      </c>
      <c r="L69" s="536">
        <v>2</v>
      </c>
      <c r="M69" s="477"/>
      <c r="N69" s="509" t="s">
        <v>7</v>
      </c>
      <c r="O69" s="509">
        <v>251</v>
      </c>
      <c r="P69" s="501" t="s">
        <v>25</v>
      </c>
      <c r="Q69" s="502">
        <v>0</v>
      </c>
      <c r="R69" s="502">
        <v>1</v>
      </c>
      <c r="S69" s="502">
        <v>3</v>
      </c>
      <c r="T69" s="502">
        <v>0</v>
      </c>
      <c r="U69" s="502"/>
      <c r="V69" s="502"/>
      <c r="W69" s="502">
        <v>0</v>
      </c>
      <c r="X69" s="502">
        <v>1</v>
      </c>
      <c r="Y69" s="502">
        <v>1</v>
      </c>
      <c r="Z69" s="502">
        <v>3</v>
      </c>
      <c r="AA69" s="502">
        <v>2</v>
      </c>
      <c r="AB69" s="502">
        <v>0</v>
      </c>
      <c r="AC69" s="502">
        <v>0</v>
      </c>
      <c r="AD69" s="502">
        <v>0</v>
      </c>
      <c r="AE69" s="502">
        <v>1</v>
      </c>
      <c r="AF69" s="502">
        <v>1</v>
      </c>
      <c r="AG69" s="502">
        <v>2</v>
      </c>
      <c r="AH69" s="502">
        <v>0</v>
      </c>
      <c r="AI69" s="502">
        <v>0</v>
      </c>
      <c r="AJ69" s="502"/>
      <c r="AK69" s="502"/>
      <c r="AL69" s="502"/>
      <c r="AM69" s="502"/>
      <c r="AN69" s="502">
        <v>0</v>
      </c>
      <c r="AO69" s="502">
        <v>0</v>
      </c>
      <c r="AP69" s="502">
        <v>1</v>
      </c>
      <c r="AQ69" s="502">
        <v>0</v>
      </c>
      <c r="AR69" s="502">
        <v>0</v>
      </c>
      <c r="AS69" s="502">
        <v>1</v>
      </c>
      <c r="AT69" s="502">
        <v>1</v>
      </c>
      <c r="AU69" s="502">
        <v>2</v>
      </c>
      <c r="AV69" s="502">
        <v>0</v>
      </c>
      <c r="AW69" s="502">
        <v>2</v>
      </c>
      <c r="AX69" s="503">
        <f t="shared" si="0"/>
        <v>11</v>
      </c>
      <c r="AY69" s="503">
        <f t="shared" si="1"/>
        <v>3</v>
      </c>
      <c r="AZ69" s="503">
        <f t="shared" si="2"/>
        <v>8</v>
      </c>
      <c r="BA69" s="507"/>
      <c r="BD69" s="477"/>
    </row>
    <row r="70" spans="2:56" s="475" customFormat="1" x14ac:dyDescent="0.2">
      <c r="B70" s="478">
        <v>43426.829004629632</v>
      </c>
      <c r="C70" s="479">
        <v>517</v>
      </c>
      <c r="D70" s="480" t="s">
        <v>741</v>
      </c>
      <c r="E70" s="481" t="s">
        <v>34</v>
      </c>
      <c r="F70" s="480" t="s">
        <v>1</v>
      </c>
      <c r="H70" s="532">
        <v>563</v>
      </c>
      <c r="I70" s="535" t="s">
        <v>761</v>
      </c>
      <c r="J70" s="536">
        <v>1</v>
      </c>
      <c r="K70" s="536"/>
      <c r="L70" s="536">
        <v>1</v>
      </c>
      <c r="M70" s="477"/>
      <c r="N70" s="509" t="s">
        <v>7</v>
      </c>
      <c r="O70" s="509">
        <v>496</v>
      </c>
      <c r="P70" s="501" t="s">
        <v>414</v>
      </c>
      <c r="Q70" s="502">
        <v>1</v>
      </c>
      <c r="R70" s="502">
        <v>1</v>
      </c>
      <c r="S70" s="502">
        <v>1</v>
      </c>
      <c r="T70" s="502">
        <v>1</v>
      </c>
      <c r="U70" s="502"/>
      <c r="V70" s="502"/>
      <c r="W70" s="502">
        <v>0</v>
      </c>
      <c r="X70" s="502">
        <v>1</v>
      </c>
      <c r="Y70" s="502">
        <v>1</v>
      </c>
      <c r="Z70" s="502">
        <v>0</v>
      </c>
      <c r="AA70" s="502">
        <v>0</v>
      </c>
      <c r="AB70" s="502">
        <v>0</v>
      </c>
      <c r="AC70" s="502">
        <v>1</v>
      </c>
      <c r="AD70" s="502">
        <v>1</v>
      </c>
      <c r="AE70" s="502">
        <v>0</v>
      </c>
      <c r="AF70" s="502">
        <v>1</v>
      </c>
      <c r="AG70" s="502">
        <v>0</v>
      </c>
      <c r="AH70" s="502">
        <v>1</v>
      </c>
      <c r="AI70" s="502">
        <v>0</v>
      </c>
      <c r="AJ70" s="502"/>
      <c r="AK70" s="502"/>
      <c r="AL70" s="502"/>
      <c r="AM70" s="502"/>
      <c r="AN70" s="502">
        <v>0</v>
      </c>
      <c r="AO70" s="502">
        <v>0</v>
      </c>
      <c r="AP70" s="502">
        <v>1</v>
      </c>
      <c r="AQ70" s="502">
        <v>0</v>
      </c>
      <c r="AR70" s="502">
        <v>1</v>
      </c>
      <c r="AS70" s="502">
        <v>0</v>
      </c>
      <c r="AT70" s="502">
        <v>0</v>
      </c>
      <c r="AU70" s="502">
        <v>0</v>
      </c>
      <c r="AV70" s="502">
        <v>0</v>
      </c>
      <c r="AW70" s="502">
        <v>0</v>
      </c>
      <c r="AX70" s="503">
        <f t="shared" si="0"/>
        <v>6</v>
      </c>
      <c r="AY70" s="503">
        <f t="shared" si="1"/>
        <v>5</v>
      </c>
      <c r="AZ70" s="503">
        <f t="shared" si="2"/>
        <v>1</v>
      </c>
      <c r="BA70" s="507"/>
      <c r="BD70" s="477"/>
    </row>
    <row r="71" spans="2:56" s="475" customFormat="1" x14ac:dyDescent="0.2">
      <c r="B71" s="478">
        <v>43426.829837962963</v>
      </c>
      <c r="C71" s="479">
        <v>466</v>
      </c>
      <c r="D71" s="480" t="s">
        <v>384</v>
      </c>
      <c r="E71" s="481" t="s">
        <v>7</v>
      </c>
      <c r="F71" s="480" t="s">
        <v>560</v>
      </c>
      <c r="H71" s="532">
        <v>113</v>
      </c>
      <c r="I71" s="535" t="s">
        <v>406</v>
      </c>
      <c r="J71" s="536"/>
      <c r="K71" s="536">
        <v>1</v>
      </c>
      <c r="L71" s="536">
        <v>1</v>
      </c>
      <c r="M71" s="477"/>
      <c r="N71" s="509" t="s">
        <v>39</v>
      </c>
      <c r="O71" s="509">
        <v>258</v>
      </c>
      <c r="P71" s="501" t="s">
        <v>165</v>
      </c>
      <c r="Q71" s="502">
        <v>0</v>
      </c>
      <c r="R71" s="502"/>
      <c r="S71" s="502">
        <v>1</v>
      </c>
      <c r="T71" s="502">
        <v>0</v>
      </c>
      <c r="U71" s="502"/>
      <c r="V71" s="502">
        <v>1</v>
      </c>
      <c r="W71" s="502">
        <v>0</v>
      </c>
      <c r="X71" s="502">
        <v>3</v>
      </c>
      <c r="Y71" s="502">
        <v>1</v>
      </c>
      <c r="Z71" s="502">
        <v>0</v>
      </c>
      <c r="AA71" s="502">
        <v>0</v>
      </c>
      <c r="AB71" s="502">
        <v>0</v>
      </c>
      <c r="AC71" s="502">
        <v>0</v>
      </c>
      <c r="AD71" s="502">
        <v>0</v>
      </c>
      <c r="AE71" s="502">
        <v>0</v>
      </c>
      <c r="AF71" s="502">
        <v>0</v>
      </c>
      <c r="AG71" s="502">
        <v>1</v>
      </c>
      <c r="AH71" s="502">
        <v>0</v>
      </c>
      <c r="AI71" s="502">
        <v>0</v>
      </c>
      <c r="AJ71" s="502"/>
      <c r="AK71" s="502"/>
      <c r="AL71" s="502">
        <v>0</v>
      </c>
      <c r="AM71" s="502">
        <v>1</v>
      </c>
      <c r="AN71" s="502">
        <v>0</v>
      </c>
      <c r="AO71" s="502">
        <v>0</v>
      </c>
      <c r="AP71" s="502">
        <v>0</v>
      </c>
      <c r="AQ71" s="502">
        <v>3</v>
      </c>
      <c r="AR71" s="502">
        <v>0</v>
      </c>
      <c r="AS71" s="502">
        <v>1</v>
      </c>
      <c r="AT71" s="502">
        <v>0</v>
      </c>
      <c r="AU71" s="502">
        <v>0</v>
      </c>
      <c r="AV71" s="502">
        <v>0</v>
      </c>
      <c r="AW71" s="502">
        <v>0</v>
      </c>
      <c r="AX71" s="503">
        <f t="shared" si="0"/>
        <v>6</v>
      </c>
      <c r="AY71" s="503">
        <f t="shared" si="1"/>
        <v>0</v>
      </c>
      <c r="AZ71" s="503">
        <f t="shared" si="2"/>
        <v>6</v>
      </c>
      <c r="BA71" s="507"/>
      <c r="BD71" s="477"/>
    </row>
    <row r="72" spans="2:56" s="475" customFormat="1" x14ac:dyDescent="0.2">
      <c r="B72" s="478">
        <v>43426.925092592595</v>
      </c>
      <c r="C72" s="479">
        <v>158</v>
      </c>
      <c r="D72" s="480" t="s">
        <v>388</v>
      </c>
      <c r="E72" s="481" t="s">
        <v>7</v>
      </c>
      <c r="F72" s="480" t="s">
        <v>1</v>
      </c>
      <c r="H72" s="532">
        <v>504</v>
      </c>
      <c r="I72" s="535" t="s">
        <v>472</v>
      </c>
      <c r="J72" s="536">
        <v>1</v>
      </c>
      <c r="K72" s="536"/>
      <c r="L72" s="536">
        <v>1</v>
      </c>
      <c r="M72" s="477"/>
      <c r="N72" s="499" t="s">
        <v>41</v>
      </c>
      <c r="O72" s="500">
        <v>184</v>
      </c>
      <c r="P72" s="501" t="s">
        <v>73</v>
      </c>
      <c r="Q72" s="502">
        <v>0</v>
      </c>
      <c r="R72" s="502"/>
      <c r="S72" s="502">
        <v>1</v>
      </c>
      <c r="T72" s="502">
        <v>0</v>
      </c>
      <c r="U72" s="502">
        <v>2</v>
      </c>
      <c r="V72" s="502"/>
      <c r="W72" s="502">
        <v>0</v>
      </c>
      <c r="X72" s="502">
        <v>0</v>
      </c>
      <c r="Y72" s="502">
        <v>3</v>
      </c>
      <c r="Z72" s="502">
        <v>8</v>
      </c>
      <c r="AA72" s="502">
        <v>5</v>
      </c>
      <c r="AB72" s="502">
        <v>0</v>
      </c>
      <c r="AC72" s="502">
        <v>0</v>
      </c>
      <c r="AD72" s="502">
        <v>0</v>
      </c>
      <c r="AE72" s="502">
        <v>0</v>
      </c>
      <c r="AF72" s="502">
        <v>1</v>
      </c>
      <c r="AG72" s="502">
        <v>0</v>
      </c>
      <c r="AH72" s="502">
        <v>0</v>
      </c>
      <c r="AI72" s="502">
        <v>0</v>
      </c>
      <c r="AJ72" s="502">
        <v>1</v>
      </c>
      <c r="AK72" s="502">
        <v>1</v>
      </c>
      <c r="AL72" s="502"/>
      <c r="AM72" s="502"/>
      <c r="AN72" s="502">
        <v>0</v>
      </c>
      <c r="AO72" s="502">
        <v>0</v>
      </c>
      <c r="AP72" s="502">
        <v>0</v>
      </c>
      <c r="AQ72" s="502">
        <v>0</v>
      </c>
      <c r="AR72" s="502">
        <v>0</v>
      </c>
      <c r="AS72" s="502">
        <v>3</v>
      </c>
      <c r="AT72" s="502">
        <v>2</v>
      </c>
      <c r="AU72" s="502">
        <v>6</v>
      </c>
      <c r="AV72" s="502">
        <v>0</v>
      </c>
      <c r="AW72" s="502">
        <v>5</v>
      </c>
      <c r="AX72" s="503">
        <f t="shared" si="0"/>
        <v>19</v>
      </c>
      <c r="AY72" s="503">
        <f t="shared" si="1"/>
        <v>4</v>
      </c>
      <c r="AZ72" s="503">
        <f t="shared" si="2"/>
        <v>15</v>
      </c>
      <c r="BA72" s="507"/>
      <c r="BD72" s="477"/>
    </row>
    <row r="73" spans="2:56" s="475" customFormat="1" x14ac:dyDescent="0.2">
      <c r="B73" s="478">
        <v>43426.983541666668</v>
      </c>
      <c r="C73" s="479">
        <v>519</v>
      </c>
      <c r="D73" s="480" t="s">
        <v>760</v>
      </c>
      <c r="E73" s="481" t="s">
        <v>7</v>
      </c>
      <c r="F73" s="480" t="s">
        <v>2</v>
      </c>
      <c r="H73" s="532">
        <v>174</v>
      </c>
      <c r="I73" s="535" t="s">
        <v>482</v>
      </c>
      <c r="J73" s="536">
        <v>1</v>
      </c>
      <c r="K73" s="536"/>
      <c r="L73" s="536">
        <v>1</v>
      </c>
      <c r="M73" s="477"/>
      <c r="N73" s="510" t="s">
        <v>71</v>
      </c>
      <c r="O73" s="510">
        <v>516</v>
      </c>
      <c r="P73" s="510" t="s">
        <v>532</v>
      </c>
      <c r="Q73" s="503">
        <v>0</v>
      </c>
      <c r="R73" s="503">
        <v>0</v>
      </c>
      <c r="S73" s="503">
        <v>0</v>
      </c>
      <c r="T73" s="503">
        <v>0</v>
      </c>
      <c r="U73" s="502">
        <v>1</v>
      </c>
      <c r="V73" s="502">
        <v>1</v>
      </c>
      <c r="W73" s="502">
        <v>0</v>
      </c>
      <c r="X73" s="502">
        <v>1</v>
      </c>
      <c r="Y73" s="502">
        <v>3</v>
      </c>
      <c r="Z73" s="502">
        <v>5</v>
      </c>
      <c r="AA73" s="502">
        <v>4</v>
      </c>
      <c r="AB73" s="502">
        <v>0</v>
      </c>
      <c r="AC73" s="502">
        <v>0</v>
      </c>
      <c r="AD73" s="502">
        <v>0</v>
      </c>
      <c r="AE73" s="502">
        <v>0</v>
      </c>
      <c r="AF73" s="502">
        <v>0</v>
      </c>
      <c r="AG73" s="502">
        <v>0</v>
      </c>
      <c r="AH73" s="502">
        <v>0</v>
      </c>
      <c r="AI73" s="502">
        <v>0</v>
      </c>
      <c r="AJ73" s="502">
        <v>0</v>
      </c>
      <c r="AK73" s="502">
        <v>1</v>
      </c>
      <c r="AL73" s="502">
        <v>0</v>
      </c>
      <c r="AM73" s="502">
        <v>1</v>
      </c>
      <c r="AN73" s="502">
        <v>0</v>
      </c>
      <c r="AO73" s="502">
        <v>0</v>
      </c>
      <c r="AP73" s="502">
        <v>0</v>
      </c>
      <c r="AQ73" s="502">
        <v>1</v>
      </c>
      <c r="AR73" s="502">
        <v>0</v>
      </c>
      <c r="AS73" s="502">
        <v>3</v>
      </c>
      <c r="AT73" s="502">
        <v>0</v>
      </c>
      <c r="AU73" s="502">
        <v>5</v>
      </c>
      <c r="AV73" s="502">
        <v>0</v>
      </c>
      <c r="AW73" s="502">
        <v>4</v>
      </c>
      <c r="AX73" s="503">
        <f t="shared" si="0"/>
        <v>15</v>
      </c>
      <c r="AY73" s="503">
        <f t="shared" si="1"/>
        <v>0</v>
      </c>
      <c r="AZ73" s="503">
        <f t="shared" si="2"/>
        <v>15</v>
      </c>
      <c r="BA73" s="507"/>
      <c r="BD73" s="477"/>
    </row>
    <row r="74" spans="2:56" s="475" customFormat="1" x14ac:dyDescent="0.2">
      <c r="B74" s="478">
        <v>43426.996249999997</v>
      </c>
      <c r="C74" s="479">
        <v>120</v>
      </c>
      <c r="D74" s="480" t="s">
        <v>396</v>
      </c>
      <c r="E74" s="481" t="s">
        <v>39</v>
      </c>
      <c r="F74" s="480" t="s">
        <v>1</v>
      </c>
      <c r="H74" s="535" t="s">
        <v>3</v>
      </c>
      <c r="I74" s="535"/>
      <c r="J74" s="536">
        <v>37</v>
      </c>
      <c r="K74" s="536">
        <v>65</v>
      </c>
      <c r="L74" s="536">
        <v>102</v>
      </c>
      <c r="M74" s="477"/>
      <c r="N74" s="499" t="s">
        <v>63</v>
      </c>
      <c r="O74" s="500">
        <v>147</v>
      </c>
      <c r="P74" s="501" t="s">
        <v>64</v>
      </c>
      <c r="Q74" s="502">
        <v>2</v>
      </c>
      <c r="R74" s="502">
        <v>1</v>
      </c>
      <c r="S74" s="502">
        <v>1</v>
      </c>
      <c r="T74" s="502">
        <v>1</v>
      </c>
      <c r="U74" s="502"/>
      <c r="V74" s="502"/>
      <c r="W74" s="502">
        <v>0</v>
      </c>
      <c r="X74" s="502">
        <v>0</v>
      </c>
      <c r="Y74" s="502">
        <v>0</v>
      </c>
      <c r="Z74" s="502">
        <v>0</v>
      </c>
      <c r="AA74" s="502">
        <v>0</v>
      </c>
      <c r="AB74" s="502">
        <v>0</v>
      </c>
      <c r="AC74" s="502">
        <v>2</v>
      </c>
      <c r="AD74" s="502">
        <v>0</v>
      </c>
      <c r="AE74" s="502">
        <v>1</v>
      </c>
      <c r="AF74" s="502">
        <v>0</v>
      </c>
      <c r="AG74" s="502">
        <v>1</v>
      </c>
      <c r="AH74" s="502">
        <v>1</v>
      </c>
      <c r="AI74" s="502">
        <v>0</v>
      </c>
      <c r="AJ74" s="502"/>
      <c r="AK74" s="502"/>
      <c r="AL74" s="502"/>
      <c r="AM74" s="502"/>
      <c r="AN74" s="502">
        <v>0</v>
      </c>
      <c r="AO74" s="502">
        <v>0</v>
      </c>
      <c r="AP74" s="502">
        <v>0</v>
      </c>
      <c r="AQ74" s="502">
        <v>0</v>
      </c>
      <c r="AR74" s="502">
        <v>0</v>
      </c>
      <c r="AS74" s="502">
        <v>0</v>
      </c>
      <c r="AT74" s="502">
        <v>0</v>
      </c>
      <c r="AU74" s="502">
        <v>0</v>
      </c>
      <c r="AV74" s="502">
        <v>0</v>
      </c>
      <c r="AW74" s="502">
        <v>0</v>
      </c>
      <c r="AX74" s="503">
        <f t="shared" si="0"/>
        <v>5</v>
      </c>
      <c r="AY74" s="503">
        <f t="shared" si="1"/>
        <v>1</v>
      </c>
      <c r="AZ74" s="503">
        <f t="shared" si="2"/>
        <v>4</v>
      </c>
      <c r="BA74" s="507"/>
      <c r="BD74" s="477"/>
    </row>
    <row r="75" spans="2:56" s="475" customFormat="1" ht="15" x14ac:dyDescent="0.25">
      <c r="B75" s="478">
        <v>43427.093622685185</v>
      </c>
      <c r="C75" s="479">
        <v>143</v>
      </c>
      <c r="D75" s="480" t="s">
        <v>704</v>
      </c>
      <c r="E75" s="481" t="s">
        <v>48</v>
      </c>
      <c r="F75" s="480" t="s">
        <v>2</v>
      </c>
      <c r="H75" s="51"/>
      <c r="I75" s="51"/>
      <c r="J75" s="51"/>
      <c r="K75" s="51"/>
      <c r="L75" s="51"/>
      <c r="M75" s="477"/>
      <c r="N75" s="499" t="s">
        <v>34</v>
      </c>
      <c r="O75" s="500">
        <v>113</v>
      </c>
      <c r="P75" s="501" t="s">
        <v>108</v>
      </c>
      <c r="Q75" s="502">
        <v>2</v>
      </c>
      <c r="R75" s="502">
        <v>1</v>
      </c>
      <c r="S75" s="502">
        <v>1</v>
      </c>
      <c r="T75" s="502">
        <v>0</v>
      </c>
      <c r="U75" s="502">
        <v>1</v>
      </c>
      <c r="V75" s="502"/>
      <c r="W75" s="502">
        <v>0</v>
      </c>
      <c r="X75" s="502">
        <v>0</v>
      </c>
      <c r="Y75" s="502">
        <v>0</v>
      </c>
      <c r="Z75" s="502">
        <v>0</v>
      </c>
      <c r="AA75" s="502">
        <v>1</v>
      </c>
      <c r="AB75" s="502">
        <v>1</v>
      </c>
      <c r="AC75" s="502">
        <v>1</v>
      </c>
      <c r="AD75" s="502">
        <v>0</v>
      </c>
      <c r="AE75" s="502">
        <v>1</v>
      </c>
      <c r="AF75" s="502">
        <v>0</v>
      </c>
      <c r="AG75" s="502">
        <v>1</v>
      </c>
      <c r="AH75" s="502">
        <v>0</v>
      </c>
      <c r="AI75" s="502">
        <v>0</v>
      </c>
      <c r="AJ75" s="502">
        <v>0</v>
      </c>
      <c r="AK75" s="502">
        <v>1</v>
      </c>
      <c r="AL75" s="502"/>
      <c r="AM75" s="502"/>
      <c r="AN75" s="502">
        <v>0</v>
      </c>
      <c r="AO75" s="502">
        <v>0</v>
      </c>
      <c r="AP75" s="502">
        <v>0</v>
      </c>
      <c r="AQ75" s="502">
        <v>0</v>
      </c>
      <c r="AR75" s="502">
        <v>0</v>
      </c>
      <c r="AS75" s="502">
        <v>0</v>
      </c>
      <c r="AT75" s="502">
        <v>0</v>
      </c>
      <c r="AU75" s="502">
        <v>0</v>
      </c>
      <c r="AV75" s="502">
        <v>0</v>
      </c>
      <c r="AW75" s="502">
        <v>1</v>
      </c>
      <c r="AX75" s="503">
        <f t="shared" si="0"/>
        <v>6</v>
      </c>
      <c r="AY75" s="503">
        <f t="shared" si="1"/>
        <v>1</v>
      </c>
      <c r="AZ75" s="503">
        <f t="shared" si="2"/>
        <v>5</v>
      </c>
      <c r="BA75" s="507"/>
      <c r="BD75" s="477"/>
    </row>
    <row r="76" spans="2:56" s="475" customFormat="1" ht="15" x14ac:dyDescent="0.25">
      <c r="B76" s="478">
        <v>43427.095810185187</v>
      </c>
      <c r="C76" s="479">
        <v>143</v>
      </c>
      <c r="D76" s="480" t="s">
        <v>704</v>
      </c>
      <c r="E76" s="481" t="s">
        <v>48</v>
      </c>
      <c r="F76" s="480" t="s">
        <v>2</v>
      </c>
      <c r="H76" s="51"/>
      <c r="I76" s="51"/>
      <c r="J76" s="51"/>
      <c r="K76" s="51"/>
      <c r="L76" s="51"/>
      <c r="M76" s="477"/>
      <c r="N76" s="509" t="s">
        <v>19</v>
      </c>
      <c r="O76" s="509">
        <v>444</v>
      </c>
      <c r="P76" s="501" t="s">
        <v>37</v>
      </c>
      <c r="Q76" s="502">
        <v>1</v>
      </c>
      <c r="R76" s="502">
        <v>2</v>
      </c>
      <c r="S76" s="502">
        <v>1</v>
      </c>
      <c r="T76" s="502">
        <v>0</v>
      </c>
      <c r="U76" s="502"/>
      <c r="V76" s="502">
        <v>1</v>
      </c>
      <c r="W76" s="502">
        <v>0</v>
      </c>
      <c r="X76" s="502">
        <v>0</v>
      </c>
      <c r="Y76" s="502">
        <v>0</v>
      </c>
      <c r="Z76" s="502">
        <v>0</v>
      </c>
      <c r="AA76" s="502">
        <v>1</v>
      </c>
      <c r="AB76" s="502">
        <v>1</v>
      </c>
      <c r="AC76" s="502">
        <v>0</v>
      </c>
      <c r="AD76" s="502">
        <v>2</v>
      </c>
      <c r="AE76" s="502">
        <v>0</v>
      </c>
      <c r="AF76" s="502">
        <v>1</v>
      </c>
      <c r="AG76" s="502">
        <v>0</v>
      </c>
      <c r="AH76" s="502">
        <v>0</v>
      </c>
      <c r="AI76" s="502">
        <v>0</v>
      </c>
      <c r="AJ76" s="502"/>
      <c r="AK76" s="502"/>
      <c r="AL76" s="502">
        <v>1</v>
      </c>
      <c r="AM76" s="502">
        <v>0</v>
      </c>
      <c r="AN76" s="502">
        <v>0</v>
      </c>
      <c r="AO76" s="502">
        <v>0</v>
      </c>
      <c r="AP76" s="502">
        <v>0</v>
      </c>
      <c r="AQ76" s="502">
        <v>0</v>
      </c>
      <c r="AR76" s="502">
        <v>0</v>
      </c>
      <c r="AS76" s="502">
        <v>0</v>
      </c>
      <c r="AT76" s="502">
        <v>0</v>
      </c>
      <c r="AU76" s="502">
        <v>0</v>
      </c>
      <c r="AV76" s="502">
        <v>1</v>
      </c>
      <c r="AW76" s="502">
        <v>0</v>
      </c>
      <c r="AX76" s="503">
        <f t="shared" si="0"/>
        <v>6</v>
      </c>
      <c r="AY76" s="503">
        <f t="shared" si="1"/>
        <v>6</v>
      </c>
      <c r="AZ76" s="503">
        <f t="shared" si="2"/>
        <v>0</v>
      </c>
      <c r="BA76" s="507"/>
      <c r="BD76" s="477"/>
    </row>
    <row r="77" spans="2:56" s="475" customFormat="1" ht="15" x14ac:dyDescent="0.25">
      <c r="B77" s="478">
        <v>43427.097916666666</v>
      </c>
      <c r="C77" s="479">
        <v>143</v>
      </c>
      <c r="D77" s="480" t="s">
        <v>704</v>
      </c>
      <c r="E77" s="481" t="s">
        <v>48</v>
      </c>
      <c r="F77" s="480" t="s">
        <v>2</v>
      </c>
      <c r="H77" s="51"/>
      <c r="I77" s="51"/>
      <c r="J77" s="51"/>
      <c r="K77" s="51"/>
      <c r="L77" s="51"/>
      <c r="M77" s="477"/>
      <c r="N77" s="499" t="s">
        <v>56</v>
      </c>
      <c r="O77" s="500">
        <v>123</v>
      </c>
      <c r="P77" s="501" t="s">
        <v>57</v>
      </c>
      <c r="Q77" s="502">
        <v>0</v>
      </c>
      <c r="R77" s="502">
        <v>3</v>
      </c>
      <c r="S77" s="502"/>
      <c r="T77" s="502">
        <v>0</v>
      </c>
      <c r="U77" s="502">
        <v>1</v>
      </c>
      <c r="V77" s="502"/>
      <c r="W77" s="502">
        <v>1</v>
      </c>
      <c r="X77" s="502">
        <v>0</v>
      </c>
      <c r="Y77" s="502">
        <v>0</v>
      </c>
      <c r="Z77" s="502">
        <v>0</v>
      </c>
      <c r="AA77" s="502">
        <v>0</v>
      </c>
      <c r="AB77" s="502">
        <v>0</v>
      </c>
      <c r="AC77" s="502">
        <v>0</v>
      </c>
      <c r="AD77" s="502">
        <v>0</v>
      </c>
      <c r="AE77" s="502">
        <v>3</v>
      </c>
      <c r="AF77" s="502">
        <v>0</v>
      </c>
      <c r="AG77" s="502">
        <v>0</v>
      </c>
      <c r="AH77" s="502">
        <v>0</v>
      </c>
      <c r="AI77" s="502">
        <v>0</v>
      </c>
      <c r="AJ77" s="502">
        <v>0</v>
      </c>
      <c r="AK77" s="502">
        <v>1</v>
      </c>
      <c r="AL77" s="502"/>
      <c r="AM77" s="502"/>
      <c r="AN77" s="502">
        <v>0</v>
      </c>
      <c r="AO77" s="502">
        <v>1</v>
      </c>
      <c r="AP77" s="502">
        <v>0</v>
      </c>
      <c r="AQ77" s="502">
        <v>0</v>
      </c>
      <c r="AR77" s="502">
        <v>0</v>
      </c>
      <c r="AS77" s="502">
        <v>0</v>
      </c>
      <c r="AT77" s="502">
        <v>0</v>
      </c>
      <c r="AU77" s="502">
        <v>0</v>
      </c>
      <c r="AV77" s="502">
        <v>0</v>
      </c>
      <c r="AW77" s="502">
        <v>0</v>
      </c>
      <c r="AX77" s="503">
        <f t="shared" si="0"/>
        <v>5</v>
      </c>
      <c r="AY77" s="503">
        <f t="shared" si="1"/>
        <v>0</v>
      </c>
      <c r="AZ77" s="503">
        <f t="shared" si="2"/>
        <v>5</v>
      </c>
      <c r="BA77" s="507"/>
      <c r="BD77" s="477"/>
    </row>
    <row r="78" spans="2:56" s="475" customFormat="1" ht="15" x14ac:dyDescent="0.25">
      <c r="B78" s="478">
        <v>43427.100949074076</v>
      </c>
      <c r="C78" s="479">
        <v>143</v>
      </c>
      <c r="D78" s="480" t="s">
        <v>704</v>
      </c>
      <c r="E78" s="481" t="s">
        <v>48</v>
      </c>
      <c r="F78" s="480" t="s">
        <v>2</v>
      </c>
      <c r="H78" s="51"/>
      <c r="I78" s="51"/>
      <c r="J78" s="51"/>
      <c r="K78" s="51"/>
      <c r="L78" s="51"/>
      <c r="M78" s="477"/>
      <c r="N78" s="509" t="s">
        <v>7</v>
      </c>
      <c r="O78" s="509">
        <v>229</v>
      </c>
      <c r="P78" s="501" t="s">
        <v>156</v>
      </c>
      <c r="Q78" s="502">
        <v>1</v>
      </c>
      <c r="R78" s="502"/>
      <c r="S78" s="502"/>
      <c r="T78" s="502">
        <v>1</v>
      </c>
      <c r="U78" s="502">
        <v>1</v>
      </c>
      <c r="V78" s="502">
        <v>1</v>
      </c>
      <c r="W78" s="502">
        <v>1</v>
      </c>
      <c r="X78" s="502">
        <v>0</v>
      </c>
      <c r="Y78" s="502">
        <v>0</v>
      </c>
      <c r="Z78" s="502">
        <v>2</v>
      </c>
      <c r="AA78" s="502">
        <v>2</v>
      </c>
      <c r="AB78" s="502">
        <v>0</v>
      </c>
      <c r="AC78" s="502">
        <v>1</v>
      </c>
      <c r="AD78" s="502">
        <v>0</v>
      </c>
      <c r="AE78" s="502">
        <v>0</v>
      </c>
      <c r="AF78" s="502">
        <v>0</v>
      </c>
      <c r="AG78" s="502">
        <v>0</v>
      </c>
      <c r="AH78" s="502">
        <v>0</v>
      </c>
      <c r="AI78" s="502">
        <v>1</v>
      </c>
      <c r="AJ78" s="502">
        <v>0</v>
      </c>
      <c r="AK78" s="502">
        <v>1</v>
      </c>
      <c r="AL78" s="502">
        <v>0</v>
      </c>
      <c r="AM78" s="502">
        <v>1</v>
      </c>
      <c r="AN78" s="502">
        <v>0</v>
      </c>
      <c r="AO78" s="502">
        <v>1</v>
      </c>
      <c r="AP78" s="502">
        <v>0</v>
      </c>
      <c r="AQ78" s="502">
        <v>0</v>
      </c>
      <c r="AR78" s="502">
        <v>0</v>
      </c>
      <c r="AS78" s="502">
        <v>0</v>
      </c>
      <c r="AT78" s="502">
        <v>0</v>
      </c>
      <c r="AU78" s="502">
        <v>2</v>
      </c>
      <c r="AV78" s="502">
        <v>0</v>
      </c>
      <c r="AW78" s="502">
        <v>2</v>
      </c>
      <c r="AX78" s="503">
        <f t="shared" si="0"/>
        <v>9</v>
      </c>
      <c r="AY78" s="503">
        <f t="shared" si="1"/>
        <v>0</v>
      </c>
      <c r="AZ78" s="503">
        <f t="shared" si="2"/>
        <v>9</v>
      </c>
      <c r="BA78" s="507"/>
      <c r="BD78" s="477"/>
    </row>
    <row r="79" spans="2:56" s="475" customFormat="1" ht="15" x14ac:dyDescent="0.25">
      <c r="B79" s="478">
        <v>43427.74359953704</v>
      </c>
      <c r="C79" s="479">
        <v>561</v>
      </c>
      <c r="D79" s="480" t="s">
        <v>694</v>
      </c>
      <c r="E79" s="481" t="s">
        <v>7</v>
      </c>
      <c r="F79" s="480" t="s">
        <v>2</v>
      </c>
      <c r="H79" s="51"/>
      <c r="I79" s="51"/>
      <c r="J79" s="51"/>
      <c r="K79" s="51"/>
      <c r="L79" s="51"/>
      <c r="M79" s="477"/>
      <c r="N79" s="509" t="s">
        <v>7</v>
      </c>
      <c r="O79" s="509">
        <v>389</v>
      </c>
      <c r="P79" s="501" t="s">
        <v>101</v>
      </c>
      <c r="Q79" s="502">
        <v>1</v>
      </c>
      <c r="R79" s="502">
        <v>2</v>
      </c>
      <c r="S79" s="502"/>
      <c r="T79" s="502">
        <v>0</v>
      </c>
      <c r="U79" s="502"/>
      <c r="V79" s="502"/>
      <c r="W79" s="502">
        <v>2</v>
      </c>
      <c r="X79" s="502">
        <v>0</v>
      </c>
      <c r="Y79" s="502">
        <v>0</v>
      </c>
      <c r="Z79" s="502">
        <v>1</v>
      </c>
      <c r="AA79" s="502">
        <v>0</v>
      </c>
      <c r="AB79" s="502">
        <v>0</v>
      </c>
      <c r="AC79" s="502">
        <v>1</v>
      </c>
      <c r="AD79" s="502">
        <v>0</v>
      </c>
      <c r="AE79" s="502">
        <v>2</v>
      </c>
      <c r="AF79" s="502">
        <v>0</v>
      </c>
      <c r="AG79" s="502">
        <v>0</v>
      </c>
      <c r="AH79" s="502">
        <v>0</v>
      </c>
      <c r="AI79" s="502">
        <v>0</v>
      </c>
      <c r="AJ79" s="502"/>
      <c r="AK79" s="502"/>
      <c r="AL79" s="502"/>
      <c r="AM79" s="502"/>
      <c r="AN79" s="502">
        <v>1</v>
      </c>
      <c r="AO79" s="502">
        <v>1</v>
      </c>
      <c r="AP79" s="502">
        <v>0</v>
      </c>
      <c r="AQ79" s="502">
        <v>0</v>
      </c>
      <c r="AR79" s="502">
        <v>0</v>
      </c>
      <c r="AS79" s="502">
        <v>0</v>
      </c>
      <c r="AT79" s="502">
        <v>0</v>
      </c>
      <c r="AU79" s="502">
        <v>1</v>
      </c>
      <c r="AV79" s="502">
        <v>0</v>
      </c>
      <c r="AW79" s="502">
        <v>0</v>
      </c>
      <c r="AX79" s="503">
        <f t="shared" si="0"/>
        <v>6</v>
      </c>
      <c r="AY79" s="503">
        <f t="shared" si="1"/>
        <v>1</v>
      </c>
      <c r="AZ79" s="503">
        <f t="shared" si="2"/>
        <v>5</v>
      </c>
      <c r="BA79" s="507"/>
      <c r="BD79" s="477"/>
    </row>
    <row r="80" spans="2:56" s="475" customFormat="1" ht="15" x14ac:dyDescent="0.25">
      <c r="B80" s="478">
        <v>43427.846979166665</v>
      </c>
      <c r="C80" s="479">
        <v>495</v>
      </c>
      <c r="D80" s="480" t="s">
        <v>627</v>
      </c>
      <c r="E80" s="481" t="s">
        <v>343</v>
      </c>
      <c r="F80" s="480" t="s">
        <v>2</v>
      </c>
      <c r="H80" s="51"/>
      <c r="I80" s="51"/>
      <c r="J80" s="51"/>
      <c r="K80" s="51"/>
      <c r="L80" s="51"/>
      <c r="M80" s="477"/>
      <c r="N80" s="509" t="s">
        <v>17</v>
      </c>
      <c r="O80" s="509">
        <v>456</v>
      </c>
      <c r="P80" s="509" t="s">
        <v>256</v>
      </c>
      <c r="Q80" s="502">
        <v>0</v>
      </c>
      <c r="R80" s="502"/>
      <c r="S80" s="502">
        <v>1</v>
      </c>
      <c r="T80" s="502">
        <v>3</v>
      </c>
      <c r="U80" s="502"/>
      <c r="V80" s="502"/>
      <c r="W80" s="502">
        <v>0</v>
      </c>
      <c r="X80" s="502">
        <v>1</v>
      </c>
      <c r="Y80" s="502">
        <v>0</v>
      </c>
      <c r="Z80" s="502">
        <v>0</v>
      </c>
      <c r="AA80" s="502">
        <v>0</v>
      </c>
      <c r="AB80" s="502">
        <v>0</v>
      </c>
      <c r="AC80" s="502">
        <v>0</v>
      </c>
      <c r="AD80" s="502">
        <v>0</v>
      </c>
      <c r="AE80" s="502">
        <v>0</v>
      </c>
      <c r="AF80" s="502">
        <v>1</v>
      </c>
      <c r="AG80" s="502">
        <v>0</v>
      </c>
      <c r="AH80" s="502">
        <v>1</v>
      </c>
      <c r="AI80" s="502">
        <v>2</v>
      </c>
      <c r="AJ80" s="502"/>
      <c r="AK80" s="502"/>
      <c r="AL80" s="502"/>
      <c r="AM80" s="502"/>
      <c r="AN80" s="502">
        <v>0</v>
      </c>
      <c r="AO80" s="502">
        <v>0</v>
      </c>
      <c r="AP80" s="502">
        <v>0</v>
      </c>
      <c r="AQ80" s="502">
        <v>1</v>
      </c>
      <c r="AR80" s="502">
        <v>0</v>
      </c>
      <c r="AS80" s="502">
        <v>0</v>
      </c>
      <c r="AT80" s="502">
        <v>0</v>
      </c>
      <c r="AU80" s="502">
        <v>0</v>
      </c>
      <c r="AV80" s="502">
        <v>0</v>
      </c>
      <c r="AW80" s="502">
        <v>0</v>
      </c>
      <c r="AX80" s="503">
        <f t="shared" si="0"/>
        <v>5</v>
      </c>
      <c r="AY80" s="503">
        <f t="shared" si="1"/>
        <v>2</v>
      </c>
      <c r="AZ80" s="503">
        <f t="shared" si="2"/>
        <v>3</v>
      </c>
      <c r="BA80" s="507"/>
      <c r="BD80" s="477"/>
    </row>
    <row r="81" spans="2:56" s="475" customFormat="1" ht="15" x14ac:dyDescent="0.25">
      <c r="B81" s="478">
        <v>43427.856412037036</v>
      </c>
      <c r="C81" s="479">
        <v>98</v>
      </c>
      <c r="D81" s="480" t="s">
        <v>693</v>
      </c>
      <c r="E81" s="481" t="s">
        <v>7</v>
      </c>
      <c r="F81" s="480" t="s">
        <v>1</v>
      </c>
      <c r="H81" s="51"/>
      <c r="I81" s="51"/>
      <c r="J81" s="51"/>
      <c r="K81" s="51"/>
      <c r="L81" s="51"/>
      <c r="M81" s="477"/>
      <c r="N81" s="499" t="s">
        <v>7</v>
      </c>
      <c r="O81" s="509">
        <v>467</v>
      </c>
      <c r="P81" s="501" t="s">
        <v>362</v>
      </c>
      <c r="Q81" s="502">
        <v>0</v>
      </c>
      <c r="R81" s="502"/>
      <c r="S81" s="502">
        <v>1</v>
      </c>
      <c r="T81" s="502">
        <v>0</v>
      </c>
      <c r="U81" s="502"/>
      <c r="V81" s="502">
        <v>2</v>
      </c>
      <c r="W81" s="502">
        <v>0</v>
      </c>
      <c r="X81" s="502">
        <v>2</v>
      </c>
      <c r="Y81" s="502">
        <v>0</v>
      </c>
      <c r="Z81" s="502">
        <v>3</v>
      </c>
      <c r="AA81" s="502">
        <v>0</v>
      </c>
      <c r="AB81" s="502">
        <v>0</v>
      </c>
      <c r="AC81" s="502">
        <v>0</v>
      </c>
      <c r="AD81" s="502">
        <v>0</v>
      </c>
      <c r="AE81" s="502">
        <v>0</v>
      </c>
      <c r="AF81" s="502">
        <v>1</v>
      </c>
      <c r="AG81" s="502">
        <v>0</v>
      </c>
      <c r="AH81" s="502">
        <v>0</v>
      </c>
      <c r="AI81" s="502">
        <v>0</v>
      </c>
      <c r="AJ81" s="502"/>
      <c r="AK81" s="502"/>
      <c r="AL81" s="502">
        <v>2</v>
      </c>
      <c r="AM81" s="502">
        <v>0</v>
      </c>
      <c r="AN81" s="502">
        <v>0</v>
      </c>
      <c r="AO81" s="502">
        <v>0</v>
      </c>
      <c r="AP81" s="502">
        <v>2</v>
      </c>
      <c r="AQ81" s="502">
        <v>0</v>
      </c>
      <c r="AR81" s="502">
        <v>0</v>
      </c>
      <c r="AS81" s="502">
        <v>0</v>
      </c>
      <c r="AT81" s="502">
        <v>3</v>
      </c>
      <c r="AU81" s="502">
        <v>0</v>
      </c>
      <c r="AV81" s="502">
        <v>0</v>
      </c>
      <c r="AW81" s="502">
        <v>0</v>
      </c>
      <c r="AX81" s="503">
        <f t="shared" si="0"/>
        <v>8</v>
      </c>
      <c r="AY81" s="503">
        <f t="shared" si="1"/>
        <v>8</v>
      </c>
      <c r="AZ81" s="503">
        <f t="shared" si="2"/>
        <v>0</v>
      </c>
      <c r="BA81" s="507"/>
      <c r="BD81" s="477"/>
    </row>
    <row r="82" spans="2:56" s="475" customFormat="1" ht="15" x14ac:dyDescent="0.25">
      <c r="B82" s="478">
        <v>43428.004884259259</v>
      </c>
      <c r="C82" s="479">
        <v>251</v>
      </c>
      <c r="D82" s="480" t="s">
        <v>710</v>
      </c>
      <c r="E82" s="481" t="s">
        <v>7</v>
      </c>
      <c r="F82" s="480" t="s">
        <v>1</v>
      </c>
      <c r="H82" s="51"/>
      <c r="I82" s="51"/>
      <c r="J82" s="51"/>
      <c r="K82" s="51"/>
      <c r="L82" s="51"/>
      <c r="M82" s="477"/>
      <c r="N82" s="499" t="s">
        <v>7</v>
      </c>
      <c r="O82" s="500">
        <v>155</v>
      </c>
      <c r="P82" s="501" t="s">
        <v>105</v>
      </c>
      <c r="Q82" s="502">
        <v>0</v>
      </c>
      <c r="R82" s="502"/>
      <c r="S82" s="502">
        <v>1</v>
      </c>
      <c r="T82" s="502">
        <v>0</v>
      </c>
      <c r="U82" s="502">
        <v>1</v>
      </c>
      <c r="V82" s="502"/>
      <c r="W82" s="502">
        <v>0</v>
      </c>
      <c r="X82" s="502">
        <v>3</v>
      </c>
      <c r="Y82" s="502">
        <v>0</v>
      </c>
      <c r="Z82" s="502">
        <v>0</v>
      </c>
      <c r="AA82" s="502">
        <v>0</v>
      </c>
      <c r="AB82" s="502">
        <v>0</v>
      </c>
      <c r="AC82" s="502">
        <v>0</v>
      </c>
      <c r="AD82" s="502">
        <v>0</v>
      </c>
      <c r="AE82" s="502">
        <v>0</v>
      </c>
      <c r="AF82" s="502">
        <v>1</v>
      </c>
      <c r="AG82" s="502">
        <v>0</v>
      </c>
      <c r="AH82" s="502">
        <v>0</v>
      </c>
      <c r="AI82" s="502">
        <v>0</v>
      </c>
      <c r="AJ82" s="502">
        <v>0</v>
      </c>
      <c r="AK82" s="502">
        <v>1</v>
      </c>
      <c r="AL82" s="502"/>
      <c r="AM82" s="502"/>
      <c r="AN82" s="502">
        <v>0</v>
      </c>
      <c r="AO82" s="502">
        <v>0</v>
      </c>
      <c r="AP82" s="502">
        <v>1</v>
      </c>
      <c r="AQ82" s="502">
        <v>2</v>
      </c>
      <c r="AR82" s="502">
        <v>0</v>
      </c>
      <c r="AS82" s="502">
        <v>0</v>
      </c>
      <c r="AT82" s="502">
        <v>0</v>
      </c>
      <c r="AU82" s="502">
        <v>0</v>
      </c>
      <c r="AV82" s="502">
        <v>0</v>
      </c>
      <c r="AW82" s="502">
        <v>0</v>
      </c>
      <c r="AX82" s="503">
        <f t="shared" ref="AX82:AX145" si="3">+SUM(Q82:AA82)</f>
        <v>5</v>
      </c>
      <c r="AY82" s="503">
        <f t="shared" ref="AY82:AY145" si="4">+AB82+AD82+AF82+AH82+AJ82+AL82+AN82+AP82+AR82+AT82+AV82</f>
        <v>2</v>
      </c>
      <c r="AZ82" s="503">
        <f t="shared" ref="AZ82:AZ145" si="5">+AC82+AE82+AG82+AI82+AK82+AM82+AO82+AQ82+AS82+AU82+AW82</f>
        <v>3</v>
      </c>
      <c r="BA82" s="507"/>
      <c r="BD82" s="477"/>
    </row>
    <row r="83" spans="2:56" s="475" customFormat="1" ht="15" x14ac:dyDescent="0.25">
      <c r="B83" s="478">
        <v>43428.018923611111</v>
      </c>
      <c r="C83" s="479">
        <v>262</v>
      </c>
      <c r="D83" s="480" t="s">
        <v>379</v>
      </c>
      <c r="E83" s="481" t="s">
        <v>7</v>
      </c>
      <c r="F83" s="480" t="s">
        <v>1</v>
      </c>
      <c r="H83" s="51"/>
      <c r="I83" s="51"/>
      <c r="J83" s="51"/>
      <c r="K83" s="51"/>
      <c r="L83" s="51"/>
      <c r="M83" s="477"/>
      <c r="N83" s="499" t="s">
        <v>34</v>
      </c>
      <c r="O83" s="500">
        <v>175</v>
      </c>
      <c r="P83" s="501" t="s">
        <v>35</v>
      </c>
      <c r="Q83" s="502">
        <v>0</v>
      </c>
      <c r="R83" s="502">
        <v>1</v>
      </c>
      <c r="S83" s="502"/>
      <c r="T83" s="502">
        <v>3</v>
      </c>
      <c r="U83" s="502"/>
      <c r="V83" s="502"/>
      <c r="W83" s="502">
        <v>0</v>
      </c>
      <c r="X83" s="502">
        <v>0</v>
      </c>
      <c r="Y83" s="502">
        <v>1</v>
      </c>
      <c r="Z83" s="502">
        <v>2</v>
      </c>
      <c r="AA83" s="502">
        <v>0</v>
      </c>
      <c r="AB83" s="502">
        <v>0</v>
      </c>
      <c r="AC83" s="502">
        <v>0</v>
      </c>
      <c r="AD83" s="502">
        <v>1</v>
      </c>
      <c r="AE83" s="502">
        <v>0</v>
      </c>
      <c r="AF83" s="502">
        <v>0</v>
      </c>
      <c r="AG83" s="502">
        <v>0</v>
      </c>
      <c r="AH83" s="502">
        <v>2</v>
      </c>
      <c r="AI83" s="502">
        <v>1</v>
      </c>
      <c r="AJ83" s="502"/>
      <c r="AK83" s="502"/>
      <c r="AL83" s="502"/>
      <c r="AM83" s="502"/>
      <c r="AN83" s="502">
        <v>0</v>
      </c>
      <c r="AO83" s="502">
        <v>0</v>
      </c>
      <c r="AP83" s="502">
        <v>0</v>
      </c>
      <c r="AQ83" s="502">
        <v>0</v>
      </c>
      <c r="AR83" s="502">
        <v>0</v>
      </c>
      <c r="AS83" s="502">
        <v>1</v>
      </c>
      <c r="AT83" s="502">
        <v>0</v>
      </c>
      <c r="AU83" s="502">
        <v>2</v>
      </c>
      <c r="AV83" s="502">
        <v>0</v>
      </c>
      <c r="AW83" s="502">
        <v>0</v>
      </c>
      <c r="AX83" s="503">
        <f t="shared" si="3"/>
        <v>7</v>
      </c>
      <c r="AY83" s="503">
        <f t="shared" si="4"/>
        <v>3</v>
      </c>
      <c r="AZ83" s="503">
        <f t="shared" si="5"/>
        <v>4</v>
      </c>
      <c r="BA83" s="507"/>
      <c r="BD83" s="477"/>
    </row>
    <row r="84" spans="2:56" s="475" customFormat="1" ht="15" x14ac:dyDescent="0.25">
      <c r="B84" s="478">
        <v>43428.731678240743</v>
      </c>
      <c r="C84" s="479">
        <v>378</v>
      </c>
      <c r="D84" s="480" t="s">
        <v>638</v>
      </c>
      <c r="E84" s="481" t="s">
        <v>7</v>
      </c>
      <c r="F84" s="480" t="s">
        <v>2</v>
      </c>
      <c r="H84" s="51"/>
      <c r="I84" s="51"/>
      <c r="J84" s="51"/>
      <c r="K84" s="51"/>
      <c r="L84" s="51"/>
      <c r="M84" s="477"/>
      <c r="N84" s="499" t="s">
        <v>41</v>
      </c>
      <c r="O84" s="500">
        <v>126</v>
      </c>
      <c r="P84" s="501" t="s">
        <v>42</v>
      </c>
      <c r="Q84" s="502">
        <v>0</v>
      </c>
      <c r="R84" s="502"/>
      <c r="S84" s="502"/>
      <c r="T84" s="502">
        <v>0</v>
      </c>
      <c r="U84" s="502"/>
      <c r="V84" s="502"/>
      <c r="W84" s="511">
        <v>1</v>
      </c>
      <c r="X84" s="502">
        <v>2</v>
      </c>
      <c r="Y84" s="502">
        <v>2</v>
      </c>
      <c r="Z84" s="502">
        <v>0</v>
      </c>
      <c r="AA84" s="502">
        <v>1</v>
      </c>
      <c r="AB84" s="502">
        <v>0</v>
      </c>
      <c r="AC84" s="502">
        <v>0</v>
      </c>
      <c r="AD84" s="502">
        <v>0</v>
      </c>
      <c r="AE84" s="502">
        <v>0</v>
      </c>
      <c r="AF84" s="502">
        <v>0</v>
      </c>
      <c r="AG84" s="502">
        <v>0</v>
      </c>
      <c r="AH84" s="502">
        <v>0</v>
      </c>
      <c r="AI84" s="502">
        <v>0</v>
      </c>
      <c r="AJ84" s="502"/>
      <c r="AK84" s="502"/>
      <c r="AL84" s="502"/>
      <c r="AM84" s="502"/>
      <c r="AN84" s="511">
        <v>1</v>
      </c>
      <c r="AO84" s="511">
        <v>0</v>
      </c>
      <c r="AP84" s="502">
        <v>2</v>
      </c>
      <c r="AQ84" s="502">
        <v>0</v>
      </c>
      <c r="AR84" s="502">
        <v>1</v>
      </c>
      <c r="AS84" s="502">
        <v>1</v>
      </c>
      <c r="AT84" s="502">
        <v>0</v>
      </c>
      <c r="AU84" s="502">
        <v>0</v>
      </c>
      <c r="AV84" s="502">
        <v>0</v>
      </c>
      <c r="AW84" s="502">
        <v>1</v>
      </c>
      <c r="AX84" s="503">
        <f t="shared" si="3"/>
        <v>6</v>
      </c>
      <c r="AY84" s="503">
        <f t="shared" si="4"/>
        <v>4</v>
      </c>
      <c r="AZ84" s="503">
        <f t="shared" si="5"/>
        <v>2</v>
      </c>
      <c r="BA84" s="507"/>
      <c r="BD84" s="477"/>
    </row>
    <row r="85" spans="2:56" s="475" customFormat="1" ht="15" x14ac:dyDescent="0.25">
      <c r="B85" s="478">
        <v>43429.850034722222</v>
      </c>
      <c r="C85" s="479">
        <v>188</v>
      </c>
      <c r="D85" s="480" t="s">
        <v>380</v>
      </c>
      <c r="E85" s="481" t="s">
        <v>39</v>
      </c>
      <c r="F85" s="480" t="s">
        <v>1</v>
      </c>
      <c r="H85" s="51"/>
      <c r="I85" s="51"/>
      <c r="J85" s="51"/>
      <c r="K85" s="51"/>
      <c r="L85" s="51"/>
      <c r="M85" s="477"/>
      <c r="N85" s="499" t="s">
        <v>7</v>
      </c>
      <c r="O85" s="509">
        <v>97</v>
      </c>
      <c r="P85" s="501" t="s">
        <v>44</v>
      </c>
      <c r="Q85" s="502">
        <v>0</v>
      </c>
      <c r="R85" s="502"/>
      <c r="S85" s="502"/>
      <c r="T85" s="502">
        <v>0</v>
      </c>
      <c r="U85" s="502">
        <v>1</v>
      </c>
      <c r="V85" s="502"/>
      <c r="W85" s="511">
        <v>0</v>
      </c>
      <c r="X85" s="502">
        <v>1</v>
      </c>
      <c r="Y85" s="502">
        <v>3</v>
      </c>
      <c r="Z85" s="502">
        <v>3</v>
      </c>
      <c r="AA85" s="502">
        <v>0</v>
      </c>
      <c r="AB85" s="502">
        <v>0</v>
      </c>
      <c r="AC85" s="502">
        <v>0</v>
      </c>
      <c r="AD85" s="502">
        <v>0</v>
      </c>
      <c r="AE85" s="502">
        <v>0</v>
      </c>
      <c r="AF85" s="502">
        <v>0</v>
      </c>
      <c r="AG85" s="502">
        <v>0</v>
      </c>
      <c r="AH85" s="502">
        <v>0</v>
      </c>
      <c r="AI85" s="502">
        <v>0</v>
      </c>
      <c r="AJ85" s="502">
        <v>0</v>
      </c>
      <c r="AK85" s="502">
        <v>1</v>
      </c>
      <c r="AL85" s="502"/>
      <c r="AM85" s="502"/>
      <c r="AN85" s="511">
        <v>0</v>
      </c>
      <c r="AO85" s="511">
        <v>0</v>
      </c>
      <c r="AP85" s="502">
        <v>0</v>
      </c>
      <c r="AQ85" s="502">
        <v>1</v>
      </c>
      <c r="AR85" s="502">
        <v>0</v>
      </c>
      <c r="AS85" s="502">
        <v>3</v>
      </c>
      <c r="AT85" s="502">
        <v>1</v>
      </c>
      <c r="AU85" s="502">
        <v>2</v>
      </c>
      <c r="AV85" s="502">
        <v>0</v>
      </c>
      <c r="AW85" s="502">
        <v>0</v>
      </c>
      <c r="AX85" s="503">
        <f t="shared" si="3"/>
        <v>8</v>
      </c>
      <c r="AY85" s="503">
        <f t="shared" si="4"/>
        <v>1</v>
      </c>
      <c r="AZ85" s="503">
        <f t="shared" si="5"/>
        <v>7</v>
      </c>
      <c r="BA85" s="507"/>
      <c r="BD85" s="477"/>
    </row>
    <row r="86" spans="2:56" s="475" customFormat="1" ht="15" x14ac:dyDescent="0.25">
      <c r="B86" s="478">
        <v>43429.930775462963</v>
      </c>
      <c r="C86" s="479">
        <v>186</v>
      </c>
      <c r="D86" s="480" t="s">
        <v>712</v>
      </c>
      <c r="E86" s="481" t="s">
        <v>7</v>
      </c>
      <c r="F86" s="480" t="s">
        <v>1</v>
      </c>
      <c r="H86" s="51"/>
      <c r="I86" s="51"/>
      <c r="J86" s="51"/>
      <c r="K86" s="51"/>
      <c r="L86" s="51"/>
      <c r="M86" s="477"/>
      <c r="N86" s="509" t="s">
        <v>7</v>
      </c>
      <c r="O86" s="509">
        <v>261</v>
      </c>
      <c r="P86" s="501" t="s">
        <v>149</v>
      </c>
      <c r="Q86" s="502">
        <v>0</v>
      </c>
      <c r="R86" s="502"/>
      <c r="S86" s="502"/>
      <c r="T86" s="502">
        <v>0</v>
      </c>
      <c r="U86" s="502">
        <v>1</v>
      </c>
      <c r="V86" s="502"/>
      <c r="W86" s="511">
        <v>0</v>
      </c>
      <c r="X86" s="502">
        <v>1</v>
      </c>
      <c r="Y86" s="502">
        <v>3</v>
      </c>
      <c r="Z86" s="502">
        <v>2</v>
      </c>
      <c r="AA86" s="502">
        <v>1</v>
      </c>
      <c r="AB86" s="502">
        <v>0</v>
      </c>
      <c r="AC86" s="502">
        <v>0</v>
      </c>
      <c r="AD86" s="502">
        <v>0</v>
      </c>
      <c r="AE86" s="502">
        <v>0</v>
      </c>
      <c r="AF86" s="502">
        <v>0</v>
      </c>
      <c r="AG86" s="502">
        <v>0</v>
      </c>
      <c r="AH86" s="502">
        <v>0</v>
      </c>
      <c r="AI86" s="502">
        <v>0</v>
      </c>
      <c r="AJ86" s="502">
        <v>0</v>
      </c>
      <c r="AK86" s="502">
        <v>1</v>
      </c>
      <c r="AL86" s="502"/>
      <c r="AM86" s="502"/>
      <c r="AN86" s="511">
        <v>0</v>
      </c>
      <c r="AO86" s="511">
        <v>0</v>
      </c>
      <c r="AP86" s="502">
        <v>0</v>
      </c>
      <c r="AQ86" s="502">
        <v>1</v>
      </c>
      <c r="AR86" s="502">
        <v>0</v>
      </c>
      <c r="AS86" s="502">
        <v>3</v>
      </c>
      <c r="AT86" s="502">
        <v>0</v>
      </c>
      <c r="AU86" s="502">
        <v>2</v>
      </c>
      <c r="AV86" s="502">
        <v>0</v>
      </c>
      <c r="AW86" s="502">
        <v>1</v>
      </c>
      <c r="AX86" s="503">
        <f t="shared" si="3"/>
        <v>8</v>
      </c>
      <c r="AY86" s="503">
        <f t="shared" si="4"/>
        <v>0</v>
      </c>
      <c r="AZ86" s="503">
        <f t="shared" si="5"/>
        <v>8</v>
      </c>
      <c r="BA86" s="507"/>
      <c r="BD86" s="477"/>
    </row>
    <row r="87" spans="2:56" s="475" customFormat="1" ht="15" x14ac:dyDescent="0.25">
      <c r="B87" s="478">
        <v>43430.666643518518</v>
      </c>
      <c r="C87" s="479">
        <v>184</v>
      </c>
      <c r="D87" s="480" t="s">
        <v>699</v>
      </c>
      <c r="E87" s="481" t="s">
        <v>41</v>
      </c>
      <c r="F87" s="480" t="s">
        <v>1</v>
      </c>
      <c r="H87" s="51"/>
      <c r="I87" s="51"/>
      <c r="J87" s="51"/>
      <c r="K87" s="51"/>
      <c r="L87" s="51"/>
      <c r="M87" s="477"/>
      <c r="N87" s="499" t="s">
        <v>19</v>
      </c>
      <c r="O87" s="500">
        <v>174</v>
      </c>
      <c r="P87" s="501" t="s">
        <v>86</v>
      </c>
      <c r="Q87" s="502">
        <v>1</v>
      </c>
      <c r="R87" s="502">
        <v>2</v>
      </c>
      <c r="S87" s="502"/>
      <c r="T87" s="502">
        <v>0</v>
      </c>
      <c r="U87" s="502">
        <v>1</v>
      </c>
      <c r="V87" s="502"/>
      <c r="W87" s="502">
        <v>0</v>
      </c>
      <c r="X87" s="502">
        <v>0</v>
      </c>
      <c r="Y87" s="502">
        <v>0</v>
      </c>
      <c r="Z87" s="502">
        <v>0</v>
      </c>
      <c r="AA87" s="502">
        <v>1</v>
      </c>
      <c r="AB87" s="502">
        <v>1</v>
      </c>
      <c r="AC87" s="502">
        <v>0</v>
      </c>
      <c r="AD87" s="502">
        <v>2</v>
      </c>
      <c r="AE87" s="502">
        <v>0</v>
      </c>
      <c r="AF87" s="502">
        <v>0</v>
      </c>
      <c r="AG87" s="502">
        <v>0</v>
      </c>
      <c r="AH87" s="502">
        <v>0</v>
      </c>
      <c r="AI87" s="502">
        <v>0</v>
      </c>
      <c r="AJ87" s="502">
        <v>1</v>
      </c>
      <c r="AK87" s="502">
        <v>0</v>
      </c>
      <c r="AL87" s="502"/>
      <c r="AM87" s="502"/>
      <c r="AN87" s="502">
        <v>0</v>
      </c>
      <c r="AO87" s="502">
        <v>0</v>
      </c>
      <c r="AP87" s="502">
        <v>0</v>
      </c>
      <c r="AQ87" s="502">
        <v>0</v>
      </c>
      <c r="AR87" s="502">
        <v>0</v>
      </c>
      <c r="AS87" s="502">
        <v>0</v>
      </c>
      <c r="AT87" s="502">
        <v>0</v>
      </c>
      <c r="AU87" s="502">
        <v>0</v>
      </c>
      <c r="AV87" s="502">
        <v>1</v>
      </c>
      <c r="AW87" s="502">
        <v>0</v>
      </c>
      <c r="AX87" s="503">
        <f t="shared" si="3"/>
        <v>5</v>
      </c>
      <c r="AY87" s="503">
        <f t="shared" si="4"/>
        <v>5</v>
      </c>
      <c r="AZ87" s="503">
        <f t="shared" si="5"/>
        <v>0</v>
      </c>
      <c r="BA87" s="507"/>
      <c r="BD87" s="477"/>
    </row>
    <row r="88" spans="2:56" s="475" customFormat="1" x14ac:dyDescent="0.2">
      <c r="B88" s="478">
        <v>43430.670057870368</v>
      </c>
      <c r="C88" s="479">
        <v>115</v>
      </c>
      <c r="D88" s="480" t="s">
        <v>709</v>
      </c>
      <c r="E88" s="481" t="s">
        <v>29</v>
      </c>
      <c r="F88" s="480" t="s">
        <v>1</v>
      </c>
      <c r="H88" s="484"/>
      <c r="L88" s="512"/>
      <c r="M88" s="477"/>
      <c r="N88" s="509" t="s">
        <v>56</v>
      </c>
      <c r="O88" s="509">
        <v>501</v>
      </c>
      <c r="P88" s="501" t="s">
        <v>427</v>
      </c>
      <c r="Q88" s="502">
        <v>0</v>
      </c>
      <c r="R88" s="502">
        <v>2</v>
      </c>
      <c r="S88" s="502"/>
      <c r="T88" s="502">
        <v>0</v>
      </c>
      <c r="U88" s="502"/>
      <c r="V88" s="502">
        <v>2</v>
      </c>
      <c r="W88" s="502">
        <v>0</v>
      </c>
      <c r="X88" s="502">
        <v>0</v>
      </c>
      <c r="Y88" s="502">
        <v>0</v>
      </c>
      <c r="Z88" s="502">
        <v>1</v>
      </c>
      <c r="AA88" s="502">
        <v>1</v>
      </c>
      <c r="AB88" s="502">
        <v>0</v>
      </c>
      <c r="AC88" s="502">
        <v>0</v>
      </c>
      <c r="AD88" s="502">
        <v>1</v>
      </c>
      <c r="AE88" s="502">
        <v>1</v>
      </c>
      <c r="AF88" s="502">
        <v>0</v>
      </c>
      <c r="AG88" s="502">
        <v>0</v>
      </c>
      <c r="AH88" s="502">
        <v>0</v>
      </c>
      <c r="AI88" s="502">
        <v>0</v>
      </c>
      <c r="AJ88" s="502"/>
      <c r="AK88" s="502"/>
      <c r="AL88" s="502">
        <v>0</v>
      </c>
      <c r="AM88" s="502">
        <v>2</v>
      </c>
      <c r="AN88" s="502">
        <v>0</v>
      </c>
      <c r="AO88" s="502">
        <v>0</v>
      </c>
      <c r="AP88" s="502">
        <v>0</v>
      </c>
      <c r="AQ88" s="502">
        <v>0</v>
      </c>
      <c r="AR88" s="502">
        <v>0</v>
      </c>
      <c r="AS88" s="502">
        <v>0</v>
      </c>
      <c r="AT88" s="502">
        <v>0</v>
      </c>
      <c r="AU88" s="502">
        <v>1</v>
      </c>
      <c r="AV88" s="502">
        <v>0</v>
      </c>
      <c r="AW88" s="502">
        <v>1</v>
      </c>
      <c r="AX88" s="503">
        <f t="shared" si="3"/>
        <v>6</v>
      </c>
      <c r="AY88" s="503">
        <f t="shared" si="4"/>
        <v>1</v>
      </c>
      <c r="AZ88" s="503">
        <f t="shared" si="5"/>
        <v>5</v>
      </c>
      <c r="BA88" s="507"/>
      <c r="BD88" s="477"/>
    </row>
    <row r="89" spans="2:56" s="475" customFormat="1" x14ac:dyDescent="0.2">
      <c r="B89" s="478">
        <v>43430.675474537034</v>
      </c>
      <c r="C89" s="479">
        <v>451</v>
      </c>
      <c r="D89" s="480" t="s">
        <v>377</v>
      </c>
      <c r="E89" s="481" t="s">
        <v>7</v>
      </c>
      <c r="F89" s="480" t="s">
        <v>1</v>
      </c>
      <c r="H89" s="484"/>
      <c r="M89" s="477"/>
      <c r="N89" s="509" t="s">
        <v>29</v>
      </c>
      <c r="O89" s="509">
        <v>224</v>
      </c>
      <c r="P89" s="501" t="s">
        <v>145</v>
      </c>
      <c r="Q89" s="502">
        <v>1</v>
      </c>
      <c r="R89" s="502">
        <v>1</v>
      </c>
      <c r="S89" s="502">
        <v>1</v>
      </c>
      <c r="T89" s="502">
        <v>0</v>
      </c>
      <c r="U89" s="502"/>
      <c r="V89" s="502"/>
      <c r="W89" s="502">
        <v>0</v>
      </c>
      <c r="X89" s="502">
        <v>1</v>
      </c>
      <c r="Y89" s="502">
        <v>0</v>
      </c>
      <c r="Z89" s="502">
        <v>1</v>
      </c>
      <c r="AA89" s="502">
        <v>1</v>
      </c>
      <c r="AB89" s="502">
        <v>0</v>
      </c>
      <c r="AC89" s="502">
        <v>1</v>
      </c>
      <c r="AD89" s="502">
        <v>0</v>
      </c>
      <c r="AE89" s="502">
        <v>1</v>
      </c>
      <c r="AF89" s="502">
        <v>1</v>
      </c>
      <c r="AG89" s="502">
        <v>0</v>
      </c>
      <c r="AH89" s="502">
        <v>0</v>
      </c>
      <c r="AI89" s="502">
        <v>0</v>
      </c>
      <c r="AJ89" s="502"/>
      <c r="AK89" s="502"/>
      <c r="AL89" s="502"/>
      <c r="AM89" s="502"/>
      <c r="AN89" s="502">
        <v>0</v>
      </c>
      <c r="AO89" s="502">
        <v>0</v>
      </c>
      <c r="AP89" s="502">
        <v>1</v>
      </c>
      <c r="AQ89" s="502">
        <v>0</v>
      </c>
      <c r="AR89" s="502">
        <v>0</v>
      </c>
      <c r="AS89" s="502">
        <v>0</v>
      </c>
      <c r="AT89" s="502">
        <v>1</v>
      </c>
      <c r="AU89" s="502">
        <v>0</v>
      </c>
      <c r="AV89" s="502">
        <v>1</v>
      </c>
      <c r="AW89" s="502">
        <v>0</v>
      </c>
      <c r="AX89" s="503">
        <f t="shared" si="3"/>
        <v>6</v>
      </c>
      <c r="AY89" s="503">
        <f t="shared" si="4"/>
        <v>4</v>
      </c>
      <c r="AZ89" s="503">
        <f t="shared" si="5"/>
        <v>2</v>
      </c>
      <c r="BA89" s="507"/>
      <c r="BD89" s="477"/>
    </row>
    <row r="90" spans="2:56" s="475" customFormat="1" x14ac:dyDescent="0.2">
      <c r="B90" s="478">
        <v>43430.756527777776</v>
      </c>
      <c r="C90" s="479">
        <v>459</v>
      </c>
      <c r="D90" s="480" t="s">
        <v>696</v>
      </c>
      <c r="E90" s="481" t="s">
        <v>343</v>
      </c>
      <c r="F90" s="480" t="s">
        <v>1</v>
      </c>
      <c r="H90" s="484"/>
      <c r="M90" s="477"/>
      <c r="N90" s="499" t="s">
        <v>7</v>
      </c>
      <c r="O90" s="500">
        <v>178</v>
      </c>
      <c r="P90" s="501" t="s">
        <v>27</v>
      </c>
      <c r="Q90" s="502">
        <v>0</v>
      </c>
      <c r="R90" s="502"/>
      <c r="S90" s="502">
        <v>2</v>
      </c>
      <c r="T90" s="502">
        <v>0</v>
      </c>
      <c r="U90" s="502">
        <v>1</v>
      </c>
      <c r="V90" s="502"/>
      <c r="W90" s="502">
        <v>0</v>
      </c>
      <c r="X90" s="502">
        <v>1</v>
      </c>
      <c r="Y90" s="502">
        <v>0</v>
      </c>
      <c r="Z90" s="502">
        <v>0</v>
      </c>
      <c r="AA90" s="502">
        <v>0</v>
      </c>
      <c r="AB90" s="502">
        <v>0</v>
      </c>
      <c r="AC90" s="502">
        <v>0</v>
      </c>
      <c r="AD90" s="502">
        <v>0</v>
      </c>
      <c r="AE90" s="502">
        <v>0</v>
      </c>
      <c r="AF90" s="502">
        <v>2</v>
      </c>
      <c r="AG90" s="502">
        <v>0</v>
      </c>
      <c r="AH90" s="502">
        <v>0</v>
      </c>
      <c r="AI90" s="502">
        <v>0</v>
      </c>
      <c r="AJ90" s="502">
        <v>1</v>
      </c>
      <c r="AK90" s="502">
        <v>0</v>
      </c>
      <c r="AL90" s="502"/>
      <c r="AM90" s="502"/>
      <c r="AN90" s="502">
        <v>0</v>
      </c>
      <c r="AO90" s="502">
        <v>0</v>
      </c>
      <c r="AP90" s="502">
        <v>0</v>
      </c>
      <c r="AQ90" s="502">
        <v>1</v>
      </c>
      <c r="AR90" s="502">
        <v>0</v>
      </c>
      <c r="AS90" s="502">
        <v>0</v>
      </c>
      <c r="AT90" s="502">
        <v>0</v>
      </c>
      <c r="AU90" s="502">
        <v>0</v>
      </c>
      <c r="AV90" s="502">
        <v>0</v>
      </c>
      <c r="AW90" s="502">
        <v>0</v>
      </c>
      <c r="AX90" s="503">
        <f t="shared" si="3"/>
        <v>4</v>
      </c>
      <c r="AY90" s="503">
        <f t="shared" si="4"/>
        <v>3</v>
      </c>
      <c r="AZ90" s="503">
        <f t="shared" si="5"/>
        <v>1</v>
      </c>
      <c r="BA90" s="507"/>
      <c r="BD90" s="477"/>
    </row>
    <row r="91" spans="2:56" s="475" customFormat="1" x14ac:dyDescent="0.2">
      <c r="B91" s="478">
        <v>43430.843148148146</v>
      </c>
      <c r="C91" s="479">
        <v>516</v>
      </c>
      <c r="D91" s="480" t="s">
        <v>703</v>
      </c>
      <c r="E91" s="481" t="s">
        <v>71</v>
      </c>
      <c r="F91" s="480" t="s">
        <v>1</v>
      </c>
      <c r="H91" s="484"/>
      <c r="M91" s="477"/>
      <c r="N91" s="509" t="s">
        <v>7</v>
      </c>
      <c r="O91" s="509">
        <v>263</v>
      </c>
      <c r="P91" s="501" t="s">
        <v>158</v>
      </c>
      <c r="Q91" s="502">
        <v>0</v>
      </c>
      <c r="R91" s="502">
        <v>1</v>
      </c>
      <c r="S91" s="502">
        <v>1</v>
      </c>
      <c r="T91" s="502">
        <v>0</v>
      </c>
      <c r="U91" s="502"/>
      <c r="V91" s="502">
        <v>1</v>
      </c>
      <c r="W91" s="502">
        <v>0</v>
      </c>
      <c r="X91" s="502">
        <v>1</v>
      </c>
      <c r="Y91" s="502">
        <v>0</v>
      </c>
      <c r="Z91" s="502">
        <v>0</v>
      </c>
      <c r="AA91" s="502">
        <v>0</v>
      </c>
      <c r="AB91" s="502">
        <v>0</v>
      </c>
      <c r="AC91" s="502">
        <v>0</v>
      </c>
      <c r="AD91" s="502">
        <v>0</v>
      </c>
      <c r="AE91" s="502">
        <v>1</v>
      </c>
      <c r="AF91" s="502">
        <v>0</v>
      </c>
      <c r="AG91" s="502">
        <v>1</v>
      </c>
      <c r="AH91" s="502">
        <v>0</v>
      </c>
      <c r="AI91" s="502">
        <v>0</v>
      </c>
      <c r="AJ91" s="502"/>
      <c r="AK91" s="502"/>
      <c r="AL91" s="502">
        <v>0</v>
      </c>
      <c r="AM91" s="502">
        <v>1</v>
      </c>
      <c r="AN91" s="502">
        <v>0</v>
      </c>
      <c r="AO91" s="502">
        <v>0</v>
      </c>
      <c r="AP91" s="502">
        <v>0</v>
      </c>
      <c r="AQ91" s="502">
        <v>1</v>
      </c>
      <c r="AR91" s="502">
        <v>0</v>
      </c>
      <c r="AS91" s="502">
        <v>0</v>
      </c>
      <c r="AT91" s="502">
        <v>0</v>
      </c>
      <c r="AU91" s="502">
        <v>0</v>
      </c>
      <c r="AV91" s="502">
        <v>0</v>
      </c>
      <c r="AW91" s="502">
        <v>0</v>
      </c>
      <c r="AX91" s="503">
        <f t="shared" si="3"/>
        <v>4</v>
      </c>
      <c r="AY91" s="503">
        <f t="shared" si="4"/>
        <v>0</v>
      </c>
      <c r="AZ91" s="503">
        <f t="shared" si="5"/>
        <v>4</v>
      </c>
      <c r="BA91" s="507"/>
      <c r="BD91" s="477"/>
    </row>
    <row r="92" spans="2:56" s="475" customFormat="1" x14ac:dyDescent="0.2">
      <c r="B92" s="478">
        <v>43430.853750000002</v>
      </c>
      <c r="C92" s="479">
        <v>561</v>
      </c>
      <c r="D92" s="480" t="s">
        <v>694</v>
      </c>
      <c r="E92" s="481" t="s">
        <v>7</v>
      </c>
      <c r="F92" s="480" t="s">
        <v>2</v>
      </c>
      <c r="H92" s="579" t="s">
        <v>754</v>
      </c>
      <c r="I92" s="579"/>
      <c r="J92" s="579"/>
      <c r="K92" s="579"/>
      <c r="M92" s="477"/>
      <c r="N92" s="509" t="s">
        <v>7</v>
      </c>
      <c r="O92" s="509">
        <v>499</v>
      </c>
      <c r="P92" s="501" t="s">
        <v>426</v>
      </c>
      <c r="Q92" s="502">
        <v>0</v>
      </c>
      <c r="R92" s="502"/>
      <c r="S92" s="502">
        <v>1</v>
      </c>
      <c r="T92" s="502">
        <v>0</v>
      </c>
      <c r="U92" s="502"/>
      <c r="V92" s="502"/>
      <c r="W92" s="502">
        <v>1</v>
      </c>
      <c r="X92" s="502">
        <v>2</v>
      </c>
      <c r="Y92" s="502">
        <v>0</v>
      </c>
      <c r="Z92" s="502">
        <v>0</v>
      </c>
      <c r="AA92" s="502">
        <v>0</v>
      </c>
      <c r="AB92" s="502">
        <v>0</v>
      </c>
      <c r="AC92" s="502">
        <v>0</v>
      </c>
      <c r="AD92" s="502">
        <v>0</v>
      </c>
      <c r="AE92" s="502">
        <v>0</v>
      </c>
      <c r="AF92" s="502">
        <v>0</v>
      </c>
      <c r="AG92" s="502">
        <v>1</v>
      </c>
      <c r="AH92" s="502">
        <v>0</v>
      </c>
      <c r="AI92" s="502">
        <v>0</v>
      </c>
      <c r="AJ92" s="502"/>
      <c r="AK92" s="502"/>
      <c r="AL92" s="502"/>
      <c r="AM92" s="502"/>
      <c r="AN92" s="502">
        <v>0</v>
      </c>
      <c r="AO92" s="502">
        <v>1</v>
      </c>
      <c r="AP92" s="502">
        <v>2</v>
      </c>
      <c r="AQ92" s="502">
        <v>0</v>
      </c>
      <c r="AR92" s="502">
        <v>0</v>
      </c>
      <c r="AS92" s="502">
        <v>0</v>
      </c>
      <c r="AT92" s="502">
        <v>0</v>
      </c>
      <c r="AU92" s="502">
        <v>0</v>
      </c>
      <c r="AV92" s="502">
        <v>0</v>
      </c>
      <c r="AW92" s="502">
        <v>0</v>
      </c>
      <c r="AX92" s="503">
        <f t="shared" si="3"/>
        <v>4</v>
      </c>
      <c r="AY92" s="503">
        <f t="shared" si="4"/>
        <v>2</v>
      </c>
      <c r="AZ92" s="503">
        <f t="shared" si="5"/>
        <v>2</v>
      </c>
      <c r="BA92" s="507"/>
      <c r="BD92" s="477"/>
    </row>
    <row r="93" spans="2:56" s="475" customFormat="1" x14ac:dyDescent="0.2">
      <c r="B93" s="478">
        <v>43431.03634259259</v>
      </c>
      <c r="C93" s="479">
        <v>226</v>
      </c>
      <c r="D93" s="480" t="s">
        <v>386</v>
      </c>
      <c r="E93" s="481" t="s">
        <v>7</v>
      </c>
      <c r="F93" s="480" t="s">
        <v>1</v>
      </c>
      <c r="H93" s="537" t="s">
        <v>500</v>
      </c>
      <c r="I93" s="537"/>
      <c r="J93" s="537"/>
      <c r="K93" s="538"/>
      <c r="L93" s="512"/>
      <c r="M93" s="477"/>
      <c r="N93" s="499" t="s">
        <v>7</v>
      </c>
      <c r="O93" s="500">
        <v>164</v>
      </c>
      <c r="P93" s="501" t="s">
        <v>38</v>
      </c>
      <c r="Q93" s="502">
        <v>2</v>
      </c>
      <c r="R93" s="502">
        <v>1</v>
      </c>
      <c r="S93" s="502"/>
      <c r="T93" s="502">
        <v>0</v>
      </c>
      <c r="U93" s="502"/>
      <c r="V93" s="502"/>
      <c r="W93" s="502">
        <v>0</v>
      </c>
      <c r="X93" s="502">
        <v>0</v>
      </c>
      <c r="Y93" s="502">
        <v>1</v>
      </c>
      <c r="Z93" s="502">
        <v>1</v>
      </c>
      <c r="AA93" s="502">
        <v>0</v>
      </c>
      <c r="AB93" s="502">
        <v>0</v>
      </c>
      <c r="AC93" s="502">
        <v>2</v>
      </c>
      <c r="AD93" s="502">
        <v>1</v>
      </c>
      <c r="AE93" s="502">
        <v>0</v>
      </c>
      <c r="AF93" s="502">
        <v>0</v>
      </c>
      <c r="AG93" s="502">
        <v>0</v>
      </c>
      <c r="AH93" s="502">
        <v>0</v>
      </c>
      <c r="AI93" s="502">
        <v>0</v>
      </c>
      <c r="AJ93" s="502"/>
      <c r="AK93" s="502"/>
      <c r="AL93" s="502"/>
      <c r="AM93" s="502"/>
      <c r="AN93" s="502">
        <v>0</v>
      </c>
      <c r="AO93" s="502">
        <v>0</v>
      </c>
      <c r="AP93" s="502">
        <v>0</v>
      </c>
      <c r="AQ93" s="502">
        <v>0</v>
      </c>
      <c r="AR93" s="502">
        <v>0</v>
      </c>
      <c r="AS93" s="502">
        <v>1</v>
      </c>
      <c r="AT93" s="502">
        <v>0</v>
      </c>
      <c r="AU93" s="502">
        <v>1</v>
      </c>
      <c r="AV93" s="502">
        <v>0</v>
      </c>
      <c r="AW93" s="502">
        <v>0</v>
      </c>
      <c r="AX93" s="503">
        <f t="shared" si="3"/>
        <v>5</v>
      </c>
      <c r="AY93" s="503">
        <f t="shared" si="4"/>
        <v>1</v>
      </c>
      <c r="AZ93" s="503">
        <f t="shared" si="5"/>
        <v>4</v>
      </c>
      <c r="BA93" s="507"/>
      <c r="BD93" s="477"/>
    </row>
    <row r="94" spans="2:56" s="475" customFormat="1" x14ac:dyDescent="0.2">
      <c r="B94" s="478">
        <v>43431.605000000003</v>
      </c>
      <c r="C94" s="479">
        <v>390</v>
      </c>
      <c r="D94" s="480" t="s">
        <v>371</v>
      </c>
      <c r="E94" s="481" t="s">
        <v>29</v>
      </c>
      <c r="F94" s="480" t="s">
        <v>1</v>
      </c>
      <c r="H94" s="539" t="s">
        <v>497</v>
      </c>
      <c r="I94" s="540" t="s">
        <v>498</v>
      </c>
      <c r="J94" s="540" t="s">
        <v>0</v>
      </c>
      <c r="K94" s="532" t="s">
        <v>5</v>
      </c>
      <c r="L94" s="512"/>
      <c r="M94" s="477"/>
      <c r="N94" s="509" t="s">
        <v>29</v>
      </c>
      <c r="O94" s="509">
        <v>390</v>
      </c>
      <c r="P94" s="501" t="s">
        <v>30</v>
      </c>
      <c r="Q94" s="502">
        <v>0</v>
      </c>
      <c r="R94" s="502"/>
      <c r="S94" s="502">
        <v>1</v>
      </c>
      <c r="T94" s="502">
        <v>0</v>
      </c>
      <c r="U94" s="502">
        <v>1</v>
      </c>
      <c r="V94" s="502">
        <v>1</v>
      </c>
      <c r="W94" s="502">
        <v>0</v>
      </c>
      <c r="X94" s="502">
        <v>0</v>
      </c>
      <c r="Y94" s="502">
        <v>1</v>
      </c>
      <c r="Z94" s="502">
        <v>0</v>
      </c>
      <c r="AA94" s="502">
        <v>1</v>
      </c>
      <c r="AB94" s="502">
        <v>0</v>
      </c>
      <c r="AC94" s="502">
        <v>0</v>
      </c>
      <c r="AD94" s="502">
        <v>0</v>
      </c>
      <c r="AE94" s="502">
        <v>0</v>
      </c>
      <c r="AF94" s="502">
        <v>0</v>
      </c>
      <c r="AG94" s="502">
        <v>1</v>
      </c>
      <c r="AH94" s="502">
        <v>0</v>
      </c>
      <c r="AI94" s="502">
        <v>0</v>
      </c>
      <c r="AJ94" s="502">
        <v>0</v>
      </c>
      <c r="AK94" s="502">
        <v>1</v>
      </c>
      <c r="AL94" s="502">
        <v>0</v>
      </c>
      <c r="AM94" s="502">
        <v>1</v>
      </c>
      <c r="AN94" s="502">
        <v>0</v>
      </c>
      <c r="AO94" s="502">
        <v>0</v>
      </c>
      <c r="AP94" s="502">
        <v>0</v>
      </c>
      <c r="AQ94" s="502">
        <v>0</v>
      </c>
      <c r="AR94" s="502">
        <v>0</v>
      </c>
      <c r="AS94" s="502">
        <v>1</v>
      </c>
      <c r="AT94" s="502">
        <v>0</v>
      </c>
      <c r="AU94" s="502">
        <v>0</v>
      </c>
      <c r="AV94" s="502">
        <v>0</v>
      </c>
      <c r="AW94" s="502">
        <v>1</v>
      </c>
      <c r="AX94" s="503">
        <f t="shared" si="3"/>
        <v>5</v>
      </c>
      <c r="AY94" s="503">
        <f t="shared" si="4"/>
        <v>0</v>
      </c>
      <c r="AZ94" s="503">
        <f t="shared" si="5"/>
        <v>5</v>
      </c>
      <c r="BA94" s="507"/>
      <c r="BD94" s="477"/>
    </row>
    <row r="95" spans="2:56" s="475" customFormat="1" x14ac:dyDescent="0.2">
      <c r="B95" s="478">
        <v>43431.635474537034</v>
      </c>
      <c r="C95" s="479">
        <v>248</v>
      </c>
      <c r="D95" s="480" t="s">
        <v>642</v>
      </c>
      <c r="E95" s="481" t="s">
        <v>7</v>
      </c>
      <c r="F95" s="480" t="s">
        <v>1</v>
      </c>
      <c r="H95" s="535" t="s">
        <v>628</v>
      </c>
      <c r="I95" s="541">
        <v>43411.835868055554</v>
      </c>
      <c r="J95" s="532" t="s">
        <v>2</v>
      </c>
      <c r="K95" s="542">
        <v>1</v>
      </c>
      <c r="L95" s="512"/>
      <c r="M95" s="477"/>
      <c r="N95" s="499" t="s">
        <v>39</v>
      </c>
      <c r="O95" s="500">
        <v>152</v>
      </c>
      <c r="P95" s="501" t="s">
        <v>83</v>
      </c>
      <c r="Q95" s="502">
        <v>1</v>
      </c>
      <c r="R95" s="502"/>
      <c r="S95" s="502">
        <v>1</v>
      </c>
      <c r="T95" s="502">
        <v>0</v>
      </c>
      <c r="U95" s="502"/>
      <c r="V95" s="502"/>
      <c r="W95" s="502">
        <v>1</v>
      </c>
      <c r="X95" s="502">
        <v>0</v>
      </c>
      <c r="Y95" s="502">
        <v>1</v>
      </c>
      <c r="Z95" s="502">
        <v>0</v>
      </c>
      <c r="AA95" s="502">
        <v>0</v>
      </c>
      <c r="AB95" s="502">
        <v>0</v>
      </c>
      <c r="AC95" s="502">
        <v>1</v>
      </c>
      <c r="AD95" s="502">
        <v>0</v>
      </c>
      <c r="AE95" s="502">
        <v>0</v>
      </c>
      <c r="AF95" s="502">
        <v>0</v>
      </c>
      <c r="AG95" s="502">
        <v>1</v>
      </c>
      <c r="AH95" s="502">
        <v>0</v>
      </c>
      <c r="AI95" s="502">
        <v>0</v>
      </c>
      <c r="AJ95" s="502"/>
      <c r="AK95" s="502"/>
      <c r="AL95" s="502"/>
      <c r="AM95" s="502"/>
      <c r="AN95" s="502">
        <v>0</v>
      </c>
      <c r="AO95" s="502">
        <v>1</v>
      </c>
      <c r="AP95" s="502">
        <v>0</v>
      </c>
      <c r="AQ95" s="502">
        <v>0</v>
      </c>
      <c r="AR95" s="502">
        <v>0</v>
      </c>
      <c r="AS95" s="502">
        <v>1</v>
      </c>
      <c r="AT95" s="502">
        <v>0</v>
      </c>
      <c r="AU95" s="502">
        <v>0</v>
      </c>
      <c r="AV95" s="502">
        <v>0</v>
      </c>
      <c r="AW95" s="502">
        <v>0</v>
      </c>
      <c r="AX95" s="503">
        <f t="shared" si="3"/>
        <v>4</v>
      </c>
      <c r="AY95" s="503">
        <f t="shared" si="4"/>
        <v>0</v>
      </c>
      <c r="AZ95" s="503">
        <f t="shared" si="5"/>
        <v>4</v>
      </c>
      <c r="BA95" s="507"/>
      <c r="BD95" s="477"/>
    </row>
    <row r="96" spans="2:56" s="475" customFormat="1" x14ac:dyDescent="0.2">
      <c r="B96" s="478">
        <v>43431.690196759257</v>
      </c>
      <c r="C96" s="479">
        <v>563</v>
      </c>
      <c r="D96" s="480" t="s">
        <v>761</v>
      </c>
      <c r="E96" s="481" t="s">
        <v>7</v>
      </c>
      <c r="F96" s="480" t="s">
        <v>2</v>
      </c>
      <c r="H96" s="535"/>
      <c r="I96" s="541">
        <v>43414.002604166664</v>
      </c>
      <c r="J96" s="532" t="s">
        <v>2</v>
      </c>
      <c r="K96" s="542">
        <v>1</v>
      </c>
      <c r="L96" s="512"/>
      <c r="M96" s="477"/>
      <c r="N96" s="509" t="s">
        <v>7</v>
      </c>
      <c r="O96" s="509">
        <v>502</v>
      </c>
      <c r="P96" s="501" t="s">
        <v>425</v>
      </c>
      <c r="Q96" s="502">
        <v>0</v>
      </c>
      <c r="R96" s="502"/>
      <c r="S96" s="502"/>
      <c r="T96" s="502">
        <v>0</v>
      </c>
      <c r="U96" s="502">
        <v>1</v>
      </c>
      <c r="V96" s="502">
        <v>1</v>
      </c>
      <c r="W96" s="502">
        <v>0</v>
      </c>
      <c r="X96" s="502">
        <v>0</v>
      </c>
      <c r="Y96" s="502">
        <v>2</v>
      </c>
      <c r="Z96" s="502">
        <v>1</v>
      </c>
      <c r="AA96" s="502">
        <v>0</v>
      </c>
      <c r="AB96" s="502">
        <v>0</v>
      </c>
      <c r="AC96" s="502">
        <v>0</v>
      </c>
      <c r="AD96" s="502">
        <v>0</v>
      </c>
      <c r="AE96" s="502">
        <v>0</v>
      </c>
      <c r="AF96" s="502">
        <v>0</v>
      </c>
      <c r="AG96" s="502">
        <v>0</v>
      </c>
      <c r="AH96" s="502">
        <v>0</v>
      </c>
      <c r="AI96" s="502">
        <v>0</v>
      </c>
      <c r="AJ96" s="502">
        <v>1</v>
      </c>
      <c r="AK96" s="502">
        <v>0</v>
      </c>
      <c r="AL96" s="502">
        <v>1</v>
      </c>
      <c r="AM96" s="502">
        <v>0</v>
      </c>
      <c r="AN96" s="502">
        <v>0</v>
      </c>
      <c r="AO96" s="502">
        <v>0</v>
      </c>
      <c r="AP96" s="502">
        <v>0</v>
      </c>
      <c r="AQ96" s="502">
        <v>0</v>
      </c>
      <c r="AR96" s="502">
        <v>2</v>
      </c>
      <c r="AS96" s="502">
        <v>0</v>
      </c>
      <c r="AT96" s="502">
        <v>1</v>
      </c>
      <c r="AU96" s="502">
        <v>0</v>
      </c>
      <c r="AV96" s="502">
        <v>0</v>
      </c>
      <c r="AW96" s="502">
        <v>0</v>
      </c>
      <c r="AX96" s="503">
        <f t="shared" si="3"/>
        <v>5</v>
      </c>
      <c r="AY96" s="503">
        <f t="shared" si="4"/>
        <v>5</v>
      </c>
      <c r="AZ96" s="503">
        <f t="shared" si="5"/>
        <v>0</v>
      </c>
      <c r="BA96" s="507"/>
      <c r="BD96" s="477"/>
    </row>
    <row r="97" spans="2:56" s="475" customFormat="1" x14ac:dyDescent="0.2">
      <c r="B97" s="478">
        <v>43431.730416666665</v>
      </c>
      <c r="C97" s="479">
        <v>248</v>
      </c>
      <c r="D97" s="480" t="s">
        <v>642</v>
      </c>
      <c r="E97" s="481" t="s">
        <v>7</v>
      </c>
      <c r="F97" s="480" t="s">
        <v>1</v>
      </c>
      <c r="H97" s="535"/>
      <c r="I97" s="541">
        <v>43414.033217592594</v>
      </c>
      <c r="J97" s="532" t="s">
        <v>2</v>
      </c>
      <c r="K97" s="542">
        <v>1</v>
      </c>
      <c r="L97" s="512"/>
      <c r="M97" s="477"/>
      <c r="N97" s="499" t="s">
        <v>7</v>
      </c>
      <c r="O97" s="500">
        <v>165</v>
      </c>
      <c r="P97" s="501" t="s">
        <v>126</v>
      </c>
      <c r="Q97" s="502">
        <v>3</v>
      </c>
      <c r="R97" s="502"/>
      <c r="S97" s="502"/>
      <c r="T97" s="502">
        <v>0</v>
      </c>
      <c r="U97" s="502"/>
      <c r="V97" s="502"/>
      <c r="W97" s="502">
        <v>0</v>
      </c>
      <c r="X97" s="502">
        <v>0</v>
      </c>
      <c r="Y97" s="502">
        <v>0</v>
      </c>
      <c r="Z97" s="502">
        <v>0</v>
      </c>
      <c r="AA97" s="502">
        <v>0</v>
      </c>
      <c r="AB97" s="502">
        <v>0</v>
      </c>
      <c r="AC97" s="502">
        <v>3</v>
      </c>
      <c r="AD97" s="502">
        <v>0</v>
      </c>
      <c r="AE97" s="502">
        <v>0</v>
      </c>
      <c r="AF97" s="502">
        <v>0</v>
      </c>
      <c r="AG97" s="502">
        <v>0</v>
      </c>
      <c r="AH97" s="502">
        <v>0</v>
      </c>
      <c r="AI97" s="502">
        <v>0</v>
      </c>
      <c r="AJ97" s="502"/>
      <c r="AK97" s="502"/>
      <c r="AL97" s="502"/>
      <c r="AM97" s="502"/>
      <c r="AN97" s="502">
        <v>0</v>
      </c>
      <c r="AO97" s="502">
        <v>0</v>
      </c>
      <c r="AP97" s="502">
        <v>0</v>
      </c>
      <c r="AQ97" s="502">
        <v>0</v>
      </c>
      <c r="AR97" s="502">
        <v>0</v>
      </c>
      <c r="AS97" s="502">
        <v>0</v>
      </c>
      <c r="AT97" s="502">
        <v>0</v>
      </c>
      <c r="AU97" s="502">
        <v>0</v>
      </c>
      <c r="AV97" s="502">
        <v>0</v>
      </c>
      <c r="AW97" s="502">
        <v>0</v>
      </c>
      <c r="AX97" s="503">
        <f t="shared" si="3"/>
        <v>3</v>
      </c>
      <c r="AY97" s="503">
        <f t="shared" si="4"/>
        <v>0</v>
      </c>
      <c r="AZ97" s="503">
        <f t="shared" si="5"/>
        <v>3</v>
      </c>
      <c r="BA97" s="507"/>
      <c r="BD97" s="477"/>
    </row>
    <row r="98" spans="2:56" s="475" customFormat="1" x14ac:dyDescent="0.2">
      <c r="B98" s="478">
        <v>43431.870682870373</v>
      </c>
      <c r="C98" s="479">
        <v>507</v>
      </c>
      <c r="D98" s="480" t="s">
        <v>656</v>
      </c>
      <c r="E98" s="481" t="s">
        <v>7</v>
      </c>
      <c r="F98" s="480" t="s">
        <v>2</v>
      </c>
      <c r="H98" s="535"/>
      <c r="I98" s="541">
        <v>43426.027569444443</v>
      </c>
      <c r="J98" s="532" t="s">
        <v>2</v>
      </c>
      <c r="K98" s="542">
        <v>1</v>
      </c>
      <c r="L98" s="512"/>
      <c r="M98" s="477"/>
      <c r="N98" s="509" t="s">
        <v>7</v>
      </c>
      <c r="O98" s="509">
        <v>248</v>
      </c>
      <c r="P98" s="501" t="s">
        <v>146</v>
      </c>
      <c r="Q98" s="502">
        <v>1</v>
      </c>
      <c r="R98" s="502"/>
      <c r="S98" s="502"/>
      <c r="T98" s="502">
        <v>0</v>
      </c>
      <c r="U98" s="502">
        <v>1</v>
      </c>
      <c r="V98" s="502"/>
      <c r="W98" s="502">
        <v>1</v>
      </c>
      <c r="X98" s="502">
        <v>0</v>
      </c>
      <c r="Y98" s="502">
        <v>0</v>
      </c>
      <c r="Z98" s="502">
        <v>0</v>
      </c>
      <c r="AA98" s="502">
        <v>2</v>
      </c>
      <c r="AB98" s="502">
        <v>0</v>
      </c>
      <c r="AC98" s="502">
        <v>1</v>
      </c>
      <c r="AD98" s="502">
        <v>0</v>
      </c>
      <c r="AE98" s="502">
        <v>0</v>
      </c>
      <c r="AF98" s="502">
        <v>0</v>
      </c>
      <c r="AG98" s="502">
        <v>0</v>
      </c>
      <c r="AH98" s="502">
        <v>0</v>
      </c>
      <c r="AI98" s="502">
        <v>0</v>
      </c>
      <c r="AJ98" s="502">
        <v>1</v>
      </c>
      <c r="AK98" s="502">
        <v>0</v>
      </c>
      <c r="AL98" s="502"/>
      <c r="AM98" s="502"/>
      <c r="AN98" s="502">
        <v>0</v>
      </c>
      <c r="AO98" s="502">
        <v>1</v>
      </c>
      <c r="AP98" s="502">
        <v>0</v>
      </c>
      <c r="AQ98" s="502">
        <v>0</v>
      </c>
      <c r="AR98" s="502">
        <v>0</v>
      </c>
      <c r="AS98" s="502">
        <v>0</v>
      </c>
      <c r="AT98" s="502">
        <v>0</v>
      </c>
      <c r="AU98" s="502">
        <v>0</v>
      </c>
      <c r="AV98" s="502">
        <v>0</v>
      </c>
      <c r="AW98" s="502">
        <v>2</v>
      </c>
      <c r="AX98" s="503">
        <f t="shared" si="3"/>
        <v>5</v>
      </c>
      <c r="AY98" s="503">
        <f t="shared" si="4"/>
        <v>1</v>
      </c>
      <c r="AZ98" s="503">
        <f t="shared" si="5"/>
        <v>4</v>
      </c>
      <c r="BA98" s="507"/>
      <c r="BD98" s="477"/>
    </row>
    <row r="99" spans="2:56" s="475" customFormat="1" x14ac:dyDescent="0.2">
      <c r="B99" s="478">
        <v>43432.636643518519</v>
      </c>
      <c r="C99" s="479">
        <v>115</v>
      </c>
      <c r="D99" s="480" t="s">
        <v>709</v>
      </c>
      <c r="E99" s="481" t="s">
        <v>29</v>
      </c>
      <c r="F99" s="480" t="s">
        <v>1</v>
      </c>
      <c r="H99" s="535" t="s">
        <v>463</v>
      </c>
      <c r="I99" s="541">
        <v>43410.921817129631</v>
      </c>
      <c r="J99" s="532" t="s">
        <v>1</v>
      </c>
      <c r="K99" s="542">
        <v>1</v>
      </c>
      <c r="L99" s="512"/>
      <c r="M99" s="477"/>
      <c r="N99" s="499" t="s">
        <v>52</v>
      </c>
      <c r="O99" s="500">
        <v>137</v>
      </c>
      <c r="P99" s="501" t="s">
        <v>53</v>
      </c>
      <c r="Q99" s="502">
        <v>1</v>
      </c>
      <c r="R99" s="502">
        <v>1</v>
      </c>
      <c r="S99" s="502"/>
      <c r="T99" s="502">
        <v>0</v>
      </c>
      <c r="U99" s="502"/>
      <c r="V99" s="502"/>
      <c r="W99" s="502">
        <v>0</v>
      </c>
      <c r="X99" s="502">
        <v>1</v>
      </c>
      <c r="Y99" s="502">
        <v>0</v>
      </c>
      <c r="Z99" s="502">
        <v>0</v>
      </c>
      <c r="AA99" s="502">
        <v>0</v>
      </c>
      <c r="AB99" s="502">
        <v>1</v>
      </c>
      <c r="AC99" s="502">
        <v>0</v>
      </c>
      <c r="AD99" s="502">
        <v>1</v>
      </c>
      <c r="AE99" s="502">
        <v>0</v>
      </c>
      <c r="AF99" s="502">
        <v>0</v>
      </c>
      <c r="AG99" s="502">
        <v>0</v>
      </c>
      <c r="AH99" s="502">
        <v>0</v>
      </c>
      <c r="AI99" s="502">
        <v>0</v>
      </c>
      <c r="AJ99" s="502"/>
      <c r="AK99" s="502"/>
      <c r="AL99" s="502"/>
      <c r="AM99" s="502"/>
      <c r="AN99" s="502">
        <v>0</v>
      </c>
      <c r="AO99" s="502">
        <v>0</v>
      </c>
      <c r="AP99" s="502">
        <v>1</v>
      </c>
      <c r="AQ99" s="502">
        <v>0</v>
      </c>
      <c r="AR99" s="502">
        <v>0</v>
      </c>
      <c r="AS99" s="502">
        <v>0</v>
      </c>
      <c r="AT99" s="502">
        <v>0</v>
      </c>
      <c r="AU99" s="502">
        <v>0</v>
      </c>
      <c r="AV99" s="502">
        <v>0</v>
      </c>
      <c r="AW99" s="502">
        <v>0</v>
      </c>
      <c r="AX99" s="503">
        <f t="shared" si="3"/>
        <v>3</v>
      </c>
      <c r="AY99" s="503">
        <f t="shared" si="4"/>
        <v>3</v>
      </c>
      <c r="AZ99" s="503">
        <f t="shared" si="5"/>
        <v>0</v>
      </c>
      <c r="BA99" s="507"/>
      <c r="BD99" s="477"/>
    </row>
    <row r="100" spans="2:56" s="475" customFormat="1" x14ac:dyDescent="0.2">
      <c r="B100" s="478">
        <v>43432.806574074071</v>
      </c>
      <c r="C100" s="479">
        <v>120</v>
      </c>
      <c r="D100" s="480" t="s">
        <v>396</v>
      </c>
      <c r="E100" s="481" t="s">
        <v>39</v>
      </c>
      <c r="F100" s="480" t="s">
        <v>1</v>
      </c>
      <c r="H100" s="535" t="s">
        <v>657</v>
      </c>
      <c r="I100" s="541">
        <v>43405.738842592589</v>
      </c>
      <c r="J100" s="532" t="s">
        <v>1</v>
      </c>
      <c r="K100" s="542">
        <v>1</v>
      </c>
      <c r="L100" s="512"/>
      <c r="M100" s="477"/>
      <c r="N100" s="509" t="s">
        <v>113</v>
      </c>
      <c r="O100" s="509">
        <v>457</v>
      </c>
      <c r="P100" s="509" t="s">
        <v>346</v>
      </c>
      <c r="Q100" s="502">
        <v>1</v>
      </c>
      <c r="R100" s="502"/>
      <c r="S100" s="502">
        <v>1</v>
      </c>
      <c r="T100" s="502">
        <v>0</v>
      </c>
      <c r="U100" s="502"/>
      <c r="V100" s="502"/>
      <c r="W100" s="502">
        <v>0</v>
      </c>
      <c r="X100" s="502">
        <v>0</v>
      </c>
      <c r="Y100" s="502">
        <v>1</v>
      </c>
      <c r="Z100" s="502">
        <v>0</v>
      </c>
      <c r="AA100" s="502">
        <v>0</v>
      </c>
      <c r="AB100" s="502">
        <v>0</v>
      </c>
      <c r="AC100" s="502">
        <v>1</v>
      </c>
      <c r="AD100" s="502">
        <v>0</v>
      </c>
      <c r="AE100" s="502">
        <v>0</v>
      </c>
      <c r="AF100" s="502">
        <v>0</v>
      </c>
      <c r="AG100" s="502">
        <v>1</v>
      </c>
      <c r="AH100" s="502">
        <v>0</v>
      </c>
      <c r="AI100" s="502">
        <v>0</v>
      </c>
      <c r="AJ100" s="502"/>
      <c r="AK100" s="502"/>
      <c r="AL100" s="502"/>
      <c r="AM100" s="502"/>
      <c r="AN100" s="502">
        <v>0</v>
      </c>
      <c r="AO100" s="502">
        <v>0</v>
      </c>
      <c r="AP100" s="502">
        <v>0</v>
      </c>
      <c r="AQ100" s="502">
        <v>0</v>
      </c>
      <c r="AR100" s="502">
        <v>0</v>
      </c>
      <c r="AS100" s="502">
        <v>1</v>
      </c>
      <c r="AT100" s="502">
        <v>0</v>
      </c>
      <c r="AU100" s="502">
        <v>0</v>
      </c>
      <c r="AV100" s="502">
        <v>0</v>
      </c>
      <c r="AW100" s="502">
        <v>0</v>
      </c>
      <c r="AX100" s="503">
        <f t="shared" si="3"/>
        <v>3</v>
      </c>
      <c r="AY100" s="503">
        <f t="shared" si="4"/>
        <v>0</v>
      </c>
      <c r="AZ100" s="503">
        <f t="shared" si="5"/>
        <v>3</v>
      </c>
      <c r="BA100" s="507"/>
      <c r="BD100" s="477"/>
    </row>
    <row r="101" spans="2:56" s="475" customFormat="1" x14ac:dyDescent="0.2">
      <c r="B101" s="478">
        <v>43433.724398148152</v>
      </c>
      <c r="C101" s="479">
        <v>113</v>
      </c>
      <c r="D101" s="480" t="s">
        <v>406</v>
      </c>
      <c r="E101" s="481" t="s">
        <v>34</v>
      </c>
      <c r="F101" s="480" t="s">
        <v>1</v>
      </c>
      <c r="H101" s="535"/>
      <c r="I101" s="541">
        <v>43421.006608796299</v>
      </c>
      <c r="J101" s="532" t="s">
        <v>1</v>
      </c>
      <c r="K101" s="542">
        <v>1</v>
      </c>
      <c r="L101" s="512"/>
      <c r="M101" s="477"/>
      <c r="N101" s="499" t="s">
        <v>29</v>
      </c>
      <c r="O101" s="500">
        <v>176</v>
      </c>
      <c r="P101" s="501" t="s">
        <v>262</v>
      </c>
      <c r="Q101" s="502">
        <v>0</v>
      </c>
      <c r="R101" s="502"/>
      <c r="S101" s="502"/>
      <c r="T101" s="502">
        <v>0</v>
      </c>
      <c r="U101" s="502"/>
      <c r="V101" s="502"/>
      <c r="W101" s="511">
        <v>1</v>
      </c>
      <c r="X101" s="502">
        <v>0</v>
      </c>
      <c r="Y101" s="502">
        <v>2</v>
      </c>
      <c r="Z101" s="502">
        <v>0</v>
      </c>
      <c r="AA101" s="502">
        <v>0</v>
      </c>
      <c r="AB101" s="502">
        <v>0</v>
      </c>
      <c r="AC101" s="502">
        <v>0</v>
      </c>
      <c r="AD101" s="502">
        <v>0</v>
      </c>
      <c r="AE101" s="502">
        <v>0</v>
      </c>
      <c r="AF101" s="502">
        <v>0</v>
      </c>
      <c r="AG101" s="502">
        <v>0</v>
      </c>
      <c r="AH101" s="502">
        <v>0</v>
      </c>
      <c r="AI101" s="502">
        <v>0</v>
      </c>
      <c r="AJ101" s="502"/>
      <c r="AK101" s="502"/>
      <c r="AL101" s="502"/>
      <c r="AM101" s="502"/>
      <c r="AN101" s="511">
        <v>0</v>
      </c>
      <c r="AO101" s="511">
        <v>1</v>
      </c>
      <c r="AP101" s="502">
        <v>0</v>
      </c>
      <c r="AQ101" s="502">
        <v>0</v>
      </c>
      <c r="AR101" s="502">
        <v>0</v>
      </c>
      <c r="AS101" s="502">
        <v>2</v>
      </c>
      <c r="AT101" s="502">
        <v>0</v>
      </c>
      <c r="AU101" s="502">
        <v>0</v>
      </c>
      <c r="AV101" s="502">
        <v>0</v>
      </c>
      <c r="AW101" s="502">
        <v>0</v>
      </c>
      <c r="AX101" s="503">
        <f t="shared" si="3"/>
        <v>3</v>
      </c>
      <c r="AY101" s="503">
        <f t="shared" si="4"/>
        <v>0</v>
      </c>
      <c r="AZ101" s="503">
        <f t="shared" si="5"/>
        <v>3</v>
      </c>
      <c r="BA101" s="507"/>
      <c r="BD101" s="477"/>
    </row>
    <row r="102" spans="2:56" s="475" customFormat="1" x14ac:dyDescent="0.2">
      <c r="B102" s="478">
        <v>43433.751087962963</v>
      </c>
      <c r="C102" s="479">
        <v>504</v>
      </c>
      <c r="D102" s="480" t="s">
        <v>472</v>
      </c>
      <c r="E102" s="481" t="s">
        <v>7</v>
      </c>
      <c r="F102" s="480" t="s">
        <v>2</v>
      </c>
      <c r="H102" s="535" t="s">
        <v>693</v>
      </c>
      <c r="I102" s="541">
        <v>43412.709583333337</v>
      </c>
      <c r="J102" s="532" t="s">
        <v>1</v>
      </c>
      <c r="K102" s="542">
        <v>1</v>
      </c>
      <c r="L102" s="512"/>
      <c r="M102" s="477"/>
      <c r="N102" s="510" t="s">
        <v>193</v>
      </c>
      <c r="O102" s="510">
        <v>561</v>
      </c>
      <c r="P102" s="510" t="s">
        <v>692</v>
      </c>
      <c r="Q102" s="503">
        <v>0</v>
      </c>
      <c r="R102" s="503">
        <v>0</v>
      </c>
      <c r="S102" s="503">
        <v>0</v>
      </c>
      <c r="T102" s="503">
        <v>0</v>
      </c>
      <c r="U102" s="503">
        <v>0</v>
      </c>
      <c r="V102" s="503">
        <v>0</v>
      </c>
      <c r="W102" s="503">
        <v>0</v>
      </c>
      <c r="X102" s="503">
        <v>0</v>
      </c>
      <c r="Y102" s="502">
        <v>3</v>
      </c>
      <c r="Z102" s="502">
        <v>3</v>
      </c>
      <c r="AA102" s="502">
        <v>6</v>
      </c>
      <c r="AB102" s="503">
        <v>0</v>
      </c>
      <c r="AC102" s="503">
        <v>0</v>
      </c>
      <c r="AD102" s="503">
        <v>0</v>
      </c>
      <c r="AE102" s="503">
        <v>0</v>
      </c>
      <c r="AF102" s="503">
        <v>0</v>
      </c>
      <c r="AG102" s="503">
        <v>0</v>
      </c>
      <c r="AH102" s="503">
        <v>0</v>
      </c>
      <c r="AI102" s="503">
        <v>0</v>
      </c>
      <c r="AJ102" s="503">
        <v>0</v>
      </c>
      <c r="AK102" s="503">
        <v>0</v>
      </c>
      <c r="AL102" s="503">
        <v>0</v>
      </c>
      <c r="AM102" s="503">
        <v>0</v>
      </c>
      <c r="AN102" s="503">
        <v>0</v>
      </c>
      <c r="AO102" s="503">
        <v>0</v>
      </c>
      <c r="AP102" s="503">
        <v>0</v>
      </c>
      <c r="AQ102" s="503">
        <v>0</v>
      </c>
      <c r="AR102" s="502">
        <v>1</v>
      </c>
      <c r="AS102" s="502">
        <v>2</v>
      </c>
      <c r="AT102" s="502">
        <v>1</v>
      </c>
      <c r="AU102" s="502">
        <v>2</v>
      </c>
      <c r="AV102" s="502">
        <v>4</v>
      </c>
      <c r="AW102" s="502">
        <v>2</v>
      </c>
      <c r="AX102" s="503">
        <f t="shared" si="3"/>
        <v>12</v>
      </c>
      <c r="AY102" s="503">
        <f t="shared" si="4"/>
        <v>6</v>
      </c>
      <c r="AZ102" s="503">
        <f t="shared" si="5"/>
        <v>6</v>
      </c>
      <c r="BA102" s="507"/>
      <c r="BD102" s="477"/>
    </row>
    <row r="103" spans="2:56" s="475" customFormat="1" x14ac:dyDescent="0.2">
      <c r="B103" s="478">
        <v>43433.952939814815</v>
      </c>
      <c r="C103" s="479">
        <v>455</v>
      </c>
      <c r="D103" s="480" t="s">
        <v>646</v>
      </c>
      <c r="E103" s="481" t="s">
        <v>183</v>
      </c>
      <c r="F103" s="480" t="s">
        <v>1</v>
      </c>
      <c r="H103" s="535"/>
      <c r="I103" s="541">
        <v>43427.856412037036</v>
      </c>
      <c r="J103" s="532" t="s">
        <v>1</v>
      </c>
      <c r="K103" s="542">
        <v>1</v>
      </c>
      <c r="L103" s="512"/>
      <c r="M103" s="477"/>
      <c r="N103" s="509" t="s">
        <v>7</v>
      </c>
      <c r="O103" s="509">
        <v>197</v>
      </c>
      <c r="P103" s="501" t="s">
        <v>150</v>
      </c>
      <c r="Q103" s="502">
        <v>2</v>
      </c>
      <c r="R103" s="502"/>
      <c r="S103" s="502"/>
      <c r="T103" s="502">
        <v>0</v>
      </c>
      <c r="U103" s="502"/>
      <c r="V103" s="502"/>
      <c r="W103" s="502">
        <v>0</v>
      </c>
      <c r="X103" s="502">
        <v>0</v>
      </c>
      <c r="Y103" s="502">
        <v>0</v>
      </c>
      <c r="Z103" s="502">
        <v>0</v>
      </c>
      <c r="AA103" s="502">
        <v>0</v>
      </c>
      <c r="AB103" s="502">
        <v>1</v>
      </c>
      <c r="AC103" s="502">
        <v>1</v>
      </c>
      <c r="AD103" s="502">
        <v>0</v>
      </c>
      <c r="AE103" s="502">
        <v>0</v>
      </c>
      <c r="AF103" s="502">
        <v>0</v>
      </c>
      <c r="AG103" s="502">
        <v>0</v>
      </c>
      <c r="AH103" s="502">
        <v>0</v>
      </c>
      <c r="AI103" s="502">
        <v>0</v>
      </c>
      <c r="AJ103" s="502"/>
      <c r="AK103" s="502"/>
      <c r="AL103" s="502"/>
      <c r="AM103" s="502"/>
      <c r="AN103" s="502">
        <v>0</v>
      </c>
      <c r="AO103" s="502">
        <v>0</v>
      </c>
      <c r="AP103" s="502">
        <v>0</v>
      </c>
      <c r="AQ103" s="502">
        <v>0</v>
      </c>
      <c r="AR103" s="502">
        <v>0</v>
      </c>
      <c r="AS103" s="502">
        <v>0</v>
      </c>
      <c r="AT103" s="502">
        <v>0</v>
      </c>
      <c r="AU103" s="502">
        <v>0</v>
      </c>
      <c r="AV103" s="502">
        <v>0</v>
      </c>
      <c r="AW103" s="502">
        <v>0</v>
      </c>
      <c r="AX103" s="503">
        <f t="shared" si="3"/>
        <v>2</v>
      </c>
      <c r="AY103" s="503">
        <f t="shared" si="4"/>
        <v>1</v>
      </c>
      <c r="AZ103" s="503">
        <f t="shared" si="5"/>
        <v>1</v>
      </c>
      <c r="BA103" s="507"/>
      <c r="BD103" s="477"/>
    </row>
    <row r="104" spans="2:56" s="475" customFormat="1" x14ac:dyDescent="0.2">
      <c r="B104" s="478">
        <v>43434.757824074077</v>
      </c>
      <c r="C104" s="479">
        <v>451</v>
      </c>
      <c r="D104" s="480" t="s">
        <v>377</v>
      </c>
      <c r="E104" s="481" t="s">
        <v>7</v>
      </c>
      <c r="F104" s="480" t="s">
        <v>2</v>
      </c>
      <c r="H104" s="535" t="s">
        <v>694</v>
      </c>
      <c r="I104" s="541">
        <v>43408.787928240738</v>
      </c>
      <c r="J104" s="532" t="s">
        <v>1</v>
      </c>
      <c r="K104" s="542">
        <v>1</v>
      </c>
      <c r="L104" s="512"/>
      <c r="M104" s="477"/>
      <c r="N104" s="499" t="s">
        <v>91</v>
      </c>
      <c r="O104" s="500">
        <v>117</v>
      </c>
      <c r="P104" s="501" t="s">
        <v>92</v>
      </c>
      <c r="Q104" s="502">
        <v>0</v>
      </c>
      <c r="R104" s="502">
        <v>2</v>
      </c>
      <c r="S104" s="502"/>
      <c r="T104" s="502">
        <v>0</v>
      </c>
      <c r="U104" s="502"/>
      <c r="V104" s="502"/>
      <c r="W104" s="502">
        <v>0</v>
      </c>
      <c r="X104" s="502">
        <v>0</v>
      </c>
      <c r="Y104" s="502">
        <v>0</v>
      </c>
      <c r="Z104" s="502">
        <v>0</v>
      </c>
      <c r="AA104" s="502">
        <v>0</v>
      </c>
      <c r="AB104" s="502">
        <v>0</v>
      </c>
      <c r="AC104" s="502">
        <v>0</v>
      </c>
      <c r="AD104" s="502">
        <v>0</v>
      </c>
      <c r="AE104" s="502">
        <v>2</v>
      </c>
      <c r="AF104" s="502">
        <v>0</v>
      </c>
      <c r="AG104" s="502">
        <v>0</v>
      </c>
      <c r="AH104" s="502">
        <v>0</v>
      </c>
      <c r="AI104" s="502">
        <v>0</v>
      </c>
      <c r="AJ104" s="502"/>
      <c r="AK104" s="502"/>
      <c r="AL104" s="502"/>
      <c r="AM104" s="502"/>
      <c r="AN104" s="502">
        <v>0</v>
      </c>
      <c r="AO104" s="502">
        <v>0</v>
      </c>
      <c r="AP104" s="502">
        <v>0</v>
      </c>
      <c r="AQ104" s="502">
        <v>0</v>
      </c>
      <c r="AR104" s="502">
        <v>0</v>
      </c>
      <c r="AS104" s="502">
        <v>0</v>
      </c>
      <c r="AT104" s="502">
        <v>0</v>
      </c>
      <c r="AU104" s="502">
        <v>0</v>
      </c>
      <c r="AV104" s="502">
        <v>0</v>
      </c>
      <c r="AW104" s="502">
        <v>0</v>
      </c>
      <c r="AX104" s="503">
        <f t="shared" si="3"/>
        <v>2</v>
      </c>
      <c r="AY104" s="503">
        <f t="shared" si="4"/>
        <v>0</v>
      </c>
      <c r="AZ104" s="503">
        <f t="shared" si="5"/>
        <v>2</v>
      </c>
      <c r="BA104" s="507"/>
      <c r="BD104" s="477"/>
    </row>
    <row r="105" spans="2:56" s="475" customFormat="1" x14ac:dyDescent="0.2">
      <c r="B105" s="478">
        <v>43434.771493055552</v>
      </c>
      <c r="C105" s="479">
        <v>451</v>
      </c>
      <c r="D105" s="480" t="s">
        <v>377</v>
      </c>
      <c r="E105" s="481" t="s">
        <v>7</v>
      </c>
      <c r="F105" s="480" t="s">
        <v>2</v>
      </c>
      <c r="H105" s="535"/>
      <c r="I105" s="541">
        <v>43410.847962962966</v>
      </c>
      <c r="J105" s="532" t="s">
        <v>2</v>
      </c>
      <c r="K105" s="542">
        <v>1</v>
      </c>
      <c r="L105" s="512"/>
      <c r="M105" s="477"/>
      <c r="N105" s="499" t="s">
        <v>80</v>
      </c>
      <c r="O105" s="500">
        <v>121</v>
      </c>
      <c r="P105" s="501" t="s">
        <v>81</v>
      </c>
      <c r="Q105" s="502">
        <v>1</v>
      </c>
      <c r="R105" s="502"/>
      <c r="S105" s="502">
        <v>1</v>
      </c>
      <c r="T105" s="502">
        <v>0</v>
      </c>
      <c r="U105" s="502"/>
      <c r="V105" s="502"/>
      <c r="W105" s="502">
        <v>0</v>
      </c>
      <c r="X105" s="502">
        <v>0</v>
      </c>
      <c r="Y105" s="502">
        <v>0</v>
      </c>
      <c r="Z105" s="502">
        <v>0</v>
      </c>
      <c r="AA105" s="502">
        <v>0</v>
      </c>
      <c r="AB105" s="502">
        <v>0</v>
      </c>
      <c r="AC105" s="502">
        <v>1</v>
      </c>
      <c r="AD105" s="502">
        <v>0</v>
      </c>
      <c r="AE105" s="502">
        <v>0</v>
      </c>
      <c r="AF105" s="502">
        <v>0</v>
      </c>
      <c r="AG105" s="502">
        <v>1</v>
      </c>
      <c r="AH105" s="502">
        <v>0</v>
      </c>
      <c r="AI105" s="502">
        <v>0</v>
      </c>
      <c r="AJ105" s="502"/>
      <c r="AK105" s="502"/>
      <c r="AL105" s="502"/>
      <c r="AM105" s="502"/>
      <c r="AN105" s="502">
        <v>0</v>
      </c>
      <c r="AO105" s="502">
        <v>0</v>
      </c>
      <c r="AP105" s="502">
        <v>0</v>
      </c>
      <c r="AQ105" s="502">
        <v>0</v>
      </c>
      <c r="AR105" s="502">
        <v>0</v>
      </c>
      <c r="AS105" s="502">
        <v>0</v>
      </c>
      <c r="AT105" s="502">
        <v>0</v>
      </c>
      <c r="AU105" s="502">
        <v>0</v>
      </c>
      <c r="AV105" s="502">
        <v>0</v>
      </c>
      <c r="AW105" s="502">
        <v>0</v>
      </c>
      <c r="AX105" s="503">
        <f t="shared" si="3"/>
        <v>2</v>
      </c>
      <c r="AY105" s="503">
        <f t="shared" si="4"/>
        <v>0</v>
      </c>
      <c r="AZ105" s="503">
        <f t="shared" si="5"/>
        <v>2</v>
      </c>
      <c r="BA105" s="507"/>
      <c r="BD105" s="477"/>
    </row>
    <row r="106" spans="2:56" s="475" customFormat="1" x14ac:dyDescent="0.2">
      <c r="B106" s="478">
        <v>43434.852986111109</v>
      </c>
      <c r="C106" s="479">
        <v>257</v>
      </c>
      <c r="D106" s="480" t="s">
        <v>450</v>
      </c>
      <c r="E106" s="481" t="s">
        <v>29</v>
      </c>
      <c r="F106" s="480" t="s">
        <v>1</v>
      </c>
      <c r="H106" s="535"/>
      <c r="I106" s="541">
        <v>43410.85396990741</v>
      </c>
      <c r="J106" s="532" t="s">
        <v>2</v>
      </c>
      <c r="K106" s="542">
        <v>1</v>
      </c>
      <c r="L106" s="512"/>
      <c r="M106" s="477"/>
      <c r="N106" s="509" t="s">
        <v>39</v>
      </c>
      <c r="O106" s="509">
        <v>388</v>
      </c>
      <c r="P106" s="501" t="s">
        <v>127</v>
      </c>
      <c r="Q106" s="502">
        <v>0</v>
      </c>
      <c r="R106" s="502"/>
      <c r="S106" s="502">
        <v>1</v>
      </c>
      <c r="T106" s="502">
        <v>0</v>
      </c>
      <c r="U106" s="502"/>
      <c r="V106" s="502">
        <v>1</v>
      </c>
      <c r="W106" s="502">
        <v>0</v>
      </c>
      <c r="X106" s="502">
        <v>0</v>
      </c>
      <c r="Y106" s="502">
        <v>0</v>
      </c>
      <c r="Z106" s="502">
        <v>0</v>
      </c>
      <c r="AA106" s="502">
        <v>0</v>
      </c>
      <c r="AB106" s="502">
        <v>0</v>
      </c>
      <c r="AC106" s="502">
        <v>0</v>
      </c>
      <c r="AD106" s="502">
        <v>0</v>
      </c>
      <c r="AE106" s="502">
        <v>0</v>
      </c>
      <c r="AF106" s="502">
        <v>0</v>
      </c>
      <c r="AG106" s="502">
        <v>1</v>
      </c>
      <c r="AH106" s="502">
        <v>0</v>
      </c>
      <c r="AI106" s="502">
        <v>0</v>
      </c>
      <c r="AJ106" s="502"/>
      <c r="AK106" s="502"/>
      <c r="AL106" s="502">
        <v>0</v>
      </c>
      <c r="AM106" s="502">
        <v>1</v>
      </c>
      <c r="AN106" s="502">
        <v>0</v>
      </c>
      <c r="AO106" s="502">
        <v>0</v>
      </c>
      <c r="AP106" s="502">
        <v>0</v>
      </c>
      <c r="AQ106" s="502">
        <v>0</v>
      </c>
      <c r="AR106" s="502">
        <v>0</v>
      </c>
      <c r="AS106" s="502">
        <v>0</v>
      </c>
      <c r="AT106" s="502">
        <v>0</v>
      </c>
      <c r="AU106" s="502">
        <v>0</v>
      </c>
      <c r="AV106" s="502">
        <v>0</v>
      </c>
      <c r="AW106" s="502">
        <v>0</v>
      </c>
      <c r="AX106" s="503">
        <f t="shared" si="3"/>
        <v>2</v>
      </c>
      <c r="AY106" s="503">
        <f t="shared" si="4"/>
        <v>0</v>
      </c>
      <c r="AZ106" s="503">
        <f t="shared" si="5"/>
        <v>2</v>
      </c>
      <c r="BA106" s="507"/>
      <c r="BD106" s="477"/>
    </row>
    <row r="107" spans="2:56" s="475" customFormat="1" x14ac:dyDescent="0.2">
      <c r="B107" s="478">
        <v>43434.966122685182</v>
      </c>
      <c r="C107" s="479">
        <v>174</v>
      </c>
      <c r="D107" s="480" t="s">
        <v>482</v>
      </c>
      <c r="E107" s="481" t="s">
        <v>19</v>
      </c>
      <c r="F107" s="480" t="s">
        <v>2</v>
      </c>
      <c r="H107" s="535"/>
      <c r="I107" s="541">
        <v>43423.878611111111</v>
      </c>
      <c r="J107" s="532" t="s">
        <v>1</v>
      </c>
      <c r="K107" s="542">
        <v>1</v>
      </c>
      <c r="L107" s="512"/>
      <c r="M107" s="477"/>
      <c r="N107" s="510" t="s">
        <v>343</v>
      </c>
      <c r="O107" s="510">
        <v>394</v>
      </c>
      <c r="P107" s="510" t="s">
        <v>567</v>
      </c>
      <c r="Q107" s="503">
        <v>0</v>
      </c>
      <c r="R107" s="503">
        <v>0</v>
      </c>
      <c r="S107" s="503">
        <v>0</v>
      </c>
      <c r="T107" s="503">
        <v>0</v>
      </c>
      <c r="U107" s="502">
        <v>1</v>
      </c>
      <c r="V107" s="502">
        <v>1</v>
      </c>
      <c r="W107" s="502">
        <v>0</v>
      </c>
      <c r="X107" s="502">
        <v>0</v>
      </c>
      <c r="Y107" s="502">
        <v>0</v>
      </c>
      <c r="Z107" s="502">
        <v>0</v>
      </c>
      <c r="AA107" s="502">
        <v>0</v>
      </c>
      <c r="AB107" s="502">
        <v>0</v>
      </c>
      <c r="AC107" s="502">
        <v>0</v>
      </c>
      <c r="AD107" s="502">
        <v>0</v>
      </c>
      <c r="AE107" s="502">
        <v>0</v>
      </c>
      <c r="AF107" s="502">
        <v>0</v>
      </c>
      <c r="AG107" s="502">
        <v>0</v>
      </c>
      <c r="AH107" s="502">
        <v>0</v>
      </c>
      <c r="AI107" s="502">
        <v>0</v>
      </c>
      <c r="AJ107" s="502">
        <v>0</v>
      </c>
      <c r="AK107" s="502">
        <v>1</v>
      </c>
      <c r="AL107" s="502">
        <v>0</v>
      </c>
      <c r="AM107" s="502">
        <v>1</v>
      </c>
      <c r="AN107" s="502">
        <v>0</v>
      </c>
      <c r="AO107" s="502">
        <v>0</v>
      </c>
      <c r="AP107" s="502">
        <v>0</v>
      </c>
      <c r="AQ107" s="502">
        <v>0</v>
      </c>
      <c r="AR107" s="502">
        <v>0</v>
      </c>
      <c r="AS107" s="502">
        <v>0</v>
      </c>
      <c r="AT107" s="502">
        <v>0</v>
      </c>
      <c r="AU107" s="502">
        <v>0</v>
      </c>
      <c r="AV107" s="502">
        <v>0</v>
      </c>
      <c r="AW107" s="502">
        <v>0</v>
      </c>
      <c r="AX107" s="503">
        <f t="shared" si="3"/>
        <v>2</v>
      </c>
      <c r="AY107" s="503">
        <f t="shared" si="4"/>
        <v>0</v>
      </c>
      <c r="AZ107" s="503">
        <f t="shared" si="5"/>
        <v>2</v>
      </c>
      <c r="BA107" s="507"/>
      <c r="BD107" s="477"/>
    </row>
    <row r="108" spans="2:56" s="475" customFormat="1" x14ac:dyDescent="0.2">
      <c r="H108" s="535"/>
      <c r="I108" s="541">
        <v>43427.74359953704</v>
      </c>
      <c r="J108" s="532" t="s">
        <v>2</v>
      </c>
      <c r="K108" s="542">
        <v>1</v>
      </c>
      <c r="L108" s="512"/>
      <c r="M108" s="477"/>
      <c r="N108" s="509" t="s">
        <v>7</v>
      </c>
      <c r="O108" s="509">
        <v>225</v>
      </c>
      <c r="P108" s="501" t="s">
        <v>153</v>
      </c>
      <c r="Q108" s="502">
        <v>0</v>
      </c>
      <c r="R108" s="502"/>
      <c r="S108" s="502"/>
      <c r="T108" s="502">
        <v>1</v>
      </c>
      <c r="U108" s="502"/>
      <c r="V108" s="502"/>
      <c r="W108" s="502">
        <v>1</v>
      </c>
      <c r="X108" s="502">
        <v>0</v>
      </c>
      <c r="Y108" s="502">
        <v>0</v>
      </c>
      <c r="Z108" s="502">
        <v>0</v>
      </c>
      <c r="AA108" s="502">
        <v>0</v>
      </c>
      <c r="AB108" s="502">
        <v>0</v>
      </c>
      <c r="AC108" s="502">
        <v>0</v>
      </c>
      <c r="AD108" s="502">
        <v>0</v>
      </c>
      <c r="AE108" s="502">
        <v>0</v>
      </c>
      <c r="AF108" s="502">
        <v>0</v>
      </c>
      <c r="AG108" s="502">
        <v>0</v>
      </c>
      <c r="AH108" s="502">
        <v>0</v>
      </c>
      <c r="AI108" s="502">
        <v>1</v>
      </c>
      <c r="AJ108" s="502"/>
      <c r="AK108" s="502"/>
      <c r="AL108" s="502"/>
      <c r="AM108" s="502"/>
      <c r="AN108" s="502">
        <v>0</v>
      </c>
      <c r="AO108" s="502">
        <v>1</v>
      </c>
      <c r="AP108" s="502">
        <v>0</v>
      </c>
      <c r="AQ108" s="502">
        <v>0</v>
      </c>
      <c r="AR108" s="502">
        <v>0</v>
      </c>
      <c r="AS108" s="502">
        <v>0</v>
      </c>
      <c r="AT108" s="502">
        <v>0</v>
      </c>
      <c r="AU108" s="502">
        <v>0</v>
      </c>
      <c r="AV108" s="502">
        <v>0</v>
      </c>
      <c r="AW108" s="502">
        <v>0</v>
      </c>
      <c r="AX108" s="503">
        <f t="shared" si="3"/>
        <v>2</v>
      </c>
      <c r="AY108" s="503">
        <f t="shared" si="4"/>
        <v>0</v>
      </c>
      <c r="AZ108" s="503">
        <f t="shared" si="5"/>
        <v>2</v>
      </c>
      <c r="BA108" s="507"/>
      <c r="BD108" s="477"/>
    </row>
    <row r="109" spans="2:56" s="475" customFormat="1" x14ac:dyDescent="0.2">
      <c r="H109" s="535"/>
      <c r="I109" s="541">
        <v>43430.853750000002</v>
      </c>
      <c r="J109" s="532" t="s">
        <v>2</v>
      </c>
      <c r="K109" s="542">
        <v>1</v>
      </c>
      <c r="L109" s="512"/>
      <c r="M109" s="477"/>
      <c r="N109" s="499" t="s">
        <v>39</v>
      </c>
      <c r="O109" s="509">
        <v>305</v>
      </c>
      <c r="P109" s="501" t="s">
        <v>74</v>
      </c>
      <c r="Q109" s="502">
        <v>0</v>
      </c>
      <c r="R109" s="502"/>
      <c r="S109" s="502"/>
      <c r="T109" s="502">
        <v>1</v>
      </c>
      <c r="U109" s="502"/>
      <c r="V109" s="502"/>
      <c r="W109" s="502">
        <v>1</v>
      </c>
      <c r="X109" s="502">
        <v>0</v>
      </c>
      <c r="Y109" s="502">
        <v>0</v>
      </c>
      <c r="Z109" s="502">
        <v>2</v>
      </c>
      <c r="AA109" s="502">
        <v>0</v>
      </c>
      <c r="AB109" s="502">
        <v>0</v>
      </c>
      <c r="AC109" s="502">
        <v>0</v>
      </c>
      <c r="AD109" s="502">
        <v>0</v>
      </c>
      <c r="AE109" s="502">
        <v>0</v>
      </c>
      <c r="AF109" s="502">
        <v>0</v>
      </c>
      <c r="AG109" s="502">
        <v>0</v>
      </c>
      <c r="AH109" s="502">
        <v>0</v>
      </c>
      <c r="AI109" s="502">
        <v>1</v>
      </c>
      <c r="AJ109" s="502"/>
      <c r="AK109" s="502"/>
      <c r="AL109" s="502"/>
      <c r="AM109" s="502"/>
      <c r="AN109" s="502">
        <v>1</v>
      </c>
      <c r="AO109" s="502">
        <v>0</v>
      </c>
      <c r="AP109" s="502">
        <v>0</v>
      </c>
      <c r="AQ109" s="502">
        <v>0</v>
      </c>
      <c r="AR109" s="502">
        <v>0</v>
      </c>
      <c r="AS109" s="502">
        <v>0</v>
      </c>
      <c r="AT109" s="502">
        <v>2</v>
      </c>
      <c r="AU109" s="502">
        <v>0</v>
      </c>
      <c r="AV109" s="502">
        <v>0</v>
      </c>
      <c r="AW109" s="502">
        <v>0</v>
      </c>
      <c r="AX109" s="503">
        <f t="shared" si="3"/>
        <v>4</v>
      </c>
      <c r="AY109" s="503">
        <f t="shared" si="4"/>
        <v>3</v>
      </c>
      <c r="AZ109" s="503">
        <f t="shared" si="5"/>
        <v>1</v>
      </c>
      <c r="BA109" s="507"/>
      <c r="BD109" s="477"/>
    </row>
    <row r="110" spans="2:56" s="475" customFormat="1" x14ac:dyDescent="0.2">
      <c r="H110" s="535" t="s">
        <v>646</v>
      </c>
      <c r="I110" s="541">
        <v>43433.952939814815</v>
      </c>
      <c r="J110" s="532" t="s">
        <v>1</v>
      </c>
      <c r="K110" s="542">
        <v>1</v>
      </c>
      <c r="L110" s="512"/>
      <c r="M110" s="477"/>
      <c r="N110" s="510" t="s">
        <v>343</v>
      </c>
      <c r="O110" s="510">
        <v>409</v>
      </c>
      <c r="P110" s="510" t="s">
        <v>579</v>
      </c>
      <c r="Q110" s="503">
        <v>0</v>
      </c>
      <c r="R110" s="503">
        <v>0</v>
      </c>
      <c r="S110" s="503">
        <v>0</v>
      </c>
      <c r="T110" s="503">
        <v>0</v>
      </c>
      <c r="U110" s="502">
        <v>1</v>
      </c>
      <c r="V110" s="502"/>
      <c r="W110" s="502">
        <v>1</v>
      </c>
      <c r="X110" s="502">
        <v>0</v>
      </c>
      <c r="Y110" s="502">
        <v>0</v>
      </c>
      <c r="Z110" s="502">
        <v>1</v>
      </c>
      <c r="AA110" s="502">
        <v>0</v>
      </c>
      <c r="AB110" s="502">
        <v>0</v>
      </c>
      <c r="AC110" s="502">
        <v>0</v>
      </c>
      <c r="AD110" s="502">
        <v>0</v>
      </c>
      <c r="AE110" s="502">
        <v>0</v>
      </c>
      <c r="AF110" s="502">
        <v>0</v>
      </c>
      <c r="AG110" s="502">
        <v>0</v>
      </c>
      <c r="AH110" s="502">
        <v>0</v>
      </c>
      <c r="AI110" s="502">
        <v>0</v>
      </c>
      <c r="AJ110" s="502">
        <v>1</v>
      </c>
      <c r="AK110" s="502">
        <v>0</v>
      </c>
      <c r="AL110" s="502"/>
      <c r="AM110" s="502"/>
      <c r="AN110" s="502">
        <v>1</v>
      </c>
      <c r="AO110" s="502">
        <v>0</v>
      </c>
      <c r="AP110" s="502">
        <v>0</v>
      </c>
      <c r="AQ110" s="502">
        <v>0</v>
      </c>
      <c r="AR110" s="502">
        <v>0</v>
      </c>
      <c r="AS110" s="502">
        <v>0</v>
      </c>
      <c r="AT110" s="502">
        <v>0</v>
      </c>
      <c r="AU110" s="502">
        <v>1</v>
      </c>
      <c r="AV110" s="502">
        <v>0</v>
      </c>
      <c r="AW110" s="502">
        <v>0</v>
      </c>
      <c r="AX110" s="503">
        <f t="shared" si="3"/>
        <v>3</v>
      </c>
      <c r="AY110" s="503">
        <f t="shared" si="4"/>
        <v>2</v>
      </c>
      <c r="AZ110" s="503">
        <f t="shared" si="5"/>
        <v>1</v>
      </c>
      <c r="BA110" s="507"/>
      <c r="BD110" s="477"/>
    </row>
    <row r="111" spans="2:56" s="475" customFormat="1" ht="25.5" x14ac:dyDescent="0.2">
      <c r="B111" s="543"/>
      <c r="C111" s="544"/>
      <c r="D111" s="545"/>
      <c r="E111" s="546"/>
      <c r="F111" s="545"/>
      <c r="H111" s="535" t="s">
        <v>386</v>
      </c>
      <c r="I111" s="541">
        <v>43431.03634259259</v>
      </c>
      <c r="J111" s="532" t="s">
        <v>1</v>
      </c>
      <c r="K111" s="542">
        <v>1</v>
      </c>
      <c r="L111" s="512"/>
      <c r="M111" s="477"/>
      <c r="N111" s="509" t="s">
        <v>71</v>
      </c>
      <c r="O111" s="509">
        <v>264</v>
      </c>
      <c r="P111" s="501" t="s">
        <v>168</v>
      </c>
      <c r="Q111" s="502">
        <v>0</v>
      </c>
      <c r="R111" s="502"/>
      <c r="S111" s="502"/>
      <c r="T111" s="502">
        <v>0</v>
      </c>
      <c r="U111" s="502"/>
      <c r="V111" s="502"/>
      <c r="W111" s="511">
        <v>0</v>
      </c>
      <c r="X111" s="502">
        <v>2</v>
      </c>
      <c r="Y111" s="502">
        <v>0</v>
      </c>
      <c r="Z111" s="502">
        <v>0</v>
      </c>
      <c r="AA111" s="502">
        <v>0</v>
      </c>
      <c r="AB111" s="502">
        <v>0</v>
      </c>
      <c r="AC111" s="502">
        <v>0</v>
      </c>
      <c r="AD111" s="502">
        <v>0</v>
      </c>
      <c r="AE111" s="502">
        <v>0</v>
      </c>
      <c r="AF111" s="502">
        <v>0</v>
      </c>
      <c r="AG111" s="502">
        <v>0</v>
      </c>
      <c r="AH111" s="502">
        <v>0</v>
      </c>
      <c r="AI111" s="502">
        <v>0</v>
      </c>
      <c r="AJ111" s="502"/>
      <c r="AK111" s="502"/>
      <c r="AL111" s="502"/>
      <c r="AM111" s="502"/>
      <c r="AN111" s="511">
        <v>0</v>
      </c>
      <c r="AO111" s="511">
        <v>0</v>
      </c>
      <c r="AP111" s="502">
        <v>2</v>
      </c>
      <c r="AQ111" s="502">
        <v>0</v>
      </c>
      <c r="AR111" s="502">
        <v>0</v>
      </c>
      <c r="AS111" s="502">
        <v>0</v>
      </c>
      <c r="AT111" s="502">
        <v>0</v>
      </c>
      <c r="AU111" s="502">
        <v>0</v>
      </c>
      <c r="AV111" s="502">
        <v>0</v>
      </c>
      <c r="AW111" s="502">
        <v>0</v>
      </c>
      <c r="AX111" s="503">
        <f t="shared" si="3"/>
        <v>2</v>
      </c>
      <c r="AY111" s="503">
        <f t="shared" si="4"/>
        <v>2</v>
      </c>
      <c r="AZ111" s="503">
        <f t="shared" si="5"/>
        <v>0</v>
      </c>
      <c r="BA111" s="507"/>
      <c r="BD111" s="477"/>
    </row>
    <row r="112" spans="2:56" s="475" customFormat="1" ht="25.5" x14ac:dyDescent="0.2">
      <c r="B112" s="543"/>
      <c r="C112" s="544"/>
      <c r="D112" s="545"/>
      <c r="E112" s="546"/>
      <c r="F112" s="545"/>
      <c r="H112" s="535" t="s">
        <v>695</v>
      </c>
      <c r="I112" s="541">
        <v>43413.790324074071</v>
      </c>
      <c r="J112" s="532" t="s">
        <v>1</v>
      </c>
      <c r="K112" s="542">
        <v>1</v>
      </c>
      <c r="L112" s="512"/>
      <c r="M112" s="477"/>
      <c r="N112" s="509" t="s">
        <v>34</v>
      </c>
      <c r="O112" s="510">
        <v>517</v>
      </c>
      <c r="P112" s="501" t="s">
        <v>524</v>
      </c>
      <c r="Q112" s="503">
        <v>0</v>
      </c>
      <c r="R112" s="503">
        <v>0</v>
      </c>
      <c r="S112" s="502">
        <v>0</v>
      </c>
      <c r="T112" s="502">
        <v>0</v>
      </c>
      <c r="U112" s="502"/>
      <c r="V112" s="502"/>
      <c r="W112" s="511">
        <v>0</v>
      </c>
      <c r="X112" s="502">
        <v>2</v>
      </c>
      <c r="Y112" s="502">
        <v>0</v>
      </c>
      <c r="Z112" s="502">
        <v>1</v>
      </c>
      <c r="AA112" s="502">
        <v>1</v>
      </c>
      <c r="AB112" s="502">
        <v>0</v>
      </c>
      <c r="AC112" s="502">
        <v>0</v>
      </c>
      <c r="AD112" s="502">
        <v>0</v>
      </c>
      <c r="AE112" s="502">
        <v>0</v>
      </c>
      <c r="AF112" s="502">
        <v>0</v>
      </c>
      <c r="AG112" s="502">
        <v>0</v>
      </c>
      <c r="AH112" s="502">
        <v>0</v>
      </c>
      <c r="AI112" s="502">
        <v>0</v>
      </c>
      <c r="AJ112" s="502"/>
      <c r="AK112" s="502"/>
      <c r="AL112" s="502"/>
      <c r="AM112" s="502"/>
      <c r="AN112" s="511">
        <v>0</v>
      </c>
      <c r="AO112" s="511">
        <v>0</v>
      </c>
      <c r="AP112" s="502">
        <v>0</v>
      </c>
      <c r="AQ112" s="502">
        <v>2</v>
      </c>
      <c r="AR112" s="502">
        <v>0</v>
      </c>
      <c r="AS112" s="502">
        <v>0</v>
      </c>
      <c r="AT112" s="502">
        <v>0</v>
      </c>
      <c r="AU112" s="502">
        <v>1</v>
      </c>
      <c r="AV112" s="502">
        <v>0</v>
      </c>
      <c r="AW112" s="502">
        <v>1</v>
      </c>
      <c r="AX112" s="503">
        <f t="shared" si="3"/>
        <v>4</v>
      </c>
      <c r="AY112" s="503">
        <f t="shared" si="4"/>
        <v>0</v>
      </c>
      <c r="AZ112" s="503">
        <f t="shared" si="5"/>
        <v>4</v>
      </c>
      <c r="BA112" s="507"/>
      <c r="BD112" s="477"/>
    </row>
    <row r="113" spans="2:56" s="475" customFormat="1" x14ac:dyDescent="0.2">
      <c r="B113" s="543"/>
      <c r="C113" s="544"/>
      <c r="D113" s="545"/>
      <c r="E113" s="546"/>
      <c r="F113" s="545"/>
      <c r="H113" s="535" t="s">
        <v>696</v>
      </c>
      <c r="I113" s="541">
        <v>43430.756527777776</v>
      </c>
      <c r="J113" s="532" t="s">
        <v>1</v>
      </c>
      <c r="K113" s="542">
        <v>1</v>
      </c>
      <c r="L113" s="512"/>
      <c r="M113" s="477"/>
      <c r="N113" s="510" t="s">
        <v>29</v>
      </c>
      <c r="O113" s="510">
        <v>552</v>
      </c>
      <c r="P113" s="510" t="s">
        <v>661</v>
      </c>
      <c r="Q113" s="503">
        <v>0</v>
      </c>
      <c r="R113" s="503">
        <v>0</v>
      </c>
      <c r="S113" s="503">
        <v>0</v>
      </c>
      <c r="T113" s="503">
        <v>0</v>
      </c>
      <c r="U113" s="503">
        <v>0</v>
      </c>
      <c r="V113" s="503">
        <v>0</v>
      </c>
      <c r="W113" s="511">
        <v>0</v>
      </c>
      <c r="X113" s="502">
        <v>2</v>
      </c>
      <c r="Y113" s="502">
        <v>0</v>
      </c>
      <c r="Z113" s="502">
        <v>0</v>
      </c>
      <c r="AA113" s="502">
        <v>0</v>
      </c>
      <c r="AB113" s="503">
        <v>0</v>
      </c>
      <c r="AC113" s="503">
        <v>0</v>
      </c>
      <c r="AD113" s="503">
        <v>0</v>
      </c>
      <c r="AE113" s="503">
        <v>0</v>
      </c>
      <c r="AF113" s="503">
        <v>0</v>
      </c>
      <c r="AG113" s="503">
        <v>0</v>
      </c>
      <c r="AH113" s="503">
        <v>0</v>
      </c>
      <c r="AI113" s="503">
        <v>0</v>
      </c>
      <c r="AJ113" s="503">
        <v>0</v>
      </c>
      <c r="AK113" s="503">
        <v>0</v>
      </c>
      <c r="AL113" s="503">
        <v>0</v>
      </c>
      <c r="AM113" s="503">
        <v>0</v>
      </c>
      <c r="AN113" s="511">
        <v>0</v>
      </c>
      <c r="AO113" s="511">
        <v>0</v>
      </c>
      <c r="AP113" s="502">
        <v>2</v>
      </c>
      <c r="AQ113" s="502">
        <v>0</v>
      </c>
      <c r="AR113" s="502">
        <v>0</v>
      </c>
      <c r="AS113" s="502">
        <v>0</v>
      </c>
      <c r="AT113" s="502">
        <v>0</v>
      </c>
      <c r="AU113" s="502">
        <v>0</v>
      </c>
      <c r="AV113" s="502">
        <v>0</v>
      </c>
      <c r="AW113" s="502">
        <v>0</v>
      </c>
      <c r="AX113" s="503">
        <f t="shared" si="3"/>
        <v>2</v>
      </c>
      <c r="AY113" s="503">
        <f t="shared" si="4"/>
        <v>2</v>
      </c>
      <c r="AZ113" s="503">
        <f t="shared" si="5"/>
        <v>0</v>
      </c>
      <c r="BA113" s="507"/>
      <c r="BD113" s="477"/>
    </row>
    <row r="114" spans="2:56" s="475" customFormat="1" x14ac:dyDescent="0.2">
      <c r="B114" s="543"/>
      <c r="C114" s="544"/>
      <c r="D114" s="545"/>
      <c r="E114" s="546"/>
      <c r="F114" s="545"/>
      <c r="H114" s="535" t="s">
        <v>396</v>
      </c>
      <c r="I114" s="541">
        <v>43426.996249999997</v>
      </c>
      <c r="J114" s="532" t="s">
        <v>1</v>
      </c>
      <c r="K114" s="542">
        <v>1</v>
      </c>
      <c r="L114" s="512"/>
      <c r="M114" s="477"/>
      <c r="N114" s="509" t="s">
        <v>7</v>
      </c>
      <c r="O114" s="509">
        <v>252</v>
      </c>
      <c r="P114" s="501" t="s">
        <v>147</v>
      </c>
      <c r="Q114" s="502">
        <v>0</v>
      </c>
      <c r="R114" s="502"/>
      <c r="S114" s="502"/>
      <c r="T114" s="502">
        <v>1</v>
      </c>
      <c r="U114" s="502"/>
      <c r="V114" s="502"/>
      <c r="W114" s="511">
        <v>0</v>
      </c>
      <c r="X114" s="502">
        <v>0</v>
      </c>
      <c r="Y114" s="502">
        <v>1</v>
      </c>
      <c r="Z114" s="502">
        <v>0</v>
      </c>
      <c r="AA114" s="502">
        <v>0</v>
      </c>
      <c r="AB114" s="502">
        <v>0</v>
      </c>
      <c r="AC114" s="502">
        <v>0</v>
      </c>
      <c r="AD114" s="502">
        <v>0</v>
      </c>
      <c r="AE114" s="502">
        <v>0</v>
      </c>
      <c r="AF114" s="502">
        <v>0</v>
      </c>
      <c r="AG114" s="502">
        <v>0</v>
      </c>
      <c r="AH114" s="502">
        <v>1</v>
      </c>
      <c r="AI114" s="502">
        <v>0</v>
      </c>
      <c r="AJ114" s="502"/>
      <c r="AK114" s="502"/>
      <c r="AL114" s="502"/>
      <c r="AM114" s="502"/>
      <c r="AN114" s="511">
        <v>0</v>
      </c>
      <c r="AO114" s="511">
        <v>0</v>
      </c>
      <c r="AP114" s="502">
        <v>0</v>
      </c>
      <c r="AQ114" s="502">
        <v>0</v>
      </c>
      <c r="AR114" s="502">
        <v>0</v>
      </c>
      <c r="AS114" s="502">
        <v>1</v>
      </c>
      <c r="AT114" s="502">
        <v>0</v>
      </c>
      <c r="AU114" s="502">
        <v>0</v>
      </c>
      <c r="AV114" s="502">
        <v>0</v>
      </c>
      <c r="AW114" s="502">
        <v>0</v>
      </c>
      <c r="AX114" s="503">
        <f t="shared" si="3"/>
        <v>2</v>
      </c>
      <c r="AY114" s="503">
        <f t="shared" si="4"/>
        <v>1</v>
      </c>
      <c r="AZ114" s="503">
        <f t="shared" si="5"/>
        <v>1</v>
      </c>
      <c r="BA114" s="507"/>
      <c r="BD114" s="477"/>
    </row>
    <row r="115" spans="2:56" s="475" customFormat="1" x14ac:dyDescent="0.2">
      <c r="B115" s="543"/>
      <c r="C115" s="547"/>
      <c r="D115" s="545"/>
      <c r="E115" s="546"/>
      <c r="F115" s="545"/>
      <c r="H115" s="535"/>
      <c r="I115" s="541">
        <v>43432.806574074071</v>
      </c>
      <c r="J115" s="532" t="s">
        <v>1</v>
      </c>
      <c r="K115" s="542">
        <v>1</v>
      </c>
      <c r="L115" s="512"/>
      <c r="M115" s="477"/>
      <c r="N115" s="509" t="s">
        <v>182</v>
      </c>
      <c r="O115" s="509">
        <v>266</v>
      </c>
      <c r="P115" s="501" t="s">
        <v>175</v>
      </c>
      <c r="Q115" s="502">
        <v>0</v>
      </c>
      <c r="R115" s="502"/>
      <c r="S115" s="502"/>
      <c r="T115" s="502">
        <v>1</v>
      </c>
      <c r="U115" s="502"/>
      <c r="V115" s="502"/>
      <c r="W115" s="511">
        <v>0</v>
      </c>
      <c r="X115" s="502">
        <v>0</v>
      </c>
      <c r="Y115" s="502">
        <v>1</v>
      </c>
      <c r="Z115" s="502">
        <v>0</v>
      </c>
      <c r="AA115" s="502">
        <v>0</v>
      </c>
      <c r="AB115" s="502">
        <v>0</v>
      </c>
      <c r="AC115" s="502">
        <v>0</v>
      </c>
      <c r="AD115" s="502">
        <v>0</v>
      </c>
      <c r="AE115" s="502">
        <v>0</v>
      </c>
      <c r="AF115" s="502">
        <v>0</v>
      </c>
      <c r="AG115" s="502">
        <v>0</v>
      </c>
      <c r="AH115" s="502">
        <v>0</v>
      </c>
      <c r="AI115" s="502">
        <v>1</v>
      </c>
      <c r="AJ115" s="502"/>
      <c r="AK115" s="502"/>
      <c r="AL115" s="502"/>
      <c r="AM115" s="502"/>
      <c r="AN115" s="511">
        <v>0</v>
      </c>
      <c r="AO115" s="511">
        <v>0</v>
      </c>
      <c r="AP115" s="502">
        <v>0</v>
      </c>
      <c r="AQ115" s="502">
        <v>0</v>
      </c>
      <c r="AR115" s="502">
        <v>0</v>
      </c>
      <c r="AS115" s="502">
        <v>1</v>
      </c>
      <c r="AT115" s="502">
        <v>0</v>
      </c>
      <c r="AU115" s="502">
        <v>0</v>
      </c>
      <c r="AV115" s="502">
        <v>0</v>
      </c>
      <c r="AW115" s="502">
        <v>0</v>
      </c>
      <c r="AX115" s="503">
        <f t="shared" si="3"/>
        <v>2</v>
      </c>
      <c r="AY115" s="503">
        <f t="shared" si="4"/>
        <v>0</v>
      </c>
      <c r="AZ115" s="503">
        <f t="shared" si="5"/>
        <v>2</v>
      </c>
      <c r="BA115" s="507"/>
      <c r="BD115" s="477"/>
    </row>
    <row r="116" spans="2:56" s="475" customFormat="1" x14ac:dyDescent="0.2">
      <c r="B116" s="543"/>
      <c r="C116" s="547"/>
      <c r="D116" s="545"/>
      <c r="E116" s="546"/>
      <c r="F116" s="545"/>
      <c r="H116" s="535" t="s">
        <v>630</v>
      </c>
      <c r="I116" s="541">
        <v>43425.730509259258</v>
      </c>
      <c r="J116" s="532" t="s">
        <v>1</v>
      </c>
      <c r="K116" s="542">
        <v>1</v>
      </c>
      <c r="L116" s="512"/>
      <c r="M116" s="477"/>
      <c r="N116" s="499" t="s">
        <v>29</v>
      </c>
      <c r="O116" s="499">
        <v>115</v>
      </c>
      <c r="P116" s="501" t="s">
        <v>93</v>
      </c>
      <c r="Q116" s="502">
        <v>0</v>
      </c>
      <c r="R116" s="502"/>
      <c r="S116" s="502"/>
      <c r="T116" s="502">
        <v>0</v>
      </c>
      <c r="U116" s="502">
        <v>1</v>
      </c>
      <c r="V116" s="502"/>
      <c r="W116" s="511">
        <v>0</v>
      </c>
      <c r="X116" s="502">
        <v>0</v>
      </c>
      <c r="Y116" s="502">
        <v>1</v>
      </c>
      <c r="Z116" s="502">
        <v>0</v>
      </c>
      <c r="AA116" s="502">
        <v>2</v>
      </c>
      <c r="AB116" s="502">
        <v>0</v>
      </c>
      <c r="AC116" s="502">
        <v>0</v>
      </c>
      <c r="AD116" s="502">
        <v>0</v>
      </c>
      <c r="AE116" s="502">
        <v>0</v>
      </c>
      <c r="AF116" s="502">
        <v>0</v>
      </c>
      <c r="AG116" s="502">
        <v>0</v>
      </c>
      <c r="AH116" s="502">
        <v>0</v>
      </c>
      <c r="AI116" s="502">
        <v>0</v>
      </c>
      <c r="AJ116" s="502">
        <v>0</v>
      </c>
      <c r="AK116" s="502">
        <v>1</v>
      </c>
      <c r="AL116" s="502"/>
      <c r="AM116" s="502"/>
      <c r="AN116" s="511">
        <v>0</v>
      </c>
      <c r="AO116" s="511">
        <v>0</v>
      </c>
      <c r="AP116" s="502">
        <v>0</v>
      </c>
      <c r="AQ116" s="502">
        <v>0</v>
      </c>
      <c r="AR116" s="502">
        <v>0</v>
      </c>
      <c r="AS116" s="502">
        <v>1</v>
      </c>
      <c r="AT116" s="502">
        <v>0</v>
      </c>
      <c r="AU116" s="502">
        <v>0</v>
      </c>
      <c r="AV116" s="502">
        <v>0</v>
      </c>
      <c r="AW116" s="502">
        <v>2</v>
      </c>
      <c r="AX116" s="503">
        <f t="shared" si="3"/>
        <v>4</v>
      </c>
      <c r="AY116" s="503">
        <f t="shared" si="4"/>
        <v>0</v>
      </c>
      <c r="AZ116" s="503">
        <f t="shared" si="5"/>
        <v>4</v>
      </c>
      <c r="BA116" s="507"/>
      <c r="BD116" s="477"/>
    </row>
    <row r="117" spans="2:56" s="475" customFormat="1" x14ac:dyDescent="0.2">
      <c r="B117" s="543"/>
      <c r="C117" s="547"/>
      <c r="D117" s="545"/>
      <c r="E117" s="546"/>
      <c r="F117" s="545"/>
      <c r="H117" s="535" t="s">
        <v>377</v>
      </c>
      <c r="I117" s="541">
        <v>43430.675474537034</v>
      </c>
      <c r="J117" s="532" t="s">
        <v>1</v>
      </c>
      <c r="K117" s="542">
        <v>1</v>
      </c>
      <c r="L117" s="512"/>
      <c r="M117" s="477"/>
      <c r="N117" s="509" t="s">
        <v>65</v>
      </c>
      <c r="O117" s="509">
        <v>509</v>
      </c>
      <c r="P117" s="501" t="s">
        <v>446</v>
      </c>
      <c r="Q117" s="502">
        <v>0</v>
      </c>
      <c r="R117" s="502"/>
      <c r="S117" s="502"/>
      <c r="T117" s="502">
        <v>0</v>
      </c>
      <c r="U117" s="502">
        <v>1</v>
      </c>
      <c r="V117" s="502"/>
      <c r="W117" s="511">
        <v>0</v>
      </c>
      <c r="X117" s="502">
        <v>0</v>
      </c>
      <c r="Y117" s="502">
        <v>1</v>
      </c>
      <c r="Z117" s="502">
        <v>0</v>
      </c>
      <c r="AA117" s="502">
        <v>0</v>
      </c>
      <c r="AB117" s="502">
        <v>0</v>
      </c>
      <c r="AC117" s="502">
        <v>0</v>
      </c>
      <c r="AD117" s="502">
        <v>0</v>
      </c>
      <c r="AE117" s="502">
        <v>0</v>
      </c>
      <c r="AF117" s="502">
        <v>0</v>
      </c>
      <c r="AG117" s="502">
        <v>0</v>
      </c>
      <c r="AH117" s="502">
        <v>0</v>
      </c>
      <c r="AI117" s="502">
        <v>0</v>
      </c>
      <c r="AJ117" s="502">
        <v>0</v>
      </c>
      <c r="AK117" s="502">
        <v>1</v>
      </c>
      <c r="AL117" s="502"/>
      <c r="AM117" s="502"/>
      <c r="AN117" s="511">
        <v>0</v>
      </c>
      <c r="AO117" s="511">
        <v>0</v>
      </c>
      <c r="AP117" s="502">
        <v>0</v>
      </c>
      <c r="AQ117" s="502">
        <v>0</v>
      </c>
      <c r="AR117" s="502">
        <v>0</v>
      </c>
      <c r="AS117" s="502">
        <v>1</v>
      </c>
      <c r="AT117" s="502">
        <v>0</v>
      </c>
      <c r="AU117" s="502">
        <v>0</v>
      </c>
      <c r="AV117" s="502">
        <v>0</v>
      </c>
      <c r="AW117" s="502">
        <v>0</v>
      </c>
      <c r="AX117" s="503">
        <f t="shared" si="3"/>
        <v>2</v>
      </c>
      <c r="AY117" s="503">
        <f t="shared" si="4"/>
        <v>0</v>
      </c>
      <c r="AZ117" s="503">
        <f t="shared" si="5"/>
        <v>2</v>
      </c>
      <c r="BA117" s="507"/>
      <c r="BD117" s="477"/>
    </row>
    <row r="118" spans="2:56" s="475" customFormat="1" x14ac:dyDescent="0.2">
      <c r="B118" s="543"/>
      <c r="C118" s="544"/>
      <c r="D118" s="545"/>
      <c r="E118" s="546"/>
      <c r="F118" s="545"/>
      <c r="H118" s="535"/>
      <c r="I118" s="541">
        <v>43434.757824074077</v>
      </c>
      <c r="J118" s="532" t="s">
        <v>2</v>
      </c>
      <c r="K118" s="542">
        <v>1</v>
      </c>
      <c r="L118" s="512"/>
      <c r="M118" s="477"/>
      <c r="N118" s="510" t="s">
        <v>34</v>
      </c>
      <c r="O118" s="510">
        <v>556</v>
      </c>
      <c r="P118" s="510" t="s">
        <v>665</v>
      </c>
      <c r="Q118" s="503">
        <v>0</v>
      </c>
      <c r="R118" s="503">
        <v>0</v>
      </c>
      <c r="S118" s="503">
        <v>0</v>
      </c>
      <c r="T118" s="503">
        <v>0</v>
      </c>
      <c r="U118" s="503">
        <v>0</v>
      </c>
      <c r="V118" s="503">
        <v>0</v>
      </c>
      <c r="W118" s="511">
        <v>0</v>
      </c>
      <c r="X118" s="502">
        <v>1</v>
      </c>
      <c r="Y118" s="502">
        <v>1</v>
      </c>
      <c r="Z118" s="502">
        <v>2</v>
      </c>
      <c r="AA118" s="502">
        <v>0</v>
      </c>
      <c r="AB118" s="503">
        <v>0</v>
      </c>
      <c r="AC118" s="503">
        <v>0</v>
      </c>
      <c r="AD118" s="503">
        <v>0</v>
      </c>
      <c r="AE118" s="503">
        <v>0</v>
      </c>
      <c r="AF118" s="503">
        <v>0</v>
      </c>
      <c r="AG118" s="503">
        <v>0</v>
      </c>
      <c r="AH118" s="503">
        <v>0</v>
      </c>
      <c r="AI118" s="503">
        <v>0</v>
      </c>
      <c r="AJ118" s="503">
        <v>0</v>
      </c>
      <c r="AK118" s="503">
        <v>0</v>
      </c>
      <c r="AL118" s="503">
        <v>0</v>
      </c>
      <c r="AM118" s="503">
        <v>0</v>
      </c>
      <c r="AN118" s="511">
        <v>0</v>
      </c>
      <c r="AO118" s="511">
        <v>0</v>
      </c>
      <c r="AP118" s="502">
        <v>1</v>
      </c>
      <c r="AQ118" s="502">
        <v>0</v>
      </c>
      <c r="AR118" s="502">
        <v>1</v>
      </c>
      <c r="AS118" s="502">
        <v>0</v>
      </c>
      <c r="AT118" s="502">
        <v>2</v>
      </c>
      <c r="AU118" s="502">
        <v>0</v>
      </c>
      <c r="AV118" s="502">
        <v>0</v>
      </c>
      <c r="AW118" s="502">
        <v>0</v>
      </c>
      <c r="AX118" s="503">
        <f t="shared" si="3"/>
        <v>4</v>
      </c>
      <c r="AY118" s="503">
        <f t="shared" si="4"/>
        <v>4</v>
      </c>
      <c r="AZ118" s="503">
        <f t="shared" si="5"/>
        <v>0</v>
      </c>
      <c r="BA118" s="507"/>
      <c r="BD118" s="477"/>
    </row>
    <row r="119" spans="2:56" s="475" customFormat="1" x14ac:dyDescent="0.2">
      <c r="B119" s="543"/>
      <c r="C119" s="544"/>
      <c r="D119" s="545"/>
      <c r="E119" s="546"/>
      <c r="F119" s="545"/>
      <c r="H119" s="535"/>
      <c r="I119" s="541">
        <v>43434.771493055552</v>
      </c>
      <c r="J119" s="532" t="s">
        <v>2</v>
      </c>
      <c r="K119" s="542">
        <v>1</v>
      </c>
      <c r="L119" s="512"/>
      <c r="M119" s="477"/>
      <c r="N119" s="509" t="s">
        <v>12</v>
      </c>
      <c r="O119" s="509">
        <v>445</v>
      </c>
      <c r="P119" s="501" t="s">
        <v>258</v>
      </c>
      <c r="Q119" s="502">
        <v>0</v>
      </c>
      <c r="R119" s="502"/>
      <c r="S119" s="502"/>
      <c r="T119" s="502">
        <v>0</v>
      </c>
      <c r="U119" s="502"/>
      <c r="V119" s="502"/>
      <c r="W119" s="511">
        <v>0</v>
      </c>
      <c r="X119" s="502">
        <v>0</v>
      </c>
      <c r="Y119" s="502">
        <v>2</v>
      </c>
      <c r="Z119" s="502">
        <v>0</v>
      </c>
      <c r="AA119" s="502">
        <v>0</v>
      </c>
      <c r="AB119" s="502">
        <v>0</v>
      </c>
      <c r="AC119" s="502">
        <v>0</v>
      </c>
      <c r="AD119" s="502">
        <v>0</v>
      </c>
      <c r="AE119" s="502">
        <v>0</v>
      </c>
      <c r="AF119" s="502">
        <v>0</v>
      </c>
      <c r="AG119" s="502">
        <v>0</v>
      </c>
      <c r="AH119" s="502">
        <v>0</v>
      </c>
      <c r="AI119" s="502">
        <v>0</v>
      </c>
      <c r="AJ119" s="502"/>
      <c r="AK119" s="502"/>
      <c r="AL119" s="502"/>
      <c r="AM119" s="502"/>
      <c r="AN119" s="511">
        <v>0</v>
      </c>
      <c r="AO119" s="511">
        <v>0</v>
      </c>
      <c r="AP119" s="502">
        <v>0</v>
      </c>
      <c r="AQ119" s="502">
        <v>0</v>
      </c>
      <c r="AR119" s="502">
        <v>2</v>
      </c>
      <c r="AS119" s="502">
        <v>0</v>
      </c>
      <c r="AT119" s="502">
        <v>0</v>
      </c>
      <c r="AU119" s="502">
        <v>0</v>
      </c>
      <c r="AV119" s="502">
        <v>0</v>
      </c>
      <c r="AW119" s="502">
        <v>0</v>
      </c>
      <c r="AX119" s="503">
        <f t="shared" si="3"/>
        <v>2</v>
      </c>
      <c r="AY119" s="503">
        <f t="shared" si="4"/>
        <v>2</v>
      </c>
      <c r="AZ119" s="503">
        <f t="shared" si="5"/>
        <v>0</v>
      </c>
      <c r="BA119" s="507"/>
      <c r="BD119" s="477"/>
    </row>
    <row r="120" spans="2:56" s="475" customFormat="1" x14ac:dyDescent="0.2">
      <c r="B120" s="543"/>
      <c r="C120" s="544"/>
      <c r="D120" s="545"/>
      <c r="E120" s="546"/>
      <c r="F120" s="545"/>
      <c r="H120" s="535" t="s">
        <v>699</v>
      </c>
      <c r="I120" s="541">
        <v>43411.630891203706</v>
      </c>
      <c r="J120" s="532" t="s">
        <v>1</v>
      </c>
      <c r="K120" s="542">
        <v>1</v>
      </c>
      <c r="L120" s="512"/>
      <c r="M120" s="477"/>
      <c r="N120" s="499" t="s">
        <v>67</v>
      </c>
      <c r="O120" s="500">
        <v>312</v>
      </c>
      <c r="P120" s="501" t="s">
        <v>68</v>
      </c>
      <c r="Q120" s="502">
        <v>1</v>
      </c>
      <c r="R120" s="502"/>
      <c r="S120" s="502"/>
      <c r="T120" s="502">
        <v>0</v>
      </c>
      <c r="U120" s="502"/>
      <c r="V120" s="502"/>
      <c r="W120" s="502">
        <v>0</v>
      </c>
      <c r="X120" s="502">
        <v>0</v>
      </c>
      <c r="Y120" s="502">
        <v>0</v>
      </c>
      <c r="Z120" s="502">
        <v>1</v>
      </c>
      <c r="AA120" s="502">
        <v>0</v>
      </c>
      <c r="AB120" s="502">
        <v>0</v>
      </c>
      <c r="AC120" s="502">
        <v>1</v>
      </c>
      <c r="AD120" s="502">
        <v>0</v>
      </c>
      <c r="AE120" s="502">
        <v>0</v>
      </c>
      <c r="AF120" s="502">
        <v>0</v>
      </c>
      <c r="AG120" s="502">
        <v>0</v>
      </c>
      <c r="AH120" s="502">
        <v>0</v>
      </c>
      <c r="AI120" s="502">
        <v>0</v>
      </c>
      <c r="AJ120" s="502"/>
      <c r="AK120" s="502"/>
      <c r="AL120" s="502"/>
      <c r="AM120" s="502"/>
      <c r="AN120" s="502">
        <v>0</v>
      </c>
      <c r="AO120" s="502">
        <v>0</v>
      </c>
      <c r="AP120" s="502">
        <v>0</v>
      </c>
      <c r="AQ120" s="502">
        <v>0</v>
      </c>
      <c r="AR120" s="502">
        <v>0</v>
      </c>
      <c r="AS120" s="502">
        <v>0</v>
      </c>
      <c r="AT120" s="502">
        <v>0</v>
      </c>
      <c r="AU120" s="502">
        <v>1</v>
      </c>
      <c r="AV120" s="502">
        <v>0</v>
      </c>
      <c r="AW120" s="502">
        <v>0</v>
      </c>
      <c r="AX120" s="503">
        <f t="shared" si="3"/>
        <v>2</v>
      </c>
      <c r="AY120" s="503">
        <f t="shared" si="4"/>
        <v>0</v>
      </c>
      <c r="AZ120" s="503">
        <f t="shared" si="5"/>
        <v>2</v>
      </c>
      <c r="BA120" s="507"/>
      <c r="BD120" s="477"/>
    </row>
    <row r="121" spans="2:56" s="475" customFormat="1" x14ac:dyDescent="0.2">
      <c r="B121" s="543"/>
      <c r="C121" s="544"/>
      <c r="D121" s="545"/>
      <c r="E121" s="546"/>
      <c r="F121" s="545"/>
      <c r="H121" s="535"/>
      <c r="I121" s="541">
        <v>43414.628703703704</v>
      </c>
      <c r="J121" s="532" t="s">
        <v>1</v>
      </c>
      <c r="K121" s="542">
        <v>1</v>
      </c>
      <c r="L121" s="512"/>
      <c r="M121" s="477"/>
      <c r="N121" s="499" t="s">
        <v>87</v>
      </c>
      <c r="O121" s="500">
        <v>127</v>
      </c>
      <c r="P121" s="501" t="s">
        <v>88</v>
      </c>
      <c r="Q121" s="502">
        <v>1</v>
      </c>
      <c r="R121" s="502"/>
      <c r="S121" s="502"/>
      <c r="T121" s="502">
        <v>0</v>
      </c>
      <c r="U121" s="502"/>
      <c r="V121" s="502"/>
      <c r="W121" s="502">
        <v>0</v>
      </c>
      <c r="X121" s="502">
        <v>0</v>
      </c>
      <c r="Y121" s="502">
        <v>0</v>
      </c>
      <c r="Z121" s="502">
        <v>0</v>
      </c>
      <c r="AA121" s="502">
        <v>1</v>
      </c>
      <c r="AB121" s="502">
        <v>0</v>
      </c>
      <c r="AC121" s="502">
        <v>1</v>
      </c>
      <c r="AD121" s="502">
        <v>0</v>
      </c>
      <c r="AE121" s="502">
        <v>0</v>
      </c>
      <c r="AF121" s="502">
        <v>0</v>
      </c>
      <c r="AG121" s="502">
        <v>0</v>
      </c>
      <c r="AH121" s="502">
        <v>0</v>
      </c>
      <c r="AI121" s="502">
        <v>0</v>
      </c>
      <c r="AJ121" s="502"/>
      <c r="AK121" s="502"/>
      <c r="AL121" s="502"/>
      <c r="AM121" s="502"/>
      <c r="AN121" s="502">
        <v>0</v>
      </c>
      <c r="AO121" s="502">
        <v>0</v>
      </c>
      <c r="AP121" s="502">
        <v>0</v>
      </c>
      <c r="AQ121" s="502">
        <v>0</v>
      </c>
      <c r="AR121" s="502">
        <v>0</v>
      </c>
      <c r="AS121" s="502">
        <v>0</v>
      </c>
      <c r="AT121" s="502">
        <v>0</v>
      </c>
      <c r="AU121" s="502">
        <v>0</v>
      </c>
      <c r="AV121" s="502">
        <v>0</v>
      </c>
      <c r="AW121" s="502">
        <v>1</v>
      </c>
      <c r="AX121" s="503">
        <f t="shared" si="3"/>
        <v>2</v>
      </c>
      <c r="AY121" s="503">
        <f t="shared" si="4"/>
        <v>0</v>
      </c>
      <c r="AZ121" s="503">
        <f t="shared" si="5"/>
        <v>2</v>
      </c>
      <c r="BA121" s="507"/>
      <c r="BD121" s="477"/>
    </row>
    <row r="122" spans="2:56" s="475" customFormat="1" x14ac:dyDescent="0.2">
      <c r="B122" s="543"/>
      <c r="C122" s="544"/>
      <c r="D122" s="545"/>
      <c r="E122" s="546"/>
      <c r="F122" s="545"/>
      <c r="H122" s="535"/>
      <c r="I122" s="541">
        <v>43419.68550925926</v>
      </c>
      <c r="J122" s="532" t="s">
        <v>1</v>
      </c>
      <c r="K122" s="542">
        <v>1</v>
      </c>
      <c r="L122" s="512"/>
      <c r="M122" s="477"/>
      <c r="N122" s="499" t="s">
        <v>34</v>
      </c>
      <c r="O122" s="500">
        <v>311</v>
      </c>
      <c r="P122" s="501" t="s">
        <v>78</v>
      </c>
      <c r="Q122" s="502">
        <v>1</v>
      </c>
      <c r="R122" s="502"/>
      <c r="S122" s="502"/>
      <c r="T122" s="502">
        <v>0</v>
      </c>
      <c r="U122" s="502"/>
      <c r="V122" s="502"/>
      <c r="W122" s="502">
        <v>0</v>
      </c>
      <c r="X122" s="502">
        <v>0</v>
      </c>
      <c r="Y122" s="502">
        <v>0</v>
      </c>
      <c r="Z122" s="502">
        <v>0</v>
      </c>
      <c r="AA122" s="502">
        <v>0</v>
      </c>
      <c r="AB122" s="502">
        <v>0</v>
      </c>
      <c r="AC122" s="502">
        <v>1</v>
      </c>
      <c r="AD122" s="502">
        <v>0</v>
      </c>
      <c r="AE122" s="502">
        <v>0</v>
      </c>
      <c r="AF122" s="502">
        <v>0</v>
      </c>
      <c r="AG122" s="502">
        <v>0</v>
      </c>
      <c r="AH122" s="502">
        <v>0</v>
      </c>
      <c r="AI122" s="502">
        <v>0</v>
      </c>
      <c r="AJ122" s="502"/>
      <c r="AK122" s="502"/>
      <c r="AL122" s="502"/>
      <c r="AM122" s="502"/>
      <c r="AN122" s="502">
        <v>0</v>
      </c>
      <c r="AO122" s="502">
        <v>0</v>
      </c>
      <c r="AP122" s="502">
        <v>0</v>
      </c>
      <c r="AQ122" s="502">
        <v>0</v>
      </c>
      <c r="AR122" s="502">
        <v>0</v>
      </c>
      <c r="AS122" s="502">
        <v>0</v>
      </c>
      <c r="AT122" s="502">
        <v>0</v>
      </c>
      <c r="AU122" s="502">
        <v>0</v>
      </c>
      <c r="AV122" s="502">
        <v>0</v>
      </c>
      <c r="AW122" s="502">
        <v>0</v>
      </c>
      <c r="AX122" s="503">
        <f t="shared" si="3"/>
        <v>1</v>
      </c>
      <c r="AY122" s="503">
        <f t="shared" si="4"/>
        <v>0</v>
      </c>
      <c r="AZ122" s="503">
        <f t="shared" si="5"/>
        <v>1</v>
      </c>
      <c r="BA122" s="507"/>
      <c r="BD122" s="477"/>
    </row>
    <row r="123" spans="2:56" s="475" customFormat="1" x14ac:dyDescent="0.2">
      <c r="B123" s="543"/>
      <c r="C123" s="547"/>
      <c r="D123" s="545"/>
      <c r="E123" s="546"/>
      <c r="F123" s="545"/>
      <c r="H123" s="535"/>
      <c r="I123" s="541">
        <v>43426.603472222225</v>
      </c>
      <c r="J123" s="532" t="s">
        <v>1</v>
      </c>
      <c r="K123" s="542">
        <v>1</v>
      </c>
      <c r="L123" s="512"/>
      <c r="M123" s="477"/>
      <c r="N123" s="509" t="s">
        <v>91</v>
      </c>
      <c r="O123" s="509">
        <v>215</v>
      </c>
      <c r="P123" s="501" t="s">
        <v>173</v>
      </c>
      <c r="Q123" s="502">
        <v>1</v>
      </c>
      <c r="R123" s="502"/>
      <c r="S123" s="502"/>
      <c r="T123" s="502">
        <v>0</v>
      </c>
      <c r="U123" s="502"/>
      <c r="V123" s="502"/>
      <c r="W123" s="502">
        <v>0</v>
      </c>
      <c r="X123" s="502">
        <v>0</v>
      </c>
      <c r="Y123" s="502">
        <v>0</v>
      </c>
      <c r="Z123" s="502">
        <v>0</v>
      </c>
      <c r="AA123" s="502">
        <v>0</v>
      </c>
      <c r="AB123" s="502">
        <v>1</v>
      </c>
      <c r="AC123" s="502">
        <v>0</v>
      </c>
      <c r="AD123" s="502">
        <v>0</v>
      </c>
      <c r="AE123" s="502">
        <v>0</v>
      </c>
      <c r="AF123" s="502">
        <v>0</v>
      </c>
      <c r="AG123" s="502">
        <v>0</v>
      </c>
      <c r="AH123" s="502">
        <v>0</v>
      </c>
      <c r="AI123" s="502">
        <v>0</v>
      </c>
      <c r="AJ123" s="502"/>
      <c r="AK123" s="502"/>
      <c r="AL123" s="502"/>
      <c r="AM123" s="502"/>
      <c r="AN123" s="502">
        <v>0</v>
      </c>
      <c r="AO123" s="502">
        <v>0</v>
      </c>
      <c r="AP123" s="502">
        <v>0</v>
      </c>
      <c r="AQ123" s="502">
        <v>0</v>
      </c>
      <c r="AR123" s="502">
        <v>0</v>
      </c>
      <c r="AS123" s="502">
        <v>0</v>
      </c>
      <c r="AT123" s="502">
        <v>0</v>
      </c>
      <c r="AU123" s="502">
        <v>0</v>
      </c>
      <c r="AV123" s="502">
        <v>0</v>
      </c>
      <c r="AW123" s="502">
        <v>0</v>
      </c>
      <c r="AX123" s="503">
        <f t="shared" si="3"/>
        <v>1</v>
      </c>
      <c r="AY123" s="503">
        <f t="shared" si="4"/>
        <v>1</v>
      </c>
      <c r="AZ123" s="503">
        <f t="shared" si="5"/>
        <v>0</v>
      </c>
      <c r="BA123" s="507"/>
      <c r="BD123" s="477"/>
    </row>
    <row r="124" spans="2:56" s="475" customFormat="1" x14ac:dyDescent="0.2">
      <c r="B124" s="543"/>
      <c r="C124" s="544"/>
      <c r="D124" s="545"/>
      <c r="E124" s="546"/>
      <c r="F124" s="545"/>
      <c r="H124" s="535"/>
      <c r="I124" s="541">
        <v>43430.666643518518</v>
      </c>
      <c r="J124" s="532" t="s">
        <v>1</v>
      </c>
      <c r="K124" s="542">
        <v>1</v>
      </c>
      <c r="L124" s="512"/>
      <c r="M124" s="477"/>
      <c r="N124" s="509" t="s">
        <v>109</v>
      </c>
      <c r="O124" s="509">
        <v>498</v>
      </c>
      <c r="P124" s="501" t="s">
        <v>417</v>
      </c>
      <c r="Q124" s="502">
        <v>1</v>
      </c>
      <c r="R124" s="502"/>
      <c r="S124" s="502"/>
      <c r="T124" s="502">
        <v>0</v>
      </c>
      <c r="U124" s="502"/>
      <c r="V124" s="502"/>
      <c r="W124" s="502">
        <v>0</v>
      </c>
      <c r="X124" s="502">
        <v>0</v>
      </c>
      <c r="Y124" s="502">
        <v>0</v>
      </c>
      <c r="Z124" s="502">
        <v>0</v>
      </c>
      <c r="AA124" s="502">
        <v>0</v>
      </c>
      <c r="AB124" s="502">
        <v>1</v>
      </c>
      <c r="AC124" s="502">
        <v>0</v>
      </c>
      <c r="AD124" s="502">
        <v>0</v>
      </c>
      <c r="AE124" s="502">
        <v>0</v>
      </c>
      <c r="AF124" s="502">
        <v>0</v>
      </c>
      <c r="AG124" s="502">
        <v>0</v>
      </c>
      <c r="AH124" s="502">
        <v>0</v>
      </c>
      <c r="AI124" s="502">
        <v>0</v>
      </c>
      <c r="AJ124" s="502"/>
      <c r="AK124" s="502"/>
      <c r="AL124" s="502"/>
      <c r="AM124" s="502"/>
      <c r="AN124" s="502">
        <v>0</v>
      </c>
      <c r="AO124" s="502">
        <v>0</v>
      </c>
      <c r="AP124" s="502">
        <v>0</v>
      </c>
      <c r="AQ124" s="502">
        <v>0</v>
      </c>
      <c r="AR124" s="502">
        <v>0</v>
      </c>
      <c r="AS124" s="502">
        <v>0</v>
      </c>
      <c r="AT124" s="502">
        <v>0</v>
      </c>
      <c r="AU124" s="502">
        <v>0</v>
      </c>
      <c r="AV124" s="502">
        <v>0</v>
      </c>
      <c r="AW124" s="502">
        <v>0</v>
      </c>
      <c r="AX124" s="503">
        <f t="shared" si="3"/>
        <v>1</v>
      </c>
      <c r="AY124" s="503">
        <f t="shared" si="4"/>
        <v>1</v>
      </c>
      <c r="AZ124" s="503">
        <f t="shared" si="5"/>
        <v>0</v>
      </c>
      <c r="BA124" s="507"/>
      <c r="BD124" s="477"/>
    </row>
    <row r="125" spans="2:56" s="475" customFormat="1" ht="25.5" x14ac:dyDescent="0.2">
      <c r="B125" s="543"/>
      <c r="C125" s="547"/>
      <c r="D125" s="545"/>
      <c r="E125" s="546"/>
      <c r="F125" s="545"/>
      <c r="H125" s="535" t="s">
        <v>701</v>
      </c>
      <c r="I125" s="541">
        <v>43414.746747685182</v>
      </c>
      <c r="J125" s="532" t="s">
        <v>1</v>
      </c>
      <c r="K125" s="542">
        <v>1</v>
      </c>
      <c r="L125" s="512"/>
      <c r="M125" s="477"/>
      <c r="N125" s="499" t="s">
        <v>54</v>
      </c>
      <c r="O125" s="500">
        <v>144</v>
      </c>
      <c r="P125" s="501" t="s">
        <v>55</v>
      </c>
      <c r="Q125" s="502">
        <v>0</v>
      </c>
      <c r="R125" s="502">
        <v>1</v>
      </c>
      <c r="S125" s="502"/>
      <c r="T125" s="502">
        <v>0</v>
      </c>
      <c r="U125" s="502"/>
      <c r="V125" s="502"/>
      <c r="W125" s="502">
        <v>0</v>
      </c>
      <c r="X125" s="502">
        <v>0</v>
      </c>
      <c r="Y125" s="502">
        <v>0</v>
      </c>
      <c r="Z125" s="502">
        <v>0</v>
      </c>
      <c r="AA125" s="502">
        <v>2</v>
      </c>
      <c r="AB125" s="502">
        <v>0</v>
      </c>
      <c r="AC125" s="502">
        <v>0</v>
      </c>
      <c r="AD125" s="502">
        <v>0</v>
      </c>
      <c r="AE125" s="502">
        <v>1</v>
      </c>
      <c r="AF125" s="502">
        <v>0</v>
      </c>
      <c r="AG125" s="502">
        <v>0</v>
      </c>
      <c r="AH125" s="502">
        <v>0</v>
      </c>
      <c r="AI125" s="502">
        <v>0</v>
      </c>
      <c r="AJ125" s="502"/>
      <c r="AK125" s="502"/>
      <c r="AL125" s="502"/>
      <c r="AM125" s="502"/>
      <c r="AN125" s="502">
        <v>0</v>
      </c>
      <c r="AO125" s="502">
        <v>0</v>
      </c>
      <c r="AP125" s="502">
        <v>0</v>
      </c>
      <c r="AQ125" s="502">
        <v>0</v>
      </c>
      <c r="AR125" s="502">
        <v>0</v>
      </c>
      <c r="AS125" s="502">
        <v>0</v>
      </c>
      <c r="AT125" s="502">
        <v>0</v>
      </c>
      <c r="AU125" s="502">
        <v>0</v>
      </c>
      <c r="AV125" s="502">
        <v>2</v>
      </c>
      <c r="AW125" s="502">
        <v>0</v>
      </c>
      <c r="AX125" s="503">
        <f t="shared" si="3"/>
        <v>3</v>
      </c>
      <c r="AY125" s="503">
        <f t="shared" si="4"/>
        <v>2</v>
      </c>
      <c r="AZ125" s="503">
        <f t="shared" si="5"/>
        <v>1</v>
      </c>
      <c r="BA125" s="507"/>
      <c r="BD125" s="477"/>
    </row>
    <row r="126" spans="2:56" s="475" customFormat="1" x14ac:dyDescent="0.2">
      <c r="B126" s="543"/>
      <c r="C126" s="544"/>
      <c r="D126" s="545"/>
      <c r="E126" s="546"/>
      <c r="F126" s="545"/>
      <c r="H126" s="535" t="s">
        <v>703</v>
      </c>
      <c r="I126" s="541">
        <v>43414.715069444443</v>
      </c>
      <c r="J126" s="532" t="s">
        <v>1</v>
      </c>
      <c r="K126" s="542">
        <v>1</v>
      </c>
      <c r="L126" s="512"/>
      <c r="M126" s="477"/>
      <c r="N126" s="499" t="s">
        <v>45</v>
      </c>
      <c r="O126" s="500">
        <v>146</v>
      </c>
      <c r="P126" s="501" t="s">
        <v>46</v>
      </c>
      <c r="Q126" s="502">
        <v>0</v>
      </c>
      <c r="R126" s="502">
        <v>1</v>
      </c>
      <c r="S126" s="502"/>
      <c r="T126" s="502">
        <v>0</v>
      </c>
      <c r="U126" s="502"/>
      <c r="V126" s="502"/>
      <c r="W126" s="511">
        <v>0</v>
      </c>
      <c r="X126" s="502">
        <v>0</v>
      </c>
      <c r="Y126" s="502">
        <v>0</v>
      </c>
      <c r="Z126" s="502">
        <v>1</v>
      </c>
      <c r="AA126" s="502">
        <v>0</v>
      </c>
      <c r="AB126" s="502">
        <v>0</v>
      </c>
      <c r="AC126" s="502">
        <v>0</v>
      </c>
      <c r="AD126" s="502">
        <v>1</v>
      </c>
      <c r="AE126" s="502">
        <v>0</v>
      </c>
      <c r="AF126" s="502">
        <v>0</v>
      </c>
      <c r="AG126" s="502">
        <v>0</v>
      </c>
      <c r="AH126" s="502">
        <v>0</v>
      </c>
      <c r="AI126" s="502">
        <v>0</v>
      </c>
      <c r="AJ126" s="502"/>
      <c r="AK126" s="502"/>
      <c r="AL126" s="502"/>
      <c r="AM126" s="502"/>
      <c r="AN126" s="511">
        <v>0</v>
      </c>
      <c r="AO126" s="511">
        <v>0</v>
      </c>
      <c r="AP126" s="502">
        <v>0</v>
      </c>
      <c r="AQ126" s="502">
        <v>0</v>
      </c>
      <c r="AR126" s="502">
        <v>0</v>
      </c>
      <c r="AS126" s="502">
        <v>0</v>
      </c>
      <c r="AT126" s="502">
        <v>1</v>
      </c>
      <c r="AU126" s="502">
        <v>0</v>
      </c>
      <c r="AV126" s="502">
        <v>0</v>
      </c>
      <c r="AW126" s="502">
        <v>0</v>
      </c>
      <c r="AX126" s="503">
        <f t="shared" si="3"/>
        <v>2</v>
      </c>
      <c r="AY126" s="503">
        <f t="shared" si="4"/>
        <v>2</v>
      </c>
      <c r="AZ126" s="503">
        <f t="shared" si="5"/>
        <v>0</v>
      </c>
      <c r="BA126" s="507"/>
      <c r="BD126" s="477"/>
    </row>
    <row r="127" spans="2:56" s="475" customFormat="1" x14ac:dyDescent="0.2">
      <c r="B127" s="543"/>
      <c r="C127" s="544"/>
      <c r="D127" s="545"/>
      <c r="E127" s="546"/>
      <c r="F127" s="545"/>
      <c r="H127" s="535"/>
      <c r="I127" s="541">
        <v>43420.946516203701</v>
      </c>
      <c r="J127" s="532" t="s">
        <v>1</v>
      </c>
      <c r="K127" s="542">
        <v>1</v>
      </c>
      <c r="L127" s="512"/>
      <c r="M127" s="477"/>
      <c r="N127" s="499" t="s">
        <v>7</v>
      </c>
      <c r="O127" s="500">
        <v>158</v>
      </c>
      <c r="P127" s="501" t="s">
        <v>120</v>
      </c>
      <c r="Q127" s="502">
        <v>0</v>
      </c>
      <c r="R127" s="502">
        <v>1</v>
      </c>
      <c r="S127" s="502"/>
      <c r="T127" s="502">
        <v>0</v>
      </c>
      <c r="U127" s="502"/>
      <c r="V127" s="502"/>
      <c r="W127" s="511">
        <v>0</v>
      </c>
      <c r="X127" s="502">
        <v>0</v>
      </c>
      <c r="Y127" s="502">
        <v>0</v>
      </c>
      <c r="Z127" s="502">
        <v>0</v>
      </c>
      <c r="AA127" s="502">
        <v>1</v>
      </c>
      <c r="AB127" s="502">
        <v>0</v>
      </c>
      <c r="AC127" s="502">
        <v>0</v>
      </c>
      <c r="AD127" s="502">
        <v>0</v>
      </c>
      <c r="AE127" s="502">
        <v>1</v>
      </c>
      <c r="AF127" s="502">
        <v>0</v>
      </c>
      <c r="AG127" s="502">
        <v>0</v>
      </c>
      <c r="AH127" s="502">
        <v>0</v>
      </c>
      <c r="AI127" s="502">
        <v>0</v>
      </c>
      <c r="AJ127" s="502"/>
      <c r="AK127" s="502"/>
      <c r="AL127" s="502"/>
      <c r="AM127" s="502"/>
      <c r="AN127" s="511">
        <v>0</v>
      </c>
      <c r="AO127" s="511">
        <v>0</v>
      </c>
      <c r="AP127" s="502">
        <v>0</v>
      </c>
      <c r="AQ127" s="502">
        <v>0</v>
      </c>
      <c r="AR127" s="502">
        <v>0</v>
      </c>
      <c r="AS127" s="502">
        <v>0</v>
      </c>
      <c r="AT127" s="502">
        <v>0</v>
      </c>
      <c r="AU127" s="502">
        <v>0</v>
      </c>
      <c r="AV127" s="502">
        <v>0</v>
      </c>
      <c r="AW127" s="502">
        <v>1</v>
      </c>
      <c r="AX127" s="503">
        <f t="shared" si="3"/>
        <v>2</v>
      </c>
      <c r="AY127" s="503">
        <f t="shared" si="4"/>
        <v>0</v>
      </c>
      <c r="AZ127" s="503">
        <f t="shared" si="5"/>
        <v>2</v>
      </c>
      <c r="BA127" s="507"/>
      <c r="BD127" s="477"/>
    </row>
    <row r="128" spans="2:56" s="475" customFormat="1" x14ac:dyDescent="0.2">
      <c r="B128" s="543"/>
      <c r="C128" s="544"/>
      <c r="D128" s="545"/>
      <c r="E128" s="546"/>
      <c r="F128" s="545"/>
      <c r="H128" s="535"/>
      <c r="I128" s="541">
        <v>43423.66851851852</v>
      </c>
      <c r="J128" s="532" t="s">
        <v>1</v>
      </c>
      <c r="K128" s="542">
        <v>1</v>
      </c>
      <c r="L128" s="512"/>
      <c r="M128" s="477"/>
      <c r="N128" s="499" t="s">
        <v>9</v>
      </c>
      <c r="O128" s="500">
        <v>135</v>
      </c>
      <c r="P128" s="501" t="s">
        <v>10</v>
      </c>
      <c r="Q128" s="502">
        <v>0</v>
      </c>
      <c r="R128" s="502">
        <v>1</v>
      </c>
      <c r="S128" s="502"/>
      <c r="T128" s="502">
        <v>0</v>
      </c>
      <c r="U128" s="502"/>
      <c r="V128" s="502"/>
      <c r="W128" s="511">
        <v>0</v>
      </c>
      <c r="X128" s="502">
        <v>0</v>
      </c>
      <c r="Y128" s="502">
        <v>0</v>
      </c>
      <c r="Z128" s="502">
        <v>0</v>
      </c>
      <c r="AA128" s="502">
        <v>0</v>
      </c>
      <c r="AB128" s="502">
        <v>0</v>
      </c>
      <c r="AC128" s="502">
        <v>0</v>
      </c>
      <c r="AD128" s="502">
        <v>0</v>
      </c>
      <c r="AE128" s="502">
        <v>1</v>
      </c>
      <c r="AF128" s="502">
        <v>0</v>
      </c>
      <c r="AG128" s="502">
        <v>0</v>
      </c>
      <c r="AH128" s="502">
        <v>0</v>
      </c>
      <c r="AI128" s="502">
        <v>0</v>
      </c>
      <c r="AJ128" s="502"/>
      <c r="AK128" s="502"/>
      <c r="AL128" s="502"/>
      <c r="AM128" s="502"/>
      <c r="AN128" s="511">
        <v>0</v>
      </c>
      <c r="AO128" s="511">
        <v>0</v>
      </c>
      <c r="AP128" s="502">
        <v>0</v>
      </c>
      <c r="AQ128" s="502">
        <v>0</v>
      </c>
      <c r="AR128" s="502">
        <v>0</v>
      </c>
      <c r="AS128" s="502">
        <v>0</v>
      </c>
      <c r="AT128" s="502">
        <v>0</v>
      </c>
      <c r="AU128" s="502">
        <v>0</v>
      </c>
      <c r="AV128" s="502">
        <v>0</v>
      </c>
      <c r="AW128" s="502">
        <v>0</v>
      </c>
      <c r="AX128" s="503">
        <f t="shared" si="3"/>
        <v>1</v>
      </c>
      <c r="AY128" s="503">
        <f t="shared" si="4"/>
        <v>0</v>
      </c>
      <c r="AZ128" s="503">
        <f t="shared" si="5"/>
        <v>1</v>
      </c>
      <c r="BA128" s="507"/>
      <c r="BD128" s="477"/>
    </row>
    <row r="129" spans="2:56" s="475" customFormat="1" x14ac:dyDescent="0.2">
      <c r="B129" s="543"/>
      <c r="C129" s="544"/>
      <c r="D129" s="545"/>
      <c r="E129" s="546"/>
      <c r="F129" s="545"/>
      <c r="H129" s="535"/>
      <c r="I129" s="541">
        <v>43430.843148148146</v>
      </c>
      <c r="J129" s="532" t="s">
        <v>1</v>
      </c>
      <c r="K129" s="542">
        <v>1</v>
      </c>
      <c r="L129" s="512"/>
      <c r="M129" s="477"/>
      <c r="N129" s="499" t="s">
        <v>118</v>
      </c>
      <c r="O129" s="500">
        <v>142</v>
      </c>
      <c r="P129" s="501" t="s">
        <v>119</v>
      </c>
      <c r="Q129" s="502">
        <v>0</v>
      </c>
      <c r="R129" s="502">
        <v>1</v>
      </c>
      <c r="S129" s="502"/>
      <c r="T129" s="502">
        <v>0</v>
      </c>
      <c r="U129" s="502"/>
      <c r="V129" s="502"/>
      <c r="W129" s="511">
        <v>0</v>
      </c>
      <c r="X129" s="502">
        <v>0</v>
      </c>
      <c r="Y129" s="502">
        <v>0</v>
      </c>
      <c r="Z129" s="502">
        <v>0</v>
      </c>
      <c r="AA129" s="502">
        <v>0</v>
      </c>
      <c r="AB129" s="502">
        <v>0</v>
      </c>
      <c r="AC129" s="502">
        <v>0</v>
      </c>
      <c r="AD129" s="502">
        <v>0</v>
      </c>
      <c r="AE129" s="502">
        <v>1</v>
      </c>
      <c r="AF129" s="502">
        <v>0</v>
      </c>
      <c r="AG129" s="502">
        <v>0</v>
      </c>
      <c r="AH129" s="502">
        <v>0</v>
      </c>
      <c r="AI129" s="502">
        <v>0</v>
      </c>
      <c r="AJ129" s="502"/>
      <c r="AK129" s="502"/>
      <c r="AL129" s="502"/>
      <c r="AM129" s="502"/>
      <c r="AN129" s="511">
        <v>0</v>
      </c>
      <c r="AO129" s="511">
        <v>0</v>
      </c>
      <c r="AP129" s="502">
        <v>0</v>
      </c>
      <c r="AQ129" s="502">
        <v>0</v>
      </c>
      <c r="AR129" s="502">
        <v>0</v>
      </c>
      <c r="AS129" s="502">
        <v>0</v>
      </c>
      <c r="AT129" s="502">
        <v>0</v>
      </c>
      <c r="AU129" s="502">
        <v>0</v>
      </c>
      <c r="AV129" s="502">
        <v>0</v>
      </c>
      <c r="AW129" s="502">
        <v>0</v>
      </c>
      <c r="AX129" s="503">
        <f t="shared" si="3"/>
        <v>1</v>
      </c>
      <c r="AY129" s="503">
        <f t="shared" si="4"/>
        <v>0</v>
      </c>
      <c r="AZ129" s="503">
        <f t="shared" si="5"/>
        <v>1</v>
      </c>
      <c r="BA129" s="507"/>
      <c r="BD129" s="477"/>
    </row>
    <row r="130" spans="2:56" s="475" customFormat="1" ht="25.5" x14ac:dyDescent="0.2">
      <c r="B130" s="543"/>
      <c r="C130" s="547"/>
      <c r="D130" s="545"/>
      <c r="E130" s="546"/>
      <c r="F130" s="545"/>
      <c r="H130" s="535" t="s">
        <v>379</v>
      </c>
      <c r="I130" s="541">
        <v>43413.884467592594</v>
      </c>
      <c r="J130" s="532" t="s">
        <v>1</v>
      </c>
      <c r="K130" s="542">
        <v>1</v>
      </c>
      <c r="L130" s="512"/>
      <c r="M130" s="477"/>
      <c r="N130" s="509" t="s">
        <v>34</v>
      </c>
      <c r="O130" s="509">
        <v>199</v>
      </c>
      <c r="P130" s="501" t="s">
        <v>169</v>
      </c>
      <c r="Q130" s="502">
        <v>0</v>
      </c>
      <c r="R130" s="502"/>
      <c r="S130" s="502">
        <v>1</v>
      </c>
      <c r="T130" s="502">
        <v>0</v>
      </c>
      <c r="U130" s="502"/>
      <c r="V130" s="502"/>
      <c r="W130" s="511">
        <v>0</v>
      </c>
      <c r="X130" s="502">
        <v>0</v>
      </c>
      <c r="Y130" s="502">
        <v>0</v>
      </c>
      <c r="Z130" s="502">
        <v>0</v>
      </c>
      <c r="AA130" s="502">
        <v>0</v>
      </c>
      <c r="AB130" s="502">
        <v>0</v>
      </c>
      <c r="AC130" s="502">
        <v>0</v>
      </c>
      <c r="AD130" s="502">
        <v>0</v>
      </c>
      <c r="AE130" s="502">
        <v>0</v>
      </c>
      <c r="AF130" s="502">
        <v>0</v>
      </c>
      <c r="AG130" s="502">
        <v>1</v>
      </c>
      <c r="AH130" s="502">
        <v>0</v>
      </c>
      <c r="AI130" s="502">
        <v>0</v>
      </c>
      <c r="AJ130" s="502"/>
      <c r="AK130" s="502"/>
      <c r="AL130" s="502"/>
      <c r="AM130" s="502"/>
      <c r="AN130" s="511">
        <v>0</v>
      </c>
      <c r="AO130" s="511">
        <v>0</v>
      </c>
      <c r="AP130" s="502">
        <v>0</v>
      </c>
      <c r="AQ130" s="502">
        <v>0</v>
      </c>
      <c r="AR130" s="502">
        <v>0</v>
      </c>
      <c r="AS130" s="502">
        <v>0</v>
      </c>
      <c r="AT130" s="502">
        <v>0</v>
      </c>
      <c r="AU130" s="502">
        <v>0</v>
      </c>
      <c r="AV130" s="502">
        <v>0</v>
      </c>
      <c r="AW130" s="502">
        <v>0</v>
      </c>
      <c r="AX130" s="503">
        <f t="shared" si="3"/>
        <v>1</v>
      </c>
      <c r="AY130" s="503">
        <f t="shared" si="4"/>
        <v>0</v>
      </c>
      <c r="AZ130" s="503">
        <f t="shared" si="5"/>
        <v>1</v>
      </c>
      <c r="BA130" s="507"/>
      <c r="BD130" s="477"/>
    </row>
    <row r="131" spans="2:56" s="475" customFormat="1" x14ac:dyDescent="0.2">
      <c r="B131" s="543"/>
      <c r="C131" s="544"/>
      <c r="D131" s="545"/>
      <c r="E131" s="546"/>
      <c r="F131" s="545"/>
      <c r="H131" s="535"/>
      <c r="I131" s="541">
        <v>43420.965821759259</v>
      </c>
      <c r="J131" s="532" t="s">
        <v>1</v>
      </c>
      <c r="K131" s="542">
        <v>1</v>
      </c>
      <c r="L131" s="512"/>
      <c r="M131" s="477"/>
      <c r="N131" s="499" t="s">
        <v>17</v>
      </c>
      <c r="O131" s="500">
        <v>122</v>
      </c>
      <c r="P131" s="501" t="s">
        <v>77</v>
      </c>
      <c r="Q131" s="502">
        <v>0</v>
      </c>
      <c r="R131" s="502"/>
      <c r="S131" s="502">
        <v>1</v>
      </c>
      <c r="T131" s="502">
        <v>0</v>
      </c>
      <c r="U131" s="502"/>
      <c r="V131" s="502"/>
      <c r="W131" s="511">
        <v>0</v>
      </c>
      <c r="X131" s="502">
        <v>0</v>
      </c>
      <c r="Y131" s="502">
        <v>0</v>
      </c>
      <c r="Z131" s="502">
        <v>0</v>
      </c>
      <c r="AA131" s="502">
        <v>0</v>
      </c>
      <c r="AB131" s="502">
        <v>0</v>
      </c>
      <c r="AC131" s="502">
        <v>0</v>
      </c>
      <c r="AD131" s="502">
        <v>0</v>
      </c>
      <c r="AE131" s="502">
        <v>0</v>
      </c>
      <c r="AF131" s="502">
        <v>0</v>
      </c>
      <c r="AG131" s="502">
        <v>1</v>
      </c>
      <c r="AH131" s="502">
        <v>0</v>
      </c>
      <c r="AI131" s="502">
        <v>0</v>
      </c>
      <c r="AJ131" s="502"/>
      <c r="AK131" s="502"/>
      <c r="AL131" s="502"/>
      <c r="AM131" s="502"/>
      <c r="AN131" s="511">
        <v>0</v>
      </c>
      <c r="AO131" s="511">
        <v>0</v>
      </c>
      <c r="AP131" s="502">
        <v>0</v>
      </c>
      <c r="AQ131" s="502">
        <v>0</v>
      </c>
      <c r="AR131" s="502">
        <v>0</v>
      </c>
      <c r="AS131" s="502">
        <v>0</v>
      </c>
      <c r="AT131" s="502">
        <v>0</v>
      </c>
      <c r="AU131" s="502">
        <v>0</v>
      </c>
      <c r="AV131" s="502">
        <v>0</v>
      </c>
      <c r="AW131" s="502">
        <v>0</v>
      </c>
      <c r="AX131" s="503">
        <f t="shared" si="3"/>
        <v>1</v>
      </c>
      <c r="AY131" s="503">
        <f t="shared" si="4"/>
        <v>0</v>
      </c>
      <c r="AZ131" s="503">
        <f t="shared" si="5"/>
        <v>1</v>
      </c>
      <c r="BA131" s="507"/>
      <c r="BD131" s="477"/>
    </row>
    <row r="132" spans="2:56" s="475" customFormat="1" x14ac:dyDescent="0.2">
      <c r="B132" s="543"/>
      <c r="C132" s="544"/>
      <c r="D132" s="545"/>
      <c r="E132" s="546"/>
      <c r="F132" s="545"/>
      <c r="H132" s="535"/>
      <c r="I132" s="541">
        <v>43428.018923611111</v>
      </c>
      <c r="J132" s="532" t="s">
        <v>1</v>
      </c>
      <c r="K132" s="542">
        <v>1</v>
      </c>
      <c r="L132" s="512"/>
      <c r="M132" s="477"/>
      <c r="N132" s="499" t="s">
        <v>58</v>
      </c>
      <c r="O132" s="500">
        <v>138</v>
      </c>
      <c r="P132" s="501" t="s">
        <v>59</v>
      </c>
      <c r="Q132" s="502">
        <v>0</v>
      </c>
      <c r="R132" s="502"/>
      <c r="S132" s="502">
        <v>1</v>
      </c>
      <c r="T132" s="502">
        <v>0</v>
      </c>
      <c r="U132" s="502"/>
      <c r="V132" s="502"/>
      <c r="W132" s="511">
        <v>0</v>
      </c>
      <c r="X132" s="502">
        <v>0</v>
      </c>
      <c r="Y132" s="502">
        <v>0</v>
      </c>
      <c r="Z132" s="502">
        <v>0</v>
      </c>
      <c r="AA132" s="502">
        <v>0</v>
      </c>
      <c r="AB132" s="502">
        <v>0</v>
      </c>
      <c r="AC132" s="502">
        <v>0</v>
      </c>
      <c r="AD132" s="502">
        <v>0</v>
      </c>
      <c r="AE132" s="502">
        <v>0</v>
      </c>
      <c r="AF132" s="502">
        <v>1</v>
      </c>
      <c r="AG132" s="502">
        <v>0</v>
      </c>
      <c r="AH132" s="502">
        <v>0</v>
      </c>
      <c r="AI132" s="502">
        <v>0</v>
      </c>
      <c r="AJ132" s="502"/>
      <c r="AK132" s="502"/>
      <c r="AL132" s="502"/>
      <c r="AM132" s="502"/>
      <c r="AN132" s="511">
        <v>0</v>
      </c>
      <c r="AO132" s="511">
        <v>0</v>
      </c>
      <c r="AP132" s="502">
        <v>0</v>
      </c>
      <c r="AQ132" s="502">
        <v>0</v>
      </c>
      <c r="AR132" s="502">
        <v>0</v>
      </c>
      <c r="AS132" s="502">
        <v>0</v>
      </c>
      <c r="AT132" s="502">
        <v>0</v>
      </c>
      <c r="AU132" s="502">
        <v>0</v>
      </c>
      <c r="AV132" s="502">
        <v>0</v>
      </c>
      <c r="AW132" s="502">
        <v>0</v>
      </c>
      <c r="AX132" s="503">
        <f t="shared" si="3"/>
        <v>1</v>
      </c>
      <c r="AY132" s="503">
        <f t="shared" si="4"/>
        <v>1</v>
      </c>
      <c r="AZ132" s="503">
        <f t="shared" si="5"/>
        <v>0</v>
      </c>
      <c r="BA132" s="507"/>
      <c r="BD132" s="477"/>
    </row>
    <row r="133" spans="2:56" s="475" customFormat="1" x14ac:dyDescent="0.2">
      <c r="B133" s="543"/>
      <c r="C133" s="544"/>
      <c r="D133" s="545"/>
      <c r="E133" s="546"/>
      <c r="F133" s="545"/>
      <c r="H133" s="535" t="s">
        <v>627</v>
      </c>
      <c r="I133" s="541">
        <v>43412.900787037041</v>
      </c>
      <c r="J133" s="532" t="s">
        <v>2</v>
      </c>
      <c r="K133" s="542">
        <v>1</v>
      </c>
      <c r="L133" s="512"/>
      <c r="M133" s="477"/>
      <c r="N133" s="509" t="s">
        <v>136</v>
      </c>
      <c r="O133" s="509">
        <v>128</v>
      </c>
      <c r="P133" s="501" t="s">
        <v>179</v>
      </c>
      <c r="Q133" s="502">
        <v>0</v>
      </c>
      <c r="R133" s="502"/>
      <c r="S133" s="502">
        <v>1</v>
      </c>
      <c r="T133" s="502">
        <v>0</v>
      </c>
      <c r="U133" s="502"/>
      <c r="V133" s="502"/>
      <c r="W133" s="511">
        <v>0</v>
      </c>
      <c r="X133" s="502">
        <v>0</v>
      </c>
      <c r="Y133" s="502">
        <v>0</v>
      </c>
      <c r="Z133" s="502">
        <v>0</v>
      </c>
      <c r="AA133" s="502">
        <v>0</v>
      </c>
      <c r="AB133" s="502">
        <v>0</v>
      </c>
      <c r="AC133" s="502">
        <v>0</v>
      </c>
      <c r="AD133" s="502">
        <v>0</v>
      </c>
      <c r="AE133" s="502">
        <v>0</v>
      </c>
      <c r="AF133" s="502">
        <v>1</v>
      </c>
      <c r="AG133" s="502">
        <v>0</v>
      </c>
      <c r="AH133" s="502">
        <v>0</v>
      </c>
      <c r="AI133" s="502">
        <v>0</v>
      </c>
      <c r="AJ133" s="502"/>
      <c r="AK133" s="502"/>
      <c r="AL133" s="502"/>
      <c r="AM133" s="502"/>
      <c r="AN133" s="511">
        <v>0</v>
      </c>
      <c r="AO133" s="511">
        <v>0</v>
      </c>
      <c r="AP133" s="502">
        <v>0</v>
      </c>
      <c r="AQ133" s="502">
        <v>0</v>
      </c>
      <c r="AR133" s="502">
        <v>0</v>
      </c>
      <c r="AS133" s="502">
        <v>0</v>
      </c>
      <c r="AT133" s="502">
        <v>0</v>
      </c>
      <c r="AU133" s="502">
        <v>0</v>
      </c>
      <c r="AV133" s="502">
        <v>0</v>
      </c>
      <c r="AW133" s="502">
        <v>0</v>
      </c>
      <c r="AX133" s="503">
        <f t="shared" si="3"/>
        <v>1</v>
      </c>
      <c r="AY133" s="503">
        <f t="shared" si="4"/>
        <v>1</v>
      </c>
      <c r="AZ133" s="503">
        <f t="shared" si="5"/>
        <v>0</v>
      </c>
      <c r="BA133" s="507"/>
      <c r="BD133" s="477"/>
    </row>
    <row r="134" spans="2:56" s="475" customFormat="1" x14ac:dyDescent="0.2">
      <c r="B134" s="543"/>
      <c r="C134" s="544"/>
      <c r="D134" s="545"/>
      <c r="E134" s="546"/>
      <c r="F134" s="545"/>
      <c r="H134" s="535"/>
      <c r="I134" s="541">
        <v>43412.912175925929</v>
      </c>
      <c r="J134" s="532" t="s">
        <v>1</v>
      </c>
      <c r="K134" s="542">
        <v>1</v>
      </c>
      <c r="L134" s="512"/>
      <c r="M134" s="477"/>
      <c r="N134" s="499" t="s">
        <v>7</v>
      </c>
      <c r="O134" s="509">
        <v>465</v>
      </c>
      <c r="P134" s="501" t="s">
        <v>363</v>
      </c>
      <c r="Q134" s="502">
        <v>0</v>
      </c>
      <c r="R134" s="502"/>
      <c r="S134" s="502">
        <v>1</v>
      </c>
      <c r="T134" s="502">
        <v>0</v>
      </c>
      <c r="U134" s="502"/>
      <c r="V134" s="502"/>
      <c r="W134" s="511">
        <v>0</v>
      </c>
      <c r="X134" s="502">
        <v>0</v>
      </c>
      <c r="Y134" s="502">
        <v>0</v>
      </c>
      <c r="Z134" s="502">
        <v>0</v>
      </c>
      <c r="AA134" s="502">
        <v>0</v>
      </c>
      <c r="AB134" s="502">
        <v>0</v>
      </c>
      <c r="AC134" s="502">
        <v>0</v>
      </c>
      <c r="AD134" s="502">
        <v>0</v>
      </c>
      <c r="AE134" s="502">
        <v>0</v>
      </c>
      <c r="AF134" s="502">
        <v>1</v>
      </c>
      <c r="AG134" s="502">
        <v>0</v>
      </c>
      <c r="AH134" s="502">
        <v>0</v>
      </c>
      <c r="AI134" s="502">
        <v>0</v>
      </c>
      <c r="AJ134" s="502"/>
      <c r="AK134" s="502"/>
      <c r="AL134" s="502"/>
      <c r="AM134" s="502"/>
      <c r="AN134" s="511">
        <v>0</v>
      </c>
      <c r="AO134" s="511">
        <v>0</v>
      </c>
      <c r="AP134" s="502">
        <v>0</v>
      </c>
      <c r="AQ134" s="502">
        <v>0</v>
      </c>
      <c r="AR134" s="502">
        <v>0</v>
      </c>
      <c r="AS134" s="502">
        <v>0</v>
      </c>
      <c r="AT134" s="502">
        <v>0</v>
      </c>
      <c r="AU134" s="502">
        <v>0</v>
      </c>
      <c r="AV134" s="502">
        <v>0</v>
      </c>
      <c r="AW134" s="502">
        <v>0</v>
      </c>
      <c r="AX134" s="503">
        <f t="shared" si="3"/>
        <v>1</v>
      </c>
      <c r="AY134" s="503">
        <f t="shared" si="4"/>
        <v>1</v>
      </c>
      <c r="AZ134" s="503">
        <f t="shared" si="5"/>
        <v>0</v>
      </c>
      <c r="BA134" s="507"/>
      <c r="BD134" s="477"/>
    </row>
    <row r="135" spans="2:56" s="475" customFormat="1" x14ac:dyDescent="0.2">
      <c r="B135" s="543"/>
      <c r="C135" s="544"/>
      <c r="D135" s="545"/>
      <c r="E135" s="546"/>
      <c r="F135" s="545"/>
      <c r="H135" s="535"/>
      <c r="I135" s="541">
        <v>43427.846979166665</v>
      </c>
      <c r="J135" s="532" t="s">
        <v>2</v>
      </c>
      <c r="K135" s="542">
        <v>1</v>
      </c>
      <c r="L135" s="512"/>
      <c r="M135" s="477"/>
      <c r="N135" s="509" t="s">
        <v>7</v>
      </c>
      <c r="O135" s="500">
        <v>198</v>
      </c>
      <c r="P135" s="501" t="s">
        <v>151</v>
      </c>
      <c r="Q135" s="502">
        <v>0</v>
      </c>
      <c r="R135" s="502"/>
      <c r="S135" s="502"/>
      <c r="T135" s="502">
        <v>1</v>
      </c>
      <c r="U135" s="502"/>
      <c r="V135" s="502"/>
      <c r="W135" s="511">
        <v>0</v>
      </c>
      <c r="X135" s="502">
        <v>0</v>
      </c>
      <c r="Y135" s="502">
        <v>0</v>
      </c>
      <c r="Z135" s="502">
        <v>0</v>
      </c>
      <c r="AA135" s="502">
        <v>0</v>
      </c>
      <c r="AB135" s="502">
        <v>0</v>
      </c>
      <c r="AC135" s="502">
        <v>0</v>
      </c>
      <c r="AD135" s="502">
        <v>0</v>
      </c>
      <c r="AE135" s="502">
        <v>0</v>
      </c>
      <c r="AF135" s="502">
        <v>0</v>
      </c>
      <c r="AG135" s="502">
        <v>0</v>
      </c>
      <c r="AH135" s="502">
        <v>0</v>
      </c>
      <c r="AI135" s="502">
        <v>1</v>
      </c>
      <c r="AJ135" s="502"/>
      <c r="AK135" s="502"/>
      <c r="AL135" s="502"/>
      <c r="AM135" s="502"/>
      <c r="AN135" s="511">
        <v>0</v>
      </c>
      <c r="AO135" s="511">
        <v>0</v>
      </c>
      <c r="AP135" s="502">
        <v>0</v>
      </c>
      <c r="AQ135" s="502">
        <v>0</v>
      </c>
      <c r="AR135" s="502">
        <v>0</v>
      </c>
      <c r="AS135" s="502">
        <v>0</v>
      </c>
      <c r="AT135" s="502">
        <v>0</v>
      </c>
      <c r="AU135" s="502">
        <v>0</v>
      </c>
      <c r="AV135" s="502">
        <v>0</v>
      </c>
      <c r="AW135" s="502">
        <v>0</v>
      </c>
      <c r="AX135" s="503">
        <f t="shared" si="3"/>
        <v>1</v>
      </c>
      <c r="AY135" s="503">
        <f t="shared" si="4"/>
        <v>0</v>
      </c>
      <c r="AZ135" s="503">
        <f t="shared" si="5"/>
        <v>1</v>
      </c>
      <c r="BA135" s="507"/>
      <c r="BD135" s="477"/>
    </row>
    <row r="136" spans="2:56" s="475" customFormat="1" x14ac:dyDescent="0.2">
      <c r="B136" s="543"/>
      <c r="C136" s="544"/>
      <c r="D136" s="545"/>
      <c r="E136" s="546"/>
      <c r="F136" s="545"/>
      <c r="H136" s="535" t="s">
        <v>645</v>
      </c>
      <c r="I136" s="541">
        <v>43406.892476851855</v>
      </c>
      <c r="J136" s="532" t="s">
        <v>1</v>
      </c>
      <c r="K136" s="542">
        <v>1</v>
      </c>
      <c r="L136" s="512"/>
      <c r="M136" s="477"/>
      <c r="N136" s="509" t="s">
        <v>19</v>
      </c>
      <c r="O136" s="500">
        <v>270</v>
      </c>
      <c r="P136" s="501" t="s">
        <v>159</v>
      </c>
      <c r="Q136" s="502">
        <v>0</v>
      </c>
      <c r="R136" s="502"/>
      <c r="S136" s="502"/>
      <c r="T136" s="502">
        <v>1</v>
      </c>
      <c r="U136" s="502"/>
      <c r="V136" s="502"/>
      <c r="W136" s="511">
        <v>0</v>
      </c>
      <c r="X136" s="502">
        <v>0</v>
      </c>
      <c r="Y136" s="502">
        <v>0</v>
      </c>
      <c r="Z136" s="502">
        <v>0</v>
      </c>
      <c r="AA136" s="502">
        <v>0</v>
      </c>
      <c r="AB136" s="502">
        <v>0</v>
      </c>
      <c r="AC136" s="502">
        <v>0</v>
      </c>
      <c r="AD136" s="502">
        <v>0</v>
      </c>
      <c r="AE136" s="502">
        <v>0</v>
      </c>
      <c r="AF136" s="502">
        <v>0</v>
      </c>
      <c r="AG136" s="502">
        <v>0</v>
      </c>
      <c r="AH136" s="502">
        <v>0</v>
      </c>
      <c r="AI136" s="502">
        <v>1</v>
      </c>
      <c r="AJ136" s="502"/>
      <c r="AK136" s="502"/>
      <c r="AL136" s="502"/>
      <c r="AM136" s="502"/>
      <c r="AN136" s="511">
        <v>0</v>
      </c>
      <c r="AO136" s="511">
        <v>0</v>
      </c>
      <c r="AP136" s="502">
        <v>0</v>
      </c>
      <c r="AQ136" s="502">
        <v>0</v>
      </c>
      <c r="AR136" s="502">
        <v>0</v>
      </c>
      <c r="AS136" s="502">
        <v>0</v>
      </c>
      <c r="AT136" s="502">
        <v>0</v>
      </c>
      <c r="AU136" s="502">
        <v>0</v>
      </c>
      <c r="AV136" s="502">
        <v>0</v>
      </c>
      <c r="AW136" s="502">
        <v>0</v>
      </c>
      <c r="AX136" s="503">
        <f t="shared" si="3"/>
        <v>1</v>
      </c>
      <c r="AY136" s="503">
        <f t="shared" si="4"/>
        <v>0</v>
      </c>
      <c r="AZ136" s="503">
        <f t="shared" si="5"/>
        <v>1</v>
      </c>
      <c r="BA136" s="507"/>
      <c r="BD136" s="477"/>
    </row>
    <row r="137" spans="2:56" s="475" customFormat="1" x14ac:dyDescent="0.2">
      <c r="B137" s="543"/>
      <c r="C137" s="547"/>
      <c r="D137" s="545"/>
      <c r="E137" s="546"/>
      <c r="F137" s="545"/>
      <c r="H137" s="535" t="s">
        <v>707</v>
      </c>
      <c r="I137" s="541">
        <v>43423.888703703706</v>
      </c>
      <c r="J137" s="532" t="s">
        <v>1</v>
      </c>
      <c r="K137" s="542">
        <v>1</v>
      </c>
      <c r="L137" s="512"/>
      <c r="M137" s="477"/>
      <c r="N137" s="509" t="s">
        <v>19</v>
      </c>
      <c r="O137" s="500">
        <v>289</v>
      </c>
      <c r="P137" s="514" t="s">
        <v>162</v>
      </c>
      <c r="Q137" s="502">
        <v>0</v>
      </c>
      <c r="R137" s="502"/>
      <c r="S137" s="502"/>
      <c r="T137" s="502">
        <v>1</v>
      </c>
      <c r="U137" s="502"/>
      <c r="V137" s="502"/>
      <c r="W137" s="511">
        <v>0</v>
      </c>
      <c r="X137" s="502">
        <v>0</v>
      </c>
      <c r="Y137" s="502">
        <v>0</v>
      </c>
      <c r="Z137" s="502">
        <v>1</v>
      </c>
      <c r="AA137" s="502">
        <v>0</v>
      </c>
      <c r="AB137" s="502">
        <v>0</v>
      </c>
      <c r="AC137" s="502">
        <v>0</v>
      </c>
      <c r="AD137" s="502">
        <v>0</v>
      </c>
      <c r="AE137" s="502">
        <v>0</v>
      </c>
      <c r="AF137" s="502">
        <v>0</v>
      </c>
      <c r="AG137" s="502">
        <v>0</v>
      </c>
      <c r="AH137" s="502">
        <v>0</v>
      </c>
      <c r="AI137" s="502">
        <v>1</v>
      </c>
      <c r="AJ137" s="502"/>
      <c r="AK137" s="502"/>
      <c r="AL137" s="502"/>
      <c r="AM137" s="502"/>
      <c r="AN137" s="511">
        <v>0</v>
      </c>
      <c r="AO137" s="511">
        <v>0</v>
      </c>
      <c r="AP137" s="502">
        <v>0</v>
      </c>
      <c r="AQ137" s="502">
        <v>0</v>
      </c>
      <c r="AR137" s="502">
        <v>0</v>
      </c>
      <c r="AS137" s="502">
        <v>0</v>
      </c>
      <c r="AT137" s="502">
        <v>0</v>
      </c>
      <c r="AU137" s="502">
        <v>1</v>
      </c>
      <c r="AV137" s="502">
        <v>0</v>
      </c>
      <c r="AW137" s="502">
        <v>0</v>
      </c>
      <c r="AX137" s="503">
        <f t="shared" si="3"/>
        <v>2</v>
      </c>
      <c r="AY137" s="503">
        <f t="shared" si="4"/>
        <v>0</v>
      </c>
      <c r="AZ137" s="503">
        <f t="shared" si="5"/>
        <v>2</v>
      </c>
      <c r="BA137" s="507"/>
      <c r="BD137" s="477"/>
    </row>
    <row r="138" spans="2:56" s="475" customFormat="1" x14ac:dyDescent="0.2">
      <c r="B138" s="543"/>
      <c r="C138" s="544"/>
      <c r="D138" s="545"/>
      <c r="E138" s="546"/>
      <c r="F138" s="545"/>
      <c r="H138" s="535" t="s">
        <v>710</v>
      </c>
      <c r="I138" s="541">
        <v>43405.789444444446</v>
      </c>
      <c r="J138" s="532" t="s">
        <v>1</v>
      </c>
      <c r="K138" s="542">
        <v>1</v>
      </c>
      <c r="L138" s="512"/>
      <c r="M138" s="477"/>
      <c r="N138" s="499" t="s">
        <v>50</v>
      </c>
      <c r="O138" s="509">
        <v>139</v>
      </c>
      <c r="P138" s="501" t="s">
        <v>51</v>
      </c>
      <c r="Q138" s="502">
        <v>0</v>
      </c>
      <c r="R138" s="502"/>
      <c r="S138" s="502"/>
      <c r="T138" s="502">
        <v>1</v>
      </c>
      <c r="U138" s="502"/>
      <c r="V138" s="502"/>
      <c r="W138" s="511">
        <v>0</v>
      </c>
      <c r="X138" s="502">
        <v>0</v>
      </c>
      <c r="Y138" s="502">
        <v>0</v>
      </c>
      <c r="Z138" s="502">
        <v>0</v>
      </c>
      <c r="AA138" s="502">
        <v>0</v>
      </c>
      <c r="AB138" s="502">
        <v>0</v>
      </c>
      <c r="AC138" s="502">
        <v>0</v>
      </c>
      <c r="AD138" s="502">
        <v>0</v>
      </c>
      <c r="AE138" s="502">
        <v>0</v>
      </c>
      <c r="AF138" s="502">
        <v>0</v>
      </c>
      <c r="AG138" s="502">
        <v>0</v>
      </c>
      <c r="AH138" s="502">
        <v>0</v>
      </c>
      <c r="AI138" s="502">
        <v>1</v>
      </c>
      <c r="AJ138" s="502"/>
      <c r="AK138" s="502"/>
      <c r="AL138" s="502"/>
      <c r="AM138" s="502"/>
      <c r="AN138" s="511">
        <v>0</v>
      </c>
      <c r="AO138" s="511">
        <v>0</v>
      </c>
      <c r="AP138" s="502">
        <v>0</v>
      </c>
      <c r="AQ138" s="502">
        <v>0</v>
      </c>
      <c r="AR138" s="502">
        <v>0</v>
      </c>
      <c r="AS138" s="502">
        <v>0</v>
      </c>
      <c r="AT138" s="502">
        <v>0</v>
      </c>
      <c r="AU138" s="502">
        <v>0</v>
      </c>
      <c r="AV138" s="502">
        <v>0</v>
      </c>
      <c r="AW138" s="502">
        <v>0</v>
      </c>
      <c r="AX138" s="503">
        <f t="shared" si="3"/>
        <v>1</v>
      </c>
      <c r="AY138" s="503">
        <f t="shared" si="4"/>
        <v>0</v>
      </c>
      <c r="AZ138" s="503">
        <f t="shared" si="5"/>
        <v>1</v>
      </c>
      <c r="BA138" s="507"/>
      <c r="BD138" s="477"/>
    </row>
    <row r="139" spans="2:56" s="475" customFormat="1" x14ac:dyDescent="0.2">
      <c r="B139" s="543"/>
      <c r="C139" s="544"/>
      <c r="D139" s="545"/>
      <c r="E139" s="546"/>
      <c r="F139" s="545"/>
      <c r="H139" s="535"/>
      <c r="I139" s="541">
        <v>43428.004884259259</v>
      </c>
      <c r="J139" s="532" t="s">
        <v>1</v>
      </c>
      <c r="K139" s="542">
        <v>1</v>
      </c>
      <c r="L139" s="512"/>
      <c r="M139" s="477"/>
      <c r="N139" s="499" t="s">
        <v>131</v>
      </c>
      <c r="O139" s="500">
        <v>134</v>
      </c>
      <c r="P139" s="501" t="s">
        <v>132</v>
      </c>
      <c r="Q139" s="502">
        <v>0</v>
      </c>
      <c r="R139" s="502"/>
      <c r="S139" s="502"/>
      <c r="T139" s="502">
        <v>0</v>
      </c>
      <c r="U139" s="502">
        <v>1</v>
      </c>
      <c r="V139" s="502"/>
      <c r="W139" s="511">
        <v>0</v>
      </c>
      <c r="X139" s="502">
        <v>0</v>
      </c>
      <c r="Y139" s="502">
        <v>0</v>
      </c>
      <c r="Z139" s="502">
        <v>0</v>
      </c>
      <c r="AA139" s="502">
        <v>1</v>
      </c>
      <c r="AB139" s="502">
        <v>0</v>
      </c>
      <c r="AC139" s="502">
        <v>0</v>
      </c>
      <c r="AD139" s="502">
        <v>0</v>
      </c>
      <c r="AE139" s="502">
        <v>0</v>
      </c>
      <c r="AF139" s="502">
        <v>0</v>
      </c>
      <c r="AG139" s="502">
        <v>0</v>
      </c>
      <c r="AH139" s="502">
        <v>0</v>
      </c>
      <c r="AI139" s="502">
        <v>0</v>
      </c>
      <c r="AJ139" s="502">
        <v>0</v>
      </c>
      <c r="AK139" s="502">
        <v>1</v>
      </c>
      <c r="AL139" s="502"/>
      <c r="AM139" s="502"/>
      <c r="AN139" s="511">
        <v>0</v>
      </c>
      <c r="AO139" s="511">
        <v>0</v>
      </c>
      <c r="AP139" s="502">
        <v>0</v>
      </c>
      <c r="AQ139" s="502">
        <v>0</v>
      </c>
      <c r="AR139" s="502">
        <v>0</v>
      </c>
      <c r="AS139" s="502">
        <v>0</v>
      </c>
      <c r="AT139" s="502">
        <v>0</v>
      </c>
      <c r="AU139" s="502">
        <v>0</v>
      </c>
      <c r="AV139" s="502">
        <v>0</v>
      </c>
      <c r="AW139" s="502">
        <v>1</v>
      </c>
      <c r="AX139" s="503">
        <f t="shared" si="3"/>
        <v>2</v>
      </c>
      <c r="AY139" s="503">
        <f t="shared" si="4"/>
        <v>0</v>
      </c>
      <c r="AZ139" s="503">
        <f t="shared" si="5"/>
        <v>2</v>
      </c>
      <c r="BA139" s="507"/>
      <c r="BD139" s="477"/>
    </row>
    <row r="140" spans="2:56" s="475" customFormat="1" x14ac:dyDescent="0.2">
      <c r="B140" s="543"/>
      <c r="C140" s="547"/>
      <c r="D140" s="545"/>
      <c r="E140" s="546"/>
      <c r="F140" s="545"/>
      <c r="H140" s="535" t="s">
        <v>483</v>
      </c>
      <c r="I140" s="541">
        <v>43413.806631944448</v>
      </c>
      <c r="J140" s="532" t="s">
        <v>560</v>
      </c>
      <c r="K140" s="542">
        <v>1</v>
      </c>
      <c r="L140" s="512"/>
      <c r="M140" s="477"/>
      <c r="N140" s="499" t="s">
        <v>34</v>
      </c>
      <c r="O140" s="509">
        <v>187</v>
      </c>
      <c r="P140" s="501" t="s">
        <v>123</v>
      </c>
      <c r="Q140" s="502">
        <v>0</v>
      </c>
      <c r="R140" s="502"/>
      <c r="S140" s="502"/>
      <c r="T140" s="502">
        <v>0</v>
      </c>
      <c r="U140" s="502">
        <v>1</v>
      </c>
      <c r="V140" s="502"/>
      <c r="W140" s="511">
        <v>0</v>
      </c>
      <c r="X140" s="502">
        <v>0</v>
      </c>
      <c r="Y140" s="502">
        <v>0</v>
      </c>
      <c r="Z140" s="502">
        <v>0</v>
      </c>
      <c r="AA140" s="502">
        <v>0</v>
      </c>
      <c r="AB140" s="502">
        <v>0</v>
      </c>
      <c r="AC140" s="502">
        <v>0</v>
      </c>
      <c r="AD140" s="502">
        <v>0</v>
      </c>
      <c r="AE140" s="502">
        <v>0</v>
      </c>
      <c r="AF140" s="502">
        <v>0</v>
      </c>
      <c r="AG140" s="502">
        <v>0</v>
      </c>
      <c r="AH140" s="502">
        <v>0</v>
      </c>
      <c r="AI140" s="502">
        <v>0</v>
      </c>
      <c r="AJ140" s="502">
        <v>0</v>
      </c>
      <c r="AK140" s="502">
        <v>1</v>
      </c>
      <c r="AL140" s="502"/>
      <c r="AM140" s="502"/>
      <c r="AN140" s="511">
        <v>0</v>
      </c>
      <c r="AO140" s="511">
        <v>0</v>
      </c>
      <c r="AP140" s="502">
        <v>0</v>
      </c>
      <c r="AQ140" s="502">
        <v>0</v>
      </c>
      <c r="AR140" s="502">
        <v>0</v>
      </c>
      <c r="AS140" s="502">
        <v>0</v>
      </c>
      <c r="AT140" s="502">
        <v>0</v>
      </c>
      <c r="AU140" s="502">
        <v>0</v>
      </c>
      <c r="AV140" s="502">
        <v>0</v>
      </c>
      <c r="AW140" s="502">
        <v>0</v>
      </c>
      <c r="AX140" s="503">
        <f t="shared" si="3"/>
        <v>1</v>
      </c>
      <c r="AY140" s="503">
        <f t="shared" si="4"/>
        <v>0</v>
      </c>
      <c r="AZ140" s="503">
        <f t="shared" si="5"/>
        <v>1</v>
      </c>
      <c r="BA140" s="507"/>
      <c r="BD140" s="477"/>
    </row>
    <row r="141" spans="2:56" s="475" customFormat="1" x14ac:dyDescent="0.2">
      <c r="B141" s="543"/>
      <c r="C141" s="544"/>
      <c r="D141" s="545"/>
      <c r="E141" s="546"/>
      <c r="F141" s="545"/>
      <c r="H141" s="532" t="s">
        <v>725</v>
      </c>
      <c r="I141" s="541">
        <v>43417.538090277776</v>
      </c>
      <c r="J141" s="532" t="s">
        <v>1</v>
      </c>
      <c r="K141" s="542">
        <v>1</v>
      </c>
      <c r="L141" s="512"/>
      <c r="M141" s="477"/>
      <c r="N141" s="509" t="s">
        <v>128</v>
      </c>
      <c r="O141" s="509">
        <v>508</v>
      </c>
      <c r="P141" s="501" t="s">
        <v>447</v>
      </c>
      <c r="Q141" s="502">
        <v>0</v>
      </c>
      <c r="R141" s="502"/>
      <c r="S141" s="502"/>
      <c r="T141" s="502">
        <v>0</v>
      </c>
      <c r="U141" s="502">
        <v>1</v>
      </c>
      <c r="V141" s="502"/>
      <c r="W141" s="511">
        <v>0</v>
      </c>
      <c r="X141" s="502">
        <v>0</v>
      </c>
      <c r="Y141" s="502">
        <v>0</v>
      </c>
      <c r="Z141" s="502">
        <v>0</v>
      </c>
      <c r="AA141" s="502">
        <v>0</v>
      </c>
      <c r="AB141" s="502">
        <v>0</v>
      </c>
      <c r="AC141" s="502">
        <v>0</v>
      </c>
      <c r="AD141" s="502">
        <v>0</v>
      </c>
      <c r="AE141" s="502">
        <v>0</v>
      </c>
      <c r="AF141" s="502">
        <v>0</v>
      </c>
      <c r="AG141" s="502">
        <v>0</v>
      </c>
      <c r="AH141" s="502">
        <v>0</v>
      </c>
      <c r="AI141" s="502">
        <v>0</v>
      </c>
      <c r="AJ141" s="502">
        <v>0</v>
      </c>
      <c r="AK141" s="502">
        <v>1</v>
      </c>
      <c r="AL141" s="502"/>
      <c r="AM141" s="502"/>
      <c r="AN141" s="511">
        <v>0</v>
      </c>
      <c r="AO141" s="511">
        <v>0</v>
      </c>
      <c r="AP141" s="502">
        <v>0</v>
      </c>
      <c r="AQ141" s="502">
        <v>0</v>
      </c>
      <c r="AR141" s="502">
        <v>0</v>
      </c>
      <c r="AS141" s="502">
        <v>0</v>
      </c>
      <c r="AT141" s="502">
        <v>0</v>
      </c>
      <c r="AU141" s="502">
        <v>0</v>
      </c>
      <c r="AV141" s="502">
        <v>0</v>
      </c>
      <c r="AW141" s="502">
        <v>0</v>
      </c>
      <c r="AX141" s="503">
        <f t="shared" si="3"/>
        <v>1</v>
      </c>
      <c r="AY141" s="503">
        <f t="shared" si="4"/>
        <v>0</v>
      </c>
      <c r="AZ141" s="503">
        <f t="shared" si="5"/>
        <v>1</v>
      </c>
      <c r="BA141" s="507"/>
      <c r="BD141" s="477"/>
    </row>
    <row r="142" spans="2:56" s="475" customFormat="1" x14ac:dyDescent="0.2">
      <c r="B142" s="543"/>
      <c r="C142" s="547"/>
      <c r="D142" s="545"/>
      <c r="E142" s="546"/>
      <c r="F142" s="545"/>
      <c r="H142" s="532"/>
      <c r="I142" s="541">
        <v>43421.53638888889</v>
      </c>
      <c r="J142" s="532" t="s">
        <v>2</v>
      </c>
      <c r="K142" s="542">
        <v>1</v>
      </c>
      <c r="L142" s="512"/>
      <c r="M142" s="477"/>
      <c r="N142" s="510" t="s">
        <v>343</v>
      </c>
      <c r="O142" s="510">
        <v>415</v>
      </c>
      <c r="P142" s="510" t="s">
        <v>565</v>
      </c>
      <c r="Q142" s="503">
        <v>0</v>
      </c>
      <c r="R142" s="503">
        <v>0</v>
      </c>
      <c r="S142" s="503">
        <v>0</v>
      </c>
      <c r="T142" s="503">
        <v>0</v>
      </c>
      <c r="U142" s="502">
        <v>1</v>
      </c>
      <c r="V142" s="502"/>
      <c r="W142" s="511">
        <v>0</v>
      </c>
      <c r="X142" s="502">
        <v>0</v>
      </c>
      <c r="Y142" s="502">
        <v>0</v>
      </c>
      <c r="Z142" s="502">
        <v>1</v>
      </c>
      <c r="AA142" s="502">
        <v>0</v>
      </c>
      <c r="AB142" s="502">
        <v>0</v>
      </c>
      <c r="AC142" s="502">
        <v>0</v>
      </c>
      <c r="AD142" s="502">
        <v>0</v>
      </c>
      <c r="AE142" s="502">
        <v>0</v>
      </c>
      <c r="AF142" s="502">
        <v>0</v>
      </c>
      <c r="AG142" s="502">
        <v>0</v>
      </c>
      <c r="AH142" s="502">
        <v>0</v>
      </c>
      <c r="AI142" s="502">
        <v>0</v>
      </c>
      <c r="AJ142" s="502">
        <v>0</v>
      </c>
      <c r="AK142" s="502">
        <v>1</v>
      </c>
      <c r="AL142" s="502"/>
      <c r="AM142" s="502"/>
      <c r="AN142" s="511">
        <v>0</v>
      </c>
      <c r="AO142" s="511">
        <v>0</v>
      </c>
      <c r="AP142" s="502">
        <v>0</v>
      </c>
      <c r="AQ142" s="502">
        <v>0</v>
      </c>
      <c r="AR142" s="502">
        <v>0</v>
      </c>
      <c r="AS142" s="502">
        <v>0</v>
      </c>
      <c r="AT142" s="502">
        <v>0</v>
      </c>
      <c r="AU142" s="502">
        <v>1</v>
      </c>
      <c r="AV142" s="502">
        <v>0</v>
      </c>
      <c r="AW142" s="502">
        <v>0</v>
      </c>
      <c r="AX142" s="503">
        <f t="shared" si="3"/>
        <v>2</v>
      </c>
      <c r="AY142" s="503">
        <f t="shared" si="4"/>
        <v>0</v>
      </c>
      <c r="AZ142" s="503">
        <f t="shared" si="5"/>
        <v>2</v>
      </c>
      <c r="BA142" s="507"/>
      <c r="BD142" s="477"/>
    </row>
    <row r="143" spans="2:56" s="475" customFormat="1" x14ac:dyDescent="0.2">
      <c r="B143" s="543"/>
      <c r="C143" s="544"/>
      <c r="D143" s="545"/>
      <c r="E143" s="546"/>
      <c r="F143" s="545"/>
      <c r="H143" s="532" t="s">
        <v>728</v>
      </c>
      <c r="I143" s="541">
        <v>43410.971273148149</v>
      </c>
      <c r="J143" s="532" t="s">
        <v>2</v>
      </c>
      <c r="K143" s="542">
        <v>1</v>
      </c>
      <c r="L143" s="512"/>
      <c r="M143" s="477"/>
      <c r="N143" s="510" t="s">
        <v>343</v>
      </c>
      <c r="O143" s="510">
        <v>396</v>
      </c>
      <c r="P143" s="510" t="s">
        <v>566</v>
      </c>
      <c r="Q143" s="503">
        <v>0</v>
      </c>
      <c r="R143" s="503">
        <v>0</v>
      </c>
      <c r="S143" s="503">
        <v>0</v>
      </c>
      <c r="T143" s="503">
        <v>0</v>
      </c>
      <c r="U143" s="502">
        <v>1</v>
      </c>
      <c r="V143" s="502"/>
      <c r="W143" s="511">
        <v>0</v>
      </c>
      <c r="X143" s="502">
        <v>0</v>
      </c>
      <c r="Y143" s="502">
        <v>0</v>
      </c>
      <c r="Z143" s="502">
        <v>0</v>
      </c>
      <c r="AA143" s="502">
        <v>0</v>
      </c>
      <c r="AB143" s="502">
        <v>0</v>
      </c>
      <c r="AC143" s="502">
        <v>0</v>
      </c>
      <c r="AD143" s="502">
        <v>0</v>
      </c>
      <c r="AE143" s="502">
        <v>0</v>
      </c>
      <c r="AF143" s="502">
        <v>0</v>
      </c>
      <c r="AG143" s="502">
        <v>0</v>
      </c>
      <c r="AH143" s="502">
        <v>0</v>
      </c>
      <c r="AI143" s="502">
        <v>0</v>
      </c>
      <c r="AJ143" s="502">
        <v>0</v>
      </c>
      <c r="AK143" s="502">
        <v>1</v>
      </c>
      <c r="AL143" s="502"/>
      <c r="AM143" s="502"/>
      <c r="AN143" s="511">
        <v>0</v>
      </c>
      <c r="AO143" s="511">
        <v>0</v>
      </c>
      <c r="AP143" s="502">
        <v>0</v>
      </c>
      <c r="AQ143" s="502">
        <v>0</v>
      </c>
      <c r="AR143" s="502">
        <v>0</v>
      </c>
      <c r="AS143" s="502">
        <v>0</v>
      </c>
      <c r="AT143" s="502">
        <v>0</v>
      </c>
      <c r="AU143" s="502">
        <v>0</v>
      </c>
      <c r="AV143" s="502">
        <v>0</v>
      </c>
      <c r="AW143" s="502">
        <v>0</v>
      </c>
      <c r="AX143" s="503">
        <f t="shared" si="3"/>
        <v>1</v>
      </c>
      <c r="AY143" s="503">
        <f t="shared" si="4"/>
        <v>0</v>
      </c>
      <c r="AZ143" s="503">
        <f t="shared" si="5"/>
        <v>1</v>
      </c>
      <c r="BA143" s="507"/>
      <c r="BD143" s="477"/>
    </row>
    <row r="144" spans="2:56" s="475" customFormat="1" x14ac:dyDescent="0.2">
      <c r="B144" s="543"/>
      <c r="C144" s="544"/>
      <c r="D144" s="545"/>
      <c r="E144" s="546"/>
      <c r="F144" s="545"/>
      <c r="H144" s="532" t="s">
        <v>638</v>
      </c>
      <c r="I144" s="541">
        <v>43412.780358796299</v>
      </c>
      <c r="J144" s="532" t="s">
        <v>1</v>
      </c>
      <c r="K144" s="542">
        <v>1</v>
      </c>
      <c r="L144" s="512"/>
      <c r="M144" s="477"/>
      <c r="N144" s="510" t="s">
        <v>343</v>
      </c>
      <c r="O144" s="510">
        <v>423</v>
      </c>
      <c r="P144" s="510" t="s">
        <v>593</v>
      </c>
      <c r="Q144" s="503">
        <v>0</v>
      </c>
      <c r="R144" s="503">
        <v>0</v>
      </c>
      <c r="S144" s="503">
        <v>0</v>
      </c>
      <c r="T144" s="503">
        <v>0</v>
      </c>
      <c r="U144" s="502">
        <v>1</v>
      </c>
      <c r="V144" s="502"/>
      <c r="W144" s="511">
        <v>0</v>
      </c>
      <c r="X144" s="502">
        <v>0</v>
      </c>
      <c r="Y144" s="502">
        <v>0</v>
      </c>
      <c r="Z144" s="502">
        <v>0</v>
      </c>
      <c r="AA144" s="502">
        <v>0</v>
      </c>
      <c r="AB144" s="502">
        <v>0</v>
      </c>
      <c r="AC144" s="502">
        <v>0</v>
      </c>
      <c r="AD144" s="502">
        <v>0</v>
      </c>
      <c r="AE144" s="502">
        <v>0</v>
      </c>
      <c r="AF144" s="502">
        <v>0</v>
      </c>
      <c r="AG144" s="502">
        <v>0</v>
      </c>
      <c r="AH144" s="502">
        <v>0</v>
      </c>
      <c r="AI144" s="502">
        <v>0</v>
      </c>
      <c r="AJ144" s="502">
        <v>1</v>
      </c>
      <c r="AK144" s="502">
        <v>0</v>
      </c>
      <c r="AL144" s="502"/>
      <c r="AM144" s="502"/>
      <c r="AN144" s="511">
        <v>0</v>
      </c>
      <c r="AO144" s="511">
        <v>0</v>
      </c>
      <c r="AP144" s="502">
        <v>0</v>
      </c>
      <c r="AQ144" s="502">
        <v>0</v>
      </c>
      <c r="AR144" s="502">
        <v>0</v>
      </c>
      <c r="AS144" s="502">
        <v>0</v>
      </c>
      <c r="AT144" s="502">
        <v>0</v>
      </c>
      <c r="AU144" s="502">
        <v>0</v>
      </c>
      <c r="AV144" s="502">
        <v>0</v>
      </c>
      <c r="AW144" s="502">
        <v>0</v>
      </c>
      <c r="AX144" s="503">
        <f t="shared" si="3"/>
        <v>1</v>
      </c>
      <c r="AY144" s="503">
        <f t="shared" si="4"/>
        <v>1</v>
      </c>
      <c r="AZ144" s="503">
        <f t="shared" si="5"/>
        <v>0</v>
      </c>
      <c r="BA144" s="507"/>
      <c r="BD144" s="477"/>
    </row>
    <row r="145" spans="2:56" s="475" customFormat="1" x14ac:dyDescent="0.2">
      <c r="B145" s="543"/>
      <c r="C145" s="544"/>
      <c r="D145" s="545"/>
      <c r="E145" s="546"/>
      <c r="F145" s="545"/>
      <c r="H145" s="532"/>
      <c r="I145" s="541">
        <v>43425.841724537036</v>
      </c>
      <c r="J145" s="532" t="s">
        <v>1</v>
      </c>
      <c r="K145" s="542">
        <v>1</v>
      </c>
      <c r="L145" s="512"/>
      <c r="M145" s="477"/>
      <c r="N145" s="509" t="s">
        <v>34</v>
      </c>
      <c r="O145" s="509">
        <v>513</v>
      </c>
      <c r="P145" s="501" t="s">
        <v>485</v>
      </c>
      <c r="Q145" s="502">
        <v>0</v>
      </c>
      <c r="R145" s="502"/>
      <c r="S145" s="502"/>
      <c r="T145" s="502">
        <v>0</v>
      </c>
      <c r="U145" s="502"/>
      <c r="V145" s="502">
        <v>1</v>
      </c>
      <c r="W145" s="511">
        <v>0</v>
      </c>
      <c r="X145" s="502">
        <v>0</v>
      </c>
      <c r="Y145" s="502">
        <v>0</v>
      </c>
      <c r="Z145" s="502">
        <v>6</v>
      </c>
      <c r="AA145" s="502">
        <v>0</v>
      </c>
      <c r="AB145" s="502">
        <v>0</v>
      </c>
      <c r="AC145" s="502">
        <v>0</v>
      </c>
      <c r="AD145" s="502">
        <v>0</v>
      </c>
      <c r="AE145" s="502">
        <v>0</v>
      </c>
      <c r="AF145" s="502">
        <v>0</v>
      </c>
      <c r="AG145" s="502">
        <v>0</v>
      </c>
      <c r="AH145" s="502">
        <v>0</v>
      </c>
      <c r="AI145" s="502">
        <v>0</v>
      </c>
      <c r="AJ145" s="502"/>
      <c r="AK145" s="502"/>
      <c r="AL145" s="502">
        <v>0</v>
      </c>
      <c r="AM145" s="502">
        <v>1</v>
      </c>
      <c r="AN145" s="511">
        <v>0</v>
      </c>
      <c r="AO145" s="511">
        <v>0</v>
      </c>
      <c r="AP145" s="502">
        <v>0</v>
      </c>
      <c r="AQ145" s="502">
        <v>0</v>
      </c>
      <c r="AR145" s="502">
        <v>0</v>
      </c>
      <c r="AS145" s="502">
        <v>0</v>
      </c>
      <c r="AT145" s="502">
        <v>1</v>
      </c>
      <c r="AU145" s="502">
        <v>5</v>
      </c>
      <c r="AV145" s="502">
        <v>0</v>
      </c>
      <c r="AW145" s="502">
        <v>0</v>
      </c>
      <c r="AX145" s="503">
        <f t="shared" si="3"/>
        <v>7</v>
      </c>
      <c r="AY145" s="503">
        <f t="shared" si="4"/>
        <v>1</v>
      </c>
      <c r="AZ145" s="503">
        <f t="shared" si="5"/>
        <v>6</v>
      </c>
      <c r="BA145" s="507"/>
      <c r="BD145" s="477"/>
    </row>
    <row r="146" spans="2:56" s="475" customFormat="1" x14ac:dyDescent="0.2">
      <c r="B146" s="543"/>
      <c r="C146" s="547"/>
      <c r="D146" s="545"/>
      <c r="E146" s="546"/>
      <c r="F146" s="545"/>
      <c r="H146" s="532"/>
      <c r="I146" s="541">
        <v>43428.731678240743</v>
      </c>
      <c r="J146" s="532" t="s">
        <v>2</v>
      </c>
      <c r="K146" s="542">
        <v>1</v>
      </c>
      <c r="L146" s="512"/>
      <c r="M146" s="477"/>
      <c r="N146" s="510" t="s">
        <v>343</v>
      </c>
      <c r="O146" s="510">
        <v>405</v>
      </c>
      <c r="P146" s="510" t="s">
        <v>595</v>
      </c>
      <c r="Q146" s="503">
        <v>0</v>
      </c>
      <c r="R146" s="503">
        <v>0</v>
      </c>
      <c r="S146" s="503">
        <v>0</v>
      </c>
      <c r="T146" s="503">
        <v>0</v>
      </c>
      <c r="U146" s="502"/>
      <c r="V146" s="502">
        <v>1</v>
      </c>
      <c r="W146" s="511">
        <v>0</v>
      </c>
      <c r="X146" s="502">
        <v>0</v>
      </c>
      <c r="Y146" s="502">
        <v>0</v>
      </c>
      <c r="Z146" s="502">
        <v>0</v>
      </c>
      <c r="AA146" s="502">
        <v>0</v>
      </c>
      <c r="AB146" s="502">
        <v>0</v>
      </c>
      <c r="AC146" s="502">
        <v>0</v>
      </c>
      <c r="AD146" s="502">
        <v>0</v>
      </c>
      <c r="AE146" s="502">
        <v>0</v>
      </c>
      <c r="AF146" s="502">
        <v>0</v>
      </c>
      <c r="AG146" s="502">
        <v>0</v>
      </c>
      <c r="AH146" s="502">
        <v>0</v>
      </c>
      <c r="AI146" s="502">
        <v>0</v>
      </c>
      <c r="AJ146" s="502"/>
      <c r="AK146" s="502"/>
      <c r="AL146" s="502">
        <v>0</v>
      </c>
      <c r="AM146" s="502">
        <v>1</v>
      </c>
      <c r="AN146" s="511">
        <v>0</v>
      </c>
      <c r="AO146" s="511">
        <v>0</v>
      </c>
      <c r="AP146" s="502">
        <v>0</v>
      </c>
      <c r="AQ146" s="502">
        <v>0</v>
      </c>
      <c r="AR146" s="502">
        <v>0</v>
      </c>
      <c r="AS146" s="502">
        <v>0</v>
      </c>
      <c r="AT146" s="502">
        <v>0</v>
      </c>
      <c r="AU146" s="502">
        <v>0</v>
      </c>
      <c r="AV146" s="502">
        <v>0</v>
      </c>
      <c r="AW146" s="502">
        <v>0</v>
      </c>
      <c r="AX146" s="503">
        <f t="shared" ref="AX146:AX209" si="6">+SUM(Q146:AA146)</f>
        <v>1</v>
      </c>
      <c r="AY146" s="503">
        <f t="shared" ref="AY146:AY209" si="7">+AB146+AD146+AF146+AH146+AJ146+AL146+AN146+AP146+AR146+AT146+AV146</f>
        <v>0</v>
      </c>
      <c r="AZ146" s="503">
        <f t="shared" ref="AZ146:AZ209" si="8">+AC146+AE146+AG146+AI146+AK146+AM146+AO146+AQ146+AS146+AU146+AW146</f>
        <v>1</v>
      </c>
      <c r="BA146" s="507"/>
      <c r="BD146" s="477"/>
    </row>
    <row r="147" spans="2:56" s="475" customFormat="1" x14ac:dyDescent="0.2">
      <c r="B147" s="543"/>
      <c r="C147" s="547"/>
      <c r="D147" s="545"/>
      <c r="E147" s="546"/>
      <c r="F147" s="545"/>
      <c r="H147" s="532" t="s">
        <v>736</v>
      </c>
      <c r="I147" s="541">
        <v>43423.674930555557</v>
      </c>
      <c r="J147" s="532" t="s">
        <v>1</v>
      </c>
      <c r="K147" s="542">
        <v>1</v>
      </c>
      <c r="L147" s="512"/>
      <c r="M147" s="477"/>
      <c r="N147" s="499" t="s">
        <v>87</v>
      </c>
      <c r="O147" s="500">
        <v>447</v>
      </c>
      <c r="P147" s="501" t="s">
        <v>323</v>
      </c>
      <c r="Q147" s="502">
        <v>0</v>
      </c>
      <c r="R147" s="502"/>
      <c r="S147" s="502"/>
      <c r="T147" s="502">
        <v>0</v>
      </c>
      <c r="U147" s="502"/>
      <c r="V147" s="502"/>
      <c r="W147" s="511">
        <v>1</v>
      </c>
      <c r="X147" s="502">
        <v>0</v>
      </c>
      <c r="Y147" s="502">
        <v>0</v>
      </c>
      <c r="Z147" s="502">
        <v>0</v>
      </c>
      <c r="AA147" s="502">
        <v>0</v>
      </c>
      <c r="AB147" s="502">
        <v>0</v>
      </c>
      <c r="AC147" s="502">
        <v>0</v>
      </c>
      <c r="AD147" s="502">
        <v>0</v>
      </c>
      <c r="AE147" s="502">
        <v>0</v>
      </c>
      <c r="AF147" s="502">
        <v>0</v>
      </c>
      <c r="AG147" s="502">
        <v>0</v>
      </c>
      <c r="AH147" s="502">
        <v>0</v>
      </c>
      <c r="AI147" s="502">
        <v>0</v>
      </c>
      <c r="AJ147" s="502"/>
      <c r="AK147" s="502"/>
      <c r="AL147" s="502"/>
      <c r="AM147" s="502"/>
      <c r="AN147" s="511">
        <v>0</v>
      </c>
      <c r="AO147" s="511">
        <v>1</v>
      </c>
      <c r="AP147" s="502">
        <v>0</v>
      </c>
      <c r="AQ147" s="502">
        <v>0</v>
      </c>
      <c r="AR147" s="502">
        <v>0</v>
      </c>
      <c r="AS147" s="502">
        <v>0</v>
      </c>
      <c r="AT147" s="502">
        <v>0</v>
      </c>
      <c r="AU147" s="502">
        <v>0</v>
      </c>
      <c r="AV147" s="502">
        <v>0</v>
      </c>
      <c r="AW147" s="502">
        <v>0</v>
      </c>
      <c r="AX147" s="503">
        <f t="shared" si="6"/>
        <v>1</v>
      </c>
      <c r="AY147" s="503">
        <f t="shared" si="7"/>
        <v>0</v>
      </c>
      <c r="AZ147" s="503">
        <f t="shared" si="8"/>
        <v>1</v>
      </c>
      <c r="BA147" s="507"/>
      <c r="BD147" s="477"/>
    </row>
    <row r="148" spans="2:56" s="475" customFormat="1" x14ac:dyDescent="0.2">
      <c r="B148" s="543"/>
      <c r="C148" s="547"/>
      <c r="D148" s="545"/>
      <c r="E148" s="546"/>
      <c r="F148" s="545"/>
      <c r="H148" s="532" t="s">
        <v>454</v>
      </c>
      <c r="I148" s="541">
        <v>43407.914305555554</v>
      </c>
      <c r="J148" s="532" t="s">
        <v>2</v>
      </c>
      <c r="K148" s="542">
        <v>1</v>
      </c>
      <c r="L148" s="512"/>
      <c r="M148" s="477"/>
      <c r="N148" s="499" t="s">
        <v>7</v>
      </c>
      <c r="O148" s="500">
        <v>308</v>
      </c>
      <c r="P148" s="501" t="s">
        <v>122</v>
      </c>
      <c r="Q148" s="502">
        <v>0</v>
      </c>
      <c r="R148" s="502"/>
      <c r="S148" s="502"/>
      <c r="T148" s="502">
        <v>0</v>
      </c>
      <c r="U148" s="502"/>
      <c r="V148" s="502"/>
      <c r="W148" s="511">
        <v>1</v>
      </c>
      <c r="X148" s="502">
        <v>0</v>
      </c>
      <c r="Y148" s="502">
        <v>0</v>
      </c>
      <c r="Z148" s="502">
        <v>1</v>
      </c>
      <c r="AA148" s="502">
        <v>1</v>
      </c>
      <c r="AB148" s="502">
        <v>0</v>
      </c>
      <c r="AC148" s="502">
        <v>0</v>
      </c>
      <c r="AD148" s="502">
        <v>0</v>
      </c>
      <c r="AE148" s="502">
        <v>0</v>
      </c>
      <c r="AF148" s="502">
        <v>0</v>
      </c>
      <c r="AG148" s="502">
        <v>0</v>
      </c>
      <c r="AH148" s="502">
        <v>0</v>
      </c>
      <c r="AI148" s="502">
        <v>0</v>
      </c>
      <c r="AJ148" s="502"/>
      <c r="AK148" s="502"/>
      <c r="AL148" s="502"/>
      <c r="AM148" s="502"/>
      <c r="AN148" s="511">
        <v>1</v>
      </c>
      <c r="AO148" s="511">
        <v>0</v>
      </c>
      <c r="AP148" s="502">
        <v>0</v>
      </c>
      <c r="AQ148" s="502">
        <v>0</v>
      </c>
      <c r="AR148" s="502">
        <v>0</v>
      </c>
      <c r="AS148" s="502">
        <v>0</v>
      </c>
      <c r="AT148" s="502">
        <v>1</v>
      </c>
      <c r="AU148" s="502">
        <v>0</v>
      </c>
      <c r="AV148" s="502">
        <v>0</v>
      </c>
      <c r="AW148" s="502">
        <v>1</v>
      </c>
      <c r="AX148" s="503">
        <f t="shared" si="6"/>
        <v>3</v>
      </c>
      <c r="AY148" s="503">
        <f t="shared" si="7"/>
        <v>2</v>
      </c>
      <c r="AZ148" s="503">
        <f t="shared" si="8"/>
        <v>1</v>
      </c>
      <c r="BA148" s="507"/>
      <c r="BD148" s="477"/>
    </row>
    <row r="149" spans="2:56" s="475" customFormat="1" x14ac:dyDescent="0.2">
      <c r="B149" s="543"/>
      <c r="C149" s="544"/>
      <c r="D149" s="545"/>
      <c r="E149" s="546"/>
      <c r="F149" s="545"/>
      <c r="H149" s="532" t="s">
        <v>450</v>
      </c>
      <c r="I149" s="541">
        <v>43418.719768518517</v>
      </c>
      <c r="J149" s="532" t="s">
        <v>1</v>
      </c>
      <c r="K149" s="542">
        <v>1</v>
      </c>
      <c r="L149" s="512"/>
      <c r="M149" s="477"/>
      <c r="N149" s="509" t="s">
        <v>183</v>
      </c>
      <c r="O149" s="509">
        <v>196</v>
      </c>
      <c r="P149" s="501" t="s">
        <v>176</v>
      </c>
      <c r="Q149" s="502">
        <v>0</v>
      </c>
      <c r="R149" s="502"/>
      <c r="S149" s="502"/>
      <c r="T149" s="502">
        <v>0</v>
      </c>
      <c r="U149" s="502"/>
      <c r="V149" s="502"/>
      <c r="W149" s="511">
        <v>1</v>
      </c>
      <c r="X149" s="502">
        <v>0</v>
      </c>
      <c r="Y149" s="502">
        <v>0</v>
      </c>
      <c r="Z149" s="502">
        <v>0</v>
      </c>
      <c r="AA149" s="502">
        <v>0</v>
      </c>
      <c r="AB149" s="502">
        <v>0</v>
      </c>
      <c r="AC149" s="502">
        <v>0</v>
      </c>
      <c r="AD149" s="502">
        <v>0</v>
      </c>
      <c r="AE149" s="502">
        <v>0</v>
      </c>
      <c r="AF149" s="502">
        <v>0</v>
      </c>
      <c r="AG149" s="502">
        <v>0</v>
      </c>
      <c r="AH149" s="502">
        <v>0</v>
      </c>
      <c r="AI149" s="502">
        <v>0</v>
      </c>
      <c r="AJ149" s="502"/>
      <c r="AK149" s="502"/>
      <c r="AL149" s="502"/>
      <c r="AM149" s="502"/>
      <c r="AN149" s="511">
        <v>0</v>
      </c>
      <c r="AO149" s="511">
        <v>1</v>
      </c>
      <c r="AP149" s="502">
        <v>0</v>
      </c>
      <c r="AQ149" s="502">
        <v>0</v>
      </c>
      <c r="AR149" s="502">
        <v>0</v>
      </c>
      <c r="AS149" s="502">
        <v>0</v>
      </c>
      <c r="AT149" s="502">
        <v>0</v>
      </c>
      <c r="AU149" s="502">
        <v>0</v>
      </c>
      <c r="AV149" s="502">
        <v>0</v>
      </c>
      <c r="AW149" s="502">
        <v>0</v>
      </c>
      <c r="AX149" s="503">
        <f t="shared" si="6"/>
        <v>1</v>
      </c>
      <c r="AY149" s="503">
        <f t="shared" si="7"/>
        <v>0</v>
      </c>
      <c r="AZ149" s="503">
        <f t="shared" si="8"/>
        <v>1</v>
      </c>
      <c r="BA149" s="507"/>
      <c r="BD149" s="477"/>
    </row>
    <row r="150" spans="2:56" s="475" customFormat="1" x14ac:dyDescent="0.2">
      <c r="B150" s="543"/>
      <c r="C150" s="544"/>
      <c r="D150" s="545"/>
      <c r="E150" s="546"/>
      <c r="F150" s="545"/>
      <c r="H150" s="532"/>
      <c r="I150" s="541">
        <v>43434.852986111109</v>
      </c>
      <c r="J150" s="532" t="s">
        <v>1</v>
      </c>
      <c r="K150" s="542">
        <v>1</v>
      </c>
      <c r="L150" s="512"/>
      <c r="M150" s="477"/>
      <c r="N150" s="509" t="s">
        <v>29</v>
      </c>
      <c r="O150" s="509">
        <v>471</v>
      </c>
      <c r="P150" s="501" t="s">
        <v>60</v>
      </c>
      <c r="Q150" s="502">
        <v>0</v>
      </c>
      <c r="R150" s="502"/>
      <c r="S150" s="502"/>
      <c r="T150" s="502">
        <v>0</v>
      </c>
      <c r="U150" s="502"/>
      <c r="V150" s="502"/>
      <c r="W150" s="511">
        <v>1</v>
      </c>
      <c r="X150" s="502">
        <v>0</v>
      </c>
      <c r="Y150" s="502">
        <v>0</v>
      </c>
      <c r="Z150" s="502">
        <v>0</v>
      </c>
      <c r="AA150" s="502">
        <v>0</v>
      </c>
      <c r="AB150" s="502">
        <v>0</v>
      </c>
      <c r="AC150" s="502">
        <v>0</v>
      </c>
      <c r="AD150" s="502">
        <v>0</v>
      </c>
      <c r="AE150" s="502">
        <v>0</v>
      </c>
      <c r="AF150" s="502">
        <v>0</v>
      </c>
      <c r="AG150" s="502">
        <v>0</v>
      </c>
      <c r="AH150" s="502">
        <v>0</v>
      </c>
      <c r="AI150" s="502">
        <v>0</v>
      </c>
      <c r="AJ150" s="502"/>
      <c r="AK150" s="502"/>
      <c r="AL150" s="502"/>
      <c r="AM150" s="502"/>
      <c r="AN150" s="511">
        <v>0</v>
      </c>
      <c r="AO150" s="511">
        <v>1</v>
      </c>
      <c r="AP150" s="502">
        <v>0</v>
      </c>
      <c r="AQ150" s="502">
        <v>0</v>
      </c>
      <c r="AR150" s="502">
        <v>0</v>
      </c>
      <c r="AS150" s="502">
        <v>0</v>
      </c>
      <c r="AT150" s="502">
        <v>0</v>
      </c>
      <c r="AU150" s="502">
        <v>0</v>
      </c>
      <c r="AV150" s="502">
        <v>0</v>
      </c>
      <c r="AW150" s="502">
        <v>0</v>
      </c>
      <c r="AX150" s="503">
        <f t="shared" si="6"/>
        <v>1</v>
      </c>
      <c r="AY150" s="503">
        <f t="shared" si="7"/>
        <v>0</v>
      </c>
      <c r="AZ150" s="503">
        <f t="shared" si="8"/>
        <v>1</v>
      </c>
      <c r="BA150" s="507"/>
      <c r="BD150" s="477"/>
    </row>
    <row r="151" spans="2:56" s="475" customFormat="1" x14ac:dyDescent="0.2">
      <c r="B151" s="543"/>
      <c r="C151" s="544"/>
      <c r="D151" s="545"/>
      <c r="E151" s="546"/>
      <c r="F151" s="545"/>
      <c r="H151" s="532" t="s">
        <v>637</v>
      </c>
      <c r="I151" s="541">
        <v>43419.875543981485</v>
      </c>
      <c r="J151" s="532" t="s">
        <v>1</v>
      </c>
      <c r="K151" s="542">
        <v>1</v>
      </c>
      <c r="L151" s="512"/>
      <c r="M151" s="477"/>
      <c r="N151" s="510" t="s">
        <v>343</v>
      </c>
      <c r="O151" s="510">
        <v>553</v>
      </c>
      <c r="P151" s="510" t="s">
        <v>662</v>
      </c>
      <c r="Q151" s="503">
        <v>0</v>
      </c>
      <c r="R151" s="503">
        <v>0</v>
      </c>
      <c r="S151" s="503">
        <v>0</v>
      </c>
      <c r="T151" s="503">
        <v>0</v>
      </c>
      <c r="U151" s="503">
        <v>0</v>
      </c>
      <c r="V151" s="503">
        <v>0</v>
      </c>
      <c r="W151" s="511">
        <v>1</v>
      </c>
      <c r="X151" s="502">
        <v>0</v>
      </c>
      <c r="Y151" s="502">
        <v>0</v>
      </c>
      <c r="Z151" s="502">
        <v>0</v>
      </c>
      <c r="AA151" s="502">
        <v>0</v>
      </c>
      <c r="AB151" s="503">
        <v>0</v>
      </c>
      <c r="AC151" s="503">
        <v>0</v>
      </c>
      <c r="AD151" s="503">
        <v>0</v>
      </c>
      <c r="AE151" s="503">
        <v>0</v>
      </c>
      <c r="AF151" s="503">
        <v>0</v>
      </c>
      <c r="AG151" s="503">
        <v>0</v>
      </c>
      <c r="AH151" s="503">
        <v>0</v>
      </c>
      <c r="AI151" s="503">
        <v>0</v>
      </c>
      <c r="AJ151" s="503">
        <v>0</v>
      </c>
      <c r="AK151" s="503">
        <v>0</v>
      </c>
      <c r="AL151" s="503">
        <v>0</v>
      </c>
      <c r="AM151" s="503">
        <v>0</v>
      </c>
      <c r="AN151" s="511">
        <v>1</v>
      </c>
      <c r="AO151" s="511">
        <v>0</v>
      </c>
      <c r="AP151" s="502">
        <v>0</v>
      </c>
      <c r="AQ151" s="502">
        <v>0</v>
      </c>
      <c r="AR151" s="502">
        <v>0</v>
      </c>
      <c r="AS151" s="502">
        <v>0</v>
      </c>
      <c r="AT151" s="502">
        <v>0</v>
      </c>
      <c r="AU151" s="502">
        <v>0</v>
      </c>
      <c r="AV151" s="502">
        <v>0</v>
      </c>
      <c r="AW151" s="502">
        <v>0</v>
      </c>
      <c r="AX151" s="503">
        <f t="shared" si="6"/>
        <v>1</v>
      </c>
      <c r="AY151" s="503">
        <f t="shared" si="7"/>
        <v>1</v>
      </c>
      <c r="AZ151" s="503">
        <f t="shared" si="8"/>
        <v>0</v>
      </c>
      <c r="BA151" s="507"/>
      <c r="BD151" s="477"/>
    </row>
    <row r="152" spans="2:56" s="475" customFormat="1" x14ac:dyDescent="0.2">
      <c r="B152" s="543"/>
      <c r="C152" s="544"/>
      <c r="D152" s="545"/>
      <c r="E152" s="546"/>
      <c r="F152" s="545"/>
      <c r="H152" s="532" t="s">
        <v>741</v>
      </c>
      <c r="I152" s="541">
        <v>43426.829004629632</v>
      </c>
      <c r="J152" s="532" t="s">
        <v>1</v>
      </c>
      <c r="K152" s="542">
        <v>1</v>
      </c>
      <c r="L152" s="512"/>
      <c r="M152" s="477"/>
      <c r="N152" s="510" t="s">
        <v>34</v>
      </c>
      <c r="O152" s="510">
        <v>554</v>
      </c>
      <c r="P152" s="510" t="s">
        <v>663</v>
      </c>
      <c r="Q152" s="503">
        <v>0</v>
      </c>
      <c r="R152" s="503">
        <v>0</v>
      </c>
      <c r="S152" s="503">
        <v>0</v>
      </c>
      <c r="T152" s="503">
        <v>0</v>
      </c>
      <c r="U152" s="503">
        <v>0</v>
      </c>
      <c r="V152" s="503">
        <v>0</v>
      </c>
      <c r="W152" s="511">
        <v>1</v>
      </c>
      <c r="X152" s="502">
        <v>0</v>
      </c>
      <c r="Y152" s="502">
        <v>0</v>
      </c>
      <c r="Z152" s="502">
        <v>2</v>
      </c>
      <c r="AA152" s="502">
        <v>0</v>
      </c>
      <c r="AB152" s="503">
        <v>0</v>
      </c>
      <c r="AC152" s="503">
        <v>0</v>
      </c>
      <c r="AD152" s="503">
        <v>0</v>
      </c>
      <c r="AE152" s="503">
        <v>0</v>
      </c>
      <c r="AF152" s="503">
        <v>0</v>
      </c>
      <c r="AG152" s="503">
        <v>0</v>
      </c>
      <c r="AH152" s="503">
        <v>0</v>
      </c>
      <c r="AI152" s="503">
        <v>0</v>
      </c>
      <c r="AJ152" s="503">
        <v>0</v>
      </c>
      <c r="AK152" s="503">
        <v>0</v>
      </c>
      <c r="AL152" s="503">
        <v>0</v>
      </c>
      <c r="AM152" s="503">
        <v>0</v>
      </c>
      <c r="AN152" s="511">
        <v>1</v>
      </c>
      <c r="AO152" s="511">
        <v>0</v>
      </c>
      <c r="AP152" s="502">
        <v>0</v>
      </c>
      <c r="AQ152" s="502">
        <v>0</v>
      </c>
      <c r="AR152" s="502">
        <v>0</v>
      </c>
      <c r="AS152" s="502">
        <v>0</v>
      </c>
      <c r="AT152" s="502">
        <v>2</v>
      </c>
      <c r="AU152" s="502">
        <v>0</v>
      </c>
      <c r="AV152" s="502">
        <v>0</v>
      </c>
      <c r="AW152" s="502">
        <v>0</v>
      </c>
      <c r="AX152" s="503">
        <f t="shared" si="6"/>
        <v>3</v>
      </c>
      <c r="AY152" s="503">
        <f t="shared" si="7"/>
        <v>3</v>
      </c>
      <c r="AZ152" s="503">
        <f t="shared" si="8"/>
        <v>0</v>
      </c>
      <c r="BA152" s="507"/>
      <c r="BD152" s="477"/>
    </row>
    <row r="153" spans="2:56" s="475" customFormat="1" x14ac:dyDescent="0.2">
      <c r="B153" s="543"/>
      <c r="C153" s="544"/>
      <c r="D153" s="545"/>
      <c r="E153" s="546"/>
      <c r="F153" s="545"/>
      <c r="H153" s="532" t="s">
        <v>743</v>
      </c>
      <c r="I153" s="541">
        <v>43421.923321759263</v>
      </c>
      <c r="J153" s="532" t="s">
        <v>1</v>
      </c>
      <c r="K153" s="542">
        <v>1</v>
      </c>
      <c r="L153" s="512"/>
      <c r="M153" s="477"/>
      <c r="N153" s="509" t="s">
        <v>7</v>
      </c>
      <c r="O153" s="509">
        <v>268</v>
      </c>
      <c r="P153" s="501" t="s">
        <v>43</v>
      </c>
      <c r="Q153" s="502">
        <v>0</v>
      </c>
      <c r="R153" s="502"/>
      <c r="S153" s="502"/>
      <c r="T153" s="502">
        <v>0</v>
      </c>
      <c r="U153" s="502"/>
      <c r="V153" s="502"/>
      <c r="W153" s="511">
        <v>0</v>
      </c>
      <c r="X153" s="502">
        <v>1</v>
      </c>
      <c r="Y153" s="502">
        <v>0</v>
      </c>
      <c r="Z153" s="502">
        <v>0</v>
      </c>
      <c r="AA153" s="502">
        <v>0</v>
      </c>
      <c r="AB153" s="502">
        <v>0</v>
      </c>
      <c r="AC153" s="502">
        <v>0</v>
      </c>
      <c r="AD153" s="502">
        <v>0</v>
      </c>
      <c r="AE153" s="502">
        <v>0</v>
      </c>
      <c r="AF153" s="502">
        <v>0</v>
      </c>
      <c r="AG153" s="502">
        <v>0</v>
      </c>
      <c r="AH153" s="502">
        <v>0</v>
      </c>
      <c r="AI153" s="502">
        <v>0</v>
      </c>
      <c r="AJ153" s="502"/>
      <c r="AK153" s="502"/>
      <c r="AL153" s="502"/>
      <c r="AM153" s="502"/>
      <c r="AN153" s="511">
        <v>0</v>
      </c>
      <c r="AO153" s="511">
        <v>0</v>
      </c>
      <c r="AP153" s="502">
        <v>0</v>
      </c>
      <c r="AQ153" s="502">
        <v>1</v>
      </c>
      <c r="AR153" s="502">
        <v>0</v>
      </c>
      <c r="AS153" s="502">
        <v>0</v>
      </c>
      <c r="AT153" s="502">
        <v>0</v>
      </c>
      <c r="AU153" s="502">
        <v>0</v>
      </c>
      <c r="AV153" s="502">
        <v>0</v>
      </c>
      <c r="AW153" s="502">
        <v>0</v>
      </c>
      <c r="AX153" s="503">
        <f t="shared" si="6"/>
        <v>1</v>
      </c>
      <c r="AY153" s="503">
        <f t="shared" si="7"/>
        <v>0</v>
      </c>
      <c r="AZ153" s="503">
        <f t="shared" si="8"/>
        <v>1</v>
      </c>
      <c r="BA153" s="507"/>
      <c r="BD153" s="477"/>
    </row>
    <row r="154" spans="2:56" s="475" customFormat="1" x14ac:dyDescent="0.2">
      <c r="B154" s="543"/>
      <c r="C154" s="547"/>
      <c r="D154" s="545"/>
      <c r="E154" s="546"/>
      <c r="F154" s="545"/>
      <c r="H154" s="532" t="s">
        <v>651</v>
      </c>
      <c r="I154" s="541">
        <v>43419.70994212963</v>
      </c>
      <c r="J154" s="532" t="s">
        <v>1</v>
      </c>
      <c r="K154" s="542">
        <v>1</v>
      </c>
      <c r="L154" s="512"/>
      <c r="M154" s="477"/>
      <c r="N154" s="499" t="s">
        <v>96</v>
      </c>
      <c r="O154" s="500">
        <v>141</v>
      </c>
      <c r="P154" s="501" t="s">
        <v>97</v>
      </c>
      <c r="Q154" s="502">
        <v>0</v>
      </c>
      <c r="R154" s="502"/>
      <c r="S154" s="502"/>
      <c r="T154" s="502">
        <v>0</v>
      </c>
      <c r="U154" s="502"/>
      <c r="V154" s="502"/>
      <c r="W154" s="511">
        <v>0</v>
      </c>
      <c r="X154" s="502">
        <v>1</v>
      </c>
      <c r="Y154" s="502">
        <v>0</v>
      </c>
      <c r="Z154" s="502">
        <v>0</v>
      </c>
      <c r="AA154" s="502">
        <v>0</v>
      </c>
      <c r="AB154" s="502">
        <v>0</v>
      </c>
      <c r="AC154" s="502">
        <v>0</v>
      </c>
      <c r="AD154" s="502">
        <v>0</v>
      </c>
      <c r="AE154" s="502">
        <v>0</v>
      </c>
      <c r="AF154" s="502">
        <v>0</v>
      </c>
      <c r="AG154" s="502">
        <v>0</v>
      </c>
      <c r="AH154" s="502">
        <v>0</v>
      </c>
      <c r="AI154" s="502">
        <v>0</v>
      </c>
      <c r="AJ154" s="502"/>
      <c r="AK154" s="502"/>
      <c r="AL154" s="502"/>
      <c r="AM154" s="502"/>
      <c r="AN154" s="511">
        <v>0</v>
      </c>
      <c r="AO154" s="511">
        <v>0</v>
      </c>
      <c r="AP154" s="502">
        <v>1</v>
      </c>
      <c r="AQ154" s="502">
        <v>0</v>
      </c>
      <c r="AR154" s="502">
        <v>0</v>
      </c>
      <c r="AS154" s="502">
        <v>0</v>
      </c>
      <c r="AT154" s="502">
        <v>0</v>
      </c>
      <c r="AU154" s="502">
        <v>0</v>
      </c>
      <c r="AV154" s="502">
        <v>0</v>
      </c>
      <c r="AW154" s="502">
        <v>0</v>
      </c>
      <c r="AX154" s="503">
        <f t="shared" si="6"/>
        <v>1</v>
      </c>
      <c r="AY154" s="503">
        <f t="shared" si="7"/>
        <v>1</v>
      </c>
      <c r="AZ154" s="503">
        <f t="shared" si="8"/>
        <v>0</v>
      </c>
      <c r="BA154" s="507"/>
      <c r="BD154" s="477"/>
    </row>
    <row r="155" spans="2:56" s="475" customFormat="1" x14ac:dyDescent="0.2">
      <c r="B155" s="543"/>
      <c r="C155" s="544"/>
      <c r="D155" s="545"/>
      <c r="E155" s="546"/>
      <c r="F155" s="545"/>
      <c r="H155" s="532"/>
      <c r="I155" s="541">
        <v>43423.918229166666</v>
      </c>
      <c r="J155" s="532" t="s">
        <v>1</v>
      </c>
      <c r="K155" s="542">
        <v>1</v>
      </c>
      <c r="L155" s="512"/>
      <c r="M155" s="477"/>
      <c r="N155" s="510" t="s">
        <v>343</v>
      </c>
      <c r="O155" s="510">
        <v>410</v>
      </c>
      <c r="P155" s="510" t="s">
        <v>568</v>
      </c>
      <c r="Q155" s="503">
        <v>0</v>
      </c>
      <c r="R155" s="503">
        <v>0</v>
      </c>
      <c r="S155" s="503">
        <v>0</v>
      </c>
      <c r="T155" s="503">
        <v>0</v>
      </c>
      <c r="U155" s="502"/>
      <c r="V155" s="502"/>
      <c r="W155" s="511">
        <v>0</v>
      </c>
      <c r="X155" s="502">
        <v>1</v>
      </c>
      <c r="Y155" s="502">
        <v>0</v>
      </c>
      <c r="Z155" s="502">
        <v>0</v>
      </c>
      <c r="AA155" s="502">
        <v>0</v>
      </c>
      <c r="AB155" s="502">
        <v>0</v>
      </c>
      <c r="AC155" s="502">
        <v>0</v>
      </c>
      <c r="AD155" s="502">
        <v>0</v>
      </c>
      <c r="AE155" s="502">
        <v>0</v>
      </c>
      <c r="AF155" s="502">
        <v>0</v>
      </c>
      <c r="AG155" s="502">
        <v>0</v>
      </c>
      <c r="AH155" s="502">
        <v>0</v>
      </c>
      <c r="AI155" s="502">
        <v>0</v>
      </c>
      <c r="AJ155" s="502"/>
      <c r="AK155" s="502"/>
      <c r="AL155" s="502"/>
      <c r="AM155" s="502"/>
      <c r="AN155" s="511">
        <v>0</v>
      </c>
      <c r="AO155" s="511">
        <v>0</v>
      </c>
      <c r="AP155" s="502">
        <v>1</v>
      </c>
      <c r="AQ155" s="502">
        <v>0</v>
      </c>
      <c r="AR155" s="502">
        <v>0</v>
      </c>
      <c r="AS155" s="502">
        <v>0</v>
      </c>
      <c r="AT155" s="502">
        <v>0</v>
      </c>
      <c r="AU155" s="502">
        <v>0</v>
      </c>
      <c r="AV155" s="502">
        <v>0</v>
      </c>
      <c r="AW155" s="502">
        <v>0</v>
      </c>
      <c r="AX155" s="503">
        <f t="shared" si="6"/>
        <v>1</v>
      </c>
      <c r="AY155" s="503">
        <f t="shared" si="7"/>
        <v>1</v>
      </c>
      <c r="AZ155" s="503">
        <f t="shared" si="8"/>
        <v>0</v>
      </c>
      <c r="BA155" s="507"/>
      <c r="BD155" s="477"/>
    </row>
    <row r="156" spans="2:56" s="475" customFormat="1" x14ac:dyDescent="0.2">
      <c r="B156" s="543"/>
      <c r="C156" s="544"/>
      <c r="D156" s="545"/>
      <c r="E156" s="546"/>
      <c r="F156" s="545"/>
      <c r="H156" s="532" t="s">
        <v>746</v>
      </c>
      <c r="I156" s="541">
        <v>43422.026805555557</v>
      </c>
      <c r="J156" s="532" t="s">
        <v>2</v>
      </c>
      <c r="K156" s="542">
        <v>1</v>
      </c>
      <c r="L156" s="512"/>
      <c r="M156" s="477"/>
      <c r="N156" s="510" t="s">
        <v>343</v>
      </c>
      <c r="O156" s="510">
        <v>408</v>
      </c>
      <c r="P156" s="510" t="s">
        <v>580</v>
      </c>
      <c r="Q156" s="503">
        <v>0</v>
      </c>
      <c r="R156" s="503">
        <v>0</v>
      </c>
      <c r="S156" s="503">
        <v>0</v>
      </c>
      <c r="T156" s="503">
        <v>0</v>
      </c>
      <c r="U156" s="502"/>
      <c r="V156" s="502"/>
      <c r="W156" s="511">
        <v>0</v>
      </c>
      <c r="X156" s="502">
        <v>1</v>
      </c>
      <c r="Y156" s="502">
        <v>0</v>
      </c>
      <c r="Z156" s="502">
        <v>0</v>
      </c>
      <c r="AA156" s="502">
        <v>0</v>
      </c>
      <c r="AB156" s="502">
        <v>0</v>
      </c>
      <c r="AC156" s="502">
        <v>0</v>
      </c>
      <c r="AD156" s="502">
        <v>0</v>
      </c>
      <c r="AE156" s="502">
        <v>0</v>
      </c>
      <c r="AF156" s="502">
        <v>0</v>
      </c>
      <c r="AG156" s="502">
        <v>0</v>
      </c>
      <c r="AH156" s="502">
        <v>0</v>
      </c>
      <c r="AI156" s="502">
        <v>0</v>
      </c>
      <c r="AJ156" s="502"/>
      <c r="AK156" s="502"/>
      <c r="AL156" s="502"/>
      <c r="AM156" s="502"/>
      <c r="AN156" s="511">
        <v>0</v>
      </c>
      <c r="AO156" s="511">
        <v>0</v>
      </c>
      <c r="AP156" s="502">
        <v>1</v>
      </c>
      <c r="AQ156" s="502">
        <v>0</v>
      </c>
      <c r="AR156" s="502">
        <v>0</v>
      </c>
      <c r="AS156" s="502">
        <v>0</v>
      </c>
      <c r="AT156" s="502">
        <v>0</v>
      </c>
      <c r="AU156" s="502">
        <v>0</v>
      </c>
      <c r="AV156" s="502">
        <v>0</v>
      </c>
      <c r="AW156" s="502">
        <v>0</v>
      </c>
      <c r="AX156" s="503">
        <f t="shared" si="6"/>
        <v>1</v>
      </c>
      <c r="AY156" s="503">
        <f t="shared" si="7"/>
        <v>1</v>
      </c>
      <c r="AZ156" s="503">
        <f t="shared" si="8"/>
        <v>0</v>
      </c>
      <c r="BA156" s="507"/>
      <c r="BD156" s="477"/>
    </row>
    <row r="157" spans="2:56" s="475" customFormat="1" x14ac:dyDescent="0.2">
      <c r="B157" s="543"/>
      <c r="C157" s="544"/>
      <c r="D157" s="545"/>
      <c r="E157" s="546"/>
      <c r="F157" s="545"/>
      <c r="H157" s="532" t="s">
        <v>748</v>
      </c>
      <c r="I157" s="541">
        <v>43423.654467592591</v>
      </c>
      <c r="J157" s="532" t="s">
        <v>1</v>
      </c>
      <c r="K157" s="542">
        <v>1</v>
      </c>
      <c r="L157" s="512"/>
      <c r="M157" s="477"/>
      <c r="N157" s="510" t="s">
        <v>343</v>
      </c>
      <c r="O157" s="510">
        <v>404</v>
      </c>
      <c r="P157" s="510" t="s">
        <v>584</v>
      </c>
      <c r="Q157" s="503">
        <v>0</v>
      </c>
      <c r="R157" s="503">
        <v>0</v>
      </c>
      <c r="S157" s="503">
        <v>0</v>
      </c>
      <c r="T157" s="503">
        <v>0</v>
      </c>
      <c r="U157" s="502"/>
      <c r="V157" s="502"/>
      <c r="W157" s="511">
        <v>0</v>
      </c>
      <c r="X157" s="502">
        <v>1</v>
      </c>
      <c r="Y157" s="502">
        <v>0</v>
      </c>
      <c r="Z157" s="502">
        <v>0</v>
      </c>
      <c r="AA157" s="502">
        <v>0</v>
      </c>
      <c r="AB157" s="502">
        <v>0</v>
      </c>
      <c r="AC157" s="502">
        <v>0</v>
      </c>
      <c r="AD157" s="502">
        <v>0</v>
      </c>
      <c r="AE157" s="502">
        <v>0</v>
      </c>
      <c r="AF157" s="502">
        <v>0</v>
      </c>
      <c r="AG157" s="502">
        <v>0</v>
      </c>
      <c r="AH157" s="502">
        <v>0</v>
      </c>
      <c r="AI157" s="502">
        <v>0</v>
      </c>
      <c r="AJ157" s="502"/>
      <c r="AK157" s="502"/>
      <c r="AL157" s="502"/>
      <c r="AM157" s="502"/>
      <c r="AN157" s="511">
        <v>0</v>
      </c>
      <c r="AO157" s="511">
        <v>0</v>
      </c>
      <c r="AP157" s="502">
        <v>1</v>
      </c>
      <c r="AQ157" s="502">
        <v>0</v>
      </c>
      <c r="AR157" s="502">
        <v>0</v>
      </c>
      <c r="AS157" s="502">
        <v>0</v>
      </c>
      <c r="AT157" s="502">
        <v>0</v>
      </c>
      <c r="AU157" s="502">
        <v>0</v>
      </c>
      <c r="AV157" s="502">
        <v>0</v>
      </c>
      <c r="AW157" s="502">
        <v>0</v>
      </c>
      <c r="AX157" s="503">
        <f t="shared" si="6"/>
        <v>1</v>
      </c>
      <c r="AY157" s="503">
        <f t="shared" si="7"/>
        <v>1</v>
      </c>
      <c r="AZ157" s="503">
        <f t="shared" si="8"/>
        <v>0</v>
      </c>
      <c r="BA157" s="507"/>
      <c r="BD157" s="477"/>
    </row>
    <row r="158" spans="2:56" s="475" customFormat="1" x14ac:dyDescent="0.2">
      <c r="B158" s="543"/>
      <c r="C158" s="544"/>
      <c r="D158" s="545"/>
      <c r="E158" s="546"/>
      <c r="F158" s="545"/>
      <c r="H158" s="532" t="s">
        <v>455</v>
      </c>
      <c r="I158" s="541">
        <v>43406.00980324074</v>
      </c>
      <c r="J158" s="532" t="s">
        <v>1</v>
      </c>
      <c r="K158" s="542">
        <v>1</v>
      </c>
      <c r="L158" s="512"/>
      <c r="M158" s="477"/>
      <c r="N158" s="510" t="s">
        <v>343</v>
      </c>
      <c r="O158" s="510">
        <v>414</v>
      </c>
      <c r="P158" s="510" t="s">
        <v>591</v>
      </c>
      <c r="Q158" s="503">
        <v>0</v>
      </c>
      <c r="R158" s="503">
        <v>0</v>
      </c>
      <c r="S158" s="503">
        <v>0</v>
      </c>
      <c r="T158" s="503">
        <v>0</v>
      </c>
      <c r="U158" s="502"/>
      <c r="V158" s="502"/>
      <c r="W158" s="511">
        <v>0</v>
      </c>
      <c r="X158" s="502">
        <v>1</v>
      </c>
      <c r="Y158" s="502">
        <v>0</v>
      </c>
      <c r="Z158" s="502">
        <v>0</v>
      </c>
      <c r="AA158" s="502">
        <v>0</v>
      </c>
      <c r="AB158" s="502">
        <v>0</v>
      </c>
      <c r="AC158" s="502">
        <v>0</v>
      </c>
      <c r="AD158" s="502">
        <v>0</v>
      </c>
      <c r="AE158" s="502">
        <v>0</v>
      </c>
      <c r="AF158" s="502">
        <v>0</v>
      </c>
      <c r="AG158" s="502">
        <v>0</v>
      </c>
      <c r="AH158" s="502">
        <v>0</v>
      </c>
      <c r="AI158" s="502">
        <v>0</v>
      </c>
      <c r="AJ158" s="502"/>
      <c r="AK158" s="502"/>
      <c r="AL158" s="502"/>
      <c r="AM158" s="502"/>
      <c r="AN158" s="511">
        <v>0</v>
      </c>
      <c r="AO158" s="511">
        <v>0</v>
      </c>
      <c r="AP158" s="502">
        <v>1</v>
      </c>
      <c r="AQ158" s="502">
        <v>0</v>
      </c>
      <c r="AR158" s="502">
        <v>0</v>
      </c>
      <c r="AS158" s="502">
        <v>0</v>
      </c>
      <c r="AT158" s="502">
        <v>0</v>
      </c>
      <c r="AU158" s="502">
        <v>0</v>
      </c>
      <c r="AV158" s="502">
        <v>0</v>
      </c>
      <c r="AW158" s="502">
        <v>0</v>
      </c>
      <c r="AX158" s="503">
        <f t="shared" si="6"/>
        <v>1</v>
      </c>
      <c r="AY158" s="503">
        <f t="shared" si="7"/>
        <v>1</v>
      </c>
      <c r="AZ158" s="503">
        <f t="shared" si="8"/>
        <v>0</v>
      </c>
      <c r="BA158" s="507"/>
      <c r="BD158" s="477"/>
    </row>
    <row r="159" spans="2:56" s="475" customFormat="1" x14ac:dyDescent="0.2">
      <c r="B159" s="543"/>
      <c r="C159" s="544"/>
      <c r="D159" s="545"/>
      <c r="E159" s="546"/>
      <c r="F159" s="545"/>
      <c r="H159" s="532" t="s">
        <v>752</v>
      </c>
      <c r="I159" s="541">
        <v>43406.557013888887</v>
      </c>
      <c r="J159" s="532" t="s">
        <v>1</v>
      </c>
      <c r="K159" s="542">
        <v>1</v>
      </c>
      <c r="L159" s="512"/>
      <c r="M159" s="477"/>
      <c r="N159" s="499" t="s">
        <v>7</v>
      </c>
      <c r="O159" s="500">
        <v>156</v>
      </c>
      <c r="P159" s="501" t="s">
        <v>297</v>
      </c>
      <c r="Q159" s="502">
        <v>0</v>
      </c>
      <c r="R159" s="502"/>
      <c r="S159" s="502"/>
      <c r="T159" s="502">
        <v>0</v>
      </c>
      <c r="U159" s="502"/>
      <c r="V159" s="502"/>
      <c r="W159" s="511">
        <v>0</v>
      </c>
      <c r="X159" s="502">
        <v>0</v>
      </c>
      <c r="Y159" s="502">
        <v>1</v>
      </c>
      <c r="Z159" s="502">
        <v>0</v>
      </c>
      <c r="AA159" s="502">
        <v>0</v>
      </c>
      <c r="AB159" s="502">
        <v>0</v>
      </c>
      <c r="AC159" s="502">
        <v>0</v>
      </c>
      <c r="AD159" s="502">
        <v>0</v>
      </c>
      <c r="AE159" s="502">
        <v>0</v>
      </c>
      <c r="AF159" s="502">
        <v>0</v>
      </c>
      <c r="AG159" s="502">
        <v>0</v>
      </c>
      <c r="AH159" s="502">
        <v>0</v>
      </c>
      <c r="AI159" s="502">
        <v>0</v>
      </c>
      <c r="AJ159" s="502"/>
      <c r="AK159" s="502"/>
      <c r="AL159" s="502"/>
      <c r="AM159" s="502"/>
      <c r="AN159" s="511">
        <v>0</v>
      </c>
      <c r="AO159" s="511">
        <v>0</v>
      </c>
      <c r="AP159" s="502">
        <v>0</v>
      </c>
      <c r="AQ159" s="502">
        <v>0</v>
      </c>
      <c r="AR159" s="502">
        <v>0</v>
      </c>
      <c r="AS159" s="502">
        <v>1</v>
      </c>
      <c r="AT159" s="502">
        <v>0</v>
      </c>
      <c r="AU159" s="502">
        <v>0</v>
      </c>
      <c r="AV159" s="502">
        <v>0</v>
      </c>
      <c r="AW159" s="502">
        <v>0</v>
      </c>
      <c r="AX159" s="503">
        <f t="shared" si="6"/>
        <v>1</v>
      </c>
      <c r="AY159" s="503">
        <f t="shared" si="7"/>
        <v>0</v>
      </c>
      <c r="AZ159" s="503">
        <f t="shared" si="8"/>
        <v>1</v>
      </c>
      <c r="BA159" s="507"/>
      <c r="BD159" s="477"/>
    </row>
    <row r="160" spans="2:56" s="475" customFormat="1" x14ac:dyDescent="0.2">
      <c r="B160" s="543"/>
      <c r="C160" s="544"/>
      <c r="D160" s="545"/>
      <c r="E160" s="546"/>
      <c r="F160" s="545"/>
      <c r="H160" s="532" t="s">
        <v>753</v>
      </c>
      <c r="I160" s="541">
        <v>43407.962268518517</v>
      </c>
      <c r="J160" s="532" t="s">
        <v>2</v>
      </c>
      <c r="K160" s="542">
        <v>1</v>
      </c>
      <c r="L160" s="512"/>
      <c r="M160" s="477"/>
      <c r="N160" s="510" t="s">
        <v>343</v>
      </c>
      <c r="O160" s="510">
        <v>395</v>
      </c>
      <c r="P160" s="510" t="s">
        <v>571</v>
      </c>
      <c r="Q160" s="503">
        <v>0</v>
      </c>
      <c r="R160" s="503">
        <v>0</v>
      </c>
      <c r="S160" s="503">
        <v>0</v>
      </c>
      <c r="T160" s="503">
        <v>0</v>
      </c>
      <c r="U160" s="502"/>
      <c r="V160" s="502"/>
      <c r="W160" s="511">
        <v>0</v>
      </c>
      <c r="X160" s="502">
        <v>0</v>
      </c>
      <c r="Y160" s="502">
        <v>1</v>
      </c>
      <c r="Z160" s="502">
        <v>0</v>
      </c>
      <c r="AA160" s="502">
        <v>0</v>
      </c>
      <c r="AB160" s="502">
        <v>0</v>
      </c>
      <c r="AC160" s="502">
        <v>0</v>
      </c>
      <c r="AD160" s="502">
        <v>0</v>
      </c>
      <c r="AE160" s="502">
        <v>0</v>
      </c>
      <c r="AF160" s="502">
        <v>0</v>
      </c>
      <c r="AG160" s="502">
        <v>0</v>
      </c>
      <c r="AH160" s="502">
        <v>0</v>
      </c>
      <c r="AI160" s="502">
        <v>0</v>
      </c>
      <c r="AJ160" s="502"/>
      <c r="AK160" s="502"/>
      <c r="AL160" s="502"/>
      <c r="AM160" s="502"/>
      <c r="AN160" s="511">
        <v>0</v>
      </c>
      <c r="AO160" s="511">
        <v>0</v>
      </c>
      <c r="AP160" s="502">
        <v>0</v>
      </c>
      <c r="AQ160" s="502">
        <v>0</v>
      </c>
      <c r="AR160" s="502">
        <v>0</v>
      </c>
      <c r="AS160" s="502">
        <v>1</v>
      </c>
      <c r="AT160" s="502">
        <v>0</v>
      </c>
      <c r="AU160" s="502">
        <v>0</v>
      </c>
      <c r="AV160" s="502">
        <v>0</v>
      </c>
      <c r="AW160" s="502">
        <v>0</v>
      </c>
      <c r="AX160" s="503">
        <f t="shared" si="6"/>
        <v>1</v>
      </c>
      <c r="AY160" s="503">
        <f t="shared" si="7"/>
        <v>0</v>
      </c>
      <c r="AZ160" s="503">
        <f t="shared" si="8"/>
        <v>1</v>
      </c>
      <c r="BA160" s="507"/>
      <c r="BD160" s="477"/>
    </row>
    <row r="161" spans="2:56" s="475" customFormat="1" x14ac:dyDescent="0.2">
      <c r="B161" s="543"/>
      <c r="C161" s="544"/>
      <c r="D161" s="545"/>
      <c r="E161" s="546"/>
      <c r="F161" s="545"/>
      <c r="H161" s="532"/>
      <c r="I161" s="541">
        <v>43410.634131944447</v>
      </c>
      <c r="J161" s="532" t="s">
        <v>2</v>
      </c>
      <c r="K161" s="542">
        <v>1</v>
      </c>
      <c r="L161" s="512"/>
      <c r="M161" s="477"/>
      <c r="N161" s="510" t="s">
        <v>29</v>
      </c>
      <c r="O161" s="510">
        <v>562</v>
      </c>
      <c r="P161" s="510" t="s">
        <v>713</v>
      </c>
      <c r="Q161" s="503">
        <v>0</v>
      </c>
      <c r="R161" s="503">
        <v>0</v>
      </c>
      <c r="S161" s="503">
        <v>0</v>
      </c>
      <c r="T161" s="503">
        <v>0</v>
      </c>
      <c r="U161" s="503">
        <v>0</v>
      </c>
      <c r="V161" s="503">
        <v>0</v>
      </c>
      <c r="W161" s="503">
        <v>0</v>
      </c>
      <c r="X161" s="503">
        <v>0</v>
      </c>
      <c r="Y161" s="502">
        <v>1</v>
      </c>
      <c r="Z161" s="502">
        <v>1</v>
      </c>
      <c r="AA161" s="502">
        <v>1</v>
      </c>
      <c r="AB161" s="503">
        <v>0</v>
      </c>
      <c r="AC161" s="503">
        <v>0</v>
      </c>
      <c r="AD161" s="503">
        <v>0</v>
      </c>
      <c r="AE161" s="503">
        <v>0</v>
      </c>
      <c r="AF161" s="503">
        <v>0</v>
      </c>
      <c r="AG161" s="503">
        <v>0</v>
      </c>
      <c r="AH161" s="503">
        <v>0</v>
      </c>
      <c r="AI161" s="503">
        <v>0</v>
      </c>
      <c r="AJ161" s="503">
        <v>0</v>
      </c>
      <c r="AK161" s="503">
        <v>0</v>
      </c>
      <c r="AL161" s="503">
        <v>0</v>
      </c>
      <c r="AM161" s="503">
        <v>0</v>
      </c>
      <c r="AN161" s="503">
        <v>0</v>
      </c>
      <c r="AO161" s="503">
        <v>0</v>
      </c>
      <c r="AP161" s="503">
        <v>0</v>
      </c>
      <c r="AQ161" s="503">
        <v>0</v>
      </c>
      <c r="AR161" s="502">
        <v>0</v>
      </c>
      <c r="AS161" s="502">
        <v>1</v>
      </c>
      <c r="AT161" s="502">
        <v>1</v>
      </c>
      <c r="AU161" s="502">
        <v>0</v>
      </c>
      <c r="AV161" s="502">
        <v>0</v>
      </c>
      <c r="AW161" s="502">
        <v>1</v>
      </c>
      <c r="AX161" s="503">
        <f t="shared" si="6"/>
        <v>3</v>
      </c>
      <c r="AY161" s="503">
        <f t="shared" si="7"/>
        <v>1</v>
      </c>
      <c r="AZ161" s="503">
        <f t="shared" si="8"/>
        <v>2</v>
      </c>
      <c r="BA161" s="507"/>
      <c r="BD161" s="477"/>
    </row>
    <row r="162" spans="2:56" s="475" customFormat="1" x14ac:dyDescent="0.2">
      <c r="B162" s="543"/>
      <c r="C162" s="547"/>
      <c r="D162" s="545"/>
      <c r="E162" s="546"/>
      <c r="F162" s="545"/>
      <c r="H162" s="532"/>
      <c r="I162" s="541">
        <v>43411.603888888887</v>
      </c>
      <c r="J162" s="532" t="s">
        <v>560</v>
      </c>
      <c r="K162" s="542">
        <v>1</v>
      </c>
      <c r="L162" s="512"/>
      <c r="M162" s="477"/>
      <c r="N162" s="499" t="s">
        <v>7</v>
      </c>
      <c r="O162" s="500">
        <v>166</v>
      </c>
      <c r="P162" s="501" t="s">
        <v>23</v>
      </c>
      <c r="Q162" s="502">
        <v>0</v>
      </c>
      <c r="R162" s="502"/>
      <c r="S162" s="502"/>
      <c r="T162" s="502">
        <v>0</v>
      </c>
      <c r="U162" s="502"/>
      <c r="V162" s="502"/>
      <c r="W162" s="511">
        <v>0</v>
      </c>
      <c r="X162" s="502">
        <v>0</v>
      </c>
      <c r="Y162" s="502">
        <v>0</v>
      </c>
      <c r="Z162" s="502">
        <v>1</v>
      </c>
      <c r="AA162" s="502">
        <v>1</v>
      </c>
      <c r="AB162" s="502">
        <v>0</v>
      </c>
      <c r="AC162" s="502">
        <v>0</v>
      </c>
      <c r="AD162" s="502">
        <v>0</v>
      </c>
      <c r="AE162" s="502">
        <v>0</v>
      </c>
      <c r="AF162" s="502">
        <v>0</v>
      </c>
      <c r="AG162" s="502">
        <v>0</v>
      </c>
      <c r="AH162" s="502">
        <v>0</v>
      </c>
      <c r="AI162" s="502">
        <v>0</v>
      </c>
      <c r="AJ162" s="502"/>
      <c r="AK162" s="502"/>
      <c r="AL162" s="502"/>
      <c r="AM162" s="502"/>
      <c r="AN162" s="511">
        <v>0</v>
      </c>
      <c r="AO162" s="511">
        <v>0</v>
      </c>
      <c r="AP162" s="502">
        <v>0</v>
      </c>
      <c r="AQ162" s="502">
        <v>0</v>
      </c>
      <c r="AR162" s="502">
        <v>0</v>
      </c>
      <c r="AS162" s="502">
        <v>0</v>
      </c>
      <c r="AT162" s="502">
        <v>0</v>
      </c>
      <c r="AU162" s="502">
        <v>1</v>
      </c>
      <c r="AV162" s="502">
        <v>1</v>
      </c>
      <c r="AW162" s="502">
        <v>0</v>
      </c>
      <c r="AX162" s="503">
        <f t="shared" si="6"/>
        <v>2</v>
      </c>
      <c r="AY162" s="503">
        <f t="shared" si="7"/>
        <v>1</v>
      </c>
      <c r="AZ162" s="503">
        <f t="shared" si="8"/>
        <v>1</v>
      </c>
      <c r="BA162" s="507"/>
      <c r="BD162" s="477"/>
    </row>
    <row r="163" spans="2:56" s="475" customFormat="1" x14ac:dyDescent="0.2">
      <c r="B163" s="543"/>
      <c r="C163" s="544"/>
      <c r="D163" s="545"/>
      <c r="E163" s="546"/>
      <c r="F163" s="545"/>
      <c r="H163" s="532" t="s">
        <v>656</v>
      </c>
      <c r="I163" s="541">
        <v>43411.067233796297</v>
      </c>
      <c r="J163" s="532" t="s">
        <v>2</v>
      </c>
      <c r="K163" s="542">
        <v>1</v>
      </c>
      <c r="L163" s="512"/>
      <c r="M163" s="477"/>
      <c r="N163" s="499" t="s">
        <v>39</v>
      </c>
      <c r="O163" s="500">
        <v>177</v>
      </c>
      <c r="P163" s="501" t="s">
        <v>130</v>
      </c>
      <c r="Q163" s="502">
        <v>0</v>
      </c>
      <c r="R163" s="502"/>
      <c r="S163" s="502"/>
      <c r="T163" s="502">
        <v>0</v>
      </c>
      <c r="U163" s="502"/>
      <c r="V163" s="502"/>
      <c r="W163" s="511">
        <v>0</v>
      </c>
      <c r="X163" s="502">
        <v>0</v>
      </c>
      <c r="Y163" s="502">
        <v>0</v>
      </c>
      <c r="Z163" s="502">
        <v>0</v>
      </c>
      <c r="AA163" s="502">
        <v>0</v>
      </c>
      <c r="AB163" s="502">
        <v>0</v>
      </c>
      <c r="AC163" s="502">
        <v>0</v>
      </c>
      <c r="AD163" s="502">
        <v>0</v>
      </c>
      <c r="AE163" s="502">
        <v>0</v>
      </c>
      <c r="AF163" s="502">
        <v>0</v>
      </c>
      <c r="AG163" s="502">
        <v>0</v>
      </c>
      <c r="AH163" s="502">
        <v>0</v>
      </c>
      <c r="AI163" s="502">
        <v>0</v>
      </c>
      <c r="AJ163" s="502"/>
      <c r="AK163" s="502"/>
      <c r="AL163" s="502"/>
      <c r="AM163" s="502"/>
      <c r="AN163" s="511">
        <v>0</v>
      </c>
      <c r="AO163" s="511">
        <v>0</v>
      </c>
      <c r="AP163" s="502">
        <v>0</v>
      </c>
      <c r="AQ163" s="502">
        <v>0</v>
      </c>
      <c r="AR163" s="502">
        <v>0</v>
      </c>
      <c r="AS163" s="502">
        <v>0</v>
      </c>
      <c r="AT163" s="502">
        <v>0</v>
      </c>
      <c r="AU163" s="502">
        <v>0</v>
      </c>
      <c r="AV163" s="502">
        <v>0</v>
      </c>
      <c r="AW163" s="502">
        <v>0</v>
      </c>
      <c r="AX163" s="503">
        <f t="shared" si="6"/>
        <v>0</v>
      </c>
      <c r="AY163" s="503">
        <f t="shared" si="7"/>
        <v>0</v>
      </c>
      <c r="AZ163" s="503">
        <f t="shared" si="8"/>
        <v>0</v>
      </c>
      <c r="BA163" s="507"/>
      <c r="BD163" s="477"/>
    </row>
    <row r="164" spans="2:56" s="475" customFormat="1" x14ac:dyDescent="0.2">
      <c r="B164" s="543"/>
      <c r="C164" s="544"/>
      <c r="D164" s="545"/>
      <c r="E164" s="546"/>
      <c r="F164" s="545"/>
      <c r="H164" s="532"/>
      <c r="I164" s="541">
        <v>43431.870682870373</v>
      </c>
      <c r="J164" s="532" t="s">
        <v>2</v>
      </c>
      <c r="K164" s="542">
        <v>1</v>
      </c>
      <c r="L164" s="512"/>
      <c r="M164" s="477"/>
      <c r="N164" s="509" t="s">
        <v>54</v>
      </c>
      <c r="O164" s="509">
        <v>452</v>
      </c>
      <c r="P164" s="509" t="s">
        <v>263</v>
      </c>
      <c r="Q164" s="502">
        <v>0</v>
      </c>
      <c r="R164" s="502"/>
      <c r="S164" s="502"/>
      <c r="T164" s="502">
        <v>0</v>
      </c>
      <c r="U164" s="502"/>
      <c r="V164" s="502"/>
      <c r="W164" s="511">
        <v>0</v>
      </c>
      <c r="X164" s="502">
        <v>0</v>
      </c>
      <c r="Y164" s="502">
        <v>0</v>
      </c>
      <c r="Z164" s="502">
        <v>0</v>
      </c>
      <c r="AA164" s="502">
        <v>0</v>
      </c>
      <c r="AB164" s="502">
        <v>0</v>
      </c>
      <c r="AC164" s="502">
        <v>0</v>
      </c>
      <c r="AD164" s="502">
        <v>0</v>
      </c>
      <c r="AE164" s="502">
        <v>0</v>
      </c>
      <c r="AF164" s="502">
        <v>0</v>
      </c>
      <c r="AG164" s="502">
        <v>0</v>
      </c>
      <c r="AH164" s="502">
        <v>0</v>
      </c>
      <c r="AI164" s="502">
        <v>0</v>
      </c>
      <c r="AJ164" s="502"/>
      <c r="AK164" s="502"/>
      <c r="AL164" s="502"/>
      <c r="AM164" s="502"/>
      <c r="AN164" s="511">
        <v>0</v>
      </c>
      <c r="AO164" s="511">
        <v>0</v>
      </c>
      <c r="AP164" s="502">
        <v>0</v>
      </c>
      <c r="AQ164" s="502">
        <v>0</v>
      </c>
      <c r="AR164" s="502">
        <v>0</v>
      </c>
      <c r="AS164" s="502">
        <v>0</v>
      </c>
      <c r="AT164" s="502">
        <v>0</v>
      </c>
      <c r="AU164" s="502">
        <v>0</v>
      </c>
      <c r="AV164" s="502">
        <v>0</v>
      </c>
      <c r="AW164" s="502">
        <v>0</v>
      </c>
      <c r="AX164" s="503">
        <f t="shared" si="6"/>
        <v>0</v>
      </c>
      <c r="AY164" s="503">
        <f t="shared" si="7"/>
        <v>0</v>
      </c>
      <c r="AZ164" s="503">
        <f t="shared" si="8"/>
        <v>0</v>
      </c>
      <c r="BA164" s="507"/>
      <c r="BD164" s="477"/>
    </row>
    <row r="165" spans="2:56" s="475" customFormat="1" x14ac:dyDescent="0.2">
      <c r="B165" s="543"/>
      <c r="C165" s="544"/>
      <c r="D165" s="545"/>
      <c r="E165" s="546"/>
      <c r="F165" s="545"/>
      <c r="H165" s="532" t="s">
        <v>755</v>
      </c>
      <c r="I165" s="541">
        <v>43412.796446759261</v>
      </c>
      <c r="J165" s="532" t="s">
        <v>2</v>
      </c>
      <c r="K165" s="542">
        <v>1</v>
      </c>
      <c r="L165" s="512"/>
      <c r="M165" s="477"/>
      <c r="N165" s="499" t="s">
        <v>65</v>
      </c>
      <c r="O165" s="500">
        <v>148</v>
      </c>
      <c r="P165" s="501" t="s">
        <v>66</v>
      </c>
      <c r="Q165" s="502">
        <v>0</v>
      </c>
      <c r="R165" s="502"/>
      <c r="S165" s="502"/>
      <c r="T165" s="502">
        <v>0</v>
      </c>
      <c r="U165" s="502"/>
      <c r="V165" s="502"/>
      <c r="W165" s="511">
        <v>0</v>
      </c>
      <c r="X165" s="502">
        <v>0</v>
      </c>
      <c r="Y165" s="502">
        <v>0</v>
      </c>
      <c r="Z165" s="502">
        <v>0</v>
      </c>
      <c r="AA165" s="502">
        <v>0</v>
      </c>
      <c r="AB165" s="502">
        <v>0</v>
      </c>
      <c r="AC165" s="502">
        <v>0</v>
      </c>
      <c r="AD165" s="502">
        <v>0</v>
      </c>
      <c r="AE165" s="502">
        <v>0</v>
      </c>
      <c r="AF165" s="502">
        <v>0</v>
      </c>
      <c r="AG165" s="502">
        <v>0</v>
      </c>
      <c r="AH165" s="502">
        <v>0</v>
      </c>
      <c r="AI165" s="502">
        <v>0</v>
      </c>
      <c r="AJ165" s="502"/>
      <c r="AK165" s="502"/>
      <c r="AL165" s="502"/>
      <c r="AM165" s="502"/>
      <c r="AN165" s="511">
        <v>0</v>
      </c>
      <c r="AO165" s="511">
        <v>0</v>
      </c>
      <c r="AP165" s="502">
        <v>0</v>
      </c>
      <c r="AQ165" s="502">
        <v>0</v>
      </c>
      <c r="AR165" s="502">
        <v>0</v>
      </c>
      <c r="AS165" s="502">
        <v>0</v>
      </c>
      <c r="AT165" s="502">
        <v>0</v>
      </c>
      <c r="AU165" s="502">
        <v>0</v>
      </c>
      <c r="AV165" s="502">
        <v>0</v>
      </c>
      <c r="AW165" s="502">
        <v>0</v>
      </c>
      <c r="AX165" s="503">
        <f t="shared" si="6"/>
        <v>0</v>
      </c>
      <c r="AY165" s="503">
        <f t="shared" si="7"/>
        <v>0</v>
      </c>
      <c r="AZ165" s="503">
        <f t="shared" si="8"/>
        <v>0</v>
      </c>
      <c r="BA165" s="507"/>
      <c r="BD165" s="477"/>
    </row>
    <row r="166" spans="2:56" s="475" customFormat="1" x14ac:dyDescent="0.2">
      <c r="B166" s="543"/>
      <c r="C166" s="544"/>
      <c r="D166" s="545"/>
      <c r="E166" s="546"/>
      <c r="F166" s="545"/>
      <c r="H166" s="532"/>
      <c r="I166" s="541">
        <v>43423.966134259259</v>
      </c>
      <c r="J166" s="532" t="s">
        <v>1</v>
      </c>
      <c r="K166" s="542">
        <v>1</v>
      </c>
      <c r="L166" s="512"/>
      <c r="M166" s="477"/>
      <c r="N166" s="499" t="s">
        <v>7</v>
      </c>
      <c r="O166" s="500">
        <v>171</v>
      </c>
      <c r="P166" s="501" t="s">
        <v>89</v>
      </c>
      <c r="Q166" s="502">
        <v>0</v>
      </c>
      <c r="R166" s="502"/>
      <c r="S166" s="502"/>
      <c r="T166" s="502">
        <v>0</v>
      </c>
      <c r="U166" s="502"/>
      <c r="V166" s="502"/>
      <c r="W166" s="511">
        <v>0</v>
      </c>
      <c r="X166" s="502">
        <v>0</v>
      </c>
      <c r="Y166" s="502">
        <v>0</v>
      </c>
      <c r="Z166" s="502">
        <v>0</v>
      </c>
      <c r="AA166" s="502">
        <v>0</v>
      </c>
      <c r="AB166" s="502">
        <v>0</v>
      </c>
      <c r="AC166" s="502">
        <v>0</v>
      </c>
      <c r="AD166" s="502">
        <v>0</v>
      </c>
      <c r="AE166" s="502">
        <v>0</v>
      </c>
      <c r="AF166" s="502">
        <v>0</v>
      </c>
      <c r="AG166" s="502">
        <v>0</v>
      </c>
      <c r="AH166" s="502">
        <v>0</v>
      </c>
      <c r="AI166" s="502">
        <v>0</v>
      </c>
      <c r="AJ166" s="502"/>
      <c r="AK166" s="502"/>
      <c r="AL166" s="502"/>
      <c r="AM166" s="502"/>
      <c r="AN166" s="511">
        <v>0</v>
      </c>
      <c r="AO166" s="511">
        <v>0</v>
      </c>
      <c r="AP166" s="502">
        <v>0</v>
      </c>
      <c r="AQ166" s="502">
        <v>0</v>
      </c>
      <c r="AR166" s="502">
        <v>0</v>
      </c>
      <c r="AS166" s="502">
        <v>0</v>
      </c>
      <c r="AT166" s="502">
        <v>0</v>
      </c>
      <c r="AU166" s="502">
        <v>0</v>
      </c>
      <c r="AV166" s="502">
        <v>0</v>
      </c>
      <c r="AW166" s="502">
        <v>0</v>
      </c>
      <c r="AX166" s="503">
        <f t="shared" si="6"/>
        <v>0</v>
      </c>
      <c r="AY166" s="503">
        <f t="shared" si="7"/>
        <v>0</v>
      </c>
      <c r="AZ166" s="503">
        <f t="shared" si="8"/>
        <v>0</v>
      </c>
      <c r="BA166" s="507"/>
      <c r="BD166" s="477"/>
    </row>
    <row r="167" spans="2:56" s="475" customFormat="1" x14ac:dyDescent="0.2">
      <c r="B167" s="543"/>
      <c r="C167" s="544"/>
      <c r="D167" s="545"/>
      <c r="E167" s="546"/>
      <c r="F167" s="545"/>
      <c r="H167" s="532"/>
      <c r="I167" s="541">
        <v>43424.785752314812</v>
      </c>
      <c r="J167" s="532" t="s">
        <v>2</v>
      </c>
      <c r="K167" s="542">
        <v>1</v>
      </c>
      <c r="L167" s="512"/>
      <c r="M167" s="477"/>
      <c r="N167" s="509" t="s">
        <v>7</v>
      </c>
      <c r="O167" s="509">
        <v>384</v>
      </c>
      <c r="P167" s="501" t="s">
        <v>94</v>
      </c>
      <c r="Q167" s="502">
        <v>0</v>
      </c>
      <c r="R167" s="502"/>
      <c r="S167" s="502"/>
      <c r="T167" s="502">
        <v>0</v>
      </c>
      <c r="U167" s="502"/>
      <c r="V167" s="502"/>
      <c r="W167" s="511">
        <v>0</v>
      </c>
      <c r="X167" s="502">
        <v>0</v>
      </c>
      <c r="Y167" s="502">
        <v>0</v>
      </c>
      <c r="Z167" s="502">
        <v>0</v>
      </c>
      <c r="AA167" s="502">
        <v>0</v>
      </c>
      <c r="AB167" s="502">
        <v>0</v>
      </c>
      <c r="AC167" s="502">
        <v>0</v>
      </c>
      <c r="AD167" s="502">
        <v>0</v>
      </c>
      <c r="AE167" s="502">
        <v>0</v>
      </c>
      <c r="AF167" s="502">
        <v>0</v>
      </c>
      <c r="AG167" s="502">
        <v>0</v>
      </c>
      <c r="AH167" s="502">
        <v>0</v>
      </c>
      <c r="AI167" s="502">
        <v>0</v>
      </c>
      <c r="AJ167" s="502"/>
      <c r="AK167" s="502"/>
      <c r="AL167" s="502"/>
      <c r="AM167" s="502"/>
      <c r="AN167" s="511">
        <v>0</v>
      </c>
      <c r="AO167" s="511">
        <v>0</v>
      </c>
      <c r="AP167" s="502">
        <v>0</v>
      </c>
      <c r="AQ167" s="502">
        <v>0</v>
      </c>
      <c r="AR167" s="502">
        <v>0</v>
      </c>
      <c r="AS167" s="502">
        <v>0</v>
      </c>
      <c r="AT167" s="502">
        <v>0</v>
      </c>
      <c r="AU167" s="502">
        <v>0</v>
      </c>
      <c r="AV167" s="502">
        <v>0</v>
      </c>
      <c r="AW167" s="502">
        <v>0</v>
      </c>
      <c r="AX167" s="503">
        <f t="shared" si="6"/>
        <v>0</v>
      </c>
      <c r="AY167" s="503">
        <f t="shared" si="7"/>
        <v>0</v>
      </c>
      <c r="AZ167" s="503">
        <f t="shared" si="8"/>
        <v>0</v>
      </c>
      <c r="BA167" s="507"/>
      <c r="BD167" s="477"/>
    </row>
    <row r="168" spans="2:56" s="475" customFormat="1" x14ac:dyDescent="0.2">
      <c r="B168" s="543"/>
      <c r="C168" s="547"/>
      <c r="D168" s="545"/>
      <c r="E168" s="546"/>
      <c r="F168" s="545"/>
      <c r="H168" s="532" t="s">
        <v>480</v>
      </c>
      <c r="I168" s="541">
        <v>43413.019062500003</v>
      </c>
      <c r="J168" s="532" t="s">
        <v>2</v>
      </c>
      <c r="K168" s="542">
        <v>1</v>
      </c>
      <c r="L168" s="512"/>
      <c r="M168" s="477"/>
      <c r="N168" s="499" t="s">
        <v>19</v>
      </c>
      <c r="O168" s="500">
        <v>109</v>
      </c>
      <c r="P168" s="501" t="s">
        <v>26</v>
      </c>
      <c r="Q168" s="502">
        <v>0</v>
      </c>
      <c r="R168" s="502"/>
      <c r="S168" s="502"/>
      <c r="T168" s="502">
        <v>0</v>
      </c>
      <c r="U168" s="502"/>
      <c r="V168" s="502"/>
      <c r="W168" s="511">
        <v>0</v>
      </c>
      <c r="X168" s="502">
        <v>0</v>
      </c>
      <c r="Y168" s="502">
        <v>0</v>
      </c>
      <c r="Z168" s="502">
        <v>0</v>
      </c>
      <c r="AA168" s="502">
        <v>0</v>
      </c>
      <c r="AB168" s="502">
        <v>0</v>
      </c>
      <c r="AC168" s="502">
        <v>0</v>
      </c>
      <c r="AD168" s="502">
        <v>0</v>
      </c>
      <c r="AE168" s="502">
        <v>0</v>
      </c>
      <c r="AF168" s="502">
        <v>0</v>
      </c>
      <c r="AG168" s="502">
        <v>0</v>
      </c>
      <c r="AH168" s="502">
        <v>0</v>
      </c>
      <c r="AI168" s="502">
        <v>0</v>
      </c>
      <c r="AJ168" s="502"/>
      <c r="AK168" s="502"/>
      <c r="AL168" s="502"/>
      <c r="AM168" s="502"/>
      <c r="AN168" s="511">
        <v>0</v>
      </c>
      <c r="AO168" s="511">
        <v>0</v>
      </c>
      <c r="AP168" s="502">
        <v>0</v>
      </c>
      <c r="AQ168" s="502">
        <v>0</v>
      </c>
      <c r="AR168" s="502">
        <v>0</v>
      </c>
      <c r="AS168" s="502">
        <v>0</v>
      </c>
      <c r="AT168" s="502">
        <v>0</v>
      </c>
      <c r="AU168" s="502">
        <v>0</v>
      </c>
      <c r="AV168" s="502">
        <v>0</v>
      </c>
      <c r="AW168" s="502">
        <v>0</v>
      </c>
      <c r="AX168" s="503">
        <f t="shared" si="6"/>
        <v>0</v>
      </c>
      <c r="AY168" s="503">
        <f t="shared" si="7"/>
        <v>0</v>
      </c>
      <c r="AZ168" s="503">
        <f t="shared" si="8"/>
        <v>0</v>
      </c>
      <c r="BA168" s="507"/>
      <c r="BD168" s="477"/>
    </row>
    <row r="169" spans="2:56" s="475" customFormat="1" x14ac:dyDescent="0.2">
      <c r="B169" s="543"/>
      <c r="C169" s="544"/>
      <c r="D169" s="545"/>
      <c r="E169" s="546"/>
      <c r="F169" s="545"/>
      <c r="H169" s="532" t="s">
        <v>473</v>
      </c>
      <c r="I169" s="541">
        <v>43413.611273148148</v>
      </c>
      <c r="J169" s="532" t="s">
        <v>1</v>
      </c>
      <c r="K169" s="542">
        <v>1</v>
      </c>
      <c r="L169" s="512"/>
      <c r="M169" s="477"/>
      <c r="N169" s="499" t="s">
        <v>39</v>
      </c>
      <c r="O169" s="500">
        <v>179</v>
      </c>
      <c r="P169" s="501" t="s">
        <v>47</v>
      </c>
      <c r="Q169" s="502">
        <v>0</v>
      </c>
      <c r="R169" s="502"/>
      <c r="S169" s="502"/>
      <c r="T169" s="502">
        <v>0</v>
      </c>
      <c r="U169" s="502"/>
      <c r="V169" s="502"/>
      <c r="W169" s="511">
        <v>0</v>
      </c>
      <c r="X169" s="502">
        <v>0</v>
      </c>
      <c r="Y169" s="502">
        <v>0</v>
      </c>
      <c r="Z169" s="502">
        <v>0</v>
      </c>
      <c r="AA169" s="502">
        <v>0</v>
      </c>
      <c r="AB169" s="502">
        <v>0</v>
      </c>
      <c r="AC169" s="502">
        <v>0</v>
      </c>
      <c r="AD169" s="502">
        <v>0</v>
      </c>
      <c r="AE169" s="502">
        <v>0</v>
      </c>
      <c r="AF169" s="502">
        <v>0</v>
      </c>
      <c r="AG169" s="502">
        <v>0</v>
      </c>
      <c r="AH169" s="502">
        <v>0</v>
      </c>
      <c r="AI169" s="502">
        <v>0</v>
      </c>
      <c r="AJ169" s="502"/>
      <c r="AK169" s="502"/>
      <c r="AL169" s="502"/>
      <c r="AM169" s="502"/>
      <c r="AN169" s="511">
        <v>0</v>
      </c>
      <c r="AO169" s="511">
        <v>0</v>
      </c>
      <c r="AP169" s="502">
        <v>0</v>
      </c>
      <c r="AQ169" s="502">
        <v>0</v>
      </c>
      <c r="AR169" s="502">
        <v>0</v>
      </c>
      <c r="AS169" s="502">
        <v>0</v>
      </c>
      <c r="AT169" s="502">
        <v>0</v>
      </c>
      <c r="AU169" s="502">
        <v>0</v>
      </c>
      <c r="AV169" s="502">
        <v>0</v>
      </c>
      <c r="AW169" s="502">
        <v>0</v>
      </c>
      <c r="AX169" s="503">
        <f t="shared" si="6"/>
        <v>0</v>
      </c>
      <c r="AY169" s="503">
        <f t="shared" si="7"/>
        <v>0</v>
      </c>
      <c r="AZ169" s="503">
        <f t="shared" si="8"/>
        <v>0</v>
      </c>
      <c r="BA169" s="507"/>
      <c r="BD169" s="477"/>
    </row>
    <row r="170" spans="2:56" s="475" customFormat="1" x14ac:dyDescent="0.2">
      <c r="B170" s="543"/>
      <c r="C170" s="544"/>
      <c r="D170" s="545"/>
      <c r="E170" s="546"/>
      <c r="F170" s="545"/>
      <c r="H170" s="532" t="s">
        <v>756</v>
      </c>
      <c r="I170" s="541">
        <v>43413.964120370372</v>
      </c>
      <c r="J170" s="532" t="s">
        <v>1</v>
      </c>
      <c r="K170" s="542">
        <v>1</v>
      </c>
      <c r="L170" s="512"/>
      <c r="M170" s="477"/>
      <c r="N170" s="509" t="s">
        <v>7</v>
      </c>
      <c r="O170" s="509">
        <v>245</v>
      </c>
      <c r="P170" s="501" t="s">
        <v>148</v>
      </c>
      <c r="Q170" s="502">
        <v>0</v>
      </c>
      <c r="R170" s="502"/>
      <c r="S170" s="502"/>
      <c r="T170" s="502">
        <v>0</v>
      </c>
      <c r="U170" s="502"/>
      <c r="V170" s="502"/>
      <c r="W170" s="511">
        <v>0</v>
      </c>
      <c r="X170" s="502">
        <v>0</v>
      </c>
      <c r="Y170" s="502">
        <v>0</v>
      </c>
      <c r="Z170" s="502">
        <v>0</v>
      </c>
      <c r="AA170" s="502">
        <v>0</v>
      </c>
      <c r="AB170" s="502">
        <v>0</v>
      </c>
      <c r="AC170" s="502">
        <v>0</v>
      </c>
      <c r="AD170" s="502">
        <v>0</v>
      </c>
      <c r="AE170" s="502">
        <v>0</v>
      </c>
      <c r="AF170" s="502">
        <v>0</v>
      </c>
      <c r="AG170" s="502">
        <v>0</v>
      </c>
      <c r="AH170" s="502">
        <v>0</v>
      </c>
      <c r="AI170" s="502">
        <v>0</v>
      </c>
      <c r="AJ170" s="502"/>
      <c r="AK170" s="502"/>
      <c r="AL170" s="502"/>
      <c r="AM170" s="502"/>
      <c r="AN170" s="511">
        <v>0</v>
      </c>
      <c r="AO170" s="511">
        <v>0</v>
      </c>
      <c r="AP170" s="502">
        <v>0</v>
      </c>
      <c r="AQ170" s="502">
        <v>0</v>
      </c>
      <c r="AR170" s="502">
        <v>0</v>
      </c>
      <c r="AS170" s="502">
        <v>0</v>
      </c>
      <c r="AT170" s="502">
        <v>0</v>
      </c>
      <c r="AU170" s="502">
        <v>0</v>
      </c>
      <c r="AV170" s="502">
        <v>0</v>
      </c>
      <c r="AW170" s="502">
        <v>0</v>
      </c>
      <c r="AX170" s="503">
        <f t="shared" si="6"/>
        <v>0</v>
      </c>
      <c r="AY170" s="503">
        <f t="shared" si="7"/>
        <v>0</v>
      </c>
      <c r="AZ170" s="503">
        <f t="shared" si="8"/>
        <v>0</v>
      </c>
      <c r="BA170" s="507"/>
      <c r="BD170" s="477"/>
    </row>
    <row r="171" spans="2:56" s="475" customFormat="1" x14ac:dyDescent="0.2">
      <c r="B171" s="543"/>
      <c r="C171" s="544"/>
      <c r="D171" s="545"/>
      <c r="E171" s="546"/>
      <c r="F171" s="545"/>
      <c r="H171" s="532" t="s">
        <v>757</v>
      </c>
      <c r="I171" s="541">
        <v>43416.906134259261</v>
      </c>
      <c r="J171" s="532" t="s">
        <v>2</v>
      </c>
      <c r="K171" s="542">
        <v>1</v>
      </c>
      <c r="L171" s="512"/>
      <c r="M171" s="477"/>
      <c r="N171" s="509" t="s">
        <v>54</v>
      </c>
      <c r="O171" s="509">
        <v>249</v>
      </c>
      <c r="P171" s="501" t="s">
        <v>167</v>
      </c>
      <c r="Q171" s="502">
        <v>0</v>
      </c>
      <c r="R171" s="502"/>
      <c r="S171" s="502"/>
      <c r="T171" s="502">
        <v>0</v>
      </c>
      <c r="U171" s="502"/>
      <c r="V171" s="502"/>
      <c r="W171" s="511">
        <v>0</v>
      </c>
      <c r="X171" s="502">
        <v>0</v>
      </c>
      <c r="Y171" s="502">
        <v>0</v>
      </c>
      <c r="Z171" s="502">
        <v>0</v>
      </c>
      <c r="AA171" s="502">
        <v>0</v>
      </c>
      <c r="AB171" s="502">
        <v>0</v>
      </c>
      <c r="AC171" s="502">
        <v>0</v>
      </c>
      <c r="AD171" s="502">
        <v>0</v>
      </c>
      <c r="AE171" s="502">
        <v>0</v>
      </c>
      <c r="AF171" s="502">
        <v>0</v>
      </c>
      <c r="AG171" s="502">
        <v>0</v>
      </c>
      <c r="AH171" s="502">
        <v>0</v>
      </c>
      <c r="AI171" s="502">
        <v>0</v>
      </c>
      <c r="AJ171" s="502"/>
      <c r="AK171" s="502"/>
      <c r="AL171" s="502"/>
      <c r="AM171" s="502"/>
      <c r="AN171" s="511">
        <v>0</v>
      </c>
      <c r="AO171" s="511">
        <v>0</v>
      </c>
      <c r="AP171" s="502">
        <v>0</v>
      </c>
      <c r="AQ171" s="502">
        <v>0</v>
      </c>
      <c r="AR171" s="502">
        <v>0</v>
      </c>
      <c r="AS171" s="502">
        <v>0</v>
      </c>
      <c r="AT171" s="502">
        <v>0</v>
      </c>
      <c r="AU171" s="502">
        <v>0</v>
      </c>
      <c r="AV171" s="502">
        <v>0</v>
      </c>
      <c r="AW171" s="502">
        <v>0</v>
      </c>
      <c r="AX171" s="503">
        <f t="shared" si="6"/>
        <v>0</v>
      </c>
      <c r="AY171" s="503">
        <f t="shared" si="7"/>
        <v>0</v>
      </c>
      <c r="AZ171" s="503">
        <f t="shared" si="8"/>
        <v>0</v>
      </c>
      <c r="BA171" s="507"/>
      <c r="BD171" s="477"/>
    </row>
    <row r="172" spans="2:56" s="475" customFormat="1" x14ac:dyDescent="0.2">
      <c r="B172" s="543"/>
      <c r="C172" s="547"/>
      <c r="D172" s="545"/>
      <c r="E172" s="546"/>
      <c r="F172" s="545"/>
      <c r="H172" s="532" t="s">
        <v>629</v>
      </c>
      <c r="I172" s="541">
        <v>43418.718530092592</v>
      </c>
      <c r="J172" s="532" t="s">
        <v>2</v>
      </c>
      <c r="K172" s="542">
        <v>1</v>
      </c>
      <c r="L172" s="512"/>
      <c r="M172" s="477"/>
      <c r="N172" s="509" t="s">
        <v>109</v>
      </c>
      <c r="O172" s="509">
        <v>116</v>
      </c>
      <c r="P172" s="501" t="s">
        <v>178</v>
      </c>
      <c r="Q172" s="502">
        <v>0</v>
      </c>
      <c r="R172" s="502"/>
      <c r="S172" s="502"/>
      <c r="T172" s="502">
        <v>0</v>
      </c>
      <c r="U172" s="502"/>
      <c r="V172" s="502"/>
      <c r="W172" s="511">
        <v>0</v>
      </c>
      <c r="X172" s="502">
        <v>0</v>
      </c>
      <c r="Y172" s="502">
        <v>0</v>
      </c>
      <c r="Z172" s="502">
        <v>0</v>
      </c>
      <c r="AA172" s="502">
        <v>0</v>
      </c>
      <c r="AB172" s="502">
        <v>0</v>
      </c>
      <c r="AC172" s="502">
        <v>0</v>
      </c>
      <c r="AD172" s="502">
        <v>0</v>
      </c>
      <c r="AE172" s="502">
        <v>0</v>
      </c>
      <c r="AF172" s="502">
        <v>0</v>
      </c>
      <c r="AG172" s="502">
        <v>0</v>
      </c>
      <c r="AH172" s="502">
        <v>0</v>
      </c>
      <c r="AI172" s="502">
        <v>0</v>
      </c>
      <c r="AJ172" s="502"/>
      <c r="AK172" s="502"/>
      <c r="AL172" s="502"/>
      <c r="AM172" s="502"/>
      <c r="AN172" s="511">
        <v>0</v>
      </c>
      <c r="AO172" s="511">
        <v>0</v>
      </c>
      <c r="AP172" s="502">
        <v>0</v>
      </c>
      <c r="AQ172" s="502">
        <v>0</v>
      </c>
      <c r="AR172" s="502">
        <v>0</v>
      </c>
      <c r="AS172" s="502">
        <v>0</v>
      </c>
      <c r="AT172" s="502">
        <v>0</v>
      </c>
      <c r="AU172" s="502">
        <v>0</v>
      </c>
      <c r="AV172" s="502">
        <v>0</v>
      </c>
      <c r="AW172" s="502">
        <v>0</v>
      </c>
      <c r="AX172" s="503">
        <f t="shared" si="6"/>
        <v>0</v>
      </c>
      <c r="AY172" s="503">
        <f t="shared" si="7"/>
        <v>0</v>
      </c>
      <c r="AZ172" s="503">
        <f t="shared" si="8"/>
        <v>0</v>
      </c>
      <c r="BA172" s="507"/>
      <c r="BD172" s="477"/>
    </row>
    <row r="173" spans="2:56" s="475" customFormat="1" x14ac:dyDescent="0.2">
      <c r="B173" s="543"/>
      <c r="C173" s="544"/>
      <c r="D173" s="545"/>
      <c r="E173" s="546"/>
      <c r="F173" s="545"/>
      <c r="H173" s="532" t="s">
        <v>380</v>
      </c>
      <c r="I173" s="541">
        <v>43419.947615740741</v>
      </c>
      <c r="J173" s="532" t="s">
        <v>1</v>
      </c>
      <c r="K173" s="542">
        <v>1</v>
      </c>
      <c r="L173" s="512"/>
      <c r="M173" s="477"/>
      <c r="N173" s="499" t="s">
        <v>113</v>
      </c>
      <c r="O173" s="500">
        <v>119</v>
      </c>
      <c r="P173" s="501" t="s">
        <v>114</v>
      </c>
      <c r="Q173" s="502">
        <v>0</v>
      </c>
      <c r="R173" s="502"/>
      <c r="S173" s="502"/>
      <c r="T173" s="502">
        <v>0</v>
      </c>
      <c r="U173" s="502"/>
      <c r="V173" s="502"/>
      <c r="W173" s="511">
        <v>0</v>
      </c>
      <c r="X173" s="502">
        <v>0</v>
      </c>
      <c r="Y173" s="502">
        <v>0</v>
      </c>
      <c r="Z173" s="502">
        <v>0</v>
      </c>
      <c r="AA173" s="502">
        <v>0</v>
      </c>
      <c r="AB173" s="502">
        <v>0</v>
      </c>
      <c r="AC173" s="502">
        <v>0</v>
      </c>
      <c r="AD173" s="502">
        <v>0</v>
      </c>
      <c r="AE173" s="502">
        <v>0</v>
      </c>
      <c r="AF173" s="502">
        <v>0</v>
      </c>
      <c r="AG173" s="502">
        <v>0</v>
      </c>
      <c r="AH173" s="502">
        <v>0</v>
      </c>
      <c r="AI173" s="502">
        <v>0</v>
      </c>
      <c r="AJ173" s="502"/>
      <c r="AK173" s="502"/>
      <c r="AL173" s="502"/>
      <c r="AM173" s="502"/>
      <c r="AN173" s="511">
        <v>0</v>
      </c>
      <c r="AO173" s="511">
        <v>0</v>
      </c>
      <c r="AP173" s="502">
        <v>0</v>
      </c>
      <c r="AQ173" s="502">
        <v>0</v>
      </c>
      <c r="AR173" s="502">
        <v>0</v>
      </c>
      <c r="AS173" s="502">
        <v>0</v>
      </c>
      <c r="AT173" s="502">
        <v>0</v>
      </c>
      <c r="AU173" s="502">
        <v>0</v>
      </c>
      <c r="AV173" s="502">
        <v>0</v>
      </c>
      <c r="AW173" s="502">
        <v>0</v>
      </c>
      <c r="AX173" s="503">
        <f t="shared" si="6"/>
        <v>0</v>
      </c>
      <c r="AY173" s="503">
        <f t="shared" si="7"/>
        <v>0</v>
      </c>
      <c r="AZ173" s="503">
        <f t="shared" si="8"/>
        <v>0</v>
      </c>
      <c r="BA173" s="507"/>
      <c r="BD173" s="477"/>
    </row>
    <row r="174" spans="2:56" s="475" customFormat="1" x14ac:dyDescent="0.2">
      <c r="B174" s="543"/>
      <c r="C174" s="544"/>
      <c r="D174" s="545"/>
      <c r="E174" s="546"/>
      <c r="F174" s="545"/>
      <c r="H174" s="532"/>
      <c r="I174" s="541">
        <v>43429.850034722222</v>
      </c>
      <c r="J174" s="532" t="s">
        <v>1</v>
      </c>
      <c r="K174" s="542">
        <v>1</v>
      </c>
      <c r="L174" s="512"/>
      <c r="M174" s="477"/>
      <c r="N174" s="499" t="s">
        <v>71</v>
      </c>
      <c r="O174" s="500">
        <v>125</v>
      </c>
      <c r="P174" s="501" t="s">
        <v>111</v>
      </c>
      <c r="Q174" s="502">
        <v>0</v>
      </c>
      <c r="R174" s="502"/>
      <c r="S174" s="502"/>
      <c r="T174" s="502">
        <v>0</v>
      </c>
      <c r="U174" s="502"/>
      <c r="V174" s="502"/>
      <c r="W174" s="511">
        <v>0</v>
      </c>
      <c r="X174" s="502">
        <v>0</v>
      </c>
      <c r="Y174" s="502">
        <v>0</v>
      </c>
      <c r="Z174" s="502">
        <v>0</v>
      </c>
      <c r="AA174" s="502">
        <v>0</v>
      </c>
      <c r="AB174" s="502">
        <v>0</v>
      </c>
      <c r="AC174" s="502">
        <v>0</v>
      </c>
      <c r="AD174" s="502">
        <v>0</v>
      </c>
      <c r="AE174" s="502">
        <v>0</v>
      </c>
      <c r="AF174" s="502">
        <v>0</v>
      </c>
      <c r="AG174" s="502">
        <v>0</v>
      </c>
      <c r="AH174" s="502">
        <v>0</v>
      </c>
      <c r="AI174" s="502">
        <v>0</v>
      </c>
      <c r="AJ174" s="502"/>
      <c r="AK174" s="502"/>
      <c r="AL174" s="502"/>
      <c r="AM174" s="502"/>
      <c r="AN174" s="511">
        <v>0</v>
      </c>
      <c r="AO174" s="511">
        <v>0</v>
      </c>
      <c r="AP174" s="502">
        <v>0</v>
      </c>
      <c r="AQ174" s="502">
        <v>0</v>
      </c>
      <c r="AR174" s="502">
        <v>0</v>
      </c>
      <c r="AS174" s="502">
        <v>0</v>
      </c>
      <c r="AT174" s="502">
        <v>0</v>
      </c>
      <c r="AU174" s="502">
        <v>0</v>
      </c>
      <c r="AV174" s="502">
        <v>0</v>
      </c>
      <c r="AW174" s="502">
        <v>0</v>
      </c>
      <c r="AX174" s="503">
        <f t="shared" si="6"/>
        <v>0</v>
      </c>
      <c r="AY174" s="503">
        <f t="shared" si="7"/>
        <v>0</v>
      </c>
      <c r="AZ174" s="503">
        <f t="shared" si="8"/>
        <v>0</v>
      </c>
      <c r="BA174" s="507"/>
      <c r="BD174" s="477"/>
    </row>
    <row r="175" spans="2:56" s="475" customFormat="1" x14ac:dyDescent="0.2">
      <c r="B175" s="543"/>
      <c r="C175" s="544"/>
      <c r="D175" s="545"/>
      <c r="E175" s="546"/>
      <c r="F175" s="545"/>
      <c r="H175" s="532" t="s">
        <v>758</v>
      </c>
      <c r="I175" s="541">
        <v>43420.749606481484</v>
      </c>
      <c r="J175" s="532" t="s">
        <v>1</v>
      </c>
      <c r="K175" s="542">
        <v>1</v>
      </c>
      <c r="L175" s="512"/>
      <c r="M175" s="477"/>
      <c r="N175" s="499" t="s">
        <v>75</v>
      </c>
      <c r="O175" s="500">
        <v>129</v>
      </c>
      <c r="P175" s="501" t="s">
        <v>76</v>
      </c>
      <c r="Q175" s="502">
        <v>0</v>
      </c>
      <c r="R175" s="502"/>
      <c r="S175" s="502"/>
      <c r="T175" s="502">
        <v>0</v>
      </c>
      <c r="U175" s="502"/>
      <c r="V175" s="502"/>
      <c r="W175" s="511">
        <v>0</v>
      </c>
      <c r="X175" s="502">
        <v>0</v>
      </c>
      <c r="Y175" s="502">
        <v>0</v>
      </c>
      <c r="Z175" s="502">
        <v>0</v>
      </c>
      <c r="AA175" s="502">
        <v>0</v>
      </c>
      <c r="AB175" s="502">
        <v>0</v>
      </c>
      <c r="AC175" s="502">
        <v>0</v>
      </c>
      <c r="AD175" s="502">
        <v>0</v>
      </c>
      <c r="AE175" s="502">
        <v>0</v>
      </c>
      <c r="AF175" s="502">
        <v>0</v>
      </c>
      <c r="AG175" s="502">
        <v>0</v>
      </c>
      <c r="AH175" s="502">
        <v>0</v>
      </c>
      <c r="AI175" s="502">
        <v>0</v>
      </c>
      <c r="AJ175" s="502"/>
      <c r="AK175" s="502"/>
      <c r="AL175" s="502"/>
      <c r="AM175" s="502"/>
      <c r="AN175" s="511">
        <v>0</v>
      </c>
      <c r="AO175" s="511">
        <v>0</v>
      </c>
      <c r="AP175" s="502">
        <v>0</v>
      </c>
      <c r="AQ175" s="502">
        <v>0</v>
      </c>
      <c r="AR175" s="502">
        <v>0</v>
      </c>
      <c r="AS175" s="502">
        <v>0</v>
      </c>
      <c r="AT175" s="502">
        <v>0</v>
      </c>
      <c r="AU175" s="502">
        <v>0</v>
      </c>
      <c r="AV175" s="502">
        <v>0</v>
      </c>
      <c r="AW175" s="502">
        <v>0</v>
      </c>
      <c r="AX175" s="503">
        <f t="shared" si="6"/>
        <v>0</v>
      </c>
      <c r="AY175" s="503">
        <f t="shared" si="7"/>
        <v>0</v>
      </c>
      <c r="AZ175" s="503">
        <f t="shared" si="8"/>
        <v>0</v>
      </c>
      <c r="BA175" s="507"/>
      <c r="BD175" s="477"/>
    </row>
    <row r="176" spans="2:56" s="475" customFormat="1" x14ac:dyDescent="0.2">
      <c r="B176" s="543"/>
      <c r="C176" s="547"/>
      <c r="D176" s="545"/>
      <c r="E176" s="546"/>
      <c r="F176" s="545"/>
      <c r="H176" s="532" t="s">
        <v>712</v>
      </c>
      <c r="I176" s="541">
        <v>43421.05265046296</v>
      </c>
      <c r="J176" s="532" t="s">
        <v>2</v>
      </c>
      <c r="K176" s="542">
        <v>1</v>
      </c>
      <c r="L176" s="512"/>
      <c r="M176" s="477"/>
      <c r="N176" s="499" t="s">
        <v>17</v>
      </c>
      <c r="O176" s="500">
        <v>185</v>
      </c>
      <c r="P176" s="501" t="s">
        <v>18</v>
      </c>
      <c r="Q176" s="502">
        <v>0</v>
      </c>
      <c r="R176" s="502"/>
      <c r="S176" s="502"/>
      <c r="T176" s="502">
        <v>0</v>
      </c>
      <c r="U176" s="502"/>
      <c r="V176" s="502"/>
      <c r="W176" s="511">
        <v>0</v>
      </c>
      <c r="X176" s="502">
        <v>0</v>
      </c>
      <c r="Y176" s="502">
        <v>0</v>
      </c>
      <c r="Z176" s="502">
        <v>1</v>
      </c>
      <c r="AA176" s="502">
        <v>0</v>
      </c>
      <c r="AB176" s="502">
        <v>0</v>
      </c>
      <c r="AC176" s="502">
        <v>0</v>
      </c>
      <c r="AD176" s="502">
        <v>0</v>
      </c>
      <c r="AE176" s="502">
        <v>0</v>
      </c>
      <c r="AF176" s="502">
        <v>0</v>
      </c>
      <c r="AG176" s="502">
        <v>0</v>
      </c>
      <c r="AH176" s="502">
        <v>0</v>
      </c>
      <c r="AI176" s="502">
        <v>0</v>
      </c>
      <c r="AJ176" s="502"/>
      <c r="AK176" s="502"/>
      <c r="AL176" s="502"/>
      <c r="AM176" s="502"/>
      <c r="AN176" s="511">
        <v>0</v>
      </c>
      <c r="AO176" s="511">
        <v>0</v>
      </c>
      <c r="AP176" s="502">
        <v>0</v>
      </c>
      <c r="AQ176" s="502">
        <v>0</v>
      </c>
      <c r="AR176" s="502">
        <v>0</v>
      </c>
      <c r="AS176" s="502">
        <v>0</v>
      </c>
      <c r="AT176" s="502">
        <v>1</v>
      </c>
      <c r="AU176" s="502">
        <v>0</v>
      </c>
      <c r="AV176" s="502">
        <v>0</v>
      </c>
      <c r="AW176" s="502">
        <v>0</v>
      </c>
      <c r="AX176" s="503">
        <f t="shared" si="6"/>
        <v>1</v>
      </c>
      <c r="AY176" s="503">
        <f t="shared" si="7"/>
        <v>1</v>
      </c>
      <c r="AZ176" s="503">
        <f t="shared" si="8"/>
        <v>0</v>
      </c>
      <c r="BA176" s="507"/>
      <c r="BD176" s="477"/>
    </row>
    <row r="177" spans="2:56" s="475" customFormat="1" x14ac:dyDescent="0.2">
      <c r="B177" s="520"/>
      <c r="C177" s="520"/>
      <c r="D177" s="520"/>
      <c r="E177" s="520"/>
      <c r="F177" s="520"/>
      <c r="H177" s="532"/>
      <c r="I177" s="541">
        <v>43421.06585648148</v>
      </c>
      <c r="J177" s="532" t="s">
        <v>1</v>
      </c>
      <c r="K177" s="542">
        <v>1</v>
      </c>
      <c r="L177" s="512"/>
      <c r="M177" s="477"/>
      <c r="N177" s="499" t="s">
        <v>7</v>
      </c>
      <c r="O177" s="500">
        <v>307</v>
      </c>
      <c r="P177" s="501" t="s">
        <v>8</v>
      </c>
      <c r="Q177" s="502">
        <v>0</v>
      </c>
      <c r="R177" s="502"/>
      <c r="S177" s="502"/>
      <c r="T177" s="502">
        <v>0</v>
      </c>
      <c r="U177" s="502"/>
      <c r="V177" s="502"/>
      <c r="W177" s="511">
        <v>0</v>
      </c>
      <c r="X177" s="502">
        <v>0</v>
      </c>
      <c r="Y177" s="502">
        <v>0</v>
      </c>
      <c r="Z177" s="502">
        <v>0</v>
      </c>
      <c r="AA177" s="502">
        <v>0</v>
      </c>
      <c r="AB177" s="502">
        <v>0</v>
      </c>
      <c r="AC177" s="502">
        <v>0</v>
      </c>
      <c r="AD177" s="502">
        <v>0</v>
      </c>
      <c r="AE177" s="502">
        <v>0</v>
      </c>
      <c r="AF177" s="502">
        <v>0</v>
      </c>
      <c r="AG177" s="502">
        <v>0</v>
      </c>
      <c r="AH177" s="502">
        <v>0</v>
      </c>
      <c r="AI177" s="502">
        <v>0</v>
      </c>
      <c r="AJ177" s="502"/>
      <c r="AK177" s="502"/>
      <c r="AL177" s="502"/>
      <c r="AM177" s="502"/>
      <c r="AN177" s="511">
        <v>0</v>
      </c>
      <c r="AO177" s="511">
        <v>0</v>
      </c>
      <c r="AP177" s="502">
        <v>0</v>
      </c>
      <c r="AQ177" s="502">
        <v>0</v>
      </c>
      <c r="AR177" s="502">
        <v>0</v>
      </c>
      <c r="AS177" s="502">
        <v>0</v>
      </c>
      <c r="AT177" s="502">
        <v>0</v>
      </c>
      <c r="AU177" s="502">
        <v>0</v>
      </c>
      <c r="AV177" s="502">
        <v>0</v>
      </c>
      <c r="AW177" s="502">
        <v>0</v>
      </c>
      <c r="AX177" s="503">
        <f t="shared" si="6"/>
        <v>0</v>
      </c>
      <c r="AY177" s="503">
        <f t="shared" si="7"/>
        <v>0</v>
      </c>
      <c r="AZ177" s="503">
        <f t="shared" si="8"/>
        <v>0</v>
      </c>
      <c r="BA177" s="507"/>
      <c r="BD177" s="477"/>
    </row>
    <row r="178" spans="2:56" s="475" customFormat="1" x14ac:dyDescent="0.2">
      <c r="B178" s="515"/>
      <c r="C178" s="515"/>
      <c r="D178" s="515"/>
      <c r="E178" s="515"/>
      <c r="F178" s="515"/>
      <c r="H178" s="532"/>
      <c r="I178" s="541">
        <v>43429.930775462963</v>
      </c>
      <c r="J178" s="532" t="s">
        <v>1</v>
      </c>
      <c r="K178" s="542">
        <v>1</v>
      </c>
      <c r="L178" s="512"/>
      <c r="M178" s="477"/>
      <c r="N178" s="509" t="s">
        <v>260</v>
      </c>
      <c r="O178" s="509">
        <v>450</v>
      </c>
      <c r="P178" s="509" t="s">
        <v>261</v>
      </c>
      <c r="Q178" s="502">
        <v>0</v>
      </c>
      <c r="R178" s="502"/>
      <c r="S178" s="502"/>
      <c r="T178" s="502">
        <v>0</v>
      </c>
      <c r="U178" s="502"/>
      <c r="V178" s="502"/>
      <c r="W178" s="511">
        <v>0</v>
      </c>
      <c r="X178" s="502">
        <v>0</v>
      </c>
      <c r="Y178" s="502">
        <v>0</v>
      </c>
      <c r="Z178" s="502">
        <v>0</v>
      </c>
      <c r="AA178" s="502">
        <v>0</v>
      </c>
      <c r="AB178" s="502">
        <v>0</v>
      </c>
      <c r="AC178" s="502">
        <v>0</v>
      </c>
      <c r="AD178" s="502">
        <v>0</v>
      </c>
      <c r="AE178" s="502">
        <v>0</v>
      </c>
      <c r="AF178" s="502">
        <v>0</v>
      </c>
      <c r="AG178" s="502">
        <v>0</v>
      </c>
      <c r="AH178" s="502">
        <v>0</v>
      </c>
      <c r="AI178" s="502">
        <v>0</v>
      </c>
      <c r="AJ178" s="502"/>
      <c r="AK178" s="502"/>
      <c r="AL178" s="502"/>
      <c r="AM178" s="502"/>
      <c r="AN178" s="511">
        <v>0</v>
      </c>
      <c r="AO178" s="511">
        <v>0</v>
      </c>
      <c r="AP178" s="502">
        <v>0</v>
      </c>
      <c r="AQ178" s="502">
        <v>0</v>
      </c>
      <c r="AR178" s="502">
        <v>0</v>
      </c>
      <c r="AS178" s="502">
        <v>0</v>
      </c>
      <c r="AT178" s="502">
        <v>0</v>
      </c>
      <c r="AU178" s="502">
        <v>0</v>
      </c>
      <c r="AV178" s="502">
        <v>0</v>
      </c>
      <c r="AW178" s="502">
        <v>0</v>
      </c>
      <c r="AX178" s="503">
        <f t="shared" si="6"/>
        <v>0</v>
      </c>
      <c r="AY178" s="503">
        <f t="shared" si="7"/>
        <v>0</v>
      </c>
      <c r="AZ178" s="503">
        <f t="shared" si="8"/>
        <v>0</v>
      </c>
      <c r="BA178" s="507"/>
      <c r="BD178" s="477"/>
    </row>
    <row r="179" spans="2:56" s="475" customFormat="1" x14ac:dyDescent="0.2">
      <c r="B179" s="515"/>
      <c r="C179" s="515"/>
      <c r="D179" s="515"/>
      <c r="E179" s="515"/>
      <c r="F179" s="515"/>
      <c r="H179" s="532" t="s">
        <v>759</v>
      </c>
      <c r="I179" s="541">
        <v>43421.543113425927</v>
      </c>
      <c r="J179" s="532" t="s">
        <v>1</v>
      </c>
      <c r="K179" s="542">
        <v>1</v>
      </c>
      <c r="L179" s="512"/>
      <c r="M179" s="477"/>
      <c r="N179" s="499" t="s">
        <v>116</v>
      </c>
      <c r="O179" s="500">
        <v>118</v>
      </c>
      <c r="P179" s="501" t="s">
        <v>117</v>
      </c>
      <c r="Q179" s="502">
        <v>0</v>
      </c>
      <c r="R179" s="502"/>
      <c r="S179" s="502"/>
      <c r="T179" s="502">
        <v>0</v>
      </c>
      <c r="U179" s="502"/>
      <c r="V179" s="502"/>
      <c r="W179" s="511">
        <v>0</v>
      </c>
      <c r="X179" s="502">
        <v>0</v>
      </c>
      <c r="Y179" s="502">
        <v>0</v>
      </c>
      <c r="Z179" s="502">
        <v>0</v>
      </c>
      <c r="AA179" s="502">
        <v>0</v>
      </c>
      <c r="AB179" s="502">
        <v>0</v>
      </c>
      <c r="AC179" s="502">
        <v>0</v>
      </c>
      <c r="AD179" s="502">
        <v>0</v>
      </c>
      <c r="AE179" s="502">
        <v>0</v>
      </c>
      <c r="AF179" s="502">
        <v>0</v>
      </c>
      <c r="AG179" s="502">
        <v>0</v>
      </c>
      <c r="AH179" s="502">
        <v>0</v>
      </c>
      <c r="AI179" s="502">
        <v>0</v>
      </c>
      <c r="AJ179" s="502"/>
      <c r="AK179" s="502"/>
      <c r="AL179" s="502"/>
      <c r="AM179" s="502"/>
      <c r="AN179" s="511">
        <v>0</v>
      </c>
      <c r="AO179" s="511">
        <v>0</v>
      </c>
      <c r="AP179" s="502">
        <v>0</v>
      </c>
      <c r="AQ179" s="502">
        <v>0</v>
      </c>
      <c r="AR179" s="502">
        <v>0</v>
      </c>
      <c r="AS179" s="502">
        <v>0</v>
      </c>
      <c r="AT179" s="502">
        <v>0</v>
      </c>
      <c r="AU179" s="502">
        <v>0</v>
      </c>
      <c r="AV179" s="502">
        <v>0</v>
      </c>
      <c r="AW179" s="502">
        <v>0</v>
      </c>
      <c r="AX179" s="503">
        <f t="shared" si="6"/>
        <v>0</v>
      </c>
      <c r="AY179" s="503">
        <f t="shared" si="7"/>
        <v>0</v>
      </c>
      <c r="AZ179" s="503">
        <f t="shared" si="8"/>
        <v>0</v>
      </c>
      <c r="BA179" s="507"/>
      <c r="BD179" s="477"/>
    </row>
    <row r="180" spans="2:56" s="475" customFormat="1" x14ac:dyDescent="0.2">
      <c r="B180" s="515"/>
      <c r="C180" s="515"/>
      <c r="D180" s="515"/>
      <c r="E180" s="515"/>
      <c r="F180" s="515"/>
      <c r="H180" s="532" t="s">
        <v>372</v>
      </c>
      <c r="I180" s="541">
        <v>43426.802569444444</v>
      </c>
      <c r="J180" s="532" t="s">
        <v>1</v>
      </c>
      <c r="K180" s="542">
        <v>1</v>
      </c>
      <c r="L180" s="512"/>
      <c r="M180" s="477"/>
      <c r="N180" s="509" t="s">
        <v>124</v>
      </c>
      <c r="O180" s="509">
        <v>124</v>
      </c>
      <c r="P180" s="501" t="s">
        <v>125</v>
      </c>
      <c r="Q180" s="502">
        <v>0</v>
      </c>
      <c r="R180" s="502"/>
      <c r="S180" s="502"/>
      <c r="T180" s="502">
        <v>0</v>
      </c>
      <c r="U180" s="502"/>
      <c r="V180" s="502"/>
      <c r="W180" s="511">
        <v>0</v>
      </c>
      <c r="X180" s="502">
        <v>0</v>
      </c>
      <c r="Y180" s="502">
        <v>0</v>
      </c>
      <c r="Z180" s="502">
        <v>0</v>
      </c>
      <c r="AA180" s="502">
        <v>0</v>
      </c>
      <c r="AB180" s="502">
        <v>0</v>
      </c>
      <c r="AC180" s="502">
        <v>0</v>
      </c>
      <c r="AD180" s="502">
        <v>0</v>
      </c>
      <c r="AE180" s="502">
        <v>0</v>
      </c>
      <c r="AF180" s="502">
        <v>0</v>
      </c>
      <c r="AG180" s="502">
        <v>0</v>
      </c>
      <c r="AH180" s="502">
        <v>0</v>
      </c>
      <c r="AI180" s="502">
        <v>0</v>
      </c>
      <c r="AJ180" s="502"/>
      <c r="AK180" s="502"/>
      <c r="AL180" s="502"/>
      <c r="AM180" s="502"/>
      <c r="AN180" s="511">
        <v>0</v>
      </c>
      <c r="AO180" s="511">
        <v>0</v>
      </c>
      <c r="AP180" s="502">
        <v>0</v>
      </c>
      <c r="AQ180" s="502">
        <v>0</v>
      </c>
      <c r="AR180" s="502">
        <v>0</v>
      </c>
      <c r="AS180" s="502">
        <v>0</v>
      </c>
      <c r="AT180" s="502">
        <v>0</v>
      </c>
      <c r="AU180" s="502">
        <v>0</v>
      </c>
      <c r="AV180" s="502">
        <v>0</v>
      </c>
      <c r="AW180" s="502">
        <v>0</v>
      </c>
      <c r="AX180" s="503">
        <f t="shared" si="6"/>
        <v>0</v>
      </c>
      <c r="AY180" s="503">
        <f t="shared" si="7"/>
        <v>0</v>
      </c>
      <c r="AZ180" s="503">
        <f t="shared" si="8"/>
        <v>0</v>
      </c>
      <c r="BA180" s="507"/>
      <c r="BD180" s="477"/>
    </row>
    <row r="181" spans="2:56" s="475" customFormat="1" x14ac:dyDescent="0.2">
      <c r="B181" s="515"/>
      <c r="C181" s="515"/>
      <c r="D181" s="515"/>
      <c r="E181" s="515"/>
      <c r="F181" s="515"/>
      <c r="H181" s="532"/>
      <c r="I181" s="541">
        <v>43426.803194444445</v>
      </c>
      <c r="J181" s="532" t="s">
        <v>2</v>
      </c>
      <c r="K181" s="542">
        <v>1</v>
      </c>
      <c r="L181" s="512"/>
      <c r="M181" s="477"/>
      <c r="N181" s="499" t="s">
        <v>99</v>
      </c>
      <c r="O181" s="500">
        <v>130</v>
      </c>
      <c r="P181" s="509" t="s">
        <v>100</v>
      </c>
      <c r="Q181" s="502">
        <v>0</v>
      </c>
      <c r="R181" s="502"/>
      <c r="S181" s="502"/>
      <c r="T181" s="502">
        <v>0</v>
      </c>
      <c r="U181" s="502"/>
      <c r="V181" s="502"/>
      <c r="W181" s="511">
        <v>0</v>
      </c>
      <c r="X181" s="502">
        <v>0</v>
      </c>
      <c r="Y181" s="502">
        <v>0</v>
      </c>
      <c r="Z181" s="502">
        <v>0</v>
      </c>
      <c r="AA181" s="502">
        <v>0</v>
      </c>
      <c r="AB181" s="502">
        <v>0</v>
      </c>
      <c r="AC181" s="502">
        <v>0</v>
      </c>
      <c r="AD181" s="502">
        <v>0</v>
      </c>
      <c r="AE181" s="502">
        <v>0</v>
      </c>
      <c r="AF181" s="502">
        <v>0</v>
      </c>
      <c r="AG181" s="502">
        <v>0</v>
      </c>
      <c r="AH181" s="502">
        <v>0</v>
      </c>
      <c r="AI181" s="502">
        <v>0</v>
      </c>
      <c r="AJ181" s="502"/>
      <c r="AK181" s="502"/>
      <c r="AL181" s="502"/>
      <c r="AM181" s="502"/>
      <c r="AN181" s="511">
        <v>0</v>
      </c>
      <c r="AO181" s="511">
        <v>0</v>
      </c>
      <c r="AP181" s="502">
        <v>0</v>
      </c>
      <c r="AQ181" s="502">
        <v>0</v>
      </c>
      <c r="AR181" s="502">
        <v>0</v>
      </c>
      <c r="AS181" s="502">
        <v>0</v>
      </c>
      <c r="AT181" s="502">
        <v>0</v>
      </c>
      <c r="AU181" s="502">
        <v>0</v>
      </c>
      <c r="AV181" s="502">
        <v>0</v>
      </c>
      <c r="AW181" s="502">
        <v>0</v>
      </c>
      <c r="AX181" s="503">
        <f t="shared" si="6"/>
        <v>0</v>
      </c>
      <c r="AY181" s="503">
        <f t="shared" si="7"/>
        <v>0</v>
      </c>
      <c r="AZ181" s="503">
        <f t="shared" si="8"/>
        <v>0</v>
      </c>
      <c r="BA181" s="507"/>
      <c r="BD181" s="477"/>
    </row>
    <row r="182" spans="2:56" s="475" customFormat="1" x14ac:dyDescent="0.2">
      <c r="B182" s="515"/>
      <c r="C182" s="515"/>
      <c r="D182" s="515"/>
      <c r="E182" s="515"/>
      <c r="F182" s="515"/>
      <c r="H182" s="532"/>
      <c r="I182" s="541">
        <v>43426.821087962962</v>
      </c>
      <c r="J182" s="532" t="s">
        <v>2</v>
      </c>
      <c r="K182" s="542">
        <v>1</v>
      </c>
      <c r="L182" s="512"/>
      <c r="M182" s="477"/>
      <c r="N182" s="509" t="s">
        <v>181</v>
      </c>
      <c r="O182" s="509">
        <v>132</v>
      </c>
      <c r="P182" s="501" t="s">
        <v>174</v>
      </c>
      <c r="Q182" s="502">
        <v>0</v>
      </c>
      <c r="R182" s="502"/>
      <c r="S182" s="502"/>
      <c r="T182" s="502">
        <v>0</v>
      </c>
      <c r="U182" s="502"/>
      <c r="V182" s="502"/>
      <c r="W182" s="511">
        <v>0</v>
      </c>
      <c r="X182" s="502">
        <v>0</v>
      </c>
      <c r="Y182" s="502">
        <v>0</v>
      </c>
      <c r="Z182" s="502">
        <v>0</v>
      </c>
      <c r="AA182" s="502">
        <v>0</v>
      </c>
      <c r="AB182" s="502">
        <v>0</v>
      </c>
      <c r="AC182" s="502">
        <v>0</v>
      </c>
      <c r="AD182" s="502">
        <v>0</v>
      </c>
      <c r="AE182" s="502">
        <v>0</v>
      </c>
      <c r="AF182" s="502">
        <v>0</v>
      </c>
      <c r="AG182" s="502">
        <v>0</v>
      </c>
      <c r="AH182" s="502">
        <v>0</v>
      </c>
      <c r="AI182" s="502">
        <v>0</v>
      </c>
      <c r="AJ182" s="502"/>
      <c r="AK182" s="502"/>
      <c r="AL182" s="502"/>
      <c r="AM182" s="502"/>
      <c r="AN182" s="511">
        <v>0</v>
      </c>
      <c r="AO182" s="511">
        <v>0</v>
      </c>
      <c r="AP182" s="502">
        <v>0</v>
      </c>
      <c r="AQ182" s="502">
        <v>0</v>
      </c>
      <c r="AR182" s="502">
        <v>0</v>
      </c>
      <c r="AS182" s="502">
        <v>0</v>
      </c>
      <c r="AT182" s="502">
        <v>0</v>
      </c>
      <c r="AU182" s="502">
        <v>0</v>
      </c>
      <c r="AV182" s="502">
        <v>0</v>
      </c>
      <c r="AW182" s="502">
        <v>0</v>
      </c>
      <c r="AX182" s="503">
        <f t="shared" si="6"/>
        <v>0</v>
      </c>
      <c r="AY182" s="503">
        <f t="shared" si="7"/>
        <v>0</v>
      </c>
      <c r="AZ182" s="503">
        <f t="shared" si="8"/>
        <v>0</v>
      </c>
      <c r="BA182" s="507"/>
      <c r="BD182" s="477"/>
    </row>
    <row r="183" spans="2:56" s="475" customFormat="1" x14ac:dyDescent="0.2">
      <c r="B183" s="515"/>
      <c r="C183" s="515"/>
      <c r="D183" s="515"/>
      <c r="E183" s="515"/>
      <c r="F183" s="515"/>
      <c r="H183" s="532"/>
      <c r="I183" s="541">
        <v>43426.822060185186</v>
      </c>
      <c r="J183" s="532" t="s">
        <v>1</v>
      </c>
      <c r="K183" s="542">
        <v>1</v>
      </c>
      <c r="L183" s="512"/>
      <c r="M183" s="477"/>
      <c r="N183" s="499" t="s">
        <v>128</v>
      </c>
      <c r="O183" s="500">
        <v>136</v>
      </c>
      <c r="P183" s="501" t="s">
        <v>129</v>
      </c>
      <c r="Q183" s="502">
        <v>0</v>
      </c>
      <c r="R183" s="502"/>
      <c r="S183" s="502"/>
      <c r="T183" s="502">
        <v>0</v>
      </c>
      <c r="U183" s="502"/>
      <c r="V183" s="502"/>
      <c r="W183" s="511">
        <v>0</v>
      </c>
      <c r="X183" s="502">
        <v>0</v>
      </c>
      <c r="Y183" s="502">
        <v>0</v>
      </c>
      <c r="Z183" s="502">
        <v>0</v>
      </c>
      <c r="AA183" s="502">
        <v>0</v>
      </c>
      <c r="AB183" s="502">
        <v>0</v>
      </c>
      <c r="AC183" s="502">
        <v>0</v>
      </c>
      <c r="AD183" s="502">
        <v>0</v>
      </c>
      <c r="AE183" s="502">
        <v>0</v>
      </c>
      <c r="AF183" s="502">
        <v>0</v>
      </c>
      <c r="AG183" s="502">
        <v>0</v>
      </c>
      <c r="AH183" s="502">
        <v>0</v>
      </c>
      <c r="AI183" s="502">
        <v>0</v>
      </c>
      <c r="AJ183" s="502"/>
      <c r="AK183" s="502"/>
      <c r="AL183" s="502"/>
      <c r="AM183" s="502"/>
      <c r="AN183" s="511">
        <v>0</v>
      </c>
      <c r="AO183" s="511">
        <v>0</v>
      </c>
      <c r="AP183" s="502">
        <v>0</v>
      </c>
      <c r="AQ183" s="502">
        <v>0</v>
      </c>
      <c r="AR183" s="502">
        <v>0</v>
      </c>
      <c r="AS183" s="502">
        <v>0</v>
      </c>
      <c r="AT183" s="502">
        <v>0</v>
      </c>
      <c r="AU183" s="502">
        <v>0</v>
      </c>
      <c r="AV183" s="502">
        <v>0</v>
      </c>
      <c r="AW183" s="502">
        <v>0</v>
      </c>
      <c r="AX183" s="503">
        <f t="shared" si="6"/>
        <v>0</v>
      </c>
      <c r="AY183" s="503">
        <f t="shared" si="7"/>
        <v>0</v>
      </c>
      <c r="AZ183" s="503">
        <f t="shared" si="8"/>
        <v>0</v>
      </c>
      <c r="BA183" s="507"/>
      <c r="BD183" s="477"/>
    </row>
    <row r="184" spans="2:56" s="475" customFormat="1" x14ac:dyDescent="0.2">
      <c r="B184" s="515"/>
      <c r="C184" s="515"/>
      <c r="D184" s="515"/>
      <c r="E184" s="515"/>
      <c r="F184" s="515"/>
      <c r="H184" s="532" t="s">
        <v>384</v>
      </c>
      <c r="I184" s="541">
        <v>43426.829837962963</v>
      </c>
      <c r="J184" s="532" t="s">
        <v>560</v>
      </c>
      <c r="K184" s="542">
        <v>1</v>
      </c>
      <c r="L184" s="512"/>
      <c r="M184" s="477"/>
      <c r="N184" s="499" t="s">
        <v>133</v>
      </c>
      <c r="O184" s="500">
        <v>145</v>
      </c>
      <c r="P184" s="501" t="s">
        <v>134</v>
      </c>
      <c r="Q184" s="502">
        <v>0</v>
      </c>
      <c r="R184" s="502"/>
      <c r="S184" s="502"/>
      <c r="T184" s="502">
        <v>0</v>
      </c>
      <c r="U184" s="502"/>
      <c r="V184" s="502"/>
      <c r="W184" s="511">
        <v>0</v>
      </c>
      <c r="X184" s="502">
        <v>0</v>
      </c>
      <c r="Y184" s="502">
        <v>0</v>
      </c>
      <c r="Z184" s="502">
        <v>0</v>
      </c>
      <c r="AA184" s="502">
        <v>0</v>
      </c>
      <c r="AB184" s="502">
        <v>0</v>
      </c>
      <c r="AC184" s="502">
        <v>0</v>
      </c>
      <c r="AD184" s="502">
        <v>0</v>
      </c>
      <c r="AE184" s="502">
        <v>0</v>
      </c>
      <c r="AF184" s="502">
        <v>0</v>
      </c>
      <c r="AG184" s="502">
        <v>0</v>
      </c>
      <c r="AH184" s="502">
        <v>0</v>
      </c>
      <c r="AI184" s="502">
        <v>0</v>
      </c>
      <c r="AJ184" s="502"/>
      <c r="AK184" s="502"/>
      <c r="AL184" s="502"/>
      <c r="AM184" s="502"/>
      <c r="AN184" s="511">
        <v>0</v>
      </c>
      <c r="AO184" s="511">
        <v>0</v>
      </c>
      <c r="AP184" s="502">
        <v>0</v>
      </c>
      <c r="AQ184" s="502">
        <v>0</v>
      </c>
      <c r="AR184" s="502">
        <v>0</v>
      </c>
      <c r="AS184" s="502">
        <v>0</v>
      </c>
      <c r="AT184" s="502">
        <v>0</v>
      </c>
      <c r="AU184" s="502">
        <v>0</v>
      </c>
      <c r="AV184" s="502">
        <v>0</v>
      </c>
      <c r="AW184" s="502">
        <v>0</v>
      </c>
      <c r="AX184" s="503">
        <f t="shared" si="6"/>
        <v>0</v>
      </c>
      <c r="AY184" s="503">
        <f t="shared" si="7"/>
        <v>0</v>
      </c>
      <c r="AZ184" s="503">
        <f t="shared" si="8"/>
        <v>0</v>
      </c>
      <c r="BA184" s="507"/>
      <c r="BD184" s="477"/>
    </row>
    <row r="185" spans="2:56" s="475" customFormat="1" x14ac:dyDescent="0.2">
      <c r="B185" s="515"/>
      <c r="C185" s="515"/>
      <c r="D185" s="515"/>
      <c r="E185" s="515"/>
      <c r="F185" s="515"/>
      <c r="H185" s="532" t="s">
        <v>388</v>
      </c>
      <c r="I185" s="541">
        <v>43426.925092592595</v>
      </c>
      <c r="J185" s="532" t="s">
        <v>1</v>
      </c>
      <c r="K185" s="542">
        <v>1</v>
      </c>
      <c r="L185" s="512"/>
      <c r="M185" s="477"/>
      <c r="N185" s="499" t="s">
        <v>106</v>
      </c>
      <c r="O185" s="500">
        <v>149</v>
      </c>
      <c r="P185" s="501" t="s">
        <v>107</v>
      </c>
      <c r="Q185" s="502">
        <v>0</v>
      </c>
      <c r="R185" s="502"/>
      <c r="S185" s="502"/>
      <c r="T185" s="502">
        <v>0</v>
      </c>
      <c r="U185" s="502"/>
      <c r="V185" s="502"/>
      <c r="W185" s="511">
        <v>0</v>
      </c>
      <c r="X185" s="502">
        <v>0</v>
      </c>
      <c r="Y185" s="502">
        <v>0</v>
      </c>
      <c r="Z185" s="502">
        <v>0</v>
      </c>
      <c r="AA185" s="502">
        <v>0</v>
      </c>
      <c r="AB185" s="502">
        <v>0</v>
      </c>
      <c r="AC185" s="502">
        <v>0</v>
      </c>
      <c r="AD185" s="502">
        <v>0</v>
      </c>
      <c r="AE185" s="502">
        <v>0</v>
      </c>
      <c r="AF185" s="502">
        <v>0</v>
      </c>
      <c r="AG185" s="502">
        <v>0</v>
      </c>
      <c r="AH185" s="502">
        <v>0</v>
      </c>
      <c r="AI185" s="502">
        <v>0</v>
      </c>
      <c r="AJ185" s="502"/>
      <c r="AK185" s="502"/>
      <c r="AL185" s="502"/>
      <c r="AM185" s="502"/>
      <c r="AN185" s="511">
        <v>0</v>
      </c>
      <c r="AO185" s="511">
        <v>0</v>
      </c>
      <c r="AP185" s="502">
        <v>0</v>
      </c>
      <c r="AQ185" s="502">
        <v>0</v>
      </c>
      <c r="AR185" s="502">
        <v>0</v>
      </c>
      <c r="AS185" s="502">
        <v>0</v>
      </c>
      <c r="AT185" s="502">
        <v>0</v>
      </c>
      <c r="AU185" s="502">
        <v>0</v>
      </c>
      <c r="AV185" s="502">
        <v>0</v>
      </c>
      <c r="AW185" s="502">
        <v>0</v>
      </c>
      <c r="AX185" s="503">
        <f t="shared" si="6"/>
        <v>0</v>
      </c>
      <c r="AY185" s="503">
        <f t="shared" si="7"/>
        <v>0</v>
      </c>
      <c r="AZ185" s="503">
        <f t="shared" si="8"/>
        <v>0</v>
      </c>
      <c r="BA185" s="507"/>
      <c r="BD185" s="477"/>
    </row>
    <row r="186" spans="2:56" s="475" customFormat="1" x14ac:dyDescent="0.2">
      <c r="B186" s="515"/>
      <c r="C186" s="515"/>
      <c r="D186" s="515"/>
      <c r="E186" s="515"/>
      <c r="F186" s="515"/>
      <c r="H186" s="532" t="s">
        <v>760</v>
      </c>
      <c r="I186" s="541">
        <v>43426.983541666668</v>
      </c>
      <c r="J186" s="532" t="s">
        <v>2</v>
      </c>
      <c r="K186" s="542">
        <v>1</v>
      </c>
      <c r="L186" s="512"/>
      <c r="M186" s="477"/>
      <c r="N186" s="499" t="s">
        <v>7</v>
      </c>
      <c r="O186" s="500">
        <v>151</v>
      </c>
      <c r="P186" s="501" t="s">
        <v>11</v>
      </c>
      <c r="Q186" s="502">
        <v>0</v>
      </c>
      <c r="R186" s="502"/>
      <c r="S186" s="502"/>
      <c r="T186" s="502">
        <v>0</v>
      </c>
      <c r="U186" s="502"/>
      <c r="V186" s="502"/>
      <c r="W186" s="511">
        <v>0</v>
      </c>
      <c r="X186" s="502">
        <v>0</v>
      </c>
      <c r="Y186" s="502">
        <v>0</v>
      </c>
      <c r="Z186" s="502">
        <v>0</v>
      </c>
      <c r="AA186" s="502">
        <v>0</v>
      </c>
      <c r="AB186" s="502">
        <v>0</v>
      </c>
      <c r="AC186" s="502">
        <v>0</v>
      </c>
      <c r="AD186" s="502">
        <v>0</v>
      </c>
      <c r="AE186" s="502">
        <v>0</v>
      </c>
      <c r="AF186" s="502">
        <v>0</v>
      </c>
      <c r="AG186" s="502">
        <v>0</v>
      </c>
      <c r="AH186" s="502">
        <v>0</v>
      </c>
      <c r="AI186" s="502">
        <v>0</v>
      </c>
      <c r="AJ186" s="502"/>
      <c r="AK186" s="502"/>
      <c r="AL186" s="502"/>
      <c r="AM186" s="502"/>
      <c r="AN186" s="511">
        <v>0</v>
      </c>
      <c r="AO186" s="511">
        <v>0</v>
      </c>
      <c r="AP186" s="502">
        <v>0</v>
      </c>
      <c r="AQ186" s="502">
        <v>0</v>
      </c>
      <c r="AR186" s="502">
        <v>0</v>
      </c>
      <c r="AS186" s="502">
        <v>0</v>
      </c>
      <c r="AT186" s="502">
        <v>0</v>
      </c>
      <c r="AU186" s="502">
        <v>0</v>
      </c>
      <c r="AV186" s="502">
        <v>0</v>
      </c>
      <c r="AW186" s="502">
        <v>0</v>
      </c>
      <c r="AX186" s="503">
        <f t="shared" si="6"/>
        <v>0</v>
      </c>
      <c r="AY186" s="503">
        <f t="shared" si="7"/>
        <v>0</v>
      </c>
      <c r="AZ186" s="503">
        <f t="shared" si="8"/>
        <v>0</v>
      </c>
      <c r="BA186" s="477"/>
      <c r="BD186" s="477"/>
    </row>
    <row r="187" spans="2:56" s="475" customFormat="1" x14ac:dyDescent="0.2">
      <c r="B187" s="515"/>
      <c r="C187" s="515"/>
      <c r="D187" s="515"/>
      <c r="E187" s="515"/>
      <c r="F187" s="515"/>
      <c r="H187" s="532" t="s">
        <v>704</v>
      </c>
      <c r="I187" s="541">
        <v>43427.093622685185</v>
      </c>
      <c r="J187" s="532" t="s">
        <v>2</v>
      </c>
      <c r="K187" s="542">
        <v>1</v>
      </c>
      <c r="L187" s="512"/>
      <c r="M187" s="477"/>
      <c r="N187" s="499" t="s">
        <v>7</v>
      </c>
      <c r="O187" s="500">
        <v>154</v>
      </c>
      <c r="P187" s="501" t="s">
        <v>21</v>
      </c>
      <c r="Q187" s="502">
        <v>0</v>
      </c>
      <c r="R187" s="502"/>
      <c r="S187" s="502"/>
      <c r="T187" s="502">
        <v>0</v>
      </c>
      <c r="U187" s="502"/>
      <c r="V187" s="502"/>
      <c r="W187" s="511">
        <v>0</v>
      </c>
      <c r="X187" s="502">
        <v>0</v>
      </c>
      <c r="Y187" s="502">
        <v>0</v>
      </c>
      <c r="Z187" s="502">
        <v>0</v>
      </c>
      <c r="AA187" s="502">
        <v>0</v>
      </c>
      <c r="AB187" s="502">
        <v>0</v>
      </c>
      <c r="AC187" s="502">
        <v>0</v>
      </c>
      <c r="AD187" s="502">
        <v>0</v>
      </c>
      <c r="AE187" s="502">
        <v>0</v>
      </c>
      <c r="AF187" s="502">
        <v>0</v>
      </c>
      <c r="AG187" s="502">
        <v>0</v>
      </c>
      <c r="AH187" s="502">
        <v>0</v>
      </c>
      <c r="AI187" s="502">
        <v>0</v>
      </c>
      <c r="AJ187" s="502"/>
      <c r="AK187" s="502"/>
      <c r="AL187" s="502"/>
      <c r="AM187" s="502"/>
      <c r="AN187" s="511">
        <v>0</v>
      </c>
      <c r="AO187" s="511">
        <v>0</v>
      </c>
      <c r="AP187" s="502">
        <v>0</v>
      </c>
      <c r="AQ187" s="502">
        <v>0</v>
      </c>
      <c r="AR187" s="502">
        <v>0</v>
      </c>
      <c r="AS187" s="502">
        <v>0</v>
      </c>
      <c r="AT187" s="502">
        <v>0</v>
      </c>
      <c r="AU187" s="502">
        <v>0</v>
      </c>
      <c r="AV187" s="502">
        <v>0</v>
      </c>
      <c r="AW187" s="502">
        <v>0</v>
      </c>
      <c r="AX187" s="503">
        <f t="shared" si="6"/>
        <v>0</v>
      </c>
      <c r="AY187" s="503">
        <f t="shared" si="7"/>
        <v>0</v>
      </c>
      <c r="AZ187" s="503">
        <f t="shared" si="8"/>
        <v>0</v>
      </c>
      <c r="BA187" s="477"/>
      <c r="BD187" s="477"/>
    </row>
    <row r="188" spans="2:56" s="475" customFormat="1" x14ac:dyDescent="0.2">
      <c r="B188" s="515"/>
      <c r="C188" s="515"/>
      <c r="D188" s="515"/>
      <c r="E188" s="515"/>
      <c r="F188" s="515"/>
      <c r="H188" s="532"/>
      <c r="I188" s="541">
        <v>43427.095810185187</v>
      </c>
      <c r="J188" s="532" t="s">
        <v>2</v>
      </c>
      <c r="K188" s="542">
        <v>1</v>
      </c>
      <c r="L188" s="512"/>
      <c r="M188" s="477"/>
      <c r="N188" s="499" t="s">
        <v>7</v>
      </c>
      <c r="O188" s="500">
        <v>193</v>
      </c>
      <c r="P188" s="501" t="s">
        <v>15</v>
      </c>
      <c r="Q188" s="502">
        <v>0</v>
      </c>
      <c r="R188" s="502"/>
      <c r="S188" s="502"/>
      <c r="T188" s="502">
        <v>0</v>
      </c>
      <c r="U188" s="502"/>
      <c r="V188" s="502"/>
      <c r="W188" s="511">
        <v>0</v>
      </c>
      <c r="X188" s="502">
        <v>0</v>
      </c>
      <c r="Y188" s="502">
        <v>0</v>
      </c>
      <c r="Z188" s="502">
        <v>0</v>
      </c>
      <c r="AA188" s="502">
        <v>0</v>
      </c>
      <c r="AB188" s="502">
        <v>0</v>
      </c>
      <c r="AC188" s="502">
        <v>0</v>
      </c>
      <c r="AD188" s="502">
        <v>0</v>
      </c>
      <c r="AE188" s="502">
        <v>0</v>
      </c>
      <c r="AF188" s="502">
        <v>0</v>
      </c>
      <c r="AG188" s="502">
        <v>0</v>
      </c>
      <c r="AH188" s="502">
        <v>0</v>
      </c>
      <c r="AI188" s="502">
        <v>0</v>
      </c>
      <c r="AJ188" s="502"/>
      <c r="AK188" s="502"/>
      <c r="AL188" s="502"/>
      <c r="AM188" s="502"/>
      <c r="AN188" s="511">
        <v>0</v>
      </c>
      <c r="AO188" s="511">
        <v>0</v>
      </c>
      <c r="AP188" s="502">
        <v>0</v>
      </c>
      <c r="AQ188" s="502">
        <v>0</v>
      </c>
      <c r="AR188" s="502">
        <v>0</v>
      </c>
      <c r="AS188" s="502">
        <v>0</v>
      </c>
      <c r="AT188" s="502">
        <v>0</v>
      </c>
      <c r="AU188" s="502">
        <v>0</v>
      </c>
      <c r="AV188" s="502">
        <v>0</v>
      </c>
      <c r="AW188" s="502">
        <v>0</v>
      </c>
      <c r="AX188" s="503">
        <f t="shared" si="6"/>
        <v>0</v>
      </c>
      <c r="AY188" s="503">
        <f t="shared" si="7"/>
        <v>0</v>
      </c>
      <c r="AZ188" s="503">
        <f t="shared" si="8"/>
        <v>0</v>
      </c>
      <c r="BA188" s="477"/>
      <c r="BD188" s="477"/>
    </row>
    <row r="189" spans="2:56" s="475" customFormat="1" x14ac:dyDescent="0.2">
      <c r="B189" s="515"/>
      <c r="C189" s="515"/>
      <c r="D189" s="515"/>
      <c r="E189" s="515"/>
      <c r="F189" s="515"/>
      <c r="H189" s="532"/>
      <c r="I189" s="541">
        <v>43427.097916666666</v>
      </c>
      <c r="J189" s="532" t="s">
        <v>2</v>
      </c>
      <c r="K189" s="542">
        <v>1</v>
      </c>
      <c r="L189" s="512"/>
      <c r="M189" s="477"/>
      <c r="N189" s="509" t="s">
        <v>39</v>
      </c>
      <c r="O189" s="509">
        <v>202</v>
      </c>
      <c r="P189" s="501" t="s">
        <v>164</v>
      </c>
      <c r="Q189" s="502">
        <v>0</v>
      </c>
      <c r="R189" s="502"/>
      <c r="S189" s="502"/>
      <c r="T189" s="502">
        <v>0</v>
      </c>
      <c r="U189" s="502"/>
      <c r="V189" s="502"/>
      <c r="W189" s="511">
        <v>0</v>
      </c>
      <c r="X189" s="502">
        <v>0</v>
      </c>
      <c r="Y189" s="502">
        <v>0</v>
      </c>
      <c r="Z189" s="502">
        <v>0</v>
      </c>
      <c r="AA189" s="502">
        <v>0</v>
      </c>
      <c r="AB189" s="502">
        <v>0</v>
      </c>
      <c r="AC189" s="502">
        <v>0</v>
      </c>
      <c r="AD189" s="502">
        <v>0</v>
      </c>
      <c r="AE189" s="502">
        <v>0</v>
      </c>
      <c r="AF189" s="502">
        <v>0</v>
      </c>
      <c r="AG189" s="502">
        <v>0</v>
      </c>
      <c r="AH189" s="502">
        <v>0</v>
      </c>
      <c r="AI189" s="502">
        <v>0</v>
      </c>
      <c r="AJ189" s="502"/>
      <c r="AK189" s="502"/>
      <c r="AL189" s="502"/>
      <c r="AM189" s="502"/>
      <c r="AN189" s="511">
        <v>0</v>
      </c>
      <c r="AO189" s="511">
        <v>0</v>
      </c>
      <c r="AP189" s="502">
        <v>0</v>
      </c>
      <c r="AQ189" s="502">
        <v>0</v>
      </c>
      <c r="AR189" s="502">
        <v>0</v>
      </c>
      <c r="AS189" s="502">
        <v>0</v>
      </c>
      <c r="AT189" s="502">
        <v>0</v>
      </c>
      <c r="AU189" s="502">
        <v>0</v>
      </c>
      <c r="AV189" s="502">
        <v>0</v>
      </c>
      <c r="AW189" s="502">
        <v>0</v>
      </c>
      <c r="AX189" s="503">
        <f t="shared" si="6"/>
        <v>0</v>
      </c>
      <c r="AY189" s="503">
        <f t="shared" si="7"/>
        <v>0</v>
      </c>
      <c r="AZ189" s="503">
        <f t="shared" si="8"/>
        <v>0</v>
      </c>
      <c r="BA189" s="477"/>
      <c r="BD189" s="477"/>
    </row>
    <row r="190" spans="2:56" s="475" customFormat="1" x14ac:dyDescent="0.2">
      <c r="B190" s="515"/>
      <c r="C190" s="515"/>
      <c r="D190" s="515"/>
      <c r="E190" s="515"/>
      <c r="F190" s="515"/>
      <c r="H190" s="532"/>
      <c r="I190" s="541">
        <v>43427.100949074076</v>
      </c>
      <c r="J190" s="532" t="s">
        <v>2</v>
      </c>
      <c r="K190" s="542">
        <v>1</v>
      </c>
      <c r="L190" s="512"/>
      <c r="M190" s="477"/>
      <c r="N190" s="509" t="s">
        <v>99</v>
      </c>
      <c r="O190" s="509">
        <v>250</v>
      </c>
      <c r="P190" s="501" t="s">
        <v>171</v>
      </c>
      <c r="Q190" s="502">
        <v>0</v>
      </c>
      <c r="R190" s="502"/>
      <c r="S190" s="502"/>
      <c r="T190" s="502">
        <v>0</v>
      </c>
      <c r="U190" s="502"/>
      <c r="V190" s="502"/>
      <c r="W190" s="511">
        <v>0</v>
      </c>
      <c r="X190" s="502">
        <v>0</v>
      </c>
      <c r="Y190" s="502">
        <v>0</v>
      </c>
      <c r="Z190" s="502">
        <v>0</v>
      </c>
      <c r="AA190" s="502">
        <v>0</v>
      </c>
      <c r="AB190" s="502">
        <v>0</v>
      </c>
      <c r="AC190" s="502">
        <v>0</v>
      </c>
      <c r="AD190" s="502">
        <v>0</v>
      </c>
      <c r="AE190" s="502">
        <v>0</v>
      </c>
      <c r="AF190" s="502">
        <v>0</v>
      </c>
      <c r="AG190" s="502">
        <v>0</v>
      </c>
      <c r="AH190" s="502">
        <v>0</v>
      </c>
      <c r="AI190" s="502">
        <v>0</v>
      </c>
      <c r="AJ190" s="502"/>
      <c r="AK190" s="502"/>
      <c r="AL190" s="502"/>
      <c r="AM190" s="502"/>
      <c r="AN190" s="511">
        <v>0</v>
      </c>
      <c r="AO190" s="511">
        <v>0</v>
      </c>
      <c r="AP190" s="502">
        <v>0</v>
      </c>
      <c r="AQ190" s="502">
        <v>0</v>
      </c>
      <c r="AR190" s="502">
        <v>0</v>
      </c>
      <c r="AS190" s="502">
        <v>0</v>
      </c>
      <c r="AT190" s="502">
        <v>0</v>
      </c>
      <c r="AU190" s="502">
        <v>0</v>
      </c>
      <c r="AV190" s="502">
        <v>0</v>
      </c>
      <c r="AW190" s="502">
        <v>0</v>
      </c>
      <c r="AX190" s="503">
        <f t="shared" si="6"/>
        <v>0</v>
      </c>
      <c r="AY190" s="503">
        <f t="shared" si="7"/>
        <v>0</v>
      </c>
      <c r="AZ190" s="503">
        <f t="shared" si="8"/>
        <v>0</v>
      </c>
      <c r="BA190" s="477"/>
      <c r="BD190" s="477"/>
    </row>
    <row r="191" spans="2:56" s="475" customFormat="1" x14ac:dyDescent="0.2">
      <c r="B191" s="515"/>
      <c r="C191" s="515"/>
      <c r="D191" s="515"/>
      <c r="E191" s="515"/>
      <c r="F191" s="515"/>
      <c r="H191" s="532" t="s">
        <v>709</v>
      </c>
      <c r="I191" s="541">
        <v>43430.670057870368</v>
      </c>
      <c r="J191" s="532" t="s">
        <v>1</v>
      </c>
      <c r="K191" s="542">
        <v>1</v>
      </c>
      <c r="L191" s="512"/>
      <c r="M191" s="477"/>
      <c r="N191" s="509" t="s">
        <v>128</v>
      </c>
      <c r="O191" s="509">
        <v>260</v>
      </c>
      <c r="P191" s="501" t="s">
        <v>172</v>
      </c>
      <c r="Q191" s="502">
        <v>0</v>
      </c>
      <c r="R191" s="502"/>
      <c r="S191" s="502"/>
      <c r="T191" s="502">
        <v>0</v>
      </c>
      <c r="U191" s="502"/>
      <c r="V191" s="502"/>
      <c r="W191" s="511">
        <v>0</v>
      </c>
      <c r="X191" s="502">
        <v>0</v>
      </c>
      <c r="Y191" s="502">
        <v>0</v>
      </c>
      <c r="Z191" s="502">
        <v>0</v>
      </c>
      <c r="AA191" s="502">
        <v>0</v>
      </c>
      <c r="AB191" s="502">
        <v>0</v>
      </c>
      <c r="AC191" s="502">
        <v>0</v>
      </c>
      <c r="AD191" s="502">
        <v>0</v>
      </c>
      <c r="AE191" s="502">
        <v>0</v>
      </c>
      <c r="AF191" s="502">
        <v>0</v>
      </c>
      <c r="AG191" s="502">
        <v>0</v>
      </c>
      <c r="AH191" s="502">
        <v>0</v>
      </c>
      <c r="AI191" s="502">
        <v>0</v>
      </c>
      <c r="AJ191" s="502"/>
      <c r="AK191" s="502"/>
      <c r="AL191" s="502"/>
      <c r="AM191" s="502"/>
      <c r="AN191" s="511">
        <v>0</v>
      </c>
      <c r="AO191" s="511">
        <v>0</v>
      </c>
      <c r="AP191" s="502">
        <v>0</v>
      </c>
      <c r="AQ191" s="502">
        <v>0</v>
      </c>
      <c r="AR191" s="502">
        <v>0</v>
      </c>
      <c r="AS191" s="502">
        <v>0</v>
      </c>
      <c r="AT191" s="502">
        <v>0</v>
      </c>
      <c r="AU191" s="502">
        <v>0</v>
      </c>
      <c r="AV191" s="502">
        <v>0</v>
      </c>
      <c r="AW191" s="502">
        <v>0</v>
      </c>
      <c r="AX191" s="503">
        <f t="shared" si="6"/>
        <v>0</v>
      </c>
      <c r="AY191" s="503">
        <f t="shared" si="7"/>
        <v>0</v>
      </c>
      <c r="AZ191" s="503">
        <f t="shared" si="8"/>
        <v>0</v>
      </c>
      <c r="BA191" s="477"/>
      <c r="BD191" s="477"/>
    </row>
    <row r="192" spans="2:56" x14ac:dyDescent="0.2">
      <c r="B192" s="515"/>
      <c r="C192" s="515"/>
      <c r="D192" s="515"/>
      <c r="E192" s="515"/>
      <c r="F192" s="515"/>
      <c r="H192" s="532"/>
      <c r="I192" s="541">
        <v>43432.636643518519</v>
      </c>
      <c r="J192" s="532" t="s">
        <v>1</v>
      </c>
      <c r="K192" s="542">
        <v>1</v>
      </c>
      <c r="L192" s="512"/>
      <c r="N192" s="509" t="s">
        <v>180</v>
      </c>
      <c r="O192" s="500">
        <v>293</v>
      </c>
      <c r="P192" s="501" t="s">
        <v>166</v>
      </c>
      <c r="Q192" s="502">
        <v>0</v>
      </c>
      <c r="R192" s="502"/>
      <c r="S192" s="502"/>
      <c r="T192" s="502">
        <v>0</v>
      </c>
      <c r="U192" s="502"/>
      <c r="V192" s="502"/>
      <c r="W192" s="511">
        <v>0</v>
      </c>
      <c r="X192" s="502">
        <v>0</v>
      </c>
      <c r="Y192" s="502">
        <v>0</v>
      </c>
      <c r="Z192" s="502">
        <v>0</v>
      </c>
      <c r="AA192" s="502">
        <v>0</v>
      </c>
      <c r="AB192" s="502">
        <v>0</v>
      </c>
      <c r="AC192" s="502">
        <v>0</v>
      </c>
      <c r="AD192" s="502">
        <v>0</v>
      </c>
      <c r="AE192" s="502">
        <v>0</v>
      </c>
      <c r="AF192" s="502">
        <v>0</v>
      </c>
      <c r="AG192" s="502">
        <v>0</v>
      </c>
      <c r="AH192" s="502">
        <v>0</v>
      </c>
      <c r="AI192" s="502">
        <v>0</v>
      </c>
      <c r="AJ192" s="502"/>
      <c r="AK192" s="502"/>
      <c r="AL192" s="502"/>
      <c r="AM192" s="502"/>
      <c r="AN192" s="511">
        <v>0</v>
      </c>
      <c r="AO192" s="511">
        <v>0</v>
      </c>
      <c r="AP192" s="502">
        <v>0</v>
      </c>
      <c r="AQ192" s="502">
        <v>0</v>
      </c>
      <c r="AR192" s="502">
        <v>0</v>
      </c>
      <c r="AS192" s="502">
        <v>0</v>
      </c>
      <c r="AT192" s="502">
        <v>0</v>
      </c>
      <c r="AU192" s="502">
        <v>0</v>
      </c>
      <c r="AV192" s="502">
        <v>0</v>
      </c>
      <c r="AW192" s="502">
        <v>0</v>
      </c>
      <c r="AX192" s="503">
        <f t="shared" si="6"/>
        <v>0</v>
      </c>
      <c r="AY192" s="503">
        <f t="shared" si="7"/>
        <v>0</v>
      </c>
      <c r="AZ192" s="503">
        <f t="shared" si="8"/>
        <v>0</v>
      </c>
    </row>
    <row r="193" spans="2:52" x14ac:dyDescent="0.2">
      <c r="B193" s="515"/>
      <c r="C193" s="515"/>
      <c r="D193" s="515"/>
      <c r="E193" s="515"/>
      <c r="F193" s="515"/>
      <c r="H193" s="532" t="s">
        <v>371</v>
      </c>
      <c r="I193" s="541">
        <v>43431.605000000003</v>
      </c>
      <c r="J193" s="532" t="s">
        <v>1</v>
      </c>
      <c r="K193" s="542">
        <v>1</v>
      </c>
      <c r="L193" s="512"/>
      <c r="N193" s="509" t="s">
        <v>19</v>
      </c>
      <c r="O193" s="500">
        <v>294</v>
      </c>
      <c r="P193" s="501" t="s">
        <v>163</v>
      </c>
      <c r="Q193" s="502">
        <v>0</v>
      </c>
      <c r="R193" s="502"/>
      <c r="S193" s="502"/>
      <c r="T193" s="502">
        <v>0</v>
      </c>
      <c r="U193" s="502"/>
      <c r="V193" s="502"/>
      <c r="W193" s="511">
        <v>0</v>
      </c>
      <c r="X193" s="502">
        <v>0</v>
      </c>
      <c r="Y193" s="502">
        <v>0</v>
      </c>
      <c r="Z193" s="502">
        <v>0</v>
      </c>
      <c r="AA193" s="502">
        <v>0</v>
      </c>
      <c r="AB193" s="502">
        <v>0</v>
      </c>
      <c r="AC193" s="502">
        <v>0</v>
      </c>
      <c r="AD193" s="502">
        <v>0</v>
      </c>
      <c r="AE193" s="502">
        <v>0</v>
      </c>
      <c r="AF193" s="502">
        <v>0</v>
      </c>
      <c r="AG193" s="502">
        <v>0</v>
      </c>
      <c r="AH193" s="502">
        <v>0</v>
      </c>
      <c r="AI193" s="502">
        <v>0</v>
      </c>
      <c r="AJ193" s="502"/>
      <c r="AK193" s="502"/>
      <c r="AL193" s="502"/>
      <c r="AM193" s="502"/>
      <c r="AN193" s="511">
        <v>0</v>
      </c>
      <c r="AO193" s="511">
        <v>0</v>
      </c>
      <c r="AP193" s="502">
        <v>0</v>
      </c>
      <c r="AQ193" s="502">
        <v>0</v>
      </c>
      <c r="AR193" s="502">
        <v>0</v>
      </c>
      <c r="AS193" s="502">
        <v>0</v>
      </c>
      <c r="AT193" s="502">
        <v>0</v>
      </c>
      <c r="AU193" s="502">
        <v>0</v>
      </c>
      <c r="AV193" s="502">
        <v>0</v>
      </c>
      <c r="AW193" s="502">
        <v>0</v>
      </c>
      <c r="AX193" s="503">
        <f t="shared" si="6"/>
        <v>0</v>
      </c>
      <c r="AY193" s="503">
        <f t="shared" si="7"/>
        <v>0</v>
      </c>
      <c r="AZ193" s="503">
        <f t="shared" si="8"/>
        <v>0</v>
      </c>
    </row>
    <row r="194" spans="2:52" x14ac:dyDescent="0.2">
      <c r="B194" s="515"/>
      <c r="C194" s="515"/>
      <c r="D194" s="515"/>
      <c r="E194" s="515"/>
      <c r="F194" s="515"/>
      <c r="H194" s="532" t="s">
        <v>642</v>
      </c>
      <c r="I194" s="541">
        <v>43431.635474537034</v>
      </c>
      <c r="J194" s="532" t="s">
        <v>1</v>
      </c>
      <c r="K194" s="542">
        <v>1</v>
      </c>
      <c r="L194" s="512"/>
      <c r="N194" s="499" t="s">
        <v>7</v>
      </c>
      <c r="O194" s="500">
        <v>369</v>
      </c>
      <c r="P194" s="501" t="s">
        <v>82</v>
      </c>
      <c r="Q194" s="502">
        <v>0</v>
      </c>
      <c r="R194" s="502"/>
      <c r="S194" s="502"/>
      <c r="T194" s="502">
        <v>0</v>
      </c>
      <c r="U194" s="502"/>
      <c r="V194" s="502"/>
      <c r="W194" s="511">
        <v>0</v>
      </c>
      <c r="X194" s="502">
        <v>0</v>
      </c>
      <c r="Y194" s="502">
        <v>0</v>
      </c>
      <c r="Z194" s="502">
        <v>0</v>
      </c>
      <c r="AA194" s="502">
        <v>0</v>
      </c>
      <c r="AB194" s="502">
        <v>0</v>
      </c>
      <c r="AC194" s="502">
        <v>0</v>
      </c>
      <c r="AD194" s="502">
        <v>0</v>
      </c>
      <c r="AE194" s="502">
        <v>0</v>
      </c>
      <c r="AF194" s="502">
        <v>0</v>
      </c>
      <c r="AG194" s="502">
        <v>0</v>
      </c>
      <c r="AH194" s="502">
        <v>0</v>
      </c>
      <c r="AI194" s="502">
        <v>0</v>
      </c>
      <c r="AJ194" s="502"/>
      <c r="AK194" s="502"/>
      <c r="AL194" s="502"/>
      <c r="AM194" s="502"/>
      <c r="AN194" s="511">
        <v>0</v>
      </c>
      <c r="AO194" s="511">
        <v>0</v>
      </c>
      <c r="AP194" s="502">
        <v>0</v>
      </c>
      <c r="AQ194" s="502">
        <v>0</v>
      </c>
      <c r="AR194" s="502">
        <v>0</v>
      </c>
      <c r="AS194" s="502">
        <v>0</v>
      </c>
      <c r="AT194" s="502">
        <v>0</v>
      </c>
      <c r="AU194" s="502">
        <v>0</v>
      </c>
      <c r="AV194" s="502">
        <v>0</v>
      </c>
      <c r="AW194" s="502">
        <v>0</v>
      </c>
      <c r="AX194" s="503">
        <f t="shared" si="6"/>
        <v>0</v>
      </c>
      <c r="AY194" s="503">
        <f t="shared" si="7"/>
        <v>0</v>
      </c>
      <c r="AZ194" s="503">
        <f t="shared" si="8"/>
        <v>0</v>
      </c>
    </row>
    <row r="195" spans="2:52" x14ac:dyDescent="0.2">
      <c r="B195" s="515"/>
      <c r="C195" s="515"/>
      <c r="D195" s="515"/>
      <c r="E195" s="515"/>
      <c r="F195" s="515"/>
      <c r="H195" s="532"/>
      <c r="I195" s="541">
        <v>43431.730416666665</v>
      </c>
      <c r="J195" s="532" t="s">
        <v>1</v>
      </c>
      <c r="K195" s="542">
        <v>1</v>
      </c>
      <c r="L195" s="512"/>
      <c r="N195" s="499" t="s">
        <v>109</v>
      </c>
      <c r="O195" s="500">
        <v>370</v>
      </c>
      <c r="P195" s="501" t="s">
        <v>110</v>
      </c>
      <c r="Q195" s="502">
        <v>0</v>
      </c>
      <c r="R195" s="502"/>
      <c r="S195" s="502"/>
      <c r="T195" s="502">
        <v>0</v>
      </c>
      <c r="U195" s="502"/>
      <c r="V195" s="502"/>
      <c r="W195" s="511">
        <v>0</v>
      </c>
      <c r="X195" s="502">
        <v>0</v>
      </c>
      <c r="Y195" s="502">
        <v>0</v>
      </c>
      <c r="Z195" s="502">
        <v>1</v>
      </c>
      <c r="AA195" s="502">
        <v>0</v>
      </c>
      <c r="AB195" s="502">
        <v>0</v>
      </c>
      <c r="AC195" s="502">
        <v>0</v>
      </c>
      <c r="AD195" s="502">
        <v>0</v>
      </c>
      <c r="AE195" s="502">
        <v>0</v>
      </c>
      <c r="AF195" s="502">
        <v>0</v>
      </c>
      <c r="AG195" s="502">
        <v>0</v>
      </c>
      <c r="AH195" s="502">
        <v>0</v>
      </c>
      <c r="AI195" s="502">
        <v>0</v>
      </c>
      <c r="AJ195" s="502"/>
      <c r="AK195" s="502"/>
      <c r="AL195" s="502"/>
      <c r="AM195" s="502"/>
      <c r="AN195" s="511">
        <v>0</v>
      </c>
      <c r="AO195" s="511">
        <v>0</v>
      </c>
      <c r="AP195" s="502">
        <v>0</v>
      </c>
      <c r="AQ195" s="502">
        <v>0</v>
      </c>
      <c r="AR195" s="502">
        <v>0</v>
      </c>
      <c r="AS195" s="502">
        <v>0</v>
      </c>
      <c r="AT195" s="502">
        <v>1</v>
      </c>
      <c r="AU195" s="502">
        <v>0</v>
      </c>
      <c r="AV195" s="502">
        <v>0</v>
      </c>
      <c r="AW195" s="502">
        <v>0</v>
      </c>
      <c r="AX195" s="503">
        <f t="shared" si="6"/>
        <v>1</v>
      </c>
      <c r="AY195" s="503">
        <f t="shared" si="7"/>
        <v>1</v>
      </c>
      <c r="AZ195" s="503">
        <f t="shared" si="8"/>
        <v>0</v>
      </c>
    </row>
    <row r="196" spans="2:52" x14ac:dyDescent="0.2">
      <c r="B196" s="515"/>
      <c r="C196" s="515"/>
      <c r="D196" s="515"/>
      <c r="E196" s="515"/>
      <c r="F196" s="515"/>
      <c r="H196" s="532" t="s">
        <v>761</v>
      </c>
      <c r="I196" s="541">
        <v>43431.690196759257</v>
      </c>
      <c r="J196" s="532" t="s">
        <v>2</v>
      </c>
      <c r="K196" s="542">
        <v>1</v>
      </c>
      <c r="L196" s="512"/>
      <c r="N196" s="509" t="s">
        <v>7</v>
      </c>
      <c r="O196" s="509">
        <v>374</v>
      </c>
      <c r="P196" s="501" t="s">
        <v>32</v>
      </c>
      <c r="Q196" s="502">
        <v>0</v>
      </c>
      <c r="R196" s="502"/>
      <c r="S196" s="502"/>
      <c r="T196" s="502">
        <v>0</v>
      </c>
      <c r="U196" s="502"/>
      <c r="V196" s="502"/>
      <c r="W196" s="511">
        <v>0</v>
      </c>
      <c r="X196" s="502">
        <v>0</v>
      </c>
      <c r="Y196" s="502">
        <v>0</v>
      </c>
      <c r="Z196" s="502">
        <v>1</v>
      </c>
      <c r="AA196" s="502">
        <v>0</v>
      </c>
      <c r="AB196" s="502">
        <v>0</v>
      </c>
      <c r="AC196" s="502">
        <v>0</v>
      </c>
      <c r="AD196" s="502">
        <v>0</v>
      </c>
      <c r="AE196" s="502">
        <v>0</v>
      </c>
      <c r="AF196" s="502">
        <v>0</v>
      </c>
      <c r="AG196" s="502">
        <v>0</v>
      </c>
      <c r="AH196" s="502">
        <v>0</v>
      </c>
      <c r="AI196" s="502">
        <v>0</v>
      </c>
      <c r="AJ196" s="502"/>
      <c r="AK196" s="502"/>
      <c r="AL196" s="502"/>
      <c r="AM196" s="502"/>
      <c r="AN196" s="511">
        <v>0</v>
      </c>
      <c r="AO196" s="511">
        <v>0</v>
      </c>
      <c r="AP196" s="502">
        <v>0</v>
      </c>
      <c r="AQ196" s="502">
        <v>0</v>
      </c>
      <c r="AR196" s="502">
        <v>0</v>
      </c>
      <c r="AS196" s="502">
        <v>0</v>
      </c>
      <c r="AT196" s="502">
        <v>1</v>
      </c>
      <c r="AU196" s="502">
        <v>0</v>
      </c>
      <c r="AV196" s="502">
        <v>0</v>
      </c>
      <c r="AW196" s="502">
        <v>0</v>
      </c>
      <c r="AX196" s="503">
        <f t="shared" si="6"/>
        <v>1</v>
      </c>
      <c r="AY196" s="503">
        <f t="shared" si="7"/>
        <v>1</v>
      </c>
      <c r="AZ196" s="503">
        <f t="shared" si="8"/>
        <v>0</v>
      </c>
    </row>
    <row r="197" spans="2:52" x14ac:dyDescent="0.2">
      <c r="B197" s="515"/>
      <c r="C197" s="515"/>
      <c r="D197" s="515"/>
      <c r="E197" s="515"/>
      <c r="F197" s="515"/>
      <c r="H197" s="532" t="s">
        <v>406</v>
      </c>
      <c r="I197" s="541">
        <v>43433.724398148152</v>
      </c>
      <c r="J197" s="532" t="s">
        <v>1</v>
      </c>
      <c r="K197" s="542">
        <v>1</v>
      </c>
      <c r="L197" s="512"/>
      <c r="N197" s="509" t="s">
        <v>139</v>
      </c>
      <c r="O197" s="509">
        <v>379</v>
      </c>
      <c r="P197" s="501" t="s">
        <v>259</v>
      </c>
      <c r="Q197" s="502">
        <v>0</v>
      </c>
      <c r="R197" s="502"/>
      <c r="S197" s="502"/>
      <c r="T197" s="502">
        <v>0</v>
      </c>
      <c r="U197" s="502"/>
      <c r="V197" s="502"/>
      <c r="W197" s="511">
        <v>0</v>
      </c>
      <c r="X197" s="502">
        <v>0</v>
      </c>
      <c r="Y197" s="502">
        <v>0</v>
      </c>
      <c r="Z197" s="502">
        <v>0</v>
      </c>
      <c r="AA197" s="502">
        <v>0</v>
      </c>
      <c r="AB197" s="502">
        <v>0</v>
      </c>
      <c r="AC197" s="502">
        <v>0</v>
      </c>
      <c r="AD197" s="502">
        <v>0</v>
      </c>
      <c r="AE197" s="502">
        <v>0</v>
      </c>
      <c r="AF197" s="502">
        <v>0</v>
      </c>
      <c r="AG197" s="502">
        <v>0</v>
      </c>
      <c r="AH197" s="502">
        <v>0</v>
      </c>
      <c r="AI197" s="502">
        <v>0</v>
      </c>
      <c r="AJ197" s="502"/>
      <c r="AK197" s="502"/>
      <c r="AL197" s="502"/>
      <c r="AM197" s="502"/>
      <c r="AN197" s="511">
        <v>0</v>
      </c>
      <c r="AO197" s="511">
        <v>0</v>
      </c>
      <c r="AP197" s="502">
        <v>0</v>
      </c>
      <c r="AQ197" s="502">
        <v>0</v>
      </c>
      <c r="AR197" s="502">
        <v>0</v>
      </c>
      <c r="AS197" s="502">
        <v>0</v>
      </c>
      <c r="AT197" s="502">
        <v>0</v>
      </c>
      <c r="AU197" s="502">
        <v>0</v>
      </c>
      <c r="AV197" s="502">
        <v>0</v>
      </c>
      <c r="AW197" s="502">
        <v>0</v>
      </c>
      <c r="AX197" s="503">
        <f t="shared" si="6"/>
        <v>0</v>
      </c>
      <c r="AY197" s="503">
        <f t="shared" si="7"/>
        <v>0</v>
      </c>
      <c r="AZ197" s="503">
        <f t="shared" si="8"/>
        <v>0</v>
      </c>
    </row>
    <row r="198" spans="2:52" x14ac:dyDescent="0.2">
      <c r="B198" s="515"/>
      <c r="C198" s="515"/>
      <c r="D198" s="515"/>
      <c r="E198" s="515"/>
      <c r="F198" s="515"/>
      <c r="H198" s="532" t="s">
        <v>472</v>
      </c>
      <c r="I198" s="541">
        <v>43433.751087962963</v>
      </c>
      <c r="J198" s="532" t="s">
        <v>2</v>
      </c>
      <c r="K198" s="542">
        <v>1</v>
      </c>
      <c r="L198" s="512"/>
      <c r="N198" s="509" t="s">
        <v>39</v>
      </c>
      <c r="O198" s="509">
        <v>386</v>
      </c>
      <c r="P198" s="501" t="s">
        <v>70</v>
      </c>
      <c r="Q198" s="502">
        <v>0</v>
      </c>
      <c r="R198" s="502"/>
      <c r="S198" s="502"/>
      <c r="T198" s="502">
        <v>0</v>
      </c>
      <c r="U198" s="502"/>
      <c r="V198" s="502"/>
      <c r="W198" s="511">
        <v>0</v>
      </c>
      <c r="X198" s="502">
        <v>0</v>
      </c>
      <c r="Y198" s="502">
        <v>0</v>
      </c>
      <c r="Z198" s="502">
        <v>0</v>
      </c>
      <c r="AA198" s="502">
        <v>0</v>
      </c>
      <c r="AB198" s="502">
        <v>0</v>
      </c>
      <c r="AC198" s="502">
        <v>0</v>
      </c>
      <c r="AD198" s="502">
        <v>0</v>
      </c>
      <c r="AE198" s="502">
        <v>0</v>
      </c>
      <c r="AF198" s="502">
        <v>0</v>
      </c>
      <c r="AG198" s="502">
        <v>0</v>
      </c>
      <c r="AH198" s="502">
        <v>0</v>
      </c>
      <c r="AI198" s="502">
        <v>0</v>
      </c>
      <c r="AJ198" s="502"/>
      <c r="AK198" s="502"/>
      <c r="AL198" s="502"/>
      <c r="AM198" s="502"/>
      <c r="AN198" s="511">
        <v>0</v>
      </c>
      <c r="AO198" s="511">
        <v>0</v>
      </c>
      <c r="AP198" s="502">
        <v>0</v>
      </c>
      <c r="AQ198" s="502">
        <v>0</v>
      </c>
      <c r="AR198" s="502">
        <v>0</v>
      </c>
      <c r="AS198" s="502">
        <v>0</v>
      </c>
      <c r="AT198" s="502">
        <v>0</v>
      </c>
      <c r="AU198" s="502">
        <v>0</v>
      </c>
      <c r="AV198" s="502">
        <v>0</v>
      </c>
      <c r="AW198" s="502">
        <v>0</v>
      </c>
      <c r="AX198" s="503">
        <f t="shared" si="6"/>
        <v>0</v>
      </c>
      <c r="AY198" s="503">
        <f t="shared" si="7"/>
        <v>0</v>
      </c>
      <c r="AZ198" s="503">
        <f t="shared" si="8"/>
        <v>0</v>
      </c>
    </row>
    <row r="199" spans="2:52" x14ac:dyDescent="0.2">
      <c r="B199" s="515"/>
      <c r="C199" s="515"/>
      <c r="D199" s="515"/>
      <c r="E199" s="515"/>
      <c r="F199" s="515"/>
      <c r="H199" s="532" t="s">
        <v>482</v>
      </c>
      <c r="I199" s="541">
        <v>43434.966122685182</v>
      </c>
      <c r="J199" s="532" t="s">
        <v>2</v>
      </c>
      <c r="K199" s="542">
        <v>1</v>
      </c>
      <c r="L199" s="512"/>
      <c r="N199" s="509" t="s">
        <v>39</v>
      </c>
      <c r="O199" s="509">
        <v>387</v>
      </c>
      <c r="P199" s="501" t="s">
        <v>264</v>
      </c>
      <c r="Q199" s="502">
        <v>0</v>
      </c>
      <c r="R199" s="502"/>
      <c r="S199" s="502"/>
      <c r="T199" s="502">
        <v>0</v>
      </c>
      <c r="U199" s="502"/>
      <c r="V199" s="502"/>
      <c r="W199" s="511">
        <v>0</v>
      </c>
      <c r="X199" s="502">
        <v>0</v>
      </c>
      <c r="Y199" s="502">
        <v>0</v>
      </c>
      <c r="Z199" s="502">
        <v>0</v>
      </c>
      <c r="AA199" s="502">
        <v>0</v>
      </c>
      <c r="AB199" s="502">
        <v>0</v>
      </c>
      <c r="AC199" s="502">
        <v>0</v>
      </c>
      <c r="AD199" s="502">
        <v>0</v>
      </c>
      <c r="AE199" s="502">
        <v>0</v>
      </c>
      <c r="AF199" s="502">
        <v>0</v>
      </c>
      <c r="AG199" s="502">
        <v>0</v>
      </c>
      <c r="AH199" s="502">
        <v>0</v>
      </c>
      <c r="AI199" s="502">
        <v>0</v>
      </c>
      <c r="AJ199" s="502"/>
      <c r="AK199" s="502"/>
      <c r="AL199" s="502"/>
      <c r="AM199" s="502"/>
      <c r="AN199" s="511">
        <v>0</v>
      </c>
      <c r="AO199" s="511">
        <v>0</v>
      </c>
      <c r="AP199" s="502">
        <v>0</v>
      </c>
      <c r="AQ199" s="502">
        <v>0</v>
      </c>
      <c r="AR199" s="502">
        <v>0</v>
      </c>
      <c r="AS199" s="502">
        <v>0</v>
      </c>
      <c r="AT199" s="502">
        <v>0</v>
      </c>
      <c r="AU199" s="502">
        <v>0</v>
      </c>
      <c r="AV199" s="502">
        <v>0</v>
      </c>
      <c r="AW199" s="502">
        <v>0</v>
      </c>
      <c r="AX199" s="503">
        <f t="shared" si="6"/>
        <v>0</v>
      </c>
      <c r="AY199" s="503">
        <f t="shared" si="7"/>
        <v>0</v>
      </c>
      <c r="AZ199" s="503">
        <f t="shared" si="8"/>
        <v>0</v>
      </c>
    </row>
    <row r="200" spans="2:52" x14ac:dyDescent="0.2">
      <c r="B200" s="515"/>
      <c r="C200" s="515"/>
      <c r="D200" s="515"/>
      <c r="E200" s="515"/>
      <c r="F200" s="515"/>
      <c r="H200" s="548" t="s">
        <v>3</v>
      </c>
      <c r="I200" s="548"/>
      <c r="J200" s="548"/>
      <c r="K200" s="542">
        <v>105</v>
      </c>
      <c r="L200" s="512"/>
      <c r="N200" s="510" t="s">
        <v>91</v>
      </c>
      <c r="O200" s="509">
        <v>453</v>
      </c>
      <c r="P200" s="501" t="s">
        <v>333</v>
      </c>
      <c r="Q200" s="502">
        <v>0</v>
      </c>
      <c r="R200" s="502"/>
      <c r="S200" s="502"/>
      <c r="T200" s="502">
        <v>0</v>
      </c>
      <c r="U200" s="502"/>
      <c r="V200" s="502"/>
      <c r="W200" s="511">
        <v>0</v>
      </c>
      <c r="X200" s="502">
        <v>0</v>
      </c>
      <c r="Y200" s="502">
        <v>0</v>
      </c>
      <c r="Z200" s="502">
        <v>0</v>
      </c>
      <c r="AA200" s="502">
        <v>0</v>
      </c>
      <c r="AB200" s="502">
        <v>0</v>
      </c>
      <c r="AC200" s="502">
        <v>0</v>
      </c>
      <c r="AD200" s="502">
        <v>0</v>
      </c>
      <c r="AE200" s="502">
        <v>0</v>
      </c>
      <c r="AF200" s="502">
        <v>0</v>
      </c>
      <c r="AG200" s="502">
        <v>0</v>
      </c>
      <c r="AH200" s="502">
        <v>0</v>
      </c>
      <c r="AI200" s="502">
        <v>0</v>
      </c>
      <c r="AJ200" s="502"/>
      <c r="AK200" s="502"/>
      <c r="AL200" s="502"/>
      <c r="AM200" s="502"/>
      <c r="AN200" s="511">
        <v>0</v>
      </c>
      <c r="AO200" s="511">
        <v>0</v>
      </c>
      <c r="AP200" s="502">
        <v>0</v>
      </c>
      <c r="AQ200" s="502">
        <v>0</v>
      </c>
      <c r="AR200" s="502">
        <v>0</v>
      </c>
      <c r="AS200" s="502">
        <v>0</v>
      </c>
      <c r="AT200" s="502">
        <v>0</v>
      </c>
      <c r="AU200" s="502">
        <v>0</v>
      </c>
      <c r="AV200" s="502">
        <v>0</v>
      </c>
      <c r="AW200" s="502">
        <v>0</v>
      </c>
      <c r="AX200" s="503">
        <f t="shared" si="6"/>
        <v>0</v>
      </c>
      <c r="AY200" s="503">
        <f t="shared" si="7"/>
        <v>0</v>
      </c>
      <c r="AZ200" s="503">
        <f t="shared" si="8"/>
        <v>0</v>
      </c>
    </row>
    <row r="201" spans="2:52" ht="15" x14ac:dyDescent="0.25">
      <c r="B201" s="515"/>
      <c r="C201" s="515"/>
      <c r="D201" s="515"/>
      <c r="E201" s="515"/>
      <c r="F201" s="515"/>
      <c r="H201"/>
      <c r="I201"/>
      <c r="J201"/>
      <c r="K201"/>
      <c r="L201" s="512"/>
      <c r="N201" s="510" t="s">
        <v>17</v>
      </c>
      <c r="O201" s="509">
        <v>462</v>
      </c>
      <c r="P201" s="501" t="s">
        <v>357</v>
      </c>
      <c r="Q201" s="502">
        <v>0</v>
      </c>
      <c r="R201" s="502"/>
      <c r="S201" s="502"/>
      <c r="T201" s="502">
        <v>0</v>
      </c>
      <c r="U201" s="502"/>
      <c r="V201" s="502"/>
      <c r="W201" s="511">
        <v>0</v>
      </c>
      <c r="X201" s="502">
        <v>0</v>
      </c>
      <c r="Y201" s="502">
        <v>0</v>
      </c>
      <c r="Z201" s="502">
        <v>0</v>
      </c>
      <c r="AA201" s="502">
        <v>0</v>
      </c>
      <c r="AB201" s="502">
        <v>0</v>
      </c>
      <c r="AC201" s="502">
        <v>0</v>
      </c>
      <c r="AD201" s="502">
        <v>0</v>
      </c>
      <c r="AE201" s="502">
        <v>0</v>
      </c>
      <c r="AF201" s="502">
        <v>0</v>
      </c>
      <c r="AG201" s="502">
        <v>0</v>
      </c>
      <c r="AH201" s="502">
        <v>0</v>
      </c>
      <c r="AI201" s="502">
        <v>0</v>
      </c>
      <c r="AJ201" s="502"/>
      <c r="AK201" s="502"/>
      <c r="AL201" s="502"/>
      <c r="AM201" s="502"/>
      <c r="AN201" s="511">
        <v>0</v>
      </c>
      <c r="AO201" s="511">
        <v>0</v>
      </c>
      <c r="AP201" s="502">
        <v>0</v>
      </c>
      <c r="AQ201" s="502">
        <v>0</v>
      </c>
      <c r="AR201" s="502">
        <v>0</v>
      </c>
      <c r="AS201" s="502">
        <v>0</v>
      </c>
      <c r="AT201" s="502">
        <v>0</v>
      </c>
      <c r="AU201" s="502">
        <v>0</v>
      </c>
      <c r="AV201" s="502">
        <v>0</v>
      </c>
      <c r="AW201" s="502">
        <v>0</v>
      </c>
      <c r="AX201" s="503">
        <f t="shared" si="6"/>
        <v>0</v>
      </c>
      <c r="AY201" s="503">
        <f t="shared" si="7"/>
        <v>0</v>
      </c>
      <c r="AZ201" s="503">
        <f t="shared" si="8"/>
        <v>0</v>
      </c>
    </row>
    <row r="202" spans="2:52" ht="15" x14ac:dyDescent="0.25">
      <c r="B202" s="515"/>
      <c r="C202" s="515"/>
      <c r="D202" s="515"/>
      <c r="E202" s="515"/>
      <c r="F202" s="515"/>
      <c r="H202"/>
      <c r="I202"/>
      <c r="J202"/>
      <c r="K202"/>
      <c r="L202" s="512"/>
      <c r="N202" s="509" t="s">
        <v>39</v>
      </c>
      <c r="O202" s="509">
        <v>515</v>
      </c>
      <c r="P202" s="501" t="s">
        <v>516</v>
      </c>
      <c r="Q202" s="502">
        <v>0</v>
      </c>
      <c r="R202" s="503"/>
      <c r="S202" s="502"/>
      <c r="T202" s="502">
        <v>0</v>
      </c>
      <c r="U202" s="502"/>
      <c r="V202" s="502"/>
      <c r="W202" s="511">
        <v>0</v>
      </c>
      <c r="X202" s="502">
        <v>0</v>
      </c>
      <c r="Y202" s="502">
        <v>0</v>
      </c>
      <c r="Z202" s="502">
        <v>0</v>
      </c>
      <c r="AA202" s="502">
        <v>1</v>
      </c>
      <c r="AB202" s="502">
        <v>0</v>
      </c>
      <c r="AC202" s="502">
        <v>0</v>
      </c>
      <c r="AD202" s="502">
        <v>0</v>
      </c>
      <c r="AE202" s="502">
        <v>0</v>
      </c>
      <c r="AF202" s="502">
        <v>0</v>
      </c>
      <c r="AG202" s="502">
        <v>0</v>
      </c>
      <c r="AH202" s="502">
        <v>0</v>
      </c>
      <c r="AI202" s="502">
        <v>0</v>
      </c>
      <c r="AJ202" s="502"/>
      <c r="AK202" s="502"/>
      <c r="AL202" s="502"/>
      <c r="AM202" s="502"/>
      <c r="AN202" s="511">
        <v>0</v>
      </c>
      <c r="AO202" s="511">
        <v>0</v>
      </c>
      <c r="AP202" s="502">
        <v>0</v>
      </c>
      <c r="AQ202" s="502">
        <v>0</v>
      </c>
      <c r="AR202" s="502">
        <v>0</v>
      </c>
      <c r="AS202" s="502">
        <v>0</v>
      </c>
      <c r="AT202" s="502">
        <v>0</v>
      </c>
      <c r="AU202" s="502">
        <v>0</v>
      </c>
      <c r="AV202" s="502">
        <v>0</v>
      </c>
      <c r="AW202" s="502">
        <v>1</v>
      </c>
      <c r="AX202" s="503">
        <f t="shared" si="6"/>
        <v>1</v>
      </c>
      <c r="AY202" s="503">
        <f t="shared" si="7"/>
        <v>0</v>
      </c>
      <c r="AZ202" s="503">
        <f t="shared" si="8"/>
        <v>1</v>
      </c>
    </row>
    <row r="203" spans="2:52" ht="15" x14ac:dyDescent="0.25">
      <c r="B203" s="515"/>
      <c r="C203" s="515"/>
      <c r="D203" s="515"/>
      <c r="E203" s="515"/>
      <c r="F203" s="515"/>
      <c r="H203"/>
      <c r="I203"/>
      <c r="J203"/>
      <c r="K203"/>
      <c r="L203" s="512"/>
      <c r="N203" s="510" t="s">
        <v>608</v>
      </c>
      <c r="O203" s="510">
        <v>438</v>
      </c>
      <c r="P203" s="510" t="s">
        <v>562</v>
      </c>
      <c r="Q203" s="503">
        <v>0</v>
      </c>
      <c r="R203" s="503">
        <v>0</v>
      </c>
      <c r="S203" s="503">
        <v>0</v>
      </c>
      <c r="T203" s="503">
        <v>0</v>
      </c>
      <c r="U203" s="502"/>
      <c r="V203" s="502"/>
      <c r="W203" s="511">
        <v>0</v>
      </c>
      <c r="X203" s="502">
        <v>0</v>
      </c>
      <c r="Y203" s="502">
        <v>0</v>
      </c>
      <c r="Z203" s="502">
        <v>0</v>
      </c>
      <c r="AA203" s="502">
        <v>0</v>
      </c>
      <c r="AB203" s="502">
        <v>0</v>
      </c>
      <c r="AC203" s="502">
        <v>0</v>
      </c>
      <c r="AD203" s="502">
        <v>0</v>
      </c>
      <c r="AE203" s="502">
        <v>0</v>
      </c>
      <c r="AF203" s="502">
        <v>0</v>
      </c>
      <c r="AG203" s="502">
        <v>0</v>
      </c>
      <c r="AH203" s="502">
        <v>0</v>
      </c>
      <c r="AI203" s="502">
        <v>0</v>
      </c>
      <c r="AJ203" s="502"/>
      <c r="AK203" s="502"/>
      <c r="AL203" s="502"/>
      <c r="AM203" s="502"/>
      <c r="AN203" s="511">
        <v>0</v>
      </c>
      <c r="AO203" s="511">
        <v>0</v>
      </c>
      <c r="AP203" s="502">
        <v>0</v>
      </c>
      <c r="AQ203" s="502">
        <v>0</v>
      </c>
      <c r="AR203" s="502">
        <v>0</v>
      </c>
      <c r="AS203" s="502">
        <v>0</v>
      </c>
      <c r="AT203" s="502">
        <v>0</v>
      </c>
      <c r="AU203" s="502">
        <v>0</v>
      </c>
      <c r="AV203" s="502">
        <v>0</v>
      </c>
      <c r="AW203" s="502">
        <v>0</v>
      </c>
      <c r="AX203" s="503">
        <f t="shared" si="6"/>
        <v>0</v>
      </c>
      <c r="AY203" s="503">
        <f t="shared" si="7"/>
        <v>0</v>
      </c>
      <c r="AZ203" s="503">
        <f t="shared" si="8"/>
        <v>0</v>
      </c>
    </row>
    <row r="204" spans="2:52" ht="15" x14ac:dyDescent="0.25">
      <c r="B204" s="515"/>
      <c r="C204" s="515"/>
      <c r="D204" s="515"/>
      <c r="E204" s="515"/>
      <c r="F204" s="515"/>
      <c r="H204"/>
      <c r="I204"/>
      <c r="J204"/>
      <c r="K204"/>
      <c r="L204" s="512"/>
      <c r="N204" s="510" t="s">
        <v>7</v>
      </c>
      <c r="O204" s="510">
        <v>393</v>
      </c>
      <c r="P204" s="510" t="s">
        <v>563</v>
      </c>
      <c r="Q204" s="503">
        <v>0</v>
      </c>
      <c r="R204" s="503">
        <v>0</v>
      </c>
      <c r="S204" s="503">
        <v>0</v>
      </c>
      <c r="T204" s="503">
        <v>0</v>
      </c>
      <c r="U204" s="502"/>
      <c r="V204" s="502"/>
      <c r="W204" s="511">
        <v>0</v>
      </c>
      <c r="X204" s="502">
        <v>0</v>
      </c>
      <c r="Y204" s="502">
        <v>0</v>
      </c>
      <c r="Z204" s="502">
        <v>0</v>
      </c>
      <c r="AA204" s="502">
        <v>0</v>
      </c>
      <c r="AB204" s="502">
        <v>0</v>
      </c>
      <c r="AC204" s="502">
        <v>0</v>
      </c>
      <c r="AD204" s="502">
        <v>0</v>
      </c>
      <c r="AE204" s="502">
        <v>0</v>
      </c>
      <c r="AF204" s="502">
        <v>0</v>
      </c>
      <c r="AG204" s="502">
        <v>0</v>
      </c>
      <c r="AH204" s="502">
        <v>0</v>
      </c>
      <c r="AI204" s="502">
        <v>0</v>
      </c>
      <c r="AJ204" s="502"/>
      <c r="AK204" s="502"/>
      <c r="AL204" s="502"/>
      <c r="AM204" s="502"/>
      <c r="AN204" s="511">
        <v>0</v>
      </c>
      <c r="AO204" s="511">
        <v>0</v>
      </c>
      <c r="AP204" s="502">
        <v>0</v>
      </c>
      <c r="AQ204" s="502">
        <v>0</v>
      </c>
      <c r="AR204" s="502">
        <v>0</v>
      </c>
      <c r="AS204" s="502">
        <v>0</v>
      </c>
      <c r="AT204" s="502">
        <v>0</v>
      </c>
      <c r="AU204" s="502">
        <v>0</v>
      </c>
      <c r="AV204" s="502">
        <v>0</v>
      </c>
      <c r="AW204" s="502">
        <v>0</v>
      </c>
      <c r="AX204" s="503">
        <f t="shared" si="6"/>
        <v>0</v>
      </c>
      <c r="AY204" s="503">
        <f t="shared" si="7"/>
        <v>0</v>
      </c>
      <c r="AZ204" s="503">
        <f t="shared" si="8"/>
        <v>0</v>
      </c>
    </row>
    <row r="205" spans="2:52" ht="15" x14ac:dyDescent="0.25">
      <c r="B205" s="515"/>
      <c r="C205" s="515"/>
      <c r="D205" s="515"/>
      <c r="E205" s="515"/>
      <c r="F205" s="515"/>
      <c r="H205"/>
      <c r="I205"/>
      <c r="J205"/>
      <c r="K205"/>
      <c r="L205" s="512"/>
      <c r="N205" s="510" t="s">
        <v>343</v>
      </c>
      <c r="O205" s="510">
        <v>421</v>
      </c>
      <c r="P205" s="510" t="s">
        <v>564</v>
      </c>
      <c r="Q205" s="503">
        <v>0</v>
      </c>
      <c r="R205" s="503">
        <v>0</v>
      </c>
      <c r="S205" s="503">
        <v>0</v>
      </c>
      <c r="T205" s="503">
        <v>0</v>
      </c>
      <c r="U205" s="502"/>
      <c r="V205" s="502"/>
      <c r="W205" s="511">
        <v>0</v>
      </c>
      <c r="X205" s="502">
        <v>0</v>
      </c>
      <c r="Y205" s="502">
        <v>0</v>
      </c>
      <c r="Z205" s="502">
        <v>0</v>
      </c>
      <c r="AA205" s="502">
        <v>0</v>
      </c>
      <c r="AB205" s="502">
        <v>0</v>
      </c>
      <c r="AC205" s="502">
        <v>0</v>
      </c>
      <c r="AD205" s="502">
        <v>0</v>
      </c>
      <c r="AE205" s="502">
        <v>0</v>
      </c>
      <c r="AF205" s="502">
        <v>0</v>
      </c>
      <c r="AG205" s="502">
        <v>0</v>
      </c>
      <c r="AH205" s="502">
        <v>0</v>
      </c>
      <c r="AI205" s="502">
        <v>0</v>
      </c>
      <c r="AJ205" s="502"/>
      <c r="AK205" s="502"/>
      <c r="AL205" s="502"/>
      <c r="AM205" s="502"/>
      <c r="AN205" s="511">
        <v>0</v>
      </c>
      <c r="AO205" s="511">
        <v>0</v>
      </c>
      <c r="AP205" s="502">
        <v>0</v>
      </c>
      <c r="AQ205" s="502">
        <v>0</v>
      </c>
      <c r="AR205" s="502">
        <v>0</v>
      </c>
      <c r="AS205" s="502">
        <v>0</v>
      </c>
      <c r="AT205" s="502">
        <v>0</v>
      </c>
      <c r="AU205" s="502">
        <v>0</v>
      </c>
      <c r="AV205" s="502">
        <v>0</v>
      </c>
      <c r="AW205" s="502">
        <v>0</v>
      </c>
      <c r="AX205" s="503">
        <f t="shared" si="6"/>
        <v>0</v>
      </c>
      <c r="AY205" s="503">
        <f t="shared" si="7"/>
        <v>0</v>
      </c>
      <c r="AZ205" s="503">
        <f t="shared" si="8"/>
        <v>0</v>
      </c>
    </row>
    <row r="206" spans="2:52" ht="15" x14ac:dyDescent="0.25">
      <c r="B206" s="515"/>
      <c r="C206" s="515"/>
      <c r="D206" s="515"/>
      <c r="E206" s="515"/>
      <c r="F206" s="515"/>
      <c r="H206"/>
      <c r="I206"/>
      <c r="J206"/>
      <c r="K206"/>
      <c r="L206" s="512"/>
      <c r="N206" s="510" t="s">
        <v>343</v>
      </c>
      <c r="O206" s="510">
        <v>399</v>
      </c>
      <c r="P206" s="510" t="s">
        <v>569</v>
      </c>
      <c r="Q206" s="503">
        <v>0</v>
      </c>
      <c r="R206" s="503">
        <v>0</v>
      </c>
      <c r="S206" s="503">
        <v>0</v>
      </c>
      <c r="T206" s="503">
        <v>0</v>
      </c>
      <c r="U206" s="502"/>
      <c r="V206" s="502"/>
      <c r="W206" s="511">
        <v>0</v>
      </c>
      <c r="X206" s="502">
        <v>0</v>
      </c>
      <c r="Y206" s="502">
        <v>0</v>
      </c>
      <c r="Z206" s="502">
        <v>0</v>
      </c>
      <c r="AA206" s="502">
        <v>0</v>
      </c>
      <c r="AB206" s="502">
        <v>0</v>
      </c>
      <c r="AC206" s="502">
        <v>0</v>
      </c>
      <c r="AD206" s="502">
        <v>0</v>
      </c>
      <c r="AE206" s="502">
        <v>0</v>
      </c>
      <c r="AF206" s="502">
        <v>0</v>
      </c>
      <c r="AG206" s="502">
        <v>0</v>
      </c>
      <c r="AH206" s="502">
        <v>0</v>
      </c>
      <c r="AI206" s="502">
        <v>0</v>
      </c>
      <c r="AJ206" s="502"/>
      <c r="AK206" s="502"/>
      <c r="AL206" s="502"/>
      <c r="AM206" s="502"/>
      <c r="AN206" s="511">
        <v>0</v>
      </c>
      <c r="AO206" s="511">
        <v>0</v>
      </c>
      <c r="AP206" s="502">
        <v>0</v>
      </c>
      <c r="AQ206" s="502">
        <v>0</v>
      </c>
      <c r="AR206" s="502">
        <v>0</v>
      </c>
      <c r="AS206" s="502">
        <v>0</v>
      </c>
      <c r="AT206" s="502">
        <v>0</v>
      </c>
      <c r="AU206" s="502">
        <v>0</v>
      </c>
      <c r="AV206" s="502">
        <v>0</v>
      </c>
      <c r="AW206" s="502">
        <v>0</v>
      </c>
      <c r="AX206" s="503">
        <f t="shared" si="6"/>
        <v>0</v>
      </c>
      <c r="AY206" s="503">
        <f t="shared" si="7"/>
        <v>0</v>
      </c>
      <c r="AZ206" s="503">
        <f t="shared" si="8"/>
        <v>0</v>
      </c>
    </row>
    <row r="207" spans="2:52" ht="15" x14ac:dyDescent="0.25">
      <c r="B207" s="515"/>
      <c r="C207" s="515"/>
      <c r="D207" s="515"/>
      <c r="E207" s="515"/>
      <c r="F207" s="515"/>
      <c r="H207"/>
      <c r="I207"/>
      <c r="J207"/>
      <c r="K207"/>
      <c r="L207" s="512"/>
      <c r="N207" s="510" t="s">
        <v>343</v>
      </c>
      <c r="O207" s="510">
        <v>416</v>
      </c>
      <c r="P207" s="510" t="s">
        <v>570</v>
      </c>
      <c r="Q207" s="503">
        <v>0</v>
      </c>
      <c r="R207" s="503">
        <v>0</v>
      </c>
      <c r="S207" s="503">
        <v>0</v>
      </c>
      <c r="T207" s="503">
        <v>0</v>
      </c>
      <c r="U207" s="502"/>
      <c r="V207" s="502"/>
      <c r="W207" s="511">
        <v>0</v>
      </c>
      <c r="X207" s="502">
        <v>0</v>
      </c>
      <c r="Y207" s="502">
        <v>0</v>
      </c>
      <c r="Z207" s="502">
        <v>0</v>
      </c>
      <c r="AA207" s="502">
        <v>0</v>
      </c>
      <c r="AB207" s="502">
        <v>0</v>
      </c>
      <c r="AC207" s="502">
        <v>0</v>
      </c>
      <c r="AD207" s="502">
        <v>0</v>
      </c>
      <c r="AE207" s="502">
        <v>0</v>
      </c>
      <c r="AF207" s="502">
        <v>0</v>
      </c>
      <c r="AG207" s="502">
        <v>0</v>
      </c>
      <c r="AH207" s="502">
        <v>0</v>
      </c>
      <c r="AI207" s="502">
        <v>0</v>
      </c>
      <c r="AJ207" s="502"/>
      <c r="AK207" s="502"/>
      <c r="AL207" s="502"/>
      <c r="AM207" s="502"/>
      <c r="AN207" s="511">
        <v>0</v>
      </c>
      <c r="AO207" s="511">
        <v>0</v>
      </c>
      <c r="AP207" s="502">
        <v>0</v>
      </c>
      <c r="AQ207" s="502">
        <v>0</v>
      </c>
      <c r="AR207" s="502">
        <v>0</v>
      </c>
      <c r="AS207" s="502">
        <v>0</v>
      </c>
      <c r="AT207" s="502">
        <v>0</v>
      </c>
      <c r="AU207" s="502">
        <v>0</v>
      </c>
      <c r="AV207" s="502">
        <v>0</v>
      </c>
      <c r="AW207" s="502">
        <v>0</v>
      </c>
      <c r="AX207" s="503">
        <f t="shared" si="6"/>
        <v>0</v>
      </c>
      <c r="AY207" s="503">
        <f t="shared" si="7"/>
        <v>0</v>
      </c>
      <c r="AZ207" s="503">
        <f t="shared" si="8"/>
        <v>0</v>
      </c>
    </row>
    <row r="208" spans="2:52" ht="15" x14ac:dyDescent="0.25">
      <c r="B208" s="515"/>
      <c r="C208" s="515"/>
      <c r="D208" s="515"/>
      <c r="E208" s="515"/>
      <c r="F208" s="515"/>
      <c r="H208"/>
      <c r="I208"/>
      <c r="J208"/>
      <c r="K208"/>
      <c r="L208" s="512"/>
      <c r="N208" s="510" t="s">
        <v>343</v>
      </c>
      <c r="O208" s="510">
        <v>417</v>
      </c>
      <c r="P208" s="510" t="s">
        <v>572</v>
      </c>
      <c r="Q208" s="503">
        <v>0</v>
      </c>
      <c r="R208" s="503">
        <v>0</v>
      </c>
      <c r="S208" s="503">
        <v>0</v>
      </c>
      <c r="T208" s="503">
        <v>0</v>
      </c>
      <c r="U208" s="502"/>
      <c r="V208" s="502"/>
      <c r="W208" s="511">
        <v>0</v>
      </c>
      <c r="X208" s="502">
        <v>0</v>
      </c>
      <c r="Y208" s="502">
        <v>0</v>
      </c>
      <c r="Z208" s="502">
        <v>0</v>
      </c>
      <c r="AA208" s="502">
        <v>0</v>
      </c>
      <c r="AB208" s="502">
        <v>0</v>
      </c>
      <c r="AC208" s="502">
        <v>0</v>
      </c>
      <c r="AD208" s="502">
        <v>0</v>
      </c>
      <c r="AE208" s="502">
        <v>0</v>
      </c>
      <c r="AF208" s="502">
        <v>0</v>
      </c>
      <c r="AG208" s="502">
        <v>0</v>
      </c>
      <c r="AH208" s="502">
        <v>0</v>
      </c>
      <c r="AI208" s="502">
        <v>0</v>
      </c>
      <c r="AJ208" s="502"/>
      <c r="AK208" s="502"/>
      <c r="AL208" s="502"/>
      <c r="AM208" s="502"/>
      <c r="AN208" s="511">
        <v>0</v>
      </c>
      <c r="AO208" s="511">
        <v>0</v>
      </c>
      <c r="AP208" s="502">
        <v>0</v>
      </c>
      <c r="AQ208" s="502">
        <v>0</v>
      </c>
      <c r="AR208" s="502">
        <v>0</v>
      </c>
      <c r="AS208" s="502">
        <v>0</v>
      </c>
      <c r="AT208" s="502">
        <v>0</v>
      </c>
      <c r="AU208" s="502">
        <v>0</v>
      </c>
      <c r="AV208" s="502">
        <v>0</v>
      </c>
      <c r="AW208" s="502">
        <v>0</v>
      </c>
      <c r="AX208" s="503">
        <f t="shared" si="6"/>
        <v>0</v>
      </c>
      <c r="AY208" s="503">
        <f t="shared" si="7"/>
        <v>0</v>
      </c>
      <c r="AZ208" s="503">
        <f t="shared" si="8"/>
        <v>0</v>
      </c>
    </row>
    <row r="209" spans="2:55" ht="15" x14ac:dyDescent="0.25">
      <c r="B209" s="515"/>
      <c r="C209" s="515"/>
      <c r="D209" s="515"/>
      <c r="E209" s="515"/>
      <c r="F209" s="515"/>
      <c r="H209"/>
      <c r="I209"/>
      <c r="J209"/>
      <c r="K209"/>
      <c r="L209" s="512"/>
      <c r="N209" s="510" t="s">
        <v>343</v>
      </c>
      <c r="O209" s="510">
        <v>397</v>
      </c>
      <c r="P209" s="510" t="s">
        <v>573</v>
      </c>
      <c r="Q209" s="503">
        <v>0</v>
      </c>
      <c r="R209" s="503">
        <v>0</v>
      </c>
      <c r="S209" s="503">
        <v>0</v>
      </c>
      <c r="T209" s="503">
        <v>0</v>
      </c>
      <c r="U209" s="502"/>
      <c r="V209" s="502"/>
      <c r="W209" s="511">
        <v>0</v>
      </c>
      <c r="X209" s="502">
        <v>0</v>
      </c>
      <c r="Y209" s="502">
        <v>0</v>
      </c>
      <c r="Z209" s="502">
        <v>2</v>
      </c>
      <c r="AA209" s="502">
        <v>0</v>
      </c>
      <c r="AB209" s="502">
        <v>0</v>
      </c>
      <c r="AC209" s="502">
        <v>0</v>
      </c>
      <c r="AD209" s="502">
        <v>0</v>
      </c>
      <c r="AE209" s="502">
        <v>0</v>
      </c>
      <c r="AF209" s="502">
        <v>0</v>
      </c>
      <c r="AG209" s="502">
        <v>0</v>
      </c>
      <c r="AH209" s="502">
        <v>0</v>
      </c>
      <c r="AI209" s="502">
        <v>0</v>
      </c>
      <c r="AJ209" s="502"/>
      <c r="AK209" s="502"/>
      <c r="AL209" s="502"/>
      <c r="AM209" s="502"/>
      <c r="AN209" s="511">
        <v>0</v>
      </c>
      <c r="AO209" s="511">
        <v>0</v>
      </c>
      <c r="AP209" s="502">
        <v>0</v>
      </c>
      <c r="AQ209" s="502">
        <v>0</v>
      </c>
      <c r="AR209" s="502">
        <v>0</v>
      </c>
      <c r="AS209" s="502">
        <v>0</v>
      </c>
      <c r="AT209" s="502">
        <v>2</v>
      </c>
      <c r="AU209" s="502">
        <v>0</v>
      </c>
      <c r="AV209" s="502">
        <v>0</v>
      </c>
      <c r="AW209" s="502">
        <v>0</v>
      </c>
      <c r="AX209" s="503">
        <f t="shared" si="6"/>
        <v>2</v>
      </c>
      <c r="AY209" s="503">
        <f t="shared" si="7"/>
        <v>2</v>
      </c>
      <c r="AZ209" s="503">
        <f t="shared" si="8"/>
        <v>0</v>
      </c>
    </row>
    <row r="210" spans="2:55" ht="15" x14ac:dyDescent="0.25">
      <c r="B210" s="515"/>
      <c r="C210" s="515"/>
      <c r="D210" s="515"/>
      <c r="E210" s="515"/>
      <c r="F210" s="515"/>
      <c r="H210"/>
      <c r="I210"/>
      <c r="J210"/>
      <c r="K210"/>
      <c r="L210" s="512"/>
      <c r="N210" s="510" t="s">
        <v>343</v>
      </c>
      <c r="O210" s="510">
        <v>411</v>
      </c>
      <c r="P210" s="510" t="s">
        <v>578</v>
      </c>
      <c r="Q210" s="503">
        <v>0</v>
      </c>
      <c r="R210" s="503">
        <v>0</v>
      </c>
      <c r="S210" s="503">
        <v>0</v>
      </c>
      <c r="T210" s="503">
        <v>0</v>
      </c>
      <c r="U210" s="502"/>
      <c r="V210" s="502"/>
      <c r="W210" s="511">
        <v>0</v>
      </c>
      <c r="X210" s="502">
        <v>0</v>
      </c>
      <c r="Y210" s="502">
        <v>0</v>
      </c>
      <c r="Z210" s="502">
        <v>0</v>
      </c>
      <c r="AA210" s="502">
        <v>0</v>
      </c>
      <c r="AB210" s="502">
        <v>0</v>
      </c>
      <c r="AC210" s="502">
        <v>0</v>
      </c>
      <c r="AD210" s="502">
        <v>0</v>
      </c>
      <c r="AE210" s="502">
        <v>0</v>
      </c>
      <c r="AF210" s="502">
        <v>0</v>
      </c>
      <c r="AG210" s="502">
        <v>0</v>
      </c>
      <c r="AH210" s="502">
        <v>0</v>
      </c>
      <c r="AI210" s="502">
        <v>0</v>
      </c>
      <c r="AJ210" s="502"/>
      <c r="AK210" s="502"/>
      <c r="AL210" s="502"/>
      <c r="AM210" s="502"/>
      <c r="AN210" s="511">
        <v>0</v>
      </c>
      <c r="AO210" s="511">
        <v>0</v>
      </c>
      <c r="AP210" s="502">
        <v>0</v>
      </c>
      <c r="AQ210" s="502">
        <v>0</v>
      </c>
      <c r="AR210" s="502">
        <v>0</v>
      </c>
      <c r="AS210" s="502">
        <v>0</v>
      </c>
      <c r="AT210" s="502">
        <v>0</v>
      </c>
      <c r="AU210" s="502">
        <v>0</v>
      </c>
      <c r="AV210" s="502">
        <v>0</v>
      </c>
      <c r="AW210" s="502">
        <v>0</v>
      </c>
      <c r="AX210" s="503">
        <f t="shared" ref="AX210:AX250" si="9">+SUM(Q210:AA210)</f>
        <v>0</v>
      </c>
      <c r="AY210" s="503">
        <f t="shared" ref="AY210:AY250" si="10">+AB210+AD210+AF210+AH210+AJ210+AL210+AN210+AP210+AR210+AT210+AV210</f>
        <v>0</v>
      </c>
      <c r="AZ210" s="503">
        <f t="shared" ref="AZ210:AZ250" si="11">+AC210+AE210+AG210+AI210+AK210+AM210+AO210+AQ210+AS210+AU210+AW210</f>
        <v>0</v>
      </c>
    </row>
    <row r="211" spans="2:55" ht="15" x14ac:dyDescent="0.25">
      <c r="B211" s="515"/>
      <c r="C211" s="515"/>
      <c r="D211" s="515"/>
      <c r="E211" s="515"/>
      <c r="F211" s="515"/>
      <c r="H211"/>
      <c r="I211"/>
      <c r="J211"/>
      <c r="K211"/>
      <c r="L211" s="512"/>
      <c r="N211" s="510" t="s">
        <v>343</v>
      </c>
      <c r="O211" s="510">
        <v>413</v>
      </c>
      <c r="P211" s="510" t="s">
        <v>581</v>
      </c>
      <c r="Q211" s="503">
        <v>0</v>
      </c>
      <c r="R211" s="503">
        <v>0</v>
      </c>
      <c r="S211" s="503">
        <v>0</v>
      </c>
      <c r="T211" s="503">
        <v>0</v>
      </c>
      <c r="U211" s="502"/>
      <c r="V211" s="502"/>
      <c r="W211" s="511">
        <v>0</v>
      </c>
      <c r="X211" s="502">
        <v>0</v>
      </c>
      <c r="Y211" s="502">
        <v>0</v>
      </c>
      <c r="Z211" s="502">
        <v>0</v>
      </c>
      <c r="AA211" s="502">
        <v>0</v>
      </c>
      <c r="AB211" s="502">
        <v>0</v>
      </c>
      <c r="AC211" s="502">
        <v>0</v>
      </c>
      <c r="AD211" s="502">
        <v>0</v>
      </c>
      <c r="AE211" s="502">
        <v>0</v>
      </c>
      <c r="AF211" s="502">
        <v>0</v>
      </c>
      <c r="AG211" s="502">
        <v>0</v>
      </c>
      <c r="AH211" s="502">
        <v>0</v>
      </c>
      <c r="AI211" s="502">
        <v>0</v>
      </c>
      <c r="AJ211" s="502"/>
      <c r="AK211" s="502"/>
      <c r="AL211" s="502"/>
      <c r="AM211" s="502"/>
      <c r="AN211" s="511">
        <v>0</v>
      </c>
      <c r="AO211" s="511">
        <v>0</v>
      </c>
      <c r="AP211" s="502">
        <v>0</v>
      </c>
      <c r="AQ211" s="502">
        <v>0</v>
      </c>
      <c r="AR211" s="502">
        <v>0</v>
      </c>
      <c r="AS211" s="502">
        <v>0</v>
      </c>
      <c r="AT211" s="502">
        <v>0</v>
      </c>
      <c r="AU211" s="502">
        <v>0</v>
      </c>
      <c r="AV211" s="502">
        <v>0</v>
      </c>
      <c r="AW211" s="502">
        <v>0</v>
      </c>
      <c r="AX211" s="503">
        <f t="shared" si="9"/>
        <v>0</v>
      </c>
      <c r="AY211" s="503">
        <f t="shared" si="10"/>
        <v>0</v>
      </c>
      <c r="AZ211" s="503">
        <f t="shared" si="11"/>
        <v>0</v>
      </c>
    </row>
    <row r="212" spans="2:55" ht="15" x14ac:dyDescent="0.25">
      <c r="B212" s="515"/>
      <c r="C212" s="515"/>
      <c r="D212" s="515"/>
      <c r="E212" s="515"/>
      <c r="F212" s="515"/>
      <c r="H212"/>
      <c r="I212"/>
      <c r="J212"/>
      <c r="K212"/>
      <c r="L212" s="512"/>
      <c r="N212" s="510" t="s">
        <v>343</v>
      </c>
      <c r="O212" s="510">
        <v>403</v>
      </c>
      <c r="P212" s="510" t="s">
        <v>582</v>
      </c>
      <c r="Q212" s="503">
        <v>0</v>
      </c>
      <c r="R212" s="503">
        <v>0</v>
      </c>
      <c r="S212" s="503">
        <v>0</v>
      </c>
      <c r="T212" s="503">
        <v>0</v>
      </c>
      <c r="U212" s="502"/>
      <c r="V212" s="502"/>
      <c r="W212" s="511">
        <v>0</v>
      </c>
      <c r="X212" s="502">
        <v>0</v>
      </c>
      <c r="Y212" s="502">
        <v>0</v>
      </c>
      <c r="Z212" s="502">
        <v>0</v>
      </c>
      <c r="AA212" s="502">
        <v>0</v>
      </c>
      <c r="AB212" s="502">
        <v>0</v>
      </c>
      <c r="AC212" s="502">
        <v>0</v>
      </c>
      <c r="AD212" s="502">
        <v>0</v>
      </c>
      <c r="AE212" s="502">
        <v>0</v>
      </c>
      <c r="AF212" s="502">
        <v>0</v>
      </c>
      <c r="AG212" s="502">
        <v>0</v>
      </c>
      <c r="AH212" s="502">
        <v>0</v>
      </c>
      <c r="AI212" s="502">
        <v>0</v>
      </c>
      <c r="AJ212" s="502"/>
      <c r="AK212" s="502"/>
      <c r="AL212" s="502"/>
      <c r="AM212" s="502"/>
      <c r="AN212" s="511">
        <v>0</v>
      </c>
      <c r="AO212" s="511">
        <v>0</v>
      </c>
      <c r="AP212" s="502">
        <v>0</v>
      </c>
      <c r="AQ212" s="502">
        <v>0</v>
      </c>
      <c r="AR212" s="502">
        <v>0</v>
      </c>
      <c r="AS212" s="502">
        <v>0</v>
      </c>
      <c r="AT212" s="502">
        <v>0</v>
      </c>
      <c r="AU212" s="502">
        <v>0</v>
      </c>
      <c r="AV212" s="502">
        <v>0</v>
      </c>
      <c r="AW212" s="502">
        <v>0</v>
      </c>
      <c r="AX212" s="503">
        <f t="shared" si="9"/>
        <v>0</v>
      </c>
      <c r="AY212" s="503">
        <f t="shared" si="10"/>
        <v>0</v>
      </c>
      <c r="AZ212" s="503">
        <f t="shared" si="11"/>
        <v>0</v>
      </c>
    </row>
    <row r="213" spans="2:55" ht="15" x14ac:dyDescent="0.25">
      <c r="B213" s="515"/>
      <c r="C213" s="515"/>
      <c r="D213" s="515"/>
      <c r="E213" s="515"/>
      <c r="F213" s="515"/>
      <c r="H213"/>
      <c r="I213"/>
      <c r="J213"/>
      <c r="K213"/>
      <c r="L213" s="512"/>
      <c r="N213" s="510" t="s">
        <v>343</v>
      </c>
      <c r="O213" s="510">
        <v>412</v>
      </c>
      <c r="P213" s="510" t="s">
        <v>583</v>
      </c>
      <c r="Q213" s="503">
        <v>0</v>
      </c>
      <c r="R213" s="503">
        <v>0</v>
      </c>
      <c r="S213" s="503">
        <v>0</v>
      </c>
      <c r="T213" s="503">
        <v>0</v>
      </c>
      <c r="U213" s="502"/>
      <c r="V213" s="502"/>
      <c r="W213" s="511">
        <v>0</v>
      </c>
      <c r="X213" s="502">
        <v>0</v>
      </c>
      <c r="Y213" s="502">
        <v>0</v>
      </c>
      <c r="Z213" s="502">
        <v>0</v>
      </c>
      <c r="AA213" s="502">
        <v>0</v>
      </c>
      <c r="AB213" s="502">
        <v>0</v>
      </c>
      <c r="AC213" s="502">
        <v>0</v>
      </c>
      <c r="AD213" s="502">
        <v>0</v>
      </c>
      <c r="AE213" s="502">
        <v>0</v>
      </c>
      <c r="AF213" s="502">
        <v>0</v>
      </c>
      <c r="AG213" s="502">
        <v>0</v>
      </c>
      <c r="AH213" s="502">
        <v>0</v>
      </c>
      <c r="AI213" s="502">
        <v>0</v>
      </c>
      <c r="AJ213" s="502"/>
      <c r="AK213" s="502"/>
      <c r="AL213" s="502"/>
      <c r="AM213" s="502"/>
      <c r="AN213" s="511">
        <v>0</v>
      </c>
      <c r="AO213" s="511">
        <v>0</v>
      </c>
      <c r="AP213" s="502">
        <v>0</v>
      </c>
      <c r="AQ213" s="502">
        <v>0</v>
      </c>
      <c r="AR213" s="502">
        <v>0</v>
      </c>
      <c r="AS213" s="502">
        <v>0</v>
      </c>
      <c r="AT213" s="502">
        <v>0</v>
      </c>
      <c r="AU213" s="502">
        <v>0</v>
      </c>
      <c r="AV213" s="502">
        <v>0</v>
      </c>
      <c r="AW213" s="502">
        <v>0</v>
      </c>
      <c r="AX213" s="503">
        <f t="shared" si="9"/>
        <v>0</v>
      </c>
      <c r="AY213" s="503">
        <f t="shared" si="10"/>
        <v>0</v>
      </c>
      <c r="AZ213" s="503">
        <f t="shared" si="11"/>
        <v>0</v>
      </c>
    </row>
    <row r="214" spans="2:55" ht="15" x14ac:dyDescent="0.25">
      <c r="B214" s="515"/>
      <c r="C214" s="515"/>
      <c r="D214" s="515"/>
      <c r="E214" s="515"/>
      <c r="F214" s="515"/>
      <c r="H214"/>
      <c r="I214"/>
      <c r="J214"/>
      <c r="K214"/>
      <c r="L214" s="512"/>
      <c r="N214" s="510" t="s">
        <v>343</v>
      </c>
      <c r="O214" s="510">
        <v>418</v>
      </c>
      <c r="P214" s="510" t="s">
        <v>585</v>
      </c>
      <c r="Q214" s="503">
        <v>0</v>
      </c>
      <c r="R214" s="503">
        <v>0</v>
      </c>
      <c r="S214" s="503">
        <v>0</v>
      </c>
      <c r="T214" s="503">
        <v>0</v>
      </c>
      <c r="U214" s="502"/>
      <c r="V214" s="502"/>
      <c r="W214" s="511">
        <v>0</v>
      </c>
      <c r="X214" s="502">
        <v>0</v>
      </c>
      <c r="Y214" s="502">
        <v>0</v>
      </c>
      <c r="Z214" s="502">
        <v>0</v>
      </c>
      <c r="AA214" s="502">
        <v>0</v>
      </c>
      <c r="AB214" s="502">
        <v>0</v>
      </c>
      <c r="AC214" s="502">
        <v>0</v>
      </c>
      <c r="AD214" s="502">
        <v>0</v>
      </c>
      <c r="AE214" s="502">
        <v>0</v>
      </c>
      <c r="AF214" s="502">
        <v>0</v>
      </c>
      <c r="AG214" s="502">
        <v>0</v>
      </c>
      <c r="AH214" s="502">
        <v>0</v>
      </c>
      <c r="AI214" s="502">
        <v>0</v>
      </c>
      <c r="AJ214" s="502"/>
      <c r="AK214" s="502"/>
      <c r="AL214" s="502"/>
      <c r="AM214" s="502"/>
      <c r="AN214" s="511">
        <v>0</v>
      </c>
      <c r="AO214" s="511">
        <v>0</v>
      </c>
      <c r="AP214" s="502">
        <v>0</v>
      </c>
      <c r="AQ214" s="502">
        <v>0</v>
      </c>
      <c r="AR214" s="502">
        <v>0</v>
      </c>
      <c r="AS214" s="502">
        <v>0</v>
      </c>
      <c r="AT214" s="502">
        <v>0</v>
      </c>
      <c r="AU214" s="502">
        <v>0</v>
      </c>
      <c r="AV214" s="502">
        <v>0</v>
      </c>
      <c r="AW214" s="502">
        <v>0</v>
      </c>
      <c r="AX214" s="503">
        <f t="shared" si="9"/>
        <v>0</v>
      </c>
      <c r="AY214" s="503">
        <f t="shared" si="10"/>
        <v>0</v>
      </c>
      <c r="AZ214" s="503">
        <f t="shared" si="11"/>
        <v>0</v>
      </c>
    </row>
    <row r="215" spans="2:55" ht="15" x14ac:dyDescent="0.25">
      <c r="B215" s="515"/>
      <c r="C215" s="515"/>
      <c r="D215" s="515"/>
      <c r="E215" s="515"/>
      <c r="F215" s="515"/>
      <c r="H215"/>
      <c r="I215"/>
      <c r="J215"/>
      <c r="K215"/>
      <c r="L215" s="512"/>
      <c r="N215" s="510" t="s">
        <v>343</v>
      </c>
      <c r="O215" s="510">
        <v>407</v>
      </c>
      <c r="P215" s="510" t="s">
        <v>586</v>
      </c>
      <c r="Q215" s="503">
        <v>0</v>
      </c>
      <c r="R215" s="503">
        <v>0</v>
      </c>
      <c r="S215" s="503">
        <v>0</v>
      </c>
      <c r="T215" s="503">
        <v>0</v>
      </c>
      <c r="U215" s="502"/>
      <c r="V215" s="502"/>
      <c r="W215" s="511">
        <v>0</v>
      </c>
      <c r="X215" s="502">
        <v>0</v>
      </c>
      <c r="Y215" s="502">
        <v>0</v>
      </c>
      <c r="Z215" s="502">
        <v>0</v>
      </c>
      <c r="AA215" s="502">
        <v>0</v>
      </c>
      <c r="AB215" s="502">
        <v>0</v>
      </c>
      <c r="AC215" s="502">
        <v>0</v>
      </c>
      <c r="AD215" s="502">
        <v>0</v>
      </c>
      <c r="AE215" s="502">
        <v>0</v>
      </c>
      <c r="AF215" s="502">
        <v>0</v>
      </c>
      <c r="AG215" s="502">
        <v>0</v>
      </c>
      <c r="AH215" s="502">
        <v>0</v>
      </c>
      <c r="AI215" s="502">
        <v>0</v>
      </c>
      <c r="AJ215" s="502"/>
      <c r="AK215" s="502"/>
      <c r="AL215" s="502"/>
      <c r="AM215" s="502"/>
      <c r="AN215" s="511">
        <v>0</v>
      </c>
      <c r="AO215" s="511">
        <v>0</v>
      </c>
      <c r="AP215" s="502">
        <v>0</v>
      </c>
      <c r="AQ215" s="502">
        <v>0</v>
      </c>
      <c r="AR215" s="502">
        <v>0</v>
      </c>
      <c r="AS215" s="502">
        <v>0</v>
      </c>
      <c r="AT215" s="502">
        <v>0</v>
      </c>
      <c r="AU215" s="502">
        <v>0</v>
      </c>
      <c r="AV215" s="502">
        <v>0</v>
      </c>
      <c r="AW215" s="502">
        <v>0</v>
      </c>
      <c r="AX215" s="503">
        <f t="shared" si="9"/>
        <v>0</v>
      </c>
      <c r="AY215" s="503">
        <f t="shared" si="10"/>
        <v>0</v>
      </c>
      <c r="AZ215" s="503">
        <f t="shared" si="11"/>
        <v>0</v>
      </c>
    </row>
    <row r="216" spans="2:55" ht="15" x14ac:dyDescent="0.25">
      <c r="B216" s="515"/>
      <c r="C216" s="515"/>
      <c r="D216" s="515"/>
      <c r="E216" s="515"/>
      <c r="F216" s="515"/>
      <c r="H216"/>
      <c r="I216"/>
      <c r="J216"/>
      <c r="K216"/>
      <c r="L216" s="512"/>
      <c r="N216" s="510" t="s">
        <v>343</v>
      </c>
      <c r="O216" s="510">
        <v>398</v>
      </c>
      <c r="P216" s="510" t="s">
        <v>587</v>
      </c>
      <c r="Q216" s="503">
        <v>0</v>
      </c>
      <c r="R216" s="503">
        <v>0</v>
      </c>
      <c r="S216" s="503">
        <v>0</v>
      </c>
      <c r="T216" s="503">
        <v>0</v>
      </c>
      <c r="U216" s="502"/>
      <c r="V216" s="502"/>
      <c r="W216" s="511">
        <v>0</v>
      </c>
      <c r="X216" s="502">
        <v>0</v>
      </c>
      <c r="Y216" s="502">
        <v>0</v>
      </c>
      <c r="Z216" s="502">
        <v>0</v>
      </c>
      <c r="AA216" s="502">
        <v>0</v>
      </c>
      <c r="AB216" s="502">
        <v>0</v>
      </c>
      <c r="AC216" s="502">
        <v>0</v>
      </c>
      <c r="AD216" s="502">
        <v>0</v>
      </c>
      <c r="AE216" s="502">
        <v>0</v>
      </c>
      <c r="AF216" s="502">
        <v>0</v>
      </c>
      <c r="AG216" s="502">
        <v>0</v>
      </c>
      <c r="AH216" s="502">
        <v>0</v>
      </c>
      <c r="AI216" s="502">
        <v>0</v>
      </c>
      <c r="AJ216" s="502"/>
      <c r="AK216" s="502"/>
      <c r="AL216" s="502"/>
      <c r="AM216" s="502"/>
      <c r="AN216" s="511">
        <v>0</v>
      </c>
      <c r="AO216" s="511">
        <v>0</v>
      </c>
      <c r="AP216" s="502">
        <v>0</v>
      </c>
      <c r="AQ216" s="502">
        <v>0</v>
      </c>
      <c r="AR216" s="502">
        <v>0</v>
      </c>
      <c r="AS216" s="502">
        <v>0</v>
      </c>
      <c r="AT216" s="502">
        <v>0</v>
      </c>
      <c r="AU216" s="502">
        <v>0</v>
      </c>
      <c r="AV216" s="502">
        <v>0</v>
      </c>
      <c r="AW216" s="502">
        <v>0</v>
      </c>
      <c r="AX216" s="503">
        <f t="shared" si="9"/>
        <v>0</v>
      </c>
      <c r="AY216" s="503">
        <f t="shared" si="10"/>
        <v>0</v>
      </c>
      <c r="AZ216" s="503">
        <f t="shared" si="11"/>
        <v>0</v>
      </c>
    </row>
    <row r="217" spans="2:55" ht="15" x14ac:dyDescent="0.25">
      <c r="B217" s="515"/>
      <c r="C217" s="515"/>
      <c r="D217" s="515"/>
      <c r="E217" s="515"/>
      <c r="F217" s="515"/>
      <c r="H217"/>
      <c r="I217"/>
      <c r="J217"/>
      <c r="K217"/>
      <c r="L217" s="512"/>
      <c r="N217" s="510" t="s">
        <v>343</v>
      </c>
      <c r="O217" s="510">
        <v>402</v>
      </c>
      <c r="P217" s="510" t="s">
        <v>588</v>
      </c>
      <c r="Q217" s="503">
        <v>0</v>
      </c>
      <c r="R217" s="503">
        <v>0</v>
      </c>
      <c r="S217" s="503">
        <v>0</v>
      </c>
      <c r="T217" s="503">
        <v>0</v>
      </c>
      <c r="U217" s="502"/>
      <c r="V217" s="502"/>
      <c r="W217" s="511">
        <v>0</v>
      </c>
      <c r="X217" s="502">
        <v>0</v>
      </c>
      <c r="Y217" s="502">
        <v>0</v>
      </c>
      <c r="Z217" s="502">
        <v>1</v>
      </c>
      <c r="AA217" s="502">
        <v>0</v>
      </c>
      <c r="AB217" s="502">
        <v>0</v>
      </c>
      <c r="AC217" s="502">
        <v>0</v>
      </c>
      <c r="AD217" s="502">
        <v>0</v>
      </c>
      <c r="AE217" s="502">
        <v>0</v>
      </c>
      <c r="AF217" s="502">
        <v>0</v>
      </c>
      <c r="AG217" s="502">
        <v>0</v>
      </c>
      <c r="AH217" s="502">
        <v>0</v>
      </c>
      <c r="AI217" s="502">
        <v>0</v>
      </c>
      <c r="AJ217" s="502"/>
      <c r="AK217" s="502"/>
      <c r="AL217" s="502"/>
      <c r="AM217" s="502"/>
      <c r="AN217" s="511">
        <v>0</v>
      </c>
      <c r="AO217" s="511">
        <v>0</v>
      </c>
      <c r="AP217" s="502">
        <v>0</v>
      </c>
      <c r="AQ217" s="502">
        <v>0</v>
      </c>
      <c r="AR217" s="502">
        <v>0</v>
      </c>
      <c r="AS217" s="502">
        <v>0</v>
      </c>
      <c r="AT217" s="502">
        <v>0</v>
      </c>
      <c r="AU217" s="502">
        <v>1</v>
      </c>
      <c r="AV217" s="502">
        <v>0</v>
      </c>
      <c r="AW217" s="502">
        <v>0</v>
      </c>
      <c r="AX217" s="503">
        <f t="shared" si="9"/>
        <v>1</v>
      </c>
      <c r="AY217" s="503">
        <f t="shared" si="10"/>
        <v>0</v>
      </c>
      <c r="AZ217" s="503">
        <f t="shared" si="11"/>
        <v>1</v>
      </c>
    </row>
    <row r="218" spans="2:55" ht="15" x14ac:dyDescent="0.25">
      <c r="B218" s="515"/>
      <c r="C218" s="515"/>
      <c r="D218" s="515"/>
      <c r="E218" s="515"/>
      <c r="F218" s="515"/>
      <c r="H218"/>
      <c r="I218"/>
      <c r="J218"/>
      <c r="K218"/>
      <c r="L218" s="512"/>
      <c r="N218" s="510" t="s">
        <v>343</v>
      </c>
      <c r="O218" s="510">
        <v>420</v>
      </c>
      <c r="P218" s="510" t="s">
        <v>589</v>
      </c>
      <c r="Q218" s="503">
        <v>0</v>
      </c>
      <c r="R218" s="503">
        <v>0</v>
      </c>
      <c r="S218" s="503">
        <v>0</v>
      </c>
      <c r="T218" s="503">
        <v>0</v>
      </c>
      <c r="U218" s="502"/>
      <c r="V218" s="502"/>
      <c r="W218" s="511">
        <v>0</v>
      </c>
      <c r="X218" s="502">
        <v>0</v>
      </c>
      <c r="Y218" s="502">
        <v>0</v>
      </c>
      <c r="Z218" s="502">
        <v>0</v>
      </c>
      <c r="AA218" s="502">
        <v>0</v>
      </c>
      <c r="AB218" s="502">
        <v>0</v>
      </c>
      <c r="AC218" s="502">
        <v>0</v>
      </c>
      <c r="AD218" s="502">
        <v>0</v>
      </c>
      <c r="AE218" s="502">
        <v>0</v>
      </c>
      <c r="AF218" s="502">
        <v>0</v>
      </c>
      <c r="AG218" s="502">
        <v>0</v>
      </c>
      <c r="AH218" s="502">
        <v>0</v>
      </c>
      <c r="AI218" s="502">
        <v>0</v>
      </c>
      <c r="AJ218" s="502"/>
      <c r="AK218" s="502"/>
      <c r="AL218" s="502"/>
      <c r="AM218" s="502"/>
      <c r="AN218" s="511">
        <v>0</v>
      </c>
      <c r="AO218" s="511">
        <v>0</v>
      </c>
      <c r="AP218" s="502">
        <v>0</v>
      </c>
      <c r="AQ218" s="502">
        <v>0</v>
      </c>
      <c r="AR218" s="502">
        <v>0</v>
      </c>
      <c r="AS218" s="502">
        <v>0</v>
      </c>
      <c r="AT218" s="502">
        <v>0</v>
      </c>
      <c r="AU218" s="502">
        <v>0</v>
      </c>
      <c r="AV218" s="502">
        <v>0</v>
      </c>
      <c r="AW218" s="502">
        <v>0</v>
      </c>
      <c r="AX218" s="503">
        <f t="shared" si="9"/>
        <v>0</v>
      </c>
      <c r="AY218" s="503">
        <f t="shared" si="10"/>
        <v>0</v>
      </c>
      <c r="AZ218" s="503">
        <f t="shared" si="11"/>
        <v>0</v>
      </c>
    </row>
    <row r="219" spans="2:55" ht="15" x14ac:dyDescent="0.25">
      <c r="B219" s="515"/>
      <c r="C219" s="515"/>
      <c r="D219" s="515"/>
      <c r="E219" s="515"/>
      <c r="F219" s="515"/>
      <c r="H219"/>
      <c r="I219"/>
      <c r="J219"/>
      <c r="K219"/>
      <c r="L219" s="512"/>
      <c r="N219" s="510" t="s">
        <v>343</v>
      </c>
      <c r="O219" s="510">
        <v>343</v>
      </c>
      <c r="P219" s="510" t="s">
        <v>590</v>
      </c>
      <c r="Q219" s="503">
        <v>0</v>
      </c>
      <c r="R219" s="503">
        <v>0</v>
      </c>
      <c r="S219" s="503">
        <v>0</v>
      </c>
      <c r="T219" s="503">
        <v>0</v>
      </c>
      <c r="U219" s="502"/>
      <c r="V219" s="502"/>
      <c r="W219" s="511">
        <v>0</v>
      </c>
      <c r="X219" s="502">
        <v>0</v>
      </c>
      <c r="Y219" s="502">
        <v>0</v>
      </c>
      <c r="Z219" s="502">
        <v>0</v>
      </c>
      <c r="AA219" s="502">
        <v>0</v>
      </c>
      <c r="AB219" s="502">
        <v>0</v>
      </c>
      <c r="AC219" s="502">
        <v>0</v>
      </c>
      <c r="AD219" s="502">
        <v>0</v>
      </c>
      <c r="AE219" s="502">
        <v>0</v>
      </c>
      <c r="AF219" s="502">
        <v>0</v>
      </c>
      <c r="AG219" s="502">
        <v>0</v>
      </c>
      <c r="AH219" s="502">
        <v>0</v>
      </c>
      <c r="AI219" s="502">
        <v>0</v>
      </c>
      <c r="AJ219" s="502"/>
      <c r="AK219" s="502"/>
      <c r="AL219" s="502"/>
      <c r="AM219" s="502"/>
      <c r="AN219" s="511">
        <v>0</v>
      </c>
      <c r="AO219" s="511">
        <v>0</v>
      </c>
      <c r="AP219" s="502">
        <v>0</v>
      </c>
      <c r="AQ219" s="502">
        <v>0</v>
      </c>
      <c r="AR219" s="502">
        <v>0</v>
      </c>
      <c r="AS219" s="502">
        <v>0</v>
      </c>
      <c r="AT219" s="502">
        <v>0</v>
      </c>
      <c r="AU219" s="502">
        <v>0</v>
      </c>
      <c r="AV219" s="502">
        <v>0</v>
      </c>
      <c r="AW219" s="502">
        <v>0</v>
      </c>
      <c r="AX219" s="503">
        <f t="shared" si="9"/>
        <v>0</v>
      </c>
      <c r="AY219" s="503">
        <f t="shared" si="10"/>
        <v>0</v>
      </c>
      <c r="AZ219" s="503">
        <f t="shared" si="11"/>
        <v>0</v>
      </c>
    </row>
    <row r="220" spans="2:55" ht="15" x14ac:dyDescent="0.25">
      <c r="B220" s="515"/>
      <c r="C220" s="515"/>
      <c r="D220" s="515"/>
      <c r="E220" s="515"/>
      <c r="F220" s="515"/>
      <c r="H220"/>
      <c r="I220"/>
      <c r="J220"/>
      <c r="K220"/>
      <c r="L220" s="512"/>
      <c r="N220" s="510" t="s">
        <v>343</v>
      </c>
      <c r="O220" s="510">
        <v>391</v>
      </c>
      <c r="P220" s="510" t="s">
        <v>592</v>
      </c>
      <c r="Q220" s="503">
        <v>0</v>
      </c>
      <c r="R220" s="503">
        <v>0</v>
      </c>
      <c r="S220" s="503">
        <v>0</v>
      </c>
      <c r="T220" s="503">
        <v>0</v>
      </c>
      <c r="U220" s="502"/>
      <c r="V220" s="502"/>
      <c r="W220" s="511">
        <v>0</v>
      </c>
      <c r="X220" s="502">
        <v>0</v>
      </c>
      <c r="Y220" s="502">
        <v>0</v>
      </c>
      <c r="Z220" s="502">
        <v>0</v>
      </c>
      <c r="AA220" s="502">
        <v>0</v>
      </c>
      <c r="AB220" s="502">
        <v>0</v>
      </c>
      <c r="AC220" s="502">
        <v>0</v>
      </c>
      <c r="AD220" s="502">
        <v>0</v>
      </c>
      <c r="AE220" s="502">
        <v>0</v>
      </c>
      <c r="AF220" s="502">
        <v>0</v>
      </c>
      <c r="AG220" s="502">
        <v>0</v>
      </c>
      <c r="AH220" s="502">
        <v>0</v>
      </c>
      <c r="AI220" s="502">
        <v>0</v>
      </c>
      <c r="AJ220" s="502"/>
      <c r="AK220" s="502"/>
      <c r="AL220" s="502"/>
      <c r="AM220" s="502"/>
      <c r="AN220" s="511">
        <v>0</v>
      </c>
      <c r="AO220" s="511">
        <v>0</v>
      </c>
      <c r="AP220" s="502">
        <v>0</v>
      </c>
      <c r="AQ220" s="502">
        <v>0</v>
      </c>
      <c r="AR220" s="502">
        <v>0</v>
      </c>
      <c r="AS220" s="502">
        <v>0</v>
      </c>
      <c r="AT220" s="502">
        <v>0</v>
      </c>
      <c r="AU220" s="502">
        <v>0</v>
      </c>
      <c r="AV220" s="502">
        <v>0</v>
      </c>
      <c r="AW220" s="502">
        <v>0</v>
      </c>
      <c r="AX220" s="503">
        <f t="shared" si="9"/>
        <v>0</v>
      </c>
      <c r="AY220" s="503">
        <f t="shared" si="10"/>
        <v>0</v>
      </c>
      <c r="AZ220" s="503">
        <f t="shared" si="11"/>
        <v>0</v>
      </c>
    </row>
    <row r="221" spans="2:55" s="512" customFormat="1" ht="15" x14ac:dyDescent="0.25">
      <c r="B221" s="515"/>
      <c r="C221" s="515"/>
      <c r="D221" s="515"/>
      <c r="E221" s="515"/>
      <c r="F221" s="515"/>
      <c r="G221" s="475"/>
      <c r="H221"/>
      <c r="I221"/>
      <c r="J221"/>
      <c r="K221"/>
      <c r="M221" s="477"/>
      <c r="N221" s="510" t="s">
        <v>343</v>
      </c>
      <c r="O221" s="510">
        <v>406</v>
      </c>
      <c r="P221" s="510" t="s">
        <v>594</v>
      </c>
      <c r="Q221" s="503">
        <v>0</v>
      </c>
      <c r="R221" s="503">
        <v>0</v>
      </c>
      <c r="S221" s="503">
        <v>0</v>
      </c>
      <c r="T221" s="503">
        <v>0</v>
      </c>
      <c r="U221" s="502"/>
      <c r="V221" s="502"/>
      <c r="W221" s="511">
        <v>0</v>
      </c>
      <c r="X221" s="502">
        <v>0</v>
      </c>
      <c r="Y221" s="502">
        <v>0</v>
      </c>
      <c r="Z221" s="502">
        <v>0</v>
      </c>
      <c r="AA221" s="502">
        <v>0</v>
      </c>
      <c r="AB221" s="502">
        <v>0</v>
      </c>
      <c r="AC221" s="502">
        <v>0</v>
      </c>
      <c r="AD221" s="502">
        <v>0</v>
      </c>
      <c r="AE221" s="502">
        <v>0</v>
      </c>
      <c r="AF221" s="502">
        <v>0</v>
      </c>
      <c r="AG221" s="502">
        <v>0</v>
      </c>
      <c r="AH221" s="502">
        <v>0</v>
      </c>
      <c r="AI221" s="502">
        <v>0</v>
      </c>
      <c r="AJ221" s="502"/>
      <c r="AK221" s="502"/>
      <c r="AL221" s="502"/>
      <c r="AM221" s="502"/>
      <c r="AN221" s="511">
        <v>0</v>
      </c>
      <c r="AO221" s="511">
        <v>0</v>
      </c>
      <c r="AP221" s="502">
        <v>0</v>
      </c>
      <c r="AQ221" s="502">
        <v>0</v>
      </c>
      <c r="AR221" s="502">
        <v>0</v>
      </c>
      <c r="AS221" s="502">
        <v>0</v>
      </c>
      <c r="AT221" s="502">
        <v>0</v>
      </c>
      <c r="AU221" s="502">
        <v>0</v>
      </c>
      <c r="AV221" s="502">
        <v>0</v>
      </c>
      <c r="AW221" s="502">
        <v>0</v>
      </c>
      <c r="AX221" s="503">
        <f t="shared" si="9"/>
        <v>0</v>
      </c>
      <c r="AY221" s="503">
        <f t="shared" si="10"/>
        <v>0</v>
      </c>
      <c r="AZ221" s="503">
        <f t="shared" si="11"/>
        <v>0</v>
      </c>
      <c r="BB221" s="475"/>
      <c r="BC221" s="475"/>
    </row>
    <row r="222" spans="2:55" s="512" customFormat="1" ht="15" x14ac:dyDescent="0.25">
      <c r="B222" s="515"/>
      <c r="C222" s="515"/>
      <c r="D222" s="515"/>
      <c r="E222" s="515"/>
      <c r="F222" s="515"/>
      <c r="G222" s="475"/>
      <c r="H222"/>
      <c r="I222"/>
      <c r="J222"/>
      <c r="K222"/>
      <c r="M222" s="477"/>
      <c r="N222" s="510" t="s">
        <v>343</v>
      </c>
      <c r="O222" s="510">
        <v>401</v>
      </c>
      <c r="P222" s="510" t="s">
        <v>596</v>
      </c>
      <c r="Q222" s="503">
        <v>0</v>
      </c>
      <c r="R222" s="503">
        <v>0</v>
      </c>
      <c r="S222" s="503">
        <v>0</v>
      </c>
      <c r="T222" s="503">
        <v>0</v>
      </c>
      <c r="U222" s="502"/>
      <c r="V222" s="502"/>
      <c r="W222" s="511">
        <v>0</v>
      </c>
      <c r="X222" s="502">
        <v>0</v>
      </c>
      <c r="Y222" s="502">
        <v>0</v>
      </c>
      <c r="Z222" s="502">
        <v>0</v>
      </c>
      <c r="AA222" s="502">
        <v>0</v>
      </c>
      <c r="AB222" s="502">
        <v>0</v>
      </c>
      <c r="AC222" s="502">
        <v>0</v>
      </c>
      <c r="AD222" s="502">
        <v>0</v>
      </c>
      <c r="AE222" s="502">
        <v>0</v>
      </c>
      <c r="AF222" s="502">
        <v>0</v>
      </c>
      <c r="AG222" s="502">
        <v>0</v>
      </c>
      <c r="AH222" s="502">
        <v>0</v>
      </c>
      <c r="AI222" s="502">
        <v>0</v>
      </c>
      <c r="AJ222" s="502"/>
      <c r="AK222" s="502"/>
      <c r="AL222" s="502"/>
      <c r="AM222" s="502"/>
      <c r="AN222" s="511">
        <v>0</v>
      </c>
      <c r="AO222" s="511">
        <v>0</v>
      </c>
      <c r="AP222" s="502">
        <v>0</v>
      </c>
      <c r="AQ222" s="502">
        <v>0</v>
      </c>
      <c r="AR222" s="502">
        <v>0</v>
      </c>
      <c r="AS222" s="502">
        <v>0</v>
      </c>
      <c r="AT222" s="502">
        <v>0</v>
      </c>
      <c r="AU222" s="502">
        <v>0</v>
      </c>
      <c r="AV222" s="502">
        <v>0</v>
      </c>
      <c r="AW222" s="502">
        <v>0</v>
      </c>
      <c r="AX222" s="503">
        <f t="shared" si="9"/>
        <v>0</v>
      </c>
      <c r="AY222" s="503">
        <f t="shared" si="10"/>
        <v>0</v>
      </c>
      <c r="AZ222" s="503">
        <f t="shared" si="11"/>
        <v>0</v>
      </c>
      <c r="BB222" s="475"/>
      <c r="BC222" s="475"/>
    </row>
    <row r="223" spans="2:55" s="512" customFormat="1" ht="15" x14ac:dyDescent="0.25">
      <c r="B223" s="515"/>
      <c r="C223" s="515"/>
      <c r="D223" s="515"/>
      <c r="E223" s="515"/>
      <c r="F223" s="515"/>
      <c r="G223" s="475"/>
      <c r="H223"/>
      <c r="I223"/>
      <c r="J223"/>
      <c r="K223"/>
      <c r="M223" s="477"/>
      <c r="N223" s="510" t="s">
        <v>343</v>
      </c>
      <c r="O223" s="510">
        <v>419</v>
      </c>
      <c r="P223" s="510" t="s">
        <v>597</v>
      </c>
      <c r="Q223" s="503">
        <v>0</v>
      </c>
      <c r="R223" s="503">
        <v>0</v>
      </c>
      <c r="S223" s="503">
        <v>0</v>
      </c>
      <c r="T223" s="503">
        <v>0</v>
      </c>
      <c r="U223" s="502"/>
      <c r="V223" s="502"/>
      <c r="W223" s="511">
        <v>0</v>
      </c>
      <c r="X223" s="502">
        <v>0</v>
      </c>
      <c r="Y223" s="502">
        <v>0</v>
      </c>
      <c r="Z223" s="502">
        <v>0</v>
      </c>
      <c r="AA223" s="502">
        <v>0</v>
      </c>
      <c r="AB223" s="502">
        <v>0</v>
      </c>
      <c r="AC223" s="502">
        <v>0</v>
      </c>
      <c r="AD223" s="502">
        <v>0</v>
      </c>
      <c r="AE223" s="502">
        <v>0</v>
      </c>
      <c r="AF223" s="502">
        <v>0</v>
      </c>
      <c r="AG223" s="502">
        <v>0</v>
      </c>
      <c r="AH223" s="502">
        <v>0</v>
      </c>
      <c r="AI223" s="502">
        <v>0</v>
      </c>
      <c r="AJ223" s="502"/>
      <c r="AK223" s="502"/>
      <c r="AL223" s="502"/>
      <c r="AM223" s="502"/>
      <c r="AN223" s="511">
        <v>0</v>
      </c>
      <c r="AO223" s="511">
        <v>0</v>
      </c>
      <c r="AP223" s="502">
        <v>0</v>
      </c>
      <c r="AQ223" s="502">
        <v>0</v>
      </c>
      <c r="AR223" s="502">
        <v>0</v>
      </c>
      <c r="AS223" s="502">
        <v>0</v>
      </c>
      <c r="AT223" s="502">
        <v>0</v>
      </c>
      <c r="AU223" s="502">
        <v>0</v>
      </c>
      <c r="AV223" s="502">
        <v>0</v>
      </c>
      <c r="AW223" s="502">
        <v>0</v>
      </c>
      <c r="AX223" s="503">
        <f t="shared" si="9"/>
        <v>0</v>
      </c>
      <c r="AY223" s="503">
        <f t="shared" si="10"/>
        <v>0</v>
      </c>
      <c r="AZ223" s="503">
        <f t="shared" si="11"/>
        <v>0</v>
      </c>
      <c r="BB223" s="475"/>
      <c r="BC223" s="475"/>
    </row>
    <row r="224" spans="2:55" s="512" customFormat="1" ht="15" x14ac:dyDescent="0.25">
      <c r="B224" s="515"/>
      <c r="C224" s="515"/>
      <c r="D224" s="515"/>
      <c r="E224" s="515"/>
      <c r="F224" s="515"/>
      <c r="G224" s="475"/>
      <c r="H224"/>
      <c r="I224"/>
      <c r="J224"/>
      <c r="K224"/>
      <c r="M224" s="477"/>
      <c r="N224" s="510" t="s">
        <v>343</v>
      </c>
      <c r="O224" s="510">
        <v>392</v>
      </c>
      <c r="P224" s="510" t="s">
        <v>605</v>
      </c>
      <c r="Q224" s="503">
        <v>0</v>
      </c>
      <c r="R224" s="503">
        <v>0</v>
      </c>
      <c r="S224" s="503">
        <v>0</v>
      </c>
      <c r="T224" s="503">
        <v>0</v>
      </c>
      <c r="U224" s="502"/>
      <c r="V224" s="502"/>
      <c r="W224" s="511">
        <v>0</v>
      </c>
      <c r="X224" s="502">
        <v>0</v>
      </c>
      <c r="Y224" s="502">
        <v>0</v>
      </c>
      <c r="Z224" s="502">
        <v>0</v>
      </c>
      <c r="AA224" s="502">
        <v>0</v>
      </c>
      <c r="AB224" s="502">
        <v>0</v>
      </c>
      <c r="AC224" s="502">
        <v>0</v>
      </c>
      <c r="AD224" s="502">
        <v>0</v>
      </c>
      <c r="AE224" s="502">
        <v>0</v>
      </c>
      <c r="AF224" s="502">
        <v>0</v>
      </c>
      <c r="AG224" s="502">
        <v>0</v>
      </c>
      <c r="AH224" s="502">
        <v>0</v>
      </c>
      <c r="AI224" s="502">
        <v>0</v>
      </c>
      <c r="AJ224" s="502"/>
      <c r="AK224" s="502"/>
      <c r="AL224" s="502"/>
      <c r="AM224" s="502"/>
      <c r="AN224" s="511">
        <v>0</v>
      </c>
      <c r="AO224" s="511">
        <v>0</v>
      </c>
      <c r="AP224" s="502">
        <v>0</v>
      </c>
      <c r="AQ224" s="502">
        <v>0</v>
      </c>
      <c r="AR224" s="502">
        <v>0</v>
      </c>
      <c r="AS224" s="502">
        <v>0</v>
      </c>
      <c r="AT224" s="502">
        <v>0</v>
      </c>
      <c r="AU224" s="502">
        <v>0</v>
      </c>
      <c r="AV224" s="502">
        <v>0</v>
      </c>
      <c r="AW224" s="502">
        <v>0</v>
      </c>
      <c r="AX224" s="503">
        <f t="shared" si="9"/>
        <v>0</v>
      </c>
      <c r="AY224" s="503">
        <f t="shared" si="10"/>
        <v>0</v>
      </c>
      <c r="AZ224" s="503">
        <f t="shared" si="11"/>
        <v>0</v>
      </c>
      <c r="BB224" s="475"/>
      <c r="BC224" s="475"/>
    </row>
    <row r="225" spans="2:55" s="512" customFormat="1" ht="15" x14ac:dyDescent="0.25">
      <c r="B225" s="515"/>
      <c r="C225" s="515"/>
      <c r="D225" s="515"/>
      <c r="E225" s="515"/>
      <c r="F225" s="515"/>
      <c r="G225" s="475"/>
      <c r="H225"/>
      <c r="I225"/>
      <c r="J225"/>
      <c r="K225"/>
      <c r="M225" s="477"/>
      <c r="N225" s="510" t="s">
        <v>63</v>
      </c>
      <c r="O225" s="510">
        <v>430</v>
      </c>
      <c r="P225" s="510" t="s">
        <v>606</v>
      </c>
      <c r="Q225" s="503">
        <v>0</v>
      </c>
      <c r="R225" s="503">
        <v>0</v>
      </c>
      <c r="S225" s="503">
        <v>0</v>
      </c>
      <c r="T225" s="503">
        <v>0</v>
      </c>
      <c r="U225" s="502"/>
      <c r="V225" s="502"/>
      <c r="W225" s="511">
        <v>0</v>
      </c>
      <c r="X225" s="502">
        <v>0</v>
      </c>
      <c r="Y225" s="502">
        <v>0</v>
      </c>
      <c r="Z225" s="502">
        <v>0</v>
      </c>
      <c r="AA225" s="502">
        <v>0</v>
      </c>
      <c r="AB225" s="502">
        <v>0</v>
      </c>
      <c r="AC225" s="502">
        <v>0</v>
      </c>
      <c r="AD225" s="502">
        <v>0</v>
      </c>
      <c r="AE225" s="502">
        <v>0</v>
      </c>
      <c r="AF225" s="502">
        <v>0</v>
      </c>
      <c r="AG225" s="502">
        <v>0</v>
      </c>
      <c r="AH225" s="502">
        <v>0</v>
      </c>
      <c r="AI225" s="502">
        <v>0</v>
      </c>
      <c r="AJ225" s="502"/>
      <c r="AK225" s="502"/>
      <c r="AL225" s="502"/>
      <c r="AM225" s="502"/>
      <c r="AN225" s="511">
        <v>0</v>
      </c>
      <c r="AO225" s="511">
        <v>0</v>
      </c>
      <c r="AP225" s="502">
        <v>0</v>
      </c>
      <c r="AQ225" s="502">
        <v>0</v>
      </c>
      <c r="AR225" s="502">
        <v>0</v>
      </c>
      <c r="AS225" s="502">
        <v>0</v>
      </c>
      <c r="AT225" s="502">
        <v>0</v>
      </c>
      <c r="AU225" s="502">
        <v>0</v>
      </c>
      <c r="AV225" s="502">
        <v>0</v>
      </c>
      <c r="AW225" s="502">
        <v>0</v>
      </c>
      <c r="AX225" s="503">
        <f t="shared" si="9"/>
        <v>0</v>
      </c>
      <c r="AY225" s="503">
        <f t="shared" si="10"/>
        <v>0</v>
      </c>
      <c r="AZ225" s="503">
        <f t="shared" si="11"/>
        <v>0</v>
      </c>
      <c r="BB225" s="475"/>
      <c r="BC225" s="475"/>
    </row>
    <row r="226" spans="2:55" s="512" customFormat="1" ht="15" x14ac:dyDescent="0.25">
      <c r="B226" s="515"/>
      <c r="C226" s="515"/>
      <c r="D226" s="515"/>
      <c r="E226" s="515"/>
      <c r="F226" s="515"/>
      <c r="G226" s="475"/>
      <c r="H226"/>
      <c r="I226"/>
      <c r="J226"/>
      <c r="K226"/>
      <c r="M226" s="477"/>
      <c r="N226" s="510" t="s">
        <v>609</v>
      </c>
      <c r="O226" s="510">
        <v>435</v>
      </c>
      <c r="P226" s="510" t="s">
        <v>607</v>
      </c>
      <c r="Q226" s="503">
        <v>0</v>
      </c>
      <c r="R226" s="503">
        <v>0</v>
      </c>
      <c r="S226" s="503">
        <v>0</v>
      </c>
      <c r="T226" s="503">
        <v>0</v>
      </c>
      <c r="U226" s="502"/>
      <c r="V226" s="502"/>
      <c r="W226" s="511">
        <v>0</v>
      </c>
      <c r="X226" s="502">
        <v>0</v>
      </c>
      <c r="Y226" s="502">
        <v>0</v>
      </c>
      <c r="Z226" s="502">
        <v>0</v>
      </c>
      <c r="AA226" s="502">
        <v>0</v>
      </c>
      <c r="AB226" s="502">
        <v>0</v>
      </c>
      <c r="AC226" s="502">
        <v>0</v>
      </c>
      <c r="AD226" s="502">
        <v>0</v>
      </c>
      <c r="AE226" s="502">
        <v>0</v>
      </c>
      <c r="AF226" s="502">
        <v>0</v>
      </c>
      <c r="AG226" s="502">
        <v>0</v>
      </c>
      <c r="AH226" s="502">
        <v>0</v>
      </c>
      <c r="AI226" s="502">
        <v>0</v>
      </c>
      <c r="AJ226" s="502"/>
      <c r="AK226" s="502"/>
      <c r="AL226" s="502"/>
      <c r="AM226" s="502"/>
      <c r="AN226" s="511">
        <v>0</v>
      </c>
      <c r="AO226" s="511">
        <v>0</v>
      </c>
      <c r="AP226" s="502">
        <v>0</v>
      </c>
      <c r="AQ226" s="502">
        <v>0</v>
      </c>
      <c r="AR226" s="502">
        <v>0</v>
      </c>
      <c r="AS226" s="502">
        <v>0</v>
      </c>
      <c r="AT226" s="502">
        <v>0</v>
      </c>
      <c r="AU226" s="502">
        <v>0</v>
      </c>
      <c r="AV226" s="502">
        <v>0</v>
      </c>
      <c r="AW226" s="502">
        <v>0</v>
      </c>
      <c r="AX226" s="503">
        <f t="shared" si="9"/>
        <v>0</v>
      </c>
      <c r="AY226" s="503">
        <f t="shared" si="10"/>
        <v>0</v>
      </c>
      <c r="AZ226" s="503">
        <f t="shared" si="11"/>
        <v>0</v>
      </c>
      <c r="BB226" s="475"/>
      <c r="BC226" s="475"/>
    </row>
    <row r="227" spans="2:55" s="512" customFormat="1" ht="15" x14ac:dyDescent="0.25">
      <c r="B227" s="515"/>
      <c r="C227" s="515"/>
      <c r="D227" s="515"/>
      <c r="E227" s="515"/>
      <c r="F227" s="515"/>
      <c r="G227" s="475"/>
      <c r="H227"/>
      <c r="I227"/>
      <c r="J227"/>
      <c r="K227"/>
      <c r="M227" s="477"/>
      <c r="N227" s="510" t="s">
        <v>71</v>
      </c>
      <c r="O227" s="510">
        <v>424</v>
      </c>
      <c r="P227" s="510" t="s">
        <v>604</v>
      </c>
      <c r="Q227" s="503">
        <v>0</v>
      </c>
      <c r="R227" s="503">
        <v>0</v>
      </c>
      <c r="S227" s="503">
        <v>0</v>
      </c>
      <c r="T227" s="503">
        <v>0</v>
      </c>
      <c r="U227" s="502"/>
      <c r="V227" s="502"/>
      <c r="W227" s="511">
        <v>0</v>
      </c>
      <c r="X227" s="502">
        <v>0</v>
      </c>
      <c r="Y227" s="502">
        <v>0</v>
      </c>
      <c r="Z227" s="502">
        <v>0</v>
      </c>
      <c r="AA227" s="502">
        <v>0</v>
      </c>
      <c r="AB227" s="502">
        <v>0</v>
      </c>
      <c r="AC227" s="502">
        <v>0</v>
      </c>
      <c r="AD227" s="502">
        <v>0</v>
      </c>
      <c r="AE227" s="502">
        <v>0</v>
      </c>
      <c r="AF227" s="502">
        <v>0</v>
      </c>
      <c r="AG227" s="502">
        <v>0</v>
      </c>
      <c r="AH227" s="502">
        <v>0</v>
      </c>
      <c r="AI227" s="502">
        <v>0</v>
      </c>
      <c r="AJ227" s="502"/>
      <c r="AK227" s="502"/>
      <c r="AL227" s="502"/>
      <c r="AM227" s="502"/>
      <c r="AN227" s="511">
        <v>0</v>
      </c>
      <c r="AO227" s="511">
        <v>0</v>
      </c>
      <c r="AP227" s="502">
        <v>0</v>
      </c>
      <c r="AQ227" s="502">
        <v>0</v>
      </c>
      <c r="AR227" s="502">
        <v>0</v>
      </c>
      <c r="AS227" s="502">
        <v>0</v>
      </c>
      <c r="AT227" s="502">
        <v>0</v>
      </c>
      <c r="AU227" s="502">
        <v>0</v>
      </c>
      <c r="AV227" s="502">
        <v>0</v>
      </c>
      <c r="AW227" s="502">
        <v>0</v>
      </c>
      <c r="AX227" s="503">
        <f t="shared" si="9"/>
        <v>0</v>
      </c>
      <c r="AY227" s="503">
        <f t="shared" si="10"/>
        <v>0</v>
      </c>
      <c r="AZ227" s="503">
        <f t="shared" si="11"/>
        <v>0</v>
      </c>
      <c r="BB227" s="475"/>
      <c r="BC227" s="475"/>
    </row>
    <row r="228" spans="2:55" s="512" customFormat="1" ht="15" x14ac:dyDescent="0.25">
      <c r="B228" s="515"/>
      <c r="C228" s="515"/>
      <c r="D228" s="515"/>
      <c r="E228" s="515"/>
      <c r="F228" s="515"/>
      <c r="G228" s="475"/>
      <c r="H228"/>
      <c r="I228"/>
      <c r="J228"/>
      <c r="K228"/>
      <c r="M228" s="477"/>
      <c r="N228" s="510" t="s">
        <v>71</v>
      </c>
      <c r="O228" s="510">
        <v>425</v>
      </c>
      <c r="P228" s="510" t="s">
        <v>603</v>
      </c>
      <c r="Q228" s="503">
        <v>0</v>
      </c>
      <c r="R228" s="503">
        <v>0</v>
      </c>
      <c r="S228" s="503">
        <v>0</v>
      </c>
      <c r="T228" s="503">
        <v>0</v>
      </c>
      <c r="U228" s="502"/>
      <c r="V228" s="502"/>
      <c r="W228" s="511">
        <v>0</v>
      </c>
      <c r="X228" s="502">
        <v>0</v>
      </c>
      <c r="Y228" s="502">
        <v>0</v>
      </c>
      <c r="Z228" s="502">
        <v>0</v>
      </c>
      <c r="AA228" s="502">
        <v>0</v>
      </c>
      <c r="AB228" s="502">
        <v>0</v>
      </c>
      <c r="AC228" s="502">
        <v>0</v>
      </c>
      <c r="AD228" s="502">
        <v>0</v>
      </c>
      <c r="AE228" s="502">
        <v>0</v>
      </c>
      <c r="AF228" s="502">
        <v>0</v>
      </c>
      <c r="AG228" s="502">
        <v>0</v>
      </c>
      <c r="AH228" s="502">
        <v>0</v>
      </c>
      <c r="AI228" s="502">
        <v>0</v>
      </c>
      <c r="AJ228" s="502"/>
      <c r="AK228" s="502"/>
      <c r="AL228" s="502"/>
      <c r="AM228" s="502"/>
      <c r="AN228" s="511">
        <v>0</v>
      </c>
      <c r="AO228" s="511">
        <v>0</v>
      </c>
      <c r="AP228" s="502">
        <v>0</v>
      </c>
      <c r="AQ228" s="502">
        <v>0</v>
      </c>
      <c r="AR228" s="502">
        <v>0</v>
      </c>
      <c r="AS228" s="502">
        <v>0</v>
      </c>
      <c r="AT228" s="502">
        <v>0</v>
      </c>
      <c r="AU228" s="502">
        <v>0</v>
      </c>
      <c r="AV228" s="502">
        <v>0</v>
      </c>
      <c r="AW228" s="502">
        <v>0</v>
      </c>
      <c r="AX228" s="503">
        <f t="shared" si="9"/>
        <v>0</v>
      </c>
      <c r="AY228" s="503">
        <f t="shared" si="10"/>
        <v>0</v>
      </c>
      <c r="AZ228" s="503">
        <f t="shared" si="11"/>
        <v>0</v>
      </c>
      <c r="BB228" s="475"/>
      <c r="BC228" s="475"/>
    </row>
    <row r="229" spans="2:55" s="512" customFormat="1" ht="15" x14ac:dyDescent="0.25">
      <c r="B229" s="515"/>
      <c r="C229" s="515"/>
      <c r="D229" s="515"/>
      <c r="E229" s="515"/>
      <c r="F229" s="515"/>
      <c r="G229" s="475"/>
      <c r="H229"/>
      <c r="I229"/>
      <c r="J229"/>
      <c r="K229"/>
      <c r="M229" s="477"/>
      <c r="N229" s="510" t="s">
        <v>610</v>
      </c>
      <c r="O229" s="510">
        <v>437</v>
      </c>
      <c r="P229" s="510" t="s">
        <v>602</v>
      </c>
      <c r="Q229" s="503">
        <v>0</v>
      </c>
      <c r="R229" s="503">
        <v>0</v>
      </c>
      <c r="S229" s="503">
        <v>0</v>
      </c>
      <c r="T229" s="503">
        <v>0</v>
      </c>
      <c r="U229" s="502"/>
      <c r="V229" s="502"/>
      <c r="W229" s="511">
        <v>0</v>
      </c>
      <c r="X229" s="502">
        <v>0</v>
      </c>
      <c r="Y229" s="502">
        <v>0</v>
      </c>
      <c r="Z229" s="502">
        <v>0</v>
      </c>
      <c r="AA229" s="502">
        <v>0</v>
      </c>
      <c r="AB229" s="502">
        <v>0</v>
      </c>
      <c r="AC229" s="502">
        <v>0</v>
      </c>
      <c r="AD229" s="502">
        <v>0</v>
      </c>
      <c r="AE229" s="502">
        <v>0</v>
      </c>
      <c r="AF229" s="502">
        <v>0</v>
      </c>
      <c r="AG229" s="502">
        <v>0</v>
      </c>
      <c r="AH229" s="502">
        <v>0</v>
      </c>
      <c r="AI229" s="502">
        <v>0</v>
      </c>
      <c r="AJ229" s="502"/>
      <c r="AK229" s="502"/>
      <c r="AL229" s="502"/>
      <c r="AM229" s="502"/>
      <c r="AN229" s="511">
        <v>0</v>
      </c>
      <c r="AO229" s="511">
        <v>0</v>
      </c>
      <c r="AP229" s="502">
        <v>0</v>
      </c>
      <c r="AQ229" s="502">
        <v>0</v>
      </c>
      <c r="AR229" s="502">
        <v>0</v>
      </c>
      <c r="AS229" s="502">
        <v>0</v>
      </c>
      <c r="AT229" s="502">
        <v>0</v>
      </c>
      <c r="AU229" s="502">
        <v>0</v>
      </c>
      <c r="AV229" s="502">
        <v>0</v>
      </c>
      <c r="AW229" s="502">
        <v>0</v>
      </c>
      <c r="AX229" s="503">
        <f t="shared" si="9"/>
        <v>0</v>
      </c>
      <c r="AY229" s="503">
        <f t="shared" si="10"/>
        <v>0</v>
      </c>
      <c r="AZ229" s="503">
        <f t="shared" si="11"/>
        <v>0</v>
      </c>
      <c r="BB229" s="475"/>
      <c r="BC229" s="475"/>
    </row>
    <row r="230" spans="2:55" s="512" customFormat="1" ht="15" x14ac:dyDescent="0.25">
      <c r="B230" s="515"/>
      <c r="C230" s="515"/>
      <c r="D230" s="515"/>
      <c r="E230" s="515"/>
      <c r="F230" s="515"/>
      <c r="G230" s="475"/>
      <c r="H230"/>
      <c r="I230"/>
      <c r="J230"/>
      <c r="K230"/>
      <c r="M230" s="477"/>
      <c r="N230" s="510" t="s">
        <v>75</v>
      </c>
      <c r="O230" s="510">
        <v>431</v>
      </c>
      <c r="P230" s="510" t="s">
        <v>601</v>
      </c>
      <c r="Q230" s="503">
        <v>0</v>
      </c>
      <c r="R230" s="503">
        <v>0</v>
      </c>
      <c r="S230" s="503">
        <v>0</v>
      </c>
      <c r="T230" s="503">
        <v>0</v>
      </c>
      <c r="U230" s="502"/>
      <c r="V230" s="502"/>
      <c r="W230" s="511">
        <v>0</v>
      </c>
      <c r="X230" s="502">
        <v>0</v>
      </c>
      <c r="Y230" s="502">
        <v>0</v>
      </c>
      <c r="Z230" s="502">
        <v>0</v>
      </c>
      <c r="AA230" s="502">
        <v>0</v>
      </c>
      <c r="AB230" s="502">
        <v>0</v>
      </c>
      <c r="AC230" s="502">
        <v>0</v>
      </c>
      <c r="AD230" s="502">
        <v>0</v>
      </c>
      <c r="AE230" s="502">
        <v>0</v>
      </c>
      <c r="AF230" s="502">
        <v>0</v>
      </c>
      <c r="AG230" s="502">
        <v>0</v>
      </c>
      <c r="AH230" s="502">
        <v>0</v>
      </c>
      <c r="AI230" s="502">
        <v>0</v>
      </c>
      <c r="AJ230" s="502"/>
      <c r="AK230" s="502"/>
      <c r="AL230" s="502"/>
      <c r="AM230" s="502"/>
      <c r="AN230" s="511">
        <v>0</v>
      </c>
      <c r="AO230" s="511">
        <v>0</v>
      </c>
      <c r="AP230" s="502">
        <v>0</v>
      </c>
      <c r="AQ230" s="502">
        <v>0</v>
      </c>
      <c r="AR230" s="502">
        <v>0</v>
      </c>
      <c r="AS230" s="502">
        <v>0</v>
      </c>
      <c r="AT230" s="502">
        <v>0</v>
      </c>
      <c r="AU230" s="502">
        <v>0</v>
      </c>
      <c r="AV230" s="502">
        <v>0</v>
      </c>
      <c r="AW230" s="502">
        <v>0</v>
      </c>
      <c r="AX230" s="503">
        <f t="shared" si="9"/>
        <v>0</v>
      </c>
      <c r="AY230" s="503">
        <f t="shared" si="10"/>
        <v>0</v>
      </c>
      <c r="AZ230" s="503">
        <f t="shared" si="11"/>
        <v>0</v>
      </c>
      <c r="BB230" s="475"/>
      <c r="BC230" s="475"/>
    </row>
    <row r="231" spans="2:55" s="512" customFormat="1" ht="15" x14ac:dyDescent="0.25">
      <c r="B231" s="515"/>
      <c r="C231" s="515"/>
      <c r="D231" s="515"/>
      <c r="E231" s="515"/>
      <c r="F231" s="515"/>
      <c r="G231" s="475"/>
      <c r="H231"/>
      <c r="I231"/>
      <c r="J231"/>
      <c r="K231"/>
      <c r="M231" s="477"/>
      <c r="N231" s="510" t="s">
        <v>75</v>
      </c>
      <c r="O231" s="510">
        <v>433</v>
      </c>
      <c r="P231" s="510" t="s">
        <v>600</v>
      </c>
      <c r="Q231" s="503">
        <v>0</v>
      </c>
      <c r="R231" s="503">
        <v>0</v>
      </c>
      <c r="S231" s="503">
        <v>0</v>
      </c>
      <c r="T231" s="503">
        <v>0</v>
      </c>
      <c r="U231" s="502"/>
      <c r="V231" s="502"/>
      <c r="W231" s="511">
        <v>0</v>
      </c>
      <c r="X231" s="502">
        <v>0</v>
      </c>
      <c r="Y231" s="502">
        <v>0</v>
      </c>
      <c r="Z231" s="502">
        <v>0</v>
      </c>
      <c r="AA231" s="502">
        <v>0</v>
      </c>
      <c r="AB231" s="502">
        <v>0</v>
      </c>
      <c r="AC231" s="502">
        <v>0</v>
      </c>
      <c r="AD231" s="502">
        <v>0</v>
      </c>
      <c r="AE231" s="502">
        <v>0</v>
      </c>
      <c r="AF231" s="502">
        <v>0</v>
      </c>
      <c r="AG231" s="502">
        <v>0</v>
      </c>
      <c r="AH231" s="502">
        <v>0</v>
      </c>
      <c r="AI231" s="502">
        <v>0</v>
      </c>
      <c r="AJ231" s="502"/>
      <c r="AK231" s="502"/>
      <c r="AL231" s="502"/>
      <c r="AM231" s="502"/>
      <c r="AN231" s="511">
        <v>0</v>
      </c>
      <c r="AO231" s="511">
        <v>0</v>
      </c>
      <c r="AP231" s="502">
        <v>0</v>
      </c>
      <c r="AQ231" s="502">
        <v>0</v>
      </c>
      <c r="AR231" s="502">
        <v>0</v>
      </c>
      <c r="AS231" s="502">
        <v>0</v>
      </c>
      <c r="AT231" s="502">
        <v>0</v>
      </c>
      <c r="AU231" s="502">
        <v>0</v>
      </c>
      <c r="AV231" s="502">
        <v>0</v>
      </c>
      <c r="AW231" s="502">
        <v>0</v>
      </c>
      <c r="AX231" s="503">
        <f t="shared" si="9"/>
        <v>0</v>
      </c>
      <c r="AY231" s="503">
        <f t="shared" si="10"/>
        <v>0</v>
      </c>
      <c r="AZ231" s="503">
        <f t="shared" si="11"/>
        <v>0</v>
      </c>
      <c r="BB231" s="475"/>
      <c r="BC231" s="475"/>
    </row>
    <row r="232" spans="2:55" s="512" customFormat="1" ht="15" x14ac:dyDescent="0.25">
      <c r="B232" s="515"/>
      <c r="C232" s="515"/>
      <c r="D232" s="515"/>
      <c r="E232" s="515"/>
      <c r="F232" s="515"/>
      <c r="G232" s="475"/>
      <c r="H232"/>
      <c r="I232"/>
      <c r="J232"/>
      <c r="K232"/>
      <c r="M232" s="477"/>
      <c r="N232" s="510" t="s">
        <v>75</v>
      </c>
      <c r="O232" s="510">
        <v>432</v>
      </c>
      <c r="P232" s="510" t="s">
        <v>599</v>
      </c>
      <c r="Q232" s="503">
        <v>0</v>
      </c>
      <c r="R232" s="503">
        <v>0</v>
      </c>
      <c r="S232" s="503">
        <v>0</v>
      </c>
      <c r="T232" s="503">
        <v>0</v>
      </c>
      <c r="U232" s="502"/>
      <c r="V232" s="502"/>
      <c r="W232" s="511">
        <v>0</v>
      </c>
      <c r="X232" s="502">
        <v>0</v>
      </c>
      <c r="Y232" s="502">
        <v>0</v>
      </c>
      <c r="Z232" s="502">
        <v>0</v>
      </c>
      <c r="AA232" s="502">
        <v>0</v>
      </c>
      <c r="AB232" s="502">
        <v>0</v>
      </c>
      <c r="AC232" s="502">
        <v>0</v>
      </c>
      <c r="AD232" s="502">
        <v>0</v>
      </c>
      <c r="AE232" s="502">
        <v>0</v>
      </c>
      <c r="AF232" s="502">
        <v>0</v>
      </c>
      <c r="AG232" s="502">
        <v>0</v>
      </c>
      <c r="AH232" s="502">
        <v>0</v>
      </c>
      <c r="AI232" s="502">
        <v>0</v>
      </c>
      <c r="AJ232" s="502"/>
      <c r="AK232" s="502"/>
      <c r="AL232" s="502"/>
      <c r="AM232" s="502"/>
      <c r="AN232" s="511">
        <v>0</v>
      </c>
      <c r="AO232" s="511">
        <v>0</v>
      </c>
      <c r="AP232" s="502">
        <v>0</v>
      </c>
      <c r="AQ232" s="502">
        <v>0</v>
      </c>
      <c r="AR232" s="502">
        <v>0</v>
      </c>
      <c r="AS232" s="502">
        <v>0</v>
      </c>
      <c r="AT232" s="502">
        <v>0</v>
      </c>
      <c r="AU232" s="502">
        <v>0</v>
      </c>
      <c r="AV232" s="502">
        <v>0</v>
      </c>
      <c r="AW232" s="502">
        <v>0</v>
      </c>
      <c r="AX232" s="503">
        <f t="shared" si="9"/>
        <v>0</v>
      </c>
      <c r="AY232" s="503">
        <f t="shared" si="10"/>
        <v>0</v>
      </c>
      <c r="AZ232" s="503">
        <f t="shared" si="11"/>
        <v>0</v>
      </c>
      <c r="BB232" s="475"/>
      <c r="BC232" s="475"/>
    </row>
    <row r="233" spans="2:55" s="512" customFormat="1" ht="15" x14ac:dyDescent="0.25">
      <c r="B233" s="515"/>
      <c r="C233" s="515"/>
      <c r="D233" s="515"/>
      <c r="E233" s="515"/>
      <c r="F233" s="515"/>
      <c r="G233" s="475"/>
      <c r="H233"/>
      <c r="I233"/>
      <c r="J233"/>
      <c r="K233"/>
      <c r="M233" s="477"/>
      <c r="N233" s="510" t="s">
        <v>611</v>
      </c>
      <c r="O233" s="510">
        <v>429</v>
      </c>
      <c r="P233" s="510" t="s">
        <v>598</v>
      </c>
      <c r="Q233" s="503">
        <v>0</v>
      </c>
      <c r="R233" s="503">
        <v>0</v>
      </c>
      <c r="S233" s="503">
        <v>0</v>
      </c>
      <c r="T233" s="503">
        <v>0</v>
      </c>
      <c r="U233" s="502"/>
      <c r="V233" s="502"/>
      <c r="W233" s="511">
        <v>0</v>
      </c>
      <c r="X233" s="502">
        <v>0</v>
      </c>
      <c r="Y233" s="502">
        <v>0</v>
      </c>
      <c r="Z233" s="502">
        <v>0</v>
      </c>
      <c r="AA233" s="502">
        <v>0</v>
      </c>
      <c r="AB233" s="502">
        <v>0</v>
      </c>
      <c r="AC233" s="502">
        <v>0</v>
      </c>
      <c r="AD233" s="502">
        <v>0</v>
      </c>
      <c r="AE233" s="502">
        <v>0</v>
      </c>
      <c r="AF233" s="502">
        <v>0</v>
      </c>
      <c r="AG233" s="502">
        <v>0</v>
      </c>
      <c r="AH233" s="502">
        <v>0</v>
      </c>
      <c r="AI233" s="502">
        <v>0</v>
      </c>
      <c r="AJ233" s="502"/>
      <c r="AK233" s="502"/>
      <c r="AL233" s="502"/>
      <c r="AM233" s="502"/>
      <c r="AN233" s="511">
        <v>0</v>
      </c>
      <c r="AO233" s="511">
        <v>0</v>
      </c>
      <c r="AP233" s="502">
        <v>0</v>
      </c>
      <c r="AQ233" s="502">
        <v>0</v>
      </c>
      <c r="AR233" s="502">
        <v>0</v>
      </c>
      <c r="AS233" s="502">
        <v>0</v>
      </c>
      <c r="AT233" s="502">
        <v>0</v>
      </c>
      <c r="AU233" s="502">
        <v>0</v>
      </c>
      <c r="AV233" s="502">
        <v>0</v>
      </c>
      <c r="AW233" s="502">
        <v>0</v>
      </c>
      <c r="AX233" s="503">
        <f t="shared" si="9"/>
        <v>0</v>
      </c>
      <c r="AY233" s="503">
        <f t="shared" si="10"/>
        <v>0</v>
      </c>
      <c r="AZ233" s="503">
        <f t="shared" si="11"/>
        <v>0</v>
      </c>
      <c r="BB233" s="475"/>
      <c r="BC233" s="475"/>
    </row>
    <row r="234" spans="2:55" s="512" customFormat="1" ht="15" x14ac:dyDescent="0.25">
      <c r="B234" s="515"/>
      <c r="C234" s="515"/>
      <c r="D234" s="515"/>
      <c r="E234" s="515"/>
      <c r="F234" s="515"/>
      <c r="G234" s="475"/>
      <c r="H234"/>
      <c r="I234"/>
      <c r="J234"/>
      <c r="K234"/>
      <c r="N234" s="510" t="s">
        <v>131</v>
      </c>
      <c r="O234" s="510">
        <v>428</v>
      </c>
      <c r="P234" s="510" t="s">
        <v>577</v>
      </c>
      <c r="Q234" s="503">
        <v>0</v>
      </c>
      <c r="R234" s="503">
        <v>0</v>
      </c>
      <c r="S234" s="503">
        <v>0</v>
      </c>
      <c r="T234" s="503">
        <v>0</v>
      </c>
      <c r="U234" s="502"/>
      <c r="V234" s="502"/>
      <c r="W234" s="511">
        <v>0</v>
      </c>
      <c r="X234" s="502">
        <v>0</v>
      </c>
      <c r="Y234" s="502">
        <v>0</v>
      </c>
      <c r="Z234" s="502">
        <v>0</v>
      </c>
      <c r="AA234" s="502">
        <v>0</v>
      </c>
      <c r="AB234" s="502">
        <v>0</v>
      </c>
      <c r="AC234" s="502">
        <v>0</v>
      </c>
      <c r="AD234" s="502">
        <v>0</v>
      </c>
      <c r="AE234" s="502">
        <v>0</v>
      </c>
      <c r="AF234" s="502">
        <v>0</v>
      </c>
      <c r="AG234" s="502">
        <v>0</v>
      </c>
      <c r="AH234" s="502">
        <v>0</v>
      </c>
      <c r="AI234" s="502">
        <v>0</v>
      </c>
      <c r="AJ234" s="502"/>
      <c r="AK234" s="502"/>
      <c r="AL234" s="502"/>
      <c r="AM234" s="502"/>
      <c r="AN234" s="511">
        <v>0</v>
      </c>
      <c r="AO234" s="511">
        <v>0</v>
      </c>
      <c r="AP234" s="502">
        <v>0</v>
      </c>
      <c r="AQ234" s="502">
        <v>0</v>
      </c>
      <c r="AR234" s="502">
        <v>0</v>
      </c>
      <c r="AS234" s="502">
        <v>0</v>
      </c>
      <c r="AT234" s="502">
        <v>0</v>
      </c>
      <c r="AU234" s="502">
        <v>0</v>
      </c>
      <c r="AV234" s="502">
        <v>0</v>
      </c>
      <c r="AW234" s="502">
        <v>0</v>
      </c>
      <c r="AX234" s="503">
        <f t="shared" si="9"/>
        <v>0</v>
      </c>
      <c r="AY234" s="503">
        <f t="shared" si="10"/>
        <v>0</v>
      </c>
      <c r="AZ234" s="503">
        <f t="shared" si="11"/>
        <v>0</v>
      </c>
      <c r="BB234" s="475"/>
      <c r="BC234" s="475"/>
    </row>
    <row r="235" spans="2:55" s="512" customFormat="1" ht="15" x14ac:dyDescent="0.25">
      <c r="B235" s="515"/>
      <c r="C235" s="515"/>
      <c r="D235" s="515"/>
      <c r="E235" s="515"/>
      <c r="F235" s="515"/>
      <c r="G235" s="475"/>
      <c r="H235"/>
      <c r="I235"/>
      <c r="J235"/>
      <c r="K235"/>
      <c r="N235" s="510" t="s">
        <v>136</v>
      </c>
      <c r="O235" s="510">
        <v>426</v>
      </c>
      <c r="P235" s="510" t="s">
        <v>574</v>
      </c>
      <c r="Q235" s="503">
        <v>0</v>
      </c>
      <c r="R235" s="503">
        <v>0</v>
      </c>
      <c r="S235" s="503">
        <v>0</v>
      </c>
      <c r="T235" s="503">
        <v>0</v>
      </c>
      <c r="U235" s="502"/>
      <c r="V235" s="502"/>
      <c r="W235" s="511">
        <v>0</v>
      </c>
      <c r="X235" s="502">
        <v>0</v>
      </c>
      <c r="Y235" s="502">
        <v>0</v>
      </c>
      <c r="Z235" s="502">
        <v>0</v>
      </c>
      <c r="AA235" s="502">
        <v>0</v>
      </c>
      <c r="AB235" s="502">
        <v>0</v>
      </c>
      <c r="AC235" s="502">
        <v>0</v>
      </c>
      <c r="AD235" s="502">
        <v>0</v>
      </c>
      <c r="AE235" s="502">
        <v>0</v>
      </c>
      <c r="AF235" s="502">
        <v>0</v>
      </c>
      <c r="AG235" s="502">
        <v>0</v>
      </c>
      <c r="AH235" s="502">
        <v>0</v>
      </c>
      <c r="AI235" s="502">
        <v>0</v>
      </c>
      <c r="AJ235" s="502"/>
      <c r="AK235" s="502"/>
      <c r="AL235" s="502"/>
      <c r="AM235" s="502"/>
      <c r="AN235" s="511">
        <v>0</v>
      </c>
      <c r="AO235" s="511">
        <v>0</v>
      </c>
      <c r="AP235" s="502">
        <v>0</v>
      </c>
      <c r="AQ235" s="502">
        <v>0</v>
      </c>
      <c r="AR235" s="502">
        <v>0</v>
      </c>
      <c r="AS235" s="502">
        <v>0</v>
      </c>
      <c r="AT235" s="502">
        <v>0</v>
      </c>
      <c r="AU235" s="502">
        <v>0</v>
      </c>
      <c r="AV235" s="502">
        <v>0</v>
      </c>
      <c r="AW235" s="502">
        <v>0</v>
      </c>
      <c r="AX235" s="503">
        <f t="shared" si="9"/>
        <v>0</v>
      </c>
      <c r="AY235" s="503">
        <f t="shared" si="10"/>
        <v>0</v>
      </c>
      <c r="AZ235" s="503">
        <f t="shared" si="11"/>
        <v>0</v>
      </c>
      <c r="BB235" s="475"/>
      <c r="BC235" s="475"/>
    </row>
    <row r="236" spans="2:55" s="512" customFormat="1" ht="15" x14ac:dyDescent="0.25">
      <c r="B236" s="515"/>
      <c r="C236" s="515"/>
      <c r="D236" s="515"/>
      <c r="E236" s="515"/>
      <c r="F236" s="515"/>
      <c r="G236" s="475"/>
      <c r="H236"/>
      <c r="I236"/>
      <c r="J236"/>
      <c r="K236"/>
      <c r="N236" s="510" t="s">
        <v>34</v>
      </c>
      <c r="O236" s="510">
        <v>520</v>
      </c>
      <c r="P236" s="510" t="s">
        <v>614</v>
      </c>
      <c r="Q236" s="503">
        <v>0</v>
      </c>
      <c r="R236" s="503">
        <v>0</v>
      </c>
      <c r="S236" s="503">
        <v>0</v>
      </c>
      <c r="T236" s="503">
        <v>0</v>
      </c>
      <c r="U236" s="502"/>
      <c r="V236" s="502"/>
      <c r="W236" s="511">
        <v>0</v>
      </c>
      <c r="X236" s="502">
        <v>0</v>
      </c>
      <c r="Y236" s="502">
        <v>0</v>
      </c>
      <c r="Z236" s="502">
        <v>1</v>
      </c>
      <c r="AA236" s="502">
        <v>0</v>
      </c>
      <c r="AB236" s="502">
        <v>0</v>
      </c>
      <c r="AC236" s="502">
        <v>0</v>
      </c>
      <c r="AD236" s="502">
        <v>0</v>
      </c>
      <c r="AE236" s="502">
        <v>0</v>
      </c>
      <c r="AF236" s="502">
        <v>0</v>
      </c>
      <c r="AG236" s="502">
        <v>0</v>
      </c>
      <c r="AH236" s="502">
        <v>0</v>
      </c>
      <c r="AI236" s="502">
        <v>0</v>
      </c>
      <c r="AJ236" s="502"/>
      <c r="AK236" s="502"/>
      <c r="AL236" s="502"/>
      <c r="AM236" s="502"/>
      <c r="AN236" s="511">
        <v>0</v>
      </c>
      <c r="AO236" s="511">
        <v>0</v>
      </c>
      <c r="AP236" s="502">
        <v>0</v>
      </c>
      <c r="AQ236" s="502">
        <v>0</v>
      </c>
      <c r="AR236" s="502">
        <v>0</v>
      </c>
      <c r="AS236" s="502">
        <v>0</v>
      </c>
      <c r="AT236" s="502">
        <v>0</v>
      </c>
      <c r="AU236" s="502">
        <v>1</v>
      </c>
      <c r="AV236" s="502">
        <v>0</v>
      </c>
      <c r="AW236" s="502">
        <v>0</v>
      </c>
      <c r="AX236" s="503">
        <f t="shared" si="9"/>
        <v>1</v>
      </c>
      <c r="AY236" s="503">
        <f t="shared" si="10"/>
        <v>0</v>
      </c>
      <c r="AZ236" s="503">
        <f t="shared" si="11"/>
        <v>1</v>
      </c>
      <c r="BB236" s="475"/>
      <c r="BC236" s="475"/>
    </row>
    <row r="237" spans="2:55" s="512" customFormat="1" ht="15" x14ac:dyDescent="0.25">
      <c r="B237" s="515"/>
      <c r="C237" s="515"/>
      <c r="D237" s="515"/>
      <c r="E237" s="515"/>
      <c r="F237" s="515"/>
      <c r="G237" s="475"/>
      <c r="H237"/>
      <c r="I237"/>
      <c r="J237"/>
      <c r="K237"/>
      <c r="N237" s="510" t="s">
        <v>113</v>
      </c>
      <c r="O237" s="510">
        <v>518</v>
      </c>
      <c r="P237" s="510" t="s">
        <v>626</v>
      </c>
      <c r="Q237" s="503">
        <v>0</v>
      </c>
      <c r="R237" s="503">
        <v>0</v>
      </c>
      <c r="S237" s="503">
        <v>0</v>
      </c>
      <c r="T237" s="503">
        <v>0</v>
      </c>
      <c r="U237" s="503">
        <v>0</v>
      </c>
      <c r="V237" s="503">
        <v>0</v>
      </c>
      <c r="W237" s="511">
        <v>0</v>
      </c>
      <c r="X237" s="502">
        <v>0</v>
      </c>
      <c r="Y237" s="502">
        <v>0</v>
      </c>
      <c r="Z237" s="502">
        <v>0</v>
      </c>
      <c r="AA237" s="502">
        <v>0</v>
      </c>
      <c r="AB237" s="503">
        <v>0</v>
      </c>
      <c r="AC237" s="503">
        <v>0</v>
      </c>
      <c r="AD237" s="503">
        <v>0</v>
      </c>
      <c r="AE237" s="503">
        <v>0</v>
      </c>
      <c r="AF237" s="503">
        <v>0</v>
      </c>
      <c r="AG237" s="503">
        <v>0</v>
      </c>
      <c r="AH237" s="503">
        <v>0</v>
      </c>
      <c r="AI237" s="503">
        <v>0</v>
      </c>
      <c r="AJ237" s="503">
        <v>0</v>
      </c>
      <c r="AK237" s="503">
        <v>0</v>
      </c>
      <c r="AL237" s="503">
        <v>0</v>
      </c>
      <c r="AM237" s="503">
        <v>0</v>
      </c>
      <c r="AN237" s="511">
        <v>0</v>
      </c>
      <c r="AO237" s="511">
        <v>0</v>
      </c>
      <c r="AP237" s="502">
        <v>0</v>
      </c>
      <c r="AQ237" s="502">
        <v>0</v>
      </c>
      <c r="AR237" s="502">
        <v>0</v>
      </c>
      <c r="AS237" s="502">
        <v>0</v>
      </c>
      <c r="AT237" s="502">
        <v>0</v>
      </c>
      <c r="AU237" s="502">
        <v>0</v>
      </c>
      <c r="AV237" s="502">
        <v>0</v>
      </c>
      <c r="AW237" s="502">
        <v>0</v>
      </c>
      <c r="AX237" s="503">
        <f t="shared" si="9"/>
        <v>0</v>
      </c>
      <c r="AY237" s="503">
        <f t="shared" si="10"/>
        <v>0</v>
      </c>
      <c r="AZ237" s="503">
        <f t="shared" si="11"/>
        <v>0</v>
      </c>
      <c r="BB237" s="475"/>
      <c r="BC237" s="475"/>
    </row>
    <row r="238" spans="2:55" s="512" customFormat="1" ht="15" x14ac:dyDescent="0.25">
      <c r="B238" s="515"/>
      <c r="C238" s="515"/>
      <c r="D238" s="515"/>
      <c r="E238" s="515"/>
      <c r="F238" s="515"/>
      <c r="G238" s="475"/>
      <c r="H238"/>
      <c r="I238"/>
      <c r="J238"/>
      <c r="K238"/>
      <c r="N238" s="510" t="s">
        <v>34</v>
      </c>
      <c r="O238" s="510">
        <v>555</v>
      </c>
      <c r="P238" s="510" t="s">
        <v>664</v>
      </c>
      <c r="Q238" s="503">
        <v>0</v>
      </c>
      <c r="R238" s="503">
        <v>0</v>
      </c>
      <c r="S238" s="503">
        <v>0</v>
      </c>
      <c r="T238" s="503">
        <v>0</v>
      </c>
      <c r="U238" s="503">
        <v>0</v>
      </c>
      <c r="V238" s="503">
        <v>0</v>
      </c>
      <c r="W238" s="511">
        <v>0</v>
      </c>
      <c r="X238" s="502">
        <v>0</v>
      </c>
      <c r="Y238" s="502">
        <v>0</v>
      </c>
      <c r="Z238" s="502">
        <v>2</v>
      </c>
      <c r="AA238" s="502">
        <v>0</v>
      </c>
      <c r="AB238" s="503">
        <v>0</v>
      </c>
      <c r="AC238" s="503">
        <v>0</v>
      </c>
      <c r="AD238" s="503">
        <v>0</v>
      </c>
      <c r="AE238" s="503">
        <v>0</v>
      </c>
      <c r="AF238" s="503">
        <v>0</v>
      </c>
      <c r="AG238" s="503">
        <v>0</v>
      </c>
      <c r="AH238" s="503">
        <v>0</v>
      </c>
      <c r="AI238" s="503">
        <v>0</v>
      </c>
      <c r="AJ238" s="503">
        <v>0</v>
      </c>
      <c r="AK238" s="503">
        <v>0</v>
      </c>
      <c r="AL238" s="503">
        <v>0</v>
      </c>
      <c r="AM238" s="503">
        <v>0</v>
      </c>
      <c r="AN238" s="511">
        <v>0</v>
      </c>
      <c r="AO238" s="511">
        <v>0</v>
      </c>
      <c r="AP238" s="502">
        <v>0</v>
      </c>
      <c r="AQ238" s="502">
        <v>0</v>
      </c>
      <c r="AR238" s="502">
        <v>0</v>
      </c>
      <c r="AS238" s="502">
        <v>0</v>
      </c>
      <c r="AT238" s="502">
        <v>0</v>
      </c>
      <c r="AU238" s="502">
        <v>2</v>
      </c>
      <c r="AV238" s="502">
        <v>0</v>
      </c>
      <c r="AW238" s="502">
        <v>0</v>
      </c>
      <c r="AX238" s="503">
        <f t="shared" si="9"/>
        <v>2</v>
      </c>
      <c r="AY238" s="503">
        <f t="shared" si="10"/>
        <v>0</v>
      </c>
      <c r="AZ238" s="503">
        <f t="shared" si="11"/>
        <v>2</v>
      </c>
      <c r="BB238" s="475"/>
      <c r="BC238" s="475"/>
    </row>
    <row r="239" spans="2:55" s="512" customFormat="1" ht="15" x14ac:dyDescent="0.25">
      <c r="B239" s="515"/>
      <c r="C239" s="515"/>
      <c r="D239" s="515"/>
      <c r="E239" s="515"/>
      <c r="F239" s="515"/>
      <c r="G239" s="475"/>
      <c r="H239"/>
      <c r="I239"/>
      <c r="J239"/>
      <c r="K239"/>
      <c r="M239" s="477"/>
      <c r="N239" s="510" t="s">
        <v>7</v>
      </c>
      <c r="O239" s="510">
        <v>519</v>
      </c>
      <c r="P239" s="510" t="s">
        <v>666</v>
      </c>
      <c r="Q239" s="503">
        <v>0</v>
      </c>
      <c r="R239" s="503">
        <v>0</v>
      </c>
      <c r="S239" s="503">
        <v>0</v>
      </c>
      <c r="T239" s="503">
        <v>0</v>
      </c>
      <c r="U239" s="503">
        <v>0</v>
      </c>
      <c r="V239" s="503">
        <v>0</v>
      </c>
      <c r="W239" s="511">
        <v>0</v>
      </c>
      <c r="X239" s="502">
        <v>0</v>
      </c>
      <c r="Y239" s="502">
        <v>0</v>
      </c>
      <c r="Z239" s="502">
        <v>0</v>
      </c>
      <c r="AA239" s="502">
        <v>1</v>
      </c>
      <c r="AB239" s="503">
        <v>0</v>
      </c>
      <c r="AC239" s="503">
        <v>0</v>
      </c>
      <c r="AD239" s="503">
        <v>0</v>
      </c>
      <c r="AE239" s="503">
        <v>0</v>
      </c>
      <c r="AF239" s="503">
        <v>0</v>
      </c>
      <c r="AG239" s="503">
        <v>0</v>
      </c>
      <c r="AH239" s="503">
        <v>0</v>
      </c>
      <c r="AI239" s="503">
        <v>0</v>
      </c>
      <c r="AJ239" s="503">
        <v>0</v>
      </c>
      <c r="AK239" s="503">
        <v>0</v>
      </c>
      <c r="AL239" s="503">
        <v>0</v>
      </c>
      <c r="AM239" s="503">
        <v>0</v>
      </c>
      <c r="AN239" s="511">
        <v>0</v>
      </c>
      <c r="AO239" s="511">
        <v>0</v>
      </c>
      <c r="AP239" s="502">
        <v>0</v>
      </c>
      <c r="AQ239" s="502">
        <v>0</v>
      </c>
      <c r="AR239" s="502">
        <v>0</v>
      </c>
      <c r="AS239" s="502">
        <v>0</v>
      </c>
      <c r="AT239" s="502">
        <v>0</v>
      </c>
      <c r="AU239" s="502">
        <v>0</v>
      </c>
      <c r="AV239" s="502">
        <v>1</v>
      </c>
      <c r="AW239" s="502">
        <v>0</v>
      </c>
      <c r="AX239" s="503">
        <f t="shared" si="9"/>
        <v>1</v>
      </c>
      <c r="AY239" s="503">
        <f t="shared" si="10"/>
        <v>1</v>
      </c>
      <c r="AZ239" s="503">
        <f t="shared" si="11"/>
        <v>0</v>
      </c>
      <c r="BB239" s="475"/>
      <c r="BC239" s="475"/>
    </row>
    <row r="240" spans="2:55" s="512" customFormat="1" ht="15" x14ac:dyDescent="0.25">
      <c r="B240" s="515"/>
      <c r="C240" s="515"/>
      <c r="D240" s="515"/>
      <c r="E240" s="515"/>
      <c r="F240" s="515"/>
      <c r="G240" s="475"/>
      <c r="H240"/>
      <c r="I240"/>
      <c r="J240"/>
      <c r="K240"/>
      <c r="M240" s="477"/>
      <c r="N240" s="510" t="s">
        <v>7</v>
      </c>
      <c r="O240" s="510">
        <v>560</v>
      </c>
      <c r="P240" s="510" t="s">
        <v>716</v>
      </c>
      <c r="Q240" s="503">
        <v>0</v>
      </c>
      <c r="R240" s="503">
        <v>0</v>
      </c>
      <c r="S240" s="503">
        <v>0</v>
      </c>
      <c r="T240" s="503">
        <v>0</v>
      </c>
      <c r="U240" s="503">
        <v>0</v>
      </c>
      <c r="V240" s="503">
        <v>0</v>
      </c>
      <c r="W240" s="503">
        <v>0</v>
      </c>
      <c r="X240" s="503">
        <v>0</v>
      </c>
      <c r="Y240" s="502">
        <v>0</v>
      </c>
      <c r="Z240" s="502">
        <v>6</v>
      </c>
      <c r="AA240" s="502">
        <v>2</v>
      </c>
      <c r="AB240" s="503">
        <v>0</v>
      </c>
      <c r="AC240" s="503">
        <v>0</v>
      </c>
      <c r="AD240" s="503">
        <v>0</v>
      </c>
      <c r="AE240" s="503">
        <v>0</v>
      </c>
      <c r="AF240" s="503">
        <v>0</v>
      </c>
      <c r="AG240" s="503">
        <v>0</v>
      </c>
      <c r="AH240" s="503">
        <v>0</v>
      </c>
      <c r="AI240" s="503">
        <v>0</v>
      </c>
      <c r="AJ240" s="503">
        <v>0</v>
      </c>
      <c r="AK240" s="503">
        <v>0</v>
      </c>
      <c r="AL240" s="503">
        <v>0</v>
      </c>
      <c r="AM240" s="503">
        <v>0</v>
      </c>
      <c r="AN240" s="503">
        <v>0</v>
      </c>
      <c r="AO240" s="503">
        <v>0</v>
      </c>
      <c r="AP240" s="503">
        <v>0</v>
      </c>
      <c r="AQ240" s="503">
        <v>0</v>
      </c>
      <c r="AR240" s="502">
        <v>0</v>
      </c>
      <c r="AS240" s="502">
        <v>0</v>
      </c>
      <c r="AT240" s="502">
        <v>5</v>
      </c>
      <c r="AU240" s="502">
        <v>1</v>
      </c>
      <c r="AV240" s="502">
        <v>1</v>
      </c>
      <c r="AW240" s="502">
        <v>1</v>
      </c>
      <c r="AX240" s="503">
        <f t="shared" si="9"/>
        <v>8</v>
      </c>
      <c r="AY240" s="503">
        <f t="shared" si="10"/>
        <v>6</v>
      </c>
      <c r="AZ240" s="503">
        <f t="shared" si="11"/>
        <v>2</v>
      </c>
      <c r="BB240" s="475"/>
      <c r="BC240" s="475"/>
    </row>
    <row r="241" spans="2:55" s="512" customFormat="1" ht="15" x14ac:dyDescent="0.25">
      <c r="B241" s="515"/>
      <c r="C241" s="515"/>
      <c r="D241" s="515"/>
      <c r="E241" s="515"/>
      <c r="F241" s="515"/>
      <c r="G241" s="475"/>
      <c r="H241"/>
      <c r="I241"/>
      <c r="J241"/>
      <c r="K241"/>
      <c r="N241" s="510" t="s">
        <v>39</v>
      </c>
      <c r="O241" s="510">
        <v>564</v>
      </c>
      <c r="P241" s="510" t="s">
        <v>717</v>
      </c>
      <c r="Q241" s="503">
        <v>0</v>
      </c>
      <c r="R241" s="503">
        <v>0</v>
      </c>
      <c r="S241" s="503">
        <v>0</v>
      </c>
      <c r="T241" s="503">
        <v>0</v>
      </c>
      <c r="U241" s="503">
        <v>0</v>
      </c>
      <c r="V241" s="503">
        <v>0</v>
      </c>
      <c r="W241" s="503">
        <v>0</v>
      </c>
      <c r="X241" s="503">
        <v>0</v>
      </c>
      <c r="Y241" s="502">
        <v>0</v>
      </c>
      <c r="Z241" s="502">
        <v>1</v>
      </c>
      <c r="AA241" s="502">
        <v>1</v>
      </c>
      <c r="AB241" s="503">
        <v>0</v>
      </c>
      <c r="AC241" s="503">
        <v>0</v>
      </c>
      <c r="AD241" s="503">
        <v>0</v>
      </c>
      <c r="AE241" s="503">
        <v>0</v>
      </c>
      <c r="AF241" s="503">
        <v>0</v>
      </c>
      <c r="AG241" s="503">
        <v>0</v>
      </c>
      <c r="AH241" s="503">
        <v>0</v>
      </c>
      <c r="AI241" s="503">
        <v>0</v>
      </c>
      <c r="AJ241" s="503">
        <v>0</v>
      </c>
      <c r="AK241" s="503">
        <v>0</v>
      </c>
      <c r="AL241" s="503">
        <v>0</v>
      </c>
      <c r="AM241" s="503">
        <v>0</v>
      </c>
      <c r="AN241" s="503">
        <v>0</v>
      </c>
      <c r="AO241" s="503">
        <v>0</v>
      </c>
      <c r="AP241" s="503">
        <v>0</v>
      </c>
      <c r="AQ241" s="503">
        <v>0</v>
      </c>
      <c r="AR241" s="502">
        <v>0</v>
      </c>
      <c r="AS241" s="502">
        <v>0</v>
      </c>
      <c r="AT241" s="502">
        <v>1</v>
      </c>
      <c r="AU241" s="502">
        <v>0</v>
      </c>
      <c r="AV241" s="502">
        <v>0</v>
      </c>
      <c r="AW241" s="502">
        <v>1</v>
      </c>
      <c r="AX241" s="503">
        <f t="shared" si="9"/>
        <v>2</v>
      </c>
      <c r="AY241" s="503">
        <f t="shared" si="10"/>
        <v>1</v>
      </c>
      <c r="AZ241" s="503">
        <f t="shared" si="11"/>
        <v>1</v>
      </c>
      <c r="BB241" s="475"/>
      <c r="BC241" s="475"/>
    </row>
    <row r="242" spans="2:55" s="512" customFormat="1" ht="15" x14ac:dyDescent="0.25">
      <c r="B242" s="515"/>
      <c r="C242" s="515"/>
      <c r="D242" s="515"/>
      <c r="E242" s="515"/>
      <c r="F242" s="515"/>
      <c r="G242" s="475"/>
      <c r="H242"/>
      <c r="I242"/>
      <c r="J242"/>
      <c r="K242"/>
      <c r="N242" s="510" t="s">
        <v>56</v>
      </c>
      <c r="O242" s="510">
        <v>521</v>
      </c>
      <c r="P242" s="510" t="s">
        <v>718</v>
      </c>
      <c r="Q242" s="503">
        <v>0</v>
      </c>
      <c r="R242" s="503">
        <v>0</v>
      </c>
      <c r="S242" s="503">
        <v>0</v>
      </c>
      <c r="T242" s="503">
        <v>0</v>
      </c>
      <c r="U242" s="503">
        <v>0</v>
      </c>
      <c r="V242" s="503">
        <v>0</v>
      </c>
      <c r="W242" s="503">
        <v>0</v>
      </c>
      <c r="X242" s="503">
        <v>0</v>
      </c>
      <c r="Y242" s="502">
        <v>0</v>
      </c>
      <c r="Z242" s="502">
        <v>1</v>
      </c>
      <c r="AA242" s="502">
        <v>1</v>
      </c>
      <c r="AB242" s="503">
        <v>0</v>
      </c>
      <c r="AC242" s="503">
        <v>0</v>
      </c>
      <c r="AD242" s="503">
        <v>0</v>
      </c>
      <c r="AE242" s="503">
        <v>0</v>
      </c>
      <c r="AF242" s="503">
        <v>0</v>
      </c>
      <c r="AG242" s="503">
        <v>0</v>
      </c>
      <c r="AH242" s="503">
        <v>0</v>
      </c>
      <c r="AI242" s="503">
        <v>0</v>
      </c>
      <c r="AJ242" s="503">
        <v>0</v>
      </c>
      <c r="AK242" s="503">
        <v>0</v>
      </c>
      <c r="AL242" s="503">
        <v>0</v>
      </c>
      <c r="AM242" s="503">
        <v>0</v>
      </c>
      <c r="AN242" s="503">
        <v>0</v>
      </c>
      <c r="AO242" s="503">
        <v>0</v>
      </c>
      <c r="AP242" s="503">
        <v>0</v>
      </c>
      <c r="AQ242" s="503">
        <v>0</v>
      </c>
      <c r="AR242" s="502">
        <v>0</v>
      </c>
      <c r="AS242" s="502">
        <v>0</v>
      </c>
      <c r="AT242" s="502">
        <v>0</v>
      </c>
      <c r="AU242" s="502">
        <v>1</v>
      </c>
      <c r="AV242" s="502">
        <v>0</v>
      </c>
      <c r="AW242" s="502">
        <v>1</v>
      </c>
      <c r="AX242" s="503">
        <f t="shared" si="9"/>
        <v>2</v>
      </c>
      <c r="AY242" s="503">
        <f t="shared" si="10"/>
        <v>0</v>
      </c>
      <c r="AZ242" s="503">
        <f t="shared" si="11"/>
        <v>2</v>
      </c>
      <c r="BB242" s="475"/>
      <c r="BC242" s="475"/>
    </row>
    <row r="243" spans="2:55" s="512" customFormat="1" ht="15" x14ac:dyDescent="0.25">
      <c r="B243" s="515"/>
      <c r="C243" s="515"/>
      <c r="D243" s="515"/>
      <c r="E243" s="515"/>
      <c r="F243" s="515"/>
      <c r="G243" s="475"/>
      <c r="H243"/>
      <c r="I243"/>
      <c r="J243"/>
      <c r="K243"/>
      <c r="N243" s="510" t="s">
        <v>34</v>
      </c>
      <c r="O243" s="510">
        <v>558</v>
      </c>
      <c r="P243" s="510" t="s">
        <v>719</v>
      </c>
      <c r="Q243" s="503">
        <v>0</v>
      </c>
      <c r="R243" s="503">
        <v>0</v>
      </c>
      <c r="S243" s="503">
        <v>0</v>
      </c>
      <c r="T243" s="503">
        <v>0</v>
      </c>
      <c r="U243" s="503">
        <v>0</v>
      </c>
      <c r="V243" s="503">
        <v>0</v>
      </c>
      <c r="W243" s="503">
        <v>0</v>
      </c>
      <c r="X243" s="503">
        <v>0</v>
      </c>
      <c r="Y243" s="502">
        <v>0</v>
      </c>
      <c r="Z243" s="502">
        <v>2</v>
      </c>
      <c r="AA243" s="502">
        <v>0</v>
      </c>
      <c r="AB243" s="503">
        <v>0</v>
      </c>
      <c r="AC243" s="503">
        <v>0</v>
      </c>
      <c r="AD243" s="503">
        <v>0</v>
      </c>
      <c r="AE243" s="503">
        <v>0</v>
      </c>
      <c r="AF243" s="503">
        <v>0</v>
      </c>
      <c r="AG243" s="503">
        <v>0</v>
      </c>
      <c r="AH243" s="503">
        <v>0</v>
      </c>
      <c r="AI243" s="503">
        <v>0</v>
      </c>
      <c r="AJ243" s="503">
        <v>0</v>
      </c>
      <c r="AK243" s="503">
        <v>0</v>
      </c>
      <c r="AL243" s="503">
        <v>0</v>
      </c>
      <c r="AM243" s="503">
        <v>0</v>
      </c>
      <c r="AN243" s="503">
        <v>0</v>
      </c>
      <c r="AO243" s="503">
        <v>0</v>
      </c>
      <c r="AP243" s="503">
        <v>0</v>
      </c>
      <c r="AQ243" s="503">
        <v>0</v>
      </c>
      <c r="AR243" s="502">
        <v>0</v>
      </c>
      <c r="AS243" s="502">
        <v>0</v>
      </c>
      <c r="AT243" s="502">
        <v>2</v>
      </c>
      <c r="AU243" s="502">
        <v>0</v>
      </c>
      <c r="AV243" s="502">
        <v>0</v>
      </c>
      <c r="AW243" s="502">
        <v>0</v>
      </c>
      <c r="AX243" s="503">
        <f t="shared" si="9"/>
        <v>2</v>
      </c>
      <c r="AY243" s="503">
        <f t="shared" si="10"/>
        <v>2</v>
      </c>
      <c r="AZ243" s="503">
        <f t="shared" si="11"/>
        <v>0</v>
      </c>
      <c r="BB243" s="475"/>
      <c r="BC243" s="475"/>
    </row>
    <row r="244" spans="2:55" s="512" customFormat="1" ht="15" x14ac:dyDescent="0.25">
      <c r="B244" s="515"/>
      <c r="C244" s="515"/>
      <c r="D244" s="515"/>
      <c r="E244" s="515"/>
      <c r="F244" s="515"/>
      <c r="G244" s="475"/>
      <c r="H244"/>
      <c r="I244"/>
      <c r="J244"/>
      <c r="K244"/>
      <c r="N244" s="510" t="s">
        <v>56</v>
      </c>
      <c r="O244" s="510">
        <v>559</v>
      </c>
      <c r="P244" s="510" t="s">
        <v>720</v>
      </c>
      <c r="Q244" s="503">
        <v>0</v>
      </c>
      <c r="R244" s="503">
        <v>0</v>
      </c>
      <c r="S244" s="503">
        <v>0</v>
      </c>
      <c r="T244" s="503">
        <v>0</v>
      </c>
      <c r="U244" s="503">
        <v>0</v>
      </c>
      <c r="V244" s="503">
        <v>0</v>
      </c>
      <c r="W244" s="503">
        <v>0</v>
      </c>
      <c r="X244" s="503">
        <v>0</v>
      </c>
      <c r="Y244" s="503">
        <v>0</v>
      </c>
      <c r="Z244" s="502">
        <v>0</v>
      </c>
      <c r="AA244" s="502">
        <v>0</v>
      </c>
      <c r="AB244" s="503">
        <v>0</v>
      </c>
      <c r="AC244" s="503">
        <v>0</v>
      </c>
      <c r="AD244" s="503">
        <v>0</v>
      </c>
      <c r="AE244" s="503">
        <v>0</v>
      </c>
      <c r="AF244" s="503">
        <v>0</v>
      </c>
      <c r="AG244" s="503">
        <v>0</v>
      </c>
      <c r="AH244" s="503">
        <v>0</v>
      </c>
      <c r="AI244" s="503">
        <v>0</v>
      </c>
      <c r="AJ244" s="503">
        <v>0</v>
      </c>
      <c r="AK244" s="503">
        <v>0</v>
      </c>
      <c r="AL244" s="503">
        <v>0</v>
      </c>
      <c r="AM244" s="503">
        <v>0</v>
      </c>
      <c r="AN244" s="503">
        <v>0</v>
      </c>
      <c r="AO244" s="503">
        <v>0</v>
      </c>
      <c r="AP244" s="503">
        <v>0</v>
      </c>
      <c r="AQ244" s="503">
        <v>0</v>
      </c>
      <c r="AR244" s="503">
        <v>0</v>
      </c>
      <c r="AS244" s="503">
        <v>0</v>
      </c>
      <c r="AT244" s="502">
        <v>0</v>
      </c>
      <c r="AU244" s="502">
        <v>0</v>
      </c>
      <c r="AV244" s="502">
        <v>0</v>
      </c>
      <c r="AW244" s="502">
        <v>0</v>
      </c>
      <c r="AX244" s="503">
        <f t="shared" si="9"/>
        <v>0</v>
      </c>
      <c r="AY244" s="503">
        <f t="shared" si="10"/>
        <v>0</v>
      </c>
      <c r="AZ244" s="503">
        <f t="shared" si="11"/>
        <v>0</v>
      </c>
      <c r="BB244" s="475"/>
      <c r="BC244" s="475"/>
    </row>
    <row r="245" spans="2:55" s="512" customFormat="1" ht="15" x14ac:dyDescent="0.25">
      <c r="B245" s="515"/>
      <c r="C245" s="515"/>
      <c r="D245" s="515"/>
      <c r="E245" s="515"/>
      <c r="F245" s="515"/>
      <c r="G245" s="475"/>
      <c r="H245"/>
      <c r="I245"/>
      <c r="J245"/>
      <c r="K245"/>
      <c r="N245" s="510" t="s">
        <v>7</v>
      </c>
      <c r="O245" s="510">
        <v>570</v>
      </c>
      <c r="P245" s="510" t="s">
        <v>749</v>
      </c>
      <c r="Q245" s="503">
        <v>0</v>
      </c>
      <c r="R245" s="503">
        <v>0</v>
      </c>
      <c r="S245" s="503">
        <v>0</v>
      </c>
      <c r="T245" s="503">
        <v>0</v>
      </c>
      <c r="U245" s="503">
        <v>0</v>
      </c>
      <c r="V245" s="503">
        <v>0</v>
      </c>
      <c r="W245" s="503">
        <v>0</v>
      </c>
      <c r="X245" s="503">
        <v>0</v>
      </c>
      <c r="Y245" s="503">
        <v>0</v>
      </c>
      <c r="Z245" s="502">
        <v>0</v>
      </c>
      <c r="AA245" s="502">
        <v>1</v>
      </c>
      <c r="AB245" s="503">
        <v>0</v>
      </c>
      <c r="AC245" s="503">
        <v>0</v>
      </c>
      <c r="AD245" s="503">
        <v>0</v>
      </c>
      <c r="AE245" s="503">
        <v>0</v>
      </c>
      <c r="AF245" s="503">
        <v>0</v>
      </c>
      <c r="AG245" s="503">
        <v>0</v>
      </c>
      <c r="AH245" s="503">
        <v>0</v>
      </c>
      <c r="AI245" s="503">
        <v>0</v>
      </c>
      <c r="AJ245" s="503">
        <v>0</v>
      </c>
      <c r="AK245" s="503">
        <v>0</v>
      </c>
      <c r="AL245" s="503">
        <v>0</v>
      </c>
      <c r="AM245" s="503">
        <v>0</v>
      </c>
      <c r="AN245" s="503">
        <v>0</v>
      </c>
      <c r="AO245" s="503">
        <v>0</v>
      </c>
      <c r="AP245" s="503">
        <v>0</v>
      </c>
      <c r="AQ245" s="503">
        <v>0</v>
      </c>
      <c r="AR245" s="503">
        <v>0</v>
      </c>
      <c r="AS245" s="503">
        <v>0</v>
      </c>
      <c r="AT245" s="502">
        <v>0</v>
      </c>
      <c r="AU245" s="502">
        <v>0</v>
      </c>
      <c r="AV245" s="502">
        <v>1</v>
      </c>
      <c r="AW245" s="502">
        <v>0</v>
      </c>
      <c r="AX245" s="503">
        <f t="shared" si="9"/>
        <v>1</v>
      </c>
      <c r="AY245" s="503">
        <f t="shared" si="10"/>
        <v>1</v>
      </c>
      <c r="AZ245" s="503">
        <f t="shared" si="11"/>
        <v>0</v>
      </c>
      <c r="BB245" s="475"/>
      <c r="BC245" s="475"/>
    </row>
    <row r="246" spans="2:55" s="512" customFormat="1" ht="15" x14ac:dyDescent="0.25">
      <c r="B246" s="515"/>
      <c r="C246" s="515"/>
      <c r="D246" s="515"/>
      <c r="E246" s="515"/>
      <c r="F246" s="515"/>
      <c r="G246" s="475"/>
      <c r="H246"/>
      <c r="I246"/>
      <c r="J246"/>
      <c r="K246"/>
      <c r="M246" s="477"/>
      <c r="N246" s="510" t="s">
        <v>7</v>
      </c>
      <c r="O246" s="510">
        <v>566</v>
      </c>
      <c r="P246" s="510" t="s">
        <v>750</v>
      </c>
      <c r="Q246" s="503">
        <v>0</v>
      </c>
      <c r="R246" s="503">
        <v>0</v>
      </c>
      <c r="S246" s="503">
        <v>0</v>
      </c>
      <c r="T246" s="503">
        <v>0</v>
      </c>
      <c r="U246" s="503">
        <v>0</v>
      </c>
      <c r="V246" s="503">
        <v>0</v>
      </c>
      <c r="W246" s="503">
        <v>0</v>
      </c>
      <c r="X246" s="503">
        <v>0</v>
      </c>
      <c r="Y246" s="503">
        <v>0</v>
      </c>
      <c r="Z246" s="502">
        <v>0</v>
      </c>
      <c r="AA246" s="502">
        <v>3</v>
      </c>
      <c r="AB246" s="503">
        <v>0</v>
      </c>
      <c r="AC246" s="503">
        <v>0</v>
      </c>
      <c r="AD246" s="503">
        <v>0</v>
      </c>
      <c r="AE246" s="503">
        <v>0</v>
      </c>
      <c r="AF246" s="503">
        <v>0</v>
      </c>
      <c r="AG246" s="503">
        <v>0</v>
      </c>
      <c r="AH246" s="503">
        <v>0</v>
      </c>
      <c r="AI246" s="503">
        <v>0</v>
      </c>
      <c r="AJ246" s="503">
        <v>0</v>
      </c>
      <c r="AK246" s="503">
        <v>0</v>
      </c>
      <c r="AL246" s="503">
        <v>0</v>
      </c>
      <c r="AM246" s="503">
        <v>0</v>
      </c>
      <c r="AN246" s="503">
        <v>0</v>
      </c>
      <c r="AO246" s="503">
        <v>0</v>
      </c>
      <c r="AP246" s="503">
        <v>0</v>
      </c>
      <c r="AQ246" s="503">
        <v>0</v>
      </c>
      <c r="AR246" s="503">
        <v>0</v>
      </c>
      <c r="AS246" s="503">
        <v>0</v>
      </c>
      <c r="AT246" s="502">
        <v>0</v>
      </c>
      <c r="AU246" s="502">
        <v>0</v>
      </c>
      <c r="AV246" s="502">
        <v>2</v>
      </c>
      <c r="AW246" s="502">
        <v>1</v>
      </c>
      <c r="AX246" s="503">
        <f t="shared" si="9"/>
        <v>3</v>
      </c>
      <c r="AY246" s="503">
        <f t="shared" si="10"/>
        <v>2</v>
      </c>
      <c r="AZ246" s="503">
        <f t="shared" si="11"/>
        <v>1</v>
      </c>
      <c r="BB246" s="475"/>
      <c r="BC246" s="475"/>
    </row>
    <row r="247" spans="2:55" s="512" customFormat="1" ht="15" x14ac:dyDescent="0.25">
      <c r="B247" s="515"/>
      <c r="C247" s="515"/>
      <c r="D247" s="515"/>
      <c r="E247" s="515"/>
      <c r="F247" s="515"/>
      <c r="G247" s="475"/>
      <c r="H247"/>
      <c r="I247"/>
      <c r="J247"/>
      <c r="K247"/>
      <c r="M247" s="477"/>
      <c r="N247" s="510" t="s">
        <v>7</v>
      </c>
      <c r="O247" s="510">
        <v>574</v>
      </c>
      <c r="P247" s="510" t="s">
        <v>751</v>
      </c>
      <c r="Q247" s="503">
        <v>0</v>
      </c>
      <c r="R247" s="503">
        <v>0</v>
      </c>
      <c r="S247" s="503">
        <v>0</v>
      </c>
      <c r="T247" s="503">
        <v>0</v>
      </c>
      <c r="U247" s="503">
        <v>0</v>
      </c>
      <c r="V247" s="503">
        <v>0</v>
      </c>
      <c r="W247" s="503">
        <v>0</v>
      </c>
      <c r="X247" s="503">
        <v>0</v>
      </c>
      <c r="Y247" s="503">
        <v>0</v>
      </c>
      <c r="Z247" s="502">
        <v>0</v>
      </c>
      <c r="AA247" s="502">
        <v>0</v>
      </c>
      <c r="AB247" s="503">
        <v>0</v>
      </c>
      <c r="AC247" s="503">
        <v>0</v>
      </c>
      <c r="AD247" s="503">
        <v>0</v>
      </c>
      <c r="AE247" s="503">
        <v>0</v>
      </c>
      <c r="AF247" s="503">
        <v>0</v>
      </c>
      <c r="AG247" s="503">
        <v>0</v>
      </c>
      <c r="AH247" s="503">
        <v>0</v>
      </c>
      <c r="AI247" s="503">
        <v>0</v>
      </c>
      <c r="AJ247" s="503">
        <v>0</v>
      </c>
      <c r="AK247" s="503">
        <v>0</v>
      </c>
      <c r="AL247" s="503">
        <v>0</v>
      </c>
      <c r="AM247" s="503">
        <v>0</v>
      </c>
      <c r="AN247" s="503">
        <v>0</v>
      </c>
      <c r="AO247" s="503">
        <v>0</v>
      </c>
      <c r="AP247" s="503">
        <v>0</v>
      </c>
      <c r="AQ247" s="503">
        <v>0</v>
      </c>
      <c r="AR247" s="503">
        <v>0</v>
      </c>
      <c r="AS247" s="503">
        <v>0</v>
      </c>
      <c r="AT247" s="502">
        <v>0</v>
      </c>
      <c r="AU247" s="502">
        <v>0</v>
      </c>
      <c r="AV247" s="502">
        <v>0</v>
      </c>
      <c r="AW247" s="502">
        <v>0</v>
      </c>
      <c r="AX247" s="503">
        <f t="shared" si="9"/>
        <v>0</v>
      </c>
      <c r="AY247" s="503">
        <f t="shared" si="10"/>
        <v>0</v>
      </c>
      <c r="AZ247" s="503">
        <f t="shared" si="11"/>
        <v>0</v>
      </c>
      <c r="BB247" s="475"/>
      <c r="BC247" s="475"/>
    </row>
    <row r="248" spans="2:55" s="512" customFormat="1" ht="15" x14ac:dyDescent="0.25">
      <c r="B248" s="515"/>
      <c r="C248" s="515"/>
      <c r="D248" s="515"/>
      <c r="E248" s="515"/>
      <c r="F248" s="515"/>
      <c r="G248" s="475"/>
      <c r="H248"/>
      <c r="I248"/>
      <c r="J248"/>
      <c r="K248"/>
      <c r="M248" s="477"/>
      <c r="N248" s="510" t="s">
        <v>7</v>
      </c>
      <c r="O248" s="483">
        <v>572</v>
      </c>
      <c r="P248" s="483" t="s">
        <v>762</v>
      </c>
      <c r="Q248" s="503">
        <v>0</v>
      </c>
      <c r="R248" s="503">
        <v>0</v>
      </c>
      <c r="S248" s="503">
        <v>0</v>
      </c>
      <c r="T248" s="503">
        <v>0</v>
      </c>
      <c r="U248" s="503">
        <v>0</v>
      </c>
      <c r="V248" s="503">
        <v>0</v>
      </c>
      <c r="W248" s="503">
        <v>0</v>
      </c>
      <c r="X248" s="503">
        <v>0</v>
      </c>
      <c r="Y248" s="503">
        <v>0</v>
      </c>
      <c r="Z248" s="502">
        <v>0</v>
      </c>
      <c r="AA248" s="502">
        <v>0</v>
      </c>
      <c r="AB248" s="503">
        <v>0</v>
      </c>
      <c r="AC248" s="503">
        <v>0</v>
      </c>
      <c r="AD248" s="503">
        <v>0</v>
      </c>
      <c r="AE248" s="503">
        <v>0</v>
      </c>
      <c r="AF248" s="503">
        <v>0</v>
      </c>
      <c r="AG248" s="503">
        <v>0</v>
      </c>
      <c r="AH248" s="503">
        <v>0</v>
      </c>
      <c r="AI248" s="503">
        <v>0</v>
      </c>
      <c r="AJ248" s="503">
        <v>0</v>
      </c>
      <c r="AK248" s="503">
        <v>0</v>
      </c>
      <c r="AL248" s="503">
        <v>0</v>
      </c>
      <c r="AM248" s="503">
        <v>0</v>
      </c>
      <c r="AN248" s="503">
        <v>0</v>
      </c>
      <c r="AO248" s="503">
        <v>0</v>
      </c>
      <c r="AP248" s="503">
        <v>0</v>
      </c>
      <c r="AQ248" s="503">
        <v>0</v>
      </c>
      <c r="AR248" s="503">
        <v>0</v>
      </c>
      <c r="AS248" s="503">
        <v>0</v>
      </c>
      <c r="AT248" s="502">
        <v>0</v>
      </c>
      <c r="AU248" s="502">
        <v>0</v>
      </c>
      <c r="AV248" s="502">
        <v>0</v>
      </c>
      <c r="AW248" s="502">
        <v>0</v>
      </c>
      <c r="AX248" s="503">
        <f t="shared" si="9"/>
        <v>0</v>
      </c>
      <c r="AY248" s="503">
        <f t="shared" si="10"/>
        <v>0</v>
      </c>
      <c r="AZ248" s="503">
        <f t="shared" si="11"/>
        <v>0</v>
      </c>
      <c r="BB248" s="475"/>
      <c r="BC248" s="475"/>
    </row>
    <row r="249" spans="2:55" s="512" customFormat="1" ht="15" x14ac:dyDescent="0.25">
      <c r="B249" s="515"/>
      <c r="C249" s="515"/>
      <c r="D249" s="515"/>
      <c r="E249" s="515"/>
      <c r="F249" s="515"/>
      <c r="G249" s="475"/>
      <c r="H249"/>
      <c r="I249"/>
      <c r="J249"/>
      <c r="K249"/>
      <c r="M249" s="477"/>
      <c r="N249" s="510" t="s">
        <v>7</v>
      </c>
      <c r="O249" s="483">
        <v>563</v>
      </c>
      <c r="P249" s="483" t="s">
        <v>763</v>
      </c>
      <c r="Q249" s="503">
        <v>0</v>
      </c>
      <c r="R249" s="503">
        <v>0</v>
      </c>
      <c r="S249" s="503">
        <v>0</v>
      </c>
      <c r="T249" s="503">
        <v>0</v>
      </c>
      <c r="U249" s="503">
        <v>0</v>
      </c>
      <c r="V249" s="503">
        <v>0</v>
      </c>
      <c r="W249" s="503">
        <v>0</v>
      </c>
      <c r="X249" s="503">
        <v>0</v>
      </c>
      <c r="Y249" s="503">
        <v>0</v>
      </c>
      <c r="Z249" s="503">
        <v>0</v>
      </c>
      <c r="AA249" s="502">
        <v>1</v>
      </c>
      <c r="AB249" s="503">
        <v>0</v>
      </c>
      <c r="AC249" s="503">
        <v>0</v>
      </c>
      <c r="AD249" s="503">
        <v>0</v>
      </c>
      <c r="AE249" s="503">
        <v>0</v>
      </c>
      <c r="AF249" s="503">
        <v>0</v>
      </c>
      <c r="AG249" s="503">
        <v>0</v>
      </c>
      <c r="AH249" s="503">
        <v>0</v>
      </c>
      <c r="AI249" s="503">
        <v>0</v>
      </c>
      <c r="AJ249" s="503">
        <v>0</v>
      </c>
      <c r="AK249" s="503">
        <v>0</v>
      </c>
      <c r="AL249" s="503">
        <v>0</v>
      </c>
      <c r="AM249" s="503">
        <v>0</v>
      </c>
      <c r="AN249" s="503">
        <v>0</v>
      </c>
      <c r="AO249" s="503">
        <v>0</v>
      </c>
      <c r="AP249" s="503">
        <v>0</v>
      </c>
      <c r="AQ249" s="503">
        <v>0</v>
      </c>
      <c r="AR249" s="503">
        <v>0</v>
      </c>
      <c r="AS249" s="503">
        <v>0</v>
      </c>
      <c r="AT249" s="503">
        <v>0</v>
      </c>
      <c r="AU249" s="503">
        <v>0</v>
      </c>
      <c r="AV249" s="502">
        <v>1</v>
      </c>
      <c r="AW249" s="502">
        <v>0</v>
      </c>
      <c r="AX249" s="503">
        <f t="shared" si="9"/>
        <v>1</v>
      </c>
      <c r="AY249" s="503">
        <f t="shared" si="10"/>
        <v>1</v>
      </c>
      <c r="AZ249" s="503">
        <f t="shared" si="11"/>
        <v>0</v>
      </c>
      <c r="BB249" s="475"/>
      <c r="BC249" s="475"/>
    </row>
    <row r="250" spans="2:55" s="512" customFormat="1" ht="15" x14ac:dyDescent="0.25">
      <c r="B250" s="515"/>
      <c r="C250" s="515"/>
      <c r="D250" s="515"/>
      <c r="E250" s="515"/>
      <c r="F250" s="515"/>
      <c r="G250" s="475"/>
      <c r="H250"/>
      <c r="I250"/>
      <c r="J250"/>
      <c r="K250"/>
      <c r="M250" s="477"/>
      <c r="N250" s="510" t="s">
        <v>39</v>
      </c>
      <c r="O250" s="483">
        <v>567</v>
      </c>
      <c r="P250" s="483" t="s">
        <v>764</v>
      </c>
      <c r="Q250" s="503">
        <v>0</v>
      </c>
      <c r="R250" s="503">
        <v>0</v>
      </c>
      <c r="S250" s="503">
        <v>0</v>
      </c>
      <c r="T250" s="503">
        <v>0</v>
      </c>
      <c r="U250" s="503">
        <v>0</v>
      </c>
      <c r="V250" s="503">
        <v>0</v>
      </c>
      <c r="W250" s="503">
        <v>0</v>
      </c>
      <c r="X250" s="503">
        <v>0</v>
      </c>
      <c r="Y250" s="503">
        <v>0</v>
      </c>
      <c r="Z250" s="503">
        <v>0</v>
      </c>
      <c r="AA250" s="502">
        <v>0</v>
      </c>
      <c r="AB250" s="503">
        <v>0</v>
      </c>
      <c r="AC250" s="503">
        <v>0</v>
      </c>
      <c r="AD250" s="503">
        <v>0</v>
      </c>
      <c r="AE250" s="503">
        <v>0</v>
      </c>
      <c r="AF250" s="503">
        <v>0</v>
      </c>
      <c r="AG250" s="503">
        <v>0</v>
      </c>
      <c r="AH250" s="503">
        <v>0</v>
      </c>
      <c r="AI250" s="503">
        <v>0</v>
      </c>
      <c r="AJ250" s="503">
        <v>0</v>
      </c>
      <c r="AK250" s="503">
        <v>0</v>
      </c>
      <c r="AL250" s="503">
        <v>0</v>
      </c>
      <c r="AM250" s="503">
        <v>0</v>
      </c>
      <c r="AN250" s="503">
        <v>0</v>
      </c>
      <c r="AO250" s="503">
        <v>0</v>
      </c>
      <c r="AP250" s="503">
        <v>0</v>
      </c>
      <c r="AQ250" s="503">
        <v>0</v>
      </c>
      <c r="AR250" s="503">
        <v>0</v>
      </c>
      <c r="AS250" s="503">
        <v>0</v>
      </c>
      <c r="AT250" s="503">
        <v>0</v>
      </c>
      <c r="AU250" s="503">
        <v>0</v>
      </c>
      <c r="AV250" s="502">
        <v>0</v>
      </c>
      <c r="AW250" s="502">
        <v>0</v>
      </c>
      <c r="AX250" s="503">
        <f t="shared" si="9"/>
        <v>0</v>
      </c>
      <c r="AY250" s="503">
        <f t="shared" si="10"/>
        <v>0</v>
      </c>
      <c r="AZ250" s="503">
        <f t="shared" si="11"/>
        <v>0</v>
      </c>
      <c r="BB250" s="475"/>
      <c r="BC250" s="475"/>
    </row>
    <row r="251" spans="2:55" s="512" customFormat="1" ht="15" x14ac:dyDescent="0.25">
      <c r="B251" s="515"/>
      <c r="C251" s="515"/>
      <c r="D251" s="515"/>
      <c r="E251" s="515"/>
      <c r="F251" s="515"/>
      <c r="G251" s="475"/>
      <c r="H251"/>
      <c r="I251"/>
      <c r="J251"/>
      <c r="K251"/>
      <c r="M251" s="477"/>
      <c r="N251" s="475"/>
      <c r="O251" s="475"/>
      <c r="P251" s="475"/>
      <c r="Q251" s="516">
        <f>+SUM(Q17:Q250)</f>
        <v>96</v>
      </c>
      <c r="R251" s="516">
        <f t="shared" ref="R251:AZ251" si="12">+SUM(R17:R250)</f>
        <v>103</v>
      </c>
      <c r="S251" s="516">
        <f t="shared" si="12"/>
        <v>116</v>
      </c>
      <c r="T251" s="516">
        <f t="shared" si="12"/>
        <v>101</v>
      </c>
      <c r="U251" s="516">
        <f t="shared" si="12"/>
        <v>132</v>
      </c>
      <c r="V251" s="516">
        <f t="shared" si="12"/>
        <v>100</v>
      </c>
      <c r="W251" s="516">
        <f t="shared" si="12"/>
        <v>96</v>
      </c>
      <c r="X251" s="516">
        <f t="shared" si="12"/>
        <v>120</v>
      </c>
      <c r="Y251" s="516">
        <f t="shared" si="12"/>
        <v>131</v>
      </c>
      <c r="Z251" s="516">
        <f t="shared" si="12"/>
        <v>170</v>
      </c>
      <c r="AA251" s="516">
        <f t="shared" si="12"/>
        <v>102</v>
      </c>
      <c r="AB251" s="516">
        <f t="shared" si="12"/>
        <v>41</v>
      </c>
      <c r="AC251" s="516">
        <f t="shared" si="12"/>
        <v>55</v>
      </c>
      <c r="AD251" s="516">
        <f t="shared" si="12"/>
        <v>45</v>
      </c>
      <c r="AE251" s="516">
        <f t="shared" si="12"/>
        <v>58</v>
      </c>
      <c r="AF251" s="516">
        <f t="shared" si="12"/>
        <v>59</v>
      </c>
      <c r="AG251" s="516">
        <f t="shared" si="12"/>
        <v>57</v>
      </c>
      <c r="AH251" s="516">
        <f t="shared" si="12"/>
        <v>47</v>
      </c>
      <c r="AI251" s="516">
        <f t="shared" si="12"/>
        <v>54</v>
      </c>
      <c r="AJ251" s="516">
        <f t="shared" si="12"/>
        <v>50</v>
      </c>
      <c r="AK251" s="516">
        <f t="shared" si="12"/>
        <v>82</v>
      </c>
      <c r="AL251" s="516">
        <f t="shared" si="12"/>
        <v>45</v>
      </c>
      <c r="AM251" s="516">
        <f t="shared" si="12"/>
        <v>55</v>
      </c>
      <c r="AN251" s="516">
        <f t="shared" si="12"/>
        <v>50</v>
      </c>
      <c r="AO251" s="516">
        <f t="shared" si="12"/>
        <v>46</v>
      </c>
      <c r="AP251" s="516">
        <f t="shared" si="12"/>
        <v>64</v>
      </c>
      <c r="AQ251" s="516">
        <f t="shared" si="12"/>
        <v>56</v>
      </c>
      <c r="AR251" s="516">
        <f t="shared" si="12"/>
        <v>45</v>
      </c>
      <c r="AS251" s="516">
        <f t="shared" si="12"/>
        <v>86</v>
      </c>
      <c r="AT251" s="516">
        <f t="shared" si="12"/>
        <v>82</v>
      </c>
      <c r="AU251" s="516">
        <f t="shared" si="12"/>
        <v>88</v>
      </c>
      <c r="AV251" s="516">
        <f t="shared" ref="AV251" si="13">+SUM(AV17:AV250)</f>
        <v>37</v>
      </c>
      <c r="AW251" s="516">
        <f t="shared" ref="AW251" si="14">+SUM(AW17:AW250)</f>
        <v>65</v>
      </c>
      <c r="AX251" s="516">
        <f t="shared" si="12"/>
        <v>1267</v>
      </c>
      <c r="AY251" s="516">
        <f t="shared" si="12"/>
        <v>565</v>
      </c>
      <c r="AZ251" s="516">
        <f t="shared" si="12"/>
        <v>702</v>
      </c>
      <c r="BB251" s="475"/>
      <c r="BC251" s="475"/>
    </row>
    <row r="252" spans="2:55" s="512" customFormat="1" ht="15" x14ac:dyDescent="0.25">
      <c r="B252" s="515"/>
      <c r="C252" s="515"/>
      <c r="D252" s="515"/>
      <c r="E252" s="515"/>
      <c r="F252" s="515"/>
      <c r="G252" s="475"/>
      <c r="H252"/>
      <c r="I252"/>
      <c r="J252"/>
      <c r="K252"/>
      <c r="M252" s="477"/>
      <c r="N252" s="475"/>
      <c r="O252" s="475"/>
      <c r="P252" s="475"/>
      <c r="Q252" s="475"/>
      <c r="R252" s="475"/>
      <c r="S252" s="475"/>
      <c r="T252" s="475"/>
      <c r="U252" s="475"/>
      <c r="V252" s="475"/>
      <c r="W252" s="475"/>
      <c r="X252" s="475"/>
      <c r="Y252" s="475"/>
      <c r="Z252" s="475"/>
      <c r="AA252" s="475"/>
      <c r="AB252" s="475"/>
      <c r="AC252" s="475"/>
      <c r="AD252" s="475"/>
      <c r="AE252" s="475"/>
      <c r="AF252" s="475"/>
      <c r="AG252" s="475"/>
      <c r="AH252" s="475"/>
      <c r="AI252" s="475"/>
      <c r="AJ252" s="475"/>
      <c r="AK252" s="475"/>
      <c r="AL252" s="475"/>
      <c r="AM252" s="475"/>
      <c r="AN252" s="475"/>
      <c r="AO252" s="475"/>
      <c r="AP252" s="475"/>
      <c r="AQ252" s="475"/>
      <c r="AR252" s="475"/>
      <c r="AS252" s="475"/>
      <c r="AT252" s="475"/>
      <c r="AU252" s="475"/>
      <c r="AV252" s="475"/>
      <c r="AW252" s="475"/>
      <c r="AX252" s="475"/>
      <c r="AY252" s="475"/>
      <c r="AZ252" s="475"/>
      <c r="BB252" s="475"/>
      <c r="BC252" s="475"/>
    </row>
    <row r="253" spans="2:55" s="512" customFormat="1" ht="15" x14ac:dyDescent="0.25">
      <c r="B253" s="515"/>
      <c r="C253" s="515"/>
      <c r="D253" s="515"/>
      <c r="E253" s="515"/>
      <c r="F253" s="515"/>
      <c r="G253" s="475"/>
      <c r="H253"/>
      <c r="I253"/>
      <c r="J253"/>
      <c r="K253"/>
      <c r="M253" s="477"/>
      <c r="O253" s="517"/>
      <c r="R253" s="475"/>
      <c r="S253" s="475"/>
      <c r="T253" s="475"/>
      <c r="U253" s="475"/>
      <c r="V253" s="475"/>
      <c r="W253" s="475"/>
      <c r="X253" s="475"/>
      <c r="Y253" s="475"/>
      <c r="Z253" s="475"/>
      <c r="AA253" s="475"/>
      <c r="AB253" s="475"/>
      <c r="AC253" s="475"/>
      <c r="AD253" s="475"/>
      <c r="AE253" s="475"/>
      <c r="AF253" s="475"/>
      <c r="AG253" s="475"/>
      <c r="AH253" s="475"/>
      <c r="AI253" s="475"/>
      <c r="AJ253" s="475"/>
      <c r="AK253" s="475"/>
      <c r="AL253" s="475"/>
      <c r="AM253" s="475"/>
      <c r="AN253" s="475"/>
      <c r="AO253" s="475"/>
      <c r="AP253" s="475"/>
      <c r="AQ253" s="475"/>
      <c r="AR253" s="475"/>
      <c r="AS253" s="475"/>
      <c r="AT253" s="475"/>
      <c r="AU253" s="475"/>
      <c r="AV253" s="475"/>
      <c r="AW253" s="475"/>
      <c r="AX253" s="475"/>
      <c r="AY253" s="475"/>
      <c r="AZ253" s="475"/>
      <c r="BB253" s="475"/>
      <c r="BC253" s="475"/>
    </row>
    <row r="254" spans="2:55" s="512" customFormat="1" ht="15" x14ac:dyDescent="0.25">
      <c r="B254" s="515"/>
      <c r="C254" s="515"/>
      <c r="D254" s="515"/>
      <c r="E254" s="515"/>
      <c r="F254" s="515"/>
      <c r="G254" s="475"/>
      <c r="H254"/>
      <c r="I254"/>
      <c r="J254"/>
      <c r="K254"/>
      <c r="M254" s="477"/>
      <c r="O254" s="517"/>
      <c r="R254" s="475"/>
      <c r="S254" s="475"/>
      <c r="T254" s="475"/>
      <c r="U254" s="475"/>
      <c r="V254" s="475"/>
      <c r="W254" s="475"/>
      <c r="X254" s="475"/>
      <c r="Y254" s="475"/>
      <c r="Z254" s="475"/>
      <c r="AA254" s="475"/>
      <c r="AB254" s="475"/>
      <c r="AC254" s="475"/>
      <c r="AD254" s="475"/>
      <c r="AE254" s="475"/>
      <c r="AF254" s="475"/>
      <c r="AG254" s="475"/>
      <c r="AH254" s="475"/>
      <c r="AI254" s="475"/>
      <c r="AJ254" s="475"/>
      <c r="AK254" s="475"/>
      <c r="AL254" s="475"/>
      <c r="AM254" s="475"/>
      <c r="AN254" s="475"/>
      <c r="AO254" s="475"/>
      <c r="AP254" s="475"/>
      <c r="AQ254" s="475"/>
      <c r="AR254" s="475"/>
      <c r="AS254" s="475"/>
      <c r="AT254" s="475"/>
      <c r="AU254" s="475"/>
      <c r="AV254" s="475"/>
      <c r="AW254" s="475"/>
      <c r="AX254" s="475"/>
      <c r="AY254" s="475"/>
      <c r="AZ254" s="475"/>
      <c r="BB254" s="475"/>
      <c r="BC254" s="475"/>
    </row>
    <row r="255" spans="2:55" s="512" customFormat="1" ht="15" x14ac:dyDescent="0.25">
      <c r="B255" s="515"/>
      <c r="C255" s="515"/>
      <c r="D255" s="515"/>
      <c r="E255" s="515"/>
      <c r="F255" s="515"/>
      <c r="G255" s="475"/>
      <c r="H255"/>
      <c r="I255"/>
      <c r="J255"/>
      <c r="K255"/>
      <c r="M255" s="477"/>
      <c r="O255" s="517"/>
      <c r="R255" s="475"/>
      <c r="S255" s="475"/>
      <c r="T255" s="475"/>
      <c r="U255" s="475"/>
      <c r="V255" s="475"/>
      <c r="W255" s="475"/>
      <c r="X255" s="475"/>
      <c r="Y255" s="475"/>
      <c r="Z255" s="475"/>
      <c r="AA255" s="475"/>
      <c r="AB255" s="475"/>
      <c r="AC255" s="475"/>
      <c r="AD255" s="475"/>
      <c r="AE255" s="475"/>
      <c r="AF255" s="475"/>
      <c r="AG255" s="475"/>
      <c r="AH255" s="475"/>
      <c r="AI255" s="475"/>
      <c r="AJ255" s="475"/>
      <c r="AK255" s="475"/>
      <c r="AL255" s="475"/>
      <c r="AM255" s="475"/>
      <c r="AN255" s="475"/>
      <c r="AO255" s="475"/>
      <c r="AP255" s="475"/>
      <c r="AQ255" s="475"/>
      <c r="AR255" s="475"/>
      <c r="AS255" s="475"/>
      <c r="AT255" s="475"/>
      <c r="AU255" s="475"/>
      <c r="AV255" s="475"/>
      <c r="AW255" s="475"/>
      <c r="AX255" s="475"/>
      <c r="AY255" s="475"/>
      <c r="AZ255" s="475"/>
      <c r="BB255" s="475"/>
      <c r="BC255" s="475"/>
    </row>
    <row r="256" spans="2:55" s="512" customFormat="1" ht="15" x14ac:dyDescent="0.25">
      <c r="B256" s="515"/>
      <c r="C256" s="515"/>
      <c r="D256" s="515"/>
      <c r="E256" s="515"/>
      <c r="F256" s="515"/>
      <c r="G256" s="475"/>
      <c r="H256"/>
      <c r="I256"/>
      <c r="J256"/>
      <c r="K256"/>
      <c r="M256" s="477"/>
      <c r="N256" s="475"/>
      <c r="O256" s="475"/>
      <c r="P256" s="475"/>
      <c r="Q256" s="475"/>
      <c r="R256" s="475"/>
      <c r="S256" s="475"/>
      <c r="T256" s="475"/>
      <c r="U256" s="475"/>
      <c r="V256" s="475"/>
      <c r="W256" s="475"/>
      <c r="X256" s="475"/>
      <c r="Y256" s="475"/>
      <c r="Z256" s="475"/>
      <c r="AA256" s="475"/>
      <c r="AB256" s="475"/>
      <c r="AC256" s="475"/>
      <c r="AD256" s="475"/>
      <c r="AE256" s="475"/>
      <c r="AF256" s="475"/>
      <c r="AG256" s="475"/>
      <c r="AH256" s="475"/>
      <c r="AI256" s="475"/>
      <c r="AJ256" s="475"/>
      <c r="AK256" s="475"/>
      <c r="AL256" s="475"/>
      <c r="AM256" s="475"/>
      <c r="AN256" s="475"/>
      <c r="AO256" s="475"/>
      <c r="AP256" s="475"/>
      <c r="AQ256" s="475"/>
      <c r="AR256" s="475"/>
      <c r="AS256" s="475"/>
      <c r="AT256" s="475"/>
      <c r="AU256" s="475"/>
      <c r="AV256" s="475"/>
      <c r="AW256" s="475"/>
      <c r="AX256" s="475"/>
      <c r="AY256" s="475"/>
      <c r="AZ256" s="475"/>
      <c r="BB256" s="475"/>
      <c r="BC256" s="475"/>
    </row>
    <row r="257" spans="2:55" s="512" customFormat="1" ht="15" x14ac:dyDescent="0.25">
      <c r="B257" s="515"/>
      <c r="C257" s="515"/>
      <c r="D257" s="515"/>
      <c r="E257" s="515"/>
      <c r="F257" s="515"/>
      <c r="G257" s="475"/>
      <c r="H257"/>
      <c r="I257"/>
      <c r="J257"/>
      <c r="K257"/>
      <c r="M257" s="477"/>
      <c r="Q257" s="475"/>
      <c r="R257" s="475"/>
      <c r="S257" s="475"/>
      <c r="T257" s="475"/>
      <c r="U257" s="475"/>
      <c r="V257" s="475"/>
      <c r="W257" s="475"/>
      <c r="X257" s="475"/>
      <c r="Y257" s="475"/>
      <c r="Z257" s="475"/>
      <c r="AA257" s="475"/>
      <c r="AB257" s="475"/>
      <c r="AC257" s="475"/>
      <c r="AD257" s="475"/>
      <c r="AE257" s="475"/>
      <c r="AF257" s="475"/>
      <c r="AG257" s="475"/>
      <c r="AH257" s="475"/>
      <c r="AI257" s="475"/>
      <c r="AJ257" s="475"/>
      <c r="AK257" s="475"/>
      <c r="AL257" s="475"/>
      <c r="AM257" s="475"/>
      <c r="AN257" s="475"/>
      <c r="AO257" s="475"/>
      <c r="AP257" s="475"/>
      <c r="AQ257" s="475"/>
      <c r="AR257" s="475"/>
      <c r="AS257" s="475"/>
      <c r="AT257" s="475"/>
      <c r="AU257" s="475"/>
      <c r="AV257" s="475"/>
      <c r="AW257" s="475"/>
      <c r="AX257" s="475"/>
      <c r="AY257" s="475"/>
      <c r="AZ257" s="475"/>
      <c r="BB257" s="475"/>
      <c r="BC257" s="475"/>
    </row>
    <row r="258" spans="2:55" s="512" customFormat="1" ht="15" x14ac:dyDescent="0.25">
      <c r="B258" s="515"/>
      <c r="C258" s="515"/>
      <c r="D258" s="515"/>
      <c r="E258" s="515"/>
      <c r="F258" s="515"/>
      <c r="G258" s="475"/>
      <c r="H258"/>
      <c r="I258"/>
      <c r="J258"/>
      <c r="K258"/>
      <c r="M258" s="477"/>
      <c r="Q258" s="475"/>
      <c r="R258" s="475"/>
      <c r="S258" s="475"/>
      <c r="T258" s="475"/>
      <c r="U258" s="475"/>
      <c r="V258" s="475"/>
      <c r="W258" s="475"/>
      <c r="X258" s="475"/>
      <c r="Y258" s="475"/>
      <c r="Z258" s="475"/>
      <c r="AA258" s="475"/>
      <c r="AB258" s="475"/>
      <c r="AC258" s="475"/>
      <c r="AD258" s="475"/>
      <c r="AE258" s="475"/>
      <c r="AF258" s="475"/>
      <c r="AG258" s="475"/>
      <c r="AH258" s="475"/>
      <c r="AI258" s="475"/>
      <c r="AJ258" s="475"/>
      <c r="AK258" s="475"/>
      <c r="AL258" s="475"/>
      <c r="AM258" s="475"/>
      <c r="AN258" s="475"/>
      <c r="AO258" s="475"/>
      <c r="AP258" s="475"/>
      <c r="AQ258" s="475"/>
      <c r="AR258" s="475"/>
      <c r="AS258" s="475"/>
      <c r="AT258" s="475"/>
      <c r="AU258" s="475"/>
      <c r="AV258" s="475"/>
      <c r="AW258" s="475"/>
      <c r="AX258" s="475"/>
      <c r="AY258" s="475"/>
      <c r="AZ258" s="475"/>
      <c r="BB258" s="475"/>
      <c r="BC258" s="475"/>
    </row>
    <row r="259" spans="2:55" s="512" customFormat="1" ht="15" x14ac:dyDescent="0.25">
      <c r="B259" s="515"/>
      <c r="C259" s="515"/>
      <c r="D259" s="515"/>
      <c r="E259" s="515"/>
      <c r="F259" s="515"/>
      <c r="G259" s="475"/>
      <c r="H259"/>
      <c r="I259"/>
      <c r="J259"/>
      <c r="K259"/>
      <c r="M259" s="477"/>
      <c r="Q259" s="475"/>
      <c r="R259" s="475"/>
      <c r="S259" s="475"/>
      <c r="T259" s="475"/>
      <c r="U259" s="475"/>
      <c r="V259" s="475"/>
      <c r="W259" s="475"/>
      <c r="X259" s="475"/>
      <c r="Y259" s="475"/>
      <c r="Z259" s="475"/>
      <c r="AA259" s="475"/>
      <c r="AB259" s="475"/>
      <c r="AC259" s="475"/>
      <c r="AD259" s="475"/>
      <c r="AE259" s="475"/>
      <c r="AF259" s="475"/>
      <c r="AG259" s="475"/>
      <c r="AH259" s="475"/>
      <c r="AI259" s="475"/>
      <c r="AJ259" s="475"/>
      <c r="AK259" s="475"/>
      <c r="AL259" s="475"/>
      <c r="AM259" s="475"/>
      <c r="AN259" s="475"/>
      <c r="AO259" s="475"/>
      <c r="AP259" s="475"/>
      <c r="AQ259" s="475"/>
      <c r="AR259" s="475"/>
      <c r="AS259" s="475"/>
      <c r="AT259" s="475"/>
      <c r="AU259" s="475"/>
      <c r="AV259" s="475"/>
      <c r="AW259" s="475"/>
      <c r="AX259" s="475"/>
      <c r="AY259" s="475"/>
      <c r="AZ259" s="475"/>
      <c r="BB259" s="475"/>
      <c r="BC259" s="475"/>
    </row>
    <row r="260" spans="2:55" s="512" customFormat="1" ht="15" x14ac:dyDescent="0.25">
      <c r="B260" s="515"/>
      <c r="C260" s="515"/>
      <c r="D260" s="515"/>
      <c r="E260" s="515"/>
      <c r="F260" s="515"/>
      <c r="G260" s="475"/>
      <c r="H260"/>
      <c r="I260"/>
      <c r="J260"/>
      <c r="K260"/>
      <c r="M260" s="477"/>
      <c r="N260" s="475"/>
      <c r="O260" s="475"/>
      <c r="P260" s="475"/>
      <c r="Q260" s="475"/>
      <c r="R260" s="475"/>
      <c r="S260" s="475"/>
      <c r="T260" s="475"/>
      <c r="U260" s="475"/>
      <c r="V260" s="475"/>
      <c r="W260" s="475"/>
      <c r="X260" s="475"/>
      <c r="Y260" s="475"/>
      <c r="Z260" s="475"/>
      <c r="AA260" s="475"/>
      <c r="AB260" s="475"/>
      <c r="AC260" s="475"/>
      <c r="AD260" s="475"/>
      <c r="AE260" s="475"/>
      <c r="AF260" s="475"/>
      <c r="AG260" s="475"/>
      <c r="AH260" s="475"/>
      <c r="AI260" s="475"/>
      <c r="AJ260" s="475"/>
      <c r="AK260" s="475"/>
      <c r="AL260" s="475"/>
      <c r="AM260" s="475"/>
      <c r="AN260" s="475"/>
      <c r="AO260" s="475"/>
      <c r="AP260" s="475"/>
      <c r="AQ260" s="475"/>
      <c r="AR260" s="475"/>
      <c r="AS260" s="475"/>
      <c r="AT260" s="475"/>
      <c r="AU260" s="475"/>
      <c r="AV260" s="475"/>
      <c r="AW260" s="475"/>
      <c r="AX260" s="475"/>
      <c r="AY260" s="475"/>
      <c r="AZ260" s="475"/>
      <c r="BB260" s="475"/>
      <c r="BC260" s="475"/>
    </row>
    <row r="261" spans="2:55" s="512" customFormat="1" ht="15" x14ac:dyDescent="0.25">
      <c r="B261" s="515"/>
      <c r="C261" s="515"/>
      <c r="D261" s="515"/>
      <c r="E261" s="515"/>
      <c r="F261" s="515"/>
      <c r="G261" s="475"/>
      <c r="H261"/>
      <c r="I261"/>
      <c r="J261"/>
      <c r="K261"/>
      <c r="M261" s="477"/>
      <c r="N261" s="475"/>
      <c r="O261" s="475"/>
      <c r="P261" s="475"/>
      <c r="Q261" s="475"/>
      <c r="R261" s="475"/>
      <c r="S261" s="475"/>
      <c r="T261" s="475"/>
      <c r="U261" s="475"/>
      <c r="V261" s="475"/>
      <c r="W261" s="475"/>
      <c r="X261" s="475"/>
      <c r="Y261" s="475"/>
      <c r="Z261" s="475"/>
      <c r="AA261" s="475"/>
      <c r="AB261" s="475"/>
      <c r="AC261" s="475"/>
      <c r="AD261" s="475"/>
      <c r="AE261" s="475"/>
      <c r="AF261" s="475"/>
      <c r="AG261" s="475"/>
      <c r="AH261" s="475"/>
      <c r="AI261" s="475"/>
      <c r="AJ261" s="475"/>
      <c r="AK261" s="475"/>
      <c r="AL261" s="475"/>
      <c r="AM261" s="475"/>
      <c r="AN261" s="475"/>
      <c r="AO261" s="475"/>
      <c r="AP261" s="475"/>
      <c r="AQ261" s="475"/>
      <c r="AR261" s="475"/>
      <c r="AS261" s="475"/>
      <c r="AT261" s="475"/>
      <c r="AU261" s="475"/>
      <c r="AV261" s="475"/>
      <c r="AW261" s="475"/>
      <c r="AX261" s="475"/>
      <c r="AY261" s="475"/>
      <c r="AZ261" s="475"/>
      <c r="BB261" s="475"/>
      <c r="BC261" s="475"/>
    </row>
    <row r="262" spans="2:55" s="512" customFormat="1" ht="15" x14ac:dyDescent="0.25">
      <c r="B262" s="515"/>
      <c r="C262" s="515"/>
      <c r="D262" s="515"/>
      <c r="E262" s="515"/>
      <c r="F262" s="515"/>
      <c r="G262" s="475"/>
      <c r="H262"/>
      <c r="I262"/>
      <c r="J262"/>
      <c r="K262"/>
      <c r="M262" s="477"/>
      <c r="N262" s="475"/>
      <c r="O262" s="475"/>
      <c r="P262" s="475"/>
      <c r="Q262" s="475"/>
      <c r="R262" s="475"/>
      <c r="S262" s="475"/>
      <c r="T262" s="475"/>
      <c r="U262" s="475"/>
      <c r="V262" s="475"/>
      <c r="W262" s="475"/>
      <c r="X262" s="475"/>
      <c r="Y262" s="475"/>
      <c r="Z262" s="475"/>
      <c r="AA262" s="475"/>
      <c r="AB262" s="475"/>
      <c r="AC262" s="475"/>
      <c r="AD262" s="475"/>
      <c r="AE262" s="475"/>
      <c r="AF262" s="475"/>
      <c r="AG262" s="475"/>
      <c r="AH262" s="475"/>
      <c r="AI262" s="475"/>
      <c r="AJ262" s="475"/>
      <c r="AK262" s="475"/>
      <c r="AL262" s="475"/>
      <c r="AM262" s="475"/>
      <c r="AN262" s="475"/>
      <c r="AO262" s="475"/>
      <c r="AP262" s="475"/>
      <c r="AQ262" s="475"/>
      <c r="AR262" s="475"/>
      <c r="AS262" s="475"/>
      <c r="AT262" s="475"/>
      <c r="AU262" s="475"/>
      <c r="AV262" s="475"/>
      <c r="AW262" s="475"/>
      <c r="AX262" s="475"/>
      <c r="AY262" s="475"/>
      <c r="AZ262" s="475"/>
      <c r="BB262" s="475"/>
      <c r="BC262" s="475"/>
    </row>
    <row r="263" spans="2:55" s="512" customFormat="1" ht="15" x14ac:dyDescent="0.25">
      <c r="B263" s="518"/>
      <c r="C263" s="518"/>
      <c r="D263" s="518"/>
      <c r="E263" s="518"/>
      <c r="F263" s="518"/>
      <c r="G263" s="475"/>
      <c r="H263"/>
      <c r="I263"/>
      <c r="J263"/>
      <c r="K263"/>
      <c r="M263" s="477"/>
      <c r="N263" s="475"/>
      <c r="O263" s="475"/>
      <c r="P263" s="475"/>
      <c r="Q263" s="475"/>
      <c r="R263" s="475"/>
      <c r="S263" s="475"/>
      <c r="T263" s="475"/>
      <c r="U263" s="475"/>
      <c r="V263" s="475"/>
      <c r="W263" s="475"/>
      <c r="X263" s="475"/>
      <c r="Y263" s="475"/>
      <c r="Z263" s="475"/>
      <c r="AA263" s="475"/>
      <c r="AB263" s="475"/>
      <c r="AC263" s="475"/>
      <c r="AD263" s="475"/>
      <c r="AE263" s="475"/>
      <c r="AF263" s="475"/>
      <c r="AG263" s="475"/>
      <c r="AH263" s="475"/>
      <c r="AI263" s="475"/>
      <c r="AJ263" s="475"/>
      <c r="AK263" s="475"/>
      <c r="AL263" s="475"/>
      <c r="AM263" s="475"/>
      <c r="AN263" s="475"/>
      <c r="AO263" s="475"/>
      <c r="AP263" s="475"/>
      <c r="AQ263" s="475"/>
      <c r="AR263" s="475"/>
      <c r="AS263" s="475"/>
      <c r="AT263" s="475"/>
      <c r="AU263" s="475"/>
      <c r="AV263" s="475"/>
      <c r="AW263" s="475"/>
      <c r="AX263" s="475"/>
      <c r="AY263" s="475"/>
      <c r="AZ263" s="475"/>
      <c r="BB263" s="475"/>
      <c r="BC263" s="475"/>
    </row>
    <row r="264" spans="2:55" s="512" customFormat="1" ht="15" x14ac:dyDescent="0.25">
      <c r="B264" s="518"/>
      <c r="C264" s="518"/>
      <c r="D264" s="518"/>
      <c r="E264" s="518"/>
      <c r="F264" s="518"/>
      <c r="G264" s="475"/>
      <c r="H264"/>
      <c r="I264"/>
      <c r="J264"/>
      <c r="K264"/>
      <c r="M264" s="477"/>
      <c r="N264" s="475"/>
      <c r="O264" s="475"/>
      <c r="P264" s="475"/>
      <c r="Q264" s="475"/>
      <c r="R264" s="475"/>
      <c r="S264" s="475"/>
      <c r="T264" s="475"/>
      <c r="U264" s="475"/>
      <c r="V264" s="475"/>
      <c r="W264" s="475"/>
      <c r="X264" s="475"/>
      <c r="Y264" s="475"/>
      <c r="Z264" s="475"/>
      <c r="AA264" s="475"/>
      <c r="AB264" s="475"/>
      <c r="AC264" s="475"/>
      <c r="AD264" s="475"/>
      <c r="AE264" s="475"/>
      <c r="AF264" s="475"/>
      <c r="AG264" s="475"/>
      <c r="AH264" s="475"/>
      <c r="AI264" s="475"/>
      <c r="AJ264" s="475"/>
      <c r="AK264" s="475"/>
      <c r="AL264" s="475"/>
      <c r="AM264" s="475"/>
      <c r="AN264" s="475"/>
      <c r="AO264" s="475"/>
      <c r="AP264" s="475"/>
      <c r="AQ264" s="475"/>
      <c r="AR264" s="475"/>
      <c r="AS264" s="475"/>
      <c r="AT264" s="475"/>
      <c r="AU264" s="475"/>
      <c r="AV264" s="475"/>
      <c r="AW264" s="475"/>
      <c r="AX264" s="475"/>
      <c r="AY264" s="475"/>
      <c r="AZ264" s="475"/>
      <c r="BB264" s="475"/>
      <c r="BC264" s="475"/>
    </row>
    <row r="265" spans="2:55" s="512" customFormat="1" ht="15" x14ac:dyDescent="0.25">
      <c r="B265" s="518"/>
      <c r="C265" s="518"/>
      <c r="D265" s="518"/>
      <c r="E265" s="518"/>
      <c r="F265" s="518"/>
      <c r="G265" s="475"/>
      <c r="H265"/>
      <c r="I265"/>
      <c r="J265"/>
      <c r="K265"/>
      <c r="M265" s="477"/>
      <c r="N265" s="475"/>
      <c r="O265" s="475"/>
      <c r="P265" s="475"/>
      <c r="Q265" s="475"/>
      <c r="R265" s="475"/>
      <c r="S265" s="475"/>
      <c r="T265" s="475"/>
      <c r="U265" s="475"/>
      <c r="V265" s="475"/>
      <c r="W265" s="475"/>
      <c r="X265" s="475"/>
      <c r="Y265" s="475"/>
      <c r="Z265" s="475"/>
      <c r="AA265" s="475"/>
      <c r="AB265" s="475"/>
      <c r="AC265" s="475"/>
      <c r="AD265" s="475"/>
      <c r="AE265" s="475"/>
      <c r="AF265" s="475"/>
      <c r="AG265" s="475"/>
      <c r="AH265" s="475"/>
      <c r="AI265" s="475"/>
      <c r="AJ265" s="475"/>
      <c r="AK265" s="475"/>
      <c r="AL265" s="475"/>
      <c r="AM265" s="475"/>
      <c r="AN265" s="475"/>
      <c r="AO265" s="475"/>
      <c r="AP265" s="475"/>
      <c r="AQ265" s="475"/>
      <c r="AR265" s="475"/>
      <c r="AS265" s="475"/>
      <c r="AT265" s="475"/>
      <c r="AU265" s="475"/>
      <c r="AV265" s="475"/>
      <c r="AW265" s="475"/>
      <c r="AX265" s="475"/>
      <c r="AY265" s="475"/>
      <c r="AZ265" s="475"/>
      <c r="BB265" s="475"/>
      <c r="BC265" s="475"/>
    </row>
    <row r="266" spans="2:55" s="512" customFormat="1" ht="15" x14ac:dyDescent="0.25">
      <c r="B266" s="518"/>
      <c r="C266" s="518"/>
      <c r="D266" s="518"/>
      <c r="E266" s="518"/>
      <c r="F266" s="518"/>
      <c r="G266" s="475"/>
      <c r="H266"/>
      <c r="I266"/>
      <c r="J266"/>
      <c r="K266"/>
      <c r="M266" s="477"/>
      <c r="N266" s="475"/>
      <c r="O266" s="475"/>
      <c r="P266" s="475"/>
      <c r="Q266" s="475"/>
      <c r="R266" s="475"/>
      <c r="S266" s="475"/>
      <c r="T266" s="475"/>
      <c r="U266" s="475"/>
      <c r="V266" s="475"/>
      <c r="W266" s="475"/>
      <c r="X266" s="475"/>
      <c r="Y266" s="475"/>
      <c r="Z266" s="475"/>
      <c r="AA266" s="475"/>
      <c r="AB266" s="475"/>
      <c r="AC266" s="475"/>
      <c r="AD266" s="475"/>
      <c r="AE266" s="475"/>
      <c r="AF266" s="475"/>
      <c r="AG266" s="475"/>
      <c r="AH266" s="475"/>
      <c r="AI266" s="475"/>
      <c r="AJ266" s="475"/>
      <c r="AK266" s="475"/>
      <c r="AL266" s="475"/>
      <c r="AM266" s="475"/>
      <c r="AN266" s="475"/>
      <c r="AO266" s="475"/>
      <c r="AP266" s="475"/>
      <c r="AQ266" s="475"/>
      <c r="AR266" s="475"/>
      <c r="AS266" s="475"/>
      <c r="AT266" s="475"/>
      <c r="AU266" s="475"/>
      <c r="AV266" s="475"/>
      <c r="AW266" s="475"/>
      <c r="AX266" s="475"/>
      <c r="AY266" s="475"/>
      <c r="AZ266" s="475"/>
      <c r="BB266" s="475"/>
      <c r="BC266" s="475"/>
    </row>
    <row r="267" spans="2:55" s="512" customFormat="1" ht="15" x14ac:dyDescent="0.25">
      <c r="B267" s="518"/>
      <c r="C267" s="518"/>
      <c r="D267" s="518"/>
      <c r="E267" s="518"/>
      <c r="F267" s="518"/>
      <c r="G267" s="475"/>
      <c r="H267"/>
      <c r="I267"/>
      <c r="J267"/>
      <c r="K267"/>
      <c r="M267" s="477"/>
      <c r="N267" s="475"/>
      <c r="O267" s="475"/>
      <c r="P267" s="475"/>
      <c r="Q267" s="475"/>
      <c r="R267" s="475"/>
      <c r="S267" s="475"/>
      <c r="T267" s="475"/>
      <c r="U267" s="475"/>
      <c r="V267" s="475"/>
      <c r="W267" s="475"/>
      <c r="X267" s="475"/>
      <c r="Y267" s="475"/>
      <c r="Z267" s="475"/>
      <c r="AA267" s="475"/>
      <c r="AB267" s="475"/>
      <c r="AC267" s="475"/>
      <c r="AD267" s="475"/>
      <c r="AE267" s="475"/>
      <c r="AF267" s="475"/>
      <c r="AG267" s="475"/>
      <c r="AH267" s="475"/>
      <c r="AI267" s="475"/>
      <c r="AJ267" s="475"/>
      <c r="AK267" s="475"/>
      <c r="AL267" s="475"/>
      <c r="AM267" s="475"/>
      <c r="AN267" s="475"/>
      <c r="AO267" s="475"/>
      <c r="AP267" s="475"/>
      <c r="AQ267" s="475"/>
      <c r="AR267" s="475"/>
      <c r="AS267" s="475"/>
      <c r="AT267" s="475"/>
      <c r="AU267" s="475"/>
      <c r="AV267" s="475"/>
      <c r="AW267" s="475"/>
      <c r="AX267" s="475"/>
      <c r="AY267" s="475"/>
      <c r="AZ267" s="475"/>
      <c r="BB267" s="475"/>
      <c r="BC267" s="475"/>
    </row>
    <row r="268" spans="2:55" s="512" customFormat="1" ht="15" x14ac:dyDescent="0.25">
      <c r="B268" s="518"/>
      <c r="C268" s="518"/>
      <c r="D268" s="518"/>
      <c r="E268" s="518"/>
      <c r="F268" s="518"/>
      <c r="G268" s="475"/>
      <c r="H268"/>
      <c r="I268"/>
      <c r="J268"/>
      <c r="K268"/>
      <c r="M268" s="477"/>
      <c r="N268" s="475"/>
      <c r="O268" s="475"/>
      <c r="P268" s="475"/>
      <c r="Q268" s="475"/>
      <c r="R268" s="475"/>
      <c r="S268" s="475"/>
      <c r="T268" s="475"/>
      <c r="U268" s="475"/>
      <c r="V268" s="475"/>
      <c r="W268" s="475"/>
      <c r="X268" s="475"/>
      <c r="Y268" s="475"/>
      <c r="Z268" s="475"/>
      <c r="AA268" s="475"/>
      <c r="AB268" s="475"/>
      <c r="AC268" s="475"/>
      <c r="AD268" s="475"/>
      <c r="AE268" s="475"/>
      <c r="AF268" s="475"/>
      <c r="AG268" s="475"/>
      <c r="AH268" s="475"/>
      <c r="AI268" s="475"/>
      <c r="AJ268" s="475"/>
      <c r="AK268" s="475"/>
      <c r="AL268" s="475"/>
      <c r="AM268" s="475"/>
      <c r="AN268" s="475"/>
      <c r="AO268" s="475"/>
      <c r="AP268" s="475"/>
      <c r="AQ268" s="475"/>
      <c r="AR268" s="475"/>
      <c r="AS268" s="475"/>
      <c r="AT268" s="475"/>
      <c r="AU268" s="475"/>
      <c r="AV268" s="475"/>
      <c r="AW268" s="475"/>
      <c r="AX268" s="475"/>
      <c r="AY268" s="475"/>
      <c r="AZ268" s="475"/>
      <c r="BB268" s="475"/>
      <c r="BC268" s="475"/>
    </row>
    <row r="269" spans="2:55" s="512" customFormat="1" x14ac:dyDescent="0.2">
      <c r="B269" s="518"/>
      <c r="C269" s="518"/>
      <c r="D269" s="518"/>
      <c r="E269" s="518"/>
      <c r="F269" s="518"/>
      <c r="G269" s="475"/>
      <c r="H269" s="484"/>
      <c r="I269" s="475"/>
      <c r="J269" s="475"/>
      <c r="K269" s="475"/>
      <c r="M269" s="477"/>
      <c r="N269" s="475"/>
      <c r="O269" s="475"/>
      <c r="P269" s="475"/>
      <c r="Q269" s="475"/>
      <c r="R269" s="475"/>
      <c r="S269" s="475"/>
      <c r="T269" s="475"/>
      <c r="U269" s="475"/>
      <c r="V269" s="475"/>
      <c r="W269" s="475"/>
      <c r="X269" s="475"/>
      <c r="Y269" s="475"/>
      <c r="Z269" s="475"/>
      <c r="AA269" s="475"/>
      <c r="AB269" s="475"/>
      <c r="AC269" s="475"/>
      <c r="AD269" s="475"/>
      <c r="AE269" s="475"/>
      <c r="AF269" s="475"/>
      <c r="AG269" s="475"/>
      <c r="AH269" s="475"/>
      <c r="AI269" s="475"/>
      <c r="AJ269" s="475"/>
      <c r="AK269" s="475"/>
      <c r="AL269" s="475"/>
      <c r="AM269" s="475"/>
      <c r="AN269" s="475"/>
      <c r="AO269" s="475"/>
      <c r="AP269" s="475"/>
      <c r="AQ269" s="475"/>
      <c r="AR269" s="475"/>
      <c r="AS269" s="475"/>
      <c r="AT269" s="475"/>
      <c r="AU269" s="475"/>
      <c r="AV269" s="475"/>
      <c r="AW269" s="475"/>
      <c r="AX269" s="475"/>
      <c r="AY269" s="475"/>
      <c r="AZ269" s="475"/>
      <c r="BB269" s="475"/>
      <c r="BC269" s="475"/>
    </row>
    <row r="270" spans="2:55" s="512" customFormat="1" x14ac:dyDescent="0.2">
      <c r="B270" s="518"/>
      <c r="C270" s="518"/>
      <c r="D270" s="518"/>
      <c r="E270" s="518"/>
      <c r="F270" s="518"/>
      <c r="G270" s="475"/>
      <c r="H270" s="484"/>
      <c r="I270" s="475"/>
      <c r="J270" s="475"/>
      <c r="K270" s="475"/>
      <c r="M270" s="477"/>
      <c r="N270" s="475"/>
      <c r="O270" s="475"/>
      <c r="P270" s="475"/>
      <c r="Q270" s="475"/>
      <c r="R270" s="475"/>
      <c r="S270" s="475"/>
      <c r="T270" s="475"/>
      <c r="U270" s="475"/>
      <c r="V270" s="475"/>
      <c r="W270" s="475"/>
      <c r="X270" s="475"/>
      <c r="Y270" s="475"/>
      <c r="Z270" s="475"/>
      <c r="AA270" s="475"/>
      <c r="AB270" s="475"/>
      <c r="AC270" s="475"/>
      <c r="AD270" s="475"/>
      <c r="AE270" s="475"/>
      <c r="AF270" s="475"/>
      <c r="AG270" s="475"/>
      <c r="AH270" s="475"/>
      <c r="AI270" s="475"/>
      <c r="AJ270" s="475"/>
      <c r="AK270" s="475"/>
      <c r="AL270" s="475"/>
      <c r="AM270" s="475"/>
      <c r="AN270" s="475"/>
      <c r="AO270" s="475"/>
      <c r="AP270" s="475"/>
      <c r="AQ270" s="475"/>
      <c r="AR270" s="475"/>
      <c r="AS270" s="475"/>
      <c r="AT270" s="475"/>
      <c r="AU270" s="475"/>
      <c r="AV270" s="475"/>
      <c r="AW270" s="475"/>
      <c r="AX270" s="475"/>
      <c r="AY270" s="475"/>
      <c r="AZ270" s="475"/>
      <c r="BB270" s="475"/>
      <c r="BC270" s="475"/>
    </row>
    <row r="271" spans="2:55" s="512" customFormat="1" x14ac:dyDescent="0.2">
      <c r="B271" s="518"/>
      <c r="C271" s="518"/>
      <c r="D271" s="518"/>
      <c r="E271" s="518"/>
      <c r="F271" s="518"/>
      <c r="G271" s="475"/>
      <c r="H271" s="484"/>
      <c r="I271" s="475"/>
      <c r="J271" s="475"/>
      <c r="K271" s="475"/>
      <c r="M271" s="477"/>
      <c r="N271" s="475"/>
      <c r="O271" s="475"/>
      <c r="P271" s="475"/>
      <c r="Q271" s="475"/>
      <c r="R271" s="475"/>
      <c r="S271" s="475"/>
      <c r="T271" s="475"/>
      <c r="U271" s="475"/>
      <c r="V271" s="475"/>
      <c r="W271" s="475"/>
      <c r="X271" s="475"/>
      <c r="Y271" s="475"/>
      <c r="Z271" s="475"/>
      <c r="AA271" s="475"/>
      <c r="AB271" s="475"/>
      <c r="AC271" s="475"/>
      <c r="AD271" s="475"/>
      <c r="AE271" s="475"/>
      <c r="AF271" s="475"/>
      <c r="AG271" s="475"/>
      <c r="AH271" s="475"/>
      <c r="AI271" s="475"/>
      <c r="AJ271" s="475"/>
      <c r="AK271" s="475"/>
      <c r="AL271" s="475"/>
      <c r="AM271" s="475"/>
      <c r="AN271" s="475"/>
      <c r="AO271" s="475"/>
      <c r="AP271" s="475"/>
      <c r="AQ271" s="475"/>
      <c r="AR271" s="475"/>
      <c r="AS271" s="475"/>
      <c r="AT271" s="475"/>
      <c r="AU271" s="475"/>
      <c r="AV271" s="475"/>
      <c r="AW271" s="475"/>
      <c r="AX271" s="475"/>
      <c r="AY271" s="475"/>
      <c r="AZ271" s="475"/>
      <c r="BB271" s="475"/>
      <c r="BC271" s="475"/>
    </row>
    <row r="272" spans="2:55" s="512" customFormat="1" x14ac:dyDescent="0.2">
      <c r="B272" s="518"/>
      <c r="C272" s="518"/>
      <c r="D272" s="518"/>
      <c r="E272" s="518"/>
      <c r="F272" s="518"/>
      <c r="G272" s="475"/>
      <c r="H272" s="484"/>
      <c r="I272" s="475"/>
      <c r="J272" s="475"/>
      <c r="K272" s="475"/>
      <c r="M272" s="477"/>
      <c r="N272" s="475"/>
      <c r="O272" s="475"/>
      <c r="P272" s="475"/>
      <c r="Q272" s="475"/>
      <c r="R272" s="475"/>
      <c r="S272" s="475"/>
      <c r="T272" s="475"/>
      <c r="U272" s="475"/>
      <c r="V272" s="475"/>
      <c r="W272" s="475"/>
      <c r="X272" s="475"/>
      <c r="Y272" s="475"/>
      <c r="Z272" s="475"/>
      <c r="AA272" s="475"/>
      <c r="AB272" s="475"/>
      <c r="AC272" s="475"/>
      <c r="AD272" s="475"/>
      <c r="AE272" s="475"/>
      <c r="AF272" s="475"/>
      <c r="AG272" s="475"/>
      <c r="AH272" s="475"/>
      <c r="AI272" s="475"/>
      <c r="AJ272" s="475"/>
      <c r="AK272" s="475"/>
      <c r="AL272" s="475"/>
      <c r="AM272" s="475"/>
      <c r="AN272" s="475"/>
      <c r="AO272" s="475"/>
      <c r="AP272" s="475"/>
      <c r="AQ272" s="475"/>
      <c r="AR272" s="475"/>
      <c r="AS272" s="475"/>
      <c r="AT272" s="475"/>
      <c r="AU272" s="475"/>
      <c r="AV272" s="475"/>
      <c r="AW272" s="475"/>
      <c r="AX272" s="475"/>
      <c r="AY272" s="475"/>
      <c r="AZ272" s="475"/>
      <c r="BB272" s="475"/>
      <c r="BC272" s="475"/>
    </row>
    <row r="273" spans="2:55" s="512" customFormat="1" x14ac:dyDescent="0.2">
      <c r="B273" s="518"/>
      <c r="C273" s="518"/>
      <c r="D273" s="518"/>
      <c r="E273" s="518"/>
      <c r="F273" s="518"/>
      <c r="G273" s="475"/>
      <c r="H273" s="484"/>
      <c r="I273" s="475"/>
      <c r="J273" s="475"/>
      <c r="K273" s="475"/>
      <c r="M273" s="477"/>
      <c r="N273" s="475"/>
      <c r="O273" s="475"/>
      <c r="P273" s="475"/>
      <c r="Q273" s="475"/>
      <c r="R273" s="475"/>
      <c r="S273" s="475"/>
      <c r="T273" s="475"/>
      <c r="U273" s="475"/>
      <c r="V273" s="475"/>
      <c r="W273" s="475"/>
      <c r="X273" s="475"/>
      <c r="Y273" s="475"/>
      <c r="Z273" s="475"/>
      <c r="AA273" s="475"/>
      <c r="AB273" s="475"/>
      <c r="AC273" s="475"/>
      <c r="AD273" s="475"/>
      <c r="AE273" s="475"/>
      <c r="AF273" s="475"/>
      <c r="AG273" s="475"/>
      <c r="AH273" s="475"/>
      <c r="AI273" s="475"/>
      <c r="AJ273" s="475"/>
      <c r="AK273" s="475"/>
      <c r="AL273" s="475"/>
      <c r="AM273" s="475"/>
      <c r="AN273" s="475"/>
      <c r="AO273" s="475"/>
      <c r="AP273" s="475"/>
      <c r="AQ273" s="475"/>
      <c r="AR273" s="475"/>
      <c r="AS273" s="475"/>
      <c r="AT273" s="475"/>
      <c r="AU273" s="475"/>
      <c r="AV273" s="475"/>
      <c r="AW273" s="475"/>
      <c r="AX273" s="475"/>
      <c r="AY273" s="475"/>
      <c r="AZ273" s="475"/>
      <c r="BB273" s="475"/>
      <c r="BC273" s="475"/>
    </row>
    <row r="274" spans="2:55" s="512" customFormat="1" x14ac:dyDescent="0.2">
      <c r="B274" s="518"/>
      <c r="C274" s="518"/>
      <c r="D274" s="518"/>
      <c r="E274" s="518"/>
      <c r="F274" s="518"/>
      <c r="G274" s="475"/>
      <c r="H274" s="484"/>
      <c r="I274" s="475"/>
      <c r="J274" s="475"/>
      <c r="K274" s="475"/>
      <c r="M274" s="477"/>
      <c r="N274" s="475"/>
      <c r="O274" s="475"/>
      <c r="P274" s="475"/>
      <c r="Q274" s="475"/>
      <c r="R274" s="475"/>
      <c r="S274" s="475"/>
      <c r="T274" s="475"/>
      <c r="U274" s="475"/>
      <c r="V274" s="475"/>
      <c r="W274" s="475"/>
      <c r="X274" s="475"/>
      <c r="Y274" s="475"/>
      <c r="Z274" s="475"/>
      <c r="AA274" s="475"/>
      <c r="AB274" s="475"/>
      <c r="AC274" s="475"/>
      <c r="AD274" s="475"/>
      <c r="AE274" s="475"/>
      <c r="AF274" s="475"/>
      <c r="AG274" s="475"/>
      <c r="AH274" s="475"/>
      <c r="AI274" s="475"/>
      <c r="AJ274" s="475"/>
      <c r="AK274" s="475"/>
      <c r="AL274" s="475"/>
      <c r="AM274" s="475"/>
      <c r="AN274" s="475"/>
      <c r="AO274" s="475"/>
      <c r="AP274" s="475"/>
      <c r="AQ274" s="475"/>
      <c r="AR274" s="475"/>
      <c r="AS274" s="475"/>
      <c r="AT274" s="475"/>
      <c r="AU274" s="475"/>
      <c r="AV274" s="475"/>
      <c r="AW274" s="475"/>
      <c r="AX274" s="475"/>
      <c r="AY274" s="475"/>
      <c r="AZ274" s="475"/>
      <c r="BB274" s="475"/>
      <c r="BC274" s="475"/>
    </row>
    <row r="275" spans="2:55" s="512" customFormat="1" x14ac:dyDescent="0.2">
      <c r="B275" s="518"/>
      <c r="C275" s="518"/>
      <c r="D275" s="518"/>
      <c r="E275" s="518"/>
      <c r="F275" s="518"/>
      <c r="G275" s="475"/>
      <c r="H275" s="484"/>
      <c r="I275" s="475"/>
      <c r="J275" s="475"/>
      <c r="K275" s="475"/>
      <c r="M275" s="477"/>
      <c r="N275" s="475"/>
      <c r="O275" s="475"/>
      <c r="P275" s="475"/>
      <c r="Q275" s="475"/>
      <c r="R275" s="475"/>
      <c r="S275" s="475"/>
      <c r="T275" s="475"/>
      <c r="U275" s="475"/>
      <c r="V275" s="475"/>
      <c r="W275" s="475"/>
      <c r="X275" s="475"/>
      <c r="Y275" s="475"/>
      <c r="Z275" s="475"/>
      <c r="AA275" s="475"/>
      <c r="AB275" s="475"/>
      <c r="AC275" s="475"/>
      <c r="AD275" s="475"/>
      <c r="AE275" s="475"/>
      <c r="AF275" s="475"/>
      <c r="AG275" s="475"/>
      <c r="AH275" s="475"/>
      <c r="AI275" s="475"/>
      <c r="AJ275" s="475"/>
      <c r="AK275" s="475"/>
      <c r="AL275" s="475"/>
      <c r="AM275" s="475"/>
      <c r="AN275" s="475"/>
      <c r="AO275" s="475"/>
      <c r="AP275" s="475"/>
      <c r="AQ275" s="475"/>
      <c r="AR275" s="475"/>
      <c r="AS275" s="475"/>
      <c r="AT275" s="475"/>
      <c r="AU275" s="475"/>
      <c r="AV275" s="475"/>
      <c r="AW275" s="475"/>
      <c r="AX275" s="475"/>
      <c r="AY275" s="475"/>
      <c r="AZ275" s="475"/>
      <c r="BB275" s="475"/>
      <c r="BC275" s="475"/>
    </row>
    <row r="276" spans="2:55" s="512" customFormat="1" x14ac:dyDescent="0.2">
      <c r="B276" s="518"/>
      <c r="C276" s="518"/>
      <c r="D276" s="518"/>
      <c r="E276" s="518"/>
      <c r="F276" s="518"/>
      <c r="G276" s="475"/>
      <c r="H276" s="484"/>
      <c r="I276" s="475"/>
      <c r="J276" s="475"/>
      <c r="K276" s="475"/>
      <c r="M276" s="477"/>
      <c r="N276" s="475"/>
      <c r="O276" s="475"/>
      <c r="P276" s="475"/>
      <c r="Q276" s="475"/>
      <c r="R276" s="475"/>
      <c r="S276" s="475"/>
      <c r="T276" s="475"/>
      <c r="U276" s="475"/>
      <c r="V276" s="475"/>
      <c r="W276" s="475"/>
      <c r="X276" s="475"/>
      <c r="Y276" s="475"/>
      <c r="Z276" s="475"/>
      <c r="AA276" s="475"/>
      <c r="AB276" s="475"/>
      <c r="AC276" s="475"/>
      <c r="AD276" s="475"/>
      <c r="AE276" s="475"/>
      <c r="AF276" s="475"/>
      <c r="AG276" s="475"/>
      <c r="AH276" s="475"/>
      <c r="AI276" s="475"/>
      <c r="AJ276" s="475"/>
      <c r="AK276" s="475"/>
      <c r="AL276" s="475"/>
      <c r="AM276" s="475"/>
      <c r="AN276" s="475"/>
      <c r="AO276" s="475"/>
      <c r="AP276" s="475"/>
      <c r="AQ276" s="475"/>
      <c r="AR276" s="475"/>
      <c r="AS276" s="475"/>
      <c r="AT276" s="475"/>
      <c r="AU276" s="475"/>
      <c r="AV276" s="475"/>
      <c r="AW276" s="475"/>
      <c r="AX276" s="475"/>
      <c r="AY276" s="475"/>
      <c r="AZ276" s="475"/>
      <c r="BB276" s="475"/>
      <c r="BC276" s="475"/>
    </row>
    <row r="277" spans="2:55" s="512" customFormat="1" x14ac:dyDescent="0.2">
      <c r="B277" s="518"/>
      <c r="C277" s="518"/>
      <c r="D277" s="518"/>
      <c r="E277" s="518"/>
      <c r="F277" s="518"/>
      <c r="G277" s="475"/>
      <c r="H277" s="484"/>
      <c r="I277" s="475"/>
      <c r="J277" s="475"/>
      <c r="K277" s="475"/>
      <c r="M277" s="477"/>
      <c r="N277" s="475"/>
      <c r="O277" s="475"/>
      <c r="P277" s="475"/>
      <c r="Q277" s="475"/>
      <c r="R277" s="475"/>
      <c r="S277" s="475"/>
      <c r="T277" s="475"/>
      <c r="U277" s="475"/>
      <c r="V277" s="475"/>
      <c r="W277" s="475"/>
      <c r="X277" s="475"/>
      <c r="Y277" s="475"/>
      <c r="Z277" s="475"/>
      <c r="AA277" s="475"/>
      <c r="AB277" s="475"/>
      <c r="AC277" s="475"/>
      <c r="AD277" s="475"/>
      <c r="AE277" s="475"/>
      <c r="AF277" s="475"/>
      <c r="AG277" s="475"/>
      <c r="AH277" s="475"/>
      <c r="AI277" s="475"/>
      <c r="AJ277" s="475"/>
      <c r="AK277" s="475"/>
      <c r="AL277" s="475"/>
      <c r="AM277" s="475"/>
      <c r="AN277" s="475"/>
      <c r="AO277" s="475"/>
      <c r="AP277" s="475"/>
      <c r="AQ277" s="475"/>
      <c r="AR277" s="475"/>
      <c r="AS277" s="475"/>
      <c r="AT277" s="475"/>
      <c r="AU277" s="475"/>
      <c r="AV277" s="475"/>
      <c r="AW277" s="475"/>
      <c r="AX277" s="475"/>
      <c r="AY277" s="475"/>
      <c r="AZ277" s="475"/>
      <c r="BB277" s="475"/>
      <c r="BC277" s="475"/>
    </row>
    <row r="278" spans="2:55" s="512" customFormat="1" x14ac:dyDescent="0.2">
      <c r="B278" s="518"/>
      <c r="C278" s="518"/>
      <c r="D278" s="518"/>
      <c r="E278" s="518"/>
      <c r="F278" s="518"/>
      <c r="G278" s="475"/>
      <c r="H278" s="484"/>
      <c r="I278" s="475"/>
      <c r="J278" s="475"/>
      <c r="K278" s="475"/>
      <c r="M278" s="477"/>
      <c r="N278" s="475"/>
      <c r="O278" s="475"/>
      <c r="P278" s="475"/>
      <c r="Q278" s="475"/>
      <c r="R278" s="475"/>
      <c r="S278" s="475"/>
      <c r="T278" s="475"/>
      <c r="U278" s="475"/>
      <c r="V278" s="475"/>
      <c r="W278" s="475"/>
      <c r="X278" s="475"/>
      <c r="Y278" s="475"/>
      <c r="Z278" s="475"/>
      <c r="AA278" s="475"/>
      <c r="AB278" s="475"/>
      <c r="AC278" s="475"/>
      <c r="AD278" s="475"/>
      <c r="AE278" s="475"/>
      <c r="AF278" s="475"/>
      <c r="AG278" s="475"/>
      <c r="AH278" s="475"/>
      <c r="AI278" s="475"/>
      <c r="AJ278" s="475"/>
      <c r="AK278" s="475"/>
      <c r="AL278" s="475"/>
      <c r="AM278" s="475"/>
      <c r="AN278" s="475"/>
      <c r="AO278" s="475"/>
      <c r="AP278" s="475"/>
      <c r="AQ278" s="475"/>
      <c r="AR278" s="475"/>
      <c r="AS278" s="475"/>
      <c r="AT278" s="475"/>
      <c r="AU278" s="475"/>
      <c r="AV278" s="475"/>
      <c r="AW278" s="475"/>
      <c r="AX278" s="475"/>
      <c r="AY278" s="475"/>
      <c r="AZ278" s="475"/>
      <c r="BB278" s="475"/>
      <c r="BC278" s="475"/>
    </row>
    <row r="279" spans="2:55" s="512" customFormat="1" x14ac:dyDescent="0.2">
      <c r="B279" s="518"/>
      <c r="C279" s="518"/>
      <c r="D279" s="518"/>
      <c r="E279" s="518"/>
      <c r="F279" s="518"/>
      <c r="G279" s="475"/>
      <c r="H279" s="484"/>
      <c r="I279" s="475"/>
      <c r="J279" s="475"/>
      <c r="K279" s="475"/>
      <c r="M279" s="477"/>
      <c r="N279" s="475"/>
      <c r="O279" s="475"/>
      <c r="P279" s="475"/>
      <c r="Q279" s="475"/>
      <c r="R279" s="475"/>
      <c r="S279" s="475"/>
      <c r="T279" s="475"/>
      <c r="U279" s="475"/>
      <c r="V279" s="475"/>
      <c r="W279" s="475"/>
      <c r="X279" s="475"/>
      <c r="Y279" s="475"/>
      <c r="Z279" s="475"/>
      <c r="AA279" s="475"/>
      <c r="AB279" s="475"/>
      <c r="AC279" s="475"/>
      <c r="AD279" s="475"/>
      <c r="AE279" s="475"/>
      <c r="AF279" s="475"/>
      <c r="AG279" s="475"/>
      <c r="AH279" s="475"/>
      <c r="AI279" s="475"/>
      <c r="AJ279" s="475"/>
      <c r="AK279" s="475"/>
      <c r="AL279" s="475"/>
      <c r="AM279" s="475"/>
      <c r="AN279" s="475"/>
      <c r="AO279" s="475"/>
      <c r="AP279" s="475"/>
      <c r="AQ279" s="475"/>
      <c r="AR279" s="475"/>
      <c r="AS279" s="475"/>
      <c r="AT279" s="475"/>
      <c r="AU279" s="475"/>
      <c r="AV279" s="475"/>
      <c r="AW279" s="475"/>
      <c r="AX279" s="475"/>
      <c r="AY279" s="475"/>
      <c r="AZ279" s="475"/>
      <c r="BB279" s="475"/>
      <c r="BC279" s="475"/>
    </row>
    <row r="280" spans="2:55" s="512" customFormat="1" x14ac:dyDescent="0.2">
      <c r="B280" s="518"/>
      <c r="C280" s="518"/>
      <c r="D280" s="518"/>
      <c r="E280" s="518"/>
      <c r="F280" s="518"/>
      <c r="G280" s="475"/>
      <c r="H280" s="484"/>
      <c r="I280" s="475"/>
      <c r="J280" s="475"/>
      <c r="K280" s="475"/>
      <c r="M280" s="477"/>
      <c r="N280" s="475"/>
      <c r="O280" s="475"/>
      <c r="P280" s="475"/>
      <c r="Q280" s="475"/>
      <c r="R280" s="475"/>
      <c r="S280" s="475"/>
      <c r="T280" s="475"/>
      <c r="U280" s="475"/>
      <c r="V280" s="475"/>
      <c r="W280" s="475"/>
      <c r="X280" s="475"/>
      <c r="Y280" s="475"/>
      <c r="Z280" s="475"/>
      <c r="AA280" s="475"/>
      <c r="AB280" s="475"/>
      <c r="AC280" s="475"/>
      <c r="AD280" s="475"/>
      <c r="AE280" s="475"/>
      <c r="AF280" s="475"/>
      <c r="AG280" s="475"/>
      <c r="AH280" s="475"/>
      <c r="AI280" s="475"/>
      <c r="AJ280" s="475"/>
      <c r="AK280" s="475"/>
      <c r="AL280" s="475"/>
      <c r="AM280" s="475"/>
      <c r="AN280" s="475"/>
      <c r="AO280" s="475"/>
      <c r="AP280" s="475"/>
      <c r="AQ280" s="475"/>
      <c r="AR280" s="475"/>
      <c r="AS280" s="475"/>
      <c r="AT280" s="475"/>
      <c r="AU280" s="475"/>
      <c r="AV280" s="475"/>
      <c r="AW280" s="475"/>
      <c r="AX280" s="475"/>
      <c r="AY280" s="475"/>
      <c r="AZ280" s="475"/>
      <c r="BB280" s="475"/>
      <c r="BC280" s="475"/>
    </row>
    <row r="281" spans="2:55" s="512" customFormat="1" x14ac:dyDescent="0.2">
      <c r="B281" s="518"/>
      <c r="C281" s="518"/>
      <c r="D281" s="518"/>
      <c r="E281" s="518"/>
      <c r="F281" s="518"/>
      <c r="G281" s="475"/>
      <c r="H281" s="484"/>
      <c r="I281" s="475"/>
      <c r="J281" s="475"/>
      <c r="K281" s="475"/>
      <c r="M281" s="477"/>
      <c r="N281" s="475"/>
      <c r="O281" s="475"/>
      <c r="P281" s="475"/>
      <c r="Q281" s="475"/>
      <c r="R281" s="475"/>
      <c r="S281" s="475"/>
      <c r="T281" s="475"/>
      <c r="U281" s="475"/>
      <c r="V281" s="475"/>
      <c r="W281" s="475"/>
      <c r="X281" s="475"/>
      <c r="Y281" s="475"/>
      <c r="Z281" s="475"/>
      <c r="AA281" s="475"/>
      <c r="AB281" s="475"/>
      <c r="AC281" s="475"/>
      <c r="AD281" s="475"/>
      <c r="AE281" s="475"/>
      <c r="AF281" s="475"/>
      <c r="AG281" s="475"/>
      <c r="AH281" s="475"/>
      <c r="AI281" s="475"/>
      <c r="AJ281" s="475"/>
      <c r="AK281" s="475"/>
      <c r="AL281" s="475"/>
      <c r="AM281" s="475"/>
      <c r="AN281" s="475"/>
      <c r="AO281" s="475"/>
      <c r="AP281" s="475"/>
      <c r="AQ281" s="475"/>
      <c r="AR281" s="475"/>
      <c r="AS281" s="475"/>
      <c r="AT281" s="475"/>
      <c r="AU281" s="475"/>
      <c r="AV281" s="475"/>
      <c r="AW281" s="475"/>
      <c r="AX281" s="475"/>
      <c r="AY281" s="475"/>
      <c r="AZ281" s="475"/>
      <c r="BB281" s="475"/>
      <c r="BC281" s="475"/>
    </row>
    <row r="282" spans="2:55" s="512" customFormat="1" x14ac:dyDescent="0.2">
      <c r="B282" s="518"/>
      <c r="C282" s="518"/>
      <c r="D282" s="518"/>
      <c r="E282" s="518"/>
      <c r="F282" s="518"/>
      <c r="G282" s="475"/>
      <c r="H282" s="484"/>
      <c r="I282" s="475"/>
      <c r="J282" s="475"/>
      <c r="K282" s="475"/>
      <c r="M282" s="477"/>
      <c r="N282" s="475"/>
      <c r="O282" s="475"/>
      <c r="P282" s="475"/>
      <c r="Q282" s="475"/>
      <c r="R282" s="475"/>
      <c r="S282" s="475"/>
      <c r="T282" s="475"/>
      <c r="U282" s="475"/>
      <c r="V282" s="475"/>
      <c r="W282" s="475"/>
      <c r="X282" s="475"/>
      <c r="Y282" s="475"/>
      <c r="Z282" s="475"/>
      <c r="AA282" s="475"/>
      <c r="AB282" s="475"/>
      <c r="AC282" s="475"/>
      <c r="AD282" s="475"/>
      <c r="AE282" s="475"/>
      <c r="AF282" s="475"/>
      <c r="AG282" s="475"/>
      <c r="AH282" s="475"/>
      <c r="AI282" s="475"/>
      <c r="AJ282" s="475"/>
      <c r="AK282" s="475"/>
      <c r="AL282" s="475"/>
      <c r="AM282" s="475"/>
      <c r="AN282" s="475"/>
      <c r="AO282" s="475"/>
      <c r="AP282" s="475"/>
      <c r="AQ282" s="475"/>
      <c r="AR282" s="475"/>
      <c r="AS282" s="475"/>
      <c r="AT282" s="475"/>
      <c r="AU282" s="475"/>
      <c r="AV282" s="475"/>
      <c r="AW282" s="475"/>
      <c r="AX282" s="475"/>
      <c r="AY282" s="475"/>
      <c r="AZ282" s="475"/>
      <c r="BB282" s="475"/>
      <c r="BC282" s="475"/>
    </row>
    <row r="283" spans="2:55" s="512" customFormat="1" x14ac:dyDescent="0.2">
      <c r="B283" s="518"/>
      <c r="C283" s="518"/>
      <c r="D283" s="518"/>
      <c r="E283" s="518"/>
      <c r="F283" s="518"/>
      <c r="G283" s="475"/>
      <c r="H283" s="484"/>
      <c r="I283" s="475"/>
      <c r="J283" s="475"/>
      <c r="K283" s="475"/>
      <c r="M283" s="477"/>
      <c r="N283" s="475"/>
      <c r="O283" s="475"/>
      <c r="P283" s="475"/>
      <c r="Q283" s="475"/>
      <c r="R283" s="475"/>
      <c r="S283" s="475"/>
      <c r="T283" s="475"/>
      <c r="U283" s="475"/>
      <c r="V283" s="475"/>
      <c r="W283" s="475"/>
      <c r="X283" s="475"/>
      <c r="Y283" s="475"/>
      <c r="Z283" s="475"/>
      <c r="AA283" s="475"/>
      <c r="AB283" s="475"/>
      <c r="AC283" s="475"/>
      <c r="AD283" s="475"/>
      <c r="AE283" s="475"/>
      <c r="AF283" s="475"/>
      <c r="AG283" s="475"/>
      <c r="AH283" s="475"/>
      <c r="AI283" s="475"/>
      <c r="AJ283" s="475"/>
      <c r="AK283" s="475"/>
      <c r="AL283" s="475"/>
      <c r="AM283" s="475"/>
      <c r="AN283" s="475"/>
      <c r="AO283" s="475"/>
      <c r="AP283" s="475"/>
      <c r="AQ283" s="475"/>
      <c r="AR283" s="475"/>
      <c r="AS283" s="475"/>
      <c r="AT283" s="475"/>
      <c r="AU283" s="475"/>
      <c r="AV283" s="475"/>
      <c r="AW283" s="475"/>
      <c r="AX283" s="475"/>
      <c r="AY283" s="475"/>
      <c r="AZ283" s="475"/>
      <c r="BB283" s="475"/>
      <c r="BC283" s="475"/>
    </row>
    <row r="284" spans="2:55" s="512" customFormat="1" x14ac:dyDescent="0.2">
      <c r="B284" s="518"/>
      <c r="C284" s="518"/>
      <c r="D284" s="518"/>
      <c r="E284" s="518"/>
      <c r="F284" s="518"/>
      <c r="G284" s="475"/>
      <c r="H284" s="484"/>
      <c r="I284" s="475"/>
      <c r="J284" s="475"/>
      <c r="K284" s="475"/>
      <c r="M284" s="477"/>
      <c r="N284" s="475"/>
      <c r="O284" s="475"/>
      <c r="P284" s="475"/>
      <c r="Q284" s="475"/>
      <c r="R284" s="475"/>
      <c r="S284" s="475"/>
      <c r="T284" s="475"/>
      <c r="U284" s="475"/>
      <c r="V284" s="475"/>
      <c r="W284" s="475"/>
      <c r="X284" s="475"/>
      <c r="Y284" s="475"/>
      <c r="Z284" s="475"/>
      <c r="AA284" s="475"/>
      <c r="AB284" s="475"/>
      <c r="AC284" s="475"/>
      <c r="AD284" s="475"/>
      <c r="AE284" s="475"/>
      <c r="AF284" s="475"/>
      <c r="AG284" s="475"/>
      <c r="AH284" s="475"/>
      <c r="AI284" s="475"/>
      <c r="AJ284" s="475"/>
      <c r="AK284" s="475"/>
      <c r="AL284" s="475"/>
      <c r="AM284" s="475"/>
      <c r="AN284" s="475"/>
      <c r="AO284" s="475"/>
      <c r="AP284" s="475"/>
      <c r="AQ284" s="475"/>
      <c r="AR284" s="475"/>
      <c r="AS284" s="475"/>
      <c r="AT284" s="475"/>
      <c r="AU284" s="475"/>
      <c r="AV284" s="475"/>
      <c r="AW284" s="475"/>
      <c r="AX284" s="475"/>
      <c r="AY284" s="475"/>
      <c r="AZ284" s="475"/>
      <c r="BB284" s="475"/>
      <c r="BC284" s="475"/>
    </row>
    <row r="285" spans="2:55" s="512" customFormat="1" x14ac:dyDescent="0.2">
      <c r="B285" s="518"/>
      <c r="C285" s="518"/>
      <c r="D285" s="518"/>
      <c r="E285" s="518"/>
      <c r="F285" s="518"/>
      <c r="G285" s="475"/>
      <c r="H285" s="484"/>
      <c r="I285" s="475"/>
      <c r="J285" s="475"/>
      <c r="K285" s="475"/>
      <c r="M285" s="477"/>
      <c r="N285" s="475"/>
      <c r="O285" s="475"/>
      <c r="P285" s="475"/>
      <c r="Q285" s="475"/>
      <c r="R285" s="475"/>
      <c r="S285" s="475"/>
      <c r="T285" s="475"/>
      <c r="U285" s="475"/>
      <c r="V285" s="475"/>
      <c r="W285" s="475"/>
      <c r="X285" s="475"/>
      <c r="Y285" s="475"/>
      <c r="Z285" s="475"/>
      <c r="AA285" s="475"/>
      <c r="AB285" s="475"/>
      <c r="AC285" s="475"/>
      <c r="AD285" s="475"/>
      <c r="AE285" s="475"/>
      <c r="AF285" s="475"/>
      <c r="AG285" s="475"/>
      <c r="AH285" s="475"/>
      <c r="AI285" s="475"/>
      <c r="AJ285" s="475"/>
      <c r="AK285" s="475"/>
      <c r="AL285" s="475"/>
      <c r="AM285" s="475"/>
      <c r="AN285" s="475"/>
      <c r="AO285" s="475"/>
      <c r="AP285" s="475"/>
      <c r="AQ285" s="475"/>
      <c r="AR285" s="475"/>
      <c r="AS285" s="475"/>
      <c r="AT285" s="475"/>
      <c r="AU285" s="475"/>
      <c r="AV285" s="475"/>
      <c r="AW285" s="475"/>
      <c r="AX285" s="475"/>
      <c r="AY285" s="475"/>
      <c r="AZ285" s="475"/>
      <c r="BB285" s="475"/>
      <c r="BC285" s="475"/>
    </row>
    <row r="286" spans="2:55" s="512" customFormat="1" x14ac:dyDescent="0.2">
      <c r="B286" s="518"/>
      <c r="C286" s="518"/>
      <c r="D286" s="518"/>
      <c r="E286" s="518"/>
      <c r="F286" s="518"/>
      <c r="G286" s="475"/>
      <c r="H286" s="484"/>
      <c r="I286" s="475"/>
      <c r="J286" s="475"/>
      <c r="K286" s="475"/>
      <c r="M286" s="477"/>
      <c r="N286" s="475"/>
      <c r="O286" s="475"/>
      <c r="P286" s="475"/>
      <c r="Q286" s="475"/>
      <c r="R286" s="475"/>
      <c r="S286" s="475"/>
      <c r="T286" s="475"/>
      <c r="U286" s="475"/>
      <c r="V286" s="475"/>
      <c r="W286" s="475"/>
      <c r="X286" s="475"/>
      <c r="Y286" s="475"/>
      <c r="Z286" s="475"/>
      <c r="AA286" s="475"/>
      <c r="AB286" s="475"/>
      <c r="AC286" s="475"/>
      <c r="AD286" s="475"/>
      <c r="AE286" s="475"/>
      <c r="AF286" s="475"/>
      <c r="AG286" s="475"/>
      <c r="AH286" s="475"/>
      <c r="AI286" s="475"/>
      <c r="AJ286" s="475"/>
      <c r="AK286" s="475"/>
      <c r="AL286" s="475"/>
      <c r="AM286" s="475"/>
      <c r="AN286" s="475"/>
      <c r="AO286" s="475"/>
      <c r="AP286" s="475"/>
      <c r="AQ286" s="475"/>
      <c r="AR286" s="475"/>
      <c r="AS286" s="475"/>
      <c r="AT286" s="475"/>
      <c r="AU286" s="475"/>
      <c r="AV286" s="475"/>
      <c r="AW286" s="475"/>
      <c r="AX286" s="475"/>
      <c r="AY286" s="475"/>
      <c r="AZ286" s="475"/>
      <c r="BB286" s="475"/>
      <c r="BC286" s="475"/>
    </row>
    <row r="287" spans="2:55" s="512" customFormat="1" x14ac:dyDescent="0.2">
      <c r="B287" s="518"/>
      <c r="C287" s="518"/>
      <c r="D287" s="518"/>
      <c r="E287" s="518"/>
      <c r="F287" s="518"/>
      <c r="G287" s="475"/>
      <c r="H287" s="484"/>
      <c r="I287" s="475"/>
      <c r="J287" s="475"/>
      <c r="K287" s="475"/>
      <c r="M287" s="477"/>
      <c r="N287" s="475"/>
      <c r="O287" s="475"/>
      <c r="P287" s="475"/>
      <c r="Q287" s="475"/>
      <c r="R287" s="475"/>
      <c r="S287" s="475"/>
      <c r="T287" s="475"/>
      <c r="U287" s="475"/>
      <c r="V287" s="475"/>
      <c r="W287" s="475"/>
      <c r="X287" s="475"/>
      <c r="Y287" s="475"/>
      <c r="Z287" s="475"/>
      <c r="AA287" s="475"/>
      <c r="AB287" s="475"/>
      <c r="AC287" s="475"/>
      <c r="AD287" s="475"/>
      <c r="AE287" s="475"/>
      <c r="AF287" s="475"/>
      <c r="AG287" s="475"/>
      <c r="AH287" s="475"/>
      <c r="AI287" s="475"/>
      <c r="AJ287" s="475"/>
      <c r="AK287" s="475"/>
      <c r="AL287" s="475"/>
      <c r="AM287" s="475"/>
      <c r="AN287" s="475"/>
      <c r="AO287" s="475"/>
      <c r="AP287" s="475"/>
      <c r="AQ287" s="475"/>
      <c r="AR287" s="475"/>
      <c r="AS287" s="475"/>
      <c r="AT287" s="475"/>
      <c r="AU287" s="475"/>
      <c r="AV287" s="475"/>
      <c r="AW287" s="475"/>
      <c r="AX287" s="475"/>
      <c r="AY287" s="475"/>
      <c r="AZ287" s="475"/>
      <c r="BB287" s="475"/>
      <c r="BC287" s="475"/>
    </row>
    <row r="288" spans="2:55" s="512" customFormat="1" x14ac:dyDescent="0.2">
      <c r="B288" s="518"/>
      <c r="C288" s="518"/>
      <c r="D288" s="518"/>
      <c r="E288" s="518"/>
      <c r="F288" s="518"/>
      <c r="G288" s="475"/>
      <c r="H288" s="484"/>
      <c r="I288" s="475"/>
      <c r="J288" s="475"/>
      <c r="K288" s="475"/>
      <c r="M288" s="477"/>
      <c r="N288" s="475"/>
      <c r="O288" s="475"/>
      <c r="P288" s="475"/>
      <c r="Q288" s="475"/>
      <c r="R288" s="475"/>
      <c r="S288" s="475"/>
      <c r="T288" s="475"/>
      <c r="U288" s="475"/>
      <c r="V288" s="475"/>
      <c r="W288" s="475"/>
      <c r="X288" s="475"/>
      <c r="Y288" s="475"/>
      <c r="Z288" s="475"/>
      <c r="AA288" s="475"/>
      <c r="AB288" s="475"/>
      <c r="AC288" s="475"/>
      <c r="AD288" s="475"/>
      <c r="AE288" s="475"/>
      <c r="AF288" s="475"/>
      <c r="AG288" s="475"/>
      <c r="AH288" s="475"/>
      <c r="AI288" s="475"/>
      <c r="AJ288" s="475"/>
      <c r="AK288" s="475"/>
      <c r="AL288" s="475"/>
      <c r="AM288" s="475"/>
      <c r="AN288" s="475"/>
      <c r="AO288" s="475"/>
      <c r="AP288" s="475"/>
      <c r="AQ288" s="475"/>
      <c r="AR288" s="475"/>
      <c r="AS288" s="475"/>
      <c r="AT288" s="475"/>
      <c r="AU288" s="475"/>
      <c r="AV288" s="475"/>
      <c r="AW288" s="475"/>
      <c r="AX288" s="475"/>
      <c r="AY288" s="475"/>
      <c r="AZ288" s="475"/>
      <c r="BB288" s="475"/>
      <c r="BC288" s="475"/>
    </row>
    <row r="289" spans="2:55" s="512" customFormat="1" x14ac:dyDescent="0.2">
      <c r="B289" s="518"/>
      <c r="C289" s="518"/>
      <c r="D289" s="518"/>
      <c r="E289" s="518"/>
      <c r="F289" s="518"/>
      <c r="G289" s="475"/>
      <c r="H289" s="484"/>
      <c r="I289" s="475"/>
      <c r="J289" s="475"/>
      <c r="K289" s="475"/>
      <c r="M289" s="477"/>
      <c r="N289" s="475"/>
      <c r="O289" s="475"/>
      <c r="P289" s="475"/>
      <c r="Q289" s="475"/>
      <c r="R289" s="475"/>
      <c r="S289" s="475"/>
      <c r="T289" s="475"/>
      <c r="U289" s="475"/>
      <c r="V289" s="475"/>
      <c r="W289" s="475"/>
      <c r="X289" s="475"/>
      <c r="Y289" s="475"/>
      <c r="Z289" s="475"/>
      <c r="AA289" s="475"/>
      <c r="AB289" s="475"/>
      <c r="AC289" s="475"/>
      <c r="AD289" s="475"/>
      <c r="AE289" s="475"/>
      <c r="AF289" s="475"/>
      <c r="AG289" s="475"/>
      <c r="AH289" s="475"/>
      <c r="AI289" s="475"/>
      <c r="AJ289" s="475"/>
      <c r="AK289" s="475"/>
      <c r="AL289" s="475"/>
      <c r="AM289" s="475"/>
      <c r="AN289" s="475"/>
      <c r="AO289" s="475"/>
      <c r="AP289" s="475"/>
      <c r="AQ289" s="475"/>
      <c r="AR289" s="475"/>
      <c r="AS289" s="475"/>
      <c r="AT289" s="475"/>
      <c r="AU289" s="475"/>
      <c r="AV289" s="475"/>
      <c r="AW289" s="475"/>
      <c r="AX289" s="475"/>
      <c r="AY289" s="475"/>
      <c r="AZ289" s="475"/>
      <c r="BB289" s="475"/>
      <c r="BC289" s="475"/>
    </row>
    <row r="290" spans="2:55" s="512" customFormat="1" x14ac:dyDescent="0.2">
      <c r="B290" s="518"/>
      <c r="C290" s="518"/>
      <c r="D290" s="518"/>
      <c r="E290" s="518"/>
      <c r="F290" s="518"/>
      <c r="G290" s="475"/>
      <c r="H290" s="484"/>
      <c r="I290" s="475"/>
      <c r="J290" s="475"/>
      <c r="K290" s="475"/>
      <c r="M290" s="477"/>
      <c r="N290" s="475"/>
      <c r="O290" s="475"/>
      <c r="P290" s="475"/>
      <c r="Q290" s="475"/>
      <c r="R290" s="475"/>
      <c r="S290" s="475"/>
      <c r="T290" s="475"/>
      <c r="U290" s="475"/>
      <c r="V290" s="475"/>
      <c r="W290" s="475"/>
      <c r="X290" s="475"/>
      <c r="Y290" s="475"/>
      <c r="Z290" s="475"/>
      <c r="AA290" s="475"/>
      <c r="AB290" s="475"/>
      <c r="AC290" s="475"/>
      <c r="AD290" s="475"/>
      <c r="AE290" s="475"/>
      <c r="AF290" s="475"/>
      <c r="AG290" s="475"/>
      <c r="AH290" s="475"/>
      <c r="AI290" s="475"/>
      <c r="AJ290" s="475"/>
      <c r="AK290" s="475"/>
      <c r="AL290" s="475"/>
      <c r="AM290" s="475"/>
      <c r="AN290" s="475"/>
      <c r="AO290" s="475"/>
      <c r="AP290" s="475"/>
      <c r="AQ290" s="475"/>
      <c r="AR290" s="475"/>
      <c r="AS290" s="475"/>
      <c r="AT290" s="475"/>
      <c r="AU290" s="475"/>
      <c r="AV290" s="475"/>
      <c r="AW290" s="475"/>
      <c r="AX290" s="475"/>
      <c r="AY290" s="475"/>
      <c r="AZ290" s="475"/>
      <c r="BB290" s="475"/>
      <c r="BC290" s="475"/>
    </row>
    <row r="291" spans="2:55" s="512" customFormat="1" x14ac:dyDescent="0.2">
      <c r="B291" s="518"/>
      <c r="C291" s="518"/>
      <c r="D291" s="518"/>
      <c r="E291" s="518"/>
      <c r="F291" s="518"/>
      <c r="G291" s="475"/>
      <c r="H291" s="484"/>
      <c r="I291" s="475"/>
      <c r="J291" s="475"/>
      <c r="K291" s="475"/>
      <c r="M291" s="477"/>
      <c r="N291" s="475"/>
      <c r="O291" s="475"/>
      <c r="P291" s="475"/>
      <c r="Q291" s="475"/>
      <c r="R291" s="475"/>
      <c r="S291" s="475"/>
      <c r="T291" s="475"/>
      <c r="U291" s="475"/>
      <c r="V291" s="475"/>
      <c r="W291" s="475"/>
      <c r="X291" s="475"/>
      <c r="Y291" s="475"/>
      <c r="Z291" s="475"/>
      <c r="AA291" s="475"/>
      <c r="AB291" s="475"/>
      <c r="AC291" s="475"/>
      <c r="AD291" s="475"/>
      <c r="AE291" s="475"/>
      <c r="AF291" s="475"/>
      <c r="AG291" s="475"/>
      <c r="AH291" s="475"/>
      <c r="AI291" s="475"/>
      <c r="AJ291" s="475"/>
      <c r="AK291" s="475"/>
      <c r="AL291" s="475"/>
      <c r="AM291" s="475"/>
      <c r="AN291" s="475"/>
      <c r="AO291" s="475"/>
      <c r="AP291" s="475"/>
      <c r="AQ291" s="475"/>
      <c r="AR291" s="475"/>
      <c r="AS291" s="475"/>
      <c r="AT291" s="475"/>
      <c r="AU291" s="475"/>
      <c r="AV291" s="475"/>
      <c r="AW291" s="475"/>
      <c r="AX291" s="475"/>
      <c r="AY291" s="475"/>
      <c r="AZ291" s="475"/>
      <c r="BB291" s="475"/>
      <c r="BC291" s="475"/>
    </row>
    <row r="292" spans="2:55" s="512" customFormat="1" x14ac:dyDescent="0.2">
      <c r="B292" s="518"/>
      <c r="C292" s="518"/>
      <c r="D292" s="518"/>
      <c r="E292" s="518"/>
      <c r="F292" s="518"/>
      <c r="G292" s="475"/>
      <c r="H292" s="484"/>
      <c r="I292" s="475"/>
      <c r="J292" s="475"/>
      <c r="K292" s="475"/>
      <c r="M292" s="477"/>
      <c r="N292" s="475"/>
      <c r="O292" s="475"/>
      <c r="P292" s="475"/>
      <c r="Q292" s="475"/>
      <c r="R292" s="475"/>
      <c r="S292" s="475"/>
      <c r="T292" s="475"/>
      <c r="U292" s="475"/>
      <c r="V292" s="475"/>
      <c r="W292" s="475"/>
      <c r="X292" s="475"/>
      <c r="Y292" s="475"/>
      <c r="Z292" s="475"/>
      <c r="AA292" s="475"/>
      <c r="AB292" s="475"/>
      <c r="AC292" s="475"/>
      <c r="AD292" s="475"/>
      <c r="AE292" s="475"/>
      <c r="AF292" s="475"/>
      <c r="AG292" s="475"/>
      <c r="AH292" s="475"/>
      <c r="AI292" s="475"/>
      <c r="AJ292" s="475"/>
      <c r="AK292" s="475"/>
      <c r="AL292" s="475"/>
      <c r="AM292" s="475"/>
      <c r="AN292" s="475"/>
      <c r="AO292" s="475"/>
      <c r="AP292" s="475"/>
      <c r="AQ292" s="475"/>
      <c r="AR292" s="475"/>
      <c r="AS292" s="475"/>
      <c r="AT292" s="475"/>
      <c r="AU292" s="475"/>
      <c r="AV292" s="475"/>
      <c r="AW292" s="475"/>
      <c r="AX292" s="475"/>
      <c r="AY292" s="475"/>
      <c r="AZ292" s="475"/>
      <c r="BB292" s="475"/>
      <c r="BC292" s="475"/>
    </row>
    <row r="293" spans="2:55" s="512" customFormat="1" x14ac:dyDescent="0.2">
      <c r="B293" s="518"/>
      <c r="C293" s="518"/>
      <c r="D293" s="518"/>
      <c r="E293" s="518"/>
      <c r="F293" s="518"/>
      <c r="G293" s="475"/>
      <c r="H293" s="484"/>
      <c r="I293" s="475"/>
      <c r="J293" s="475"/>
      <c r="K293" s="475"/>
      <c r="M293" s="477"/>
      <c r="N293" s="475"/>
      <c r="O293" s="475"/>
      <c r="P293" s="475"/>
      <c r="Q293" s="475"/>
      <c r="R293" s="475"/>
      <c r="S293" s="475"/>
      <c r="T293" s="475"/>
      <c r="U293" s="475"/>
      <c r="V293" s="475"/>
      <c r="W293" s="475"/>
      <c r="X293" s="475"/>
      <c r="Y293" s="475"/>
      <c r="Z293" s="475"/>
      <c r="AA293" s="475"/>
      <c r="AB293" s="475"/>
      <c r="AC293" s="475"/>
      <c r="AD293" s="475"/>
      <c r="AE293" s="475"/>
      <c r="AF293" s="475"/>
      <c r="AG293" s="475"/>
      <c r="AH293" s="475"/>
      <c r="AI293" s="475"/>
      <c r="AJ293" s="475"/>
      <c r="AK293" s="475"/>
      <c r="AL293" s="475"/>
      <c r="AM293" s="475"/>
      <c r="AN293" s="475"/>
      <c r="AO293" s="475"/>
      <c r="AP293" s="475"/>
      <c r="AQ293" s="475"/>
      <c r="AR293" s="475"/>
      <c r="AS293" s="475"/>
      <c r="AT293" s="475"/>
      <c r="AU293" s="475"/>
      <c r="AV293" s="475"/>
      <c r="AW293" s="475"/>
      <c r="AX293" s="475"/>
      <c r="AY293" s="475"/>
      <c r="AZ293" s="475"/>
      <c r="BB293" s="475"/>
      <c r="BC293" s="475"/>
    </row>
    <row r="294" spans="2:55" s="512" customFormat="1" x14ac:dyDescent="0.2">
      <c r="B294" s="518"/>
      <c r="C294" s="518"/>
      <c r="D294" s="518"/>
      <c r="E294" s="518"/>
      <c r="F294" s="518"/>
      <c r="G294" s="475"/>
      <c r="H294" s="484"/>
      <c r="I294" s="475"/>
      <c r="J294" s="475"/>
      <c r="K294" s="475"/>
      <c r="M294" s="477"/>
      <c r="N294" s="475"/>
      <c r="O294" s="475"/>
      <c r="P294" s="475"/>
      <c r="Q294" s="475"/>
      <c r="R294" s="475"/>
      <c r="S294" s="475"/>
      <c r="T294" s="475"/>
      <c r="U294" s="475"/>
      <c r="V294" s="475"/>
      <c r="W294" s="475"/>
      <c r="X294" s="475"/>
      <c r="Y294" s="475"/>
      <c r="Z294" s="475"/>
      <c r="AA294" s="475"/>
      <c r="AB294" s="475"/>
      <c r="AC294" s="475"/>
      <c r="AD294" s="475"/>
      <c r="AE294" s="475"/>
      <c r="AF294" s="475"/>
      <c r="AG294" s="475"/>
      <c r="AH294" s="475"/>
      <c r="AI294" s="475"/>
      <c r="AJ294" s="475"/>
      <c r="AK294" s="475"/>
      <c r="AL294" s="475"/>
      <c r="AM294" s="475"/>
      <c r="AN294" s="475"/>
      <c r="AO294" s="475"/>
      <c r="AP294" s="475"/>
      <c r="AQ294" s="475"/>
      <c r="AR294" s="475"/>
      <c r="AS294" s="475"/>
      <c r="AT294" s="475"/>
      <c r="AU294" s="475"/>
      <c r="AV294" s="475"/>
      <c r="AW294" s="475"/>
      <c r="AX294" s="475"/>
      <c r="AY294" s="475"/>
      <c r="AZ294" s="475"/>
      <c r="BB294" s="475"/>
      <c r="BC294" s="475"/>
    </row>
    <row r="295" spans="2:55" s="512" customFormat="1" x14ac:dyDescent="0.2">
      <c r="B295" s="518"/>
      <c r="C295" s="518"/>
      <c r="D295" s="518"/>
      <c r="E295" s="518"/>
      <c r="F295" s="518"/>
      <c r="G295" s="475"/>
      <c r="H295" s="484"/>
      <c r="I295" s="475"/>
      <c r="J295" s="475"/>
      <c r="K295" s="475"/>
      <c r="M295" s="477"/>
      <c r="N295" s="475"/>
      <c r="O295" s="475"/>
      <c r="P295" s="475"/>
      <c r="Q295" s="475"/>
      <c r="R295" s="475"/>
      <c r="S295" s="475"/>
      <c r="T295" s="475"/>
      <c r="U295" s="475"/>
      <c r="V295" s="475"/>
      <c r="W295" s="475"/>
      <c r="X295" s="475"/>
      <c r="Y295" s="475"/>
      <c r="Z295" s="475"/>
      <c r="AA295" s="475"/>
      <c r="AB295" s="475"/>
      <c r="AC295" s="475"/>
      <c r="AD295" s="475"/>
      <c r="AE295" s="475"/>
      <c r="AF295" s="475"/>
      <c r="AG295" s="475"/>
      <c r="AH295" s="475"/>
      <c r="AI295" s="475"/>
      <c r="AJ295" s="475"/>
      <c r="AK295" s="475"/>
      <c r="AL295" s="475"/>
      <c r="AM295" s="475"/>
      <c r="AN295" s="475"/>
      <c r="AO295" s="475"/>
      <c r="AP295" s="475"/>
      <c r="AQ295" s="475"/>
      <c r="AR295" s="475"/>
      <c r="AS295" s="475"/>
      <c r="AT295" s="475"/>
      <c r="AU295" s="475"/>
      <c r="AV295" s="475"/>
      <c r="AW295" s="475"/>
      <c r="AX295" s="475"/>
      <c r="AY295" s="475"/>
      <c r="AZ295" s="475"/>
      <c r="BB295" s="475"/>
      <c r="BC295" s="475"/>
    </row>
    <row r="296" spans="2:55" s="512" customFormat="1" x14ac:dyDescent="0.2">
      <c r="B296" s="518"/>
      <c r="C296" s="518"/>
      <c r="D296" s="518"/>
      <c r="E296" s="518"/>
      <c r="F296" s="518"/>
      <c r="G296" s="475"/>
      <c r="H296" s="484"/>
      <c r="I296" s="475"/>
      <c r="J296" s="475"/>
      <c r="K296" s="475"/>
      <c r="M296" s="477"/>
      <c r="N296" s="475"/>
      <c r="O296" s="475"/>
      <c r="P296" s="475"/>
      <c r="Q296" s="475"/>
      <c r="R296" s="475"/>
      <c r="S296" s="475"/>
      <c r="T296" s="475"/>
      <c r="U296" s="475"/>
      <c r="V296" s="475"/>
      <c r="W296" s="475"/>
      <c r="X296" s="475"/>
      <c r="Y296" s="475"/>
      <c r="Z296" s="475"/>
      <c r="AA296" s="475"/>
      <c r="AB296" s="475"/>
      <c r="AC296" s="475"/>
      <c r="AD296" s="475"/>
      <c r="AE296" s="475"/>
      <c r="AF296" s="475"/>
      <c r="AG296" s="475"/>
      <c r="AH296" s="475"/>
      <c r="AI296" s="475"/>
      <c r="AJ296" s="475"/>
      <c r="AK296" s="475"/>
      <c r="AL296" s="475"/>
      <c r="AM296" s="475"/>
      <c r="AN296" s="475"/>
      <c r="AO296" s="475"/>
      <c r="AP296" s="475"/>
      <c r="AQ296" s="475"/>
      <c r="AR296" s="475"/>
      <c r="AS296" s="475"/>
      <c r="AT296" s="475"/>
      <c r="AU296" s="475"/>
      <c r="AV296" s="475"/>
      <c r="AW296" s="475"/>
      <c r="AX296" s="475"/>
      <c r="AY296" s="475"/>
      <c r="AZ296" s="475"/>
      <c r="BB296" s="475"/>
      <c r="BC296" s="475"/>
    </row>
    <row r="297" spans="2:55" s="512" customFormat="1" x14ac:dyDescent="0.2">
      <c r="B297" s="518"/>
      <c r="C297" s="518"/>
      <c r="D297" s="518"/>
      <c r="E297" s="518"/>
      <c r="F297" s="518"/>
      <c r="G297" s="475"/>
      <c r="H297" s="484"/>
      <c r="I297" s="475"/>
      <c r="J297" s="475"/>
      <c r="K297" s="475"/>
      <c r="M297" s="477"/>
      <c r="N297" s="475"/>
      <c r="O297" s="475"/>
      <c r="P297" s="475"/>
      <c r="Q297" s="475"/>
      <c r="R297" s="475"/>
      <c r="S297" s="475"/>
      <c r="T297" s="475"/>
      <c r="U297" s="475"/>
      <c r="V297" s="475"/>
      <c r="W297" s="475"/>
      <c r="X297" s="475"/>
      <c r="Y297" s="475"/>
      <c r="Z297" s="475"/>
      <c r="AA297" s="475"/>
      <c r="AB297" s="475"/>
      <c r="AC297" s="475"/>
      <c r="AD297" s="475"/>
      <c r="AE297" s="475"/>
      <c r="AF297" s="475"/>
      <c r="AG297" s="475"/>
      <c r="AH297" s="475"/>
      <c r="AI297" s="475"/>
      <c r="AJ297" s="475"/>
      <c r="AK297" s="475"/>
      <c r="AL297" s="475"/>
      <c r="AM297" s="475"/>
      <c r="AN297" s="475"/>
      <c r="AO297" s="475"/>
      <c r="AP297" s="475"/>
      <c r="AQ297" s="475"/>
      <c r="AR297" s="475"/>
      <c r="AS297" s="475"/>
      <c r="AT297" s="475"/>
      <c r="AU297" s="475"/>
      <c r="AV297" s="475"/>
      <c r="AW297" s="475"/>
      <c r="AX297" s="475"/>
      <c r="AY297" s="475"/>
      <c r="AZ297" s="475"/>
      <c r="BB297" s="475"/>
      <c r="BC297" s="475"/>
    </row>
    <row r="298" spans="2:55" s="512" customFormat="1" x14ac:dyDescent="0.2">
      <c r="B298" s="518"/>
      <c r="C298" s="518"/>
      <c r="D298" s="518"/>
      <c r="E298" s="518"/>
      <c r="F298" s="518"/>
      <c r="G298" s="475"/>
      <c r="H298" s="484"/>
      <c r="I298" s="475"/>
      <c r="J298" s="475"/>
      <c r="K298" s="475"/>
      <c r="M298" s="477"/>
      <c r="N298" s="475"/>
      <c r="O298" s="475"/>
      <c r="P298" s="475"/>
      <c r="Q298" s="475"/>
      <c r="R298" s="475"/>
      <c r="S298" s="475"/>
      <c r="T298" s="475"/>
      <c r="U298" s="475"/>
      <c r="V298" s="475"/>
      <c r="W298" s="475"/>
      <c r="X298" s="475"/>
      <c r="Y298" s="475"/>
      <c r="Z298" s="475"/>
      <c r="AA298" s="475"/>
      <c r="AB298" s="475"/>
      <c r="AC298" s="475"/>
      <c r="AD298" s="475"/>
      <c r="AE298" s="475"/>
      <c r="AF298" s="475"/>
      <c r="AG298" s="475"/>
      <c r="AH298" s="475"/>
      <c r="AI298" s="475"/>
      <c r="AJ298" s="475"/>
      <c r="AK298" s="475"/>
      <c r="AL298" s="475"/>
      <c r="AM298" s="475"/>
      <c r="AN298" s="475"/>
      <c r="AO298" s="475"/>
      <c r="AP298" s="475"/>
      <c r="AQ298" s="475"/>
      <c r="AR298" s="475"/>
      <c r="AS298" s="475"/>
      <c r="AT298" s="475"/>
      <c r="AU298" s="475"/>
      <c r="AV298" s="475"/>
      <c r="AW298" s="475"/>
      <c r="AX298" s="475"/>
      <c r="AY298" s="475"/>
      <c r="AZ298" s="475"/>
      <c r="BB298" s="475"/>
      <c r="BC298" s="475"/>
    </row>
    <row r="299" spans="2:55" s="512" customFormat="1" x14ac:dyDescent="0.2">
      <c r="B299" s="518"/>
      <c r="C299" s="518"/>
      <c r="D299" s="518"/>
      <c r="E299" s="518"/>
      <c r="F299" s="518"/>
      <c r="G299" s="475"/>
      <c r="H299" s="484"/>
      <c r="I299" s="475"/>
      <c r="J299" s="475"/>
      <c r="K299" s="475"/>
      <c r="M299" s="477"/>
      <c r="N299" s="475"/>
      <c r="O299" s="475"/>
      <c r="P299" s="475"/>
      <c r="Q299" s="475"/>
      <c r="R299" s="475"/>
      <c r="S299" s="475"/>
      <c r="T299" s="475"/>
      <c r="U299" s="475"/>
      <c r="V299" s="475"/>
      <c r="W299" s="475"/>
      <c r="X299" s="475"/>
      <c r="Y299" s="475"/>
      <c r="Z299" s="475"/>
      <c r="AA299" s="475"/>
      <c r="AB299" s="475"/>
      <c r="AC299" s="475"/>
      <c r="AD299" s="475"/>
      <c r="AE299" s="475"/>
      <c r="AF299" s="475"/>
      <c r="AG299" s="475"/>
      <c r="AH299" s="475"/>
      <c r="AI299" s="475"/>
      <c r="AJ299" s="475"/>
      <c r="AK299" s="475"/>
      <c r="AL299" s="475"/>
      <c r="AM299" s="475"/>
      <c r="AN299" s="475"/>
      <c r="AO299" s="475"/>
      <c r="AP299" s="475"/>
      <c r="AQ299" s="475"/>
      <c r="AR299" s="475"/>
      <c r="AS299" s="475"/>
      <c r="AT299" s="475"/>
      <c r="AU299" s="475"/>
      <c r="AV299" s="475"/>
      <c r="AW299" s="475"/>
      <c r="AX299" s="475"/>
      <c r="AY299" s="475"/>
      <c r="AZ299" s="475"/>
      <c r="BB299" s="475"/>
      <c r="BC299" s="475"/>
    </row>
    <row r="300" spans="2:55" s="512" customFormat="1" x14ac:dyDescent="0.2">
      <c r="B300" s="518"/>
      <c r="C300" s="518"/>
      <c r="D300" s="518"/>
      <c r="E300" s="518"/>
      <c r="F300" s="518"/>
      <c r="G300" s="475"/>
      <c r="H300" s="484"/>
      <c r="I300" s="475"/>
      <c r="J300" s="475"/>
      <c r="K300" s="475"/>
      <c r="M300" s="477"/>
      <c r="N300" s="475"/>
      <c r="O300" s="475"/>
      <c r="P300" s="475"/>
      <c r="Q300" s="475"/>
      <c r="R300" s="475"/>
      <c r="S300" s="475"/>
      <c r="T300" s="475"/>
      <c r="U300" s="475"/>
      <c r="V300" s="475"/>
      <c r="W300" s="475"/>
      <c r="X300" s="475"/>
      <c r="Y300" s="475"/>
      <c r="Z300" s="475"/>
      <c r="AA300" s="475"/>
      <c r="AB300" s="475"/>
      <c r="AC300" s="475"/>
      <c r="AD300" s="475"/>
      <c r="AE300" s="475"/>
      <c r="AF300" s="475"/>
      <c r="AG300" s="475"/>
      <c r="AH300" s="475"/>
      <c r="AI300" s="475"/>
      <c r="AJ300" s="475"/>
      <c r="AK300" s="475"/>
      <c r="AL300" s="475"/>
      <c r="AM300" s="475"/>
      <c r="AN300" s="475"/>
      <c r="AO300" s="475"/>
      <c r="AP300" s="475"/>
      <c r="AQ300" s="475"/>
      <c r="AR300" s="475"/>
      <c r="AS300" s="475"/>
      <c r="AT300" s="475"/>
      <c r="AU300" s="475"/>
      <c r="AV300" s="475"/>
      <c r="AW300" s="475"/>
      <c r="AX300" s="475"/>
      <c r="AY300" s="475"/>
      <c r="AZ300" s="475"/>
      <c r="BB300" s="475"/>
      <c r="BC300" s="475"/>
    </row>
    <row r="301" spans="2:55" s="512" customFormat="1" x14ac:dyDescent="0.2">
      <c r="B301" s="518"/>
      <c r="C301" s="518"/>
      <c r="D301" s="518"/>
      <c r="E301" s="518"/>
      <c r="F301" s="518"/>
      <c r="G301" s="475"/>
      <c r="H301" s="484"/>
      <c r="I301" s="475"/>
      <c r="J301" s="475"/>
      <c r="K301" s="475"/>
      <c r="M301" s="477"/>
      <c r="N301" s="475"/>
      <c r="O301" s="475"/>
      <c r="P301" s="475"/>
      <c r="Q301" s="475"/>
      <c r="R301" s="475"/>
      <c r="S301" s="475"/>
      <c r="T301" s="475"/>
      <c r="U301" s="475"/>
      <c r="V301" s="475"/>
      <c r="W301" s="475"/>
      <c r="X301" s="475"/>
      <c r="Y301" s="475"/>
      <c r="Z301" s="475"/>
      <c r="AA301" s="475"/>
      <c r="AB301" s="475"/>
      <c r="AC301" s="475"/>
      <c r="AD301" s="475"/>
      <c r="AE301" s="475"/>
      <c r="AF301" s="475"/>
      <c r="AG301" s="475"/>
      <c r="AH301" s="475"/>
      <c r="AI301" s="475"/>
      <c r="AJ301" s="475"/>
      <c r="AK301" s="475"/>
      <c r="AL301" s="475"/>
      <c r="AM301" s="475"/>
      <c r="AN301" s="475"/>
      <c r="AO301" s="475"/>
      <c r="AP301" s="475"/>
      <c r="AQ301" s="475"/>
      <c r="AR301" s="475"/>
      <c r="AS301" s="475"/>
      <c r="AT301" s="475"/>
      <c r="AU301" s="475"/>
      <c r="AV301" s="475"/>
      <c r="AW301" s="475"/>
      <c r="AX301" s="475"/>
      <c r="AY301" s="475"/>
      <c r="AZ301" s="475"/>
      <c r="BB301" s="475"/>
      <c r="BC301" s="475"/>
    </row>
    <row r="302" spans="2:55" s="512" customFormat="1" x14ac:dyDescent="0.2">
      <c r="B302" s="518"/>
      <c r="C302" s="518"/>
      <c r="D302" s="518"/>
      <c r="E302" s="518"/>
      <c r="F302" s="518"/>
      <c r="G302" s="475"/>
      <c r="H302" s="484"/>
      <c r="I302" s="475"/>
      <c r="J302" s="475"/>
      <c r="K302" s="475"/>
      <c r="M302" s="477"/>
      <c r="N302" s="475"/>
      <c r="O302" s="475"/>
      <c r="P302" s="475"/>
      <c r="Q302" s="475"/>
      <c r="R302" s="475"/>
      <c r="S302" s="475"/>
      <c r="T302" s="475"/>
      <c r="U302" s="475"/>
      <c r="V302" s="475"/>
      <c r="W302" s="475"/>
      <c r="X302" s="475"/>
      <c r="Y302" s="475"/>
      <c r="Z302" s="475"/>
      <c r="AA302" s="475"/>
      <c r="AB302" s="475"/>
      <c r="AC302" s="475"/>
      <c r="AD302" s="475"/>
      <c r="AE302" s="475"/>
      <c r="AF302" s="475"/>
      <c r="AG302" s="475"/>
      <c r="AH302" s="475"/>
      <c r="AI302" s="475"/>
      <c r="AJ302" s="475"/>
      <c r="AK302" s="475"/>
      <c r="AL302" s="475"/>
      <c r="AM302" s="475"/>
      <c r="AN302" s="475"/>
      <c r="AO302" s="475"/>
      <c r="AP302" s="475"/>
      <c r="AQ302" s="475"/>
      <c r="AR302" s="475"/>
      <c r="AS302" s="475"/>
      <c r="AT302" s="475"/>
      <c r="AU302" s="475"/>
      <c r="AV302" s="475"/>
      <c r="AW302" s="475"/>
      <c r="AX302" s="475"/>
      <c r="AY302" s="475"/>
      <c r="AZ302" s="475"/>
      <c r="BB302" s="475"/>
      <c r="BC302" s="475"/>
    </row>
    <row r="303" spans="2:55" s="512" customFormat="1" x14ac:dyDescent="0.2">
      <c r="B303" s="518"/>
      <c r="C303" s="518"/>
      <c r="D303" s="518"/>
      <c r="E303" s="518"/>
      <c r="F303" s="518"/>
      <c r="G303" s="475"/>
      <c r="H303" s="484"/>
      <c r="I303" s="475"/>
      <c r="J303" s="475"/>
      <c r="K303" s="475"/>
      <c r="M303" s="477"/>
      <c r="N303" s="475"/>
      <c r="O303" s="475"/>
      <c r="P303" s="475"/>
      <c r="Q303" s="475"/>
      <c r="R303" s="475"/>
      <c r="S303" s="475"/>
      <c r="T303" s="475"/>
      <c r="U303" s="475"/>
      <c r="V303" s="475"/>
      <c r="W303" s="475"/>
      <c r="X303" s="475"/>
      <c r="Y303" s="475"/>
      <c r="Z303" s="475"/>
      <c r="AA303" s="475"/>
      <c r="AB303" s="475"/>
      <c r="AC303" s="475"/>
      <c r="AD303" s="475"/>
      <c r="AE303" s="475"/>
      <c r="AF303" s="475"/>
      <c r="AG303" s="475"/>
      <c r="AH303" s="475"/>
      <c r="AI303" s="475"/>
      <c r="AJ303" s="475"/>
      <c r="AK303" s="475"/>
      <c r="AL303" s="475"/>
      <c r="AM303" s="475"/>
      <c r="AN303" s="475"/>
      <c r="AO303" s="475"/>
      <c r="AP303" s="475"/>
      <c r="AQ303" s="475"/>
      <c r="AR303" s="475"/>
      <c r="AS303" s="475"/>
      <c r="AT303" s="475"/>
      <c r="AU303" s="475"/>
      <c r="AV303" s="475"/>
      <c r="AW303" s="475"/>
      <c r="AX303" s="475"/>
      <c r="AY303" s="475"/>
      <c r="AZ303" s="475"/>
      <c r="BB303" s="475"/>
      <c r="BC303" s="475"/>
    </row>
    <row r="304" spans="2:55" s="512" customFormat="1" x14ac:dyDescent="0.2">
      <c r="B304" s="518"/>
      <c r="C304" s="518"/>
      <c r="D304" s="518"/>
      <c r="E304" s="518"/>
      <c r="F304" s="518"/>
      <c r="G304" s="475"/>
      <c r="H304" s="484"/>
      <c r="I304" s="475"/>
      <c r="J304" s="475"/>
      <c r="K304" s="475"/>
      <c r="M304" s="477"/>
      <c r="N304" s="475"/>
      <c r="O304" s="475"/>
      <c r="P304" s="475"/>
      <c r="Q304" s="475"/>
      <c r="R304" s="475"/>
      <c r="S304" s="475"/>
      <c r="T304" s="475"/>
      <c r="U304" s="475"/>
      <c r="V304" s="475"/>
      <c r="W304" s="475"/>
      <c r="X304" s="475"/>
      <c r="Y304" s="475"/>
      <c r="Z304" s="475"/>
      <c r="AA304" s="475"/>
      <c r="AB304" s="475"/>
      <c r="AC304" s="475"/>
      <c r="AD304" s="475"/>
      <c r="AE304" s="475"/>
      <c r="AF304" s="475"/>
      <c r="AG304" s="475"/>
      <c r="AH304" s="475"/>
      <c r="AI304" s="475"/>
      <c r="AJ304" s="475"/>
      <c r="AK304" s="475"/>
      <c r="AL304" s="475"/>
      <c r="AM304" s="475"/>
      <c r="AN304" s="475"/>
      <c r="AO304" s="475"/>
      <c r="AP304" s="475"/>
      <c r="AQ304" s="475"/>
      <c r="AR304" s="475"/>
      <c r="AS304" s="475"/>
      <c r="AT304" s="475"/>
      <c r="AU304" s="475"/>
      <c r="AV304" s="475"/>
      <c r="AW304" s="475"/>
      <c r="AX304" s="475"/>
      <c r="AY304" s="475"/>
      <c r="AZ304" s="475"/>
      <c r="BB304" s="475"/>
      <c r="BC304" s="475"/>
    </row>
    <row r="305" spans="2:55" s="512" customFormat="1" x14ac:dyDescent="0.2">
      <c r="B305" s="518"/>
      <c r="C305" s="518"/>
      <c r="D305" s="518"/>
      <c r="E305" s="518"/>
      <c r="F305" s="518"/>
      <c r="G305" s="475"/>
      <c r="H305" s="484"/>
      <c r="I305" s="475"/>
      <c r="J305" s="475"/>
      <c r="K305" s="475"/>
      <c r="M305" s="477"/>
      <c r="N305" s="475"/>
      <c r="O305" s="475"/>
      <c r="P305" s="475"/>
      <c r="Q305" s="475"/>
      <c r="R305" s="475"/>
      <c r="S305" s="475"/>
      <c r="T305" s="475"/>
      <c r="U305" s="475"/>
      <c r="V305" s="475"/>
      <c r="W305" s="475"/>
      <c r="X305" s="475"/>
      <c r="Y305" s="475"/>
      <c r="Z305" s="475"/>
      <c r="AA305" s="475"/>
      <c r="AB305" s="475"/>
      <c r="AC305" s="475"/>
      <c r="AD305" s="475"/>
      <c r="AE305" s="475"/>
      <c r="AF305" s="475"/>
      <c r="AG305" s="475"/>
      <c r="AH305" s="475"/>
      <c r="AI305" s="475"/>
      <c r="AJ305" s="475"/>
      <c r="AK305" s="475"/>
      <c r="AL305" s="475"/>
      <c r="AM305" s="475"/>
      <c r="AN305" s="475"/>
      <c r="AO305" s="475"/>
      <c r="AP305" s="475"/>
      <c r="AQ305" s="475"/>
      <c r="AR305" s="475"/>
      <c r="AS305" s="475"/>
      <c r="AT305" s="475"/>
      <c r="AU305" s="475"/>
      <c r="AV305" s="475"/>
      <c r="AW305" s="475"/>
      <c r="AX305" s="475"/>
      <c r="AY305" s="475"/>
      <c r="AZ305" s="475"/>
      <c r="BB305" s="475"/>
      <c r="BC305" s="475"/>
    </row>
    <row r="306" spans="2:55" s="512" customFormat="1" x14ac:dyDescent="0.2">
      <c r="B306" s="518"/>
      <c r="C306" s="518"/>
      <c r="D306" s="518"/>
      <c r="E306" s="518"/>
      <c r="F306" s="518"/>
      <c r="G306" s="475"/>
      <c r="H306" s="484"/>
      <c r="I306" s="475"/>
      <c r="J306" s="475"/>
      <c r="K306" s="475"/>
      <c r="M306" s="477"/>
      <c r="N306" s="475"/>
      <c r="O306" s="475"/>
      <c r="P306" s="475"/>
      <c r="Q306" s="475"/>
      <c r="R306" s="475"/>
      <c r="S306" s="475"/>
      <c r="T306" s="475"/>
      <c r="U306" s="475"/>
      <c r="V306" s="475"/>
      <c r="W306" s="475"/>
      <c r="X306" s="475"/>
      <c r="Y306" s="475"/>
      <c r="Z306" s="475"/>
      <c r="AA306" s="475"/>
      <c r="AB306" s="475"/>
      <c r="AC306" s="475"/>
      <c r="AD306" s="475"/>
      <c r="AE306" s="475"/>
      <c r="AF306" s="475"/>
      <c r="AG306" s="475"/>
      <c r="AH306" s="475"/>
      <c r="AI306" s="475"/>
      <c r="AJ306" s="475"/>
      <c r="AK306" s="475"/>
      <c r="AL306" s="475"/>
      <c r="AM306" s="475"/>
      <c r="AN306" s="475"/>
      <c r="AO306" s="475"/>
      <c r="AP306" s="475"/>
      <c r="AQ306" s="475"/>
      <c r="AR306" s="475"/>
      <c r="AS306" s="475"/>
      <c r="AT306" s="475"/>
      <c r="AU306" s="475"/>
      <c r="AV306" s="475"/>
      <c r="AW306" s="475"/>
      <c r="AX306" s="475"/>
      <c r="AY306" s="475"/>
      <c r="AZ306" s="475"/>
      <c r="BB306" s="475"/>
      <c r="BC306" s="475"/>
    </row>
    <row r="307" spans="2:55" s="512" customFormat="1" x14ac:dyDescent="0.2">
      <c r="B307" s="518"/>
      <c r="C307" s="518"/>
      <c r="D307" s="518"/>
      <c r="E307" s="518"/>
      <c r="F307" s="518"/>
      <c r="G307" s="475"/>
      <c r="H307" s="484"/>
      <c r="I307" s="475"/>
      <c r="J307" s="475"/>
      <c r="K307" s="475"/>
      <c r="M307" s="477"/>
      <c r="N307" s="475"/>
      <c r="O307" s="475"/>
      <c r="P307" s="475"/>
      <c r="Q307" s="475"/>
      <c r="R307" s="475"/>
      <c r="S307" s="475"/>
      <c r="T307" s="475"/>
      <c r="U307" s="475"/>
      <c r="V307" s="475"/>
      <c r="W307" s="475"/>
      <c r="X307" s="475"/>
      <c r="Y307" s="475"/>
      <c r="Z307" s="475"/>
      <c r="AA307" s="475"/>
      <c r="AB307" s="475"/>
      <c r="AC307" s="475"/>
      <c r="AD307" s="475"/>
      <c r="AE307" s="475"/>
      <c r="AF307" s="475"/>
      <c r="AG307" s="475"/>
      <c r="AH307" s="475"/>
      <c r="AI307" s="475"/>
      <c r="AJ307" s="475"/>
      <c r="AK307" s="475"/>
      <c r="AL307" s="475"/>
      <c r="AM307" s="475"/>
      <c r="AN307" s="475"/>
      <c r="AO307" s="475"/>
      <c r="AP307" s="475"/>
      <c r="AQ307" s="475"/>
      <c r="AR307" s="475"/>
      <c r="AS307" s="475"/>
      <c r="AT307" s="475"/>
      <c r="AU307" s="475"/>
      <c r="AV307" s="475"/>
      <c r="AW307" s="475"/>
      <c r="AX307" s="475"/>
      <c r="AY307" s="475"/>
      <c r="AZ307" s="475"/>
      <c r="BB307" s="475"/>
      <c r="BC307" s="475"/>
    </row>
    <row r="308" spans="2:55" x14ac:dyDescent="0.2">
      <c r="L308" s="512"/>
    </row>
    <row r="309" spans="2:55" x14ac:dyDescent="0.2">
      <c r="L309" s="512"/>
    </row>
    <row r="310" spans="2:55" x14ac:dyDescent="0.2">
      <c r="L310" s="512"/>
    </row>
    <row r="311" spans="2:55" x14ac:dyDescent="0.2">
      <c r="L311" s="512"/>
    </row>
    <row r="312" spans="2:55" x14ac:dyDescent="0.2">
      <c r="L312" s="512"/>
    </row>
    <row r="313" spans="2:55" x14ac:dyDescent="0.2">
      <c r="L313" s="512"/>
    </row>
    <row r="314" spans="2:55" x14ac:dyDescent="0.2">
      <c r="L314" s="512"/>
    </row>
    <row r="315" spans="2:55" x14ac:dyDescent="0.2">
      <c r="L315" s="512"/>
    </row>
    <row r="316" spans="2:55" x14ac:dyDescent="0.2">
      <c r="L316" s="512"/>
    </row>
    <row r="317" spans="2:55" x14ac:dyDescent="0.2">
      <c r="L317" s="512"/>
    </row>
    <row r="318" spans="2:55" x14ac:dyDescent="0.2">
      <c r="L318" s="512"/>
    </row>
    <row r="319" spans="2:55" x14ac:dyDescent="0.2">
      <c r="L319" s="512"/>
    </row>
    <row r="320" spans="2:55" x14ac:dyDescent="0.2">
      <c r="L320" s="512"/>
    </row>
    <row r="321" spans="12:12" x14ac:dyDescent="0.2">
      <c r="L321" s="512"/>
    </row>
    <row r="322" spans="12:12" x14ac:dyDescent="0.2">
      <c r="L322" s="512"/>
    </row>
    <row r="323" spans="12:12" x14ac:dyDescent="0.2">
      <c r="L323" s="512"/>
    </row>
    <row r="324" spans="12:12" x14ac:dyDescent="0.2">
      <c r="L324" s="512"/>
    </row>
    <row r="325" spans="12:12" x14ac:dyDescent="0.2">
      <c r="L325" s="512"/>
    </row>
    <row r="326" spans="12:12" x14ac:dyDescent="0.2">
      <c r="L326" s="512"/>
    </row>
    <row r="327" spans="12:12" x14ac:dyDescent="0.2">
      <c r="L327" s="512"/>
    </row>
    <row r="328" spans="12:12" x14ac:dyDescent="0.2">
      <c r="L328" s="512"/>
    </row>
    <row r="329" spans="12:12" x14ac:dyDescent="0.2">
      <c r="L329" s="512"/>
    </row>
    <row r="330" spans="12:12" x14ac:dyDescent="0.2">
      <c r="L330" s="512"/>
    </row>
    <row r="331" spans="12:12" x14ac:dyDescent="0.2">
      <c r="L331" s="512"/>
    </row>
    <row r="332" spans="12:12" x14ac:dyDescent="0.2">
      <c r="L332" s="512"/>
    </row>
    <row r="333" spans="12:12" x14ac:dyDescent="0.2">
      <c r="L333" s="512"/>
    </row>
    <row r="334" spans="12:12" x14ac:dyDescent="0.2">
      <c r="L334" s="512"/>
    </row>
    <row r="335" spans="12:12" x14ac:dyDescent="0.2">
      <c r="L335" s="512"/>
    </row>
    <row r="336" spans="12:12" x14ac:dyDescent="0.2">
      <c r="L336" s="512"/>
    </row>
    <row r="337" spans="12:12" x14ac:dyDescent="0.2">
      <c r="L337" s="512"/>
    </row>
    <row r="338" spans="12:12" x14ac:dyDescent="0.2">
      <c r="L338" s="512"/>
    </row>
    <row r="339" spans="12:12" x14ac:dyDescent="0.2">
      <c r="L339" s="512"/>
    </row>
    <row r="340" spans="12:12" x14ac:dyDescent="0.2">
      <c r="L340" s="512"/>
    </row>
    <row r="341" spans="12:12" x14ac:dyDescent="0.2">
      <c r="L341" s="512"/>
    </row>
    <row r="342" spans="12:12" x14ac:dyDescent="0.2">
      <c r="L342" s="512"/>
    </row>
    <row r="343" spans="12:12" x14ac:dyDescent="0.2">
      <c r="L343" s="512"/>
    </row>
    <row r="344" spans="12:12" x14ac:dyDescent="0.2">
      <c r="L344" s="512"/>
    </row>
    <row r="345" spans="12:12" x14ac:dyDescent="0.2">
      <c r="L345" s="512"/>
    </row>
    <row r="346" spans="12:12" x14ac:dyDescent="0.2">
      <c r="L346" s="512"/>
    </row>
    <row r="347" spans="12:12" x14ac:dyDescent="0.2">
      <c r="L347" s="512"/>
    </row>
    <row r="348" spans="12:12" x14ac:dyDescent="0.2">
      <c r="L348" s="512"/>
    </row>
    <row r="349" spans="12:12" x14ac:dyDescent="0.2">
      <c r="L349" s="512"/>
    </row>
    <row r="350" spans="12:12" x14ac:dyDescent="0.2">
      <c r="L350" s="512"/>
    </row>
    <row r="351" spans="12:12" x14ac:dyDescent="0.2">
      <c r="L351" s="512"/>
    </row>
    <row r="352" spans="12:12" x14ac:dyDescent="0.2">
      <c r="L352" s="512"/>
    </row>
    <row r="353" spans="12:12" x14ac:dyDescent="0.2">
      <c r="L353" s="512"/>
    </row>
    <row r="354" spans="12:12" x14ac:dyDescent="0.2">
      <c r="L354" s="512"/>
    </row>
    <row r="355" spans="12:12" x14ac:dyDescent="0.2">
      <c r="L355" s="512"/>
    </row>
    <row r="356" spans="12:12" x14ac:dyDescent="0.2">
      <c r="L356" s="512"/>
    </row>
    <row r="357" spans="12:12" x14ac:dyDescent="0.2">
      <c r="L357" s="512"/>
    </row>
    <row r="358" spans="12:12" x14ac:dyDescent="0.2">
      <c r="L358" s="512"/>
    </row>
    <row r="359" spans="12:12" x14ac:dyDescent="0.2">
      <c r="L359" s="512"/>
    </row>
    <row r="360" spans="12:12" x14ac:dyDescent="0.2">
      <c r="L360" s="512"/>
    </row>
    <row r="361" spans="12:12" x14ac:dyDescent="0.2">
      <c r="L361" s="512"/>
    </row>
    <row r="362" spans="12:12" x14ac:dyDescent="0.2">
      <c r="L362" s="512"/>
    </row>
    <row r="363" spans="12:12" x14ac:dyDescent="0.2">
      <c r="L363" s="512"/>
    </row>
    <row r="364" spans="12:12" x14ac:dyDescent="0.2">
      <c r="L364" s="512"/>
    </row>
    <row r="365" spans="12:12" x14ac:dyDescent="0.2">
      <c r="L365" s="512"/>
    </row>
    <row r="366" spans="12:12" x14ac:dyDescent="0.2">
      <c r="L366" s="512"/>
    </row>
    <row r="367" spans="12:12" x14ac:dyDescent="0.2">
      <c r="L367" s="512"/>
    </row>
    <row r="368" spans="12:12" x14ac:dyDescent="0.2">
      <c r="L368" s="512"/>
    </row>
    <row r="369" spans="12:12" x14ac:dyDescent="0.2">
      <c r="L369" s="512"/>
    </row>
    <row r="370" spans="12:12" x14ac:dyDescent="0.2">
      <c r="L370" s="512"/>
    </row>
    <row r="371" spans="12:12" x14ac:dyDescent="0.2">
      <c r="L371" s="512"/>
    </row>
    <row r="372" spans="12:12" x14ac:dyDescent="0.2">
      <c r="L372" s="512"/>
    </row>
    <row r="373" spans="12:12" x14ac:dyDescent="0.2">
      <c r="L373" s="512"/>
    </row>
    <row r="374" spans="12:12" x14ac:dyDescent="0.2">
      <c r="L374" s="512"/>
    </row>
    <row r="375" spans="12:12" x14ac:dyDescent="0.2">
      <c r="L375" s="512"/>
    </row>
    <row r="376" spans="12:12" x14ac:dyDescent="0.2">
      <c r="L376" s="512"/>
    </row>
    <row r="377" spans="12:12" x14ac:dyDescent="0.2">
      <c r="L377" s="512"/>
    </row>
    <row r="378" spans="12:12" x14ac:dyDescent="0.2">
      <c r="L378" s="512"/>
    </row>
    <row r="379" spans="12:12" x14ac:dyDescent="0.2">
      <c r="L379" s="512"/>
    </row>
    <row r="380" spans="12:12" x14ac:dyDescent="0.2">
      <c r="L380" s="512"/>
    </row>
    <row r="381" spans="12:12" x14ac:dyDescent="0.2">
      <c r="L381" s="512"/>
    </row>
    <row r="382" spans="12:12" x14ac:dyDescent="0.2">
      <c r="L382" s="512"/>
    </row>
    <row r="383" spans="12:12" x14ac:dyDescent="0.2">
      <c r="L383" s="512"/>
    </row>
    <row r="384" spans="12:12" x14ac:dyDescent="0.2">
      <c r="L384" s="512"/>
    </row>
    <row r="385" spans="12:12" x14ac:dyDescent="0.2">
      <c r="L385" s="512"/>
    </row>
    <row r="386" spans="12:12" x14ac:dyDescent="0.2">
      <c r="L386" s="512"/>
    </row>
    <row r="387" spans="12:12" x14ac:dyDescent="0.2">
      <c r="L387" s="512"/>
    </row>
    <row r="388" spans="12:12" x14ac:dyDescent="0.2">
      <c r="L388" s="512"/>
    </row>
    <row r="389" spans="12:12" x14ac:dyDescent="0.2">
      <c r="L389" s="512"/>
    </row>
    <row r="390" spans="12:12" x14ac:dyDescent="0.2">
      <c r="L390" s="512"/>
    </row>
    <row r="391" spans="12:12" x14ac:dyDescent="0.2">
      <c r="L391" s="512"/>
    </row>
    <row r="392" spans="12:12" x14ac:dyDescent="0.2">
      <c r="L392" s="512"/>
    </row>
    <row r="393" spans="12:12" x14ac:dyDescent="0.2">
      <c r="L393" s="512"/>
    </row>
    <row r="394" spans="12:12" x14ac:dyDescent="0.2">
      <c r="L394" s="512"/>
    </row>
    <row r="395" spans="12:12" x14ac:dyDescent="0.2">
      <c r="L395" s="512"/>
    </row>
    <row r="396" spans="12:12" x14ac:dyDescent="0.2">
      <c r="L396" s="512"/>
    </row>
    <row r="397" spans="12:12" x14ac:dyDescent="0.2">
      <c r="L397" s="512"/>
    </row>
    <row r="398" spans="12:12" x14ac:dyDescent="0.2">
      <c r="L398" s="512"/>
    </row>
    <row r="399" spans="12:12" x14ac:dyDescent="0.2">
      <c r="L399" s="512"/>
    </row>
    <row r="400" spans="12:12" x14ac:dyDescent="0.2">
      <c r="L400" s="512"/>
    </row>
    <row r="401" spans="12:12" x14ac:dyDescent="0.2">
      <c r="L401" s="512"/>
    </row>
    <row r="402" spans="12:12" x14ac:dyDescent="0.2">
      <c r="L402" s="512"/>
    </row>
    <row r="403" spans="12:12" x14ac:dyDescent="0.2">
      <c r="L403" s="512"/>
    </row>
  </sheetData>
  <mergeCells count="3">
    <mergeCell ref="H14:L14"/>
    <mergeCell ref="N15:AZ15"/>
    <mergeCell ref="H92:K92"/>
  </mergeCells>
  <hyperlinks>
    <hyperlink ref="P143" r:id="rId5" display="E:\AppData\Roaming\Downloads\Directorio Cruz Verde\FOTOS DROGUERIAS\ACUÑA\ACUÑA LAS VILLAS.jpg"/>
    <hyperlink ref="P107" r:id="rId6" display="E:\AppData\Roaming\Downloads\Directorio Cruz Verde\FOTOS DROGUERIAS\ACUÑA\ACUÑA SALITRE.jpg"/>
    <hyperlink ref="P215" r:id="rId7" display="E:\AppData\Roaming\Downloads\Directorio Cruz Verde\FOTOS DROGUERIAS\ACUÑA\ACUÑA MODELIA.jpg"/>
    <hyperlink ref="P158" r:id="rId8" display="E:\AppData\Roaming\Downloads\Directorio Cruz Verde\FOTOS DROGUERIAS\ACUÑA\ACUÑA PUENTE LARGO.jpg"/>
    <hyperlink ref="P146" r:id="rId9" display="E:\AppData\Roaming\Downloads\Directorio Cruz Verde\FOTOS DROGUERIAS\ACUÑA\ACUÑA TINTALITO.jpg"/>
    <hyperlink ref="P222" r:id="rId10" display="E:\AppData\Roaming\Downloads\Directorio Cruz Verde\FOTOS DROGUERIAS\ACUÑA\ACUÑA UNICENTRO OCCIDENTE.jpg"/>
    <hyperlink ref="P223" r:id="rId11" display="E:\AppData\Roaming\Downloads\Directorio Cruz Verde\FOTOS DROGUERIAS\ACUÑA\ACUÑA VENECIA.jpg"/>
  </hyperlinks>
  <pageMargins left="0.7" right="0.7" top="0.75" bottom="0.75" header="0.3" footer="0.3"/>
  <pageSetup paperSize="9" orientation="portrait" r:id="rId12"/>
  <drawing r:id="rId1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G410"/>
  <sheetViews>
    <sheetView zoomScale="70" zoomScaleNormal="70" workbookViewId="0">
      <selection activeCell="O11" sqref="O11"/>
    </sheetView>
  </sheetViews>
  <sheetFormatPr baseColWidth="10" defaultRowHeight="12.75" x14ac:dyDescent="0.2"/>
  <cols>
    <col min="1" max="1" width="2.85546875" style="477" customWidth="1"/>
    <col min="2" max="2" width="15.42578125" style="518" customWidth="1"/>
    <col min="3" max="3" width="9.5703125" style="518" customWidth="1"/>
    <col min="4" max="4" width="38.28515625" style="518" customWidth="1"/>
    <col min="5" max="5" width="21" style="518" customWidth="1"/>
    <col min="6" max="6" width="18" style="518" customWidth="1"/>
    <col min="7" max="7" width="6.28515625" style="475" customWidth="1"/>
    <col min="8" max="8" width="19.28515625" style="484" customWidth="1"/>
    <col min="9" max="9" width="7.28515625" style="475" customWidth="1"/>
    <col min="10" max="10" width="21.7109375" style="475" customWidth="1"/>
    <col min="11" max="11" width="7.28515625" style="475" customWidth="1"/>
    <col min="12" max="12" width="15.42578125" style="475" customWidth="1"/>
    <col min="13" max="13" width="15.42578125" style="477" customWidth="1"/>
    <col min="14" max="14" width="12.140625" style="475" bestFit="1" customWidth="1"/>
    <col min="15" max="15" width="8.7109375" style="475" customWidth="1"/>
    <col min="16" max="16" width="42" style="475" bestFit="1" customWidth="1"/>
    <col min="17" max="17" width="8.140625" style="475" customWidth="1"/>
    <col min="18" max="18" width="7.7109375" style="475" customWidth="1"/>
    <col min="19" max="19" width="7.85546875" style="475" customWidth="1"/>
    <col min="20" max="20" width="7.7109375" style="475" customWidth="1"/>
    <col min="21" max="28" width="8.28515625" style="475" customWidth="1"/>
    <col min="29" max="38" width="8.28515625" style="475" hidden="1" customWidth="1"/>
    <col min="39" max="39" width="10.140625" style="475" hidden="1" customWidth="1"/>
    <col min="40" max="40" width="11" style="475" hidden="1" customWidth="1"/>
    <col min="41" max="41" width="11.7109375" style="475" hidden="1" customWidth="1"/>
    <col min="42" max="44" width="13.140625" style="475" hidden="1" customWidth="1"/>
    <col min="45" max="45" width="12.85546875" style="475" hidden="1" customWidth="1"/>
    <col min="46" max="50" width="14" style="475" hidden="1" customWidth="1"/>
    <col min="51" max="51" width="10.7109375" style="475" hidden="1" customWidth="1"/>
    <col min="52" max="52" width="14" style="475" hidden="1" customWidth="1"/>
    <col min="53" max="53" width="11.140625" style="475" customWidth="1"/>
    <col min="54" max="54" width="12" style="475" customWidth="1"/>
    <col min="55" max="55" width="14.28515625" style="475" customWidth="1"/>
    <col min="56" max="56" width="13" style="477" customWidth="1"/>
    <col min="57" max="57" width="22.42578125" style="475" customWidth="1"/>
    <col min="58" max="58" width="7.28515625" style="475" customWidth="1"/>
    <col min="59" max="16384" width="11.42578125" style="477"/>
  </cols>
  <sheetData>
    <row r="1" spans="2:58" s="472" customFormat="1" x14ac:dyDescent="0.2">
      <c r="B1" s="467"/>
      <c r="C1" s="467"/>
      <c r="D1" s="468"/>
      <c r="E1" s="467"/>
      <c r="F1" s="467"/>
      <c r="G1" s="469"/>
      <c r="H1" s="546"/>
      <c r="I1" s="520"/>
      <c r="J1" s="469"/>
      <c r="K1" s="469"/>
      <c r="L1" s="469"/>
      <c r="N1" s="469"/>
      <c r="O1" s="469"/>
      <c r="P1" s="469"/>
      <c r="Q1" s="469"/>
      <c r="R1" s="469"/>
      <c r="S1" s="469"/>
      <c r="T1" s="469"/>
      <c r="U1" s="469"/>
      <c r="V1" s="469"/>
      <c r="W1" s="469"/>
      <c r="X1" s="469"/>
      <c r="Y1" s="469"/>
      <c r="Z1" s="469"/>
      <c r="AA1" s="469"/>
      <c r="AB1" s="469"/>
      <c r="AC1" s="469"/>
      <c r="AD1" s="469"/>
      <c r="AE1" s="469"/>
      <c r="AF1" s="469"/>
      <c r="AG1" s="469"/>
      <c r="AH1" s="469"/>
      <c r="AI1" s="469"/>
      <c r="AJ1" s="469"/>
      <c r="AK1" s="469"/>
      <c r="AL1" s="469"/>
      <c r="AM1" s="469"/>
      <c r="AN1" s="469"/>
      <c r="AO1" s="469"/>
      <c r="AP1" s="469"/>
      <c r="AQ1" s="469"/>
      <c r="AR1" s="469"/>
      <c r="AS1" s="469"/>
      <c r="AT1" s="469"/>
      <c r="AU1" s="469"/>
      <c r="AV1" s="469"/>
      <c r="AW1" s="469"/>
      <c r="AX1" s="469"/>
      <c r="AY1" s="469"/>
      <c r="AZ1" s="469"/>
      <c r="BA1" s="469"/>
      <c r="BB1" s="469"/>
      <c r="BC1" s="469"/>
      <c r="BE1" s="469"/>
      <c r="BF1" s="469"/>
    </row>
    <row r="2" spans="2:58" ht="19.5" customHeight="1" x14ac:dyDescent="0.2">
      <c r="B2" s="473" t="s">
        <v>498</v>
      </c>
      <c r="C2" s="473" t="s">
        <v>525</v>
      </c>
      <c r="D2" s="474" t="s">
        <v>497</v>
      </c>
      <c r="E2" s="473" t="s">
        <v>184</v>
      </c>
      <c r="F2" s="473" t="s">
        <v>0</v>
      </c>
      <c r="H2" s="546"/>
      <c r="I2" s="520"/>
      <c r="J2" s="476"/>
      <c r="K2" s="476"/>
      <c r="L2" s="476"/>
    </row>
    <row r="3" spans="2:58" x14ac:dyDescent="0.2">
      <c r="B3" s="478">
        <v>43435.608715277776</v>
      </c>
      <c r="C3" s="479">
        <v>161</v>
      </c>
      <c r="D3" s="480" t="s">
        <v>382</v>
      </c>
      <c r="E3" s="481" t="s">
        <v>34</v>
      </c>
      <c r="F3" s="480" t="s">
        <v>1</v>
      </c>
      <c r="H3" s="556" t="s">
        <v>526</v>
      </c>
      <c r="I3" s="557"/>
      <c r="J3" s="477"/>
      <c r="K3" s="477"/>
      <c r="L3" s="477"/>
      <c r="N3" s="482"/>
    </row>
    <row r="4" spans="2:58" x14ac:dyDescent="0.2">
      <c r="B4" s="478">
        <v>43437.805289351854</v>
      </c>
      <c r="C4" s="479">
        <v>451</v>
      </c>
      <c r="D4" s="480" t="s">
        <v>377</v>
      </c>
      <c r="E4" s="481" t="s">
        <v>7</v>
      </c>
      <c r="F4" s="480" t="s">
        <v>2</v>
      </c>
      <c r="H4" s="483"/>
      <c r="I4" s="483" t="s">
        <v>5</v>
      </c>
      <c r="J4" s="477"/>
      <c r="K4" s="477"/>
      <c r="L4" s="477"/>
      <c r="N4" s="484"/>
      <c r="O4" s="485"/>
    </row>
    <row r="5" spans="2:58" x14ac:dyDescent="0.2">
      <c r="B5" s="478">
        <v>43437.944120370368</v>
      </c>
      <c r="C5" s="479">
        <v>561</v>
      </c>
      <c r="D5" s="480" t="s">
        <v>694</v>
      </c>
      <c r="E5" s="481" t="s">
        <v>7</v>
      </c>
      <c r="F5" s="480" t="s">
        <v>2</v>
      </c>
      <c r="H5" s="486" t="s">
        <v>2</v>
      </c>
      <c r="I5" s="487">
        <v>68</v>
      </c>
      <c r="J5" s="477"/>
      <c r="K5" s="477"/>
      <c r="L5" s="477"/>
      <c r="N5" s="484"/>
      <c r="O5" s="485"/>
    </row>
    <row r="6" spans="2:58" x14ac:dyDescent="0.2">
      <c r="B6" s="478">
        <v>43438.825428240743</v>
      </c>
      <c r="C6" s="479">
        <v>562</v>
      </c>
      <c r="D6" s="480" t="s">
        <v>707</v>
      </c>
      <c r="E6" s="481" t="s">
        <v>29</v>
      </c>
      <c r="F6" s="480" t="s">
        <v>2</v>
      </c>
      <c r="H6" s="486" t="s">
        <v>1</v>
      </c>
      <c r="I6" s="487">
        <v>53</v>
      </c>
      <c r="J6" s="477"/>
      <c r="K6" s="477"/>
      <c r="L6" s="477"/>
      <c r="N6" s="484"/>
      <c r="O6" s="485"/>
    </row>
    <row r="7" spans="2:58" ht="25.5" x14ac:dyDescent="0.2">
      <c r="B7" s="478">
        <v>43438.851238425923</v>
      </c>
      <c r="C7" s="479">
        <v>566</v>
      </c>
      <c r="D7" s="480" t="s">
        <v>755</v>
      </c>
      <c r="E7" s="481" t="s">
        <v>7</v>
      </c>
      <c r="F7" s="480" t="s">
        <v>2</v>
      </c>
      <c r="H7" s="481" t="s">
        <v>560</v>
      </c>
      <c r="I7" s="488">
        <v>4</v>
      </c>
      <c r="J7" s="477"/>
      <c r="K7" s="477"/>
      <c r="L7" s="477"/>
      <c r="O7" s="485"/>
      <c r="S7" s="489"/>
      <c r="T7" s="489"/>
      <c r="U7" s="489"/>
      <c r="V7" s="489"/>
      <c r="W7" s="489"/>
      <c r="X7" s="489"/>
      <c r="Y7" s="489"/>
      <c r="Z7" s="489"/>
      <c r="AA7" s="489"/>
      <c r="AB7" s="489"/>
      <c r="AC7" s="489"/>
      <c r="AD7" s="489"/>
      <c r="AE7" s="489"/>
      <c r="AF7" s="489"/>
      <c r="AG7" s="489"/>
      <c r="AH7" s="489"/>
      <c r="AI7" s="489"/>
      <c r="AJ7" s="489"/>
      <c r="AK7" s="489"/>
      <c r="AL7" s="489"/>
      <c r="AM7" s="489"/>
      <c r="AN7" s="489"/>
      <c r="AO7" s="489"/>
      <c r="AP7" s="489"/>
      <c r="AQ7" s="489"/>
      <c r="AR7" s="489"/>
      <c r="AS7" s="489"/>
      <c r="AT7" s="489"/>
      <c r="AU7" s="489"/>
      <c r="AV7" s="489"/>
      <c r="AW7" s="489"/>
      <c r="AX7" s="489"/>
      <c r="AY7" s="489"/>
      <c r="AZ7" s="489"/>
    </row>
    <row r="8" spans="2:58" ht="25.5" x14ac:dyDescent="0.2">
      <c r="B8" s="478">
        <v>43438.867638888885</v>
      </c>
      <c r="C8" s="479">
        <v>566</v>
      </c>
      <c r="D8" s="480" t="s">
        <v>755</v>
      </c>
      <c r="E8" s="481" t="s">
        <v>7</v>
      </c>
      <c r="F8" s="480" t="s">
        <v>2</v>
      </c>
      <c r="H8" s="481" t="s">
        <v>3</v>
      </c>
      <c r="I8" s="488">
        <v>125</v>
      </c>
    </row>
    <row r="9" spans="2:58" ht="15" x14ac:dyDescent="0.25">
      <c r="B9" s="478">
        <v>43438.867939814816</v>
      </c>
      <c r="C9" s="479">
        <v>507</v>
      </c>
      <c r="D9" s="480" t="s">
        <v>656</v>
      </c>
      <c r="E9" s="481" t="s">
        <v>7</v>
      </c>
      <c r="F9" s="480" t="s">
        <v>2</v>
      </c>
      <c r="H9"/>
      <c r="I9"/>
    </row>
    <row r="10" spans="2:58" ht="25.5" x14ac:dyDescent="0.2">
      <c r="B10" s="478">
        <v>43438.896087962959</v>
      </c>
      <c r="C10" s="479">
        <v>566</v>
      </c>
      <c r="D10" s="480" t="s">
        <v>755</v>
      </c>
      <c r="E10" s="481" t="s">
        <v>7</v>
      </c>
      <c r="F10" s="480" t="s">
        <v>2</v>
      </c>
    </row>
    <row r="11" spans="2:58" x14ac:dyDescent="0.2">
      <c r="B11" s="478">
        <v>43438.934953703705</v>
      </c>
      <c r="C11" s="479">
        <v>572</v>
      </c>
      <c r="D11" s="480" t="s">
        <v>768</v>
      </c>
      <c r="E11" s="481" t="s">
        <v>7</v>
      </c>
      <c r="F11" s="480" t="s">
        <v>1</v>
      </c>
    </row>
    <row r="12" spans="2:58" x14ac:dyDescent="0.2">
      <c r="B12" s="478">
        <v>43439.000462962962</v>
      </c>
      <c r="C12" s="479">
        <v>248</v>
      </c>
      <c r="D12" s="480" t="s">
        <v>642</v>
      </c>
      <c r="E12" s="481" t="s">
        <v>7</v>
      </c>
      <c r="F12" s="480" t="s">
        <v>1</v>
      </c>
    </row>
    <row r="13" spans="2:58" x14ac:dyDescent="0.2">
      <c r="B13" s="478">
        <v>43439.895219907405</v>
      </c>
      <c r="C13" s="479">
        <v>572</v>
      </c>
      <c r="D13" s="480" t="s">
        <v>768</v>
      </c>
      <c r="E13" s="481" t="s">
        <v>7</v>
      </c>
      <c r="F13" s="480" t="s">
        <v>560</v>
      </c>
    </row>
    <row r="14" spans="2:58" ht="19.5" customHeight="1" x14ac:dyDescent="0.2">
      <c r="B14" s="478">
        <v>43439.94734953704</v>
      </c>
      <c r="C14" s="479">
        <v>561</v>
      </c>
      <c r="D14" s="480" t="s">
        <v>694</v>
      </c>
      <c r="E14" s="481" t="s">
        <v>7</v>
      </c>
      <c r="F14" s="480" t="s">
        <v>2</v>
      </c>
      <c r="H14" s="580" t="s">
        <v>778</v>
      </c>
      <c r="I14" s="580"/>
      <c r="J14" s="580"/>
      <c r="K14" s="580"/>
      <c r="L14" s="580"/>
      <c r="M14" s="490"/>
    </row>
    <row r="15" spans="2:58" s="448" customFormat="1" ht="16.5" x14ac:dyDescent="0.3">
      <c r="B15" s="478">
        <v>43439.964143518519</v>
      </c>
      <c r="C15" s="479">
        <v>561</v>
      </c>
      <c r="D15" s="480" t="s">
        <v>694</v>
      </c>
      <c r="E15" s="481" t="s">
        <v>7</v>
      </c>
      <c r="F15" s="480" t="s">
        <v>2</v>
      </c>
      <c r="G15" s="450"/>
      <c r="H15" s="558" t="s">
        <v>500</v>
      </c>
      <c r="I15" s="558"/>
      <c r="J15" s="525" t="s">
        <v>0</v>
      </c>
      <c r="K15" s="525"/>
      <c r="L15" s="525"/>
      <c r="N15" s="581" t="s">
        <v>689</v>
      </c>
      <c r="O15" s="581"/>
      <c r="P15" s="581"/>
      <c r="Q15" s="581"/>
      <c r="R15" s="581"/>
      <c r="S15" s="581"/>
      <c r="T15" s="581"/>
      <c r="U15" s="581"/>
      <c r="V15" s="581"/>
      <c r="W15" s="581"/>
      <c r="X15" s="581"/>
      <c r="Y15" s="581"/>
      <c r="Z15" s="581"/>
      <c r="AA15" s="581"/>
      <c r="AB15" s="581"/>
      <c r="AC15" s="581"/>
      <c r="AD15" s="581"/>
      <c r="AE15" s="581"/>
      <c r="AF15" s="581"/>
      <c r="AG15" s="581"/>
      <c r="AH15" s="581"/>
      <c r="AI15" s="581"/>
      <c r="AJ15" s="581"/>
      <c r="AK15" s="581"/>
      <c r="AL15" s="581"/>
      <c r="AM15" s="581"/>
      <c r="AN15" s="581"/>
      <c r="AO15" s="581"/>
      <c r="AP15" s="581"/>
      <c r="AQ15" s="581"/>
      <c r="AR15" s="581"/>
      <c r="AS15" s="581"/>
      <c r="AT15" s="581"/>
      <c r="AU15" s="581"/>
      <c r="AV15" s="581"/>
      <c r="AW15" s="581"/>
      <c r="AX15" s="581"/>
      <c r="AY15" s="581"/>
      <c r="AZ15" s="581"/>
      <c r="BA15" s="581"/>
      <c r="BB15" s="581"/>
      <c r="BC15" s="581"/>
      <c r="BE15" s="555" t="s">
        <v>254</v>
      </c>
      <c r="BF15" s="450"/>
    </row>
    <row r="16" spans="2:58" ht="51" x14ac:dyDescent="0.2">
      <c r="B16" s="478">
        <v>43440.615520833337</v>
      </c>
      <c r="C16" s="479">
        <v>167</v>
      </c>
      <c r="D16" s="480" t="s">
        <v>398</v>
      </c>
      <c r="E16" s="481" t="s">
        <v>7</v>
      </c>
      <c r="F16" s="480" t="s">
        <v>2</v>
      </c>
      <c r="H16" s="567" t="s">
        <v>525</v>
      </c>
      <c r="I16" s="494" t="s">
        <v>497</v>
      </c>
      <c r="J16" s="493" t="s">
        <v>2</v>
      </c>
      <c r="K16" s="493" t="s">
        <v>1</v>
      </c>
      <c r="L16" s="493" t="s">
        <v>3</v>
      </c>
      <c r="N16" s="474" t="s">
        <v>184</v>
      </c>
      <c r="O16" s="474" t="s">
        <v>525</v>
      </c>
      <c r="P16" s="474" t="s">
        <v>186</v>
      </c>
      <c r="Q16" s="495">
        <v>43101</v>
      </c>
      <c r="R16" s="495">
        <v>43132</v>
      </c>
      <c r="S16" s="495">
        <v>43160</v>
      </c>
      <c r="T16" s="495">
        <v>43191</v>
      </c>
      <c r="U16" s="495">
        <v>43221</v>
      </c>
      <c r="V16" s="495">
        <v>43252</v>
      </c>
      <c r="W16" s="495">
        <v>43282</v>
      </c>
      <c r="X16" s="495">
        <v>43313</v>
      </c>
      <c r="Y16" s="495">
        <v>43344</v>
      </c>
      <c r="Z16" s="495">
        <v>43374</v>
      </c>
      <c r="AA16" s="495">
        <v>43405</v>
      </c>
      <c r="AB16" s="495">
        <v>43435</v>
      </c>
      <c r="AC16" s="496" t="s">
        <v>533</v>
      </c>
      <c r="AD16" s="496" t="s">
        <v>534</v>
      </c>
      <c r="AE16" s="496" t="s">
        <v>535</v>
      </c>
      <c r="AF16" s="496" t="s">
        <v>536</v>
      </c>
      <c r="AG16" s="496" t="s">
        <v>537</v>
      </c>
      <c r="AH16" s="496" t="s">
        <v>538</v>
      </c>
      <c r="AI16" s="496" t="s">
        <v>539</v>
      </c>
      <c r="AJ16" s="496" t="s">
        <v>540</v>
      </c>
      <c r="AK16" s="496" t="s">
        <v>612</v>
      </c>
      <c r="AL16" s="496" t="s">
        <v>613</v>
      </c>
      <c r="AM16" s="496" t="s">
        <v>624</v>
      </c>
      <c r="AN16" s="496" t="s">
        <v>625</v>
      </c>
      <c r="AO16" s="496" t="s">
        <v>667</v>
      </c>
      <c r="AP16" s="496" t="s">
        <v>668</v>
      </c>
      <c r="AQ16" s="496" t="s">
        <v>690</v>
      </c>
      <c r="AR16" s="496" t="s">
        <v>691</v>
      </c>
      <c r="AS16" s="496" t="s">
        <v>721</v>
      </c>
      <c r="AT16" s="496" t="s">
        <v>722</v>
      </c>
      <c r="AU16" s="496" t="s">
        <v>729</v>
      </c>
      <c r="AV16" s="496" t="s">
        <v>730</v>
      </c>
      <c r="AW16" s="496" t="s">
        <v>766</v>
      </c>
      <c r="AX16" s="496" t="s">
        <v>765</v>
      </c>
      <c r="AY16" s="496" t="s">
        <v>779</v>
      </c>
      <c r="AZ16" s="496" t="s">
        <v>780</v>
      </c>
      <c r="BA16" s="497" t="s">
        <v>615</v>
      </c>
      <c r="BB16" s="498" t="s">
        <v>542</v>
      </c>
      <c r="BC16" s="498" t="s">
        <v>541</v>
      </c>
      <c r="BE16" s="494" t="s">
        <v>615</v>
      </c>
      <c r="BF16" s="475" t="s">
        <v>5</v>
      </c>
    </row>
    <row r="17" spans="2:58" ht="38.25" x14ac:dyDescent="0.2">
      <c r="B17" s="478">
        <v>43440.617685185185</v>
      </c>
      <c r="C17" s="479">
        <v>167</v>
      </c>
      <c r="D17" s="480" t="s">
        <v>398</v>
      </c>
      <c r="E17" s="481" t="s">
        <v>7</v>
      </c>
      <c r="F17" s="480" t="s">
        <v>2</v>
      </c>
      <c r="H17" s="481">
        <v>157</v>
      </c>
      <c r="I17" s="568" t="s">
        <v>630</v>
      </c>
      <c r="J17" s="566"/>
      <c r="K17" s="566">
        <v>2</v>
      </c>
      <c r="L17" s="566">
        <v>2</v>
      </c>
      <c r="N17" s="527" t="s">
        <v>7</v>
      </c>
      <c r="O17" s="528">
        <v>458</v>
      </c>
      <c r="P17" s="486" t="s">
        <v>344</v>
      </c>
      <c r="Q17" s="526">
        <v>4</v>
      </c>
      <c r="R17" s="526">
        <v>10</v>
      </c>
      <c r="S17" s="526">
        <v>6</v>
      </c>
      <c r="T17" s="526">
        <v>5</v>
      </c>
      <c r="U17" s="526">
        <v>8</v>
      </c>
      <c r="V17" s="526">
        <v>4</v>
      </c>
      <c r="W17" s="526">
        <v>9</v>
      </c>
      <c r="X17" s="526">
        <v>5</v>
      </c>
      <c r="Y17" s="526">
        <v>13</v>
      </c>
      <c r="Z17" s="526">
        <v>16</v>
      </c>
      <c r="AA17" s="526">
        <v>4</v>
      </c>
      <c r="AB17" s="526">
        <v>8</v>
      </c>
      <c r="AC17" s="526">
        <v>2</v>
      </c>
      <c r="AD17" s="526">
        <v>2</v>
      </c>
      <c r="AE17" s="526">
        <v>4</v>
      </c>
      <c r="AF17" s="526">
        <v>6</v>
      </c>
      <c r="AG17" s="526">
        <v>4</v>
      </c>
      <c r="AH17" s="526">
        <v>2</v>
      </c>
      <c r="AI17" s="526">
        <v>3</v>
      </c>
      <c r="AJ17" s="526">
        <v>2</v>
      </c>
      <c r="AK17" s="526">
        <v>6</v>
      </c>
      <c r="AL17" s="526">
        <v>2</v>
      </c>
      <c r="AM17" s="526">
        <v>3</v>
      </c>
      <c r="AN17" s="526">
        <v>1</v>
      </c>
      <c r="AO17" s="526">
        <v>5</v>
      </c>
      <c r="AP17" s="526">
        <v>4</v>
      </c>
      <c r="AQ17" s="526">
        <v>2</v>
      </c>
      <c r="AR17" s="526">
        <v>3</v>
      </c>
      <c r="AS17" s="526">
        <v>6</v>
      </c>
      <c r="AT17" s="526">
        <v>7</v>
      </c>
      <c r="AU17" s="526">
        <v>8</v>
      </c>
      <c r="AV17" s="526">
        <v>8</v>
      </c>
      <c r="AW17" s="526">
        <v>4</v>
      </c>
      <c r="AX17" s="526">
        <v>0</v>
      </c>
      <c r="AY17" s="526">
        <v>5</v>
      </c>
      <c r="AZ17" s="526">
        <v>3</v>
      </c>
      <c r="BA17" s="505">
        <f t="shared" ref="BA17:BA80" si="0">+SUM(Q17:AB17)</f>
        <v>92</v>
      </c>
      <c r="BB17" s="505">
        <f t="shared" ref="BB17:BB80" si="1">+AC17+AE17+AG17+AI17+AK17+AM17+AO17+AQ17+AS17+AU17+AW17+AY17</f>
        <v>52</v>
      </c>
      <c r="BC17" s="505">
        <f t="shared" ref="BC17:BC80" si="2">+AD17+AF17+AH17+AJ17+AL17+AN17+AP17+AR17+AT17+AV17+AX17+AZ17</f>
        <v>40</v>
      </c>
      <c r="BD17" s="504"/>
      <c r="BE17" s="505">
        <v>0</v>
      </c>
      <c r="BF17" s="487">
        <v>73</v>
      </c>
    </row>
    <row r="18" spans="2:58" ht="89.25" x14ac:dyDescent="0.2">
      <c r="B18" s="478">
        <v>43440.822951388887</v>
      </c>
      <c r="C18" s="479">
        <v>167</v>
      </c>
      <c r="D18" s="480" t="s">
        <v>398</v>
      </c>
      <c r="E18" s="481" t="s">
        <v>7</v>
      </c>
      <c r="F18" s="480" t="s">
        <v>2</v>
      </c>
      <c r="H18" s="481">
        <v>226</v>
      </c>
      <c r="I18" s="568" t="s">
        <v>386</v>
      </c>
      <c r="J18" s="566">
        <v>1</v>
      </c>
      <c r="K18" s="566"/>
      <c r="L18" s="566">
        <v>1</v>
      </c>
      <c r="N18" s="527" t="s">
        <v>34</v>
      </c>
      <c r="O18" s="528">
        <v>161</v>
      </c>
      <c r="P18" s="486" t="s">
        <v>95</v>
      </c>
      <c r="Q18" s="526">
        <v>3</v>
      </c>
      <c r="R18" s="526">
        <v>3</v>
      </c>
      <c r="S18" s="526"/>
      <c r="T18" s="526">
        <v>5</v>
      </c>
      <c r="U18" s="526">
        <v>6</v>
      </c>
      <c r="V18" s="526">
        <v>3</v>
      </c>
      <c r="W18" s="526">
        <v>4</v>
      </c>
      <c r="X18" s="526">
        <v>5</v>
      </c>
      <c r="Y18" s="526">
        <v>5</v>
      </c>
      <c r="Z18" s="526">
        <v>7</v>
      </c>
      <c r="AA18" s="526">
        <v>0</v>
      </c>
      <c r="AB18" s="526">
        <v>3</v>
      </c>
      <c r="AC18" s="526">
        <v>2</v>
      </c>
      <c r="AD18" s="526">
        <v>1</v>
      </c>
      <c r="AE18" s="526">
        <v>2</v>
      </c>
      <c r="AF18" s="526">
        <v>1</v>
      </c>
      <c r="AG18" s="526">
        <v>0</v>
      </c>
      <c r="AH18" s="526">
        <v>0</v>
      </c>
      <c r="AI18" s="526">
        <v>2</v>
      </c>
      <c r="AJ18" s="526">
        <v>3</v>
      </c>
      <c r="AK18" s="526">
        <v>3</v>
      </c>
      <c r="AL18" s="526">
        <v>3</v>
      </c>
      <c r="AM18" s="526">
        <v>0</v>
      </c>
      <c r="AN18" s="526">
        <v>3</v>
      </c>
      <c r="AO18" s="526">
        <v>0</v>
      </c>
      <c r="AP18" s="526">
        <v>4</v>
      </c>
      <c r="AQ18" s="526">
        <v>3</v>
      </c>
      <c r="AR18" s="526">
        <v>2</v>
      </c>
      <c r="AS18" s="526">
        <v>0</v>
      </c>
      <c r="AT18" s="526">
        <v>5</v>
      </c>
      <c r="AU18" s="526">
        <v>3</v>
      </c>
      <c r="AV18" s="526">
        <v>4</v>
      </c>
      <c r="AW18" s="526">
        <v>0</v>
      </c>
      <c r="AX18" s="526">
        <v>0</v>
      </c>
      <c r="AY18" s="526">
        <v>0</v>
      </c>
      <c r="AZ18" s="526">
        <v>3</v>
      </c>
      <c r="BA18" s="505">
        <f t="shared" si="0"/>
        <v>44</v>
      </c>
      <c r="BB18" s="505">
        <f t="shared" si="1"/>
        <v>15</v>
      </c>
      <c r="BC18" s="505">
        <f t="shared" si="2"/>
        <v>29</v>
      </c>
      <c r="BD18" s="507"/>
      <c r="BE18" s="508">
        <v>1</v>
      </c>
      <c r="BF18" s="488">
        <v>39</v>
      </c>
    </row>
    <row r="19" spans="2:58" ht="38.25" x14ac:dyDescent="0.2">
      <c r="B19" s="478">
        <v>43440.879131944443</v>
      </c>
      <c r="C19" s="479">
        <v>133</v>
      </c>
      <c r="D19" s="480" t="s">
        <v>740</v>
      </c>
      <c r="E19" s="481" t="s">
        <v>12</v>
      </c>
      <c r="F19" s="480" t="s">
        <v>1</v>
      </c>
      <c r="H19" s="481">
        <v>455</v>
      </c>
      <c r="I19" s="568" t="s">
        <v>646</v>
      </c>
      <c r="J19" s="566">
        <v>1</v>
      </c>
      <c r="K19" s="566">
        <v>1</v>
      </c>
      <c r="L19" s="566">
        <v>2</v>
      </c>
      <c r="N19" s="529" t="s">
        <v>7</v>
      </c>
      <c r="O19" s="529">
        <v>378</v>
      </c>
      <c r="P19" s="486" t="s">
        <v>14</v>
      </c>
      <c r="Q19" s="526">
        <v>6</v>
      </c>
      <c r="R19" s="526">
        <v>3</v>
      </c>
      <c r="S19" s="526">
        <v>4</v>
      </c>
      <c r="T19" s="526">
        <v>2</v>
      </c>
      <c r="U19" s="526">
        <v>3</v>
      </c>
      <c r="V19" s="526">
        <v>3</v>
      </c>
      <c r="W19" s="526">
        <v>5</v>
      </c>
      <c r="X19" s="526">
        <v>2</v>
      </c>
      <c r="Y19" s="526">
        <v>0</v>
      </c>
      <c r="Z19" s="526">
        <v>4</v>
      </c>
      <c r="AA19" s="526">
        <v>3</v>
      </c>
      <c r="AB19" s="526">
        <v>3</v>
      </c>
      <c r="AC19" s="526">
        <v>1</v>
      </c>
      <c r="AD19" s="526">
        <v>5</v>
      </c>
      <c r="AE19" s="526">
        <v>0</v>
      </c>
      <c r="AF19" s="526">
        <v>3</v>
      </c>
      <c r="AG19" s="526">
        <v>3</v>
      </c>
      <c r="AH19" s="526">
        <v>1</v>
      </c>
      <c r="AI19" s="526">
        <v>2</v>
      </c>
      <c r="AJ19" s="526">
        <v>0</v>
      </c>
      <c r="AK19" s="526">
        <v>1</v>
      </c>
      <c r="AL19" s="526">
        <v>2</v>
      </c>
      <c r="AM19" s="526">
        <v>0</v>
      </c>
      <c r="AN19" s="526">
        <v>3</v>
      </c>
      <c r="AO19" s="526">
        <v>3</v>
      </c>
      <c r="AP19" s="526">
        <v>2</v>
      </c>
      <c r="AQ19" s="526">
        <v>1</v>
      </c>
      <c r="AR19" s="526">
        <v>1</v>
      </c>
      <c r="AS19" s="526">
        <v>0</v>
      </c>
      <c r="AT19" s="526">
        <v>0</v>
      </c>
      <c r="AU19" s="526">
        <v>3</v>
      </c>
      <c r="AV19" s="526">
        <v>1</v>
      </c>
      <c r="AW19" s="526">
        <v>1</v>
      </c>
      <c r="AX19" s="526">
        <v>2</v>
      </c>
      <c r="AY19" s="526">
        <v>3</v>
      </c>
      <c r="AZ19" s="526">
        <v>0</v>
      </c>
      <c r="BA19" s="505">
        <f t="shared" si="0"/>
        <v>38</v>
      </c>
      <c r="BB19" s="505">
        <f t="shared" si="1"/>
        <v>18</v>
      </c>
      <c r="BC19" s="505">
        <f t="shared" si="2"/>
        <v>20</v>
      </c>
      <c r="BD19" s="507"/>
      <c r="BE19" s="508">
        <v>2</v>
      </c>
      <c r="BF19" s="488">
        <v>21</v>
      </c>
    </row>
    <row r="20" spans="2:58" ht="63.75" x14ac:dyDescent="0.2">
      <c r="B20" s="478">
        <v>43441.985555555555</v>
      </c>
      <c r="C20" s="479">
        <v>558</v>
      </c>
      <c r="D20" s="480" t="s">
        <v>726</v>
      </c>
      <c r="E20" s="481" t="s">
        <v>34</v>
      </c>
      <c r="F20" s="480" t="s">
        <v>560</v>
      </c>
      <c r="H20" s="481">
        <v>458</v>
      </c>
      <c r="I20" s="568" t="s">
        <v>628</v>
      </c>
      <c r="J20" s="566">
        <v>5</v>
      </c>
      <c r="K20" s="566">
        <v>3</v>
      </c>
      <c r="L20" s="566">
        <v>8</v>
      </c>
      <c r="N20" s="527" t="s">
        <v>7</v>
      </c>
      <c r="O20" s="528">
        <v>459</v>
      </c>
      <c r="P20" s="486" t="s">
        <v>412</v>
      </c>
      <c r="Q20" s="526">
        <v>3</v>
      </c>
      <c r="R20" s="526"/>
      <c r="S20" s="526">
        <v>4</v>
      </c>
      <c r="T20" s="526">
        <v>0</v>
      </c>
      <c r="U20" s="526">
        <v>3</v>
      </c>
      <c r="V20" s="526"/>
      <c r="W20" s="526">
        <v>0</v>
      </c>
      <c r="X20" s="526">
        <v>9</v>
      </c>
      <c r="Y20" s="526">
        <v>9</v>
      </c>
      <c r="Z20" s="526">
        <v>6</v>
      </c>
      <c r="AA20" s="526">
        <v>1</v>
      </c>
      <c r="AB20" s="526">
        <v>2</v>
      </c>
      <c r="AC20" s="526">
        <v>1</v>
      </c>
      <c r="AD20" s="526">
        <v>2</v>
      </c>
      <c r="AE20" s="526">
        <v>0</v>
      </c>
      <c r="AF20" s="526">
        <v>0</v>
      </c>
      <c r="AG20" s="526">
        <v>4</v>
      </c>
      <c r="AH20" s="526">
        <v>0</v>
      </c>
      <c r="AI20" s="526">
        <v>0</v>
      </c>
      <c r="AJ20" s="526">
        <v>0</v>
      </c>
      <c r="AK20" s="526">
        <v>3</v>
      </c>
      <c r="AL20" s="526">
        <v>0</v>
      </c>
      <c r="AM20" s="526"/>
      <c r="AN20" s="526"/>
      <c r="AO20" s="526">
        <v>0</v>
      </c>
      <c r="AP20" s="526">
        <v>0</v>
      </c>
      <c r="AQ20" s="526">
        <v>4</v>
      </c>
      <c r="AR20" s="526">
        <v>5</v>
      </c>
      <c r="AS20" s="526">
        <v>0</v>
      </c>
      <c r="AT20" s="526">
        <v>9</v>
      </c>
      <c r="AU20" s="526">
        <v>0</v>
      </c>
      <c r="AV20" s="526">
        <v>6</v>
      </c>
      <c r="AW20" s="526">
        <v>0</v>
      </c>
      <c r="AX20" s="526">
        <v>1</v>
      </c>
      <c r="AY20" s="526">
        <v>0</v>
      </c>
      <c r="AZ20" s="526">
        <v>2</v>
      </c>
      <c r="BA20" s="505">
        <f t="shared" si="0"/>
        <v>37</v>
      </c>
      <c r="BB20" s="505">
        <f t="shared" si="1"/>
        <v>12</v>
      </c>
      <c r="BC20" s="505">
        <f t="shared" si="2"/>
        <v>25</v>
      </c>
      <c r="BD20" s="507"/>
      <c r="BE20" s="508">
        <v>3</v>
      </c>
      <c r="BF20" s="488">
        <v>13</v>
      </c>
    </row>
    <row r="21" spans="2:58" ht="63.75" x14ac:dyDescent="0.2">
      <c r="B21" s="478">
        <v>43442.014166666668</v>
      </c>
      <c r="C21" s="479">
        <v>444</v>
      </c>
      <c r="D21" s="480" t="s">
        <v>480</v>
      </c>
      <c r="E21" s="481" t="s">
        <v>19</v>
      </c>
      <c r="F21" s="480" t="s">
        <v>2</v>
      </c>
      <c r="H21" s="481">
        <v>495</v>
      </c>
      <c r="I21" s="568" t="s">
        <v>627</v>
      </c>
      <c r="J21" s="566">
        <v>4</v>
      </c>
      <c r="K21" s="566"/>
      <c r="L21" s="566">
        <v>4</v>
      </c>
      <c r="N21" s="529" t="s">
        <v>7</v>
      </c>
      <c r="O21" s="529">
        <v>226</v>
      </c>
      <c r="P21" s="486" t="s">
        <v>155</v>
      </c>
      <c r="Q21" s="526">
        <v>3</v>
      </c>
      <c r="R21" s="526">
        <v>2</v>
      </c>
      <c r="S21" s="526">
        <v>5</v>
      </c>
      <c r="T21" s="526">
        <v>1</v>
      </c>
      <c r="U21" s="526">
        <v>4</v>
      </c>
      <c r="V21" s="526">
        <v>2</v>
      </c>
      <c r="W21" s="526">
        <v>2</v>
      </c>
      <c r="X21" s="526">
        <v>3</v>
      </c>
      <c r="Y21" s="526">
        <v>4</v>
      </c>
      <c r="Z21" s="526">
        <v>5</v>
      </c>
      <c r="AA21" s="526">
        <v>1</v>
      </c>
      <c r="AB21" s="526">
        <v>1</v>
      </c>
      <c r="AC21" s="526">
        <v>2</v>
      </c>
      <c r="AD21" s="526">
        <v>1</v>
      </c>
      <c r="AE21" s="526">
        <v>1</v>
      </c>
      <c r="AF21" s="526">
        <v>1</v>
      </c>
      <c r="AG21" s="526">
        <v>0</v>
      </c>
      <c r="AH21" s="526">
        <v>5</v>
      </c>
      <c r="AI21" s="526">
        <v>0</v>
      </c>
      <c r="AJ21" s="526">
        <v>1</v>
      </c>
      <c r="AK21" s="526">
        <v>1</v>
      </c>
      <c r="AL21" s="526">
        <v>3</v>
      </c>
      <c r="AM21" s="526">
        <v>0</v>
      </c>
      <c r="AN21" s="526">
        <v>2</v>
      </c>
      <c r="AO21" s="526">
        <v>0</v>
      </c>
      <c r="AP21" s="526">
        <v>2</v>
      </c>
      <c r="AQ21" s="526">
        <v>1</v>
      </c>
      <c r="AR21" s="526">
        <v>2</v>
      </c>
      <c r="AS21" s="526">
        <v>1</v>
      </c>
      <c r="AT21" s="526">
        <v>3</v>
      </c>
      <c r="AU21" s="526">
        <v>4</v>
      </c>
      <c r="AV21" s="526">
        <v>1</v>
      </c>
      <c r="AW21" s="526">
        <v>0</v>
      </c>
      <c r="AX21" s="526">
        <v>1</v>
      </c>
      <c r="AY21" s="526">
        <v>1</v>
      </c>
      <c r="AZ21" s="526">
        <v>0</v>
      </c>
      <c r="BA21" s="505">
        <f t="shared" si="0"/>
        <v>33</v>
      </c>
      <c r="BB21" s="505">
        <f t="shared" si="1"/>
        <v>11</v>
      </c>
      <c r="BC21" s="505">
        <f t="shared" si="2"/>
        <v>22</v>
      </c>
      <c r="BD21" s="507"/>
      <c r="BE21" s="508">
        <v>4</v>
      </c>
      <c r="BF21" s="488">
        <v>11</v>
      </c>
    </row>
    <row r="22" spans="2:58" ht="89.25" x14ac:dyDescent="0.2">
      <c r="B22" s="478">
        <v>43442.932037037041</v>
      </c>
      <c r="C22" s="479">
        <v>570</v>
      </c>
      <c r="D22" s="480" t="s">
        <v>757</v>
      </c>
      <c r="E22" s="481" t="s">
        <v>7</v>
      </c>
      <c r="F22" s="480" t="s">
        <v>2</v>
      </c>
      <c r="H22" s="481">
        <v>262</v>
      </c>
      <c r="I22" s="568" t="s">
        <v>379</v>
      </c>
      <c r="J22" s="566"/>
      <c r="K22" s="566">
        <v>3</v>
      </c>
      <c r="L22" s="566">
        <v>3</v>
      </c>
      <c r="N22" s="509" t="s">
        <v>7</v>
      </c>
      <c r="O22" s="509">
        <v>451</v>
      </c>
      <c r="P22" s="509" t="s">
        <v>257</v>
      </c>
      <c r="Q22" s="502">
        <v>3</v>
      </c>
      <c r="R22" s="502">
        <v>2</v>
      </c>
      <c r="S22" s="502">
        <v>5</v>
      </c>
      <c r="T22" s="502">
        <v>2</v>
      </c>
      <c r="U22" s="502">
        <v>2</v>
      </c>
      <c r="V22" s="502">
        <v>3</v>
      </c>
      <c r="W22" s="502">
        <v>0</v>
      </c>
      <c r="X22" s="502">
        <v>0</v>
      </c>
      <c r="Y22" s="502">
        <v>1</v>
      </c>
      <c r="Z22" s="502">
        <v>8</v>
      </c>
      <c r="AA22" s="502">
        <v>3</v>
      </c>
      <c r="AB22" s="502">
        <v>2</v>
      </c>
      <c r="AC22" s="502">
        <v>3</v>
      </c>
      <c r="AD22" s="502">
        <v>0</v>
      </c>
      <c r="AE22" s="502">
        <v>2</v>
      </c>
      <c r="AF22" s="502">
        <v>0</v>
      </c>
      <c r="AG22" s="502">
        <v>5</v>
      </c>
      <c r="AH22" s="502">
        <v>0</v>
      </c>
      <c r="AI22" s="502">
        <v>2</v>
      </c>
      <c r="AJ22" s="502">
        <v>0</v>
      </c>
      <c r="AK22" s="502">
        <v>2</v>
      </c>
      <c r="AL22" s="502">
        <v>0</v>
      </c>
      <c r="AM22" s="502">
        <v>3</v>
      </c>
      <c r="AN22" s="502">
        <v>0</v>
      </c>
      <c r="AO22" s="502">
        <v>0</v>
      </c>
      <c r="AP22" s="502">
        <v>0</v>
      </c>
      <c r="AQ22" s="502">
        <v>0</v>
      </c>
      <c r="AR22" s="502">
        <v>0</v>
      </c>
      <c r="AS22" s="502">
        <v>1</v>
      </c>
      <c r="AT22" s="502">
        <v>0</v>
      </c>
      <c r="AU22" s="502">
        <v>8</v>
      </c>
      <c r="AV22" s="502">
        <v>0</v>
      </c>
      <c r="AW22" s="502">
        <v>2</v>
      </c>
      <c r="AX22" s="502">
        <v>1</v>
      </c>
      <c r="AY22" s="502">
        <v>2</v>
      </c>
      <c r="AZ22" s="502">
        <v>0</v>
      </c>
      <c r="BA22" s="503">
        <f t="shared" si="0"/>
        <v>31</v>
      </c>
      <c r="BB22" s="503">
        <f t="shared" si="1"/>
        <v>30</v>
      </c>
      <c r="BC22" s="503">
        <f t="shared" si="2"/>
        <v>1</v>
      </c>
      <c r="BD22" s="507"/>
      <c r="BE22" s="508">
        <v>5</v>
      </c>
      <c r="BF22" s="488">
        <v>7</v>
      </c>
    </row>
    <row r="23" spans="2:58" ht="51" x14ac:dyDescent="0.2">
      <c r="B23" s="478">
        <v>43443.043935185182</v>
      </c>
      <c r="C23" s="479">
        <v>468</v>
      </c>
      <c r="D23" s="480" t="s">
        <v>454</v>
      </c>
      <c r="E23" s="481" t="s">
        <v>7</v>
      </c>
      <c r="F23" s="480" t="s">
        <v>1</v>
      </c>
      <c r="H23" s="481">
        <v>516</v>
      </c>
      <c r="I23" s="568" t="s">
        <v>703</v>
      </c>
      <c r="J23" s="566"/>
      <c r="K23" s="566">
        <v>1</v>
      </c>
      <c r="L23" s="566">
        <v>1</v>
      </c>
      <c r="N23" s="499" t="s">
        <v>7</v>
      </c>
      <c r="O23" s="500">
        <v>157</v>
      </c>
      <c r="P23" s="501" t="s">
        <v>138</v>
      </c>
      <c r="Q23" s="502">
        <v>1</v>
      </c>
      <c r="R23" s="502">
        <v>2</v>
      </c>
      <c r="S23" s="502">
        <v>6</v>
      </c>
      <c r="T23" s="502">
        <v>2</v>
      </c>
      <c r="U23" s="502">
        <v>3</v>
      </c>
      <c r="V23" s="502">
        <v>4</v>
      </c>
      <c r="W23" s="502">
        <v>1</v>
      </c>
      <c r="X23" s="502">
        <v>3</v>
      </c>
      <c r="Y23" s="502">
        <v>2</v>
      </c>
      <c r="Z23" s="502">
        <v>3</v>
      </c>
      <c r="AA23" s="502">
        <v>1</v>
      </c>
      <c r="AB23" s="502">
        <v>2</v>
      </c>
      <c r="AC23" s="502">
        <v>0</v>
      </c>
      <c r="AD23" s="502">
        <v>1</v>
      </c>
      <c r="AE23" s="502">
        <v>0</v>
      </c>
      <c r="AF23" s="502">
        <v>2</v>
      </c>
      <c r="AG23" s="502">
        <v>0</v>
      </c>
      <c r="AH23" s="502">
        <v>6</v>
      </c>
      <c r="AI23" s="502">
        <v>0</v>
      </c>
      <c r="AJ23" s="502">
        <v>2</v>
      </c>
      <c r="AK23" s="502">
        <v>0</v>
      </c>
      <c r="AL23" s="502">
        <v>3</v>
      </c>
      <c r="AM23" s="502">
        <v>0</v>
      </c>
      <c r="AN23" s="502">
        <v>4</v>
      </c>
      <c r="AO23" s="502">
        <v>0</v>
      </c>
      <c r="AP23" s="502">
        <v>1</v>
      </c>
      <c r="AQ23" s="502">
        <v>0</v>
      </c>
      <c r="AR23" s="502">
        <v>3</v>
      </c>
      <c r="AS23" s="502">
        <v>0</v>
      </c>
      <c r="AT23" s="502">
        <v>2</v>
      </c>
      <c r="AU23" s="502">
        <v>0</v>
      </c>
      <c r="AV23" s="502">
        <v>3</v>
      </c>
      <c r="AW23" s="502">
        <v>0</v>
      </c>
      <c r="AX23" s="502">
        <v>1</v>
      </c>
      <c r="AY23" s="502">
        <v>0</v>
      </c>
      <c r="AZ23" s="502">
        <v>2</v>
      </c>
      <c r="BA23" s="503">
        <f t="shared" si="0"/>
        <v>30</v>
      </c>
      <c r="BB23" s="503">
        <f t="shared" si="1"/>
        <v>0</v>
      </c>
      <c r="BC23" s="503">
        <f t="shared" si="2"/>
        <v>30</v>
      </c>
      <c r="BD23" s="507"/>
      <c r="BE23" s="508">
        <v>6</v>
      </c>
      <c r="BF23" s="488">
        <v>9</v>
      </c>
    </row>
    <row r="24" spans="2:58" ht="51" x14ac:dyDescent="0.2">
      <c r="B24" s="478">
        <v>43443.07508101852</v>
      </c>
      <c r="C24" s="479">
        <v>468</v>
      </c>
      <c r="D24" s="480" t="s">
        <v>454</v>
      </c>
      <c r="E24" s="481" t="s">
        <v>7</v>
      </c>
      <c r="F24" s="480" t="s">
        <v>1</v>
      </c>
      <c r="H24" s="481">
        <v>459</v>
      </c>
      <c r="I24" s="568" t="s">
        <v>696</v>
      </c>
      <c r="J24" s="566"/>
      <c r="K24" s="566">
        <v>2</v>
      </c>
      <c r="L24" s="566">
        <v>2</v>
      </c>
      <c r="N24" s="509" t="s">
        <v>343</v>
      </c>
      <c r="O24" s="509">
        <v>495</v>
      </c>
      <c r="P24" s="501" t="s">
        <v>517</v>
      </c>
      <c r="Q24" s="502">
        <v>0</v>
      </c>
      <c r="R24" s="510"/>
      <c r="S24" s="502"/>
      <c r="T24" s="502">
        <v>0</v>
      </c>
      <c r="U24" s="502">
        <v>6</v>
      </c>
      <c r="V24" s="502">
        <v>1</v>
      </c>
      <c r="W24" s="502">
        <v>5</v>
      </c>
      <c r="X24" s="502">
        <v>3</v>
      </c>
      <c r="Y24" s="502">
        <v>2</v>
      </c>
      <c r="Z24" s="502">
        <v>6</v>
      </c>
      <c r="AA24" s="502">
        <v>3</v>
      </c>
      <c r="AB24" s="502">
        <v>4</v>
      </c>
      <c r="AC24" s="502">
        <v>0</v>
      </c>
      <c r="AD24" s="502">
        <v>0</v>
      </c>
      <c r="AE24" s="502">
        <v>0</v>
      </c>
      <c r="AF24" s="502">
        <v>0</v>
      </c>
      <c r="AG24" s="502">
        <v>0</v>
      </c>
      <c r="AH24" s="502">
        <v>0</v>
      </c>
      <c r="AI24" s="502">
        <v>0</v>
      </c>
      <c r="AJ24" s="502">
        <v>0</v>
      </c>
      <c r="AK24" s="502">
        <v>4</v>
      </c>
      <c r="AL24" s="502">
        <v>2</v>
      </c>
      <c r="AM24" s="502">
        <v>1</v>
      </c>
      <c r="AN24" s="502">
        <v>0</v>
      </c>
      <c r="AO24" s="502">
        <v>5</v>
      </c>
      <c r="AP24" s="502">
        <v>0</v>
      </c>
      <c r="AQ24" s="502">
        <v>2</v>
      </c>
      <c r="AR24" s="502">
        <v>1</v>
      </c>
      <c r="AS24" s="502">
        <v>0</v>
      </c>
      <c r="AT24" s="502">
        <v>2</v>
      </c>
      <c r="AU24" s="502">
        <v>3</v>
      </c>
      <c r="AV24" s="502">
        <v>3</v>
      </c>
      <c r="AW24" s="502">
        <v>2</v>
      </c>
      <c r="AX24" s="502">
        <v>1</v>
      </c>
      <c r="AY24" s="502">
        <v>4</v>
      </c>
      <c r="AZ24" s="502">
        <v>0</v>
      </c>
      <c r="BA24" s="503">
        <f t="shared" si="0"/>
        <v>30</v>
      </c>
      <c r="BB24" s="503">
        <f t="shared" si="1"/>
        <v>21</v>
      </c>
      <c r="BC24" s="503">
        <f t="shared" si="2"/>
        <v>9</v>
      </c>
      <c r="BD24" s="507"/>
      <c r="BE24" s="508">
        <v>10</v>
      </c>
      <c r="BF24" s="488">
        <v>6</v>
      </c>
    </row>
    <row r="25" spans="2:58" ht="76.5" x14ac:dyDescent="0.2">
      <c r="B25" s="478">
        <v>43443.924710648149</v>
      </c>
      <c r="C25" s="479">
        <v>563</v>
      </c>
      <c r="D25" s="480" t="s">
        <v>761</v>
      </c>
      <c r="E25" s="481" t="s">
        <v>7</v>
      </c>
      <c r="F25" s="480" t="s">
        <v>1</v>
      </c>
      <c r="H25" s="481">
        <v>120</v>
      </c>
      <c r="I25" s="568" t="s">
        <v>396</v>
      </c>
      <c r="J25" s="566"/>
      <c r="K25" s="566">
        <v>2</v>
      </c>
      <c r="L25" s="566">
        <v>2</v>
      </c>
      <c r="N25" s="499" t="s">
        <v>7</v>
      </c>
      <c r="O25" s="500">
        <v>172</v>
      </c>
      <c r="P25" s="501" t="s">
        <v>22</v>
      </c>
      <c r="Q25" s="502">
        <v>2</v>
      </c>
      <c r="R25" s="502">
        <v>3</v>
      </c>
      <c r="S25" s="502">
        <v>1</v>
      </c>
      <c r="T25" s="502">
        <v>4</v>
      </c>
      <c r="U25" s="502">
        <v>0</v>
      </c>
      <c r="V25" s="502">
        <v>3</v>
      </c>
      <c r="W25" s="502">
        <v>6</v>
      </c>
      <c r="X25" s="502">
        <v>7</v>
      </c>
      <c r="Y25" s="502">
        <v>1</v>
      </c>
      <c r="Z25" s="502">
        <v>1</v>
      </c>
      <c r="AA25" s="502">
        <v>0</v>
      </c>
      <c r="AB25" s="502">
        <v>0</v>
      </c>
      <c r="AC25" s="502">
        <v>2</v>
      </c>
      <c r="AD25" s="502">
        <v>0</v>
      </c>
      <c r="AE25" s="502">
        <v>3</v>
      </c>
      <c r="AF25" s="502">
        <v>0</v>
      </c>
      <c r="AG25" s="502">
        <v>1</v>
      </c>
      <c r="AH25" s="502">
        <v>0</v>
      </c>
      <c r="AI25" s="502">
        <v>3</v>
      </c>
      <c r="AJ25" s="502">
        <v>1</v>
      </c>
      <c r="AK25" s="502"/>
      <c r="AL25" s="502"/>
      <c r="AM25" s="502">
        <v>2</v>
      </c>
      <c r="AN25" s="502">
        <v>1</v>
      </c>
      <c r="AO25" s="502">
        <v>3</v>
      </c>
      <c r="AP25" s="502">
        <v>3</v>
      </c>
      <c r="AQ25" s="502">
        <v>5</v>
      </c>
      <c r="AR25" s="502">
        <v>2</v>
      </c>
      <c r="AS25" s="502">
        <v>0</v>
      </c>
      <c r="AT25" s="502">
        <v>1</v>
      </c>
      <c r="AU25" s="502">
        <v>0</v>
      </c>
      <c r="AV25" s="502">
        <v>1</v>
      </c>
      <c r="AW25" s="502">
        <v>0</v>
      </c>
      <c r="AX25" s="502">
        <v>0</v>
      </c>
      <c r="AY25" s="502">
        <v>0</v>
      </c>
      <c r="AZ25" s="502">
        <v>0</v>
      </c>
      <c r="BA25" s="503">
        <f t="shared" si="0"/>
        <v>28</v>
      </c>
      <c r="BB25" s="503">
        <f t="shared" si="1"/>
        <v>19</v>
      </c>
      <c r="BC25" s="503">
        <f t="shared" si="2"/>
        <v>9</v>
      </c>
      <c r="BD25" s="507"/>
      <c r="BE25" s="508">
        <v>7</v>
      </c>
      <c r="BF25" s="488">
        <v>6</v>
      </c>
    </row>
    <row r="26" spans="2:58" ht="38.25" x14ac:dyDescent="0.2">
      <c r="B26" s="478">
        <v>43444.554074074076</v>
      </c>
      <c r="C26" s="479">
        <v>160</v>
      </c>
      <c r="D26" s="480" t="s">
        <v>461</v>
      </c>
      <c r="E26" s="481" t="s">
        <v>7</v>
      </c>
      <c r="F26" s="480" t="s">
        <v>1</v>
      </c>
      <c r="H26" s="481">
        <v>98</v>
      </c>
      <c r="I26" s="568" t="s">
        <v>693</v>
      </c>
      <c r="J26" s="566"/>
      <c r="K26" s="566">
        <v>3</v>
      </c>
      <c r="L26" s="566">
        <v>3</v>
      </c>
      <c r="N26" s="509" t="s">
        <v>7</v>
      </c>
      <c r="O26" s="509">
        <v>468</v>
      </c>
      <c r="P26" s="501" t="s">
        <v>413</v>
      </c>
      <c r="Q26" s="502">
        <v>2</v>
      </c>
      <c r="R26" s="502">
        <v>2</v>
      </c>
      <c r="S26" s="502">
        <v>5</v>
      </c>
      <c r="T26" s="502">
        <v>2</v>
      </c>
      <c r="U26" s="502">
        <v>3</v>
      </c>
      <c r="V26" s="502">
        <v>3</v>
      </c>
      <c r="W26" s="502">
        <v>0</v>
      </c>
      <c r="X26" s="502">
        <v>1</v>
      </c>
      <c r="Y26" s="502">
        <v>0</v>
      </c>
      <c r="Z26" s="502">
        <v>3</v>
      </c>
      <c r="AA26" s="502">
        <v>1</v>
      </c>
      <c r="AB26" s="502">
        <v>2</v>
      </c>
      <c r="AC26" s="502">
        <v>0</v>
      </c>
      <c r="AD26" s="502">
        <v>2</v>
      </c>
      <c r="AE26" s="502">
        <v>1</v>
      </c>
      <c r="AF26" s="502">
        <v>1</v>
      </c>
      <c r="AG26" s="502">
        <v>1</v>
      </c>
      <c r="AH26" s="502">
        <v>4</v>
      </c>
      <c r="AI26" s="502">
        <v>1</v>
      </c>
      <c r="AJ26" s="502">
        <v>1</v>
      </c>
      <c r="AK26" s="502">
        <v>2</v>
      </c>
      <c r="AL26" s="502">
        <v>1</v>
      </c>
      <c r="AM26" s="502">
        <v>0</v>
      </c>
      <c r="AN26" s="502">
        <v>3</v>
      </c>
      <c r="AO26" s="502">
        <v>0</v>
      </c>
      <c r="AP26" s="502">
        <v>0</v>
      </c>
      <c r="AQ26" s="502">
        <v>0</v>
      </c>
      <c r="AR26" s="502">
        <v>1</v>
      </c>
      <c r="AS26" s="502">
        <v>0</v>
      </c>
      <c r="AT26" s="502">
        <v>0</v>
      </c>
      <c r="AU26" s="502">
        <v>3</v>
      </c>
      <c r="AV26" s="502">
        <v>0</v>
      </c>
      <c r="AW26" s="502">
        <v>1</v>
      </c>
      <c r="AX26" s="502">
        <v>0</v>
      </c>
      <c r="AY26" s="502">
        <v>0</v>
      </c>
      <c r="AZ26" s="502">
        <v>2</v>
      </c>
      <c r="BA26" s="503">
        <f t="shared" si="0"/>
        <v>24</v>
      </c>
      <c r="BB26" s="503">
        <f t="shared" si="1"/>
        <v>9</v>
      </c>
      <c r="BC26" s="503">
        <f t="shared" si="2"/>
        <v>15</v>
      </c>
      <c r="BD26" s="507"/>
      <c r="BE26" s="508">
        <v>15</v>
      </c>
      <c r="BF26" s="488">
        <v>5</v>
      </c>
    </row>
    <row r="27" spans="2:58" ht="76.5" x14ac:dyDescent="0.2">
      <c r="B27" s="478">
        <v>43444.743518518517</v>
      </c>
      <c r="C27" s="479">
        <v>561</v>
      </c>
      <c r="D27" s="480" t="s">
        <v>694</v>
      </c>
      <c r="E27" s="481" t="s">
        <v>7</v>
      </c>
      <c r="F27" s="480" t="s">
        <v>2</v>
      </c>
      <c r="H27" s="481">
        <v>297</v>
      </c>
      <c r="I27" s="568" t="s">
        <v>657</v>
      </c>
      <c r="J27" s="566">
        <v>2</v>
      </c>
      <c r="K27" s="566"/>
      <c r="L27" s="566">
        <v>2</v>
      </c>
      <c r="N27" s="509" t="s">
        <v>183</v>
      </c>
      <c r="O27" s="509">
        <v>455</v>
      </c>
      <c r="P27" s="501" t="s">
        <v>428</v>
      </c>
      <c r="Q27" s="502">
        <v>1</v>
      </c>
      <c r="R27" s="502"/>
      <c r="S27" s="502">
        <v>2</v>
      </c>
      <c r="T27" s="502">
        <v>1</v>
      </c>
      <c r="U27" s="502">
        <v>6</v>
      </c>
      <c r="V27" s="502">
        <v>3</v>
      </c>
      <c r="W27" s="502">
        <v>1</v>
      </c>
      <c r="X27" s="502">
        <v>2</v>
      </c>
      <c r="Y27" s="502">
        <v>2</v>
      </c>
      <c r="Z27" s="502">
        <v>3</v>
      </c>
      <c r="AA27" s="502">
        <v>1</v>
      </c>
      <c r="AB27" s="502">
        <v>2</v>
      </c>
      <c r="AC27" s="502">
        <v>1</v>
      </c>
      <c r="AD27" s="502">
        <v>0</v>
      </c>
      <c r="AE27" s="502">
        <v>0</v>
      </c>
      <c r="AF27" s="502">
        <v>0</v>
      </c>
      <c r="AG27" s="502">
        <v>1</v>
      </c>
      <c r="AH27" s="502">
        <v>1</v>
      </c>
      <c r="AI27" s="502">
        <v>0</v>
      </c>
      <c r="AJ27" s="502">
        <v>1</v>
      </c>
      <c r="AK27" s="502">
        <v>2</v>
      </c>
      <c r="AL27" s="502">
        <v>4</v>
      </c>
      <c r="AM27" s="502">
        <v>2</v>
      </c>
      <c r="AN27" s="502">
        <v>1</v>
      </c>
      <c r="AO27" s="502">
        <v>1</v>
      </c>
      <c r="AP27" s="502">
        <v>0</v>
      </c>
      <c r="AQ27" s="502">
        <v>0</v>
      </c>
      <c r="AR27" s="502">
        <v>2</v>
      </c>
      <c r="AS27" s="502">
        <v>2</v>
      </c>
      <c r="AT27" s="502">
        <v>0</v>
      </c>
      <c r="AU27" s="502">
        <v>3</v>
      </c>
      <c r="AV27" s="502">
        <v>0</v>
      </c>
      <c r="AW27" s="502">
        <v>0</v>
      </c>
      <c r="AX27" s="502">
        <v>1</v>
      </c>
      <c r="AY27" s="502">
        <v>1</v>
      </c>
      <c r="AZ27" s="502">
        <v>1</v>
      </c>
      <c r="BA27" s="503">
        <f t="shared" si="0"/>
        <v>24</v>
      </c>
      <c r="BB27" s="503">
        <f t="shared" si="1"/>
        <v>13</v>
      </c>
      <c r="BC27" s="503">
        <f t="shared" si="2"/>
        <v>11</v>
      </c>
      <c r="BD27" s="507"/>
      <c r="BE27" s="508">
        <v>12</v>
      </c>
      <c r="BF27" s="488">
        <v>4</v>
      </c>
    </row>
    <row r="28" spans="2:58" ht="51" x14ac:dyDescent="0.2">
      <c r="B28" s="478">
        <v>43444.785208333335</v>
      </c>
      <c r="C28" s="479">
        <v>566</v>
      </c>
      <c r="D28" s="480" t="s">
        <v>755</v>
      </c>
      <c r="E28" s="481" t="s">
        <v>7</v>
      </c>
      <c r="F28" s="480" t="s">
        <v>2</v>
      </c>
      <c r="H28" s="481">
        <v>561</v>
      </c>
      <c r="I28" s="568" t="s">
        <v>694</v>
      </c>
      <c r="J28" s="566">
        <v>4</v>
      </c>
      <c r="K28" s="566">
        <v>1</v>
      </c>
      <c r="L28" s="566">
        <v>5</v>
      </c>
      <c r="N28" s="509" t="s">
        <v>7</v>
      </c>
      <c r="O28" s="509">
        <v>262</v>
      </c>
      <c r="P28" s="501" t="s">
        <v>157</v>
      </c>
      <c r="Q28" s="502">
        <v>4</v>
      </c>
      <c r="R28" s="502">
        <v>1</v>
      </c>
      <c r="S28" s="502">
        <v>1</v>
      </c>
      <c r="T28" s="502">
        <v>2</v>
      </c>
      <c r="U28" s="502">
        <v>2</v>
      </c>
      <c r="V28" s="502"/>
      <c r="W28" s="502">
        <v>4</v>
      </c>
      <c r="X28" s="502">
        <v>1</v>
      </c>
      <c r="Y28" s="502">
        <v>2</v>
      </c>
      <c r="Z28" s="502">
        <v>1</v>
      </c>
      <c r="AA28" s="502">
        <v>3</v>
      </c>
      <c r="AB28" s="502">
        <v>3</v>
      </c>
      <c r="AC28" s="502">
        <v>0</v>
      </c>
      <c r="AD28" s="502">
        <v>4</v>
      </c>
      <c r="AE28" s="502">
        <v>0</v>
      </c>
      <c r="AF28" s="502">
        <v>1</v>
      </c>
      <c r="AG28" s="502">
        <v>0</v>
      </c>
      <c r="AH28" s="502">
        <v>1</v>
      </c>
      <c r="AI28" s="502">
        <v>0</v>
      </c>
      <c r="AJ28" s="502">
        <v>2</v>
      </c>
      <c r="AK28" s="502">
        <v>0</v>
      </c>
      <c r="AL28" s="502">
        <v>2</v>
      </c>
      <c r="AM28" s="502"/>
      <c r="AN28" s="502"/>
      <c r="AO28" s="502">
        <v>0</v>
      </c>
      <c r="AP28" s="502">
        <v>4</v>
      </c>
      <c r="AQ28" s="502">
        <v>0</v>
      </c>
      <c r="AR28" s="502">
        <v>1</v>
      </c>
      <c r="AS28" s="502">
        <v>0</v>
      </c>
      <c r="AT28" s="502">
        <v>2</v>
      </c>
      <c r="AU28" s="502">
        <v>0</v>
      </c>
      <c r="AV28" s="502">
        <v>1</v>
      </c>
      <c r="AW28" s="502">
        <v>0</v>
      </c>
      <c r="AX28" s="502">
        <v>3</v>
      </c>
      <c r="AY28" s="502">
        <v>0</v>
      </c>
      <c r="AZ28" s="502">
        <v>3</v>
      </c>
      <c r="BA28" s="503">
        <f t="shared" si="0"/>
        <v>24</v>
      </c>
      <c r="BB28" s="503">
        <f t="shared" si="1"/>
        <v>0</v>
      </c>
      <c r="BC28" s="503">
        <f t="shared" si="2"/>
        <v>24</v>
      </c>
      <c r="BD28" s="507"/>
      <c r="BE28" s="508">
        <v>8</v>
      </c>
      <c r="BF28" s="488">
        <v>7</v>
      </c>
    </row>
    <row r="29" spans="2:58" ht="63.75" x14ac:dyDescent="0.2">
      <c r="B29" s="478">
        <v>43444.841423611113</v>
      </c>
      <c r="C29" s="479">
        <v>566</v>
      </c>
      <c r="D29" s="480" t="s">
        <v>755</v>
      </c>
      <c r="E29" s="481" t="s">
        <v>7</v>
      </c>
      <c r="F29" s="480" t="s">
        <v>2</v>
      </c>
      <c r="H29" s="481">
        <v>451</v>
      </c>
      <c r="I29" s="568" t="s">
        <v>377</v>
      </c>
      <c r="J29" s="566">
        <v>2</v>
      </c>
      <c r="K29" s="566"/>
      <c r="L29" s="566">
        <v>2</v>
      </c>
      <c r="N29" s="509" t="s">
        <v>136</v>
      </c>
      <c r="O29" s="509">
        <v>382</v>
      </c>
      <c r="P29" s="501" t="s">
        <v>137</v>
      </c>
      <c r="Q29" s="502">
        <v>4</v>
      </c>
      <c r="R29" s="502">
        <v>2</v>
      </c>
      <c r="S29" s="502">
        <v>4</v>
      </c>
      <c r="T29" s="502">
        <v>0</v>
      </c>
      <c r="U29" s="502">
        <v>1</v>
      </c>
      <c r="V29" s="502">
        <v>1</v>
      </c>
      <c r="W29" s="502">
        <v>4</v>
      </c>
      <c r="X29" s="502">
        <v>2</v>
      </c>
      <c r="Y29" s="502">
        <v>3</v>
      </c>
      <c r="Z29" s="502">
        <v>2</v>
      </c>
      <c r="AA29" s="502">
        <v>0</v>
      </c>
      <c r="AB29" s="502">
        <v>0</v>
      </c>
      <c r="AC29" s="502">
        <v>4</v>
      </c>
      <c r="AD29" s="502">
        <v>0</v>
      </c>
      <c r="AE29" s="502">
        <v>2</v>
      </c>
      <c r="AF29" s="502">
        <v>0</v>
      </c>
      <c r="AG29" s="502">
        <v>4</v>
      </c>
      <c r="AH29" s="502">
        <v>0</v>
      </c>
      <c r="AI29" s="502">
        <v>0</v>
      </c>
      <c r="AJ29" s="502">
        <v>0</v>
      </c>
      <c r="AK29" s="502">
        <v>0</v>
      </c>
      <c r="AL29" s="502">
        <v>1</v>
      </c>
      <c r="AM29" s="502">
        <v>0</v>
      </c>
      <c r="AN29" s="502">
        <v>1</v>
      </c>
      <c r="AO29" s="502">
        <v>3</v>
      </c>
      <c r="AP29" s="502">
        <v>1</v>
      </c>
      <c r="AQ29" s="502">
        <v>2</v>
      </c>
      <c r="AR29" s="502">
        <v>0</v>
      </c>
      <c r="AS29" s="502">
        <v>3</v>
      </c>
      <c r="AT29" s="502">
        <v>0</v>
      </c>
      <c r="AU29" s="502">
        <v>1</v>
      </c>
      <c r="AV29" s="502">
        <v>1</v>
      </c>
      <c r="AW29" s="502">
        <v>0</v>
      </c>
      <c r="AX29" s="502">
        <v>0</v>
      </c>
      <c r="AY29" s="502">
        <v>0</v>
      </c>
      <c r="AZ29" s="502">
        <v>0</v>
      </c>
      <c r="BA29" s="503">
        <f t="shared" si="0"/>
        <v>23</v>
      </c>
      <c r="BB29" s="503">
        <f t="shared" si="1"/>
        <v>19</v>
      </c>
      <c r="BC29" s="503">
        <f t="shared" si="2"/>
        <v>4</v>
      </c>
      <c r="BD29" s="507"/>
      <c r="BE29" s="508">
        <v>17</v>
      </c>
      <c r="BF29" s="488">
        <v>3</v>
      </c>
    </row>
    <row r="30" spans="2:58" ht="38.25" x14ac:dyDescent="0.2">
      <c r="B30" s="478">
        <v>43444.880949074075</v>
      </c>
      <c r="C30" s="479">
        <v>378</v>
      </c>
      <c r="D30" s="480" t="s">
        <v>638</v>
      </c>
      <c r="E30" s="481" t="s">
        <v>7</v>
      </c>
      <c r="F30" s="480" t="s">
        <v>2</v>
      </c>
      <c r="H30" s="481">
        <v>184</v>
      </c>
      <c r="I30" s="568" t="s">
        <v>699</v>
      </c>
      <c r="J30" s="566"/>
      <c r="K30" s="566">
        <v>1</v>
      </c>
      <c r="L30" s="566">
        <v>1</v>
      </c>
      <c r="N30" s="499" t="s">
        <v>7</v>
      </c>
      <c r="O30" s="500">
        <v>160</v>
      </c>
      <c r="P30" s="501" t="s">
        <v>112</v>
      </c>
      <c r="Q30" s="502">
        <v>1</v>
      </c>
      <c r="R30" s="502">
        <v>3</v>
      </c>
      <c r="S30" s="502"/>
      <c r="T30" s="502">
        <v>7</v>
      </c>
      <c r="U30" s="502">
        <v>1</v>
      </c>
      <c r="V30" s="502">
        <v>2</v>
      </c>
      <c r="W30" s="502">
        <v>1</v>
      </c>
      <c r="X30" s="502">
        <v>2</v>
      </c>
      <c r="Y30" s="502">
        <v>4</v>
      </c>
      <c r="Z30" s="502">
        <v>0</v>
      </c>
      <c r="AA30" s="502">
        <v>0</v>
      </c>
      <c r="AB30" s="502">
        <v>2</v>
      </c>
      <c r="AC30" s="502">
        <v>0</v>
      </c>
      <c r="AD30" s="502">
        <v>1</v>
      </c>
      <c r="AE30" s="502">
        <v>1</v>
      </c>
      <c r="AF30" s="502">
        <v>2</v>
      </c>
      <c r="AG30" s="502">
        <v>0</v>
      </c>
      <c r="AH30" s="502">
        <v>0</v>
      </c>
      <c r="AI30" s="502">
        <v>1</v>
      </c>
      <c r="AJ30" s="502">
        <v>6</v>
      </c>
      <c r="AK30" s="502">
        <v>0</v>
      </c>
      <c r="AL30" s="502">
        <v>1</v>
      </c>
      <c r="AM30" s="502">
        <v>0</v>
      </c>
      <c r="AN30" s="502">
        <v>2</v>
      </c>
      <c r="AO30" s="502">
        <v>0</v>
      </c>
      <c r="AP30" s="502">
        <v>1</v>
      </c>
      <c r="AQ30" s="502">
        <v>1</v>
      </c>
      <c r="AR30" s="502">
        <v>1</v>
      </c>
      <c r="AS30" s="502">
        <v>1</v>
      </c>
      <c r="AT30" s="502">
        <v>3</v>
      </c>
      <c r="AU30" s="502">
        <v>0</v>
      </c>
      <c r="AV30" s="502">
        <v>0</v>
      </c>
      <c r="AW30" s="502">
        <v>0</v>
      </c>
      <c r="AX30" s="502">
        <v>0</v>
      </c>
      <c r="AY30" s="502">
        <v>0</v>
      </c>
      <c r="AZ30" s="502">
        <v>2</v>
      </c>
      <c r="BA30" s="503">
        <f t="shared" si="0"/>
        <v>23</v>
      </c>
      <c r="BB30" s="503">
        <f t="shared" si="1"/>
        <v>4</v>
      </c>
      <c r="BC30" s="503">
        <f t="shared" si="2"/>
        <v>19</v>
      </c>
      <c r="BD30" s="507"/>
      <c r="BE30" s="508">
        <v>13</v>
      </c>
      <c r="BF30" s="488">
        <v>3</v>
      </c>
    </row>
    <row r="31" spans="2:58" ht="51" x14ac:dyDescent="0.2">
      <c r="B31" s="478">
        <v>43444.936701388891</v>
      </c>
      <c r="C31" s="479">
        <v>521</v>
      </c>
      <c r="D31" s="480" t="s">
        <v>743</v>
      </c>
      <c r="E31" s="481" t="s">
        <v>56</v>
      </c>
      <c r="F31" s="480" t="s">
        <v>1</v>
      </c>
      <c r="H31" s="481">
        <v>562</v>
      </c>
      <c r="I31" s="568" t="s">
        <v>707</v>
      </c>
      <c r="J31" s="566">
        <v>1</v>
      </c>
      <c r="K31" s="566"/>
      <c r="L31" s="566">
        <v>1</v>
      </c>
      <c r="N31" s="499" t="s">
        <v>7</v>
      </c>
      <c r="O31" s="500">
        <v>167</v>
      </c>
      <c r="P31" s="501" t="s">
        <v>98</v>
      </c>
      <c r="Q31" s="502">
        <v>0</v>
      </c>
      <c r="R31" s="502">
        <v>2</v>
      </c>
      <c r="S31" s="502"/>
      <c r="T31" s="502">
        <v>3</v>
      </c>
      <c r="U31" s="502">
        <v>3</v>
      </c>
      <c r="V31" s="502">
        <v>2</v>
      </c>
      <c r="W31" s="502">
        <v>2</v>
      </c>
      <c r="X31" s="502">
        <v>3</v>
      </c>
      <c r="Y31" s="502">
        <v>0</v>
      </c>
      <c r="Z31" s="502">
        <v>0</v>
      </c>
      <c r="AA31" s="502">
        <v>0</v>
      </c>
      <c r="AB31" s="502">
        <v>7</v>
      </c>
      <c r="AC31" s="502">
        <v>0</v>
      </c>
      <c r="AD31" s="502">
        <v>0</v>
      </c>
      <c r="AE31" s="502">
        <v>0</v>
      </c>
      <c r="AF31" s="502">
        <v>2</v>
      </c>
      <c r="AG31" s="502">
        <v>0</v>
      </c>
      <c r="AH31" s="502">
        <v>0</v>
      </c>
      <c r="AI31" s="502">
        <v>2</v>
      </c>
      <c r="AJ31" s="502">
        <v>1</v>
      </c>
      <c r="AK31" s="502">
        <v>3</v>
      </c>
      <c r="AL31" s="502">
        <v>0</v>
      </c>
      <c r="AM31" s="502">
        <v>2</v>
      </c>
      <c r="AN31" s="502">
        <v>0</v>
      </c>
      <c r="AO31" s="502">
        <v>1</v>
      </c>
      <c r="AP31" s="502">
        <v>1</v>
      </c>
      <c r="AQ31" s="502">
        <v>3</v>
      </c>
      <c r="AR31" s="502">
        <v>0</v>
      </c>
      <c r="AS31" s="502">
        <v>0</v>
      </c>
      <c r="AT31" s="502">
        <v>0</v>
      </c>
      <c r="AU31" s="502">
        <v>0</v>
      </c>
      <c r="AV31" s="502">
        <v>0</v>
      </c>
      <c r="AW31" s="502">
        <v>0</v>
      </c>
      <c r="AX31" s="502">
        <v>0</v>
      </c>
      <c r="AY31" s="502">
        <v>7</v>
      </c>
      <c r="AZ31" s="502">
        <v>0</v>
      </c>
      <c r="BA31" s="503">
        <f t="shared" si="0"/>
        <v>22</v>
      </c>
      <c r="BB31" s="503">
        <f t="shared" si="1"/>
        <v>18</v>
      </c>
      <c r="BC31" s="503">
        <f t="shared" si="2"/>
        <v>4</v>
      </c>
      <c r="BD31" s="507"/>
      <c r="BE31" s="508">
        <v>16</v>
      </c>
      <c r="BF31" s="488">
        <v>4</v>
      </c>
    </row>
    <row r="32" spans="2:58" ht="51" x14ac:dyDescent="0.2">
      <c r="B32" s="478">
        <v>43444.952800925923</v>
      </c>
      <c r="C32" s="479">
        <v>162</v>
      </c>
      <c r="D32" s="480" t="s">
        <v>629</v>
      </c>
      <c r="E32" s="481" t="s">
        <v>19</v>
      </c>
      <c r="F32" s="480" t="s">
        <v>2</v>
      </c>
      <c r="H32" s="481">
        <v>378</v>
      </c>
      <c r="I32" s="568" t="s">
        <v>638</v>
      </c>
      <c r="J32" s="566">
        <v>3</v>
      </c>
      <c r="K32" s="566"/>
      <c r="L32" s="566">
        <v>3</v>
      </c>
      <c r="N32" s="499" t="s">
        <v>41</v>
      </c>
      <c r="O32" s="500">
        <v>184</v>
      </c>
      <c r="P32" s="501" t="s">
        <v>73</v>
      </c>
      <c r="Q32" s="502">
        <v>0</v>
      </c>
      <c r="R32" s="502"/>
      <c r="S32" s="502">
        <v>1</v>
      </c>
      <c r="T32" s="502">
        <v>0</v>
      </c>
      <c r="U32" s="502">
        <v>2</v>
      </c>
      <c r="V32" s="502"/>
      <c r="W32" s="502">
        <v>0</v>
      </c>
      <c r="X32" s="502">
        <v>0</v>
      </c>
      <c r="Y32" s="502">
        <v>3</v>
      </c>
      <c r="Z32" s="502">
        <v>8</v>
      </c>
      <c r="AA32" s="502">
        <v>5</v>
      </c>
      <c r="AB32" s="502">
        <v>1</v>
      </c>
      <c r="AC32" s="502">
        <v>0</v>
      </c>
      <c r="AD32" s="502">
        <v>0</v>
      </c>
      <c r="AE32" s="502">
        <v>0</v>
      </c>
      <c r="AF32" s="502">
        <v>0</v>
      </c>
      <c r="AG32" s="502">
        <v>1</v>
      </c>
      <c r="AH32" s="502">
        <v>0</v>
      </c>
      <c r="AI32" s="502">
        <v>0</v>
      </c>
      <c r="AJ32" s="502">
        <v>0</v>
      </c>
      <c r="AK32" s="502">
        <v>1</v>
      </c>
      <c r="AL32" s="502">
        <v>1</v>
      </c>
      <c r="AM32" s="502"/>
      <c r="AN32" s="502"/>
      <c r="AO32" s="502">
        <v>0</v>
      </c>
      <c r="AP32" s="502">
        <v>0</v>
      </c>
      <c r="AQ32" s="502">
        <v>0</v>
      </c>
      <c r="AR32" s="502">
        <v>0</v>
      </c>
      <c r="AS32" s="502">
        <v>0</v>
      </c>
      <c r="AT32" s="502">
        <v>3</v>
      </c>
      <c r="AU32" s="502">
        <v>2</v>
      </c>
      <c r="AV32" s="502">
        <v>6</v>
      </c>
      <c r="AW32" s="502">
        <v>0</v>
      </c>
      <c r="AX32" s="502">
        <v>5</v>
      </c>
      <c r="AY32" s="502">
        <v>0</v>
      </c>
      <c r="AZ32" s="502">
        <v>1</v>
      </c>
      <c r="BA32" s="503">
        <f t="shared" si="0"/>
        <v>20</v>
      </c>
      <c r="BB32" s="503">
        <f t="shared" si="1"/>
        <v>4</v>
      </c>
      <c r="BC32" s="503">
        <f t="shared" si="2"/>
        <v>16</v>
      </c>
      <c r="BD32" s="507"/>
      <c r="BE32" s="508">
        <v>28</v>
      </c>
      <c r="BF32" s="488">
        <v>1</v>
      </c>
    </row>
    <row r="33" spans="2:59" ht="51" x14ac:dyDescent="0.2">
      <c r="B33" s="478">
        <v>43444.959004629629</v>
      </c>
      <c r="C33" s="479">
        <v>455</v>
      </c>
      <c r="D33" s="480" t="s">
        <v>646</v>
      </c>
      <c r="E33" s="481" t="s">
        <v>183</v>
      </c>
      <c r="F33" s="480" t="s">
        <v>2</v>
      </c>
      <c r="H33" s="481">
        <v>468</v>
      </c>
      <c r="I33" s="568" t="s">
        <v>454</v>
      </c>
      <c r="J33" s="566"/>
      <c r="K33" s="566">
        <v>2</v>
      </c>
      <c r="L33" s="566">
        <v>2</v>
      </c>
      <c r="N33" s="499" t="s">
        <v>39</v>
      </c>
      <c r="O33" s="500">
        <v>189</v>
      </c>
      <c r="P33" s="501" t="s">
        <v>40</v>
      </c>
      <c r="Q33" s="502">
        <v>1</v>
      </c>
      <c r="R33" s="502">
        <v>1</v>
      </c>
      <c r="S33" s="502">
        <v>2</v>
      </c>
      <c r="T33" s="502">
        <v>5</v>
      </c>
      <c r="U33" s="502">
        <v>2</v>
      </c>
      <c r="V33" s="502">
        <v>1</v>
      </c>
      <c r="W33" s="502">
        <v>1</v>
      </c>
      <c r="X33" s="502">
        <v>3</v>
      </c>
      <c r="Y33" s="502">
        <v>2</v>
      </c>
      <c r="Z33" s="502">
        <v>0</v>
      </c>
      <c r="AA33" s="502">
        <v>1</v>
      </c>
      <c r="AB33" s="502">
        <v>0</v>
      </c>
      <c r="AC33" s="502">
        <v>0</v>
      </c>
      <c r="AD33" s="502">
        <v>1</v>
      </c>
      <c r="AE33" s="502">
        <v>0</v>
      </c>
      <c r="AF33" s="502">
        <v>1</v>
      </c>
      <c r="AG33" s="502">
        <v>0</v>
      </c>
      <c r="AH33" s="502">
        <v>2</v>
      </c>
      <c r="AI33" s="502">
        <v>0</v>
      </c>
      <c r="AJ33" s="502">
        <v>5</v>
      </c>
      <c r="AK33" s="502">
        <v>0</v>
      </c>
      <c r="AL33" s="502">
        <v>2</v>
      </c>
      <c r="AM33" s="502">
        <v>0</v>
      </c>
      <c r="AN33" s="502">
        <v>1</v>
      </c>
      <c r="AO33" s="502">
        <v>1</v>
      </c>
      <c r="AP33" s="502">
        <v>0</v>
      </c>
      <c r="AQ33" s="502">
        <v>1</v>
      </c>
      <c r="AR33" s="502">
        <v>2</v>
      </c>
      <c r="AS33" s="502">
        <v>0</v>
      </c>
      <c r="AT33" s="502">
        <v>2</v>
      </c>
      <c r="AU33" s="502">
        <v>0</v>
      </c>
      <c r="AV33" s="502">
        <v>0</v>
      </c>
      <c r="AW33" s="502">
        <v>0</v>
      </c>
      <c r="AX33" s="502">
        <v>1</v>
      </c>
      <c r="AY33" s="502">
        <v>0</v>
      </c>
      <c r="AZ33" s="502">
        <v>0</v>
      </c>
      <c r="BA33" s="503">
        <f t="shared" si="0"/>
        <v>19</v>
      </c>
      <c r="BB33" s="503">
        <f t="shared" si="1"/>
        <v>2</v>
      </c>
      <c r="BC33" s="503">
        <f t="shared" si="2"/>
        <v>17</v>
      </c>
      <c r="BD33" s="507"/>
      <c r="BE33" s="508">
        <v>18</v>
      </c>
      <c r="BF33" s="488">
        <v>2</v>
      </c>
    </row>
    <row r="34" spans="2:59" ht="63.75" x14ac:dyDescent="0.2">
      <c r="B34" s="478">
        <v>43445.826261574075</v>
      </c>
      <c r="C34" s="479">
        <v>459</v>
      </c>
      <c r="D34" s="480" t="s">
        <v>696</v>
      </c>
      <c r="E34" s="481" t="s">
        <v>343</v>
      </c>
      <c r="F34" s="480" t="s">
        <v>1</v>
      </c>
      <c r="H34" s="481">
        <v>521</v>
      </c>
      <c r="I34" s="568" t="s">
        <v>743</v>
      </c>
      <c r="J34" s="566"/>
      <c r="K34" s="566">
        <v>3</v>
      </c>
      <c r="L34" s="566">
        <v>3</v>
      </c>
      <c r="N34" s="499" t="s">
        <v>39</v>
      </c>
      <c r="O34" s="500">
        <v>120</v>
      </c>
      <c r="P34" s="501" t="s">
        <v>102</v>
      </c>
      <c r="Q34" s="502">
        <v>0</v>
      </c>
      <c r="R34" s="502">
        <v>1</v>
      </c>
      <c r="S34" s="502">
        <v>1</v>
      </c>
      <c r="T34" s="502">
        <v>0</v>
      </c>
      <c r="U34" s="502">
        <v>4</v>
      </c>
      <c r="V34" s="502">
        <v>2</v>
      </c>
      <c r="W34" s="502">
        <v>0</v>
      </c>
      <c r="X34" s="502">
        <v>2</v>
      </c>
      <c r="Y34" s="502">
        <v>3</v>
      </c>
      <c r="Z34" s="502">
        <v>2</v>
      </c>
      <c r="AA34" s="502">
        <v>2</v>
      </c>
      <c r="AB34" s="502">
        <v>2</v>
      </c>
      <c r="AC34" s="502">
        <v>0</v>
      </c>
      <c r="AD34" s="502">
        <v>0</v>
      </c>
      <c r="AE34" s="502">
        <v>0</v>
      </c>
      <c r="AF34" s="502">
        <v>1</v>
      </c>
      <c r="AG34" s="502">
        <v>0</v>
      </c>
      <c r="AH34" s="502">
        <v>1</v>
      </c>
      <c r="AI34" s="502">
        <v>0</v>
      </c>
      <c r="AJ34" s="502">
        <v>0</v>
      </c>
      <c r="AK34" s="502">
        <v>0</v>
      </c>
      <c r="AL34" s="502">
        <v>4</v>
      </c>
      <c r="AM34" s="502">
        <v>0</v>
      </c>
      <c r="AN34" s="502">
        <v>2</v>
      </c>
      <c r="AO34" s="502">
        <v>0</v>
      </c>
      <c r="AP34" s="502">
        <v>0</v>
      </c>
      <c r="AQ34" s="502">
        <v>0</v>
      </c>
      <c r="AR34" s="502">
        <v>2</v>
      </c>
      <c r="AS34" s="502">
        <v>1</v>
      </c>
      <c r="AT34" s="502">
        <v>2</v>
      </c>
      <c r="AU34" s="502">
        <v>0</v>
      </c>
      <c r="AV34" s="502">
        <v>2</v>
      </c>
      <c r="AW34" s="502">
        <v>0</v>
      </c>
      <c r="AX34" s="502">
        <v>2</v>
      </c>
      <c r="AY34" s="502">
        <v>0</v>
      </c>
      <c r="AZ34" s="502">
        <v>2</v>
      </c>
      <c r="BA34" s="503">
        <f t="shared" si="0"/>
        <v>19</v>
      </c>
      <c r="BB34" s="503">
        <f t="shared" si="1"/>
        <v>1</v>
      </c>
      <c r="BC34" s="503">
        <f t="shared" si="2"/>
        <v>18</v>
      </c>
      <c r="BD34" s="507"/>
      <c r="BE34" s="508">
        <v>9</v>
      </c>
      <c r="BF34" s="488">
        <v>1</v>
      </c>
    </row>
    <row r="35" spans="2:59" ht="89.25" x14ac:dyDescent="0.2">
      <c r="B35" s="478">
        <v>43445.837766203702</v>
      </c>
      <c r="C35" s="479">
        <v>312</v>
      </c>
      <c r="D35" s="480" t="s">
        <v>737</v>
      </c>
      <c r="E35" s="481" t="s">
        <v>67</v>
      </c>
      <c r="F35" s="480" t="s">
        <v>1</v>
      </c>
      <c r="H35" s="481">
        <v>229</v>
      </c>
      <c r="I35" s="568" t="s">
        <v>651</v>
      </c>
      <c r="J35" s="566"/>
      <c r="K35" s="566">
        <v>1</v>
      </c>
      <c r="L35" s="566">
        <v>1</v>
      </c>
      <c r="N35" s="510" t="s">
        <v>103</v>
      </c>
      <c r="O35" s="509">
        <v>460</v>
      </c>
      <c r="P35" s="501" t="s">
        <v>354</v>
      </c>
      <c r="Q35" s="502">
        <v>2</v>
      </c>
      <c r="R35" s="502">
        <v>1</v>
      </c>
      <c r="S35" s="502"/>
      <c r="T35" s="502">
        <v>3</v>
      </c>
      <c r="U35" s="502">
        <v>2</v>
      </c>
      <c r="V35" s="502">
        <v>3</v>
      </c>
      <c r="W35" s="502">
        <v>2</v>
      </c>
      <c r="X35" s="502">
        <v>2</v>
      </c>
      <c r="Y35" s="502">
        <v>2</v>
      </c>
      <c r="Z35" s="502">
        <v>1</v>
      </c>
      <c r="AA35" s="502">
        <v>0</v>
      </c>
      <c r="AB35" s="502">
        <v>0</v>
      </c>
      <c r="AC35" s="502">
        <v>2</v>
      </c>
      <c r="AD35" s="502">
        <v>0</v>
      </c>
      <c r="AE35" s="502">
        <v>1</v>
      </c>
      <c r="AF35" s="502">
        <v>0</v>
      </c>
      <c r="AG35" s="502">
        <v>0</v>
      </c>
      <c r="AH35" s="502">
        <v>0</v>
      </c>
      <c r="AI35" s="502">
        <v>3</v>
      </c>
      <c r="AJ35" s="502">
        <v>0</v>
      </c>
      <c r="AK35" s="502">
        <v>2</v>
      </c>
      <c r="AL35" s="502">
        <v>0</v>
      </c>
      <c r="AM35" s="502">
        <v>3</v>
      </c>
      <c r="AN35" s="502">
        <v>0</v>
      </c>
      <c r="AO35" s="502">
        <v>2</v>
      </c>
      <c r="AP35" s="502">
        <v>0</v>
      </c>
      <c r="AQ35" s="502">
        <v>1</v>
      </c>
      <c r="AR35" s="502">
        <v>1</v>
      </c>
      <c r="AS35" s="502">
        <v>2</v>
      </c>
      <c r="AT35" s="502">
        <v>0</v>
      </c>
      <c r="AU35" s="502">
        <v>1</v>
      </c>
      <c r="AV35" s="502">
        <v>0</v>
      </c>
      <c r="AW35" s="502">
        <v>0</v>
      </c>
      <c r="AX35" s="502">
        <v>0</v>
      </c>
      <c r="AY35" s="502">
        <v>0</v>
      </c>
      <c r="AZ35" s="502">
        <v>0</v>
      </c>
      <c r="BA35" s="503">
        <f t="shared" si="0"/>
        <v>18</v>
      </c>
      <c r="BB35" s="503">
        <f t="shared" si="1"/>
        <v>17</v>
      </c>
      <c r="BC35" s="503">
        <f t="shared" si="2"/>
        <v>1</v>
      </c>
      <c r="BD35" s="507"/>
      <c r="BE35" s="508">
        <v>11</v>
      </c>
      <c r="BF35" s="488">
        <v>6</v>
      </c>
    </row>
    <row r="36" spans="2:59" ht="51" x14ac:dyDescent="0.2">
      <c r="B36" s="478">
        <v>43445.872986111113</v>
      </c>
      <c r="C36" s="479">
        <v>469</v>
      </c>
      <c r="D36" s="480" t="s">
        <v>402</v>
      </c>
      <c r="E36" s="481" t="s">
        <v>7</v>
      </c>
      <c r="F36" s="480" t="s">
        <v>2</v>
      </c>
      <c r="H36" s="481">
        <v>507</v>
      </c>
      <c r="I36" s="568" t="s">
        <v>656</v>
      </c>
      <c r="J36" s="566">
        <v>2</v>
      </c>
      <c r="K36" s="566"/>
      <c r="L36" s="566">
        <v>2</v>
      </c>
      <c r="N36" s="499" t="s">
        <v>48</v>
      </c>
      <c r="O36" s="500">
        <v>143</v>
      </c>
      <c r="P36" s="501" t="s">
        <v>49</v>
      </c>
      <c r="Q36" s="502">
        <v>1</v>
      </c>
      <c r="R36" s="502">
        <v>1</v>
      </c>
      <c r="S36" s="502">
        <v>3</v>
      </c>
      <c r="T36" s="502">
        <v>4</v>
      </c>
      <c r="U36" s="502">
        <v>1</v>
      </c>
      <c r="V36" s="502"/>
      <c r="W36" s="502">
        <v>0</v>
      </c>
      <c r="X36" s="502">
        <v>0</v>
      </c>
      <c r="Y36" s="502">
        <v>4</v>
      </c>
      <c r="Z36" s="502">
        <v>0</v>
      </c>
      <c r="AA36" s="502">
        <v>4</v>
      </c>
      <c r="AB36" s="502">
        <v>0</v>
      </c>
      <c r="AC36" s="502">
        <v>0</v>
      </c>
      <c r="AD36" s="502">
        <v>1</v>
      </c>
      <c r="AE36" s="502">
        <v>0</v>
      </c>
      <c r="AF36" s="502">
        <v>1</v>
      </c>
      <c r="AG36" s="502">
        <v>1</v>
      </c>
      <c r="AH36" s="502">
        <v>2</v>
      </c>
      <c r="AI36" s="502">
        <v>3</v>
      </c>
      <c r="AJ36" s="502">
        <v>1</v>
      </c>
      <c r="AK36" s="502">
        <v>0</v>
      </c>
      <c r="AL36" s="502">
        <v>1</v>
      </c>
      <c r="AM36" s="502"/>
      <c r="AN36" s="502"/>
      <c r="AO36" s="502">
        <v>0</v>
      </c>
      <c r="AP36" s="502">
        <v>0</v>
      </c>
      <c r="AQ36" s="502">
        <v>0</v>
      </c>
      <c r="AR36" s="502">
        <v>0</v>
      </c>
      <c r="AS36" s="502">
        <v>4</v>
      </c>
      <c r="AT36" s="502">
        <v>0</v>
      </c>
      <c r="AU36" s="502">
        <v>0</v>
      </c>
      <c r="AV36" s="502">
        <v>0</v>
      </c>
      <c r="AW36" s="502">
        <v>4</v>
      </c>
      <c r="AX36" s="502">
        <v>0</v>
      </c>
      <c r="AY36" s="502">
        <v>0</v>
      </c>
      <c r="AZ36" s="502">
        <v>0</v>
      </c>
      <c r="BA36" s="503">
        <f t="shared" si="0"/>
        <v>18</v>
      </c>
      <c r="BB36" s="503">
        <f t="shared" si="1"/>
        <v>12</v>
      </c>
      <c r="BC36" s="503">
        <f t="shared" si="2"/>
        <v>6</v>
      </c>
      <c r="BD36" s="507"/>
      <c r="BE36" s="508">
        <v>14</v>
      </c>
      <c r="BF36" s="488">
        <v>2</v>
      </c>
    </row>
    <row r="37" spans="2:59" ht="102" x14ac:dyDescent="0.2">
      <c r="B37" s="478">
        <v>43445.961539351854</v>
      </c>
      <c r="C37" s="479">
        <v>98</v>
      </c>
      <c r="D37" s="480" t="s">
        <v>693</v>
      </c>
      <c r="E37" s="481" t="s">
        <v>7</v>
      </c>
      <c r="F37" s="480" t="s">
        <v>1</v>
      </c>
      <c r="H37" s="481">
        <v>566</v>
      </c>
      <c r="I37" s="568" t="s">
        <v>755</v>
      </c>
      <c r="J37" s="566">
        <v>11</v>
      </c>
      <c r="K37" s="566">
        <v>1</v>
      </c>
      <c r="L37" s="566">
        <v>12</v>
      </c>
      <c r="N37" s="499" t="s">
        <v>7</v>
      </c>
      <c r="O37" s="500">
        <v>163</v>
      </c>
      <c r="P37" s="501" t="s">
        <v>84</v>
      </c>
      <c r="Q37" s="502">
        <v>0</v>
      </c>
      <c r="R37" s="502">
        <v>2</v>
      </c>
      <c r="S37" s="502"/>
      <c r="T37" s="502">
        <v>2</v>
      </c>
      <c r="U37" s="502"/>
      <c r="V37" s="502">
        <v>1</v>
      </c>
      <c r="W37" s="502">
        <v>0</v>
      </c>
      <c r="X37" s="502">
        <v>3</v>
      </c>
      <c r="Y37" s="502">
        <v>2</v>
      </c>
      <c r="Z37" s="502">
        <v>0</v>
      </c>
      <c r="AA37" s="502">
        <v>4</v>
      </c>
      <c r="AB37" s="502">
        <v>3</v>
      </c>
      <c r="AC37" s="502">
        <v>0</v>
      </c>
      <c r="AD37" s="502">
        <v>0</v>
      </c>
      <c r="AE37" s="502">
        <v>2</v>
      </c>
      <c r="AF37" s="502">
        <v>0</v>
      </c>
      <c r="AG37" s="502">
        <v>0</v>
      </c>
      <c r="AH37" s="502">
        <v>0</v>
      </c>
      <c r="AI37" s="502">
        <v>2</v>
      </c>
      <c r="AJ37" s="502">
        <v>0</v>
      </c>
      <c r="AK37" s="502"/>
      <c r="AL37" s="502"/>
      <c r="AM37" s="502">
        <v>0</v>
      </c>
      <c r="AN37" s="502">
        <v>1</v>
      </c>
      <c r="AO37" s="502">
        <v>0</v>
      </c>
      <c r="AP37" s="502">
        <v>0</v>
      </c>
      <c r="AQ37" s="502">
        <v>3</v>
      </c>
      <c r="AR37" s="502">
        <v>0</v>
      </c>
      <c r="AS37" s="502">
        <v>2</v>
      </c>
      <c r="AT37" s="502">
        <v>0</v>
      </c>
      <c r="AU37" s="502">
        <v>0</v>
      </c>
      <c r="AV37" s="502">
        <v>0</v>
      </c>
      <c r="AW37" s="502">
        <v>2</v>
      </c>
      <c r="AX37" s="502">
        <v>2</v>
      </c>
      <c r="AY37" s="502">
        <v>2</v>
      </c>
      <c r="AZ37" s="502">
        <v>1</v>
      </c>
      <c r="BA37" s="503">
        <f t="shared" si="0"/>
        <v>17</v>
      </c>
      <c r="BB37" s="503">
        <f t="shared" si="1"/>
        <v>13</v>
      </c>
      <c r="BC37" s="503">
        <f t="shared" si="2"/>
        <v>4</v>
      </c>
      <c r="BD37" s="507"/>
      <c r="BE37" s="508">
        <v>23</v>
      </c>
      <c r="BF37" s="488">
        <v>2</v>
      </c>
    </row>
    <row r="38" spans="2:59" ht="51" x14ac:dyDescent="0.2">
      <c r="B38" s="478">
        <v>43446.620150462964</v>
      </c>
      <c r="C38" s="479">
        <v>163</v>
      </c>
      <c r="D38" s="480" t="s">
        <v>372</v>
      </c>
      <c r="E38" s="481" t="s">
        <v>7</v>
      </c>
      <c r="F38" s="480" t="s">
        <v>2</v>
      </c>
      <c r="H38" s="481">
        <v>444</v>
      </c>
      <c r="I38" s="568" t="s">
        <v>480</v>
      </c>
      <c r="J38" s="566">
        <v>2</v>
      </c>
      <c r="K38" s="566"/>
      <c r="L38" s="566">
        <v>2</v>
      </c>
      <c r="N38" s="499" t="s">
        <v>7</v>
      </c>
      <c r="O38" s="500">
        <v>98</v>
      </c>
      <c r="P38" s="501" t="s">
        <v>16</v>
      </c>
      <c r="Q38" s="502">
        <v>1</v>
      </c>
      <c r="R38" s="502">
        <v>1</v>
      </c>
      <c r="S38" s="502">
        <v>1</v>
      </c>
      <c r="T38" s="502">
        <v>1</v>
      </c>
      <c r="U38" s="502">
        <v>1</v>
      </c>
      <c r="V38" s="502">
        <v>1</v>
      </c>
      <c r="W38" s="502">
        <v>0</v>
      </c>
      <c r="X38" s="502">
        <v>1</v>
      </c>
      <c r="Y38" s="502">
        <v>3</v>
      </c>
      <c r="Z38" s="502">
        <v>2</v>
      </c>
      <c r="AA38" s="502">
        <v>2</v>
      </c>
      <c r="AB38" s="502">
        <v>3</v>
      </c>
      <c r="AC38" s="502">
        <v>0</v>
      </c>
      <c r="AD38" s="502">
        <v>1</v>
      </c>
      <c r="AE38" s="502">
        <v>0</v>
      </c>
      <c r="AF38" s="502">
        <v>1</v>
      </c>
      <c r="AG38" s="502">
        <v>0</v>
      </c>
      <c r="AH38" s="502">
        <v>1</v>
      </c>
      <c r="AI38" s="502">
        <v>0</v>
      </c>
      <c r="AJ38" s="502">
        <v>1</v>
      </c>
      <c r="AK38" s="502">
        <v>0</v>
      </c>
      <c r="AL38" s="502">
        <v>1</v>
      </c>
      <c r="AM38" s="502">
        <v>0</v>
      </c>
      <c r="AN38" s="502">
        <v>1</v>
      </c>
      <c r="AO38" s="502">
        <v>0</v>
      </c>
      <c r="AP38" s="502">
        <v>0</v>
      </c>
      <c r="AQ38" s="502">
        <v>0</v>
      </c>
      <c r="AR38" s="502">
        <v>1</v>
      </c>
      <c r="AS38" s="502">
        <v>1</v>
      </c>
      <c r="AT38" s="502">
        <v>2</v>
      </c>
      <c r="AU38" s="502">
        <v>0</v>
      </c>
      <c r="AV38" s="502">
        <v>2</v>
      </c>
      <c r="AW38" s="502">
        <v>0</v>
      </c>
      <c r="AX38" s="502">
        <v>2</v>
      </c>
      <c r="AY38" s="502">
        <v>0</v>
      </c>
      <c r="AZ38" s="502">
        <v>3</v>
      </c>
      <c r="BA38" s="503">
        <f t="shared" si="0"/>
        <v>17</v>
      </c>
      <c r="BB38" s="503">
        <f t="shared" si="1"/>
        <v>1</v>
      </c>
      <c r="BC38" s="503">
        <f t="shared" si="2"/>
        <v>16</v>
      </c>
      <c r="BD38" s="507"/>
      <c r="BE38" s="508">
        <v>22</v>
      </c>
      <c r="BF38" s="488">
        <v>1</v>
      </c>
    </row>
    <row r="39" spans="2:59" ht="63.75" x14ac:dyDescent="0.2">
      <c r="B39" s="478">
        <v>43446.720219907409</v>
      </c>
      <c r="C39" s="479">
        <v>158</v>
      </c>
      <c r="D39" s="480" t="s">
        <v>388</v>
      </c>
      <c r="E39" s="481" t="s">
        <v>7</v>
      </c>
      <c r="F39" s="480" t="s">
        <v>2</v>
      </c>
      <c r="H39" s="481">
        <v>570</v>
      </c>
      <c r="I39" s="568" t="s">
        <v>757</v>
      </c>
      <c r="J39" s="566">
        <v>1</v>
      </c>
      <c r="K39" s="566"/>
      <c r="L39" s="566">
        <v>1</v>
      </c>
      <c r="N39" s="510" t="s">
        <v>193</v>
      </c>
      <c r="O39" s="510">
        <v>561</v>
      </c>
      <c r="P39" s="510" t="s">
        <v>692</v>
      </c>
      <c r="Q39" s="503">
        <v>0</v>
      </c>
      <c r="R39" s="503">
        <v>0</v>
      </c>
      <c r="S39" s="503">
        <v>0</v>
      </c>
      <c r="T39" s="503">
        <v>0</v>
      </c>
      <c r="U39" s="503">
        <v>0</v>
      </c>
      <c r="V39" s="503">
        <v>0</v>
      </c>
      <c r="W39" s="503">
        <v>0</v>
      </c>
      <c r="X39" s="503">
        <v>0</v>
      </c>
      <c r="Y39" s="502">
        <v>3</v>
      </c>
      <c r="Z39" s="502">
        <v>3</v>
      </c>
      <c r="AA39" s="502">
        <v>6</v>
      </c>
      <c r="AB39" s="502">
        <v>5</v>
      </c>
      <c r="AC39" s="503">
        <v>0</v>
      </c>
      <c r="AD39" s="503">
        <v>0</v>
      </c>
      <c r="AE39" s="503">
        <v>0</v>
      </c>
      <c r="AF39" s="503">
        <v>0</v>
      </c>
      <c r="AG39" s="503">
        <v>0</v>
      </c>
      <c r="AH39" s="503">
        <v>0</v>
      </c>
      <c r="AI39" s="503">
        <v>0</v>
      </c>
      <c r="AJ39" s="503">
        <v>0</v>
      </c>
      <c r="AK39" s="503">
        <v>0</v>
      </c>
      <c r="AL39" s="503">
        <v>0</v>
      </c>
      <c r="AM39" s="503">
        <v>0</v>
      </c>
      <c r="AN39" s="503">
        <v>0</v>
      </c>
      <c r="AO39" s="503">
        <v>0</v>
      </c>
      <c r="AP39" s="503">
        <v>0</v>
      </c>
      <c r="AQ39" s="503">
        <v>0</v>
      </c>
      <c r="AR39" s="503">
        <v>0</v>
      </c>
      <c r="AS39" s="502">
        <v>1</v>
      </c>
      <c r="AT39" s="502">
        <v>2</v>
      </c>
      <c r="AU39" s="502">
        <v>1</v>
      </c>
      <c r="AV39" s="502">
        <v>2</v>
      </c>
      <c r="AW39" s="502">
        <v>4</v>
      </c>
      <c r="AX39" s="502">
        <v>2</v>
      </c>
      <c r="AY39" s="502">
        <v>4</v>
      </c>
      <c r="AZ39" s="502">
        <v>1</v>
      </c>
      <c r="BA39" s="503">
        <f t="shared" si="0"/>
        <v>17</v>
      </c>
      <c r="BB39" s="503">
        <f t="shared" si="1"/>
        <v>10</v>
      </c>
      <c r="BC39" s="503">
        <f t="shared" si="2"/>
        <v>7</v>
      </c>
      <c r="BD39" s="507"/>
      <c r="BE39" s="508">
        <v>19</v>
      </c>
      <c r="BF39" s="488">
        <v>2</v>
      </c>
    </row>
    <row r="40" spans="2:59" ht="51" x14ac:dyDescent="0.2">
      <c r="B40" s="478">
        <v>43446.91814814815</v>
      </c>
      <c r="C40" s="479">
        <v>378</v>
      </c>
      <c r="D40" s="480" t="s">
        <v>638</v>
      </c>
      <c r="E40" s="481" t="s">
        <v>7</v>
      </c>
      <c r="F40" s="480" t="s">
        <v>2</v>
      </c>
      <c r="H40" s="481">
        <v>162</v>
      </c>
      <c r="I40" s="568" t="s">
        <v>629</v>
      </c>
      <c r="J40" s="566">
        <v>1</v>
      </c>
      <c r="K40" s="566"/>
      <c r="L40" s="566">
        <v>1</v>
      </c>
      <c r="N40" s="509" t="s">
        <v>7</v>
      </c>
      <c r="O40" s="509">
        <v>505</v>
      </c>
      <c r="P40" s="501" t="s">
        <v>443</v>
      </c>
      <c r="Q40" s="502">
        <v>1</v>
      </c>
      <c r="R40" s="502">
        <v>3</v>
      </c>
      <c r="S40" s="502">
        <v>3</v>
      </c>
      <c r="T40" s="502">
        <v>2</v>
      </c>
      <c r="U40" s="502">
        <v>1</v>
      </c>
      <c r="V40" s="502">
        <v>6</v>
      </c>
      <c r="W40" s="502">
        <v>0</v>
      </c>
      <c r="X40" s="502">
        <v>0</v>
      </c>
      <c r="Y40" s="502">
        <v>0</v>
      </c>
      <c r="Z40" s="502">
        <v>0</v>
      </c>
      <c r="AA40" s="502">
        <v>0</v>
      </c>
      <c r="AB40" s="502">
        <v>0</v>
      </c>
      <c r="AC40" s="502">
        <v>0</v>
      </c>
      <c r="AD40" s="502">
        <v>1</v>
      </c>
      <c r="AE40" s="502">
        <v>3</v>
      </c>
      <c r="AF40" s="502">
        <v>0</v>
      </c>
      <c r="AG40" s="502">
        <v>3</v>
      </c>
      <c r="AH40" s="502">
        <v>0</v>
      </c>
      <c r="AI40" s="502">
        <v>2</v>
      </c>
      <c r="AJ40" s="502">
        <v>0</v>
      </c>
      <c r="AK40" s="502">
        <v>1</v>
      </c>
      <c r="AL40" s="502">
        <v>0</v>
      </c>
      <c r="AM40" s="502">
        <v>5</v>
      </c>
      <c r="AN40" s="502">
        <v>1</v>
      </c>
      <c r="AO40" s="502">
        <v>0</v>
      </c>
      <c r="AP40" s="502">
        <v>0</v>
      </c>
      <c r="AQ40" s="502">
        <v>0</v>
      </c>
      <c r="AR40" s="502">
        <v>0</v>
      </c>
      <c r="AS40" s="502">
        <v>0</v>
      </c>
      <c r="AT40" s="502">
        <v>0</v>
      </c>
      <c r="AU40" s="502">
        <v>0</v>
      </c>
      <c r="AV40" s="502">
        <v>0</v>
      </c>
      <c r="AW40" s="502">
        <v>0</v>
      </c>
      <c r="AX40" s="502">
        <v>0</v>
      </c>
      <c r="AY40" s="502">
        <v>0</v>
      </c>
      <c r="AZ40" s="502">
        <v>0</v>
      </c>
      <c r="BA40" s="503">
        <f t="shared" si="0"/>
        <v>16</v>
      </c>
      <c r="BB40" s="503">
        <f t="shared" si="1"/>
        <v>14</v>
      </c>
      <c r="BC40" s="503">
        <f t="shared" si="2"/>
        <v>2</v>
      </c>
      <c r="BD40" s="507"/>
      <c r="BE40" s="508">
        <v>92</v>
      </c>
      <c r="BF40" s="488">
        <v>1</v>
      </c>
    </row>
    <row r="41" spans="2:59" ht="51" x14ac:dyDescent="0.2">
      <c r="B41" s="478">
        <v>43447.741678240738</v>
      </c>
      <c r="C41" s="479">
        <v>157</v>
      </c>
      <c r="D41" s="480" t="s">
        <v>630</v>
      </c>
      <c r="E41" s="481" t="s">
        <v>7</v>
      </c>
      <c r="F41" s="480" t="s">
        <v>1</v>
      </c>
      <c r="H41" s="481">
        <v>186</v>
      </c>
      <c r="I41" s="568" t="s">
        <v>712</v>
      </c>
      <c r="J41" s="566"/>
      <c r="K41" s="566">
        <v>1</v>
      </c>
      <c r="L41" s="566">
        <v>1</v>
      </c>
      <c r="N41" s="499" t="s">
        <v>103</v>
      </c>
      <c r="O41" s="500">
        <v>131</v>
      </c>
      <c r="P41" s="501" t="s">
        <v>104</v>
      </c>
      <c r="Q41" s="502">
        <v>0</v>
      </c>
      <c r="R41" s="502"/>
      <c r="S41" s="502"/>
      <c r="T41" s="502">
        <v>0</v>
      </c>
      <c r="U41" s="502">
        <v>9</v>
      </c>
      <c r="V41" s="502">
        <v>2</v>
      </c>
      <c r="W41" s="502">
        <v>4</v>
      </c>
      <c r="X41" s="502">
        <v>1</v>
      </c>
      <c r="Y41" s="502">
        <v>0</v>
      </c>
      <c r="Z41" s="502">
        <v>0</v>
      </c>
      <c r="AA41" s="502">
        <v>0</v>
      </c>
      <c r="AB41" s="502">
        <v>0</v>
      </c>
      <c r="AC41" s="502">
        <v>0</v>
      </c>
      <c r="AD41" s="502">
        <v>0</v>
      </c>
      <c r="AE41" s="502">
        <v>0</v>
      </c>
      <c r="AF41" s="502">
        <v>0</v>
      </c>
      <c r="AG41" s="502">
        <v>0</v>
      </c>
      <c r="AH41" s="502">
        <v>0</v>
      </c>
      <c r="AI41" s="502">
        <v>0</v>
      </c>
      <c r="AJ41" s="502">
        <v>0</v>
      </c>
      <c r="AK41" s="502">
        <v>0</v>
      </c>
      <c r="AL41" s="502">
        <v>9</v>
      </c>
      <c r="AM41" s="502">
        <v>0</v>
      </c>
      <c r="AN41" s="502">
        <v>2</v>
      </c>
      <c r="AO41" s="502">
        <v>2</v>
      </c>
      <c r="AP41" s="502">
        <v>2</v>
      </c>
      <c r="AQ41" s="502">
        <v>1</v>
      </c>
      <c r="AR41" s="502">
        <v>0</v>
      </c>
      <c r="AS41" s="502">
        <v>0</v>
      </c>
      <c r="AT41" s="502">
        <v>0</v>
      </c>
      <c r="AU41" s="502">
        <v>0</v>
      </c>
      <c r="AV41" s="502">
        <v>0</v>
      </c>
      <c r="AW41" s="502">
        <v>0</v>
      </c>
      <c r="AX41" s="502">
        <v>0</v>
      </c>
      <c r="AY41" s="502">
        <v>0</v>
      </c>
      <c r="AZ41" s="502">
        <v>0</v>
      </c>
      <c r="BA41" s="503">
        <f t="shared" si="0"/>
        <v>16</v>
      </c>
      <c r="BB41" s="503">
        <f t="shared" si="1"/>
        <v>3</v>
      </c>
      <c r="BC41" s="503">
        <f t="shared" si="2"/>
        <v>13</v>
      </c>
      <c r="BD41" s="507"/>
      <c r="BE41" s="508">
        <v>44</v>
      </c>
      <c r="BF41" s="488">
        <v>1</v>
      </c>
    </row>
    <row r="42" spans="2:59" ht="51" x14ac:dyDescent="0.2">
      <c r="B42" s="478">
        <v>43447.866770833331</v>
      </c>
      <c r="C42" s="479">
        <v>502</v>
      </c>
      <c r="D42" s="480" t="s">
        <v>705</v>
      </c>
      <c r="E42" s="481" t="s">
        <v>7</v>
      </c>
      <c r="F42" s="480" t="s">
        <v>2</v>
      </c>
      <c r="H42" s="481">
        <v>163</v>
      </c>
      <c r="I42" s="568" t="s">
        <v>372</v>
      </c>
      <c r="J42" s="566">
        <v>2</v>
      </c>
      <c r="K42" s="566">
        <v>1</v>
      </c>
      <c r="L42" s="566">
        <v>3</v>
      </c>
      <c r="N42" s="509" t="s">
        <v>34</v>
      </c>
      <c r="O42" s="509">
        <v>200</v>
      </c>
      <c r="P42" s="501" t="s">
        <v>170</v>
      </c>
      <c r="Q42" s="502">
        <v>6</v>
      </c>
      <c r="R42" s="502">
        <v>4</v>
      </c>
      <c r="S42" s="502">
        <v>1</v>
      </c>
      <c r="T42" s="502">
        <v>0</v>
      </c>
      <c r="U42" s="502"/>
      <c r="V42" s="502"/>
      <c r="W42" s="502">
        <v>1</v>
      </c>
      <c r="X42" s="502">
        <v>1</v>
      </c>
      <c r="Y42" s="502">
        <v>2</v>
      </c>
      <c r="Z42" s="502">
        <v>1</v>
      </c>
      <c r="AA42" s="502">
        <v>0</v>
      </c>
      <c r="AB42" s="502">
        <v>0</v>
      </c>
      <c r="AC42" s="502">
        <v>1</v>
      </c>
      <c r="AD42" s="502">
        <v>5</v>
      </c>
      <c r="AE42" s="502">
        <v>0</v>
      </c>
      <c r="AF42" s="502">
        <v>4</v>
      </c>
      <c r="AG42" s="502">
        <v>0</v>
      </c>
      <c r="AH42" s="502">
        <v>1</v>
      </c>
      <c r="AI42" s="502">
        <v>0</v>
      </c>
      <c r="AJ42" s="502">
        <v>0</v>
      </c>
      <c r="AK42" s="502"/>
      <c r="AL42" s="502"/>
      <c r="AM42" s="502"/>
      <c r="AN42" s="502"/>
      <c r="AO42" s="502">
        <v>0</v>
      </c>
      <c r="AP42" s="502">
        <v>1</v>
      </c>
      <c r="AQ42" s="502">
        <v>1</v>
      </c>
      <c r="AR42" s="502">
        <v>0</v>
      </c>
      <c r="AS42" s="502">
        <v>0</v>
      </c>
      <c r="AT42" s="502">
        <v>2</v>
      </c>
      <c r="AU42" s="502">
        <v>1</v>
      </c>
      <c r="AV42" s="502">
        <v>0</v>
      </c>
      <c r="AW42" s="502">
        <v>0</v>
      </c>
      <c r="AX42" s="502">
        <v>0</v>
      </c>
      <c r="AY42" s="502">
        <v>0</v>
      </c>
      <c r="AZ42" s="502">
        <v>0</v>
      </c>
      <c r="BA42" s="503">
        <f t="shared" si="0"/>
        <v>16</v>
      </c>
      <c r="BB42" s="503">
        <f t="shared" si="1"/>
        <v>3</v>
      </c>
      <c r="BC42" s="503">
        <f t="shared" si="2"/>
        <v>13</v>
      </c>
      <c r="BD42" s="507"/>
      <c r="BE42" s="508">
        <v>38</v>
      </c>
      <c r="BF42" s="488">
        <v>1</v>
      </c>
    </row>
    <row r="43" spans="2:59" ht="38.25" x14ac:dyDescent="0.2">
      <c r="B43" s="478">
        <v>43447.89534722222</v>
      </c>
      <c r="C43" s="479">
        <v>262</v>
      </c>
      <c r="D43" s="480" t="s">
        <v>379</v>
      </c>
      <c r="E43" s="481" t="s">
        <v>7</v>
      </c>
      <c r="F43" s="480" t="s">
        <v>1</v>
      </c>
      <c r="H43" s="481">
        <v>158</v>
      </c>
      <c r="I43" s="568" t="s">
        <v>388</v>
      </c>
      <c r="J43" s="566">
        <v>2</v>
      </c>
      <c r="K43" s="566"/>
      <c r="L43" s="566">
        <v>2</v>
      </c>
      <c r="N43" s="510" t="s">
        <v>71</v>
      </c>
      <c r="O43" s="510">
        <v>516</v>
      </c>
      <c r="P43" s="510" t="s">
        <v>532</v>
      </c>
      <c r="Q43" s="503">
        <v>0</v>
      </c>
      <c r="R43" s="503">
        <v>0</v>
      </c>
      <c r="S43" s="503">
        <v>0</v>
      </c>
      <c r="T43" s="503">
        <v>0</v>
      </c>
      <c r="U43" s="502">
        <v>1</v>
      </c>
      <c r="V43" s="502">
        <v>1</v>
      </c>
      <c r="W43" s="502">
        <v>0</v>
      </c>
      <c r="X43" s="502">
        <v>1</v>
      </c>
      <c r="Y43" s="502">
        <v>3</v>
      </c>
      <c r="Z43" s="502">
        <v>5</v>
      </c>
      <c r="AA43" s="502">
        <v>4</v>
      </c>
      <c r="AB43" s="502">
        <v>1</v>
      </c>
      <c r="AC43" s="502">
        <v>0</v>
      </c>
      <c r="AD43" s="502">
        <v>0</v>
      </c>
      <c r="AE43" s="502">
        <v>0</v>
      </c>
      <c r="AF43" s="502">
        <v>0</v>
      </c>
      <c r="AG43" s="502">
        <v>0</v>
      </c>
      <c r="AH43" s="502">
        <v>0</v>
      </c>
      <c r="AI43" s="502">
        <v>0</v>
      </c>
      <c r="AJ43" s="502">
        <v>0</v>
      </c>
      <c r="AK43" s="502">
        <v>0</v>
      </c>
      <c r="AL43" s="502">
        <v>1</v>
      </c>
      <c r="AM43" s="502">
        <v>0</v>
      </c>
      <c r="AN43" s="502">
        <v>1</v>
      </c>
      <c r="AO43" s="502">
        <v>0</v>
      </c>
      <c r="AP43" s="502">
        <v>0</v>
      </c>
      <c r="AQ43" s="502">
        <v>0</v>
      </c>
      <c r="AR43" s="502">
        <v>1</v>
      </c>
      <c r="AS43" s="502">
        <v>0</v>
      </c>
      <c r="AT43" s="502">
        <v>3</v>
      </c>
      <c r="AU43" s="502">
        <v>0</v>
      </c>
      <c r="AV43" s="502">
        <v>5</v>
      </c>
      <c r="AW43" s="502">
        <v>0</v>
      </c>
      <c r="AX43" s="502">
        <v>4</v>
      </c>
      <c r="AY43" s="502">
        <v>0</v>
      </c>
      <c r="AZ43" s="502">
        <v>1</v>
      </c>
      <c r="BA43" s="503">
        <f t="shared" si="0"/>
        <v>16</v>
      </c>
      <c r="BB43" s="503">
        <f t="shared" si="1"/>
        <v>0</v>
      </c>
      <c r="BC43" s="503">
        <f t="shared" si="2"/>
        <v>16</v>
      </c>
      <c r="BD43" s="507"/>
      <c r="BE43" s="508">
        <v>37</v>
      </c>
      <c r="BF43" s="488">
        <v>1</v>
      </c>
    </row>
    <row r="44" spans="2:59" ht="76.5" x14ac:dyDescent="0.2">
      <c r="B44" s="478">
        <v>43447.925127314818</v>
      </c>
      <c r="C44" s="479">
        <v>566</v>
      </c>
      <c r="D44" s="480" t="s">
        <v>755</v>
      </c>
      <c r="E44" s="481" t="s">
        <v>7</v>
      </c>
      <c r="F44" s="480" t="s">
        <v>2</v>
      </c>
      <c r="H44" s="481">
        <v>519</v>
      </c>
      <c r="I44" s="568" t="s">
        <v>760</v>
      </c>
      <c r="J44" s="566">
        <v>1</v>
      </c>
      <c r="K44" s="566"/>
      <c r="L44" s="566">
        <v>1</v>
      </c>
      <c r="N44" s="509" t="s">
        <v>7</v>
      </c>
      <c r="O44" s="509">
        <v>511</v>
      </c>
      <c r="P44" s="501" t="s">
        <v>444</v>
      </c>
      <c r="Q44" s="502">
        <v>0</v>
      </c>
      <c r="R44" s="502">
        <v>1</v>
      </c>
      <c r="S44" s="502">
        <v>4</v>
      </c>
      <c r="T44" s="502">
        <v>3</v>
      </c>
      <c r="U44" s="502">
        <v>3</v>
      </c>
      <c r="V44" s="502">
        <v>4</v>
      </c>
      <c r="W44" s="502">
        <v>0</v>
      </c>
      <c r="X44" s="502">
        <v>0</v>
      </c>
      <c r="Y44" s="502">
        <v>0</v>
      </c>
      <c r="Z44" s="502">
        <v>0</v>
      </c>
      <c r="AA44" s="502">
        <v>0</v>
      </c>
      <c r="AB44" s="502">
        <v>0</v>
      </c>
      <c r="AC44" s="502">
        <v>0</v>
      </c>
      <c r="AD44" s="502">
        <v>0</v>
      </c>
      <c r="AE44" s="502">
        <v>0</v>
      </c>
      <c r="AF44" s="502">
        <v>1</v>
      </c>
      <c r="AG44" s="502">
        <v>0</v>
      </c>
      <c r="AH44" s="502">
        <v>4</v>
      </c>
      <c r="AI44" s="502">
        <v>0</v>
      </c>
      <c r="AJ44" s="502">
        <v>3</v>
      </c>
      <c r="AK44" s="502">
        <v>0</v>
      </c>
      <c r="AL44" s="502">
        <v>3</v>
      </c>
      <c r="AM44" s="502">
        <v>0</v>
      </c>
      <c r="AN44" s="502">
        <v>4</v>
      </c>
      <c r="AO44" s="502">
        <v>0</v>
      </c>
      <c r="AP44" s="502">
        <v>0</v>
      </c>
      <c r="AQ44" s="502">
        <v>0</v>
      </c>
      <c r="AR44" s="502">
        <v>0</v>
      </c>
      <c r="AS44" s="502">
        <v>0</v>
      </c>
      <c r="AT44" s="502">
        <v>0</v>
      </c>
      <c r="AU44" s="502">
        <v>0</v>
      </c>
      <c r="AV44" s="502">
        <v>0</v>
      </c>
      <c r="AW44" s="502">
        <v>0</v>
      </c>
      <c r="AX44" s="502">
        <v>0</v>
      </c>
      <c r="AY44" s="502">
        <v>0</v>
      </c>
      <c r="AZ44" s="502">
        <v>0</v>
      </c>
      <c r="BA44" s="503">
        <f t="shared" si="0"/>
        <v>15</v>
      </c>
      <c r="BB44" s="503">
        <f t="shared" si="1"/>
        <v>0</v>
      </c>
      <c r="BC44" s="503">
        <f t="shared" si="2"/>
        <v>15</v>
      </c>
      <c r="BD44" s="507"/>
      <c r="BE44" s="508">
        <v>33</v>
      </c>
      <c r="BF44" s="488">
        <v>1</v>
      </c>
    </row>
    <row r="45" spans="2:59" ht="89.25" x14ac:dyDescent="0.2">
      <c r="B45" s="478">
        <v>43448.028680555559</v>
      </c>
      <c r="C45" s="479">
        <v>495</v>
      </c>
      <c r="D45" s="480" t="s">
        <v>627</v>
      </c>
      <c r="E45" s="481" t="s">
        <v>343</v>
      </c>
      <c r="F45" s="480" t="s">
        <v>2</v>
      </c>
      <c r="H45" s="481">
        <v>248</v>
      </c>
      <c r="I45" s="568" t="s">
        <v>642</v>
      </c>
      <c r="J45" s="566"/>
      <c r="K45" s="566">
        <v>1</v>
      </c>
      <c r="L45" s="566">
        <v>1</v>
      </c>
      <c r="N45" s="509" t="s">
        <v>7</v>
      </c>
      <c r="O45" s="509">
        <v>110</v>
      </c>
      <c r="P45" s="501" t="s">
        <v>90</v>
      </c>
      <c r="Q45" s="502">
        <v>0</v>
      </c>
      <c r="R45" s="502">
        <v>2</v>
      </c>
      <c r="S45" s="502">
        <v>3</v>
      </c>
      <c r="T45" s="502">
        <v>0</v>
      </c>
      <c r="U45" s="502">
        <v>2</v>
      </c>
      <c r="V45" s="502">
        <v>1</v>
      </c>
      <c r="W45" s="502">
        <v>2</v>
      </c>
      <c r="X45" s="502">
        <v>0</v>
      </c>
      <c r="Y45" s="502">
        <v>1</v>
      </c>
      <c r="Z45" s="502">
        <v>4</v>
      </c>
      <c r="AA45" s="502">
        <v>0</v>
      </c>
      <c r="AB45" s="502">
        <v>0</v>
      </c>
      <c r="AC45" s="502">
        <v>0</v>
      </c>
      <c r="AD45" s="502">
        <v>0</v>
      </c>
      <c r="AE45" s="502">
        <v>0</v>
      </c>
      <c r="AF45" s="502">
        <v>2</v>
      </c>
      <c r="AG45" s="502">
        <v>0</v>
      </c>
      <c r="AH45" s="502">
        <v>3</v>
      </c>
      <c r="AI45" s="502">
        <v>0</v>
      </c>
      <c r="AJ45" s="502">
        <v>0</v>
      </c>
      <c r="AK45" s="502">
        <v>1</v>
      </c>
      <c r="AL45" s="502">
        <v>1</v>
      </c>
      <c r="AM45" s="502">
        <v>0</v>
      </c>
      <c r="AN45" s="502">
        <v>1</v>
      </c>
      <c r="AO45" s="502">
        <v>0</v>
      </c>
      <c r="AP45" s="502">
        <v>2</v>
      </c>
      <c r="AQ45" s="502">
        <v>0</v>
      </c>
      <c r="AR45" s="502">
        <v>0</v>
      </c>
      <c r="AS45" s="502">
        <v>0</v>
      </c>
      <c r="AT45" s="502">
        <v>1</v>
      </c>
      <c r="AU45" s="502">
        <v>0</v>
      </c>
      <c r="AV45" s="502">
        <v>4</v>
      </c>
      <c r="AW45" s="502">
        <v>0</v>
      </c>
      <c r="AX45" s="502">
        <v>0</v>
      </c>
      <c r="AY45" s="502">
        <v>0</v>
      </c>
      <c r="AZ45" s="502">
        <v>0</v>
      </c>
      <c r="BA45" s="503">
        <f t="shared" si="0"/>
        <v>15</v>
      </c>
      <c r="BB45" s="503">
        <f t="shared" si="1"/>
        <v>1</v>
      </c>
      <c r="BC45" s="503">
        <f t="shared" si="2"/>
        <v>14</v>
      </c>
      <c r="BD45" s="507"/>
      <c r="BE45" s="508">
        <v>30</v>
      </c>
      <c r="BF45" s="488">
        <v>2</v>
      </c>
    </row>
    <row r="46" spans="2:59" ht="63.75" x14ac:dyDescent="0.2">
      <c r="B46" s="478">
        <v>43448.678738425922</v>
      </c>
      <c r="C46" s="479">
        <v>184</v>
      </c>
      <c r="D46" s="480" t="s">
        <v>699</v>
      </c>
      <c r="E46" s="481" t="s">
        <v>41</v>
      </c>
      <c r="F46" s="480" t="s">
        <v>1</v>
      </c>
      <c r="H46" s="481">
        <v>563</v>
      </c>
      <c r="I46" s="568" t="s">
        <v>761</v>
      </c>
      <c r="J46" s="566">
        <v>2</v>
      </c>
      <c r="K46" s="566">
        <v>1</v>
      </c>
      <c r="L46" s="566">
        <v>3</v>
      </c>
      <c r="N46" s="499" t="s">
        <v>19</v>
      </c>
      <c r="O46" s="500">
        <v>297</v>
      </c>
      <c r="P46" s="501" t="s">
        <v>85</v>
      </c>
      <c r="Q46" s="502">
        <v>2</v>
      </c>
      <c r="R46" s="502"/>
      <c r="S46" s="502">
        <v>3</v>
      </c>
      <c r="T46" s="502">
        <v>0</v>
      </c>
      <c r="U46" s="502"/>
      <c r="V46" s="502">
        <v>2</v>
      </c>
      <c r="W46" s="502">
        <v>1</v>
      </c>
      <c r="X46" s="502">
        <v>0</v>
      </c>
      <c r="Y46" s="502">
        <v>2</v>
      </c>
      <c r="Z46" s="502">
        <v>1</v>
      </c>
      <c r="AA46" s="502">
        <v>2</v>
      </c>
      <c r="AB46" s="502">
        <v>2</v>
      </c>
      <c r="AC46" s="502">
        <v>2</v>
      </c>
      <c r="AD46" s="502">
        <v>0</v>
      </c>
      <c r="AE46" s="502">
        <v>0</v>
      </c>
      <c r="AF46" s="502">
        <v>0</v>
      </c>
      <c r="AG46" s="502">
        <v>3</v>
      </c>
      <c r="AH46" s="502">
        <v>0</v>
      </c>
      <c r="AI46" s="502">
        <v>0</v>
      </c>
      <c r="AJ46" s="502">
        <v>0</v>
      </c>
      <c r="AK46" s="502"/>
      <c r="AL46" s="502"/>
      <c r="AM46" s="502">
        <v>2</v>
      </c>
      <c r="AN46" s="502">
        <v>0</v>
      </c>
      <c r="AO46" s="502">
        <v>1</v>
      </c>
      <c r="AP46" s="502">
        <v>0</v>
      </c>
      <c r="AQ46" s="502">
        <v>0</v>
      </c>
      <c r="AR46" s="502">
        <v>0</v>
      </c>
      <c r="AS46" s="502">
        <v>1</v>
      </c>
      <c r="AT46" s="502">
        <v>1</v>
      </c>
      <c r="AU46" s="502">
        <v>1</v>
      </c>
      <c r="AV46" s="502">
        <v>0</v>
      </c>
      <c r="AW46" s="502">
        <v>0</v>
      </c>
      <c r="AX46" s="502">
        <v>2</v>
      </c>
      <c r="AY46" s="502">
        <v>2</v>
      </c>
      <c r="AZ46" s="502">
        <v>0</v>
      </c>
      <c r="BA46" s="503">
        <f t="shared" si="0"/>
        <v>15</v>
      </c>
      <c r="BB46" s="503">
        <f t="shared" si="1"/>
        <v>12</v>
      </c>
      <c r="BC46" s="503">
        <f t="shared" si="2"/>
        <v>3</v>
      </c>
      <c r="BD46" s="507"/>
      <c r="BE46" s="508">
        <v>24</v>
      </c>
      <c r="BF46" s="488">
        <v>3</v>
      </c>
    </row>
    <row r="47" spans="2:59" ht="51" x14ac:dyDescent="0.2">
      <c r="B47" s="478">
        <v>43448.694421296299</v>
      </c>
      <c r="C47" s="479">
        <v>495</v>
      </c>
      <c r="D47" s="480" t="s">
        <v>627</v>
      </c>
      <c r="E47" s="481" t="s">
        <v>343</v>
      </c>
      <c r="F47" s="480" t="s">
        <v>2</v>
      </c>
      <c r="H47" s="481">
        <v>161</v>
      </c>
      <c r="I47" s="568" t="s">
        <v>382</v>
      </c>
      <c r="J47" s="566"/>
      <c r="K47" s="566">
        <v>3</v>
      </c>
      <c r="L47" s="566">
        <v>3</v>
      </c>
      <c r="N47" s="509" t="s">
        <v>7</v>
      </c>
      <c r="O47" s="509">
        <v>506</v>
      </c>
      <c r="P47" s="501" t="s">
        <v>445</v>
      </c>
      <c r="Q47" s="502">
        <v>0</v>
      </c>
      <c r="R47" s="502">
        <v>1</v>
      </c>
      <c r="S47" s="502">
        <v>2</v>
      </c>
      <c r="T47" s="502">
        <v>2</v>
      </c>
      <c r="U47" s="502"/>
      <c r="V47" s="502">
        <v>1</v>
      </c>
      <c r="W47" s="502">
        <v>1</v>
      </c>
      <c r="X47" s="502">
        <v>2</v>
      </c>
      <c r="Y47" s="502">
        <v>0</v>
      </c>
      <c r="Z47" s="502">
        <v>3</v>
      </c>
      <c r="AA47" s="502">
        <v>0</v>
      </c>
      <c r="AB47" s="502">
        <v>3</v>
      </c>
      <c r="AC47" s="502">
        <v>0</v>
      </c>
      <c r="AD47" s="502">
        <v>0</v>
      </c>
      <c r="AE47" s="502">
        <v>1</v>
      </c>
      <c r="AF47" s="502">
        <v>0</v>
      </c>
      <c r="AG47" s="502">
        <v>2</v>
      </c>
      <c r="AH47" s="502">
        <v>0</v>
      </c>
      <c r="AI47" s="502">
        <v>1</v>
      </c>
      <c r="AJ47" s="502">
        <v>1</v>
      </c>
      <c r="AK47" s="502"/>
      <c r="AL47" s="502"/>
      <c r="AM47" s="502">
        <v>1</v>
      </c>
      <c r="AN47" s="502">
        <v>0</v>
      </c>
      <c r="AO47" s="502">
        <v>1</v>
      </c>
      <c r="AP47" s="502">
        <v>0</v>
      </c>
      <c r="AQ47" s="502">
        <v>1</v>
      </c>
      <c r="AR47" s="502">
        <v>1</v>
      </c>
      <c r="AS47" s="502">
        <v>0</v>
      </c>
      <c r="AT47" s="502">
        <v>0</v>
      </c>
      <c r="AU47" s="502">
        <v>3</v>
      </c>
      <c r="AV47" s="502">
        <v>0</v>
      </c>
      <c r="AW47" s="502">
        <v>0</v>
      </c>
      <c r="AX47" s="502">
        <v>0</v>
      </c>
      <c r="AY47" s="502">
        <v>2</v>
      </c>
      <c r="AZ47" s="502">
        <v>1</v>
      </c>
      <c r="BA47" s="503">
        <f t="shared" si="0"/>
        <v>15</v>
      </c>
      <c r="BB47" s="503">
        <f t="shared" si="1"/>
        <v>12</v>
      </c>
      <c r="BC47" s="503">
        <f t="shared" si="2"/>
        <v>3</v>
      </c>
      <c r="BD47" s="507"/>
      <c r="BE47" s="508">
        <v>31</v>
      </c>
      <c r="BF47" s="488">
        <v>1</v>
      </c>
    </row>
    <row r="48" spans="2:59" s="475" customFormat="1" ht="63.75" x14ac:dyDescent="0.2">
      <c r="B48" s="478">
        <v>43448.880289351851</v>
      </c>
      <c r="C48" s="479">
        <v>495</v>
      </c>
      <c r="D48" s="480" t="s">
        <v>627</v>
      </c>
      <c r="E48" s="481" t="s">
        <v>343</v>
      </c>
      <c r="F48" s="480" t="s">
        <v>2</v>
      </c>
      <c r="H48" s="481">
        <v>572</v>
      </c>
      <c r="I48" s="568" t="s">
        <v>768</v>
      </c>
      <c r="J48" s="566"/>
      <c r="K48" s="566">
        <v>1</v>
      </c>
      <c r="L48" s="566">
        <v>1</v>
      </c>
      <c r="M48" s="477"/>
      <c r="N48" s="510" t="s">
        <v>7</v>
      </c>
      <c r="O48" s="510">
        <v>566</v>
      </c>
      <c r="P48" s="510" t="s">
        <v>750</v>
      </c>
      <c r="Q48" s="503">
        <v>0</v>
      </c>
      <c r="R48" s="503">
        <v>0</v>
      </c>
      <c r="S48" s="503">
        <v>0</v>
      </c>
      <c r="T48" s="503">
        <v>0</v>
      </c>
      <c r="U48" s="503">
        <v>0</v>
      </c>
      <c r="V48" s="503">
        <v>0</v>
      </c>
      <c r="W48" s="503">
        <v>0</v>
      </c>
      <c r="X48" s="503">
        <v>0</v>
      </c>
      <c r="Y48" s="503">
        <v>0</v>
      </c>
      <c r="Z48" s="502">
        <v>0</v>
      </c>
      <c r="AA48" s="502">
        <v>3</v>
      </c>
      <c r="AB48" s="502">
        <v>12</v>
      </c>
      <c r="AC48" s="503">
        <v>0</v>
      </c>
      <c r="AD48" s="503">
        <v>0</v>
      </c>
      <c r="AE48" s="503">
        <v>0</v>
      </c>
      <c r="AF48" s="503">
        <v>0</v>
      </c>
      <c r="AG48" s="503">
        <v>0</v>
      </c>
      <c r="AH48" s="503">
        <v>0</v>
      </c>
      <c r="AI48" s="503">
        <v>0</v>
      </c>
      <c r="AJ48" s="503">
        <v>0</v>
      </c>
      <c r="AK48" s="503">
        <v>0</v>
      </c>
      <c r="AL48" s="503">
        <v>0</v>
      </c>
      <c r="AM48" s="503">
        <v>0</v>
      </c>
      <c r="AN48" s="503">
        <v>0</v>
      </c>
      <c r="AO48" s="503">
        <v>0</v>
      </c>
      <c r="AP48" s="503">
        <v>0</v>
      </c>
      <c r="AQ48" s="503">
        <v>0</v>
      </c>
      <c r="AR48" s="503">
        <v>0</v>
      </c>
      <c r="AS48" s="503">
        <v>0</v>
      </c>
      <c r="AT48" s="503">
        <v>0</v>
      </c>
      <c r="AU48" s="502">
        <v>0</v>
      </c>
      <c r="AV48" s="502">
        <v>0</v>
      </c>
      <c r="AW48" s="502">
        <v>2</v>
      </c>
      <c r="AX48" s="502">
        <v>1</v>
      </c>
      <c r="AY48" s="502">
        <v>11</v>
      </c>
      <c r="AZ48" s="502">
        <v>1</v>
      </c>
      <c r="BA48" s="503">
        <f t="shared" si="0"/>
        <v>15</v>
      </c>
      <c r="BB48" s="503">
        <f t="shared" si="1"/>
        <v>13</v>
      </c>
      <c r="BC48" s="503">
        <f t="shared" si="2"/>
        <v>2</v>
      </c>
      <c r="BD48" s="507"/>
      <c r="BE48" s="508">
        <v>20</v>
      </c>
      <c r="BF48" s="488">
        <v>1</v>
      </c>
      <c r="BG48" s="477"/>
    </row>
    <row r="49" spans="2:59" s="475" customFormat="1" ht="63.75" x14ac:dyDescent="0.2">
      <c r="B49" s="478">
        <v>43448.891597222224</v>
      </c>
      <c r="C49" s="479">
        <v>385</v>
      </c>
      <c r="D49" s="480" t="s">
        <v>453</v>
      </c>
      <c r="E49" s="481" t="s">
        <v>39</v>
      </c>
      <c r="F49" s="480" t="s">
        <v>2</v>
      </c>
      <c r="H49" s="481">
        <v>167</v>
      </c>
      <c r="I49" s="568" t="s">
        <v>398</v>
      </c>
      <c r="J49" s="566">
        <v>7</v>
      </c>
      <c r="K49" s="566"/>
      <c r="L49" s="566">
        <v>7</v>
      </c>
      <c r="M49" s="477"/>
      <c r="N49" s="499" t="s">
        <v>29</v>
      </c>
      <c r="O49" s="500">
        <v>183</v>
      </c>
      <c r="P49" s="501" t="s">
        <v>31</v>
      </c>
      <c r="Q49" s="502">
        <v>0</v>
      </c>
      <c r="R49" s="502"/>
      <c r="S49" s="502"/>
      <c r="T49" s="502">
        <v>0</v>
      </c>
      <c r="U49" s="502">
        <v>2</v>
      </c>
      <c r="V49" s="502">
        <v>1</v>
      </c>
      <c r="W49" s="502">
        <v>5</v>
      </c>
      <c r="X49" s="502">
        <v>2</v>
      </c>
      <c r="Y49" s="502">
        <v>4</v>
      </c>
      <c r="Z49" s="502">
        <v>0</v>
      </c>
      <c r="AA49" s="502">
        <v>0</v>
      </c>
      <c r="AB49" s="502">
        <v>0</v>
      </c>
      <c r="AC49" s="502">
        <v>0</v>
      </c>
      <c r="AD49" s="502">
        <v>0</v>
      </c>
      <c r="AE49" s="502">
        <v>0</v>
      </c>
      <c r="AF49" s="502">
        <v>0</v>
      </c>
      <c r="AG49" s="502">
        <v>0</v>
      </c>
      <c r="AH49" s="502">
        <v>0</v>
      </c>
      <c r="AI49" s="502">
        <v>0</v>
      </c>
      <c r="AJ49" s="502">
        <v>0</v>
      </c>
      <c r="AK49" s="502">
        <v>0</v>
      </c>
      <c r="AL49" s="502">
        <v>2</v>
      </c>
      <c r="AM49" s="502">
        <v>1</v>
      </c>
      <c r="AN49" s="502">
        <v>0</v>
      </c>
      <c r="AO49" s="502">
        <v>3</v>
      </c>
      <c r="AP49" s="502">
        <v>2</v>
      </c>
      <c r="AQ49" s="502">
        <v>2</v>
      </c>
      <c r="AR49" s="502">
        <v>0</v>
      </c>
      <c r="AS49" s="502">
        <v>4</v>
      </c>
      <c r="AT49" s="502">
        <v>0</v>
      </c>
      <c r="AU49" s="502">
        <v>0</v>
      </c>
      <c r="AV49" s="502">
        <v>0</v>
      </c>
      <c r="AW49" s="502">
        <v>0</v>
      </c>
      <c r="AX49" s="502">
        <v>0</v>
      </c>
      <c r="AY49" s="502">
        <v>0</v>
      </c>
      <c r="AZ49" s="502">
        <v>0</v>
      </c>
      <c r="BA49" s="503">
        <f t="shared" si="0"/>
        <v>14</v>
      </c>
      <c r="BB49" s="503">
        <f t="shared" si="1"/>
        <v>10</v>
      </c>
      <c r="BC49" s="503">
        <f t="shared" si="2"/>
        <v>4</v>
      </c>
      <c r="BD49" s="507"/>
      <c r="BE49" s="508" t="s">
        <v>3</v>
      </c>
      <c r="BF49" s="488">
        <v>240</v>
      </c>
      <c r="BG49" s="477"/>
    </row>
    <row r="50" spans="2:59" s="475" customFormat="1" ht="51" x14ac:dyDescent="0.2">
      <c r="B50" s="478">
        <v>43448.958692129629</v>
      </c>
      <c r="C50" s="479">
        <v>566</v>
      </c>
      <c r="D50" s="480" t="s">
        <v>755</v>
      </c>
      <c r="E50" s="481" t="s">
        <v>7</v>
      </c>
      <c r="F50" s="480" t="s">
        <v>1</v>
      </c>
      <c r="H50" s="481">
        <v>133</v>
      </c>
      <c r="I50" s="568" t="s">
        <v>740</v>
      </c>
      <c r="J50" s="566"/>
      <c r="K50" s="566">
        <v>1</v>
      </c>
      <c r="L50" s="566">
        <v>1</v>
      </c>
      <c r="M50" s="477"/>
      <c r="N50" s="509" t="s">
        <v>29</v>
      </c>
      <c r="O50" s="509">
        <v>257</v>
      </c>
      <c r="P50" s="501" t="s">
        <v>144</v>
      </c>
      <c r="Q50" s="502">
        <v>1</v>
      </c>
      <c r="R50" s="502"/>
      <c r="S50" s="502">
        <v>1</v>
      </c>
      <c r="T50" s="502">
        <v>1</v>
      </c>
      <c r="U50" s="502">
        <v>1</v>
      </c>
      <c r="V50" s="502">
        <v>2</v>
      </c>
      <c r="W50" s="502">
        <v>2</v>
      </c>
      <c r="X50" s="502">
        <v>2</v>
      </c>
      <c r="Y50" s="502">
        <v>0</v>
      </c>
      <c r="Z50" s="502">
        <v>2</v>
      </c>
      <c r="AA50" s="502">
        <v>2</v>
      </c>
      <c r="AB50" s="502">
        <v>0</v>
      </c>
      <c r="AC50" s="502">
        <v>1</v>
      </c>
      <c r="AD50" s="502">
        <v>0</v>
      </c>
      <c r="AE50" s="502">
        <v>0</v>
      </c>
      <c r="AF50" s="502">
        <v>0</v>
      </c>
      <c r="AG50" s="502">
        <v>0</v>
      </c>
      <c r="AH50" s="502">
        <v>1</v>
      </c>
      <c r="AI50" s="502">
        <v>0</v>
      </c>
      <c r="AJ50" s="502">
        <v>1</v>
      </c>
      <c r="AK50" s="502">
        <v>1</v>
      </c>
      <c r="AL50" s="502">
        <v>0</v>
      </c>
      <c r="AM50" s="502">
        <v>1</v>
      </c>
      <c r="AN50" s="502">
        <v>1</v>
      </c>
      <c r="AO50" s="502">
        <v>1</v>
      </c>
      <c r="AP50" s="502">
        <v>1</v>
      </c>
      <c r="AQ50" s="502">
        <v>1</v>
      </c>
      <c r="AR50" s="502">
        <v>1</v>
      </c>
      <c r="AS50" s="502">
        <v>0</v>
      </c>
      <c r="AT50" s="502">
        <v>0</v>
      </c>
      <c r="AU50" s="502">
        <v>1</v>
      </c>
      <c r="AV50" s="502">
        <v>1</v>
      </c>
      <c r="AW50" s="502">
        <v>0</v>
      </c>
      <c r="AX50" s="502">
        <v>2</v>
      </c>
      <c r="AY50" s="502">
        <v>0</v>
      </c>
      <c r="AZ50" s="502">
        <v>0</v>
      </c>
      <c r="BA50" s="503">
        <f t="shared" si="0"/>
        <v>14</v>
      </c>
      <c r="BB50" s="503">
        <f t="shared" si="1"/>
        <v>6</v>
      </c>
      <c r="BC50" s="503">
        <f t="shared" si="2"/>
        <v>8</v>
      </c>
      <c r="BD50" s="507"/>
      <c r="BG50" s="477"/>
    </row>
    <row r="51" spans="2:59" s="475" customFormat="1" ht="63.75" x14ac:dyDescent="0.2">
      <c r="B51" s="478">
        <v>43448.983437499999</v>
      </c>
      <c r="C51" s="479">
        <v>158</v>
      </c>
      <c r="D51" s="480" t="s">
        <v>388</v>
      </c>
      <c r="E51" s="481" t="s">
        <v>7</v>
      </c>
      <c r="F51" s="480" t="s">
        <v>2</v>
      </c>
      <c r="H51" s="481">
        <v>558</v>
      </c>
      <c r="I51" s="568" t="s">
        <v>726</v>
      </c>
      <c r="J51" s="566">
        <v>1</v>
      </c>
      <c r="K51" s="566"/>
      <c r="L51" s="566">
        <v>1</v>
      </c>
      <c r="M51" s="477"/>
      <c r="N51" s="509" t="s">
        <v>7</v>
      </c>
      <c r="O51" s="509">
        <v>383</v>
      </c>
      <c r="P51" s="501" t="s">
        <v>135</v>
      </c>
      <c r="Q51" s="502">
        <v>1</v>
      </c>
      <c r="R51" s="502"/>
      <c r="S51" s="502">
        <v>1</v>
      </c>
      <c r="T51" s="502">
        <v>1</v>
      </c>
      <c r="U51" s="502">
        <v>3</v>
      </c>
      <c r="V51" s="502">
        <v>1</v>
      </c>
      <c r="W51" s="502">
        <v>1</v>
      </c>
      <c r="X51" s="502">
        <v>3</v>
      </c>
      <c r="Y51" s="502">
        <v>1</v>
      </c>
      <c r="Z51" s="502">
        <v>1</v>
      </c>
      <c r="AA51" s="502">
        <v>0</v>
      </c>
      <c r="AB51" s="502">
        <v>0</v>
      </c>
      <c r="AC51" s="502">
        <v>1</v>
      </c>
      <c r="AD51" s="502">
        <v>0</v>
      </c>
      <c r="AE51" s="502">
        <v>0</v>
      </c>
      <c r="AF51" s="502">
        <v>0</v>
      </c>
      <c r="AG51" s="502">
        <v>0</v>
      </c>
      <c r="AH51" s="502">
        <v>1</v>
      </c>
      <c r="AI51" s="502">
        <v>1</v>
      </c>
      <c r="AJ51" s="502">
        <v>0</v>
      </c>
      <c r="AK51" s="502">
        <v>2</v>
      </c>
      <c r="AL51" s="502">
        <v>1</v>
      </c>
      <c r="AM51" s="502">
        <v>0</v>
      </c>
      <c r="AN51" s="502">
        <v>1</v>
      </c>
      <c r="AO51" s="502">
        <v>1</v>
      </c>
      <c r="AP51" s="502">
        <v>0</v>
      </c>
      <c r="AQ51" s="502">
        <v>0</v>
      </c>
      <c r="AR51" s="502">
        <v>3</v>
      </c>
      <c r="AS51" s="502">
        <v>1</v>
      </c>
      <c r="AT51" s="502">
        <v>0</v>
      </c>
      <c r="AU51" s="502">
        <v>1</v>
      </c>
      <c r="AV51" s="502">
        <v>0</v>
      </c>
      <c r="AW51" s="502">
        <v>0</v>
      </c>
      <c r="AX51" s="502">
        <v>0</v>
      </c>
      <c r="AY51" s="502">
        <v>0</v>
      </c>
      <c r="AZ51" s="502">
        <v>0</v>
      </c>
      <c r="BA51" s="503">
        <f t="shared" si="0"/>
        <v>13</v>
      </c>
      <c r="BB51" s="503">
        <f t="shared" si="1"/>
        <v>7</v>
      </c>
      <c r="BC51" s="503">
        <f t="shared" si="2"/>
        <v>6</v>
      </c>
      <c r="BD51" s="507"/>
      <c r="BG51" s="477"/>
    </row>
    <row r="52" spans="2:59" s="475" customFormat="1" ht="63.75" x14ac:dyDescent="0.2">
      <c r="B52" s="478">
        <v>43449.025370370371</v>
      </c>
      <c r="C52" s="479">
        <v>444</v>
      </c>
      <c r="D52" s="480" t="s">
        <v>480</v>
      </c>
      <c r="E52" s="481" t="s">
        <v>19</v>
      </c>
      <c r="F52" s="480" t="s">
        <v>2</v>
      </c>
      <c r="H52" s="481">
        <v>160</v>
      </c>
      <c r="I52" s="568" t="s">
        <v>461</v>
      </c>
      <c r="J52" s="566"/>
      <c r="K52" s="566">
        <v>2</v>
      </c>
      <c r="L52" s="566">
        <v>2</v>
      </c>
      <c r="M52" s="477"/>
      <c r="N52" s="499" t="s">
        <v>7</v>
      </c>
      <c r="O52" s="509">
        <v>469</v>
      </c>
      <c r="P52" s="501" t="s">
        <v>364</v>
      </c>
      <c r="Q52" s="502">
        <v>0</v>
      </c>
      <c r="R52" s="502">
        <v>1</v>
      </c>
      <c r="S52" s="502"/>
      <c r="T52" s="502">
        <v>2</v>
      </c>
      <c r="U52" s="502">
        <v>1</v>
      </c>
      <c r="V52" s="502">
        <v>1</v>
      </c>
      <c r="W52" s="502">
        <v>3</v>
      </c>
      <c r="X52" s="502">
        <v>1</v>
      </c>
      <c r="Y52" s="502">
        <v>2</v>
      </c>
      <c r="Z52" s="502">
        <v>1</v>
      </c>
      <c r="AA52" s="502">
        <v>0</v>
      </c>
      <c r="AB52" s="502">
        <v>1</v>
      </c>
      <c r="AC52" s="502">
        <v>0</v>
      </c>
      <c r="AD52" s="502">
        <v>0</v>
      </c>
      <c r="AE52" s="502">
        <v>0</v>
      </c>
      <c r="AF52" s="502">
        <v>1</v>
      </c>
      <c r="AG52" s="502">
        <v>0</v>
      </c>
      <c r="AH52" s="502">
        <v>0</v>
      </c>
      <c r="AI52" s="502">
        <v>1</v>
      </c>
      <c r="AJ52" s="502">
        <v>1</v>
      </c>
      <c r="AK52" s="502">
        <v>1</v>
      </c>
      <c r="AL52" s="502">
        <v>0</v>
      </c>
      <c r="AM52" s="502">
        <v>1</v>
      </c>
      <c r="AN52" s="502">
        <v>0</v>
      </c>
      <c r="AO52" s="502">
        <v>3</v>
      </c>
      <c r="AP52" s="502">
        <v>0</v>
      </c>
      <c r="AQ52" s="502">
        <v>1</v>
      </c>
      <c r="AR52" s="502">
        <v>0</v>
      </c>
      <c r="AS52" s="502">
        <v>2</v>
      </c>
      <c r="AT52" s="502">
        <v>0</v>
      </c>
      <c r="AU52" s="502">
        <v>1</v>
      </c>
      <c r="AV52" s="502">
        <v>0</v>
      </c>
      <c r="AW52" s="502">
        <v>0</v>
      </c>
      <c r="AX52" s="502">
        <v>0</v>
      </c>
      <c r="AY52" s="502">
        <v>1</v>
      </c>
      <c r="AZ52" s="502">
        <v>0</v>
      </c>
      <c r="BA52" s="503">
        <f t="shared" si="0"/>
        <v>13</v>
      </c>
      <c r="BB52" s="503">
        <f t="shared" si="1"/>
        <v>11</v>
      </c>
      <c r="BC52" s="503">
        <f t="shared" si="2"/>
        <v>2</v>
      </c>
      <c r="BD52" s="507"/>
      <c r="BG52" s="477"/>
    </row>
    <row r="53" spans="2:59" s="475" customFormat="1" ht="51" x14ac:dyDescent="0.2">
      <c r="B53" s="478">
        <v>43449.676585648151</v>
      </c>
      <c r="C53" s="479">
        <v>495</v>
      </c>
      <c r="D53" s="480" t="s">
        <v>627</v>
      </c>
      <c r="E53" s="481" t="s">
        <v>343</v>
      </c>
      <c r="F53" s="480" t="s">
        <v>2</v>
      </c>
      <c r="H53" s="481">
        <v>312</v>
      </c>
      <c r="I53" s="568" t="s">
        <v>737</v>
      </c>
      <c r="J53" s="566"/>
      <c r="K53" s="566">
        <v>1</v>
      </c>
      <c r="L53" s="566">
        <v>1</v>
      </c>
      <c r="M53" s="477"/>
      <c r="N53" s="509" t="s">
        <v>7</v>
      </c>
      <c r="O53" s="509">
        <v>507</v>
      </c>
      <c r="P53" s="501" t="s">
        <v>467</v>
      </c>
      <c r="Q53" s="502">
        <v>0</v>
      </c>
      <c r="R53" s="502">
        <v>1</v>
      </c>
      <c r="S53" s="502">
        <v>1</v>
      </c>
      <c r="T53" s="502">
        <v>1</v>
      </c>
      <c r="U53" s="502">
        <v>2</v>
      </c>
      <c r="V53" s="502">
        <v>1</v>
      </c>
      <c r="W53" s="502">
        <v>2</v>
      </c>
      <c r="X53" s="502">
        <v>0</v>
      </c>
      <c r="Y53" s="502">
        <v>1</v>
      </c>
      <c r="Z53" s="502">
        <v>0</v>
      </c>
      <c r="AA53" s="502">
        <v>2</v>
      </c>
      <c r="AB53" s="502">
        <v>2</v>
      </c>
      <c r="AC53" s="502">
        <v>0</v>
      </c>
      <c r="AD53" s="502">
        <v>0</v>
      </c>
      <c r="AE53" s="502">
        <v>1</v>
      </c>
      <c r="AF53" s="502">
        <v>0</v>
      </c>
      <c r="AG53" s="502">
        <v>1</v>
      </c>
      <c r="AH53" s="502">
        <v>0</v>
      </c>
      <c r="AI53" s="502">
        <v>1</v>
      </c>
      <c r="AJ53" s="502">
        <v>0</v>
      </c>
      <c r="AK53" s="502">
        <v>2</v>
      </c>
      <c r="AL53" s="502">
        <v>0</v>
      </c>
      <c r="AM53" s="502">
        <v>0</v>
      </c>
      <c r="AN53" s="502">
        <v>1</v>
      </c>
      <c r="AO53" s="502">
        <v>1</v>
      </c>
      <c r="AP53" s="502">
        <v>1</v>
      </c>
      <c r="AQ53" s="502">
        <v>0</v>
      </c>
      <c r="AR53" s="502">
        <v>0</v>
      </c>
      <c r="AS53" s="502">
        <v>1</v>
      </c>
      <c r="AT53" s="502">
        <v>0</v>
      </c>
      <c r="AU53" s="502">
        <v>0</v>
      </c>
      <c r="AV53" s="502">
        <v>0</v>
      </c>
      <c r="AW53" s="502">
        <v>2</v>
      </c>
      <c r="AX53" s="502">
        <v>0</v>
      </c>
      <c r="AY53" s="502">
        <v>2</v>
      </c>
      <c r="AZ53" s="502">
        <v>0</v>
      </c>
      <c r="BA53" s="503">
        <f t="shared" si="0"/>
        <v>13</v>
      </c>
      <c r="BB53" s="503">
        <f t="shared" si="1"/>
        <v>11</v>
      </c>
      <c r="BC53" s="503">
        <f t="shared" si="2"/>
        <v>2</v>
      </c>
      <c r="BD53" s="507"/>
      <c r="BG53" s="477"/>
    </row>
    <row r="54" spans="2:59" s="475" customFormat="1" ht="51" x14ac:dyDescent="0.2">
      <c r="B54" s="478">
        <v>43449.69158564815</v>
      </c>
      <c r="C54" s="479">
        <v>558</v>
      </c>
      <c r="D54" s="480" t="s">
        <v>726</v>
      </c>
      <c r="E54" s="481" t="s">
        <v>34</v>
      </c>
      <c r="F54" s="480" t="s">
        <v>2</v>
      </c>
      <c r="H54" s="481">
        <v>469</v>
      </c>
      <c r="I54" s="568" t="s">
        <v>402</v>
      </c>
      <c r="J54" s="566">
        <v>1</v>
      </c>
      <c r="K54" s="566"/>
      <c r="L54" s="566">
        <v>1</v>
      </c>
      <c r="M54" s="477"/>
      <c r="N54" s="499" t="s">
        <v>7</v>
      </c>
      <c r="O54" s="509">
        <v>464</v>
      </c>
      <c r="P54" s="501" t="s">
        <v>365</v>
      </c>
      <c r="Q54" s="502">
        <v>2</v>
      </c>
      <c r="R54" s="502">
        <v>4</v>
      </c>
      <c r="S54" s="502">
        <v>5</v>
      </c>
      <c r="T54" s="502">
        <v>0</v>
      </c>
      <c r="U54" s="502"/>
      <c r="V54" s="502"/>
      <c r="W54" s="502">
        <v>1</v>
      </c>
      <c r="X54" s="502">
        <v>0</v>
      </c>
      <c r="Y54" s="502">
        <v>0</v>
      </c>
      <c r="Z54" s="502">
        <v>0</v>
      </c>
      <c r="AA54" s="502">
        <v>0</v>
      </c>
      <c r="AB54" s="502">
        <v>0</v>
      </c>
      <c r="AC54" s="502">
        <v>2</v>
      </c>
      <c r="AD54" s="502">
        <v>0</v>
      </c>
      <c r="AE54" s="502">
        <v>3</v>
      </c>
      <c r="AF54" s="502">
        <v>1</v>
      </c>
      <c r="AG54" s="502">
        <v>4</v>
      </c>
      <c r="AH54" s="502">
        <v>1</v>
      </c>
      <c r="AI54" s="502">
        <v>0</v>
      </c>
      <c r="AJ54" s="502">
        <v>0</v>
      </c>
      <c r="AK54" s="502"/>
      <c r="AL54" s="502"/>
      <c r="AM54" s="502"/>
      <c r="AN54" s="502"/>
      <c r="AO54" s="502">
        <v>1</v>
      </c>
      <c r="AP54" s="502">
        <v>0</v>
      </c>
      <c r="AQ54" s="502">
        <v>0</v>
      </c>
      <c r="AR54" s="502">
        <v>0</v>
      </c>
      <c r="AS54" s="502">
        <v>0</v>
      </c>
      <c r="AT54" s="502">
        <v>0</v>
      </c>
      <c r="AU54" s="502">
        <v>0</v>
      </c>
      <c r="AV54" s="502">
        <v>0</v>
      </c>
      <c r="AW54" s="502">
        <v>0</v>
      </c>
      <c r="AX54" s="502">
        <v>0</v>
      </c>
      <c r="AY54" s="502">
        <v>0</v>
      </c>
      <c r="AZ54" s="502">
        <v>0</v>
      </c>
      <c r="BA54" s="503">
        <f t="shared" si="0"/>
        <v>12</v>
      </c>
      <c r="BB54" s="503">
        <f t="shared" si="1"/>
        <v>10</v>
      </c>
      <c r="BC54" s="503">
        <f t="shared" si="2"/>
        <v>2</v>
      </c>
      <c r="BD54" s="507"/>
      <c r="BG54" s="477"/>
    </row>
    <row r="55" spans="2:59" s="475" customFormat="1" ht="51" x14ac:dyDescent="0.2">
      <c r="B55" s="478">
        <v>43449.873668981483</v>
      </c>
      <c r="C55" s="479">
        <v>226</v>
      </c>
      <c r="D55" s="480" t="s">
        <v>386</v>
      </c>
      <c r="E55" s="481" t="s">
        <v>7</v>
      </c>
      <c r="F55" s="480" t="s">
        <v>2</v>
      </c>
      <c r="H55" s="481">
        <v>502</v>
      </c>
      <c r="I55" s="568" t="s">
        <v>705</v>
      </c>
      <c r="J55" s="566">
        <v>1</v>
      </c>
      <c r="K55" s="566"/>
      <c r="L55" s="566">
        <v>1</v>
      </c>
      <c r="M55" s="477"/>
      <c r="N55" s="499" t="s">
        <v>12</v>
      </c>
      <c r="O55" s="500">
        <v>133</v>
      </c>
      <c r="P55" s="501" t="s">
        <v>13</v>
      </c>
      <c r="Q55" s="502">
        <v>0</v>
      </c>
      <c r="R55" s="502">
        <v>2</v>
      </c>
      <c r="S55" s="502">
        <v>2</v>
      </c>
      <c r="T55" s="502">
        <v>2</v>
      </c>
      <c r="U55" s="502">
        <v>1</v>
      </c>
      <c r="V55" s="502">
        <v>2</v>
      </c>
      <c r="W55" s="502">
        <v>1</v>
      </c>
      <c r="X55" s="502">
        <v>0</v>
      </c>
      <c r="Y55" s="502">
        <v>0</v>
      </c>
      <c r="Z55" s="502">
        <v>1</v>
      </c>
      <c r="AA55" s="502">
        <v>0</v>
      </c>
      <c r="AB55" s="502">
        <v>1</v>
      </c>
      <c r="AC55" s="502">
        <v>0</v>
      </c>
      <c r="AD55" s="502">
        <v>0</v>
      </c>
      <c r="AE55" s="502">
        <v>0</v>
      </c>
      <c r="AF55" s="502">
        <v>2</v>
      </c>
      <c r="AG55" s="502">
        <v>0</v>
      </c>
      <c r="AH55" s="502">
        <v>2</v>
      </c>
      <c r="AI55" s="502">
        <v>1</v>
      </c>
      <c r="AJ55" s="502">
        <v>1</v>
      </c>
      <c r="AK55" s="502">
        <v>0</v>
      </c>
      <c r="AL55" s="502">
        <v>1</v>
      </c>
      <c r="AM55" s="502">
        <v>0</v>
      </c>
      <c r="AN55" s="502">
        <v>2</v>
      </c>
      <c r="AO55" s="502">
        <v>0</v>
      </c>
      <c r="AP55" s="502">
        <v>1</v>
      </c>
      <c r="AQ55" s="502">
        <v>0</v>
      </c>
      <c r="AR55" s="502">
        <v>0</v>
      </c>
      <c r="AS55" s="502">
        <v>0</v>
      </c>
      <c r="AT55" s="502">
        <v>0</v>
      </c>
      <c r="AU55" s="502">
        <v>0</v>
      </c>
      <c r="AV55" s="502">
        <v>1</v>
      </c>
      <c r="AW55" s="502">
        <v>0</v>
      </c>
      <c r="AX55" s="502">
        <v>0</v>
      </c>
      <c r="AY55" s="502">
        <v>0</v>
      </c>
      <c r="AZ55" s="502">
        <v>1</v>
      </c>
      <c r="BA55" s="503">
        <f t="shared" si="0"/>
        <v>12</v>
      </c>
      <c r="BB55" s="503">
        <f t="shared" si="1"/>
        <v>1</v>
      </c>
      <c r="BC55" s="503">
        <f t="shared" si="2"/>
        <v>11</v>
      </c>
      <c r="BD55" s="507"/>
      <c r="BG55" s="477"/>
    </row>
    <row r="56" spans="2:59" s="475" customFormat="1" ht="38.25" x14ac:dyDescent="0.2">
      <c r="B56" s="478">
        <v>43450.645219907405</v>
      </c>
      <c r="C56" s="479">
        <v>494</v>
      </c>
      <c r="D56" s="480" t="s">
        <v>465</v>
      </c>
      <c r="E56" s="481" t="s">
        <v>7</v>
      </c>
      <c r="F56" s="480" t="s">
        <v>2</v>
      </c>
      <c r="H56" s="481">
        <v>385</v>
      </c>
      <c r="I56" s="568" t="s">
        <v>453</v>
      </c>
      <c r="J56" s="566">
        <v>1</v>
      </c>
      <c r="K56" s="566"/>
      <c r="L56" s="566">
        <v>1</v>
      </c>
      <c r="M56" s="477"/>
      <c r="N56" s="499" t="s">
        <v>7</v>
      </c>
      <c r="O56" s="509">
        <v>461</v>
      </c>
      <c r="P56" s="501" t="s">
        <v>356</v>
      </c>
      <c r="Q56" s="502">
        <v>1</v>
      </c>
      <c r="R56" s="502"/>
      <c r="S56" s="502"/>
      <c r="T56" s="502">
        <v>0</v>
      </c>
      <c r="U56" s="502">
        <v>1</v>
      </c>
      <c r="V56" s="502">
        <v>2</v>
      </c>
      <c r="W56" s="502">
        <v>2</v>
      </c>
      <c r="X56" s="502">
        <v>3</v>
      </c>
      <c r="Y56" s="502">
        <v>1</v>
      </c>
      <c r="Z56" s="502">
        <v>1</v>
      </c>
      <c r="AA56" s="502">
        <v>0</v>
      </c>
      <c r="AB56" s="502">
        <v>1</v>
      </c>
      <c r="AC56" s="502">
        <v>1</v>
      </c>
      <c r="AD56" s="502">
        <v>0</v>
      </c>
      <c r="AE56" s="502">
        <v>0</v>
      </c>
      <c r="AF56" s="502">
        <v>0</v>
      </c>
      <c r="AG56" s="502">
        <v>0</v>
      </c>
      <c r="AH56" s="502">
        <v>0</v>
      </c>
      <c r="AI56" s="502">
        <v>0</v>
      </c>
      <c r="AJ56" s="502">
        <v>0</v>
      </c>
      <c r="AK56" s="502">
        <v>1</v>
      </c>
      <c r="AL56" s="502">
        <v>0</v>
      </c>
      <c r="AM56" s="502">
        <v>2</v>
      </c>
      <c r="AN56" s="502">
        <v>0</v>
      </c>
      <c r="AO56" s="502">
        <v>2</v>
      </c>
      <c r="AP56" s="502">
        <v>0</v>
      </c>
      <c r="AQ56" s="502">
        <v>3</v>
      </c>
      <c r="AR56" s="502">
        <v>0</v>
      </c>
      <c r="AS56" s="502">
        <v>1</v>
      </c>
      <c r="AT56" s="502">
        <v>0</v>
      </c>
      <c r="AU56" s="502">
        <v>1</v>
      </c>
      <c r="AV56" s="502">
        <v>0</v>
      </c>
      <c r="AW56" s="502">
        <v>0</v>
      </c>
      <c r="AX56" s="502">
        <v>0</v>
      </c>
      <c r="AY56" s="502">
        <v>0</v>
      </c>
      <c r="AZ56" s="502">
        <v>1</v>
      </c>
      <c r="BA56" s="503">
        <f t="shared" si="0"/>
        <v>12</v>
      </c>
      <c r="BB56" s="503">
        <f t="shared" si="1"/>
        <v>11</v>
      </c>
      <c r="BC56" s="503">
        <f t="shared" si="2"/>
        <v>1</v>
      </c>
      <c r="BD56" s="507"/>
      <c r="BG56" s="477"/>
    </row>
    <row r="57" spans="2:59" s="475" customFormat="1" ht="51" x14ac:dyDescent="0.2">
      <c r="B57" s="478">
        <v>43450.646851851852</v>
      </c>
      <c r="C57" s="479">
        <v>494</v>
      </c>
      <c r="D57" s="480" t="s">
        <v>465</v>
      </c>
      <c r="E57" s="481" t="s">
        <v>7</v>
      </c>
      <c r="F57" s="480" t="s">
        <v>2</v>
      </c>
      <c r="H57" s="481">
        <v>494</v>
      </c>
      <c r="I57" s="568" t="s">
        <v>465</v>
      </c>
      <c r="J57" s="566">
        <v>2</v>
      </c>
      <c r="K57" s="566"/>
      <c r="L57" s="566">
        <v>2</v>
      </c>
      <c r="M57" s="477"/>
      <c r="N57" s="509" t="s">
        <v>7</v>
      </c>
      <c r="O57" s="509">
        <v>494</v>
      </c>
      <c r="P57" s="501" t="s">
        <v>415</v>
      </c>
      <c r="Q57" s="502">
        <v>1</v>
      </c>
      <c r="R57" s="502"/>
      <c r="S57" s="502">
        <v>1</v>
      </c>
      <c r="T57" s="502">
        <v>2</v>
      </c>
      <c r="U57" s="502"/>
      <c r="V57" s="502">
        <v>3</v>
      </c>
      <c r="W57" s="502">
        <v>0</v>
      </c>
      <c r="X57" s="502">
        <v>1</v>
      </c>
      <c r="Y57" s="502">
        <v>1</v>
      </c>
      <c r="Z57" s="502">
        <v>1</v>
      </c>
      <c r="AA57" s="502">
        <v>0</v>
      </c>
      <c r="AB57" s="502">
        <v>2</v>
      </c>
      <c r="AC57" s="502">
        <v>1</v>
      </c>
      <c r="AD57" s="502">
        <v>0</v>
      </c>
      <c r="AE57" s="502">
        <v>0</v>
      </c>
      <c r="AF57" s="502">
        <v>0</v>
      </c>
      <c r="AG57" s="502">
        <v>1</v>
      </c>
      <c r="AH57" s="502">
        <v>0</v>
      </c>
      <c r="AI57" s="502">
        <v>2</v>
      </c>
      <c r="AJ57" s="502">
        <v>0</v>
      </c>
      <c r="AK57" s="502"/>
      <c r="AL57" s="502"/>
      <c r="AM57" s="502">
        <v>3</v>
      </c>
      <c r="AN57" s="502">
        <v>0</v>
      </c>
      <c r="AO57" s="502">
        <v>0</v>
      </c>
      <c r="AP57" s="502">
        <v>0</v>
      </c>
      <c r="AQ57" s="502">
        <v>0</v>
      </c>
      <c r="AR57" s="502">
        <v>1</v>
      </c>
      <c r="AS57" s="502">
        <v>0</v>
      </c>
      <c r="AT57" s="502">
        <v>1</v>
      </c>
      <c r="AU57" s="502">
        <v>0</v>
      </c>
      <c r="AV57" s="502">
        <v>1</v>
      </c>
      <c r="AW57" s="502">
        <v>0</v>
      </c>
      <c r="AX57" s="502">
        <v>0</v>
      </c>
      <c r="AY57" s="502">
        <v>2</v>
      </c>
      <c r="AZ57" s="502">
        <v>0</v>
      </c>
      <c r="BA57" s="503">
        <f t="shared" si="0"/>
        <v>12</v>
      </c>
      <c r="BB57" s="503">
        <f t="shared" si="1"/>
        <v>9</v>
      </c>
      <c r="BC57" s="503">
        <f t="shared" si="2"/>
        <v>3</v>
      </c>
      <c r="BD57" s="507"/>
      <c r="BG57" s="477"/>
    </row>
    <row r="58" spans="2:59" s="475" customFormat="1" ht="63.75" x14ac:dyDescent="0.2">
      <c r="B58" s="478">
        <v>43450.744016203702</v>
      </c>
      <c r="C58" s="479">
        <v>499</v>
      </c>
      <c r="D58" s="480" t="s">
        <v>650</v>
      </c>
      <c r="E58" s="481" t="s">
        <v>7</v>
      </c>
      <c r="F58" s="480" t="s">
        <v>1</v>
      </c>
      <c r="H58" s="481">
        <v>499</v>
      </c>
      <c r="I58" s="568" t="s">
        <v>650</v>
      </c>
      <c r="J58" s="566">
        <v>1</v>
      </c>
      <c r="K58" s="566">
        <v>1</v>
      </c>
      <c r="L58" s="566">
        <v>2</v>
      </c>
      <c r="M58" s="477"/>
      <c r="N58" s="499" t="s">
        <v>7</v>
      </c>
      <c r="O58" s="500">
        <v>367</v>
      </c>
      <c r="P58" s="501" t="s">
        <v>61</v>
      </c>
      <c r="Q58" s="502">
        <v>1</v>
      </c>
      <c r="R58" s="502"/>
      <c r="S58" s="502">
        <v>1</v>
      </c>
      <c r="T58" s="502">
        <v>4</v>
      </c>
      <c r="U58" s="502">
        <v>1</v>
      </c>
      <c r="V58" s="502"/>
      <c r="W58" s="502">
        <v>0</v>
      </c>
      <c r="X58" s="502">
        <v>2</v>
      </c>
      <c r="Y58" s="502">
        <v>2</v>
      </c>
      <c r="Z58" s="502">
        <v>0</v>
      </c>
      <c r="AA58" s="502">
        <v>0</v>
      </c>
      <c r="AB58" s="502">
        <v>0</v>
      </c>
      <c r="AC58" s="502">
        <v>1</v>
      </c>
      <c r="AD58" s="502">
        <v>0</v>
      </c>
      <c r="AE58" s="502">
        <v>0</v>
      </c>
      <c r="AF58" s="502">
        <v>0</v>
      </c>
      <c r="AG58" s="502">
        <v>1</v>
      </c>
      <c r="AH58" s="502">
        <v>0</v>
      </c>
      <c r="AI58" s="502">
        <v>2</v>
      </c>
      <c r="AJ58" s="502">
        <v>2</v>
      </c>
      <c r="AK58" s="502">
        <v>1</v>
      </c>
      <c r="AL58" s="502">
        <v>0</v>
      </c>
      <c r="AM58" s="502"/>
      <c r="AN58" s="502"/>
      <c r="AO58" s="502">
        <v>0</v>
      </c>
      <c r="AP58" s="502">
        <v>0</v>
      </c>
      <c r="AQ58" s="502">
        <v>1</v>
      </c>
      <c r="AR58" s="502">
        <v>1</v>
      </c>
      <c r="AS58" s="502">
        <v>2</v>
      </c>
      <c r="AT58" s="502">
        <v>0</v>
      </c>
      <c r="AU58" s="502">
        <v>0</v>
      </c>
      <c r="AV58" s="502">
        <v>0</v>
      </c>
      <c r="AW58" s="502">
        <v>0</v>
      </c>
      <c r="AX58" s="502">
        <v>0</v>
      </c>
      <c r="AY58" s="502">
        <v>0</v>
      </c>
      <c r="AZ58" s="502">
        <v>0</v>
      </c>
      <c r="BA58" s="503">
        <f t="shared" si="0"/>
        <v>11</v>
      </c>
      <c r="BB58" s="503">
        <f t="shared" si="1"/>
        <v>8</v>
      </c>
      <c r="BC58" s="503">
        <f t="shared" si="2"/>
        <v>3</v>
      </c>
      <c r="BD58" s="507"/>
      <c r="BG58" s="477"/>
    </row>
    <row r="59" spans="2:59" s="475" customFormat="1" ht="63.75" x14ac:dyDescent="0.2">
      <c r="B59" s="478">
        <v>43451.763865740744</v>
      </c>
      <c r="C59" s="479">
        <v>566</v>
      </c>
      <c r="D59" s="480" t="s">
        <v>755</v>
      </c>
      <c r="E59" s="481" t="s">
        <v>7</v>
      </c>
      <c r="F59" s="480" t="s">
        <v>2</v>
      </c>
      <c r="H59" s="481">
        <v>268</v>
      </c>
      <c r="I59" s="568" t="s">
        <v>394</v>
      </c>
      <c r="J59" s="566"/>
      <c r="K59" s="566">
        <v>3</v>
      </c>
      <c r="L59" s="566">
        <v>3</v>
      </c>
      <c r="M59" s="477"/>
      <c r="N59" s="499" t="s">
        <v>19</v>
      </c>
      <c r="O59" s="500">
        <v>162</v>
      </c>
      <c r="P59" s="501" t="s">
        <v>20</v>
      </c>
      <c r="Q59" s="502">
        <v>0</v>
      </c>
      <c r="R59" s="502">
        <v>2</v>
      </c>
      <c r="S59" s="502">
        <v>1</v>
      </c>
      <c r="T59" s="502">
        <v>0</v>
      </c>
      <c r="U59" s="502">
        <v>1</v>
      </c>
      <c r="V59" s="502">
        <v>2</v>
      </c>
      <c r="W59" s="502">
        <v>2</v>
      </c>
      <c r="X59" s="502">
        <v>0</v>
      </c>
      <c r="Y59" s="502">
        <v>1</v>
      </c>
      <c r="Z59" s="502">
        <v>0</v>
      </c>
      <c r="AA59" s="502">
        <v>1</v>
      </c>
      <c r="AB59" s="502">
        <v>1</v>
      </c>
      <c r="AC59" s="502">
        <v>0</v>
      </c>
      <c r="AD59" s="502">
        <v>0</v>
      </c>
      <c r="AE59" s="502">
        <v>2</v>
      </c>
      <c r="AF59" s="502">
        <v>0</v>
      </c>
      <c r="AG59" s="502">
        <v>1</v>
      </c>
      <c r="AH59" s="502">
        <v>0</v>
      </c>
      <c r="AI59" s="502">
        <v>0</v>
      </c>
      <c r="AJ59" s="502">
        <v>0</v>
      </c>
      <c r="AK59" s="502">
        <v>0</v>
      </c>
      <c r="AL59" s="502">
        <v>1</v>
      </c>
      <c r="AM59" s="502">
        <v>2</v>
      </c>
      <c r="AN59" s="502">
        <v>0</v>
      </c>
      <c r="AO59" s="502">
        <v>2</v>
      </c>
      <c r="AP59" s="502">
        <v>0</v>
      </c>
      <c r="AQ59" s="502">
        <v>0</v>
      </c>
      <c r="AR59" s="502">
        <v>0</v>
      </c>
      <c r="AS59" s="502">
        <v>1</v>
      </c>
      <c r="AT59" s="502">
        <v>0</v>
      </c>
      <c r="AU59" s="502">
        <v>0</v>
      </c>
      <c r="AV59" s="502">
        <v>0</v>
      </c>
      <c r="AW59" s="502">
        <v>1</v>
      </c>
      <c r="AX59" s="502">
        <v>0</v>
      </c>
      <c r="AY59" s="502">
        <v>1</v>
      </c>
      <c r="AZ59" s="502">
        <v>0</v>
      </c>
      <c r="BA59" s="503">
        <f t="shared" si="0"/>
        <v>11</v>
      </c>
      <c r="BB59" s="503">
        <f t="shared" si="1"/>
        <v>10</v>
      </c>
      <c r="BC59" s="503">
        <f t="shared" si="2"/>
        <v>1</v>
      </c>
      <c r="BD59" s="507"/>
      <c r="BG59" s="477"/>
    </row>
    <row r="60" spans="2:59" s="475" customFormat="1" ht="25.5" x14ac:dyDescent="0.2">
      <c r="B60" s="478">
        <v>43451.778090277781</v>
      </c>
      <c r="C60" s="479">
        <v>566</v>
      </c>
      <c r="D60" s="480" t="s">
        <v>755</v>
      </c>
      <c r="E60" s="481" t="s">
        <v>7</v>
      </c>
      <c r="F60" s="480" t="s">
        <v>2</v>
      </c>
      <c r="H60" s="481">
        <v>394</v>
      </c>
      <c r="I60" s="568" t="s">
        <v>771</v>
      </c>
      <c r="J60" s="566"/>
      <c r="K60" s="566">
        <v>1</v>
      </c>
      <c r="L60" s="566">
        <v>1</v>
      </c>
      <c r="M60" s="477"/>
      <c r="N60" s="499" t="s">
        <v>39</v>
      </c>
      <c r="O60" s="500">
        <v>188</v>
      </c>
      <c r="P60" s="501" t="s">
        <v>121</v>
      </c>
      <c r="Q60" s="502">
        <v>0</v>
      </c>
      <c r="R60" s="502">
        <v>1</v>
      </c>
      <c r="S60" s="502"/>
      <c r="T60" s="502">
        <v>1</v>
      </c>
      <c r="U60" s="502">
        <v>3</v>
      </c>
      <c r="V60" s="502">
        <v>2</v>
      </c>
      <c r="W60" s="502">
        <v>0</v>
      </c>
      <c r="X60" s="502">
        <v>1</v>
      </c>
      <c r="Y60" s="502">
        <v>1</v>
      </c>
      <c r="Z60" s="502">
        <v>0</v>
      </c>
      <c r="AA60" s="502">
        <v>2</v>
      </c>
      <c r="AB60" s="502">
        <v>0</v>
      </c>
      <c r="AC60" s="502">
        <v>0</v>
      </c>
      <c r="AD60" s="502">
        <v>0</v>
      </c>
      <c r="AE60" s="502">
        <v>0</v>
      </c>
      <c r="AF60" s="502">
        <v>1</v>
      </c>
      <c r="AG60" s="502">
        <v>0</v>
      </c>
      <c r="AH60" s="502">
        <v>0</v>
      </c>
      <c r="AI60" s="502">
        <v>0</v>
      </c>
      <c r="AJ60" s="502">
        <v>1</v>
      </c>
      <c r="AK60" s="502">
        <v>1</v>
      </c>
      <c r="AL60" s="502">
        <v>2</v>
      </c>
      <c r="AM60" s="502">
        <v>0</v>
      </c>
      <c r="AN60" s="502">
        <v>2</v>
      </c>
      <c r="AO60" s="502">
        <v>0</v>
      </c>
      <c r="AP60" s="502">
        <v>0</v>
      </c>
      <c r="AQ60" s="502">
        <v>0</v>
      </c>
      <c r="AR60" s="502">
        <v>1</v>
      </c>
      <c r="AS60" s="502">
        <v>0</v>
      </c>
      <c r="AT60" s="502">
        <v>1</v>
      </c>
      <c r="AU60" s="502">
        <v>0</v>
      </c>
      <c r="AV60" s="502">
        <v>0</v>
      </c>
      <c r="AW60" s="502">
        <v>0</v>
      </c>
      <c r="AX60" s="502">
        <v>2</v>
      </c>
      <c r="AY60" s="502">
        <v>0</v>
      </c>
      <c r="AZ60" s="502">
        <v>0</v>
      </c>
      <c r="BA60" s="503">
        <f t="shared" si="0"/>
        <v>11</v>
      </c>
      <c r="BB60" s="503">
        <f t="shared" si="1"/>
        <v>1</v>
      </c>
      <c r="BC60" s="503">
        <f t="shared" si="2"/>
        <v>10</v>
      </c>
      <c r="BD60" s="507"/>
      <c r="BG60" s="477"/>
    </row>
    <row r="61" spans="2:59" s="475" customFormat="1" ht="89.25" x14ac:dyDescent="0.2">
      <c r="B61" s="478">
        <v>43451.785428240742</v>
      </c>
      <c r="C61" s="479">
        <v>521</v>
      </c>
      <c r="D61" s="480" t="s">
        <v>743</v>
      </c>
      <c r="E61" s="481" t="s">
        <v>56</v>
      </c>
      <c r="F61" s="480" t="s">
        <v>1</v>
      </c>
      <c r="H61" s="481">
        <v>567</v>
      </c>
      <c r="I61" s="568" t="s">
        <v>772</v>
      </c>
      <c r="J61" s="566">
        <v>1</v>
      </c>
      <c r="K61" s="566"/>
      <c r="L61" s="566">
        <v>1</v>
      </c>
      <c r="M61" s="477"/>
      <c r="N61" s="509" t="s">
        <v>7</v>
      </c>
      <c r="O61" s="509">
        <v>253</v>
      </c>
      <c r="P61" s="501" t="s">
        <v>152</v>
      </c>
      <c r="Q61" s="502">
        <v>2</v>
      </c>
      <c r="R61" s="502">
        <v>1</v>
      </c>
      <c r="S61" s="502">
        <v>1</v>
      </c>
      <c r="T61" s="502">
        <v>1</v>
      </c>
      <c r="U61" s="502">
        <v>1</v>
      </c>
      <c r="V61" s="502"/>
      <c r="W61" s="502">
        <v>0</v>
      </c>
      <c r="X61" s="502">
        <v>1</v>
      </c>
      <c r="Y61" s="502">
        <v>1</v>
      </c>
      <c r="Z61" s="502">
        <v>2</v>
      </c>
      <c r="AA61" s="502">
        <v>1</v>
      </c>
      <c r="AB61" s="502">
        <v>0</v>
      </c>
      <c r="AC61" s="502">
        <v>0</v>
      </c>
      <c r="AD61" s="502">
        <v>2</v>
      </c>
      <c r="AE61" s="502">
        <v>0</v>
      </c>
      <c r="AF61" s="502">
        <v>1</v>
      </c>
      <c r="AG61" s="502">
        <v>0</v>
      </c>
      <c r="AH61" s="502">
        <v>1</v>
      </c>
      <c r="AI61" s="502">
        <v>1</v>
      </c>
      <c r="AJ61" s="502">
        <v>0</v>
      </c>
      <c r="AK61" s="502">
        <v>0</v>
      </c>
      <c r="AL61" s="502">
        <v>1</v>
      </c>
      <c r="AM61" s="502"/>
      <c r="AN61" s="502"/>
      <c r="AO61" s="502">
        <v>0</v>
      </c>
      <c r="AP61" s="502">
        <v>0</v>
      </c>
      <c r="AQ61" s="502">
        <v>1</v>
      </c>
      <c r="AR61" s="502">
        <v>0</v>
      </c>
      <c r="AS61" s="502">
        <v>0</v>
      </c>
      <c r="AT61" s="502">
        <v>1</v>
      </c>
      <c r="AU61" s="502">
        <v>0</v>
      </c>
      <c r="AV61" s="502">
        <v>2</v>
      </c>
      <c r="AW61" s="502">
        <v>0</v>
      </c>
      <c r="AX61" s="502">
        <v>1</v>
      </c>
      <c r="AY61" s="502">
        <v>0</v>
      </c>
      <c r="AZ61" s="502">
        <v>0</v>
      </c>
      <c r="BA61" s="503">
        <f t="shared" si="0"/>
        <v>11</v>
      </c>
      <c r="BB61" s="503">
        <f t="shared" si="1"/>
        <v>2</v>
      </c>
      <c r="BC61" s="503">
        <f t="shared" si="2"/>
        <v>9</v>
      </c>
      <c r="BD61" s="507"/>
      <c r="BG61" s="477"/>
    </row>
    <row r="62" spans="2:59" s="475" customFormat="1" ht="89.25" x14ac:dyDescent="0.2">
      <c r="B62" s="478">
        <v>43451.83452546296</v>
      </c>
      <c r="C62" s="479">
        <v>268</v>
      </c>
      <c r="D62" s="480" t="s">
        <v>394</v>
      </c>
      <c r="E62" s="481" t="s">
        <v>7</v>
      </c>
      <c r="F62" s="480" t="s">
        <v>1</v>
      </c>
      <c r="H62" s="481">
        <v>197</v>
      </c>
      <c r="I62" s="568" t="s">
        <v>773</v>
      </c>
      <c r="J62" s="566"/>
      <c r="K62" s="566">
        <v>1</v>
      </c>
      <c r="L62" s="566">
        <v>1</v>
      </c>
      <c r="M62" s="477"/>
      <c r="N62" s="509" t="s">
        <v>7</v>
      </c>
      <c r="O62" s="509">
        <v>251</v>
      </c>
      <c r="P62" s="501" t="s">
        <v>25</v>
      </c>
      <c r="Q62" s="502">
        <v>0</v>
      </c>
      <c r="R62" s="502">
        <v>1</v>
      </c>
      <c r="S62" s="502">
        <v>3</v>
      </c>
      <c r="T62" s="502">
        <v>0</v>
      </c>
      <c r="U62" s="502"/>
      <c r="V62" s="502"/>
      <c r="W62" s="502">
        <v>0</v>
      </c>
      <c r="X62" s="502">
        <v>1</v>
      </c>
      <c r="Y62" s="502">
        <v>1</v>
      </c>
      <c r="Z62" s="502">
        <v>3</v>
      </c>
      <c r="AA62" s="502">
        <v>2</v>
      </c>
      <c r="AB62" s="502">
        <v>0</v>
      </c>
      <c r="AC62" s="502">
        <v>0</v>
      </c>
      <c r="AD62" s="502">
        <v>0</v>
      </c>
      <c r="AE62" s="502">
        <v>0</v>
      </c>
      <c r="AF62" s="502">
        <v>1</v>
      </c>
      <c r="AG62" s="502">
        <v>1</v>
      </c>
      <c r="AH62" s="502">
        <v>2</v>
      </c>
      <c r="AI62" s="502">
        <v>0</v>
      </c>
      <c r="AJ62" s="502">
        <v>0</v>
      </c>
      <c r="AK62" s="502"/>
      <c r="AL62" s="502"/>
      <c r="AM62" s="502"/>
      <c r="AN62" s="502"/>
      <c r="AO62" s="502">
        <v>0</v>
      </c>
      <c r="AP62" s="502">
        <v>0</v>
      </c>
      <c r="AQ62" s="502">
        <v>1</v>
      </c>
      <c r="AR62" s="502">
        <v>0</v>
      </c>
      <c r="AS62" s="502">
        <v>0</v>
      </c>
      <c r="AT62" s="502">
        <v>1</v>
      </c>
      <c r="AU62" s="502">
        <v>1</v>
      </c>
      <c r="AV62" s="502">
        <v>2</v>
      </c>
      <c r="AW62" s="502">
        <v>0</v>
      </c>
      <c r="AX62" s="502">
        <v>2</v>
      </c>
      <c r="AY62" s="502">
        <v>0</v>
      </c>
      <c r="AZ62" s="502">
        <v>0</v>
      </c>
      <c r="BA62" s="503">
        <f t="shared" si="0"/>
        <v>11</v>
      </c>
      <c r="BB62" s="503">
        <f t="shared" si="1"/>
        <v>3</v>
      </c>
      <c r="BC62" s="503">
        <f t="shared" si="2"/>
        <v>8</v>
      </c>
      <c r="BD62" s="507"/>
      <c r="BG62" s="477"/>
    </row>
    <row r="63" spans="2:59" s="475" customFormat="1" ht="63.75" x14ac:dyDescent="0.2">
      <c r="B63" s="478">
        <v>43451.884872685187</v>
      </c>
      <c r="C63" s="479">
        <v>151</v>
      </c>
      <c r="D63" s="480" t="s">
        <v>769</v>
      </c>
      <c r="E63" s="481" t="s">
        <v>7</v>
      </c>
      <c r="F63" s="480" t="s">
        <v>560</v>
      </c>
      <c r="H63" s="481">
        <v>187</v>
      </c>
      <c r="I63" s="568" t="s">
        <v>774</v>
      </c>
      <c r="J63" s="566"/>
      <c r="K63" s="566">
        <v>1</v>
      </c>
      <c r="L63" s="566">
        <v>1</v>
      </c>
      <c r="M63" s="477"/>
      <c r="N63" s="499" t="s">
        <v>7</v>
      </c>
      <c r="O63" s="509">
        <v>97</v>
      </c>
      <c r="P63" s="501" t="s">
        <v>44</v>
      </c>
      <c r="Q63" s="502">
        <v>0</v>
      </c>
      <c r="R63" s="502"/>
      <c r="S63" s="502"/>
      <c r="T63" s="502">
        <v>0</v>
      </c>
      <c r="U63" s="502">
        <v>1</v>
      </c>
      <c r="V63" s="502"/>
      <c r="W63" s="511">
        <v>0</v>
      </c>
      <c r="X63" s="502">
        <v>1</v>
      </c>
      <c r="Y63" s="502">
        <v>3</v>
      </c>
      <c r="Z63" s="502">
        <v>3</v>
      </c>
      <c r="AA63" s="502">
        <v>0</v>
      </c>
      <c r="AB63" s="502">
        <v>3</v>
      </c>
      <c r="AC63" s="502">
        <v>0</v>
      </c>
      <c r="AD63" s="502">
        <v>0</v>
      </c>
      <c r="AE63" s="502">
        <v>0</v>
      </c>
      <c r="AF63" s="502">
        <v>0</v>
      </c>
      <c r="AG63" s="502">
        <v>0</v>
      </c>
      <c r="AH63" s="502">
        <v>0</v>
      </c>
      <c r="AI63" s="502">
        <v>0</v>
      </c>
      <c r="AJ63" s="502">
        <v>0</v>
      </c>
      <c r="AK63" s="502">
        <v>0</v>
      </c>
      <c r="AL63" s="502">
        <v>1</v>
      </c>
      <c r="AM63" s="502"/>
      <c r="AN63" s="502"/>
      <c r="AO63" s="511">
        <v>0</v>
      </c>
      <c r="AP63" s="511">
        <v>0</v>
      </c>
      <c r="AQ63" s="502">
        <v>0</v>
      </c>
      <c r="AR63" s="502">
        <v>1</v>
      </c>
      <c r="AS63" s="502">
        <v>0</v>
      </c>
      <c r="AT63" s="502">
        <v>3</v>
      </c>
      <c r="AU63" s="502">
        <v>1</v>
      </c>
      <c r="AV63" s="502">
        <v>2</v>
      </c>
      <c r="AW63" s="502">
        <v>0</v>
      </c>
      <c r="AX63" s="502">
        <v>0</v>
      </c>
      <c r="AY63" s="502">
        <v>0</v>
      </c>
      <c r="AZ63" s="502">
        <v>3</v>
      </c>
      <c r="BA63" s="503">
        <f t="shared" si="0"/>
        <v>11</v>
      </c>
      <c r="BB63" s="503">
        <f t="shared" si="1"/>
        <v>1</v>
      </c>
      <c r="BC63" s="503">
        <f t="shared" si="2"/>
        <v>10</v>
      </c>
      <c r="BD63" s="507"/>
      <c r="BG63" s="477"/>
    </row>
    <row r="64" spans="2:59" s="475" customFormat="1" ht="51" x14ac:dyDescent="0.2">
      <c r="B64" s="478">
        <v>43451.928449074076</v>
      </c>
      <c r="C64" s="479">
        <v>412</v>
      </c>
      <c r="D64" s="480" t="s">
        <v>770</v>
      </c>
      <c r="E64" s="481" t="s">
        <v>343</v>
      </c>
      <c r="F64" s="480" t="s">
        <v>560</v>
      </c>
      <c r="H64" s="481">
        <v>179</v>
      </c>
      <c r="I64" s="568" t="s">
        <v>775</v>
      </c>
      <c r="J64" s="566"/>
      <c r="K64" s="566">
        <v>1</v>
      </c>
      <c r="L64" s="566">
        <v>1</v>
      </c>
      <c r="M64" s="477"/>
      <c r="N64" s="509" t="s">
        <v>7</v>
      </c>
      <c r="O64" s="509">
        <v>512</v>
      </c>
      <c r="P64" s="501" t="s">
        <v>468</v>
      </c>
      <c r="Q64" s="502">
        <v>3</v>
      </c>
      <c r="R64" s="502"/>
      <c r="S64" s="502"/>
      <c r="T64" s="502">
        <v>1</v>
      </c>
      <c r="U64" s="502">
        <v>3</v>
      </c>
      <c r="V64" s="502">
        <v>3</v>
      </c>
      <c r="W64" s="502">
        <v>0</v>
      </c>
      <c r="X64" s="502">
        <v>0</v>
      </c>
      <c r="Y64" s="502">
        <v>0</v>
      </c>
      <c r="Z64" s="502">
        <v>0</v>
      </c>
      <c r="AA64" s="502">
        <v>0</v>
      </c>
      <c r="AB64" s="502">
        <v>0</v>
      </c>
      <c r="AC64" s="502">
        <v>2</v>
      </c>
      <c r="AD64" s="502">
        <v>1</v>
      </c>
      <c r="AE64" s="502">
        <v>0</v>
      </c>
      <c r="AF64" s="502">
        <v>0</v>
      </c>
      <c r="AG64" s="502">
        <v>0</v>
      </c>
      <c r="AH64" s="502">
        <v>0</v>
      </c>
      <c r="AI64" s="502">
        <v>1</v>
      </c>
      <c r="AJ64" s="502">
        <v>0</v>
      </c>
      <c r="AK64" s="502">
        <v>1</v>
      </c>
      <c r="AL64" s="502">
        <v>2</v>
      </c>
      <c r="AM64" s="502">
        <v>1</v>
      </c>
      <c r="AN64" s="502">
        <v>2</v>
      </c>
      <c r="AO64" s="502">
        <v>0</v>
      </c>
      <c r="AP64" s="502">
        <v>0</v>
      </c>
      <c r="AQ64" s="502">
        <v>0</v>
      </c>
      <c r="AR64" s="502">
        <v>0</v>
      </c>
      <c r="AS64" s="502">
        <v>0</v>
      </c>
      <c r="AT64" s="502">
        <v>0</v>
      </c>
      <c r="AU64" s="502">
        <v>0</v>
      </c>
      <c r="AV64" s="502">
        <v>0</v>
      </c>
      <c r="AW64" s="502">
        <v>0</v>
      </c>
      <c r="AX64" s="502">
        <v>0</v>
      </c>
      <c r="AY64" s="502">
        <v>0</v>
      </c>
      <c r="AZ64" s="502">
        <v>0</v>
      </c>
      <c r="BA64" s="503">
        <f t="shared" si="0"/>
        <v>10</v>
      </c>
      <c r="BB64" s="503">
        <f t="shared" si="1"/>
        <v>5</v>
      </c>
      <c r="BC64" s="503">
        <f t="shared" si="2"/>
        <v>5</v>
      </c>
      <c r="BD64" s="507"/>
      <c r="BG64" s="477"/>
    </row>
    <row r="65" spans="2:59" s="475" customFormat="1" ht="89.25" x14ac:dyDescent="0.2">
      <c r="B65" s="478">
        <v>43451.928807870368</v>
      </c>
      <c r="C65" s="479">
        <v>394</v>
      </c>
      <c r="D65" s="480" t="s">
        <v>771</v>
      </c>
      <c r="E65" s="481" t="s">
        <v>343</v>
      </c>
      <c r="F65" s="480" t="s">
        <v>1</v>
      </c>
      <c r="H65" s="481">
        <v>245</v>
      </c>
      <c r="I65" s="568" t="s">
        <v>459</v>
      </c>
      <c r="J65" s="566">
        <v>1</v>
      </c>
      <c r="K65" s="566"/>
      <c r="L65" s="566">
        <v>1</v>
      </c>
      <c r="M65" s="477"/>
      <c r="N65" s="509" t="s">
        <v>7</v>
      </c>
      <c r="O65" s="509">
        <v>265</v>
      </c>
      <c r="P65" s="501" t="s">
        <v>154</v>
      </c>
      <c r="Q65" s="502">
        <v>2</v>
      </c>
      <c r="R65" s="502">
        <v>2</v>
      </c>
      <c r="S65" s="502">
        <v>1</v>
      </c>
      <c r="T65" s="502">
        <v>0</v>
      </c>
      <c r="U65" s="502">
        <v>2</v>
      </c>
      <c r="V65" s="502"/>
      <c r="W65" s="502">
        <v>1</v>
      </c>
      <c r="X65" s="502">
        <v>1</v>
      </c>
      <c r="Y65" s="502">
        <v>0</v>
      </c>
      <c r="Z65" s="502">
        <v>1</v>
      </c>
      <c r="AA65" s="502">
        <v>0</v>
      </c>
      <c r="AB65" s="502">
        <v>0</v>
      </c>
      <c r="AC65" s="502">
        <v>2</v>
      </c>
      <c r="AD65" s="502">
        <v>0</v>
      </c>
      <c r="AE65" s="502">
        <v>2</v>
      </c>
      <c r="AF65" s="502">
        <v>0</v>
      </c>
      <c r="AG65" s="502">
        <v>1</v>
      </c>
      <c r="AH65" s="502">
        <v>0</v>
      </c>
      <c r="AI65" s="502">
        <v>0</v>
      </c>
      <c r="AJ65" s="502">
        <v>0</v>
      </c>
      <c r="AK65" s="502">
        <v>1</v>
      </c>
      <c r="AL65" s="502">
        <v>1</v>
      </c>
      <c r="AM65" s="502"/>
      <c r="AN65" s="502"/>
      <c r="AO65" s="502">
        <v>0</v>
      </c>
      <c r="AP65" s="502">
        <v>1</v>
      </c>
      <c r="AQ65" s="502">
        <v>1</v>
      </c>
      <c r="AR65" s="502">
        <v>0</v>
      </c>
      <c r="AS65" s="502">
        <v>0</v>
      </c>
      <c r="AT65" s="502">
        <v>0</v>
      </c>
      <c r="AU65" s="502">
        <v>1</v>
      </c>
      <c r="AV65" s="502">
        <v>0</v>
      </c>
      <c r="AW65" s="502">
        <v>0</v>
      </c>
      <c r="AX65" s="502">
        <v>0</v>
      </c>
      <c r="AY65" s="502">
        <v>0</v>
      </c>
      <c r="AZ65" s="502">
        <v>0</v>
      </c>
      <c r="BA65" s="503">
        <f t="shared" si="0"/>
        <v>10</v>
      </c>
      <c r="BB65" s="503">
        <f t="shared" si="1"/>
        <v>8</v>
      </c>
      <c r="BC65" s="503">
        <f t="shared" si="2"/>
        <v>2</v>
      </c>
      <c r="BD65" s="507"/>
      <c r="BG65" s="477"/>
    </row>
    <row r="66" spans="2:59" s="475" customFormat="1" ht="63.75" x14ac:dyDescent="0.2">
      <c r="B66" s="478">
        <v>43451.982453703706</v>
      </c>
      <c r="C66" s="479">
        <v>567</v>
      </c>
      <c r="D66" s="480" t="s">
        <v>772</v>
      </c>
      <c r="E66" s="481" t="s">
        <v>39</v>
      </c>
      <c r="F66" s="480" t="s">
        <v>2</v>
      </c>
      <c r="H66" s="481">
        <v>506</v>
      </c>
      <c r="I66" s="568" t="s">
        <v>452</v>
      </c>
      <c r="J66" s="566">
        <v>2</v>
      </c>
      <c r="K66" s="566">
        <v>1</v>
      </c>
      <c r="L66" s="566">
        <v>3</v>
      </c>
      <c r="M66" s="477"/>
      <c r="N66" s="499" t="s">
        <v>39</v>
      </c>
      <c r="O66" s="509">
        <v>385</v>
      </c>
      <c r="P66" s="501" t="s">
        <v>62</v>
      </c>
      <c r="Q66" s="502">
        <v>1</v>
      </c>
      <c r="R66" s="502"/>
      <c r="S66" s="502">
        <v>1</v>
      </c>
      <c r="T66" s="502">
        <v>2</v>
      </c>
      <c r="U66" s="502">
        <v>1</v>
      </c>
      <c r="V66" s="502"/>
      <c r="W66" s="502">
        <v>0</v>
      </c>
      <c r="X66" s="502">
        <v>1</v>
      </c>
      <c r="Y66" s="502">
        <v>2</v>
      </c>
      <c r="Z66" s="502">
        <v>1</v>
      </c>
      <c r="AA66" s="502">
        <v>0</v>
      </c>
      <c r="AB66" s="502">
        <v>1</v>
      </c>
      <c r="AC66" s="502">
        <v>0</v>
      </c>
      <c r="AD66" s="502">
        <v>1</v>
      </c>
      <c r="AE66" s="502">
        <v>0</v>
      </c>
      <c r="AF66" s="502">
        <v>0</v>
      </c>
      <c r="AG66" s="502">
        <v>1</v>
      </c>
      <c r="AH66" s="502">
        <v>0</v>
      </c>
      <c r="AI66" s="502">
        <v>1</v>
      </c>
      <c r="AJ66" s="502">
        <v>1</v>
      </c>
      <c r="AK66" s="502">
        <v>1</v>
      </c>
      <c r="AL66" s="502">
        <v>0</v>
      </c>
      <c r="AM66" s="502"/>
      <c r="AN66" s="502"/>
      <c r="AO66" s="502">
        <v>0</v>
      </c>
      <c r="AP66" s="502">
        <v>0</v>
      </c>
      <c r="AQ66" s="502">
        <v>0</v>
      </c>
      <c r="AR66" s="502">
        <v>1</v>
      </c>
      <c r="AS66" s="502">
        <v>0</v>
      </c>
      <c r="AT66" s="502">
        <v>2</v>
      </c>
      <c r="AU66" s="502">
        <v>1</v>
      </c>
      <c r="AV66" s="502">
        <v>0</v>
      </c>
      <c r="AW66" s="502">
        <v>0</v>
      </c>
      <c r="AX66" s="502">
        <v>0</v>
      </c>
      <c r="AY66" s="502">
        <v>1</v>
      </c>
      <c r="AZ66" s="502">
        <v>0</v>
      </c>
      <c r="BA66" s="503">
        <f t="shared" si="0"/>
        <v>10</v>
      </c>
      <c r="BB66" s="503">
        <f t="shared" si="1"/>
        <v>5</v>
      </c>
      <c r="BC66" s="503">
        <f t="shared" si="2"/>
        <v>5</v>
      </c>
      <c r="BD66" s="507"/>
      <c r="BG66" s="477"/>
    </row>
    <row r="67" spans="2:59" s="475" customFormat="1" ht="63.75" x14ac:dyDescent="0.2">
      <c r="B67" s="478">
        <v>43451.989502314813</v>
      </c>
      <c r="C67" s="479">
        <v>120</v>
      </c>
      <c r="D67" s="480" t="s">
        <v>396</v>
      </c>
      <c r="E67" s="481" t="s">
        <v>39</v>
      </c>
      <c r="F67" s="480" t="s">
        <v>1</v>
      </c>
      <c r="H67" s="481">
        <v>576</v>
      </c>
      <c r="I67" s="568" t="s">
        <v>776</v>
      </c>
      <c r="J67" s="566">
        <v>1</v>
      </c>
      <c r="K67" s="566"/>
      <c r="L67" s="566">
        <v>1</v>
      </c>
      <c r="M67" s="477"/>
      <c r="N67" s="499" t="s">
        <v>7</v>
      </c>
      <c r="O67" s="500">
        <v>168</v>
      </c>
      <c r="P67" s="501" t="s">
        <v>24</v>
      </c>
      <c r="Q67" s="502">
        <v>1</v>
      </c>
      <c r="R67" s="502">
        <v>1</v>
      </c>
      <c r="S67" s="502">
        <v>1</v>
      </c>
      <c r="T67" s="502">
        <v>2</v>
      </c>
      <c r="U67" s="502">
        <v>1</v>
      </c>
      <c r="V67" s="502"/>
      <c r="W67" s="502">
        <v>0</v>
      </c>
      <c r="X67" s="502">
        <v>0</v>
      </c>
      <c r="Y67" s="502">
        <v>1</v>
      </c>
      <c r="Z67" s="502">
        <v>2</v>
      </c>
      <c r="AA67" s="502">
        <v>1</v>
      </c>
      <c r="AB67" s="502">
        <v>0</v>
      </c>
      <c r="AC67" s="502">
        <v>0</v>
      </c>
      <c r="AD67" s="502">
        <v>1</v>
      </c>
      <c r="AE67" s="502">
        <v>0</v>
      </c>
      <c r="AF67" s="502">
        <v>1</v>
      </c>
      <c r="AG67" s="502">
        <v>0</v>
      </c>
      <c r="AH67" s="502">
        <v>1</v>
      </c>
      <c r="AI67" s="502">
        <v>0</v>
      </c>
      <c r="AJ67" s="502">
        <v>2</v>
      </c>
      <c r="AK67" s="502">
        <v>0</v>
      </c>
      <c r="AL67" s="502">
        <v>1</v>
      </c>
      <c r="AM67" s="502"/>
      <c r="AN67" s="502"/>
      <c r="AO67" s="502">
        <v>0</v>
      </c>
      <c r="AP67" s="502">
        <v>0</v>
      </c>
      <c r="AQ67" s="502">
        <v>0</v>
      </c>
      <c r="AR67" s="502">
        <v>0</v>
      </c>
      <c r="AS67" s="502">
        <v>0</v>
      </c>
      <c r="AT67" s="502">
        <v>1</v>
      </c>
      <c r="AU67" s="502">
        <v>0</v>
      </c>
      <c r="AV67" s="502">
        <v>2</v>
      </c>
      <c r="AW67" s="502">
        <v>0</v>
      </c>
      <c r="AX67" s="502">
        <v>1</v>
      </c>
      <c r="AY67" s="502">
        <v>0</v>
      </c>
      <c r="AZ67" s="502">
        <v>0</v>
      </c>
      <c r="BA67" s="503">
        <f t="shared" si="0"/>
        <v>10</v>
      </c>
      <c r="BB67" s="503">
        <f t="shared" si="1"/>
        <v>0</v>
      </c>
      <c r="BC67" s="503">
        <f t="shared" si="2"/>
        <v>10</v>
      </c>
      <c r="BD67" s="507"/>
      <c r="BG67" s="477"/>
    </row>
    <row r="68" spans="2:59" s="475" customFormat="1" ht="63.75" x14ac:dyDescent="0.2">
      <c r="B68" s="478">
        <v>43452.017685185187</v>
      </c>
      <c r="C68" s="479">
        <v>161</v>
      </c>
      <c r="D68" s="480" t="s">
        <v>382</v>
      </c>
      <c r="E68" s="481" t="s">
        <v>34</v>
      </c>
      <c r="F68" s="480" t="s">
        <v>1</v>
      </c>
      <c r="H68" s="481">
        <v>456</v>
      </c>
      <c r="I68" s="568" t="s">
        <v>777</v>
      </c>
      <c r="J68" s="566"/>
      <c r="K68" s="566">
        <v>1</v>
      </c>
      <c r="L68" s="566">
        <v>1</v>
      </c>
      <c r="M68" s="477"/>
      <c r="N68" s="499" t="s">
        <v>7</v>
      </c>
      <c r="O68" s="500">
        <v>186</v>
      </c>
      <c r="P68" s="501" t="s">
        <v>33</v>
      </c>
      <c r="Q68" s="502">
        <v>0</v>
      </c>
      <c r="R68" s="502"/>
      <c r="S68" s="502"/>
      <c r="T68" s="502">
        <v>2</v>
      </c>
      <c r="U68" s="502">
        <v>3</v>
      </c>
      <c r="V68" s="502"/>
      <c r="W68" s="502">
        <v>0</v>
      </c>
      <c r="X68" s="502">
        <v>0</v>
      </c>
      <c r="Y68" s="502">
        <v>1</v>
      </c>
      <c r="Z68" s="502">
        <v>0</v>
      </c>
      <c r="AA68" s="502">
        <v>3</v>
      </c>
      <c r="AB68" s="502">
        <v>1</v>
      </c>
      <c r="AC68" s="502">
        <v>0</v>
      </c>
      <c r="AD68" s="502">
        <v>0</v>
      </c>
      <c r="AE68" s="502">
        <v>0</v>
      </c>
      <c r="AF68" s="502">
        <v>0</v>
      </c>
      <c r="AG68" s="502">
        <v>0</v>
      </c>
      <c r="AH68" s="502">
        <v>0</v>
      </c>
      <c r="AI68" s="502">
        <v>1</v>
      </c>
      <c r="AJ68" s="502">
        <v>1</v>
      </c>
      <c r="AK68" s="502">
        <v>0</v>
      </c>
      <c r="AL68" s="502">
        <v>3</v>
      </c>
      <c r="AM68" s="502"/>
      <c r="AN68" s="502"/>
      <c r="AO68" s="502">
        <v>0</v>
      </c>
      <c r="AP68" s="502">
        <v>0</v>
      </c>
      <c r="AQ68" s="502">
        <v>0</v>
      </c>
      <c r="AR68" s="502">
        <v>0</v>
      </c>
      <c r="AS68" s="502">
        <v>0</v>
      </c>
      <c r="AT68" s="502">
        <v>1</v>
      </c>
      <c r="AU68" s="502">
        <v>0</v>
      </c>
      <c r="AV68" s="502">
        <v>0</v>
      </c>
      <c r="AW68" s="502">
        <v>1</v>
      </c>
      <c r="AX68" s="502">
        <v>2</v>
      </c>
      <c r="AY68" s="502">
        <v>0</v>
      </c>
      <c r="AZ68" s="502">
        <v>1</v>
      </c>
      <c r="BA68" s="503">
        <f t="shared" si="0"/>
        <v>10</v>
      </c>
      <c r="BB68" s="503">
        <f t="shared" si="1"/>
        <v>2</v>
      </c>
      <c r="BC68" s="503">
        <f t="shared" si="2"/>
        <v>8</v>
      </c>
      <c r="BD68" s="507"/>
      <c r="BG68" s="477"/>
    </row>
    <row r="69" spans="2:59" s="475" customFormat="1" ht="38.25" x14ac:dyDescent="0.2">
      <c r="B69" s="478">
        <v>43452.680173611108</v>
      </c>
      <c r="C69" s="479">
        <v>378</v>
      </c>
      <c r="D69" s="480" t="s">
        <v>638</v>
      </c>
      <c r="E69" s="481" t="s">
        <v>7</v>
      </c>
      <c r="F69" s="480" t="s">
        <v>2</v>
      </c>
      <c r="H69" s="481">
        <v>389</v>
      </c>
      <c r="I69" s="568" t="s">
        <v>745</v>
      </c>
      <c r="J69" s="566"/>
      <c r="K69" s="566">
        <v>1</v>
      </c>
      <c r="L69" s="566">
        <v>1</v>
      </c>
      <c r="M69" s="477"/>
      <c r="N69" s="509" t="s">
        <v>7</v>
      </c>
      <c r="O69" s="509">
        <v>229</v>
      </c>
      <c r="P69" s="501" t="s">
        <v>156</v>
      </c>
      <c r="Q69" s="502">
        <v>1</v>
      </c>
      <c r="R69" s="502"/>
      <c r="S69" s="502"/>
      <c r="T69" s="502">
        <v>1</v>
      </c>
      <c r="U69" s="502">
        <v>1</v>
      </c>
      <c r="V69" s="502">
        <v>1</v>
      </c>
      <c r="W69" s="502">
        <v>1</v>
      </c>
      <c r="X69" s="502">
        <v>0</v>
      </c>
      <c r="Y69" s="502">
        <v>0</v>
      </c>
      <c r="Z69" s="502">
        <v>2</v>
      </c>
      <c r="AA69" s="502">
        <v>2</v>
      </c>
      <c r="AB69" s="502">
        <v>1</v>
      </c>
      <c r="AC69" s="502">
        <v>0</v>
      </c>
      <c r="AD69" s="502">
        <v>1</v>
      </c>
      <c r="AE69" s="502">
        <v>0</v>
      </c>
      <c r="AF69" s="502">
        <v>0</v>
      </c>
      <c r="AG69" s="502">
        <v>0</v>
      </c>
      <c r="AH69" s="502">
        <v>0</v>
      </c>
      <c r="AI69" s="502">
        <v>0</v>
      </c>
      <c r="AJ69" s="502">
        <v>1</v>
      </c>
      <c r="AK69" s="502">
        <v>0</v>
      </c>
      <c r="AL69" s="502">
        <v>1</v>
      </c>
      <c r="AM69" s="502">
        <v>0</v>
      </c>
      <c r="AN69" s="502">
        <v>1</v>
      </c>
      <c r="AO69" s="502">
        <v>0</v>
      </c>
      <c r="AP69" s="502">
        <v>1</v>
      </c>
      <c r="AQ69" s="502">
        <v>0</v>
      </c>
      <c r="AR69" s="502">
        <v>0</v>
      </c>
      <c r="AS69" s="502">
        <v>0</v>
      </c>
      <c r="AT69" s="502">
        <v>0</v>
      </c>
      <c r="AU69" s="502">
        <v>0</v>
      </c>
      <c r="AV69" s="502">
        <v>2</v>
      </c>
      <c r="AW69" s="502">
        <v>0</v>
      </c>
      <c r="AX69" s="502">
        <v>2</v>
      </c>
      <c r="AY69" s="502">
        <v>0</v>
      </c>
      <c r="AZ69" s="502">
        <v>1</v>
      </c>
      <c r="BA69" s="503">
        <f t="shared" si="0"/>
        <v>10</v>
      </c>
      <c r="BB69" s="503">
        <f t="shared" si="1"/>
        <v>0</v>
      </c>
      <c r="BC69" s="503">
        <f t="shared" si="2"/>
        <v>10</v>
      </c>
      <c r="BD69" s="507"/>
      <c r="BG69" s="477"/>
    </row>
    <row r="70" spans="2:59" s="475" customFormat="1" ht="89.25" x14ac:dyDescent="0.2">
      <c r="B70" s="478">
        <v>43452.7266087963</v>
      </c>
      <c r="C70" s="479">
        <v>563</v>
      </c>
      <c r="D70" s="480" t="s">
        <v>761</v>
      </c>
      <c r="E70" s="481" t="s">
        <v>7</v>
      </c>
      <c r="F70" s="480" t="s">
        <v>2</v>
      </c>
      <c r="H70" s="481">
        <v>258</v>
      </c>
      <c r="I70" s="568" t="s">
        <v>477</v>
      </c>
      <c r="J70" s="566">
        <v>1</v>
      </c>
      <c r="K70" s="566"/>
      <c r="L70" s="566">
        <v>1</v>
      </c>
      <c r="M70" s="477"/>
      <c r="N70" s="509" t="s">
        <v>7</v>
      </c>
      <c r="O70" s="509">
        <v>454</v>
      </c>
      <c r="P70" s="509" t="s">
        <v>324</v>
      </c>
      <c r="Q70" s="502">
        <v>1</v>
      </c>
      <c r="R70" s="502">
        <v>1</v>
      </c>
      <c r="S70" s="502"/>
      <c r="T70" s="502">
        <v>1</v>
      </c>
      <c r="U70" s="502">
        <v>1</v>
      </c>
      <c r="V70" s="502"/>
      <c r="W70" s="502">
        <v>0</v>
      </c>
      <c r="X70" s="502">
        <v>2</v>
      </c>
      <c r="Y70" s="502">
        <v>1</v>
      </c>
      <c r="Z70" s="502">
        <v>1</v>
      </c>
      <c r="AA70" s="502">
        <v>1</v>
      </c>
      <c r="AB70" s="502">
        <v>0</v>
      </c>
      <c r="AC70" s="502">
        <v>0</v>
      </c>
      <c r="AD70" s="502">
        <v>1</v>
      </c>
      <c r="AE70" s="502">
        <v>0</v>
      </c>
      <c r="AF70" s="502">
        <v>1</v>
      </c>
      <c r="AG70" s="502">
        <v>0</v>
      </c>
      <c r="AH70" s="502">
        <v>0</v>
      </c>
      <c r="AI70" s="502">
        <v>0</v>
      </c>
      <c r="AJ70" s="502">
        <v>1</v>
      </c>
      <c r="AK70" s="502">
        <v>0</v>
      </c>
      <c r="AL70" s="502">
        <v>1</v>
      </c>
      <c r="AM70" s="502"/>
      <c r="AN70" s="502"/>
      <c r="AO70" s="502">
        <v>0</v>
      </c>
      <c r="AP70" s="502">
        <v>0</v>
      </c>
      <c r="AQ70" s="502">
        <v>1</v>
      </c>
      <c r="AR70" s="502">
        <v>1</v>
      </c>
      <c r="AS70" s="502">
        <v>0</v>
      </c>
      <c r="AT70" s="502">
        <v>1</v>
      </c>
      <c r="AU70" s="502">
        <v>0</v>
      </c>
      <c r="AV70" s="502">
        <v>1</v>
      </c>
      <c r="AW70" s="502">
        <v>0</v>
      </c>
      <c r="AX70" s="502">
        <v>1</v>
      </c>
      <c r="AY70" s="502">
        <v>0</v>
      </c>
      <c r="AZ70" s="502">
        <v>0</v>
      </c>
      <c r="BA70" s="503">
        <f t="shared" si="0"/>
        <v>9</v>
      </c>
      <c r="BB70" s="503">
        <f t="shared" si="1"/>
        <v>1</v>
      </c>
      <c r="BC70" s="503">
        <f t="shared" si="2"/>
        <v>8</v>
      </c>
      <c r="BD70" s="507"/>
      <c r="BG70" s="477"/>
    </row>
    <row r="71" spans="2:59" s="475" customFormat="1" ht="38.25" x14ac:dyDescent="0.2">
      <c r="B71" s="478">
        <v>43452.728784722225</v>
      </c>
      <c r="C71" s="479">
        <v>563</v>
      </c>
      <c r="D71" s="480" t="s">
        <v>761</v>
      </c>
      <c r="E71" s="481" t="s">
        <v>7</v>
      </c>
      <c r="F71" s="480" t="s">
        <v>2</v>
      </c>
      <c r="H71" s="481">
        <v>97</v>
      </c>
      <c r="I71" s="568" t="s">
        <v>639</v>
      </c>
      <c r="J71" s="566"/>
      <c r="K71" s="566">
        <v>3</v>
      </c>
      <c r="L71" s="566">
        <v>3</v>
      </c>
      <c r="M71" s="477"/>
      <c r="N71" s="499" t="s">
        <v>7</v>
      </c>
      <c r="O71" s="509">
        <v>466</v>
      </c>
      <c r="P71" s="501" t="s">
        <v>361</v>
      </c>
      <c r="Q71" s="502">
        <v>0</v>
      </c>
      <c r="R71" s="502">
        <v>1</v>
      </c>
      <c r="S71" s="502">
        <v>3</v>
      </c>
      <c r="T71" s="502">
        <v>0</v>
      </c>
      <c r="U71" s="502"/>
      <c r="V71" s="502">
        <v>3</v>
      </c>
      <c r="W71" s="502">
        <v>1</v>
      </c>
      <c r="X71" s="502">
        <v>0</v>
      </c>
      <c r="Y71" s="502">
        <v>0</v>
      </c>
      <c r="Z71" s="502">
        <v>0</v>
      </c>
      <c r="AA71" s="502">
        <v>0</v>
      </c>
      <c r="AB71" s="502">
        <v>0</v>
      </c>
      <c r="AC71" s="502">
        <v>0</v>
      </c>
      <c r="AD71" s="502">
        <v>0</v>
      </c>
      <c r="AE71" s="502">
        <v>1</v>
      </c>
      <c r="AF71" s="502">
        <v>0</v>
      </c>
      <c r="AG71" s="502">
        <v>3</v>
      </c>
      <c r="AH71" s="502">
        <v>0</v>
      </c>
      <c r="AI71" s="502">
        <v>0</v>
      </c>
      <c r="AJ71" s="502">
        <v>0</v>
      </c>
      <c r="AK71" s="502"/>
      <c r="AL71" s="502"/>
      <c r="AM71" s="502">
        <v>3</v>
      </c>
      <c r="AN71" s="502">
        <v>0</v>
      </c>
      <c r="AO71" s="502">
        <v>1</v>
      </c>
      <c r="AP71" s="502">
        <v>0</v>
      </c>
      <c r="AQ71" s="502">
        <v>0</v>
      </c>
      <c r="AR71" s="502">
        <v>0</v>
      </c>
      <c r="AS71" s="502">
        <v>0</v>
      </c>
      <c r="AT71" s="502">
        <v>0</v>
      </c>
      <c r="AU71" s="502">
        <v>0</v>
      </c>
      <c r="AV71" s="502">
        <v>0</v>
      </c>
      <c r="AW71" s="502">
        <v>0</v>
      </c>
      <c r="AX71" s="502">
        <v>0</v>
      </c>
      <c r="AY71" s="502">
        <v>0</v>
      </c>
      <c r="AZ71" s="502">
        <v>0</v>
      </c>
      <c r="BA71" s="503">
        <f t="shared" si="0"/>
        <v>8</v>
      </c>
      <c r="BB71" s="503">
        <f t="shared" si="1"/>
        <v>8</v>
      </c>
      <c r="BC71" s="503">
        <f t="shared" si="2"/>
        <v>0</v>
      </c>
      <c r="BD71" s="507"/>
      <c r="BG71" s="477"/>
    </row>
    <row r="72" spans="2:59" s="475" customFormat="1" ht="38.25" x14ac:dyDescent="0.2">
      <c r="B72" s="478">
        <v>43453.574988425928</v>
      </c>
      <c r="C72" s="479">
        <v>268</v>
      </c>
      <c r="D72" s="480" t="s">
        <v>394</v>
      </c>
      <c r="E72" s="481" t="s">
        <v>7</v>
      </c>
      <c r="F72" s="480" t="s">
        <v>1</v>
      </c>
      <c r="H72" s="481">
        <v>461</v>
      </c>
      <c r="I72" s="568" t="s">
        <v>655</v>
      </c>
      <c r="J72" s="566"/>
      <c r="K72" s="566">
        <v>1</v>
      </c>
      <c r="L72" s="566">
        <v>1</v>
      </c>
      <c r="M72" s="477"/>
      <c r="N72" s="499" t="s">
        <v>29</v>
      </c>
      <c r="O72" s="500">
        <v>309</v>
      </c>
      <c r="P72" s="501" t="s">
        <v>79</v>
      </c>
      <c r="Q72" s="502">
        <v>0</v>
      </c>
      <c r="R72" s="502">
        <v>1</v>
      </c>
      <c r="S72" s="502">
        <v>1</v>
      </c>
      <c r="T72" s="502">
        <v>1</v>
      </c>
      <c r="U72" s="502">
        <v>1</v>
      </c>
      <c r="V72" s="502"/>
      <c r="W72" s="502">
        <v>0</v>
      </c>
      <c r="X72" s="502">
        <v>1</v>
      </c>
      <c r="Y72" s="502">
        <v>3</v>
      </c>
      <c r="Z72" s="502">
        <v>0</v>
      </c>
      <c r="AA72" s="502">
        <v>0</v>
      </c>
      <c r="AB72" s="502">
        <v>0</v>
      </c>
      <c r="AC72" s="502">
        <v>0</v>
      </c>
      <c r="AD72" s="502">
        <v>0</v>
      </c>
      <c r="AE72" s="502">
        <v>0</v>
      </c>
      <c r="AF72" s="502">
        <v>1</v>
      </c>
      <c r="AG72" s="502">
        <v>0</v>
      </c>
      <c r="AH72" s="502">
        <v>1</v>
      </c>
      <c r="AI72" s="502">
        <v>0</v>
      </c>
      <c r="AJ72" s="502">
        <v>1</v>
      </c>
      <c r="AK72" s="502">
        <v>0</v>
      </c>
      <c r="AL72" s="502">
        <v>1</v>
      </c>
      <c r="AM72" s="502"/>
      <c r="AN72" s="502"/>
      <c r="AO72" s="502">
        <v>0</v>
      </c>
      <c r="AP72" s="502">
        <v>0</v>
      </c>
      <c r="AQ72" s="502">
        <v>0</v>
      </c>
      <c r="AR72" s="502">
        <v>1</v>
      </c>
      <c r="AS72" s="502">
        <v>0</v>
      </c>
      <c r="AT72" s="502">
        <v>3</v>
      </c>
      <c r="AU72" s="502">
        <v>0</v>
      </c>
      <c r="AV72" s="502">
        <v>0</v>
      </c>
      <c r="AW72" s="502">
        <v>0</v>
      </c>
      <c r="AX72" s="502">
        <v>0</v>
      </c>
      <c r="AY72" s="502">
        <v>0</v>
      </c>
      <c r="AZ72" s="502">
        <v>0</v>
      </c>
      <c r="BA72" s="503">
        <f t="shared" si="0"/>
        <v>8</v>
      </c>
      <c r="BB72" s="503">
        <f t="shared" si="1"/>
        <v>0</v>
      </c>
      <c r="BC72" s="503">
        <f t="shared" si="2"/>
        <v>8</v>
      </c>
      <c r="BD72" s="507"/>
      <c r="BG72" s="477"/>
    </row>
    <row r="73" spans="2:59" s="475" customFormat="1" ht="51" x14ac:dyDescent="0.2">
      <c r="B73" s="478">
        <v>43453.892002314817</v>
      </c>
      <c r="C73" s="479">
        <v>458</v>
      </c>
      <c r="D73" s="480" t="s">
        <v>628</v>
      </c>
      <c r="E73" s="481" t="s">
        <v>343</v>
      </c>
      <c r="F73" s="480" t="s">
        <v>2</v>
      </c>
      <c r="H73" s="569">
        <v>146</v>
      </c>
      <c r="I73" s="568" t="s">
        <v>409</v>
      </c>
      <c r="J73" s="566">
        <v>1</v>
      </c>
      <c r="K73" s="566"/>
      <c r="L73" s="566">
        <v>1</v>
      </c>
      <c r="M73" s="477"/>
      <c r="N73" s="509" t="s">
        <v>7</v>
      </c>
      <c r="O73" s="509">
        <v>504</v>
      </c>
      <c r="P73" s="501" t="s">
        <v>469</v>
      </c>
      <c r="Q73" s="502">
        <v>0</v>
      </c>
      <c r="R73" s="502">
        <v>3</v>
      </c>
      <c r="S73" s="502">
        <v>1</v>
      </c>
      <c r="T73" s="502">
        <v>0</v>
      </c>
      <c r="U73" s="502"/>
      <c r="V73" s="502">
        <v>3</v>
      </c>
      <c r="W73" s="502">
        <v>0</v>
      </c>
      <c r="X73" s="502">
        <v>0</v>
      </c>
      <c r="Y73" s="502">
        <v>0</v>
      </c>
      <c r="Z73" s="502">
        <v>0</v>
      </c>
      <c r="AA73" s="502">
        <v>1</v>
      </c>
      <c r="AB73" s="502">
        <v>0</v>
      </c>
      <c r="AC73" s="502">
        <v>0</v>
      </c>
      <c r="AD73" s="502">
        <v>0</v>
      </c>
      <c r="AE73" s="502">
        <v>2</v>
      </c>
      <c r="AF73" s="502">
        <v>1</v>
      </c>
      <c r="AG73" s="502">
        <v>1</v>
      </c>
      <c r="AH73" s="502">
        <v>0</v>
      </c>
      <c r="AI73" s="502">
        <v>0</v>
      </c>
      <c r="AJ73" s="502">
        <v>0</v>
      </c>
      <c r="AK73" s="502"/>
      <c r="AL73" s="502"/>
      <c r="AM73" s="502">
        <v>3</v>
      </c>
      <c r="AN73" s="502">
        <v>0</v>
      </c>
      <c r="AO73" s="502">
        <v>0</v>
      </c>
      <c r="AP73" s="502">
        <v>0</v>
      </c>
      <c r="AQ73" s="502">
        <v>0</v>
      </c>
      <c r="AR73" s="502">
        <v>0</v>
      </c>
      <c r="AS73" s="502">
        <v>0</v>
      </c>
      <c r="AT73" s="502">
        <v>0</v>
      </c>
      <c r="AU73" s="502">
        <v>0</v>
      </c>
      <c r="AV73" s="502">
        <v>0</v>
      </c>
      <c r="AW73" s="502">
        <v>1</v>
      </c>
      <c r="AX73" s="502">
        <v>0</v>
      </c>
      <c r="AY73" s="502">
        <v>0</v>
      </c>
      <c r="AZ73" s="502">
        <v>0</v>
      </c>
      <c r="BA73" s="503">
        <f t="shared" si="0"/>
        <v>8</v>
      </c>
      <c r="BB73" s="503">
        <f t="shared" si="1"/>
        <v>7</v>
      </c>
      <c r="BC73" s="503">
        <f t="shared" si="2"/>
        <v>1</v>
      </c>
      <c r="BD73" s="507"/>
      <c r="BG73" s="477"/>
    </row>
    <row r="74" spans="2:59" s="475" customFormat="1" x14ac:dyDescent="0.2">
      <c r="B74" s="478">
        <v>43453.93545138889</v>
      </c>
      <c r="C74" s="479">
        <v>458</v>
      </c>
      <c r="D74" s="480" t="s">
        <v>628</v>
      </c>
      <c r="E74" s="481" t="s">
        <v>343</v>
      </c>
      <c r="F74" s="480" t="s">
        <v>2</v>
      </c>
      <c r="H74" s="481" t="s">
        <v>3</v>
      </c>
      <c r="I74" s="481"/>
      <c r="J74" s="566">
        <v>68</v>
      </c>
      <c r="K74" s="566">
        <v>53</v>
      </c>
      <c r="L74" s="566">
        <v>121</v>
      </c>
      <c r="M74" s="477"/>
      <c r="N74" s="509" t="s">
        <v>19</v>
      </c>
      <c r="O74" s="509">
        <v>444</v>
      </c>
      <c r="P74" s="501" t="s">
        <v>37</v>
      </c>
      <c r="Q74" s="502">
        <v>1</v>
      </c>
      <c r="R74" s="502">
        <v>2</v>
      </c>
      <c r="S74" s="502">
        <v>1</v>
      </c>
      <c r="T74" s="502">
        <v>0</v>
      </c>
      <c r="U74" s="502"/>
      <c r="V74" s="502">
        <v>1</v>
      </c>
      <c r="W74" s="502">
        <v>0</v>
      </c>
      <c r="X74" s="502">
        <v>0</v>
      </c>
      <c r="Y74" s="502">
        <v>0</v>
      </c>
      <c r="Z74" s="502">
        <v>0</v>
      </c>
      <c r="AA74" s="502">
        <v>1</v>
      </c>
      <c r="AB74" s="502">
        <v>2</v>
      </c>
      <c r="AC74" s="502">
        <v>1</v>
      </c>
      <c r="AD74" s="502">
        <v>0</v>
      </c>
      <c r="AE74" s="502">
        <v>2</v>
      </c>
      <c r="AF74" s="502">
        <v>0</v>
      </c>
      <c r="AG74" s="502">
        <v>1</v>
      </c>
      <c r="AH74" s="502">
        <v>0</v>
      </c>
      <c r="AI74" s="502">
        <v>0</v>
      </c>
      <c r="AJ74" s="502">
        <v>0</v>
      </c>
      <c r="AK74" s="502"/>
      <c r="AL74" s="502"/>
      <c r="AM74" s="502">
        <v>1</v>
      </c>
      <c r="AN74" s="502">
        <v>0</v>
      </c>
      <c r="AO74" s="502">
        <v>0</v>
      </c>
      <c r="AP74" s="502">
        <v>0</v>
      </c>
      <c r="AQ74" s="502">
        <v>0</v>
      </c>
      <c r="AR74" s="502">
        <v>0</v>
      </c>
      <c r="AS74" s="502">
        <v>0</v>
      </c>
      <c r="AT74" s="502">
        <v>0</v>
      </c>
      <c r="AU74" s="502">
        <v>0</v>
      </c>
      <c r="AV74" s="502">
        <v>0</v>
      </c>
      <c r="AW74" s="502">
        <v>1</v>
      </c>
      <c r="AX74" s="502">
        <v>0</v>
      </c>
      <c r="AY74" s="502">
        <v>2</v>
      </c>
      <c r="AZ74" s="502">
        <v>0</v>
      </c>
      <c r="BA74" s="503">
        <f t="shared" si="0"/>
        <v>8</v>
      </c>
      <c r="BB74" s="503">
        <f t="shared" si="1"/>
        <v>8</v>
      </c>
      <c r="BC74" s="503">
        <f t="shared" si="2"/>
        <v>0</v>
      </c>
      <c r="BD74" s="507"/>
      <c r="BG74" s="477"/>
    </row>
    <row r="75" spans="2:59" s="475" customFormat="1" ht="15" x14ac:dyDescent="0.25">
      <c r="B75" s="478">
        <v>43453.951377314814</v>
      </c>
      <c r="C75" s="479">
        <v>458</v>
      </c>
      <c r="D75" s="480" t="s">
        <v>628</v>
      </c>
      <c r="E75" s="481" t="s">
        <v>343</v>
      </c>
      <c r="F75" s="480" t="s">
        <v>2</v>
      </c>
      <c r="H75" s="37"/>
      <c r="I75" s="37"/>
      <c r="J75" s="51"/>
      <c r="K75" s="51"/>
      <c r="L75" s="51"/>
      <c r="M75" s="477"/>
      <c r="N75" s="499" t="s">
        <v>7</v>
      </c>
      <c r="O75" s="509">
        <v>467</v>
      </c>
      <c r="P75" s="501" t="s">
        <v>362</v>
      </c>
      <c r="Q75" s="502">
        <v>0</v>
      </c>
      <c r="R75" s="502"/>
      <c r="S75" s="502">
        <v>1</v>
      </c>
      <c r="T75" s="502">
        <v>0</v>
      </c>
      <c r="U75" s="502"/>
      <c r="V75" s="502">
        <v>2</v>
      </c>
      <c r="W75" s="502">
        <v>0</v>
      </c>
      <c r="X75" s="502">
        <v>2</v>
      </c>
      <c r="Y75" s="502">
        <v>0</v>
      </c>
      <c r="Z75" s="502">
        <v>3</v>
      </c>
      <c r="AA75" s="502">
        <v>0</v>
      </c>
      <c r="AB75" s="502">
        <v>0</v>
      </c>
      <c r="AC75" s="502">
        <v>0</v>
      </c>
      <c r="AD75" s="502">
        <v>0</v>
      </c>
      <c r="AE75" s="502">
        <v>0</v>
      </c>
      <c r="AF75" s="502">
        <v>0</v>
      </c>
      <c r="AG75" s="502">
        <v>1</v>
      </c>
      <c r="AH75" s="502">
        <v>0</v>
      </c>
      <c r="AI75" s="502">
        <v>0</v>
      </c>
      <c r="AJ75" s="502">
        <v>0</v>
      </c>
      <c r="AK75" s="502"/>
      <c r="AL75" s="502"/>
      <c r="AM75" s="502">
        <v>2</v>
      </c>
      <c r="AN75" s="502">
        <v>0</v>
      </c>
      <c r="AO75" s="502">
        <v>0</v>
      </c>
      <c r="AP75" s="502">
        <v>0</v>
      </c>
      <c r="AQ75" s="502">
        <v>2</v>
      </c>
      <c r="AR75" s="502">
        <v>0</v>
      </c>
      <c r="AS75" s="502">
        <v>0</v>
      </c>
      <c r="AT75" s="502">
        <v>0</v>
      </c>
      <c r="AU75" s="502">
        <v>3</v>
      </c>
      <c r="AV75" s="502">
        <v>0</v>
      </c>
      <c r="AW75" s="502">
        <v>0</v>
      </c>
      <c r="AX75" s="502">
        <v>0</v>
      </c>
      <c r="AY75" s="502">
        <v>0</v>
      </c>
      <c r="AZ75" s="502">
        <v>0</v>
      </c>
      <c r="BA75" s="503">
        <f t="shared" si="0"/>
        <v>8</v>
      </c>
      <c r="BB75" s="503">
        <f t="shared" si="1"/>
        <v>8</v>
      </c>
      <c r="BC75" s="503">
        <f t="shared" si="2"/>
        <v>0</v>
      </c>
      <c r="BD75" s="507"/>
      <c r="BG75" s="477"/>
    </row>
    <row r="76" spans="2:59" s="475" customFormat="1" ht="25.5" x14ac:dyDescent="0.25">
      <c r="B76" s="478">
        <v>43453.955567129633</v>
      </c>
      <c r="C76" s="479">
        <v>566</v>
      </c>
      <c r="D76" s="480" t="s">
        <v>755</v>
      </c>
      <c r="E76" s="481" t="s">
        <v>7</v>
      </c>
      <c r="F76" s="480" t="s">
        <v>2</v>
      </c>
      <c r="H76" s="37"/>
      <c r="I76" s="37"/>
      <c r="J76" s="51"/>
      <c r="K76" s="51"/>
      <c r="L76" s="51"/>
      <c r="M76" s="477"/>
      <c r="N76" s="509" t="s">
        <v>7</v>
      </c>
      <c r="O76" s="509">
        <v>261</v>
      </c>
      <c r="P76" s="501" t="s">
        <v>149</v>
      </c>
      <c r="Q76" s="502">
        <v>0</v>
      </c>
      <c r="R76" s="502"/>
      <c r="S76" s="502"/>
      <c r="T76" s="502">
        <v>0</v>
      </c>
      <c r="U76" s="502">
        <v>1</v>
      </c>
      <c r="V76" s="502"/>
      <c r="W76" s="511">
        <v>0</v>
      </c>
      <c r="X76" s="502">
        <v>1</v>
      </c>
      <c r="Y76" s="502">
        <v>3</v>
      </c>
      <c r="Z76" s="502">
        <v>2</v>
      </c>
      <c r="AA76" s="502">
        <v>1</v>
      </c>
      <c r="AB76" s="502">
        <v>0</v>
      </c>
      <c r="AC76" s="502">
        <v>0</v>
      </c>
      <c r="AD76" s="502">
        <v>0</v>
      </c>
      <c r="AE76" s="502">
        <v>0</v>
      </c>
      <c r="AF76" s="502">
        <v>0</v>
      </c>
      <c r="AG76" s="502">
        <v>0</v>
      </c>
      <c r="AH76" s="502">
        <v>0</v>
      </c>
      <c r="AI76" s="502">
        <v>0</v>
      </c>
      <c r="AJ76" s="502">
        <v>0</v>
      </c>
      <c r="AK76" s="502">
        <v>0</v>
      </c>
      <c r="AL76" s="502">
        <v>1</v>
      </c>
      <c r="AM76" s="502"/>
      <c r="AN76" s="502"/>
      <c r="AO76" s="511">
        <v>0</v>
      </c>
      <c r="AP76" s="511">
        <v>0</v>
      </c>
      <c r="AQ76" s="502">
        <v>0</v>
      </c>
      <c r="AR76" s="502">
        <v>1</v>
      </c>
      <c r="AS76" s="502">
        <v>0</v>
      </c>
      <c r="AT76" s="502">
        <v>3</v>
      </c>
      <c r="AU76" s="502">
        <v>0</v>
      </c>
      <c r="AV76" s="502">
        <v>2</v>
      </c>
      <c r="AW76" s="502">
        <v>0</v>
      </c>
      <c r="AX76" s="502">
        <v>1</v>
      </c>
      <c r="AY76" s="502">
        <v>0</v>
      </c>
      <c r="AZ76" s="502">
        <v>0</v>
      </c>
      <c r="BA76" s="503">
        <f t="shared" si="0"/>
        <v>8</v>
      </c>
      <c r="BB76" s="503">
        <f t="shared" si="1"/>
        <v>0</v>
      </c>
      <c r="BC76" s="503">
        <f t="shared" si="2"/>
        <v>8</v>
      </c>
      <c r="BD76" s="507"/>
      <c r="BG76" s="477"/>
    </row>
    <row r="77" spans="2:59" s="475" customFormat="1" ht="25.5" x14ac:dyDescent="0.25">
      <c r="B77" s="478">
        <v>43453.964780092596</v>
      </c>
      <c r="C77" s="479">
        <v>566</v>
      </c>
      <c r="D77" s="480" t="s">
        <v>755</v>
      </c>
      <c r="E77" s="481" t="s">
        <v>7</v>
      </c>
      <c r="F77" s="480" t="s">
        <v>2</v>
      </c>
      <c r="H77" s="37"/>
      <c r="I77" s="37"/>
      <c r="J77" s="51"/>
      <c r="K77" s="51"/>
      <c r="L77" s="51"/>
      <c r="M77" s="477"/>
      <c r="N77" s="510" t="s">
        <v>7</v>
      </c>
      <c r="O77" s="510">
        <v>560</v>
      </c>
      <c r="P77" s="510" t="s">
        <v>716</v>
      </c>
      <c r="Q77" s="503">
        <v>0</v>
      </c>
      <c r="R77" s="503">
        <v>0</v>
      </c>
      <c r="S77" s="503">
        <v>0</v>
      </c>
      <c r="T77" s="503">
        <v>0</v>
      </c>
      <c r="U77" s="503">
        <v>0</v>
      </c>
      <c r="V77" s="503">
        <v>0</v>
      </c>
      <c r="W77" s="503">
        <v>0</v>
      </c>
      <c r="X77" s="503">
        <v>0</v>
      </c>
      <c r="Y77" s="502">
        <v>0</v>
      </c>
      <c r="Z77" s="502">
        <v>6</v>
      </c>
      <c r="AA77" s="502">
        <v>2</v>
      </c>
      <c r="AB77" s="502">
        <v>0</v>
      </c>
      <c r="AC77" s="503">
        <v>0</v>
      </c>
      <c r="AD77" s="503">
        <v>0</v>
      </c>
      <c r="AE77" s="503">
        <v>0</v>
      </c>
      <c r="AF77" s="503">
        <v>0</v>
      </c>
      <c r="AG77" s="503">
        <v>0</v>
      </c>
      <c r="AH77" s="503">
        <v>0</v>
      </c>
      <c r="AI77" s="503">
        <v>0</v>
      </c>
      <c r="AJ77" s="503">
        <v>0</v>
      </c>
      <c r="AK77" s="503">
        <v>0</v>
      </c>
      <c r="AL77" s="503">
        <v>0</v>
      </c>
      <c r="AM77" s="503">
        <v>0</v>
      </c>
      <c r="AN77" s="503">
        <v>0</v>
      </c>
      <c r="AO77" s="503">
        <v>0</v>
      </c>
      <c r="AP77" s="503">
        <v>0</v>
      </c>
      <c r="AQ77" s="503">
        <v>0</v>
      </c>
      <c r="AR77" s="503">
        <v>0</v>
      </c>
      <c r="AS77" s="502">
        <v>0</v>
      </c>
      <c r="AT77" s="502">
        <v>0</v>
      </c>
      <c r="AU77" s="502">
        <v>5</v>
      </c>
      <c r="AV77" s="502">
        <v>1</v>
      </c>
      <c r="AW77" s="502">
        <v>1</v>
      </c>
      <c r="AX77" s="502">
        <v>1</v>
      </c>
      <c r="AY77" s="502">
        <v>0</v>
      </c>
      <c r="AZ77" s="502">
        <v>0</v>
      </c>
      <c r="BA77" s="503">
        <f t="shared" si="0"/>
        <v>8</v>
      </c>
      <c r="BB77" s="503">
        <f t="shared" si="1"/>
        <v>6</v>
      </c>
      <c r="BC77" s="503">
        <f t="shared" si="2"/>
        <v>2</v>
      </c>
      <c r="BD77" s="507"/>
      <c r="BG77" s="477"/>
    </row>
    <row r="78" spans="2:59" s="475" customFormat="1" ht="15" x14ac:dyDescent="0.25">
      <c r="B78" s="478">
        <v>43454.702893518515</v>
      </c>
      <c r="C78" s="479">
        <v>458</v>
      </c>
      <c r="D78" s="480" t="s">
        <v>628</v>
      </c>
      <c r="E78" s="481" t="s">
        <v>343</v>
      </c>
      <c r="F78" s="480" t="s">
        <v>2</v>
      </c>
      <c r="H78" s="37"/>
      <c r="I78" s="37"/>
      <c r="J78" s="51"/>
      <c r="K78" s="51"/>
      <c r="L78" s="51"/>
      <c r="M78" s="477"/>
      <c r="N78" s="509" t="s">
        <v>75</v>
      </c>
      <c r="O78" s="509">
        <v>201</v>
      </c>
      <c r="P78" s="501" t="s">
        <v>177</v>
      </c>
      <c r="Q78" s="502">
        <v>1</v>
      </c>
      <c r="R78" s="502">
        <v>1</v>
      </c>
      <c r="S78" s="502"/>
      <c r="T78" s="502">
        <v>1</v>
      </c>
      <c r="U78" s="502">
        <v>1</v>
      </c>
      <c r="V78" s="502">
        <v>1</v>
      </c>
      <c r="W78" s="502">
        <v>1</v>
      </c>
      <c r="X78" s="502">
        <v>0</v>
      </c>
      <c r="Y78" s="502">
        <v>0</v>
      </c>
      <c r="Z78" s="502">
        <v>0</v>
      </c>
      <c r="AA78" s="502">
        <v>1</v>
      </c>
      <c r="AB78" s="502">
        <v>0</v>
      </c>
      <c r="AC78" s="502">
        <v>0</v>
      </c>
      <c r="AD78" s="502">
        <v>1</v>
      </c>
      <c r="AE78" s="502">
        <v>0</v>
      </c>
      <c r="AF78" s="502">
        <v>1</v>
      </c>
      <c r="AG78" s="502">
        <v>0</v>
      </c>
      <c r="AH78" s="502">
        <v>0</v>
      </c>
      <c r="AI78" s="502">
        <v>1</v>
      </c>
      <c r="AJ78" s="502">
        <v>0</v>
      </c>
      <c r="AK78" s="502">
        <v>0</v>
      </c>
      <c r="AL78" s="502">
        <v>1</v>
      </c>
      <c r="AM78" s="502">
        <v>0</v>
      </c>
      <c r="AN78" s="502">
        <v>1</v>
      </c>
      <c r="AO78" s="502">
        <v>0</v>
      </c>
      <c r="AP78" s="502">
        <v>1</v>
      </c>
      <c r="AQ78" s="502">
        <v>0</v>
      </c>
      <c r="AR78" s="502">
        <v>0</v>
      </c>
      <c r="AS78" s="502">
        <v>0</v>
      </c>
      <c r="AT78" s="502">
        <v>0</v>
      </c>
      <c r="AU78" s="502">
        <v>0</v>
      </c>
      <c r="AV78" s="502">
        <v>0</v>
      </c>
      <c r="AW78" s="502">
        <v>0</v>
      </c>
      <c r="AX78" s="502">
        <v>1</v>
      </c>
      <c r="AY78" s="502">
        <v>0</v>
      </c>
      <c r="AZ78" s="502">
        <v>0</v>
      </c>
      <c r="BA78" s="503">
        <f t="shared" si="0"/>
        <v>7</v>
      </c>
      <c r="BB78" s="503">
        <f t="shared" si="1"/>
        <v>1</v>
      </c>
      <c r="BC78" s="503">
        <f t="shared" si="2"/>
        <v>6</v>
      </c>
      <c r="BD78" s="507"/>
      <c r="BG78" s="477"/>
    </row>
    <row r="79" spans="2:59" s="475" customFormat="1" ht="15" x14ac:dyDescent="0.25">
      <c r="B79" s="478">
        <v>43454.718032407407</v>
      </c>
      <c r="C79" s="479">
        <v>458</v>
      </c>
      <c r="D79" s="480" t="s">
        <v>628</v>
      </c>
      <c r="E79" s="481" t="s">
        <v>343</v>
      </c>
      <c r="F79" s="480" t="s">
        <v>1</v>
      </c>
      <c r="H79" s="37"/>
      <c r="I79" s="37"/>
      <c r="J79" s="51"/>
      <c r="K79" s="51"/>
      <c r="L79" s="51"/>
      <c r="M79" s="477"/>
      <c r="N79" s="509" t="s">
        <v>17</v>
      </c>
      <c r="O79" s="509">
        <v>470</v>
      </c>
      <c r="P79" s="501" t="s">
        <v>416</v>
      </c>
      <c r="Q79" s="502">
        <v>0</v>
      </c>
      <c r="R79" s="502">
        <v>1</v>
      </c>
      <c r="S79" s="502">
        <v>1</v>
      </c>
      <c r="T79" s="502">
        <v>1</v>
      </c>
      <c r="U79" s="502">
        <v>2</v>
      </c>
      <c r="V79" s="502"/>
      <c r="W79" s="502">
        <v>0</v>
      </c>
      <c r="X79" s="502">
        <v>1</v>
      </c>
      <c r="Y79" s="502">
        <v>0</v>
      </c>
      <c r="Z79" s="502">
        <v>1</v>
      </c>
      <c r="AA79" s="502">
        <v>0</v>
      </c>
      <c r="AB79" s="502">
        <v>0</v>
      </c>
      <c r="AC79" s="502">
        <v>0</v>
      </c>
      <c r="AD79" s="502">
        <v>0</v>
      </c>
      <c r="AE79" s="502">
        <v>1</v>
      </c>
      <c r="AF79" s="502">
        <v>0</v>
      </c>
      <c r="AG79" s="502">
        <v>0</v>
      </c>
      <c r="AH79" s="502">
        <v>1</v>
      </c>
      <c r="AI79" s="502">
        <v>1</v>
      </c>
      <c r="AJ79" s="502">
        <v>0</v>
      </c>
      <c r="AK79" s="502">
        <v>0</v>
      </c>
      <c r="AL79" s="502">
        <v>2</v>
      </c>
      <c r="AM79" s="502"/>
      <c r="AN79" s="502"/>
      <c r="AO79" s="502">
        <v>0</v>
      </c>
      <c r="AP79" s="502">
        <v>0</v>
      </c>
      <c r="AQ79" s="502">
        <v>0</v>
      </c>
      <c r="AR79" s="502">
        <v>1</v>
      </c>
      <c r="AS79" s="502">
        <v>0</v>
      </c>
      <c r="AT79" s="502">
        <v>0</v>
      </c>
      <c r="AU79" s="502">
        <v>1</v>
      </c>
      <c r="AV79" s="502">
        <v>0</v>
      </c>
      <c r="AW79" s="502">
        <v>0</v>
      </c>
      <c r="AX79" s="502">
        <v>0</v>
      </c>
      <c r="AY79" s="502">
        <v>0</v>
      </c>
      <c r="AZ79" s="502">
        <v>0</v>
      </c>
      <c r="BA79" s="503">
        <f t="shared" si="0"/>
        <v>7</v>
      </c>
      <c r="BB79" s="503">
        <f t="shared" si="1"/>
        <v>3</v>
      </c>
      <c r="BC79" s="503">
        <f t="shared" si="2"/>
        <v>4</v>
      </c>
      <c r="BD79" s="507"/>
      <c r="BG79" s="477"/>
    </row>
    <row r="80" spans="2:59" s="475" customFormat="1" ht="15" x14ac:dyDescent="0.25">
      <c r="B80" s="478">
        <v>43454.752581018518</v>
      </c>
      <c r="C80" s="479">
        <v>297</v>
      </c>
      <c r="D80" s="480" t="s">
        <v>657</v>
      </c>
      <c r="E80" s="481" t="s">
        <v>19</v>
      </c>
      <c r="F80" s="480" t="s">
        <v>2</v>
      </c>
      <c r="H80" s="37"/>
      <c r="I80" s="37"/>
      <c r="J80" s="51"/>
      <c r="K80" s="51"/>
      <c r="L80" s="51"/>
      <c r="M80" s="477"/>
      <c r="N80" s="509" t="s">
        <v>39</v>
      </c>
      <c r="O80" s="509">
        <v>258</v>
      </c>
      <c r="P80" s="501" t="s">
        <v>165</v>
      </c>
      <c r="Q80" s="502">
        <v>0</v>
      </c>
      <c r="R80" s="502"/>
      <c r="S80" s="502">
        <v>1</v>
      </c>
      <c r="T80" s="502">
        <v>0</v>
      </c>
      <c r="U80" s="502"/>
      <c r="V80" s="502">
        <v>1</v>
      </c>
      <c r="W80" s="502">
        <v>0</v>
      </c>
      <c r="X80" s="502">
        <v>3</v>
      </c>
      <c r="Y80" s="502">
        <v>1</v>
      </c>
      <c r="Z80" s="502">
        <v>0</v>
      </c>
      <c r="AA80" s="502">
        <v>0</v>
      </c>
      <c r="AB80" s="502">
        <v>1</v>
      </c>
      <c r="AC80" s="502">
        <v>0</v>
      </c>
      <c r="AD80" s="502">
        <v>0</v>
      </c>
      <c r="AE80" s="502">
        <v>0</v>
      </c>
      <c r="AF80" s="502">
        <v>0</v>
      </c>
      <c r="AG80" s="502">
        <v>0</v>
      </c>
      <c r="AH80" s="502">
        <v>1</v>
      </c>
      <c r="AI80" s="502">
        <v>0</v>
      </c>
      <c r="AJ80" s="502">
        <v>0</v>
      </c>
      <c r="AK80" s="502"/>
      <c r="AL80" s="502"/>
      <c r="AM80" s="502">
        <v>0</v>
      </c>
      <c r="AN80" s="502">
        <v>1</v>
      </c>
      <c r="AO80" s="502">
        <v>0</v>
      </c>
      <c r="AP80" s="502">
        <v>0</v>
      </c>
      <c r="AQ80" s="502">
        <v>0</v>
      </c>
      <c r="AR80" s="502">
        <v>3</v>
      </c>
      <c r="AS80" s="502">
        <v>0</v>
      </c>
      <c r="AT80" s="502">
        <v>1</v>
      </c>
      <c r="AU80" s="502">
        <v>0</v>
      </c>
      <c r="AV80" s="502">
        <v>0</v>
      </c>
      <c r="AW80" s="502">
        <v>0</v>
      </c>
      <c r="AX80" s="502">
        <v>0</v>
      </c>
      <c r="AY80" s="502">
        <v>1</v>
      </c>
      <c r="AZ80" s="502">
        <v>0</v>
      </c>
      <c r="BA80" s="503">
        <f t="shared" si="0"/>
        <v>7</v>
      </c>
      <c r="BB80" s="503">
        <f t="shared" si="1"/>
        <v>1</v>
      </c>
      <c r="BC80" s="503">
        <f t="shared" si="2"/>
        <v>6</v>
      </c>
      <c r="BD80" s="507"/>
      <c r="BG80" s="477"/>
    </row>
    <row r="81" spans="2:59" s="475" customFormat="1" ht="15" x14ac:dyDescent="0.25">
      <c r="B81" s="478">
        <v>43454.865601851852</v>
      </c>
      <c r="C81" s="479">
        <v>455</v>
      </c>
      <c r="D81" s="480" t="s">
        <v>646</v>
      </c>
      <c r="E81" s="481" t="s">
        <v>183</v>
      </c>
      <c r="F81" s="480" t="s">
        <v>1</v>
      </c>
      <c r="H81" s="37"/>
      <c r="I81" s="37"/>
      <c r="J81" s="51"/>
      <c r="K81" s="51"/>
      <c r="L81" s="51"/>
      <c r="M81" s="477"/>
      <c r="N81" s="509" t="s">
        <v>7</v>
      </c>
      <c r="O81" s="509">
        <v>389</v>
      </c>
      <c r="P81" s="501" t="s">
        <v>101</v>
      </c>
      <c r="Q81" s="502">
        <v>1</v>
      </c>
      <c r="R81" s="502">
        <v>2</v>
      </c>
      <c r="S81" s="502"/>
      <c r="T81" s="502">
        <v>0</v>
      </c>
      <c r="U81" s="502"/>
      <c r="V81" s="502"/>
      <c r="W81" s="502">
        <v>2</v>
      </c>
      <c r="X81" s="502">
        <v>0</v>
      </c>
      <c r="Y81" s="502">
        <v>0</v>
      </c>
      <c r="Z81" s="502">
        <v>1</v>
      </c>
      <c r="AA81" s="502">
        <v>0</v>
      </c>
      <c r="AB81" s="502">
        <v>1</v>
      </c>
      <c r="AC81" s="502">
        <v>0</v>
      </c>
      <c r="AD81" s="502">
        <v>1</v>
      </c>
      <c r="AE81" s="502">
        <v>0</v>
      </c>
      <c r="AF81" s="502">
        <v>2</v>
      </c>
      <c r="AG81" s="502">
        <v>0</v>
      </c>
      <c r="AH81" s="502">
        <v>0</v>
      </c>
      <c r="AI81" s="502">
        <v>0</v>
      </c>
      <c r="AJ81" s="502">
        <v>0</v>
      </c>
      <c r="AK81" s="502"/>
      <c r="AL81" s="502"/>
      <c r="AM81" s="502"/>
      <c r="AN81" s="502"/>
      <c r="AO81" s="502">
        <v>1</v>
      </c>
      <c r="AP81" s="502">
        <v>1</v>
      </c>
      <c r="AQ81" s="502">
        <v>0</v>
      </c>
      <c r="AR81" s="502">
        <v>0</v>
      </c>
      <c r="AS81" s="502">
        <v>0</v>
      </c>
      <c r="AT81" s="502">
        <v>0</v>
      </c>
      <c r="AU81" s="502">
        <v>0</v>
      </c>
      <c r="AV81" s="502">
        <v>1</v>
      </c>
      <c r="AW81" s="502">
        <v>0</v>
      </c>
      <c r="AX81" s="502">
        <v>0</v>
      </c>
      <c r="AY81" s="502">
        <v>0</v>
      </c>
      <c r="AZ81" s="502">
        <v>1</v>
      </c>
      <c r="BA81" s="503">
        <f t="shared" ref="BA81:BA144" si="3">+SUM(Q81:AB81)</f>
        <v>7</v>
      </c>
      <c r="BB81" s="503">
        <f t="shared" ref="BB81:BB144" si="4">+AC81+AE81+AG81+AI81+AK81+AM81+AO81+AQ81+AS81+AU81+AW81+AY81</f>
        <v>1</v>
      </c>
      <c r="BC81" s="503">
        <f t="shared" ref="BC81:BC144" si="5">+AD81+AF81+AH81+AJ81+AL81+AN81+AP81+AR81+AT81+AV81+AX81+AZ81</f>
        <v>6</v>
      </c>
      <c r="BD81" s="507"/>
      <c r="BG81" s="477"/>
    </row>
    <row r="82" spans="2:59" s="475" customFormat="1" ht="15" x14ac:dyDescent="0.25">
      <c r="B82" s="478">
        <v>43454.905798611115</v>
      </c>
      <c r="C82" s="479">
        <v>262</v>
      </c>
      <c r="D82" s="480" t="s">
        <v>379</v>
      </c>
      <c r="E82" s="481" t="s">
        <v>7</v>
      </c>
      <c r="F82" s="480" t="s">
        <v>1</v>
      </c>
      <c r="H82" s="37"/>
      <c r="I82" s="37"/>
      <c r="J82" s="51"/>
      <c r="K82" s="51"/>
      <c r="L82" s="51"/>
      <c r="M82" s="477"/>
      <c r="N82" s="499" t="s">
        <v>34</v>
      </c>
      <c r="O82" s="500">
        <v>175</v>
      </c>
      <c r="P82" s="501" t="s">
        <v>35</v>
      </c>
      <c r="Q82" s="502">
        <v>0</v>
      </c>
      <c r="R82" s="502">
        <v>1</v>
      </c>
      <c r="S82" s="502"/>
      <c r="T82" s="502">
        <v>3</v>
      </c>
      <c r="U82" s="502"/>
      <c r="V82" s="502"/>
      <c r="W82" s="502">
        <v>0</v>
      </c>
      <c r="X82" s="502">
        <v>0</v>
      </c>
      <c r="Y82" s="502">
        <v>1</v>
      </c>
      <c r="Z82" s="502">
        <v>2</v>
      </c>
      <c r="AA82" s="502">
        <v>0</v>
      </c>
      <c r="AB82" s="502">
        <v>0</v>
      </c>
      <c r="AC82" s="502">
        <v>0</v>
      </c>
      <c r="AD82" s="502">
        <v>0</v>
      </c>
      <c r="AE82" s="502">
        <v>1</v>
      </c>
      <c r="AF82" s="502">
        <v>0</v>
      </c>
      <c r="AG82" s="502">
        <v>0</v>
      </c>
      <c r="AH82" s="502">
        <v>0</v>
      </c>
      <c r="AI82" s="502">
        <v>2</v>
      </c>
      <c r="AJ82" s="502">
        <v>1</v>
      </c>
      <c r="AK82" s="502"/>
      <c r="AL82" s="502"/>
      <c r="AM82" s="502"/>
      <c r="AN82" s="502"/>
      <c r="AO82" s="502">
        <v>0</v>
      </c>
      <c r="AP82" s="502">
        <v>0</v>
      </c>
      <c r="AQ82" s="502">
        <v>0</v>
      </c>
      <c r="AR82" s="502">
        <v>0</v>
      </c>
      <c r="AS82" s="502">
        <v>0</v>
      </c>
      <c r="AT82" s="502">
        <v>1</v>
      </c>
      <c r="AU82" s="502">
        <v>0</v>
      </c>
      <c r="AV82" s="502">
        <v>2</v>
      </c>
      <c r="AW82" s="502">
        <v>0</v>
      </c>
      <c r="AX82" s="502">
        <v>0</v>
      </c>
      <c r="AY82" s="502">
        <v>0</v>
      </c>
      <c r="AZ82" s="502">
        <v>0</v>
      </c>
      <c r="BA82" s="503">
        <f t="shared" si="3"/>
        <v>7</v>
      </c>
      <c r="BB82" s="503">
        <f t="shared" si="4"/>
        <v>3</v>
      </c>
      <c r="BC82" s="503">
        <f t="shared" si="5"/>
        <v>4</v>
      </c>
      <c r="BD82" s="507"/>
      <c r="BG82" s="477"/>
    </row>
    <row r="83" spans="2:59" s="475" customFormat="1" ht="15" x14ac:dyDescent="0.25">
      <c r="B83" s="478">
        <v>43455.010914351849</v>
      </c>
      <c r="C83" s="479">
        <v>197</v>
      </c>
      <c r="D83" s="480" t="s">
        <v>773</v>
      </c>
      <c r="E83" s="481" t="s">
        <v>7</v>
      </c>
      <c r="F83" s="480" t="s">
        <v>1</v>
      </c>
      <c r="H83" s="37"/>
      <c r="I83" s="37"/>
      <c r="J83" s="51"/>
      <c r="K83" s="51"/>
      <c r="L83" s="51"/>
      <c r="M83" s="477"/>
      <c r="N83" s="509" t="s">
        <v>34</v>
      </c>
      <c r="O83" s="509">
        <v>513</v>
      </c>
      <c r="P83" s="501" t="s">
        <v>485</v>
      </c>
      <c r="Q83" s="502">
        <v>0</v>
      </c>
      <c r="R83" s="502"/>
      <c r="S83" s="502"/>
      <c r="T83" s="502">
        <v>0</v>
      </c>
      <c r="U83" s="502"/>
      <c r="V83" s="502">
        <v>1</v>
      </c>
      <c r="W83" s="511">
        <v>0</v>
      </c>
      <c r="X83" s="502">
        <v>0</v>
      </c>
      <c r="Y83" s="502">
        <v>0</v>
      </c>
      <c r="Z83" s="502">
        <v>6</v>
      </c>
      <c r="AA83" s="502">
        <v>0</v>
      </c>
      <c r="AB83" s="502">
        <v>0</v>
      </c>
      <c r="AC83" s="502">
        <v>0</v>
      </c>
      <c r="AD83" s="502">
        <v>0</v>
      </c>
      <c r="AE83" s="502">
        <v>0</v>
      </c>
      <c r="AF83" s="502">
        <v>0</v>
      </c>
      <c r="AG83" s="502">
        <v>0</v>
      </c>
      <c r="AH83" s="502">
        <v>0</v>
      </c>
      <c r="AI83" s="502">
        <v>0</v>
      </c>
      <c r="AJ83" s="502">
        <v>0</v>
      </c>
      <c r="AK83" s="502"/>
      <c r="AL83" s="502"/>
      <c r="AM83" s="502">
        <v>0</v>
      </c>
      <c r="AN83" s="502">
        <v>1</v>
      </c>
      <c r="AO83" s="511">
        <v>0</v>
      </c>
      <c r="AP83" s="511">
        <v>0</v>
      </c>
      <c r="AQ83" s="502">
        <v>0</v>
      </c>
      <c r="AR83" s="502">
        <v>0</v>
      </c>
      <c r="AS83" s="502">
        <v>0</v>
      </c>
      <c r="AT83" s="502">
        <v>0</v>
      </c>
      <c r="AU83" s="502">
        <v>1</v>
      </c>
      <c r="AV83" s="502">
        <v>5</v>
      </c>
      <c r="AW83" s="502">
        <v>0</v>
      </c>
      <c r="AX83" s="502">
        <v>0</v>
      </c>
      <c r="AY83" s="502">
        <v>0</v>
      </c>
      <c r="AZ83" s="502">
        <v>0</v>
      </c>
      <c r="BA83" s="503">
        <f t="shared" si="3"/>
        <v>7</v>
      </c>
      <c r="BB83" s="503">
        <f t="shared" si="4"/>
        <v>1</v>
      </c>
      <c r="BC83" s="503">
        <f t="shared" si="5"/>
        <v>6</v>
      </c>
      <c r="BD83" s="507"/>
      <c r="BG83" s="477"/>
    </row>
    <row r="84" spans="2:59" s="475" customFormat="1" ht="15" x14ac:dyDescent="0.25">
      <c r="B84" s="478">
        <v>43455.55028935185</v>
      </c>
      <c r="C84" s="479">
        <v>157</v>
      </c>
      <c r="D84" s="480" t="s">
        <v>630</v>
      </c>
      <c r="E84" s="481" t="s">
        <v>7</v>
      </c>
      <c r="F84" s="480" t="s">
        <v>1</v>
      </c>
      <c r="H84" s="37"/>
      <c r="I84" s="37"/>
      <c r="J84" s="51"/>
      <c r="K84" s="51"/>
      <c r="L84" s="51"/>
      <c r="M84" s="477"/>
      <c r="N84" s="509" t="s">
        <v>7</v>
      </c>
      <c r="O84" s="509">
        <v>496</v>
      </c>
      <c r="P84" s="501" t="s">
        <v>414</v>
      </c>
      <c r="Q84" s="502">
        <v>1</v>
      </c>
      <c r="R84" s="502">
        <v>1</v>
      </c>
      <c r="S84" s="502">
        <v>1</v>
      </c>
      <c r="T84" s="502">
        <v>1</v>
      </c>
      <c r="U84" s="502"/>
      <c r="V84" s="502"/>
      <c r="W84" s="502">
        <v>0</v>
      </c>
      <c r="X84" s="502">
        <v>1</v>
      </c>
      <c r="Y84" s="502">
        <v>1</v>
      </c>
      <c r="Z84" s="502">
        <v>0</v>
      </c>
      <c r="AA84" s="502">
        <v>0</v>
      </c>
      <c r="AB84" s="502">
        <v>0</v>
      </c>
      <c r="AC84" s="502">
        <v>0</v>
      </c>
      <c r="AD84" s="502">
        <v>1</v>
      </c>
      <c r="AE84" s="502">
        <v>1</v>
      </c>
      <c r="AF84" s="502">
        <v>0</v>
      </c>
      <c r="AG84" s="502">
        <v>1</v>
      </c>
      <c r="AH84" s="502">
        <v>0</v>
      </c>
      <c r="AI84" s="502">
        <v>1</v>
      </c>
      <c r="AJ84" s="502">
        <v>0</v>
      </c>
      <c r="AK84" s="502"/>
      <c r="AL84" s="502"/>
      <c r="AM84" s="502"/>
      <c r="AN84" s="502"/>
      <c r="AO84" s="502">
        <v>0</v>
      </c>
      <c r="AP84" s="502">
        <v>0</v>
      </c>
      <c r="AQ84" s="502">
        <v>1</v>
      </c>
      <c r="AR84" s="502">
        <v>0</v>
      </c>
      <c r="AS84" s="502">
        <v>1</v>
      </c>
      <c r="AT84" s="502">
        <v>0</v>
      </c>
      <c r="AU84" s="502">
        <v>0</v>
      </c>
      <c r="AV84" s="502">
        <v>0</v>
      </c>
      <c r="AW84" s="502">
        <v>0</v>
      </c>
      <c r="AX84" s="502">
        <v>0</v>
      </c>
      <c r="AY84" s="502">
        <v>0</v>
      </c>
      <c r="AZ84" s="502">
        <v>0</v>
      </c>
      <c r="BA84" s="503">
        <f t="shared" si="3"/>
        <v>6</v>
      </c>
      <c r="BB84" s="503">
        <f t="shared" si="4"/>
        <v>5</v>
      </c>
      <c r="BC84" s="503">
        <f t="shared" si="5"/>
        <v>1</v>
      </c>
      <c r="BD84" s="507"/>
      <c r="BG84" s="477"/>
    </row>
    <row r="85" spans="2:59" s="475" customFormat="1" ht="25.5" x14ac:dyDescent="0.25">
      <c r="B85" s="478">
        <v>43455.715995370374</v>
      </c>
      <c r="C85" s="479">
        <v>566</v>
      </c>
      <c r="D85" s="480" t="s">
        <v>755</v>
      </c>
      <c r="E85" s="481" t="s">
        <v>7</v>
      </c>
      <c r="F85" s="480" t="s">
        <v>2</v>
      </c>
      <c r="H85" s="37"/>
      <c r="I85" s="37"/>
      <c r="J85" s="51"/>
      <c r="K85" s="51"/>
      <c r="L85" s="51"/>
      <c r="M85" s="477"/>
      <c r="N85" s="499" t="s">
        <v>34</v>
      </c>
      <c r="O85" s="500">
        <v>113</v>
      </c>
      <c r="P85" s="501" t="s">
        <v>108</v>
      </c>
      <c r="Q85" s="502">
        <v>2</v>
      </c>
      <c r="R85" s="502">
        <v>1</v>
      </c>
      <c r="S85" s="502">
        <v>1</v>
      </c>
      <c r="T85" s="502">
        <v>0</v>
      </c>
      <c r="U85" s="502">
        <v>1</v>
      </c>
      <c r="V85" s="502"/>
      <c r="W85" s="502">
        <v>0</v>
      </c>
      <c r="X85" s="502">
        <v>0</v>
      </c>
      <c r="Y85" s="502">
        <v>0</v>
      </c>
      <c r="Z85" s="502">
        <v>0</v>
      </c>
      <c r="AA85" s="502">
        <v>1</v>
      </c>
      <c r="AB85" s="502">
        <v>0</v>
      </c>
      <c r="AC85" s="502">
        <v>1</v>
      </c>
      <c r="AD85" s="502">
        <v>1</v>
      </c>
      <c r="AE85" s="502">
        <v>0</v>
      </c>
      <c r="AF85" s="502">
        <v>1</v>
      </c>
      <c r="AG85" s="502">
        <v>0</v>
      </c>
      <c r="AH85" s="502">
        <v>1</v>
      </c>
      <c r="AI85" s="502">
        <v>0</v>
      </c>
      <c r="AJ85" s="502">
        <v>0</v>
      </c>
      <c r="AK85" s="502">
        <v>0</v>
      </c>
      <c r="AL85" s="502">
        <v>1</v>
      </c>
      <c r="AM85" s="502"/>
      <c r="AN85" s="502"/>
      <c r="AO85" s="502">
        <v>0</v>
      </c>
      <c r="AP85" s="502">
        <v>0</v>
      </c>
      <c r="AQ85" s="502">
        <v>0</v>
      </c>
      <c r="AR85" s="502">
        <v>0</v>
      </c>
      <c r="AS85" s="502">
        <v>0</v>
      </c>
      <c r="AT85" s="502">
        <v>0</v>
      </c>
      <c r="AU85" s="502">
        <v>0</v>
      </c>
      <c r="AV85" s="502">
        <v>0</v>
      </c>
      <c r="AW85" s="502">
        <v>0</v>
      </c>
      <c r="AX85" s="502">
        <v>1</v>
      </c>
      <c r="AY85" s="502">
        <v>0</v>
      </c>
      <c r="AZ85" s="502">
        <v>0</v>
      </c>
      <c r="BA85" s="503">
        <f t="shared" si="3"/>
        <v>6</v>
      </c>
      <c r="BB85" s="503">
        <f t="shared" si="4"/>
        <v>1</v>
      </c>
      <c r="BC85" s="503">
        <f t="shared" si="5"/>
        <v>5</v>
      </c>
      <c r="BD85" s="507"/>
      <c r="BG85" s="477"/>
    </row>
    <row r="86" spans="2:59" s="475" customFormat="1" ht="15" x14ac:dyDescent="0.25">
      <c r="B86" s="478">
        <v>43455.848553240743</v>
      </c>
      <c r="C86" s="479">
        <v>98</v>
      </c>
      <c r="D86" s="480" t="s">
        <v>693</v>
      </c>
      <c r="E86" s="481" t="s">
        <v>7</v>
      </c>
      <c r="F86" s="480" t="s">
        <v>1</v>
      </c>
      <c r="H86" s="37"/>
      <c r="I86" s="37"/>
      <c r="J86" s="51"/>
      <c r="K86" s="51"/>
      <c r="L86" s="51"/>
      <c r="M86" s="477"/>
      <c r="N86" s="509" t="s">
        <v>17</v>
      </c>
      <c r="O86" s="509">
        <v>456</v>
      </c>
      <c r="P86" s="509" t="s">
        <v>256</v>
      </c>
      <c r="Q86" s="502">
        <v>0</v>
      </c>
      <c r="R86" s="502"/>
      <c r="S86" s="502">
        <v>1</v>
      </c>
      <c r="T86" s="502">
        <v>3</v>
      </c>
      <c r="U86" s="502"/>
      <c r="V86" s="502"/>
      <c r="W86" s="502">
        <v>0</v>
      </c>
      <c r="X86" s="502">
        <v>1</v>
      </c>
      <c r="Y86" s="502">
        <v>0</v>
      </c>
      <c r="Z86" s="502">
        <v>0</v>
      </c>
      <c r="AA86" s="502">
        <v>0</v>
      </c>
      <c r="AB86" s="502">
        <v>1</v>
      </c>
      <c r="AC86" s="502">
        <v>0</v>
      </c>
      <c r="AD86" s="502">
        <v>0</v>
      </c>
      <c r="AE86" s="502">
        <v>0</v>
      </c>
      <c r="AF86" s="502">
        <v>0</v>
      </c>
      <c r="AG86" s="502">
        <v>1</v>
      </c>
      <c r="AH86" s="502">
        <v>0</v>
      </c>
      <c r="AI86" s="502">
        <v>1</v>
      </c>
      <c r="AJ86" s="502">
        <v>2</v>
      </c>
      <c r="AK86" s="502"/>
      <c r="AL86" s="502"/>
      <c r="AM86" s="502"/>
      <c r="AN86" s="502"/>
      <c r="AO86" s="502">
        <v>0</v>
      </c>
      <c r="AP86" s="502">
        <v>0</v>
      </c>
      <c r="AQ86" s="502">
        <v>0</v>
      </c>
      <c r="AR86" s="502">
        <v>1</v>
      </c>
      <c r="AS86" s="502">
        <v>0</v>
      </c>
      <c r="AT86" s="502">
        <v>0</v>
      </c>
      <c r="AU86" s="502">
        <v>0</v>
      </c>
      <c r="AV86" s="502">
        <v>0</v>
      </c>
      <c r="AW86" s="502">
        <v>0</v>
      </c>
      <c r="AX86" s="502">
        <v>0</v>
      </c>
      <c r="AY86" s="502">
        <v>0</v>
      </c>
      <c r="AZ86" s="502">
        <v>1</v>
      </c>
      <c r="BA86" s="503">
        <f t="shared" si="3"/>
        <v>6</v>
      </c>
      <c r="BB86" s="503">
        <f t="shared" si="4"/>
        <v>2</v>
      </c>
      <c r="BC86" s="503">
        <f t="shared" si="5"/>
        <v>4</v>
      </c>
      <c r="BD86" s="507"/>
      <c r="BG86" s="477"/>
    </row>
    <row r="87" spans="2:59" s="475" customFormat="1" ht="15" x14ac:dyDescent="0.25">
      <c r="B87" s="478">
        <v>43455.853877314818</v>
      </c>
      <c r="C87" s="479">
        <v>163</v>
      </c>
      <c r="D87" s="480" t="s">
        <v>372</v>
      </c>
      <c r="E87" s="481" t="s">
        <v>7</v>
      </c>
      <c r="F87" s="480" t="s">
        <v>1</v>
      </c>
      <c r="H87" s="37"/>
      <c r="I87" s="37"/>
      <c r="J87" s="51"/>
      <c r="K87" s="51"/>
      <c r="L87" s="51"/>
      <c r="M87" s="477"/>
      <c r="N87" s="499" t="s">
        <v>41</v>
      </c>
      <c r="O87" s="500">
        <v>126</v>
      </c>
      <c r="P87" s="501" t="s">
        <v>42</v>
      </c>
      <c r="Q87" s="502">
        <v>0</v>
      </c>
      <c r="R87" s="502"/>
      <c r="S87" s="502"/>
      <c r="T87" s="502">
        <v>0</v>
      </c>
      <c r="U87" s="502"/>
      <c r="V87" s="502"/>
      <c r="W87" s="511">
        <v>1</v>
      </c>
      <c r="X87" s="502">
        <v>2</v>
      </c>
      <c r="Y87" s="502">
        <v>2</v>
      </c>
      <c r="Z87" s="502">
        <v>0</v>
      </c>
      <c r="AA87" s="502">
        <v>1</v>
      </c>
      <c r="AB87" s="502">
        <v>0</v>
      </c>
      <c r="AC87" s="502">
        <v>0</v>
      </c>
      <c r="AD87" s="502">
        <v>0</v>
      </c>
      <c r="AE87" s="502">
        <v>0</v>
      </c>
      <c r="AF87" s="502">
        <v>0</v>
      </c>
      <c r="AG87" s="502">
        <v>0</v>
      </c>
      <c r="AH87" s="502">
        <v>0</v>
      </c>
      <c r="AI87" s="502">
        <v>0</v>
      </c>
      <c r="AJ87" s="502">
        <v>0</v>
      </c>
      <c r="AK87" s="502"/>
      <c r="AL87" s="502"/>
      <c r="AM87" s="502"/>
      <c r="AN87" s="502"/>
      <c r="AO87" s="511">
        <v>1</v>
      </c>
      <c r="AP87" s="511">
        <v>0</v>
      </c>
      <c r="AQ87" s="502">
        <v>2</v>
      </c>
      <c r="AR87" s="502">
        <v>0</v>
      </c>
      <c r="AS87" s="502">
        <v>1</v>
      </c>
      <c r="AT87" s="502">
        <v>1</v>
      </c>
      <c r="AU87" s="502">
        <v>0</v>
      </c>
      <c r="AV87" s="502">
        <v>0</v>
      </c>
      <c r="AW87" s="502">
        <v>0</v>
      </c>
      <c r="AX87" s="502">
        <v>1</v>
      </c>
      <c r="AY87" s="502">
        <v>0</v>
      </c>
      <c r="AZ87" s="502">
        <v>0</v>
      </c>
      <c r="BA87" s="503">
        <f t="shared" si="3"/>
        <v>6</v>
      </c>
      <c r="BB87" s="503">
        <f t="shared" si="4"/>
        <v>4</v>
      </c>
      <c r="BC87" s="503">
        <f t="shared" si="5"/>
        <v>2</v>
      </c>
      <c r="BD87" s="507"/>
      <c r="BG87" s="477"/>
    </row>
    <row r="88" spans="2:59" s="475" customFormat="1" x14ac:dyDescent="0.2">
      <c r="B88" s="478">
        <v>43455.869930555556</v>
      </c>
      <c r="C88" s="479">
        <v>163</v>
      </c>
      <c r="D88" s="480" t="s">
        <v>372</v>
      </c>
      <c r="E88" s="481" t="s">
        <v>7</v>
      </c>
      <c r="F88" s="480" t="s">
        <v>2</v>
      </c>
      <c r="H88" s="484"/>
      <c r="L88" s="512"/>
      <c r="M88" s="477"/>
      <c r="N88" s="509" t="s">
        <v>56</v>
      </c>
      <c r="O88" s="509">
        <v>501</v>
      </c>
      <c r="P88" s="501" t="s">
        <v>427</v>
      </c>
      <c r="Q88" s="502">
        <v>0</v>
      </c>
      <c r="R88" s="502">
        <v>2</v>
      </c>
      <c r="S88" s="502"/>
      <c r="T88" s="502">
        <v>0</v>
      </c>
      <c r="U88" s="502"/>
      <c r="V88" s="502">
        <v>2</v>
      </c>
      <c r="W88" s="502">
        <v>0</v>
      </c>
      <c r="X88" s="502">
        <v>0</v>
      </c>
      <c r="Y88" s="502">
        <v>0</v>
      </c>
      <c r="Z88" s="502">
        <v>1</v>
      </c>
      <c r="AA88" s="502">
        <v>1</v>
      </c>
      <c r="AB88" s="502">
        <v>0</v>
      </c>
      <c r="AC88" s="502">
        <v>0</v>
      </c>
      <c r="AD88" s="502">
        <v>0</v>
      </c>
      <c r="AE88" s="502">
        <v>1</v>
      </c>
      <c r="AF88" s="502">
        <v>1</v>
      </c>
      <c r="AG88" s="502">
        <v>0</v>
      </c>
      <c r="AH88" s="502">
        <v>0</v>
      </c>
      <c r="AI88" s="502">
        <v>0</v>
      </c>
      <c r="AJ88" s="502">
        <v>0</v>
      </c>
      <c r="AK88" s="502"/>
      <c r="AL88" s="502"/>
      <c r="AM88" s="502">
        <v>0</v>
      </c>
      <c r="AN88" s="502">
        <v>2</v>
      </c>
      <c r="AO88" s="502">
        <v>0</v>
      </c>
      <c r="AP88" s="502">
        <v>0</v>
      </c>
      <c r="AQ88" s="502">
        <v>0</v>
      </c>
      <c r="AR88" s="502">
        <v>0</v>
      </c>
      <c r="AS88" s="502">
        <v>0</v>
      </c>
      <c r="AT88" s="502">
        <v>0</v>
      </c>
      <c r="AU88" s="502">
        <v>0</v>
      </c>
      <c r="AV88" s="502">
        <v>1</v>
      </c>
      <c r="AW88" s="502">
        <v>0</v>
      </c>
      <c r="AX88" s="502">
        <v>1</v>
      </c>
      <c r="AY88" s="502">
        <v>0</v>
      </c>
      <c r="AZ88" s="502">
        <v>0</v>
      </c>
      <c r="BA88" s="503">
        <f t="shared" si="3"/>
        <v>6</v>
      </c>
      <c r="BB88" s="503">
        <f t="shared" si="4"/>
        <v>1</v>
      </c>
      <c r="BC88" s="503">
        <f t="shared" si="5"/>
        <v>5</v>
      </c>
      <c r="BD88" s="507"/>
      <c r="BG88" s="477"/>
    </row>
    <row r="89" spans="2:59" s="475" customFormat="1" x14ac:dyDescent="0.2">
      <c r="B89" s="478">
        <v>43455.884826388887</v>
      </c>
      <c r="C89" s="479">
        <v>451</v>
      </c>
      <c r="D89" s="480" t="s">
        <v>377</v>
      </c>
      <c r="E89" s="481" t="s">
        <v>7</v>
      </c>
      <c r="F89" s="480" t="s">
        <v>2</v>
      </c>
      <c r="H89" s="484"/>
      <c r="M89" s="477"/>
      <c r="N89" s="509" t="s">
        <v>29</v>
      </c>
      <c r="O89" s="509">
        <v>224</v>
      </c>
      <c r="P89" s="501" t="s">
        <v>145</v>
      </c>
      <c r="Q89" s="502">
        <v>1</v>
      </c>
      <c r="R89" s="502">
        <v>1</v>
      </c>
      <c r="S89" s="502">
        <v>1</v>
      </c>
      <c r="T89" s="502">
        <v>0</v>
      </c>
      <c r="U89" s="502"/>
      <c r="V89" s="502"/>
      <c r="W89" s="502">
        <v>0</v>
      </c>
      <c r="X89" s="502">
        <v>1</v>
      </c>
      <c r="Y89" s="502">
        <v>0</v>
      </c>
      <c r="Z89" s="502">
        <v>1</v>
      </c>
      <c r="AA89" s="502">
        <v>1</v>
      </c>
      <c r="AB89" s="502">
        <v>0</v>
      </c>
      <c r="AC89" s="502">
        <v>0</v>
      </c>
      <c r="AD89" s="502">
        <v>1</v>
      </c>
      <c r="AE89" s="502">
        <v>0</v>
      </c>
      <c r="AF89" s="502">
        <v>1</v>
      </c>
      <c r="AG89" s="502">
        <v>1</v>
      </c>
      <c r="AH89" s="502">
        <v>0</v>
      </c>
      <c r="AI89" s="502">
        <v>0</v>
      </c>
      <c r="AJ89" s="502">
        <v>0</v>
      </c>
      <c r="AK89" s="502"/>
      <c r="AL89" s="502"/>
      <c r="AM89" s="502"/>
      <c r="AN89" s="502"/>
      <c r="AO89" s="502">
        <v>0</v>
      </c>
      <c r="AP89" s="502">
        <v>0</v>
      </c>
      <c r="AQ89" s="502">
        <v>1</v>
      </c>
      <c r="AR89" s="502">
        <v>0</v>
      </c>
      <c r="AS89" s="502">
        <v>0</v>
      </c>
      <c r="AT89" s="502">
        <v>0</v>
      </c>
      <c r="AU89" s="502">
        <v>1</v>
      </c>
      <c r="AV89" s="502">
        <v>0</v>
      </c>
      <c r="AW89" s="502">
        <v>1</v>
      </c>
      <c r="AX89" s="502">
        <v>0</v>
      </c>
      <c r="AY89" s="502">
        <v>0</v>
      </c>
      <c r="AZ89" s="502">
        <v>0</v>
      </c>
      <c r="BA89" s="503">
        <f t="shared" si="3"/>
        <v>6</v>
      </c>
      <c r="BB89" s="503">
        <f t="shared" si="4"/>
        <v>4</v>
      </c>
      <c r="BC89" s="503">
        <f t="shared" si="5"/>
        <v>2</v>
      </c>
      <c r="BD89" s="507"/>
      <c r="BG89" s="477"/>
    </row>
    <row r="90" spans="2:59" s="475" customFormat="1" x14ac:dyDescent="0.2">
      <c r="B90" s="478">
        <v>43456.04277777778</v>
      </c>
      <c r="C90" s="479">
        <v>187</v>
      </c>
      <c r="D90" s="480" t="s">
        <v>774</v>
      </c>
      <c r="E90" s="481" t="s">
        <v>34</v>
      </c>
      <c r="F90" s="480" t="s">
        <v>1</v>
      </c>
      <c r="H90" s="484"/>
      <c r="M90" s="477"/>
      <c r="N90" s="509" t="s">
        <v>7</v>
      </c>
      <c r="O90" s="509">
        <v>499</v>
      </c>
      <c r="P90" s="501" t="s">
        <v>426</v>
      </c>
      <c r="Q90" s="502">
        <v>0</v>
      </c>
      <c r="R90" s="502"/>
      <c r="S90" s="502">
        <v>1</v>
      </c>
      <c r="T90" s="502">
        <v>0</v>
      </c>
      <c r="U90" s="502"/>
      <c r="V90" s="502"/>
      <c r="W90" s="502">
        <v>1</v>
      </c>
      <c r="X90" s="502">
        <v>2</v>
      </c>
      <c r="Y90" s="502">
        <v>0</v>
      </c>
      <c r="Z90" s="502">
        <v>0</v>
      </c>
      <c r="AA90" s="502">
        <v>0</v>
      </c>
      <c r="AB90" s="502">
        <v>2</v>
      </c>
      <c r="AC90" s="502">
        <v>0</v>
      </c>
      <c r="AD90" s="502">
        <v>0</v>
      </c>
      <c r="AE90" s="502">
        <v>0</v>
      </c>
      <c r="AF90" s="502">
        <v>0</v>
      </c>
      <c r="AG90" s="502">
        <v>0</v>
      </c>
      <c r="AH90" s="502">
        <v>1</v>
      </c>
      <c r="AI90" s="502">
        <v>0</v>
      </c>
      <c r="AJ90" s="502">
        <v>0</v>
      </c>
      <c r="AK90" s="502"/>
      <c r="AL90" s="502"/>
      <c r="AM90" s="502"/>
      <c r="AN90" s="502"/>
      <c r="AO90" s="502">
        <v>0</v>
      </c>
      <c r="AP90" s="502">
        <v>1</v>
      </c>
      <c r="AQ90" s="502">
        <v>2</v>
      </c>
      <c r="AR90" s="502">
        <v>0</v>
      </c>
      <c r="AS90" s="502">
        <v>0</v>
      </c>
      <c r="AT90" s="502">
        <v>0</v>
      </c>
      <c r="AU90" s="502">
        <v>0</v>
      </c>
      <c r="AV90" s="502">
        <v>0</v>
      </c>
      <c r="AW90" s="502">
        <v>0</v>
      </c>
      <c r="AX90" s="502">
        <v>0</v>
      </c>
      <c r="AY90" s="502">
        <v>1</v>
      </c>
      <c r="AZ90" s="502">
        <v>1</v>
      </c>
      <c r="BA90" s="503">
        <f t="shared" si="3"/>
        <v>6</v>
      </c>
      <c r="BB90" s="503">
        <f t="shared" si="4"/>
        <v>3</v>
      </c>
      <c r="BC90" s="503">
        <f t="shared" si="5"/>
        <v>3</v>
      </c>
      <c r="BD90" s="507"/>
      <c r="BG90" s="477"/>
    </row>
    <row r="91" spans="2:59" s="475" customFormat="1" x14ac:dyDescent="0.2">
      <c r="B91" s="478">
        <v>43456.790462962963</v>
      </c>
      <c r="C91" s="479">
        <v>120</v>
      </c>
      <c r="D91" s="480" t="s">
        <v>396</v>
      </c>
      <c r="E91" s="481" t="s">
        <v>39</v>
      </c>
      <c r="F91" s="480" t="s">
        <v>1</v>
      </c>
      <c r="H91" s="484"/>
      <c r="M91" s="477"/>
      <c r="N91" s="509" t="s">
        <v>7</v>
      </c>
      <c r="O91" s="509">
        <v>502</v>
      </c>
      <c r="P91" s="501" t="s">
        <v>425</v>
      </c>
      <c r="Q91" s="502">
        <v>0</v>
      </c>
      <c r="R91" s="502"/>
      <c r="S91" s="502"/>
      <c r="T91" s="502">
        <v>0</v>
      </c>
      <c r="U91" s="502">
        <v>1</v>
      </c>
      <c r="V91" s="502">
        <v>1</v>
      </c>
      <c r="W91" s="502">
        <v>0</v>
      </c>
      <c r="X91" s="502">
        <v>0</v>
      </c>
      <c r="Y91" s="502">
        <v>2</v>
      </c>
      <c r="Z91" s="502">
        <v>1</v>
      </c>
      <c r="AA91" s="502">
        <v>0</v>
      </c>
      <c r="AB91" s="502">
        <v>1</v>
      </c>
      <c r="AC91" s="502">
        <v>0</v>
      </c>
      <c r="AD91" s="502">
        <v>0</v>
      </c>
      <c r="AE91" s="502">
        <v>0</v>
      </c>
      <c r="AF91" s="502">
        <v>0</v>
      </c>
      <c r="AG91" s="502">
        <v>0</v>
      </c>
      <c r="AH91" s="502">
        <v>0</v>
      </c>
      <c r="AI91" s="502">
        <v>0</v>
      </c>
      <c r="AJ91" s="502">
        <v>0</v>
      </c>
      <c r="AK91" s="502">
        <v>1</v>
      </c>
      <c r="AL91" s="502">
        <v>0</v>
      </c>
      <c r="AM91" s="502">
        <v>1</v>
      </c>
      <c r="AN91" s="502">
        <v>0</v>
      </c>
      <c r="AO91" s="502">
        <v>0</v>
      </c>
      <c r="AP91" s="502">
        <v>0</v>
      </c>
      <c r="AQ91" s="502">
        <v>0</v>
      </c>
      <c r="AR91" s="502">
        <v>0</v>
      </c>
      <c r="AS91" s="502">
        <v>2</v>
      </c>
      <c r="AT91" s="502">
        <v>0</v>
      </c>
      <c r="AU91" s="502">
        <v>1</v>
      </c>
      <c r="AV91" s="502">
        <v>0</v>
      </c>
      <c r="AW91" s="502">
        <v>0</v>
      </c>
      <c r="AX91" s="502">
        <v>0</v>
      </c>
      <c r="AY91" s="502">
        <v>1</v>
      </c>
      <c r="AZ91" s="502">
        <v>0</v>
      </c>
      <c r="BA91" s="503">
        <f t="shared" si="3"/>
        <v>6</v>
      </c>
      <c r="BB91" s="503">
        <f t="shared" si="4"/>
        <v>6</v>
      </c>
      <c r="BC91" s="503">
        <f t="shared" si="5"/>
        <v>0</v>
      </c>
      <c r="BD91" s="507"/>
      <c r="BG91" s="477"/>
    </row>
    <row r="92" spans="2:59" s="475" customFormat="1" x14ac:dyDescent="0.2">
      <c r="B92" s="478">
        <v>43456.89707175926</v>
      </c>
      <c r="C92" s="479">
        <v>561</v>
      </c>
      <c r="D92" s="480" t="s">
        <v>694</v>
      </c>
      <c r="E92" s="481" t="s">
        <v>7</v>
      </c>
      <c r="F92" s="480" t="s">
        <v>1</v>
      </c>
      <c r="H92" s="579" t="s">
        <v>778</v>
      </c>
      <c r="I92" s="579"/>
      <c r="J92" s="579"/>
      <c r="K92" s="579"/>
      <c r="M92" s="477"/>
      <c r="N92" s="509" t="s">
        <v>7</v>
      </c>
      <c r="O92" s="509">
        <v>248</v>
      </c>
      <c r="P92" s="501" t="s">
        <v>146</v>
      </c>
      <c r="Q92" s="502">
        <v>1</v>
      </c>
      <c r="R92" s="502"/>
      <c r="S92" s="502"/>
      <c r="T92" s="502">
        <v>0</v>
      </c>
      <c r="U92" s="502">
        <v>1</v>
      </c>
      <c r="V92" s="502"/>
      <c r="W92" s="502">
        <v>1</v>
      </c>
      <c r="X92" s="502">
        <v>0</v>
      </c>
      <c r="Y92" s="502">
        <v>0</v>
      </c>
      <c r="Z92" s="502">
        <v>0</v>
      </c>
      <c r="AA92" s="502">
        <v>2</v>
      </c>
      <c r="AB92" s="502">
        <v>1</v>
      </c>
      <c r="AC92" s="502">
        <v>0</v>
      </c>
      <c r="AD92" s="502">
        <v>1</v>
      </c>
      <c r="AE92" s="502">
        <v>0</v>
      </c>
      <c r="AF92" s="502">
        <v>0</v>
      </c>
      <c r="AG92" s="502">
        <v>0</v>
      </c>
      <c r="AH92" s="502">
        <v>0</v>
      </c>
      <c r="AI92" s="502">
        <v>0</v>
      </c>
      <c r="AJ92" s="502">
        <v>0</v>
      </c>
      <c r="AK92" s="502">
        <v>1</v>
      </c>
      <c r="AL92" s="502">
        <v>0</v>
      </c>
      <c r="AM92" s="502"/>
      <c r="AN92" s="502"/>
      <c r="AO92" s="502">
        <v>0</v>
      </c>
      <c r="AP92" s="502">
        <v>1</v>
      </c>
      <c r="AQ92" s="502">
        <v>0</v>
      </c>
      <c r="AR92" s="502">
        <v>0</v>
      </c>
      <c r="AS92" s="502">
        <v>0</v>
      </c>
      <c r="AT92" s="502">
        <v>0</v>
      </c>
      <c r="AU92" s="502">
        <v>0</v>
      </c>
      <c r="AV92" s="502">
        <v>0</v>
      </c>
      <c r="AW92" s="502">
        <v>0</v>
      </c>
      <c r="AX92" s="502">
        <v>2</v>
      </c>
      <c r="AY92" s="502">
        <v>0</v>
      </c>
      <c r="AZ92" s="502">
        <v>1</v>
      </c>
      <c r="BA92" s="503">
        <f t="shared" si="3"/>
        <v>6</v>
      </c>
      <c r="BB92" s="503">
        <f t="shared" si="4"/>
        <v>1</v>
      </c>
      <c r="BC92" s="503">
        <f t="shared" si="5"/>
        <v>5</v>
      </c>
      <c r="BD92" s="507"/>
      <c r="BG92" s="477"/>
    </row>
    <row r="93" spans="2:59" s="475" customFormat="1" x14ac:dyDescent="0.2">
      <c r="B93" s="478">
        <v>43458.766365740739</v>
      </c>
      <c r="C93" s="479">
        <v>179</v>
      </c>
      <c r="D93" s="480" t="s">
        <v>775</v>
      </c>
      <c r="E93" s="481" t="s">
        <v>39</v>
      </c>
      <c r="F93" s="480" t="s">
        <v>1</v>
      </c>
      <c r="H93" s="491" t="s">
        <v>500</v>
      </c>
      <c r="I93" s="491"/>
      <c r="J93" s="491"/>
      <c r="K93" s="492"/>
      <c r="L93" s="512"/>
      <c r="M93" s="477"/>
      <c r="N93" s="499" t="s">
        <v>63</v>
      </c>
      <c r="O93" s="500">
        <v>147</v>
      </c>
      <c r="P93" s="501" t="s">
        <v>64</v>
      </c>
      <c r="Q93" s="502">
        <v>2</v>
      </c>
      <c r="R93" s="502">
        <v>1</v>
      </c>
      <c r="S93" s="502">
        <v>1</v>
      </c>
      <c r="T93" s="502">
        <v>1</v>
      </c>
      <c r="U93" s="502"/>
      <c r="V93" s="502"/>
      <c r="W93" s="502">
        <v>0</v>
      </c>
      <c r="X93" s="502">
        <v>0</v>
      </c>
      <c r="Y93" s="502">
        <v>0</v>
      </c>
      <c r="Z93" s="502">
        <v>0</v>
      </c>
      <c r="AA93" s="502">
        <v>0</v>
      </c>
      <c r="AB93" s="502">
        <v>0</v>
      </c>
      <c r="AC93" s="502">
        <v>0</v>
      </c>
      <c r="AD93" s="502">
        <v>2</v>
      </c>
      <c r="AE93" s="502">
        <v>0</v>
      </c>
      <c r="AF93" s="502">
        <v>1</v>
      </c>
      <c r="AG93" s="502">
        <v>0</v>
      </c>
      <c r="AH93" s="502">
        <v>1</v>
      </c>
      <c r="AI93" s="502">
        <v>1</v>
      </c>
      <c r="AJ93" s="502">
        <v>0</v>
      </c>
      <c r="AK93" s="502"/>
      <c r="AL93" s="502"/>
      <c r="AM93" s="502"/>
      <c r="AN93" s="502"/>
      <c r="AO93" s="502">
        <v>0</v>
      </c>
      <c r="AP93" s="502">
        <v>0</v>
      </c>
      <c r="AQ93" s="502">
        <v>0</v>
      </c>
      <c r="AR93" s="502">
        <v>0</v>
      </c>
      <c r="AS93" s="502">
        <v>0</v>
      </c>
      <c r="AT93" s="502">
        <v>0</v>
      </c>
      <c r="AU93" s="502">
        <v>0</v>
      </c>
      <c r="AV93" s="502">
        <v>0</v>
      </c>
      <c r="AW93" s="502">
        <v>0</v>
      </c>
      <c r="AX93" s="502">
        <v>0</v>
      </c>
      <c r="AY93" s="502">
        <v>0</v>
      </c>
      <c r="AZ93" s="502">
        <v>0</v>
      </c>
      <c r="BA93" s="503">
        <f t="shared" si="3"/>
        <v>5</v>
      </c>
      <c r="BB93" s="503">
        <f t="shared" si="4"/>
        <v>1</v>
      </c>
      <c r="BC93" s="503">
        <f t="shared" si="5"/>
        <v>4</v>
      </c>
      <c r="BD93" s="507"/>
      <c r="BG93" s="477"/>
    </row>
    <row r="94" spans="2:59" s="475" customFormat="1" x14ac:dyDescent="0.2">
      <c r="B94" s="478">
        <v>43458.836423611108</v>
      </c>
      <c r="C94" s="479">
        <v>521</v>
      </c>
      <c r="D94" s="480" t="s">
        <v>743</v>
      </c>
      <c r="E94" s="481" t="s">
        <v>56</v>
      </c>
      <c r="F94" s="480" t="s">
        <v>1</v>
      </c>
      <c r="H94" s="493" t="s">
        <v>497</v>
      </c>
      <c r="I94" s="494" t="s">
        <v>498</v>
      </c>
      <c r="J94" s="494" t="s">
        <v>0</v>
      </c>
      <c r="K94" s="559" t="s">
        <v>5</v>
      </c>
      <c r="L94" s="512"/>
      <c r="M94" s="477"/>
      <c r="N94" s="499" t="s">
        <v>56</v>
      </c>
      <c r="O94" s="500">
        <v>123</v>
      </c>
      <c r="P94" s="501" t="s">
        <v>57</v>
      </c>
      <c r="Q94" s="502">
        <v>0</v>
      </c>
      <c r="R94" s="502">
        <v>3</v>
      </c>
      <c r="S94" s="502"/>
      <c r="T94" s="502">
        <v>0</v>
      </c>
      <c r="U94" s="502">
        <v>1</v>
      </c>
      <c r="V94" s="502"/>
      <c r="W94" s="502">
        <v>1</v>
      </c>
      <c r="X94" s="502">
        <v>0</v>
      </c>
      <c r="Y94" s="502">
        <v>0</v>
      </c>
      <c r="Z94" s="502">
        <v>0</v>
      </c>
      <c r="AA94" s="502">
        <v>0</v>
      </c>
      <c r="AB94" s="502">
        <v>0</v>
      </c>
      <c r="AC94" s="502">
        <v>0</v>
      </c>
      <c r="AD94" s="502">
        <v>0</v>
      </c>
      <c r="AE94" s="502">
        <v>0</v>
      </c>
      <c r="AF94" s="502">
        <v>3</v>
      </c>
      <c r="AG94" s="502">
        <v>0</v>
      </c>
      <c r="AH94" s="502">
        <v>0</v>
      </c>
      <c r="AI94" s="502">
        <v>0</v>
      </c>
      <c r="AJ94" s="502">
        <v>0</v>
      </c>
      <c r="AK94" s="502">
        <v>0</v>
      </c>
      <c r="AL94" s="502">
        <v>1</v>
      </c>
      <c r="AM94" s="502"/>
      <c r="AN94" s="502"/>
      <c r="AO94" s="502">
        <v>0</v>
      </c>
      <c r="AP94" s="502">
        <v>1</v>
      </c>
      <c r="AQ94" s="502">
        <v>0</v>
      </c>
      <c r="AR94" s="502">
        <v>0</v>
      </c>
      <c r="AS94" s="502">
        <v>0</v>
      </c>
      <c r="AT94" s="502">
        <v>0</v>
      </c>
      <c r="AU94" s="502">
        <v>0</v>
      </c>
      <c r="AV94" s="502">
        <v>0</v>
      </c>
      <c r="AW94" s="502">
        <v>0</v>
      </c>
      <c r="AX94" s="502">
        <v>0</v>
      </c>
      <c r="AY94" s="502">
        <v>0</v>
      </c>
      <c r="AZ94" s="502">
        <v>0</v>
      </c>
      <c r="BA94" s="503">
        <f t="shared" si="3"/>
        <v>5</v>
      </c>
      <c r="BB94" s="503">
        <f t="shared" si="4"/>
        <v>0</v>
      </c>
      <c r="BC94" s="503">
        <f t="shared" si="5"/>
        <v>5</v>
      </c>
      <c r="BD94" s="507"/>
      <c r="BG94" s="477"/>
    </row>
    <row r="95" spans="2:59" s="475" customFormat="1" ht="25.5" x14ac:dyDescent="0.2">
      <c r="B95" s="478">
        <v>43458.844594907408</v>
      </c>
      <c r="C95" s="479">
        <v>245</v>
      </c>
      <c r="D95" s="480" t="s">
        <v>459</v>
      </c>
      <c r="E95" s="481" t="s">
        <v>7</v>
      </c>
      <c r="F95" s="480" t="s">
        <v>2</v>
      </c>
      <c r="H95" s="560" t="s">
        <v>628</v>
      </c>
      <c r="I95" s="561">
        <v>43453.892002314817</v>
      </c>
      <c r="J95" s="520" t="s">
        <v>2</v>
      </c>
      <c r="K95" s="509">
        <v>1</v>
      </c>
      <c r="L95" s="512"/>
      <c r="M95" s="477"/>
      <c r="N95" s="499" t="s">
        <v>7</v>
      </c>
      <c r="O95" s="500">
        <v>155</v>
      </c>
      <c r="P95" s="501" t="s">
        <v>105</v>
      </c>
      <c r="Q95" s="502">
        <v>0</v>
      </c>
      <c r="R95" s="502"/>
      <c r="S95" s="502">
        <v>1</v>
      </c>
      <c r="T95" s="502">
        <v>0</v>
      </c>
      <c r="U95" s="502">
        <v>1</v>
      </c>
      <c r="V95" s="502"/>
      <c r="W95" s="502">
        <v>0</v>
      </c>
      <c r="X95" s="502">
        <v>3</v>
      </c>
      <c r="Y95" s="502">
        <v>0</v>
      </c>
      <c r="Z95" s="502">
        <v>0</v>
      </c>
      <c r="AA95" s="502">
        <v>0</v>
      </c>
      <c r="AB95" s="502">
        <v>0</v>
      </c>
      <c r="AC95" s="502">
        <v>0</v>
      </c>
      <c r="AD95" s="502">
        <v>0</v>
      </c>
      <c r="AE95" s="502">
        <v>0</v>
      </c>
      <c r="AF95" s="502">
        <v>0</v>
      </c>
      <c r="AG95" s="502">
        <v>1</v>
      </c>
      <c r="AH95" s="502">
        <v>0</v>
      </c>
      <c r="AI95" s="502">
        <v>0</v>
      </c>
      <c r="AJ95" s="502">
        <v>0</v>
      </c>
      <c r="AK95" s="502">
        <v>0</v>
      </c>
      <c r="AL95" s="502">
        <v>1</v>
      </c>
      <c r="AM95" s="502"/>
      <c r="AN95" s="502"/>
      <c r="AO95" s="502">
        <v>0</v>
      </c>
      <c r="AP95" s="502">
        <v>0</v>
      </c>
      <c r="AQ95" s="502">
        <v>1</v>
      </c>
      <c r="AR95" s="502">
        <v>2</v>
      </c>
      <c r="AS95" s="502">
        <v>0</v>
      </c>
      <c r="AT95" s="502">
        <v>0</v>
      </c>
      <c r="AU95" s="502">
        <v>0</v>
      </c>
      <c r="AV95" s="502">
        <v>0</v>
      </c>
      <c r="AW95" s="502">
        <v>0</v>
      </c>
      <c r="AX95" s="502">
        <v>0</v>
      </c>
      <c r="AY95" s="502">
        <v>0</v>
      </c>
      <c r="AZ95" s="502">
        <v>0</v>
      </c>
      <c r="BA95" s="503">
        <f t="shared" si="3"/>
        <v>5</v>
      </c>
      <c r="BB95" s="503">
        <f t="shared" si="4"/>
        <v>2</v>
      </c>
      <c r="BC95" s="503">
        <f t="shared" si="5"/>
        <v>3</v>
      </c>
      <c r="BD95" s="507"/>
      <c r="BG95" s="477"/>
    </row>
    <row r="96" spans="2:59" s="475" customFormat="1" x14ac:dyDescent="0.2">
      <c r="B96" s="478">
        <v>43458.874884259261</v>
      </c>
      <c r="C96" s="479">
        <v>167</v>
      </c>
      <c r="D96" s="480" t="s">
        <v>398</v>
      </c>
      <c r="E96" s="481" t="s">
        <v>7</v>
      </c>
      <c r="F96" s="480" t="s">
        <v>2</v>
      </c>
      <c r="H96" s="560"/>
      <c r="I96" s="561">
        <v>43453.93545138889</v>
      </c>
      <c r="J96" s="520" t="s">
        <v>2</v>
      </c>
      <c r="K96" s="509">
        <v>1</v>
      </c>
      <c r="L96" s="512"/>
      <c r="M96" s="477"/>
      <c r="N96" s="499" t="s">
        <v>19</v>
      </c>
      <c r="O96" s="500">
        <v>174</v>
      </c>
      <c r="P96" s="501" t="s">
        <v>86</v>
      </c>
      <c r="Q96" s="502">
        <v>1</v>
      </c>
      <c r="R96" s="502">
        <v>2</v>
      </c>
      <c r="S96" s="502"/>
      <c r="T96" s="502">
        <v>0</v>
      </c>
      <c r="U96" s="502">
        <v>1</v>
      </c>
      <c r="V96" s="502"/>
      <c r="W96" s="502">
        <v>0</v>
      </c>
      <c r="X96" s="502">
        <v>0</v>
      </c>
      <c r="Y96" s="502">
        <v>0</v>
      </c>
      <c r="Z96" s="502">
        <v>0</v>
      </c>
      <c r="AA96" s="502">
        <v>1</v>
      </c>
      <c r="AB96" s="502">
        <v>0</v>
      </c>
      <c r="AC96" s="502">
        <v>1</v>
      </c>
      <c r="AD96" s="502">
        <v>0</v>
      </c>
      <c r="AE96" s="502">
        <v>2</v>
      </c>
      <c r="AF96" s="502">
        <v>0</v>
      </c>
      <c r="AG96" s="502">
        <v>0</v>
      </c>
      <c r="AH96" s="502">
        <v>0</v>
      </c>
      <c r="AI96" s="502">
        <v>0</v>
      </c>
      <c r="AJ96" s="502">
        <v>0</v>
      </c>
      <c r="AK96" s="502">
        <v>1</v>
      </c>
      <c r="AL96" s="502">
        <v>0</v>
      </c>
      <c r="AM96" s="502"/>
      <c r="AN96" s="502"/>
      <c r="AO96" s="502">
        <v>0</v>
      </c>
      <c r="AP96" s="502">
        <v>0</v>
      </c>
      <c r="AQ96" s="502">
        <v>0</v>
      </c>
      <c r="AR96" s="502">
        <v>0</v>
      </c>
      <c r="AS96" s="502">
        <v>0</v>
      </c>
      <c r="AT96" s="502">
        <v>0</v>
      </c>
      <c r="AU96" s="502">
        <v>0</v>
      </c>
      <c r="AV96" s="502">
        <v>0</v>
      </c>
      <c r="AW96" s="502">
        <v>1</v>
      </c>
      <c r="AX96" s="502">
        <v>0</v>
      </c>
      <c r="AY96" s="502">
        <v>0</v>
      </c>
      <c r="AZ96" s="502">
        <v>0</v>
      </c>
      <c r="BA96" s="503">
        <f t="shared" si="3"/>
        <v>5</v>
      </c>
      <c r="BB96" s="503">
        <f t="shared" si="4"/>
        <v>5</v>
      </c>
      <c r="BC96" s="503">
        <f t="shared" si="5"/>
        <v>0</v>
      </c>
      <c r="BD96" s="507"/>
      <c r="BG96" s="477"/>
    </row>
    <row r="97" spans="2:59" s="475" customFormat="1" x14ac:dyDescent="0.2">
      <c r="B97" s="478">
        <v>43458.875821759262</v>
      </c>
      <c r="C97" s="479">
        <v>167</v>
      </c>
      <c r="D97" s="480" t="s">
        <v>398</v>
      </c>
      <c r="E97" s="481" t="s">
        <v>7</v>
      </c>
      <c r="F97" s="480" t="s">
        <v>2</v>
      </c>
      <c r="H97" s="560"/>
      <c r="I97" s="561">
        <v>43453.951377314814</v>
      </c>
      <c r="J97" s="520" t="s">
        <v>2</v>
      </c>
      <c r="K97" s="509">
        <v>1</v>
      </c>
      <c r="L97" s="512"/>
      <c r="M97" s="477"/>
      <c r="N97" s="499" t="s">
        <v>7</v>
      </c>
      <c r="O97" s="500">
        <v>164</v>
      </c>
      <c r="P97" s="501" t="s">
        <v>38</v>
      </c>
      <c r="Q97" s="502">
        <v>2</v>
      </c>
      <c r="R97" s="502">
        <v>1</v>
      </c>
      <c r="S97" s="502"/>
      <c r="T97" s="502">
        <v>0</v>
      </c>
      <c r="U97" s="502"/>
      <c r="V97" s="502"/>
      <c r="W97" s="502">
        <v>0</v>
      </c>
      <c r="X97" s="502">
        <v>0</v>
      </c>
      <c r="Y97" s="502">
        <v>1</v>
      </c>
      <c r="Z97" s="502">
        <v>1</v>
      </c>
      <c r="AA97" s="502">
        <v>0</v>
      </c>
      <c r="AB97" s="502">
        <v>0</v>
      </c>
      <c r="AC97" s="502">
        <v>0</v>
      </c>
      <c r="AD97" s="502">
        <v>2</v>
      </c>
      <c r="AE97" s="502">
        <v>1</v>
      </c>
      <c r="AF97" s="502">
        <v>0</v>
      </c>
      <c r="AG97" s="502">
        <v>0</v>
      </c>
      <c r="AH97" s="502">
        <v>0</v>
      </c>
      <c r="AI97" s="502">
        <v>0</v>
      </c>
      <c r="AJ97" s="502">
        <v>0</v>
      </c>
      <c r="AK97" s="502"/>
      <c r="AL97" s="502"/>
      <c r="AM97" s="502"/>
      <c r="AN97" s="502"/>
      <c r="AO97" s="502">
        <v>0</v>
      </c>
      <c r="AP97" s="502">
        <v>0</v>
      </c>
      <c r="AQ97" s="502">
        <v>0</v>
      </c>
      <c r="AR97" s="502">
        <v>0</v>
      </c>
      <c r="AS97" s="502">
        <v>0</v>
      </c>
      <c r="AT97" s="502">
        <v>1</v>
      </c>
      <c r="AU97" s="502">
        <v>0</v>
      </c>
      <c r="AV97" s="502">
        <v>1</v>
      </c>
      <c r="AW97" s="502">
        <v>0</v>
      </c>
      <c r="AX97" s="502">
        <v>0</v>
      </c>
      <c r="AY97" s="502">
        <v>0</v>
      </c>
      <c r="AZ97" s="502">
        <v>0</v>
      </c>
      <c r="BA97" s="503">
        <f t="shared" si="3"/>
        <v>5</v>
      </c>
      <c r="BB97" s="503">
        <f t="shared" si="4"/>
        <v>1</v>
      </c>
      <c r="BC97" s="503">
        <f t="shared" si="5"/>
        <v>4</v>
      </c>
      <c r="BD97" s="507"/>
      <c r="BG97" s="477"/>
    </row>
    <row r="98" spans="2:59" s="475" customFormat="1" x14ac:dyDescent="0.2">
      <c r="B98" s="478">
        <v>43458.876701388886</v>
      </c>
      <c r="C98" s="479">
        <v>167</v>
      </c>
      <c r="D98" s="480" t="s">
        <v>398</v>
      </c>
      <c r="E98" s="481" t="s">
        <v>7</v>
      </c>
      <c r="F98" s="480" t="s">
        <v>2</v>
      </c>
      <c r="H98" s="560"/>
      <c r="I98" s="561">
        <v>43454.702893518515</v>
      </c>
      <c r="J98" s="520" t="s">
        <v>2</v>
      </c>
      <c r="K98" s="509">
        <v>1</v>
      </c>
      <c r="L98" s="512"/>
      <c r="M98" s="477"/>
      <c r="N98" s="509" t="s">
        <v>29</v>
      </c>
      <c r="O98" s="509">
        <v>390</v>
      </c>
      <c r="P98" s="501" t="s">
        <v>30</v>
      </c>
      <c r="Q98" s="502">
        <v>0</v>
      </c>
      <c r="R98" s="502"/>
      <c r="S98" s="502">
        <v>1</v>
      </c>
      <c r="T98" s="502">
        <v>0</v>
      </c>
      <c r="U98" s="502">
        <v>1</v>
      </c>
      <c r="V98" s="502">
        <v>1</v>
      </c>
      <c r="W98" s="502">
        <v>0</v>
      </c>
      <c r="X98" s="502">
        <v>0</v>
      </c>
      <c r="Y98" s="502">
        <v>1</v>
      </c>
      <c r="Z98" s="502">
        <v>0</v>
      </c>
      <c r="AA98" s="502">
        <v>1</v>
      </c>
      <c r="AB98" s="502">
        <v>0</v>
      </c>
      <c r="AC98" s="502">
        <v>0</v>
      </c>
      <c r="AD98" s="502">
        <v>0</v>
      </c>
      <c r="AE98" s="502">
        <v>0</v>
      </c>
      <c r="AF98" s="502">
        <v>0</v>
      </c>
      <c r="AG98" s="502">
        <v>0</v>
      </c>
      <c r="AH98" s="502">
        <v>1</v>
      </c>
      <c r="AI98" s="502">
        <v>0</v>
      </c>
      <c r="AJ98" s="502">
        <v>0</v>
      </c>
      <c r="AK98" s="502">
        <v>0</v>
      </c>
      <c r="AL98" s="502">
        <v>1</v>
      </c>
      <c r="AM98" s="502">
        <v>0</v>
      </c>
      <c r="AN98" s="502">
        <v>1</v>
      </c>
      <c r="AO98" s="502">
        <v>0</v>
      </c>
      <c r="AP98" s="502">
        <v>0</v>
      </c>
      <c r="AQ98" s="502">
        <v>0</v>
      </c>
      <c r="AR98" s="502">
        <v>0</v>
      </c>
      <c r="AS98" s="502">
        <v>0</v>
      </c>
      <c r="AT98" s="502">
        <v>1</v>
      </c>
      <c r="AU98" s="502">
        <v>0</v>
      </c>
      <c r="AV98" s="502">
        <v>0</v>
      </c>
      <c r="AW98" s="502">
        <v>0</v>
      </c>
      <c r="AX98" s="502">
        <v>1</v>
      </c>
      <c r="AY98" s="502">
        <v>0</v>
      </c>
      <c r="AZ98" s="502">
        <v>0</v>
      </c>
      <c r="BA98" s="503">
        <f t="shared" si="3"/>
        <v>5</v>
      </c>
      <c r="BB98" s="503">
        <f t="shared" si="4"/>
        <v>0</v>
      </c>
      <c r="BC98" s="503">
        <f t="shared" si="5"/>
        <v>5</v>
      </c>
      <c r="BD98" s="507"/>
      <c r="BG98" s="477"/>
    </row>
    <row r="99" spans="2:59" s="475" customFormat="1" x14ac:dyDescent="0.2">
      <c r="B99" s="478">
        <v>43458.988981481481</v>
      </c>
      <c r="C99" s="479">
        <v>506</v>
      </c>
      <c r="D99" s="480" t="s">
        <v>452</v>
      </c>
      <c r="E99" s="481" t="s">
        <v>7</v>
      </c>
      <c r="F99" s="480" t="s">
        <v>2</v>
      </c>
      <c r="H99" s="560"/>
      <c r="I99" s="561">
        <v>43454.718032407407</v>
      </c>
      <c r="J99" s="520" t="s">
        <v>1</v>
      </c>
      <c r="K99" s="509">
        <v>1</v>
      </c>
      <c r="L99" s="512"/>
      <c r="M99" s="477"/>
      <c r="N99" s="510" t="s">
        <v>56</v>
      </c>
      <c r="O99" s="510">
        <v>521</v>
      </c>
      <c r="P99" s="510" t="s">
        <v>718</v>
      </c>
      <c r="Q99" s="503">
        <v>0</v>
      </c>
      <c r="R99" s="503">
        <v>0</v>
      </c>
      <c r="S99" s="503">
        <v>0</v>
      </c>
      <c r="T99" s="503">
        <v>0</v>
      </c>
      <c r="U99" s="503">
        <v>0</v>
      </c>
      <c r="V99" s="503">
        <v>0</v>
      </c>
      <c r="W99" s="503">
        <v>0</v>
      </c>
      <c r="X99" s="503">
        <v>0</v>
      </c>
      <c r="Y99" s="502">
        <v>0</v>
      </c>
      <c r="Z99" s="502">
        <v>1</v>
      </c>
      <c r="AA99" s="502">
        <v>1</v>
      </c>
      <c r="AB99" s="502">
        <v>3</v>
      </c>
      <c r="AC99" s="503">
        <v>0</v>
      </c>
      <c r="AD99" s="503">
        <v>0</v>
      </c>
      <c r="AE99" s="503">
        <v>0</v>
      </c>
      <c r="AF99" s="503">
        <v>0</v>
      </c>
      <c r="AG99" s="503">
        <v>0</v>
      </c>
      <c r="AH99" s="503">
        <v>0</v>
      </c>
      <c r="AI99" s="503">
        <v>0</v>
      </c>
      <c r="AJ99" s="503">
        <v>0</v>
      </c>
      <c r="AK99" s="503">
        <v>0</v>
      </c>
      <c r="AL99" s="503">
        <v>0</v>
      </c>
      <c r="AM99" s="503">
        <v>0</v>
      </c>
      <c r="AN99" s="503">
        <v>0</v>
      </c>
      <c r="AO99" s="503">
        <v>0</v>
      </c>
      <c r="AP99" s="503">
        <v>0</v>
      </c>
      <c r="AQ99" s="503">
        <v>0</v>
      </c>
      <c r="AR99" s="503">
        <v>0</v>
      </c>
      <c r="AS99" s="502">
        <v>0</v>
      </c>
      <c r="AT99" s="502">
        <v>0</v>
      </c>
      <c r="AU99" s="502">
        <v>0</v>
      </c>
      <c r="AV99" s="502">
        <v>1</v>
      </c>
      <c r="AW99" s="502">
        <v>0</v>
      </c>
      <c r="AX99" s="502">
        <v>1</v>
      </c>
      <c r="AY99" s="502">
        <v>0</v>
      </c>
      <c r="AZ99" s="502">
        <v>3</v>
      </c>
      <c r="BA99" s="503">
        <f t="shared" si="3"/>
        <v>5</v>
      </c>
      <c r="BB99" s="503">
        <f t="shared" si="4"/>
        <v>0</v>
      </c>
      <c r="BC99" s="503">
        <f t="shared" si="5"/>
        <v>5</v>
      </c>
      <c r="BD99" s="507"/>
      <c r="BG99" s="477"/>
    </row>
    <row r="100" spans="2:59" s="475" customFormat="1" x14ac:dyDescent="0.2">
      <c r="B100" s="478">
        <v>43459.704074074078</v>
      </c>
      <c r="C100" s="479">
        <v>506</v>
      </c>
      <c r="D100" s="480" t="s">
        <v>452</v>
      </c>
      <c r="E100" s="481" t="s">
        <v>7</v>
      </c>
      <c r="F100" s="480" t="s">
        <v>2</v>
      </c>
      <c r="H100" s="560"/>
      <c r="I100" s="561">
        <v>43463.670925925922</v>
      </c>
      <c r="J100" s="520" t="s">
        <v>2</v>
      </c>
      <c r="K100" s="509">
        <v>1</v>
      </c>
      <c r="L100" s="512"/>
      <c r="M100" s="477"/>
      <c r="N100" s="499" t="s">
        <v>7</v>
      </c>
      <c r="O100" s="500">
        <v>178</v>
      </c>
      <c r="P100" s="501" t="s">
        <v>27</v>
      </c>
      <c r="Q100" s="502">
        <v>0</v>
      </c>
      <c r="R100" s="502"/>
      <c r="S100" s="502">
        <v>2</v>
      </c>
      <c r="T100" s="502">
        <v>0</v>
      </c>
      <c r="U100" s="502">
        <v>1</v>
      </c>
      <c r="V100" s="502"/>
      <c r="W100" s="502">
        <v>0</v>
      </c>
      <c r="X100" s="502">
        <v>1</v>
      </c>
      <c r="Y100" s="502">
        <v>0</v>
      </c>
      <c r="Z100" s="502">
        <v>0</v>
      </c>
      <c r="AA100" s="502">
        <v>0</v>
      </c>
      <c r="AB100" s="502">
        <v>0</v>
      </c>
      <c r="AC100" s="502">
        <v>0</v>
      </c>
      <c r="AD100" s="502">
        <v>0</v>
      </c>
      <c r="AE100" s="502">
        <v>0</v>
      </c>
      <c r="AF100" s="502">
        <v>0</v>
      </c>
      <c r="AG100" s="502">
        <v>2</v>
      </c>
      <c r="AH100" s="502">
        <v>0</v>
      </c>
      <c r="AI100" s="502">
        <v>0</v>
      </c>
      <c r="AJ100" s="502">
        <v>0</v>
      </c>
      <c r="AK100" s="502">
        <v>1</v>
      </c>
      <c r="AL100" s="502">
        <v>0</v>
      </c>
      <c r="AM100" s="502"/>
      <c r="AN100" s="502"/>
      <c r="AO100" s="502">
        <v>0</v>
      </c>
      <c r="AP100" s="502">
        <v>0</v>
      </c>
      <c r="AQ100" s="502">
        <v>0</v>
      </c>
      <c r="AR100" s="502">
        <v>1</v>
      </c>
      <c r="AS100" s="502">
        <v>0</v>
      </c>
      <c r="AT100" s="502">
        <v>0</v>
      </c>
      <c r="AU100" s="502">
        <v>0</v>
      </c>
      <c r="AV100" s="502">
        <v>0</v>
      </c>
      <c r="AW100" s="502">
        <v>0</v>
      </c>
      <c r="AX100" s="502">
        <v>0</v>
      </c>
      <c r="AY100" s="502">
        <v>0</v>
      </c>
      <c r="AZ100" s="502">
        <v>0</v>
      </c>
      <c r="BA100" s="503">
        <f t="shared" si="3"/>
        <v>4</v>
      </c>
      <c r="BB100" s="503">
        <f t="shared" si="4"/>
        <v>3</v>
      </c>
      <c r="BC100" s="503">
        <f t="shared" si="5"/>
        <v>1</v>
      </c>
      <c r="BD100" s="507"/>
      <c r="BG100" s="477"/>
    </row>
    <row r="101" spans="2:59" s="475" customFormat="1" x14ac:dyDescent="0.2">
      <c r="B101" s="478">
        <v>43459.74658564815</v>
      </c>
      <c r="C101" s="479">
        <v>506</v>
      </c>
      <c r="D101" s="480" t="s">
        <v>452</v>
      </c>
      <c r="E101" s="481" t="s">
        <v>7</v>
      </c>
      <c r="F101" s="480" t="s">
        <v>1</v>
      </c>
      <c r="H101" s="560"/>
      <c r="I101" s="561">
        <v>43465.654293981483</v>
      </c>
      <c r="J101" s="520" t="s">
        <v>1</v>
      </c>
      <c r="K101" s="509">
        <v>1</v>
      </c>
      <c r="L101" s="512"/>
      <c r="M101" s="477"/>
      <c r="N101" s="509" t="s">
        <v>7</v>
      </c>
      <c r="O101" s="509">
        <v>263</v>
      </c>
      <c r="P101" s="501" t="s">
        <v>158</v>
      </c>
      <c r="Q101" s="502">
        <v>0</v>
      </c>
      <c r="R101" s="502">
        <v>1</v>
      </c>
      <c r="S101" s="502">
        <v>1</v>
      </c>
      <c r="T101" s="502">
        <v>0</v>
      </c>
      <c r="U101" s="502"/>
      <c r="V101" s="502">
        <v>1</v>
      </c>
      <c r="W101" s="502">
        <v>0</v>
      </c>
      <c r="X101" s="502">
        <v>1</v>
      </c>
      <c r="Y101" s="502">
        <v>0</v>
      </c>
      <c r="Z101" s="502">
        <v>0</v>
      </c>
      <c r="AA101" s="502">
        <v>0</v>
      </c>
      <c r="AB101" s="502">
        <v>0</v>
      </c>
      <c r="AC101" s="502">
        <v>0</v>
      </c>
      <c r="AD101" s="502">
        <v>0</v>
      </c>
      <c r="AE101" s="502">
        <v>0</v>
      </c>
      <c r="AF101" s="502">
        <v>1</v>
      </c>
      <c r="AG101" s="502">
        <v>0</v>
      </c>
      <c r="AH101" s="502">
        <v>1</v>
      </c>
      <c r="AI101" s="502">
        <v>0</v>
      </c>
      <c r="AJ101" s="502">
        <v>0</v>
      </c>
      <c r="AK101" s="502"/>
      <c r="AL101" s="502"/>
      <c r="AM101" s="502">
        <v>0</v>
      </c>
      <c r="AN101" s="502">
        <v>1</v>
      </c>
      <c r="AO101" s="502">
        <v>0</v>
      </c>
      <c r="AP101" s="502">
        <v>0</v>
      </c>
      <c r="AQ101" s="502">
        <v>0</v>
      </c>
      <c r="AR101" s="502">
        <v>1</v>
      </c>
      <c r="AS101" s="502">
        <v>0</v>
      </c>
      <c r="AT101" s="502">
        <v>0</v>
      </c>
      <c r="AU101" s="502">
        <v>0</v>
      </c>
      <c r="AV101" s="502">
        <v>0</v>
      </c>
      <c r="AW101" s="502">
        <v>0</v>
      </c>
      <c r="AX101" s="502">
        <v>0</v>
      </c>
      <c r="AY101" s="502">
        <v>0</v>
      </c>
      <c r="AZ101" s="502">
        <v>0</v>
      </c>
      <c r="BA101" s="503">
        <f t="shared" si="3"/>
        <v>4</v>
      </c>
      <c r="BB101" s="503">
        <f t="shared" si="4"/>
        <v>0</v>
      </c>
      <c r="BC101" s="503">
        <f t="shared" si="5"/>
        <v>4</v>
      </c>
      <c r="BD101" s="507"/>
      <c r="BG101" s="477"/>
    </row>
    <row r="102" spans="2:59" s="475" customFormat="1" x14ac:dyDescent="0.2">
      <c r="B102" s="478">
        <v>43460.728668981479</v>
      </c>
      <c r="C102" s="479">
        <v>268</v>
      </c>
      <c r="D102" s="480" t="s">
        <v>394</v>
      </c>
      <c r="E102" s="481" t="s">
        <v>7</v>
      </c>
      <c r="F102" s="480" t="s">
        <v>1</v>
      </c>
      <c r="H102" s="560"/>
      <c r="I102" s="561">
        <v>43465.713622685187</v>
      </c>
      <c r="J102" s="520" t="s">
        <v>1</v>
      </c>
      <c r="K102" s="509">
        <v>1</v>
      </c>
      <c r="L102" s="512"/>
      <c r="M102" s="477"/>
      <c r="N102" s="499" t="s">
        <v>39</v>
      </c>
      <c r="O102" s="500">
        <v>152</v>
      </c>
      <c r="P102" s="501" t="s">
        <v>83</v>
      </c>
      <c r="Q102" s="502">
        <v>1</v>
      </c>
      <c r="R102" s="502"/>
      <c r="S102" s="502">
        <v>1</v>
      </c>
      <c r="T102" s="502">
        <v>0</v>
      </c>
      <c r="U102" s="502"/>
      <c r="V102" s="502"/>
      <c r="W102" s="502">
        <v>1</v>
      </c>
      <c r="X102" s="502">
        <v>0</v>
      </c>
      <c r="Y102" s="502">
        <v>1</v>
      </c>
      <c r="Z102" s="502">
        <v>0</v>
      </c>
      <c r="AA102" s="502">
        <v>0</v>
      </c>
      <c r="AB102" s="502">
        <v>0</v>
      </c>
      <c r="AC102" s="502">
        <v>0</v>
      </c>
      <c r="AD102" s="502">
        <v>1</v>
      </c>
      <c r="AE102" s="502">
        <v>0</v>
      </c>
      <c r="AF102" s="502">
        <v>0</v>
      </c>
      <c r="AG102" s="502">
        <v>0</v>
      </c>
      <c r="AH102" s="502">
        <v>1</v>
      </c>
      <c r="AI102" s="502">
        <v>0</v>
      </c>
      <c r="AJ102" s="502">
        <v>0</v>
      </c>
      <c r="AK102" s="502"/>
      <c r="AL102" s="502"/>
      <c r="AM102" s="502"/>
      <c r="AN102" s="502"/>
      <c r="AO102" s="502">
        <v>0</v>
      </c>
      <c r="AP102" s="502">
        <v>1</v>
      </c>
      <c r="AQ102" s="502">
        <v>0</v>
      </c>
      <c r="AR102" s="502">
        <v>0</v>
      </c>
      <c r="AS102" s="502">
        <v>0</v>
      </c>
      <c r="AT102" s="502">
        <v>1</v>
      </c>
      <c r="AU102" s="502">
        <v>0</v>
      </c>
      <c r="AV102" s="502">
        <v>0</v>
      </c>
      <c r="AW102" s="502">
        <v>0</v>
      </c>
      <c r="AX102" s="502">
        <v>0</v>
      </c>
      <c r="AY102" s="502">
        <v>0</v>
      </c>
      <c r="AZ102" s="502">
        <v>0</v>
      </c>
      <c r="BA102" s="503">
        <f t="shared" si="3"/>
        <v>4</v>
      </c>
      <c r="BB102" s="503">
        <f t="shared" si="4"/>
        <v>0</v>
      </c>
      <c r="BC102" s="503">
        <f t="shared" si="5"/>
        <v>4</v>
      </c>
      <c r="BD102" s="507"/>
      <c r="BG102" s="477"/>
    </row>
    <row r="103" spans="2:59" s="475" customFormat="1" ht="25.5" x14ac:dyDescent="0.2">
      <c r="B103" s="478">
        <v>43460.749618055554</v>
      </c>
      <c r="C103" s="479">
        <v>576</v>
      </c>
      <c r="D103" s="480" t="s">
        <v>776</v>
      </c>
      <c r="E103" s="481" t="s">
        <v>7</v>
      </c>
      <c r="F103" s="480" t="s">
        <v>2</v>
      </c>
      <c r="H103" s="560" t="s">
        <v>657</v>
      </c>
      <c r="I103" s="561">
        <v>43454.752581018518</v>
      </c>
      <c r="J103" s="520" t="s">
        <v>2</v>
      </c>
      <c r="K103" s="509">
        <v>1</v>
      </c>
      <c r="L103" s="512"/>
      <c r="M103" s="477"/>
      <c r="N103" s="499" t="s">
        <v>39</v>
      </c>
      <c r="O103" s="509">
        <v>305</v>
      </c>
      <c r="P103" s="501" t="s">
        <v>74</v>
      </c>
      <c r="Q103" s="502">
        <v>0</v>
      </c>
      <c r="R103" s="502"/>
      <c r="S103" s="502"/>
      <c r="T103" s="502">
        <v>1</v>
      </c>
      <c r="U103" s="502"/>
      <c r="V103" s="502"/>
      <c r="W103" s="502">
        <v>1</v>
      </c>
      <c r="X103" s="502">
        <v>0</v>
      </c>
      <c r="Y103" s="502">
        <v>0</v>
      </c>
      <c r="Z103" s="502">
        <v>2</v>
      </c>
      <c r="AA103" s="502">
        <v>0</v>
      </c>
      <c r="AB103" s="502">
        <v>0</v>
      </c>
      <c r="AC103" s="502">
        <v>0</v>
      </c>
      <c r="AD103" s="502">
        <v>0</v>
      </c>
      <c r="AE103" s="502">
        <v>0</v>
      </c>
      <c r="AF103" s="502">
        <v>0</v>
      </c>
      <c r="AG103" s="502">
        <v>0</v>
      </c>
      <c r="AH103" s="502">
        <v>0</v>
      </c>
      <c r="AI103" s="502">
        <v>0</v>
      </c>
      <c r="AJ103" s="502">
        <v>1</v>
      </c>
      <c r="AK103" s="502"/>
      <c r="AL103" s="502"/>
      <c r="AM103" s="502"/>
      <c r="AN103" s="502"/>
      <c r="AO103" s="502">
        <v>1</v>
      </c>
      <c r="AP103" s="502">
        <v>0</v>
      </c>
      <c r="AQ103" s="502">
        <v>0</v>
      </c>
      <c r="AR103" s="502">
        <v>0</v>
      </c>
      <c r="AS103" s="502">
        <v>0</v>
      </c>
      <c r="AT103" s="502">
        <v>0</v>
      </c>
      <c r="AU103" s="502">
        <v>2</v>
      </c>
      <c r="AV103" s="502">
        <v>0</v>
      </c>
      <c r="AW103" s="502">
        <v>0</v>
      </c>
      <c r="AX103" s="502">
        <v>0</v>
      </c>
      <c r="AY103" s="502">
        <v>0</v>
      </c>
      <c r="AZ103" s="502">
        <v>0</v>
      </c>
      <c r="BA103" s="503">
        <f t="shared" si="3"/>
        <v>4</v>
      </c>
      <c r="BB103" s="503">
        <f t="shared" si="4"/>
        <v>3</v>
      </c>
      <c r="BC103" s="503">
        <f t="shared" si="5"/>
        <v>1</v>
      </c>
      <c r="BD103" s="507"/>
      <c r="BG103" s="477"/>
    </row>
    <row r="104" spans="2:59" s="475" customFormat="1" x14ac:dyDescent="0.2">
      <c r="B104" s="478">
        <v>43460.837233796294</v>
      </c>
      <c r="C104" s="479">
        <v>459</v>
      </c>
      <c r="D104" s="480" t="s">
        <v>696</v>
      </c>
      <c r="E104" s="481" t="s">
        <v>343</v>
      </c>
      <c r="F104" s="480" t="s">
        <v>1</v>
      </c>
      <c r="H104" s="560"/>
      <c r="I104" s="561">
        <v>43463.910451388889</v>
      </c>
      <c r="J104" s="520" t="s">
        <v>2</v>
      </c>
      <c r="K104" s="509">
        <v>1</v>
      </c>
      <c r="L104" s="512"/>
      <c r="M104" s="477"/>
      <c r="N104" s="509" t="s">
        <v>34</v>
      </c>
      <c r="O104" s="510">
        <v>517</v>
      </c>
      <c r="P104" s="501" t="s">
        <v>524</v>
      </c>
      <c r="Q104" s="503">
        <v>0</v>
      </c>
      <c r="R104" s="503">
        <v>0</v>
      </c>
      <c r="S104" s="502">
        <v>0</v>
      </c>
      <c r="T104" s="502">
        <v>0</v>
      </c>
      <c r="U104" s="502"/>
      <c r="V104" s="502"/>
      <c r="W104" s="511">
        <v>0</v>
      </c>
      <c r="X104" s="502">
        <v>2</v>
      </c>
      <c r="Y104" s="502">
        <v>0</v>
      </c>
      <c r="Z104" s="502">
        <v>1</v>
      </c>
      <c r="AA104" s="502">
        <v>1</v>
      </c>
      <c r="AB104" s="502">
        <v>0</v>
      </c>
      <c r="AC104" s="502">
        <v>0</v>
      </c>
      <c r="AD104" s="502">
        <v>0</v>
      </c>
      <c r="AE104" s="502">
        <v>0</v>
      </c>
      <c r="AF104" s="502">
        <v>0</v>
      </c>
      <c r="AG104" s="502">
        <v>0</v>
      </c>
      <c r="AH104" s="502">
        <v>0</v>
      </c>
      <c r="AI104" s="502">
        <v>0</v>
      </c>
      <c r="AJ104" s="502">
        <v>0</v>
      </c>
      <c r="AK104" s="502"/>
      <c r="AL104" s="502"/>
      <c r="AM104" s="502"/>
      <c r="AN104" s="502"/>
      <c r="AO104" s="511">
        <v>0</v>
      </c>
      <c r="AP104" s="511">
        <v>0</v>
      </c>
      <c r="AQ104" s="502">
        <v>0</v>
      </c>
      <c r="AR104" s="502">
        <v>2</v>
      </c>
      <c r="AS104" s="502">
        <v>0</v>
      </c>
      <c r="AT104" s="502">
        <v>0</v>
      </c>
      <c r="AU104" s="502">
        <v>0</v>
      </c>
      <c r="AV104" s="502">
        <v>1</v>
      </c>
      <c r="AW104" s="502">
        <v>0</v>
      </c>
      <c r="AX104" s="502">
        <v>1</v>
      </c>
      <c r="AY104" s="502">
        <v>0</v>
      </c>
      <c r="AZ104" s="502">
        <v>0</v>
      </c>
      <c r="BA104" s="503">
        <f t="shared" si="3"/>
        <v>4</v>
      </c>
      <c r="BB104" s="503">
        <f t="shared" si="4"/>
        <v>0</v>
      </c>
      <c r="BC104" s="503">
        <f t="shared" si="5"/>
        <v>4</v>
      </c>
      <c r="BD104" s="507"/>
      <c r="BG104" s="477"/>
    </row>
    <row r="105" spans="2:59" s="475" customFormat="1" x14ac:dyDescent="0.2">
      <c r="B105" s="478">
        <v>43460.944502314815</v>
      </c>
      <c r="C105" s="479">
        <v>519</v>
      </c>
      <c r="D105" s="480" t="s">
        <v>760</v>
      </c>
      <c r="E105" s="481" t="s">
        <v>7</v>
      </c>
      <c r="F105" s="480" t="s">
        <v>2</v>
      </c>
      <c r="H105" s="560" t="s">
        <v>693</v>
      </c>
      <c r="I105" s="561">
        <v>43445.961539351854</v>
      </c>
      <c r="J105" s="520" t="s">
        <v>1</v>
      </c>
      <c r="K105" s="509">
        <v>1</v>
      </c>
      <c r="L105" s="512"/>
      <c r="M105" s="477"/>
      <c r="N105" s="499" t="s">
        <v>29</v>
      </c>
      <c r="O105" s="499">
        <v>115</v>
      </c>
      <c r="P105" s="501" t="s">
        <v>93</v>
      </c>
      <c r="Q105" s="502">
        <v>0</v>
      </c>
      <c r="R105" s="502"/>
      <c r="S105" s="502"/>
      <c r="T105" s="502">
        <v>0</v>
      </c>
      <c r="U105" s="502">
        <v>1</v>
      </c>
      <c r="V105" s="502"/>
      <c r="W105" s="511">
        <v>0</v>
      </c>
      <c r="X105" s="502">
        <v>0</v>
      </c>
      <c r="Y105" s="502">
        <v>1</v>
      </c>
      <c r="Z105" s="502">
        <v>0</v>
      </c>
      <c r="AA105" s="502">
        <v>2</v>
      </c>
      <c r="AB105" s="502">
        <v>0</v>
      </c>
      <c r="AC105" s="502">
        <v>0</v>
      </c>
      <c r="AD105" s="502">
        <v>0</v>
      </c>
      <c r="AE105" s="502">
        <v>0</v>
      </c>
      <c r="AF105" s="502">
        <v>0</v>
      </c>
      <c r="AG105" s="502">
        <v>0</v>
      </c>
      <c r="AH105" s="502">
        <v>0</v>
      </c>
      <c r="AI105" s="502">
        <v>0</v>
      </c>
      <c r="AJ105" s="502">
        <v>0</v>
      </c>
      <c r="AK105" s="502">
        <v>0</v>
      </c>
      <c r="AL105" s="502">
        <v>1</v>
      </c>
      <c r="AM105" s="502"/>
      <c r="AN105" s="502"/>
      <c r="AO105" s="511">
        <v>0</v>
      </c>
      <c r="AP105" s="511">
        <v>0</v>
      </c>
      <c r="AQ105" s="502">
        <v>0</v>
      </c>
      <c r="AR105" s="502">
        <v>0</v>
      </c>
      <c r="AS105" s="502">
        <v>0</v>
      </c>
      <c r="AT105" s="502">
        <v>1</v>
      </c>
      <c r="AU105" s="502">
        <v>0</v>
      </c>
      <c r="AV105" s="502">
        <v>0</v>
      </c>
      <c r="AW105" s="502">
        <v>0</v>
      </c>
      <c r="AX105" s="502">
        <v>2</v>
      </c>
      <c r="AY105" s="502">
        <v>0</v>
      </c>
      <c r="AZ105" s="502">
        <v>0</v>
      </c>
      <c r="BA105" s="503">
        <f t="shared" si="3"/>
        <v>4</v>
      </c>
      <c r="BB105" s="503">
        <f t="shared" si="4"/>
        <v>0</v>
      </c>
      <c r="BC105" s="503">
        <f t="shared" si="5"/>
        <v>4</v>
      </c>
      <c r="BD105" s="507"/>
      <c r="BG105" s="477"/>
    </row>
    <row r="106" spans="2:59" s="475" customFormat="1" x14ac:dyDescent="0.2">
      <c r="B106" s="478">
        <v>43460.950092592589</v>
      </c>
      <c r="C106" s="479">
        <v>229</v>
      </c>
      <c r="D106" s="480" t="s">
        <v>651</v>
      </c>
      <c r="E106" s="481" t="s">
        <v>7</v>
      </c>
      <c r="F106" s="480" t="s">
        <v>1</v>
      </c>
      <c r="H106" s="560"/>
      <c r="I106" s="561">
        <v>43455.848553240743</v>
      </c>
      <c r="J106" s="520" t="s">
        <v>1</v>
      </c>
      <c r="K106" s="509">
        <v>1</v>
      </c>
      <c r="L106" s="512"/>
      <c r="M106" s="477"/>
      <c r="N106" s="510" t="s">
        <v>34</v>
      </c>
      <c r="O106" s="510">
        <v>556</v>
      </c>
      <c r="P106" s="510" t="s">
        <v>665</v>
      </c>
      <c r="Q106" s="503">
        <v>0</v>
      </c>
      <c r="R106" s="503">
        <v>0</v>
      </c>
      <c r="S106" s="503">
        <v>0</v>
      </c>
      <c r="T106" s="503">
        <v>0</v>
      </c>
      <c r="U106" s="503">
        <v>0</v>
      </c>
      <c r="V106" s="503">
        <v>0</v>
      </c>
      <c r="W106" s="511">
        <v>0</v>
      </c>
      <c r="X106" s="502">
        <v>1</v>
      </c>
      <c r="Y106" s="502">
        <v>1</v>
      </c>
      <c r="Z106" s="502">
        <v>2</v>
      </c>
      <c r="AA106" s="502">
        <v>0</v>
      </c>
      <c r="AB106" s="502">
        <v>0</v>
      </c>
      <c r="AC106" s="503">
        <v>0</v>
      </c>
      <c r="AD106" s="503">
        <v>0</v>
      </c>
      <c r="AE106" s="503">
        <v>0</v>
      </c>
      <c r="AF106" s="503">
        <v>0</v>
      </c>
      <c r="AG106" s="503">
        <v>0</v>
      </c>
      <c r="AH106" s="503">
        <v>0</v>
      </c>
      <c r="AI106" s="503">
        <v>0</v>
      </c>
      <c r="AJ106" s="503">
        <v>0</v>
      </c>
      <c r="AK106" s="503">
        <v>0</v>
      </c>
      <c r="AL106" s="503">
        <v>0</v>
      </c>
      <c r="AM106" s="503">
        <v>0</v>
      </c>
      <c r="AN106" s="503">
        <v>0</v>
      </c>
      <c r="AO106" s="511">
        <v>0</v>
      </c>
      <c r="AP106" s="511">
        <v>0</v>
      </c>
      <c r="AQ106" s="502">
        <v>1</v>
      </c>
      <c r="AR106" s="502">
        <v>0</v>
      </c>
      <c r="AS106" s="502">
        <v>1</v>
      </c>
      <c r="AT106" s="502">
        <v>0</v>
      </c>
      <c r="AU106" s="502">
        <v>2</v>
      </c>
      <c r="AV106" s="502">
        <v>0</v>
      </c>
      <c r="AW106" s="502">
        <v>0</v>
      </c>
      <c r="AX106" s="502">
        <v>0</v>
      </c>
      <c r="AY106" s="502">
        <v>0</v>
      </c>
      <c r="AZ106" s="502">
        <v>0</v>
      </c>
      <c r="BA106" s="503">
        <f t="shared" si="3"/>
        <v>4</v>
      </c>
      <c r="BB106" s="503">
        <f t="shared" si="4"/>
        <v>4</v>
      </c>
      <c r="BC106" s="503">
        <f t="shared" si="5"/>
        <v>0</v>
      </c>
      <c r="BD106" s="507"/>
      <c r="BG106" s="477"/>
    </row>
    <row r="107" spans="2:59" s="475" customFormat="1" x14ac:dyDescent="0.2">
      <c r="B107" s="478">
        <v>43460.96025462963</v>
      </c>
      <c r="C107" s="479">
        <v>186</v>
      </c>
      <c r="D107" s="480" t="s">
        <v>712</v>
      </c>
      <c r="E107" s="481" t="s">
        <v>7</v>
      </c>
      <c r="F107" s="480" t="s">
        <v>1</v>
      </c>
      <c r="H107" s="560"/>
      <c r="I107" s="561">
        <v>43462.928032407406</v>
      </c>
      <c r="J107" s="520" t="s">
        <v>1</v>
      </c>
      <c r="K107" s="509">
        <v>1</v>
      </c>
      <c r="L107" s="512"/>
      <c r="M107" s="477"/>
      <c r="N107" s="499" t="s">
        <v>7</v>
      </c>
      <c r="O107" s="500">
        <v>158</v>
      </c>
      <c r="P107" s="501" t="s">
        <v>120</v>
      </c>
      <c r="Q107" s="502">
        <v>0</v>
      </c>
      <c r="R107" s="502">
        <v>1</v>
      </c>
      <c r="S107" s="502"/>
      <c r="T107" s="502">
        <v>0</v>
      </c>
      <c r="U107" s="502"/>
      <c r="V107" s="502"/>
      <c r="W107" s="511">
        <v>0</v>
      </c>
      <c r="X107" s="502">
        <v>0</v>
      </c>
      <c r="Y107" s="502">
        <v>0</v>
      </c>
      <c r="Z107" s="502">
        <v>0</v>
      </c>
      <c r="AA107" s="502">
        <v>1</v>
      </c>
      <c r="AB107" s="502">
        <v>2</v>
      </c>
      <c r="AC107" s="502">
        <v>0</v>
      </c>
      <c r="AD107" s="502">
        <v>0</v>
      </c>
      <c r="AE107" s="502">
        <v>0</v>
      </c>
      <c r="AF107" s="502">
        <v>1</v>
      </c>
      <c r="AG107" s="502">
        <v>0</v>
      </c>
      <c r="AH107" s="502">
        <v>0</v>
      </c>
      <c r="AI107" s="502">
        <v>0</v>
      </c>
      <c r="AJ107" s="502">
        <v>0</v>
      </c>
      <c r="AK107" s="502"/>
      <c r="AL107" s="502"/>
      <c r="AM107" s="502"/>
      <c r="AN107" s="502"/>
      <c r="AO107" s="511">
        <v>0</v>
      </c>
      <c r="AP107" s="511">
        <v>0</v>
      </c>
      <c r="AQ107" s="502">
        <v>0</v>
      </c>
      <c r="AR107" s="502">
        <v>0</v>
      </c>
      <c r="AS107" s="502">
        <v>0</v>
      </c>
      <c r="AT107" s="502">
        <v>0</v>
      </c>
      <c r="AU107" s="502">
        <v>0</v>
      </c>
      <c r="AV107" s="502">
        <v>0</v>
      </c>
      <c r="AW107" s="502">
        <v>0</v>
      </c>
      <c r="AX107" s="502">
        <v>1</v>
      </c>
      <c r="AY107" s="502">
        <v>2</v>
      </c>
      <c r="AZ107" s="502">
        <v>0</v>
      </c>
      <c r="BA107" s="503">
        <f t="shared" si="3"/>
        <v>4</v>
      </c>
      <c r="BB107" s="503">
        <f t="shared" si="4"/>
        <v>2</v>
      </c>
      <c r="BC107" s="503">
        <f t="shared" si="5"/>
        <v>2</v>
      </c>
      <c r="BD107" s="507"/>
      <c r="BG107" s="477"/>
    </row>
    <row r="108" spans="2:59" s="475" customFormat="1" ht="25.5" x14ac:dyDescent="0.2">
      <c r="B108" s="478">
        <v>43460.989745370367</v>
      </c>
      <c r="C108" s="479">
        <v>516</v>
      </c>
      <c r="D108" s="480" t="s">
        <v>703</v>
      </c>
      <c r="E108" s="481" t="s">
        <v>71</v>
      </c>
      <c r="F108" s="480" t="s">
        <v>1</v>
      </c>
      <c r="H108" s="560" t="s">
        <v>694</v>
      </c>
      <c r="I108" s="561">
        <v>43437.944120370368</v>
      </c>
      <c r="J108" s="520" t="s">
        <v>2</v>
      </c>
      <c r="K108" s="509">
        <v>1</v>
      </c>
      <c r="L108" s="512"/>
      <c r="M108" s="477"/>
      <c r="N108" s="509" t="s">
        <v>7</v>
      </c>
      <c r="O108" s="509">
        <v>268</v>
      </c>
      <c r="P108" s="501" t="s">
        <v>43</v>
      </c>
      <c r="Q108" s="502">
        <v>0</v>
      </c>
      <c r="R108" s="502"/>
      <c r="S108" s="502"/>
      <c r="T108" s="502">
        <v>0</v>
      </c>
      <c r="U108" s="502"/>
      <c r="V108" s="502"/>
      <c r="W108" s="511">
        <v>0</v>
      </c>
      <c r="X108" s="502">
        <v>1</v>
      </c>
      <c r="Y108" s="502">
        <v>0</v>
      </c>
      <c r="Z108" s="502">
        <v>0</v>
      </c>
      <c r="AA108" s="502">
        <v>0</v>
      </c>
      <c r="AB108" s="502">
        <v>3</v>
      </c>
      <c r="AC108" s="502">
        <v>0</v>
      </c>
      <c r="AD108" s="502">
        <v>0</v>
      </c>
      <c r="AE108" s="502">
        <v>0</v>
      </c>
      <c r="AF108" s="502">
        <v>0</v>
      </c>
      <c r="AG108" s="502">
        <v>0</v>
      </c>
      <c r="AH108" s="502">
        <v>0</v>
      </c>
      <c r="AI108" s="502">
        <v>0</v>
      </c>
      <c r="AJ108" s="502">
        <v>0</v>
      </c>
      <c r="AK108" s="502"/>
      <c r="AL108" s="502"/>
      <c r="AM108" s="502"/>
      <c r="AN108" s="502"/>
      <c r="AO108" s="511">
        <v>0</v>
      </c>
      <c r="AP108" s="511">
        <v>0</v>
      </c>
      <c r="AQ108" s="502">
        <v>0</v>
      </c>
      <c r="AR108" s="502">
        <v>1</v>
      </c>
      <c r="AS108" s="502">
        <v>0</v>
      </c>
      <c r="AT108" s="502">
        <v>0</v>
      </c>
      <c r="AU108" s="502">
        <v>0</v>
      </c>
      <c r="AV108" s="502">
        <v>0</v>
      </c>
      <c r="AW108" s="502">
        <v>0</v>
      </c>
      <c r="AX108" s="502">
        <v>0</v>
      </c>
      <c r="AY108" s="502">
        <v>0</v>
      </c>
      <c r="AZ108" s="502">
        <v>3</v>
      </c>
      <c r="BA108" s="503">
        <f t="shared" si="3"/>
        <v>4</v>
      </c>
      <c r="BB108" s="503">
        <f t="shared" si="4"/>
        <v>0</v>
      </c>
      <c r="BC108" s="503">
        <f t="shared" si="5"/>
        <v>4</v>
      </c>
      <c r="BD108" s="507"/>
      <c r="BG108" s="477"/>
    </row>
    <row r="109" spans="2:59" s="475" customFormat="1" x14ac:dyDescent="0.2">
      <c r="B109" s="478">
        <v>43461.734363425923</v>
      </c>
      <c r="C109" s="479">
        <v>160</v>
      </c>
      <c r="D109" s="480" t="s">
        <v>461</v>
      </c>
      <c r="E109" s="481" t="s">
        <v>7</v>
      </c>
      <c r="F109" s="480" t="s">
        <v>1</v>
      </c>
      <c r="H109" s="560"/>
      <c r="I109" s="561">
        <v>43439.94734953704</v>
      </c>
      <c r="J109" s="520" t="s">
        <v>2</v>
      </c>
      <c r="K109" s="509">
        <v>1</v>
      </c>
      <c r="L109" s="512"/>
      <c r="M109" s="477"/>
      <c r="N109" s="510" t="s">
        <v>29</v>
      </c>
      <c r="O109" s="510">
        <v>562</v>
      </c>
      <c r="P109" s="510" t="s">
        <v>713</v>
      </c>
      <c r="Q109" s="503">
        <v>0</v>
      </c>
      <c r="R109" s="503">
        <v>0</v>
      </c>
      <c r="S109" s="503">
        <v>0</v>
      </c>
      <c r="T109" s="503">
        <v>0</v>
      </c>
      <c r="U109" s="503">
        <v>0</v>
      </c>
      <c r="V109" s="503">
        <v>0</v>
      </c>
      <c r="W109" s="503">
        <v>0</v>
      </c>
      <c r="X109" s="503">
        <v>0</v>
      </c>
      <c r="Y109" s="502">
        <v>1</v>
      </c>
      <c r="Z109" s="502">
        <v>1</v>
      </c>
      <c r="AA109" s="502">
        <v>1</v>
      </c>
      <c r="AB109" s="502">
        <v>1</v>
      </c>
      <c r="AC109" s="503">
        <v>0</v>
      </c>
      <c r="AD109" s="503">
        <v>0</v>
      </c>
      <c r="AE109" s="503">
        <v>0</v>
      </c>
      <c r="AF109" s="503">
        <v>0</v>
      </c>
      <c r="AG109" s="503">
        <v>0</v>
      </c>
      <c r="AH109" s="503">
        <v>0</v>
      </c>
      <c r="AI109" s="503">
        <v>0</v>
      </c>
      <c r="AJ109" s="503">
        <v>0</v>
      </c>
      <c r="AK109" s="503">
        <v>0</v>
      </c>
      <c r="AL109" s="503">
        <v>0</v>
      </c>
      <c r="AM109" s="503">
        <v>0</v>
      </c>
      <c r="AN109" s="503">
        <v>0</v>
      </c>
      <c r="AO109" s="503">
        <v>0</v>
      </c>
      <c r="AP109" s="503">
        <v>0</v>
      </c>
      <c r="AQ109" s="503">
        <v>0</v>
      </c>
      <c r="AR109" s="503">
        <v>0</v>
      </c>
      <c r="AS109" s="502">
        <v>0</v>
      </c>
      <c r="AT109" s="502">
        <v>1</v>
      </c>
      <c r="AU109" s="502">
        <v>1</v>
      </c>
      <c r="AV109" s="502">
        <v>0</v>
      </c>
      <c r="AW109" s="502">
        <v>0</v>
      </c>
      <c r="AX109" s="502">
        <v>1</v>
      </c>
      <c r="AY109" s="502">
        <v>1</v>
      </c>
      <c r="AZ109" s="502">
        <v>0</v>
      </c>
      <c r="BA109" s="503">
        <f t="shared" si="3"/>
        <v>4</v>
      </c>
      <c r="BB109" s="503">
        <f t="shared" si="4"/>
        <v>2</v>
      </c>
      <c r="BC109" s="503">
        <f t="shared" si="5"/>
        <v>2</v>
      </c>
      <c r="BD109" s="507"/>
      <c r="BG109" s="477"/>
    </row>
    <row r="110" spans="2:59" s="475" customFormat="1" x14ac:dyDescent="0.2">
      <c r="B110" s="478">
        <v>43461.819050925929</v>
      </c>
      <c r="C110" s="479">
        <v>456</v>
      </c>
      <c r="D110" s="480" t="s">
        <v>777</v>
      </c>
      <c r="E110" s="481" t="s">
        <v>17</v>
      </c>
      <c r="F110" s="480" t="s">
        <v>1</v>
      </c>
      <c r="H110" s="560"/>
      <c r="I110" s="561">
        <v>43439.964143518519</v>
      </c>
      <c r="J110" s="520" t="s">
        <v>2</v>
      </c>
      <c r="K110" s="509">
        <v>1</v>
      </c>
      <c r="L110" s="512"/>
      <c r="M110" s="477"/>
      <c r="N110" s="510" t="s">
        <v>7</v>
      </c>
      <c r="O110" s="483">
        <v>563</v>
      </c>
      <c r="P110" s="483" t="s">
        <v>763</v>
      </c>
      <c r="Q110" s="503">
        <v>0</v>
      </c>
      <c r="R110" s="503">
        <v>0</v>
      </c>
      <c r="S110" s="503">
        <v>0</v>
      </c>
      <c r="T110" s="503">
        <v>0</v>
      </c>
      <c r="U110" s="503">
        <v>0</v>
      </c>
      <c r="V110" s="503">
        <v>0</v>
      </c>
      <c r="W110" s="503">
        <v>0</v>
      </c>
      <c r="X110" s="503">
        <v>0</v>
      </c>
      <c r="Y110" s="503">
        <v>0</v>
      </c>
      <c r="Z110" s="503">
        <v>0</v>
      </c>
      <c r="AA110" s="502">
        <v>1</v>
      </c>
      <c r="AB110" s="502">
        <v>3</v>
      </c>
      <c r="AC110" s="503">
        <v>0</v>
      </c>
      <c r="AD110" s="503">
        <v>0</v>
      </c>
      <c r="AE110" s="503">
        <v>0</v>
      </c>
      <c r="AF110" s="503">
        <v>0</v>
      </c>
      <c r="AG110" s="503">
        <v>0</v>
      </c>
      <c r="AH110" s="503">
        <v>0</v>
      </c>
      <c r="AI110" s="503">
        <v>0</v>
      </c>
      <c r="AJ110" s="503">
        <v>0</v>
      </c>
      <c r="AK110" s="503">
        <v>0</v>
      </c>
      <c r="AL110" s="503">
        <v>0</v>
      </c>
      <c r="AM110" s="503">
        <v>0</v>
      </c>
      <c r="AN110" s="503">
        <v>0</v>
      </c>
      <c r="AO110" s="503">
        <v>0</v>
      </c>
      <c r="AP110" s="503">
        <v>0</v>
      </c>
      <c r="AQ110" s="503">
        <v>0</v>
      </c>
      <c r="AR110" s="503">
        <v>0</v>
      </c>
      <c r="AS110" s="503">
        <v>0</v>
      </c>
      <c r="AT110" s="503">
        <v>0</v>
      </c>
      <c r="AU110" s="503">
        <v>0</v>
      </c>
      <c r="AV110" s="503">
        <v>0</v>
      </c>
      <c r="AW110" s="502">
        <v>1</v>
      </c>
      <c r="AX110" s="502">
        <v>0</v>
      </c>
      <c r="AY110" s="502">
        <v>2</v>
      </c>
      <c r="AZ110" s="502">
        <v>1</v>
      </c>
      <c r="BA110" s="503">
        <f t="shared" si="3"/>
        <v>4</v>
      </c>
      <c r="BB110" s="503">
        <f t="shared" si="4"/>
        <v>3</v>
      </c>
      <c r="BC110" s="503">
        <f t="shared" si="5"/>
        <v>1</v>
      </c>
      <c r="BD110" s="507"/>
      <c r="BG110" s="477"/>
    </row>
    <row r="111" spans="2:59" s="475" customFormat="1" x14ac:dyDescent="0.2">
      <c r="B111" s="478">
        <v>43461.824340277781</v>
      </c>
      <c r="C111" s="479">
        <v>167</v>
      </c>
      <c r="D111" s="480" t="s">
        <v>398</v>
      </c>
      <c r="E111" s="481" t="s">
        <v>7</v>
      </c>
      <c r="F111" s="480" t="s">
        <v>2</v>
      </c>
      <c r="H111" s="560"/>
      <c r="I111" s="561">
        <v>43444.743518518517</v>
      </c>
      <c r="J111" s="520" t="s">
        <v>2</v>
      </c>
      <c r="K111" s="509">
        <v>1</v>
      </c>
      <c r="L111" s="512"/>
      <c r="M111" s="477"/>
      <c r="N111" s="499" t="s">
        <v>7</v>
      </c>
      <c r="O111" s="500">
        <v>165</v>
      </c>
      <c r="P111" s="501" t="s">
        <v>126</v>
      </c>
      <c r="Q111" s="502">
        <v>3</v>
      </c>
      <c r="R111" s="502"/>
      <c r="S111" s="502"/>
      <c r="T111" s="502">
        <v>0</v>
      </c>
      <c r="U111" s="502"/>
      <c r="V111" s="502"/>
      <c r="W111" s="502">
        <v>0</v>
      </c>
      <c r="X111" s="502">
        <v>0</v>
      </c>
      <c r="Y111" s="502">
        <v>0</v>
      </c>
      <c r="Z111" s="502">
        <v>0</v>
      </c>
      <c r="AA111" s="502">
        <v>0</v>
      </c>
      <c r="AB111" s="502">
        <v>0</v>
      </c>
      <c r="AC111" s="502">
        <v>0</v>
      </c>
      <c r="AD111" s="502">
        <v>3</v>
      </c>
      <c r="AE111" s="502">
        <v>0</v>
      </c>
      <c r="AF111" s="502">
        <v>0</v>
      </c>
      <c r="AG111" s="502">
        <v>0</v>
      </c>
      <c r="AH111" s="502">
        <v>0</v>
      </c>
      <c r="AI111" s="502">
        <v>0</v>
      </c>
      <c r="AJ111" s="502">
        <v>0</v>
      </c>
      <c r="AK111" s="502"/>
      <c r="AL111" s="502"/>
      <c r="AM111" s="502"/>
      <c r="AN111" s="502"/>
      <c r="AO111" s="502">
        <v>0</v>
      </c>
      <c r="AP111" s="502">
        <v>0</v>
      </c>
      <c r="AQ111" s="502">
        <v>0</v>
      </c>
      <c r="AR111" s="502">
        <v>0</v>
      </c>
      <c r="AS111" s="502">
        <v>0</v>
      </c>
      <c r="AT111" s="502">
        <v>0</v>
      </c>
      <c r="AU111" s="502">
        <v>0</v>
      </c>
      <c r="AV111" s="502">
        <v>0</v>
      </c>
      <c r="AW111" s="502">
        <v>0</v>
      </c>
      <c r="AX111" s="502">
        <v>0</v>
      </c>
      <c r="AY111" s="502">
        <v>0</v>
      </c>
      <c r="AZ111" s="502">
        <v>0</v>
      </c>
      <c r="BA111" s="503">
        <f t="shared" si="3"/>
        <v>3</v>
      </c>
      <c r="BB111" s="503">
        <f t="shared" si="4"/>
        <v>0</v>
      </c>
      <c r="BC111" s="503">
        <f t="shared" si="5"/>
        <v>3</v>
      </c>
      <c r="BD111" s="507"/>
      <c r="BG111" s="477"/>
    </row>
    <row r="112" spans="2:59" s="475" customFormat="1" x14ac:dyDescent="0.2">
      <c r="B112" s="478">
        <v>43461.929814814815</v>
      </c>
      <c r="C112" s="479">
        <v>499</v>
      </c>
      <c r="D112" s="480" t="s">
        <v>650</v>
      </c>
      <c r="E112" s="481" t="s">
        <v>7</v>
      </c>
      <c r="F112" s="480" t="s">
        <v>2</v>
      </c>
      <c r="H112" s="560"/>
      <c r="I112" s="561">
        <v>43456.89707175926</v>
      </c>
      <c r="J112" s="520" t="s">
        <v>1</v>
      </c>
      <c r="K112" s="509">
        <v>1</v>
      </c>
      <c r="L112" s="512"/>
      <c r="M112" s="477"/>
      <c r="N112" s="499" t="s">
        <v>52</v>
      </c>
      <c r="O112" s="500">
        <v>137</v>
      </c>
      <c r="P112" s="501" t="s">
        <v>53</v>
      </c>
      <c r="Q112" s="502">
        <v>1</v>
      </c>
      <c r="R112" s="502">
        <v>1</v>
      </c>
      <c r="S112" s="502"/>
      <c r="T112" s="502">
        <v>0</v>
      </c>
      <c r="U112" s="502"/>
      <c r="V112" s="502"/>
      <c r="W112" s="502">
        <v>0</v>
      </c>
      <c r="X112" s="502">
        <v>1</v>
      </c>
      <c r="Y112" s="502">
        <v>0</v>
      </c>
      <c r="Z112" s="502">
        <v>0</v>
      </c>
      <c r="AA112" s="502">
        <v>0</v>
      </c>
      <c r="AB112" s="502">
        <v>0</v>
      </c>
      <c r="AC112" s="502">
        <v>1</v>
      </c>
      <c r="AD112" s="502">
        <v>0</v>
      </c>
      <c r="AE112" s="502">
        <v>1</v>
      </c>
      <c r="AF112" s="502">
        <v>0</v>
      </c>
      <c r="AG112" s="502">
        <v>0</v>
      </c>
      <c r="AH112" s="502">
        <v>0</v>
      </c>
      <c r="AI112" s="502">
        <v>0</v>
      </c>
      <c r="AJ112" s="502">
        <v>0</v>
      </c>
      <c r="AK112" s="502"/>
      <c r="AL112" s="502"/>
      <c r="AM112" s="502"/>
      <c r="AN112" s="502"/>
      <c r="AO112" s="502">
        <v>0</v>
      </c>
      <c r="AP112" s="502">
        <v>0</v>
      </c>
      <c r="AQ112" s="502">
        <v>1</v>
      </c>
      <c r="AR112" s="502">
        <v>0</v>
      </c>
      <c r="AS112" s="502">
        <v>0</v>
      </c>
      <c r="AT112" s="502">
        <v>0</v>
      </c>
      <c r="AU112" s="502">
        <v>0</v>
      </c>
      <c r="AV112" s="502">
        <v>0</v>
      </c>
      <c r="AW112" s="502">
        <v>0</v>
      </c>
      <c r="AX112" s="502">
        <v>0</v>
      </c>
      <c r="AY112" s="502">
        <v>0</v>
      </c>
      <c r="AZ112" s="502">
        <v>0</v>
      </c>
      <c r="BA112" s="503">
        <f t="shared" si="3"/>
        <v>3</v>
      </c>
      <c r="BB112" s="503">
        <f t="shared" si="4"/>
        <v>3</v>
      </c>
      <c r="BC112" s="503">
        <f t="shared" si="5"/>
        <v>0</v>
      </c>
      <c r="BD112" s="507"/>
      <c r="BG112" s="477"/>
    </row>
    <row r="113" spans="2:59" s="475" customFormat="1" x14ac:dyDescent="0.2">
      <c r="B113" s="478">
        <v>43461.933587962965</v>
      </c>
      <c r="C113" s="479">
        <v>389</v>
      </c>
      <c r="D113" s="480" t="s">
        <v>745</v>
      </c>
      <c r="E113" s="481" t="s">
        <v>7</v>
      </c>
      <c r="F113" s="480" t="s">
        <v>1</v>
      </c>
      <c r="H113" s="560" t="s">
        <v>646</v>
      </c>
      <c r="I113" s="561">
        <v>43444.959004629629</v>
      </c>
      <c r="J113" s="520" t="s">
        <v>2</v>
      </c>
      <c r="K113" s="509">
        <v>1</v>
      </c>
      <c r="L113" s="512"/>
      <c r="M113" s="477"/>
      <c r="N113" s="509" t="s">
        <v>113</v>
      </c>
      <c r="O113" s="509">
        <v>457</v>
      </c>
      <c r="P113" s="509" t="s">
        <v>346</v>
      </c>
      <c r="Q113" s="502">
        <v>1</v>
      </c>
      <c r="R113" s="502"/>
      <c r="S113" s="502">
        <v>1</v>
      </c>
      <c r="T113" s="502">
        <v>0</v>
      </c>
      <c r="U113" s="502"/>
      <c r="V113" s="502"/>
      <c r="W113" s="502">
        <v>0</v>
      </c>
      <c r="X113" s="502">
        <v>0</v>
      </c>
      <c r="Y113" s="502">
        <v>1</v>
      </c>
      <c r="Z113" s="502">
        <v>0</v>
      </c>
      <c r="AA113" s="502">
        <v>0</v>
      </c>
      <c r="AB113" s="502">
        <v>0</v>
      </c>
      <c r="AC113" s="502">
        <v>0</v>
      </c>
      <c r="AD113" s="502">
        <v>1</v>
      </c>
      <c r="AE113" s="502">
        <v>0</v>
      </c>
      <c r="AF113" s="502">
        <v>0</v>
      </c>
      <c r="AG113" s="502">
        <v>0</v>
      </c>
      <c r="AH113" s="502">
        <v>1</v>
      </c>
      <c r="AI113" s="502">
        <v>0</v>
      </c>
      <c r="AJ113" s="502">
        <v>0</v>
      </c>
      <c r="AK113" s="502"/>
      <c r="AL113" s="502"/>
      <c r="AM113" s="502"/>
      <c r="AN113" s="502"/>
      <c r="AO113" s="502">
        <v>0</v>
      </c>
      <c r="AP113" s="502">
        <v>0</v>
      </c>
      <c r="AQ113" s="502">
        <v>0</v>
      </c>
      <c r="AR113" s="502">
        <v>0</v>
      </c>
      <c r="AS113" s="502">
        <v>0</v>
      </c>
      <c r="AT113" s="502">
        <v>1</v>
      </c>
      <c r="AU113" s="502">
        <v>0</v>
      </c>
      <c r="AV113" s="502">
        <v>0</v>
      </c>
      <c r="AW113" s="502">
        <v>0</v>
      </c>
      <c r="AX113" s="502">
        <v>0</v>
      </c>
      <c r="AY113" s="502">
        <v>0</v>
      </c>
      <c r="AZ113" s="502">
        <v>0</v>
      </c>
      <c r="BA113" s="503">
        <f t="shared" si="3"/>
        <v>3</v>
      </c>
      <c r="BB113" s="503">
        <f t="shared" si="4"/>
        <v>0</v>
      </c>
      <c r="BC113" s="503">
        <f t="shared" si="5"/>
        <v>3</v>
      </c>
      <c r="BD113" s="507"/>
      <c r="BG113" s="477"/>
    </row>
    <row r="114" spans="2:59" s="475" customFormat="1" x14ac:dyDescent="0.2">
      <c r="B114" s="478">
        <v>43462.833831018521</v>
      </c>
      <c r="C114" s="479">
        <v>258</v>
      </c>
      <c r="D114" s="480" t="s">
        <v>477</v>
      </c>
      <c r="E114" s="481" t="s">
        <v>39</v>
      </c>
      <c r="F114" s="480" t="s">
        <v>2</v>
      </c>
      <c r="H114" s="560"/>
      <c r="I114" s="561">
        <v>43454.865601851852</v>
      </c>
      <c r="J114" s="520" t="s">
        <v>1</v>
      </c>
      <c r="K114" s="509">
        <v>1</v>
      </c>
      <c r="L114" s="512"/>
      <c r="M114" s="477"/>
      <c r="N114" s="499" t="s">
        <v>29</v>
      </c>
      <c r="O114" s="500">
        <v>176</v>
      </c>
      <c r="P114" s="501" t="s">
        <v>262</v>
      </c>
      <c r="Q114" s="502">
        <v>0</v>
      </c>
      <c r="R114" s="502"/>
      <c r="S114" s="502"/>
      <c r="T114" s="502">
        <v>0</v>
      </c>
      <c r="U114" s="502"/>
      <c r="V114" s="502"/>
      <c r="W114" s="511">
        <v>1</v>
      </c>
      <c r="X114" s="502">
        <v>0</v>
      </c>
      <c r="Y114" s="502">
        <v>2</v>
      </c>
      <c r="Z114" s="502">
        <v>0</v>
      </c>
      <c r="AA114" s="502">
        <v>0</v>
      </c>
      <c r="AB114" s="502">
        <v>0</v>
      </c>
      <c r="AC114" s="502">
        <v>0</v>
      </c>
      <c r="AD114" s="502">
        <v>0</v>
      </c>
      <c r="AE114" s="502">
        <v>0</v>
      </c>
      <c r="AF114" s="502">
        <v>0</v>
      </c>
      <c r="AG114" s="502">
        <v>0</v>
      </c>
      <c r="AH114" s="502">
        <v>0</v>
      </c>
      <c r="AI114" s="502">
        <v>0</v>
      </c>
      <c r="AJ114" s="502">
        <v>0</v>
      </c>
      <c r="AK114" s="502"/>
      <c r="AL114" s="502"/>
      <c r="AM114" s="502"/>
      <c r="AN114" s="502"/>
      <c r="AO114" s="511">
        <v>0</v>
      </c>
      <c r="AP114" s="511">
        <v>1</v>
      </c>
      <c r="AQ114" s="502">
        <v>0</v>
      </c>
      <c r="AR114" s="502">
        <v>0</v>
      </c>
      <c r="AS114" s="502">
        <v>0</v>
      </c>
      <c r="AT114" s="502">
        <v>2</v>
      </c>
      <c r="AU114" s="502">
        <v>0</v>
      </c>
      <c r="AV114" s="502">
        <v>0</v>
      </c>
      <c r="AW114" s="502">
        <v>0</v>
      </c>
      <c r="AX114" s="502">
        <v>0</v>
      </c>
      <c r="AY114" s="502">
        <v>0</v>
      </c>
      <c r="AZ114" s="502">
        <v>0</v>
      </c>
      <c r="BA114" s="503">
        <f t="shared" si="3"/>
        <v>3</v>
      </c>
      <c r="BB114" s="503">
        <f t="shared" si="4"/>
        <v>0</v>
      </c>
      <c r="BC114" s="503">
        <f t="shared" si="5"/>
        <v>3</v>
      </c>
      <c r="BD114" s="507"/>
      <c r="BG114" s="477"/>
    </row>
    <row r="115" spans="2:59" s="475" customFormat="1" ht="38.25" x14ac:dyDescent="0.2">
      <c r="B115" s="478">
        <v>43462.928032407406</v>
      </c>
      <c r="C115" s="479">
        <v>98</v>
      </c>
      <c r="D115" s="480" t="s">
        <v>693</v>
      </c>
      <c r="E115" s="481" t="s">
        <v>7</v>
      </c>
      <c r="F115" s="480" t="s">
        <v>1</v>
      </c>
      <c r="H115" s="560" t="s">
        <v>386</v>
      </c>
      <c r="I115" s="561">
        <v>43449.873668981483</v>
      </c>
      <c r="J115" s="520" t="s">
        <v>2</v>
      </c>
      <c r="K115" s="509">
        <v>1</v>
      </c>
      <c r="L115" s="512"/>
      <c r="M115" s="477"/>
      <c r="N115" s="509" t="s">
        <v>7</v>
      </c>
      <c r="O115" s="509">
        <v>197</v>
      </c>
      <c r="P115" s="501" t="s">
        <v>150</v>
      </c>
      <c r="Q115" s="502">
        <v>2</v>
      </c>
      <c r="R115" s="502"/>
      <c r="S115" s="502"/>
      <c r="T115" s="502">
        <v>0</v>
      </c>
      <c r="U115" s="502"/>
      <c r="V115" s="502"/>
      <c r="W115" s="502">
        <v>0</v>
      </c>
      <c r="X115" s="502">
        <v>0</v>
      </c>
      <c r="Y115" s="502">
        <v>0</v>
      </c>
      <c r="Z115" s="502">
        <v>0</v>
      </c>
      <c r="AA115" s="502">
        <v>0</v>
      </c>
      <c r="AB115" s="502">
        <v>1</v>
      </c>
      <c r="AC115" s="502">
        <v>1</v>
      </c>
      <c r="AD115" s="502">
        <v>1</v>
      </c>
      <c r="AE115" s="502">
        <v>0</v>
      </c>
      <c r="AF115" s="502">
        <v>0</v>
      </c>
      <c r="AG115" s="502">
        <v>0</v>
      </c>
      <c r="AH115" s="502">
        <v>0</v>
      </c>
      <c r="AI115" s="502">
        <v>0</v>
      </c>
      <c r="AJ115" s="502">
        <v>0</v>
      </c>
      <c r="AK115" s="502"/>
      <c r="AL115" s="502"/>
      <c r="AM115" s="502"/>
      <c r="AN115" s="502"/>
      <c r="AO115" s="502">
        <v>0</v>
      </c>
      <c r="AP115" s="502">
        <v>0</v>
      </c>
      <c r="AQ115" s="502">
        <v>0</v>
      </c>
      <c r="AR115" s="502">
        <v>0</v>
      </c>
      <c r="AS115" s="502">
        <v>0</v>
      </c>
      <c r="AT115" s="502">
        <v>0</v>
      </c>
      <c r="AU115" s="502">
        <v>0</v>
      </c>
      <c r="AV115" s="502">
        <v>0</v>
      </c>
      <c r="AW115" s="502">
        <v>0</v>
      </c>
      <c r="AX115" s="502">
        <v>0</v>
      </c>
      <c r="AY115" s="502">
        <v>0</v>
      </c>
      <c r="AZ115" s="502">
        <v>1</v>
      </c>
      <c r="BA115" s="503">
        <f t="shared" si="3"/>
        <v>3</v>
      </c>
      <c r="BB115" s="503">
        <f t="shared" si="4"/>
        <v>1</v>
      </c>
      <c r="BC115" s="503">
        <f t="shared" si="5"/>
        <v>2</v>
      </c>
      <c r="BD115" s="507"/>
      <c r="BG115" s="477"/>
    </row>
    <row r="116" spans="2:59" s="475" customFormat="1" ht="25.5" x14ac:dyDescent="0.2">
      <c r="B116" s="478">
        <v>43463.043124999997</v>
      </c>
      <c r="C116" s="479">
        <v>97</v>
      </c>
      <c r="D116" s="480" t="s">
        <v>639</v>
      </c>
      <c r="E116" s="481" t="s">
        <v>7</v>
      </c>
      <c r="F116" s="480" t="s">
        <v>1</v>
      </c>
      <c r="H116" s="560" t="s">
        <v>696</v>
      </c>
      <c r="I116" s="561">
        <v>43445.826261574075</v>
      </c>
      <c r="J116" s="520" t="s">
        <v>1</v>
      </c>
      <c r="K116" s="509">
        <v>1</v>
      </c>
      <c r="L116" s="512"/>
      <c r="M116" s="477"/>
      <c r="N116" s="510" t="s">
        <v>343</v>
      </c>
      <c r="O116" s="510">
        <v>394</v>
      </c>
      <c r="P116" s="510" t="s">
        <v>567</v>
      </c>
      <c r="Q116" s="503">
        <v>0</v>
      </c>
      <c r="R116" s="503">
        <v>0</v>
      </c>
      <c r="S116" s="503">
        <v>0</v>
      </c>
      <c r="T116" s="503">
        <v>0</v>
      </c>
      <c r="U116" s="502">
        <v>1</v>
      </c>
      <c r="V116" s="502">
        <v>1</v>
      </c>
      <c r="W116" s="502">
        <v>0</v>
      </c>
      <c r="X116" s="502">
        <v>0</v>
      </c>
      <c r="Y116" s="502">
        <v>0</v>
      </c>
      <c r="Z116" s="502">
        <v>0</v>
      </c>
      <c r="AA116" s="502">
        <v>0</v>
      </c>
      <c r="AB116" s="502">
        <v>1</v>
      </c>
      <c r="AC116" s="502">
        <v>0</v>
      </c>
      <c r="AD116" s="502">
        <v>0</v>
      </c>
      <c r="AE116" s="502">
        <v>0</v>
      </c>
      <c r="AF116" s="502">
        <v>0</v>
      </c>
      <c r="AG116" s="502">
        <v>0</v>
      </c>
      <c r="AH116" s="502">
        <v>0</v>
      </c>
      <c r="AI116" s="502">
        <v>0</v>
      </c>
      <c r="AJ116" s="502">
        <v>0</v>
      </c>
      <c r="AK116" s="502">
        <v>0</v>
      </c>
      <c r="AL116" s="502">
        <v>1</v>
      </c>
      <c r="AM116" s="502">
        <v>0</v>
      </c>
      <c r="AN116" s="502">
        <v>1</v>
      </c>
      <c r="AO116" s="502">
        <v>0</v>
      </c>
      <c r="AP116" s="502">
        <v>0</v>
      </c>
      <c r="AQ116" s="502">
        <v>0</v>
      </c>
      <c r="AR116" s="502">
        <v>0</v>
      </c>
      <c r="AS116" s="502">
        <v>0</v>
      </c>
      <c r="AT116" s="502">
        <v>0</v>
      </c>
      <c r="AU116" s="502">
        <v>0</v>
      </c>
      <c r="AV116" s="502">
        <v>0</v>
      </c>
      <c r="AW116" s="502">
        <v>0</v>
      </c>
      <c r="AX116" s="502">
        <v>0</v>
      </c>
      <c r="AY116" s="502">
        <v>0</v>
      </c>
      <c r="AZ116" s="502">
        <v>1</v>
      </c>
      <c r="BA116" s="503">
        <f t="shared" si="3"/>
        <v>3</v>
      </c>
      <c r="BB116" s="503">
        <f t="shared" si="4"/>
        <v>0</v>
      </c>
      <c r="BC116" s="503">
        <f t="shared" si="5"/>
        <v>3</v>
      </c>
      <c r="BD116" s="507"/>
      <c r="BG116" s="477"/>
    </row>
    <row r="117" spans="2:59" s="475" customFormat="1" x14ac:dyDescent="0.2">
      <c r="B117" s="478">
        <v>43463.670925925922</v>
      </c>
      <c r="C117" s="479">
        <v>458</v>
      </c>
      <c r="D117" s="480" t="s">
        <v>628</v>
      </c>
      <c r="E117" s="481" t="s">
        <v>343</v>
      </c>
      <c r="F117" s="480" t="s">
        <v>2</v>
      </c>
      <c r="H117" s="560"/>
      <c r="I117" s="561">
        <v>43460.837233796294</v>
      </c>
      <c r="J117" s="520" t="s">
        <v>1</v>
      </c>
      <c r="K117" s="509">
        <v>1</v>
      </c>
      <c r="L117" s="512"/>
      <c r="M117" s="477"/>
      <c r="N117" s="510" t="s">
        <v>343</v>
      </c>
      <c r="O117" s="510">
        <v>409</v>
      </c>
      <c r="P117" s="510" t="s">
        <v>579</v>
      </c>
      <c r="Q117" s="503">
        <v>0</v>
      </c>
      <c r="R117" s="503">
        <v>0</v>
      </c>
      <c r="S117" s="503">
        <v>0</v>
      </c>
      <c r="T117" s="503">
        <v>0</v>
      </c>
      <c r="U117" s="502">
        <v>1</v>
      </c>
      <c r="V117" s="502"/>
      <c r="W117" s="502">
        <v>1</v>
      </c>
      <c r="X117" s="502">
        <v>0</v>
      </c>
      <c r="Y117" s="502">
        <v>0</v>
      </c>
      <c r="Z117" s="502">
        <v>1</v>
      </c>
      <c r="AA117" s="502">
        <v>0</v>
      </c>
      <c r="AB117" s="502">
        <v>0</v>
      </c>
      <c r="AC117" s="502">
        <v>0</v>
      </c>
      <c r="AD117" s="502">
        <v>0</v>
      </c>
      <c r="AE117" s="502">
        <v>0</v>
      </c>
      <c r="AF117" s="502">
        <v>0</v>
      </c>
      <c r="AG117" s="502">
        <v>0</v>
      </c>
      <c r="AH117" s="502">
        <v>0</v>
      </c>
      <c r="AI117" s="502">
        <v>0</v>
      </c>
      <c r="AJ117" s="502">
        <v>0</v>
      </c>
      <c r="AK117" s="502">
        <v>1</v>
      </c>
      <c r="AL117" s="502">
        <v>0</v>
      </c>
      <c r="AM117" s="502"/>
      <c r="AN117" s="502"/>
      <c r="AO117" s="502">
        <v>1</v>
      </c>
      <c r="AP117" s="502">
        <v>0</v>
      </c>
      <c r="AQ117" s="502">
        <v>0</v>
      </c>
      <c r="AR117" s="502">
        <v>0</v>
      </c>
      <c r="AS117" s="502">
        <v>0</v>
      </c>
      <c r="AT117" s="502">
        <v>0</v>
      </c>
      <c r="AU117" s="502">
        <v>0</v>
      </c>
      <c r="AV117" s="502">
        <v>1</v>
      </c>
      <c r="AW117" s="502">
        <v>0</v>
      </c>
      <c r="AX117" s="502">
        <v>0</v>
      </c>
      <c r="AY117" s="502">
        <v>0</v>
      </c>
      <c r="AZ117" s="502">
        <v>0</v>
      </c>
      <c r="BA117" s="503">
        <f t="shared" si="3"/>
        <v>3</v>
      </c>
      <c r="BB117" s="503">
        <f t="shared" si="4"/>
        <v>2</v>
      </c>
      <c r="BC117" s="503">
        <f t="shared" si="5"/>
        <v>1</v>
      </c>
      <c r="BD117" s="507"/>
      <c r="BG117" s="477"/>
    </row>
    <row r="118" spans="2:59" s="475" customFormat="1" ht="25.5" x14ac:dyDescent="0.2">
      <c r="B118" s="478">
        <v>43463.707696759258</v>
      </c>
      <c r="C118" s="479">
        <v>97</v>
      </c>
      <c r="D118" s="480" t="s">
        <v>639</v>
      </c>
      <c r="E118" s="481" t="s">
        <v>7</v>
      </c>
      <c r="F118" s="480" t="s">
        <v>1</v>
      </c>
      <c r="H118" s="560" t="s">
        <v>396</v>
      </c>
      <c r="I118" s="561">
        <v>43451.989502314813</v>
      </c>
      <c r="J118" s="520" t="s">
        <v>1</v>
      </c>
      <c r="K118" s="509">
        <v>1</v>
      </c>
      <c r="L118" s="512"/>
      <c r="M118" s="477"/>
      <c r="N118" s="499" t="s">
        <v>67</v>
      </c>
      <c r="O118" s="500">
        <v>312</v>
      </c>
      <c r="P118" s="501" t="s">
        <v>68</v>
      </c>
      <c r="Q118" s="502">
        <v>1</v>
      </c>
      <c r="R118" s="502"/>
      <c r="S118" s="502"/>
      <c r="T118" s="502">
        <v>0</v>
      </c>
      <c r="U118" s="502"/>
      <c r="V118" s="502"/>
      <c r="W118" s="502">
        <v>0</v>
      </c>
      <c r="X118" s="502">
        <v>0</v>
      </c>
      <c r="Y118" s="502">
        <v>0</v>
      </c>
      <c r="Z118" s="502">
        <v>1</v>
      </c>
      <c r="AA118" s="502">
        <v>0</v>
      </c>
      <c r="AB118" s="502">
        <v>1</v>
      </c>
      <c r="AC118" s="502">
        <v>0</v>
      </c>
      <c r="AD118" s="502">
        <v>1</v>
      </c>
      <c r="AE118" s="502">
        <v>0</v>
      </c>
      <c r="AF118" s="502">
        <v>0</v>
      </c>
      <c r="AG118" s="502">
        <v>0</v>
      </c>
      <c r="AH118" s="502">
        <v>0</v>
      </c>
      <c r="AI118" s="502">
        <v>0</v>
      </c>
      <c r="AJ118" s="502">
        <v>0</v>
      </c>
      <c r="AK118" s="502"/>
      <c r="AL118" s="502"/>
      <c r="AM118" s="502"/>
      <c r="AN118" s="502"/>
      <c r="AO118" s="502">
        <v>0</v>
      </c>
      <c r="AP118" s="502">
        <v>0</v>
      </c>
      <c r="AQ118" s="502">
        <v>0</v>
      </c>
      <c r="AR118" s="502">
        <v>0</v>
      </c>
      <c r="AS118" s="502">
        <v>0</v>
      </c>
      <c r="AT118" s="502">
        <v>0</v>
      </c>
      <c r="AU118" s="502">
        <v>0</v>
      </c>
      <c r="AV118" s="502">
        <v>1</v>
      </c>
      <c r="AW118" s="502">
        <v>0</v>
      </c>
      <c r="AX118" s="502">
        <v>0</v>
      </c>
      <c r="AY118" s="502">
        <v>0</v>
      </c>
      <c r="AZ118" s="502">
        <v>1</v>
      </c>
      <c r="BA118" s="503">
        <f t="shared" si="3"/>
        <v>3</v>
      </c>
      <c r="BB118" s="503">
        <f t="shared" si="4"/>
        <v>0</v>
      </c>
      <c r="BC118" s="503">
        <f t="shared" si="5"/>
        <v>3</v>
      </c>
      <c r="BD118" s="507"/>
      <c r="BG118" s="477"/>
    </row>
    <row r="119" spans="2:59" s="475" customFormat="1" x14ac:dyDescent="0.2">
      <c r="B119" s="478">
        <v>43463.755983796298</v>
      </c>
      <c r="C119" s="479">
        <v>161</v>
      </c>
      <c r="D119" s="480" t="s">
        <v>382</v>
      </c>
      <c r="E119" s="481" t="s">
        <v>34</v>
      </c>
      <c r="F119" s="480" t="s">
        <v>1</v>
      </c>
      <c r="H119" s="560"/>
      <c r="I119" s="561">
        <v>43456.790462962963</v>
      </c>
      <c r="J119" s="520" t="s">
        <v>1</v>
      </c>
      <c r="K119" s="509">
        <v>1</v>
      </c>
      <c r="L119" s="512"/>
      <c r="M119" s="477"/>
      <c r="N119" s="499" t="s">
        <v>54</v>
      </c>
      <c r="O119" s="500">
        <v>144</v>
      </c>
      <c r="P119" s="501" t="s">
        <v>55</v>
      </c>
      <c r="Q119" s="502">
        <v>0</v>
      </c>
      <c r="R119" s="502">
        <v>1</v>
      </c>
      <c r="S119" s="502"/>
      <c r="T119" s="502">
        <v>0</v>
      </c>
      <c r="U119" s="502"/>
      <c r="V119" s="502"/>
      <c r="W119" s="502">
        <v>0</v>
      </c>
      <c r="X119" s="502">
        <v>0</v>
      </c>
      <c r="Y119" s="502">
        <v>0</v>
      </c>
      <c r="Z119" s="502">
        <v>0</v>
      </c>
      <c r="AA119" s="502">
        <v>2</v>
      </c>
      <c r="AB119" s="502">
        <v>0</v>
      </c>
      <c r="AC119" s="502">
        <v>0</v>
      </c>
      <c r="AD119" s="502">
        <v>0</v>
      </c>
      <c r="AE119" s="502">
        <v>0</v>
      </c>
      <c r="AF119" s="502">
        <v>1</v>
      </c>
      <c r="AG119" s="502">
        <v>0</v>
      </c>
      <c r="AH119" s="502">
        <v>0</v>
      </c>
      <c r="AI119" s="502">
        <v>0</v>
      </c>
      <c r="AJ119" s="502">
        <v>0</v>
      </c>
      <c r="AK119" s="502"/>
      <c r="AL119" s="502"/>
      <c r="AM119" s="502"/>
      <c r="AN119" s="502"/>
      <c r="AO119" s="502">
        <v>0</v>
      </c>
      <c r="AP119" s="502">
        <v>0</v>
      </c>
      <c r="AQ119" s="502">
        <v>0</v>
      </c>
      <c r="AR119" s="502">
        <v>0</v>
      </c>
      <c r="AS119" s="502">
        <v>0</v>
      </c>
      <c r="AT119" s="502">
        <v>0</v>
      </c>
      <c r="AU119" s="502">
        <v>0</v>
      </c>
      <c r="AV119" s="502">
        <v>0</v>
      </c>
      <c r="AW119" s="502">
        <v>2</v>
      </c>
      <c r="AX119" s="502">
        <v>0</v>
      </c>
      <c r="AY119" s="502">
        <v>0</v>
      </c>
      <c r="AZ119" s="502">
        <v>0</v>
      </c>
      <c r="BA119" s="503">
        <f t="shared" si="3"/>
        <v>3</v>
      </c>
      <c r="BB119" s="503">
        <f t="shared" si="4"/>
        <v>2</v>
      </c>
      <c r="BC119" s="503">
        <f t="shared" si="5"/>
        <v>1</v>
      </c>
      <c r="BD119" s="507"/>
      <c r="BG119" s="477"/>
    </row>
    <row r="120" spans="2:59" s="475" customFormat="1" x14ac:dyDescent="0.2">
      <c r="B120" s="478">
        <v>43463.895532407405</v>
      </c>
      <c r="C120" s="479">
        <v>461</v>
      </c>
      <c r="D120" s="480" t="s">
        <v>655</v>
      </c>
      <c r="E120" s="481" t="s">
        <v>7</v>
      </c>
      <c r="F120" s="480" t="s">
        <v>1</v>
      </c>
      <c r="H120" s="560" t="s">
        <v>630</v>
      </c>
      <c r="I120" s="561">
        <v>43447.741678240738</v>
      </c>
      <c r="J120" s="520" t="s">
        <v>1</v>
      </c>
      <c r="K120" s="509">
        <v>1</v>
      </c>
      <c r="L120" s="512"/>
      <c r="M120" s="477"/>
      <c r="N120" s="499" t="s">
        <v>45</v>
      </c>
      <c r="O120" s="500">
        <v>146</v>
      </c>
      <c r="P120" s="501" t="s">
        <v>46</v>
      </c>
      <c r="Q120" s="502">
        <v>0</v>
      </c>
      <c r="R120" s="502">
        <v>1</v>
      </c>
      <c r="S120" s="502"/>
      <c r="T120" s="502">
        <v>0</v>
      </c>
      <c r="U120" s="502"/>
      <c r="V120" s="502"/>
      <c r="W120" s="511">
        <v>0</v>
      </c>
      <c r="X120" s="502">
        <v>0</v>
      </c>
      <c r="Y120" s="502">
        <v>0</v>
      </c>
      <c r="Z120" s="502">
        <v>1</v>
      </c>
      <c r="AA120" s="502">
        <v>0</v>
      </c>
      <c r="AB120" s="502">
        <v>1</v>
      </c>
      <c r="AC120" s="502">
        <v>0</v>
      </c>
      <c r="AD120" s="502">
        <v>0</v>
      </c>
      <c r="AE120" s="502">
        <v>1</v>
      </c>
      <c r="AF120" s="502">
        <v>0</v>
      </c>
      <c r="AG120" s="502">
        <v>0</v>
      </c>
      <c r="AH120" s="502">
        <v>0</v>
      </c>
      <c r="AI120" s="502">
        <v>0</v>
      </c>
      <c r="AJ120" s="502">
        <v>0</v>
      </c>
      <c r="AK120" s="502"/>
      <c r="AL120" s="502"/>
      <c r="AM120" s="502"/>
      <c r="AN120" s="502"/>
      <c r="AO120" s="511">
        <v>0</v>
      </c>
      <c r="AP120" s="511">
        <v>0</v>
      </c>
      <c r="AQ120" s="502">
        <v>0</v>
      </c>
      <c r="AR120" s="502">
        <v>0</v>
      </c>
      <c r="AS120" s="502">
        <v>0</v>
      </c>
      <c r="AT120" s="502">
        <v>0</v>
      </c>
      <c r="AU120" s="502">
        <v>1</v>
      </c>
      <c r="AV120" s="502">
        <v>0</v>
      </c>
      <c r="AW120" s="502">
        <v>0</v>
      </c>
      <c r="AX120" s="502">
        <v>0</v>
      </c>
      <c r="AY120" s="502">
        <v>1</v>
      </c>
      <c r="AZ120" s="502">
        <v>0</v>
      </c>
      <c r="BA120" s="503">
        <f t="shared" si="3"/>
        <v>3</v>
      </c>
      <c r="BB120" s="503">
        <f t="shared" si="4"/>
        <v>3</v>
      </c>
      <c r="BC120" s="503">
        <f t="shared" si="5"/>
        <v>0</v>
      </c>
      <c r="BD120" s="507"/>
      <c r="BG120" s="477"/>
    </row>
    <row r="121" spans="2:59" s="475" customFormat="1" x14ac:dyDescent="0.2">
      <c r="B121" s="478">
        <v>43463.910451388889</v>
      </c>
      <c r="C121" s="479">
        <v>297</v>
      </c>
      <c r="D121" s="480" t="s">
        <v>657</v>
      </c>
      <c r="E121" s="481" t="s">
        <v>19</v>
      </c>
      <c r="F121" s="480" t="s">
        <v>2</v>
      </c>
      <c r="H121" s="560"/>
      <c r="I121" s="561">
        <v>43455.55028935185</v>
      </c>
      <c r="J121" s="520" t="s">
        <v>1</v>
      </c>
      <c r="K121" s="509">
        <v>1</v>
      </c>
      <c r="L121" s="512"/>
      <c r="M121" s="477"/>
      <c r="N121" s="499" t="s">
        <v>7</v>
      </c>
      <c r="O121" s="500">
        <v>308</v>
      </c>
      <c r="P121" s="501" t="s">
        <v>122</v>
      </c>
      <c r="Q121" s="502">
        <v>0</v>
      </c>
      <c r="R121" s="502"/>
      <c r="S121" s="502"/>
      <c r="T121" s="502">
        <v>0</v>
      </c>
      <c r="U121" s="502"/>
      <c r="V121" s="502"/>
      <c r="W121" s="511">
        <v>1</v>
      </c>
      <c r="X121" s="502">
        <v>0</v>
      </c>
      <c r="Y121" s="502">
        <v>0</v>
      </c>
      <c r="Z121" s="502">
        <v>1</v>
      </c>
      <c r="AA121" s="502">
        <v>1</v>
      </c>
      <c r="AB121" s="502">
        <v>0</v>
      </c>
      <c r="AC121" s="502">
        <v>0</v>
      </c>
      <c r="AD121" s="502">
        <v>0</v>
      </c>
      <c r="AE121" s="502">
        <v>0</v>
      </c>
      <c r="AF121" s="502">
        <v>0</v>
      </c>
      <c r="AG121" s="502">
        <v>0</v>
      </c>
      <c r="AH121" s="502">
        <v>0</v>
      </c>
      <c r="AI121" s="502">
        <v>0</v>
      </c>
      <c r="AJ121" s="502">
        <v>0</v>
      </c>
      <c r="AK121" s="502"/>
      <c r="AL121" s="502"/>
      <c r="AM121" s="502"/>
      <c r="AN121" s="502"/>
      <c r="AO121" s="511">
        <v>1</v>
      </c>
      <c r="AP121" s="511">
        <v>0</v>
      </c>
      <c r="AQ121" s="502">
        <v>0</v>
      </c>
      <c r="AR121" s="502">
        <v>0</v>
      </c>
      <c r="AS121" s="502">
        <v>0</v>
      </c>
      <c r="AT121" s="502">
        <v>0</v>
      </c>
      <c r="AU121" s="502">
        <v>1</v>
      </c>
      <c r="AV121" s="502">
        <v>0</v>
      </c>
      <c r="AW121" s="502">
        <v>0</v>
      </c>
      <c r="AX121" s="502">
        <v>1</v>
      </c>
      <c r="AY121" s="502">
        <v>0</v>
      </c>
      <c r="AZ121" s="502">
        <v>0</v>
      </c>
      <c r="BA121" s="503">
        <f t="shared" si="3"/>
        <v>3</v>
      </c>
      <c r="BB121" s="503">
        <f t="shared" si="4"/>
        <v>2</v>
      </c>
      <c r="BC121" s="503">
        <f t="shared" si="5"/>
        <v>1</v>
      </c>
      <c r="BD121" s="507"/>
      <c r="BG121" s="477"/>
    </row>
    <row r="122" spans="2:59" s="475" customFormat="1" ht="25.5" x14ac:dyDescent="0.2">
      <c r="B122" s="478">
        <v>43464.06045138889</v>
      </c>
      <c r="C122" s="479">
        <v>262</v>
      </c>
      <c r="D122" s="480" t="s">
        <v>379</v>
      </c>
      <c r="E122" s="481" t="s">
        <v>7</v>
      </c>
      <c r="F122" s="480" t="s">
        <v>1</v>
      </c>
      <c r="H122" s="560" t="s">
        <v>377</v>
      </c>
      <c r="I122" s="561">
        <v>43437.805289351854</v>
      </c>
      <c r="J122" s="520" t="s">
        <v>2</v>
      </c>
      <c r="K122" s="509">
        <v>1</v>
      </c>
      <c r="L122" s="512"/>
      <c r="M122" s="477"/>
      <c r="N122" s="510" t="s">
        <v>34</v>
      </c>
      <c r="O122" s="510">
        <v>554</v>
      </c>
      <c r="P122" s="510" t="s">
        <v>663</v>
      </c>
      <c r="Q122" s="503">
        <v>0</v>
      </c>
      <c r="R122" s="503">
        <v>0</v>
      </c>
      <c r="S122" s="503">
        <v>0</v>
      </c>
      <c r="T122" s="503">
        <v>0</v>
      </c>
      <c r="U122" s="503">
        <v>0</v>
      </c>
      <c r="V122" s="503">
        <v>0</v>
      </c>
      <c r="W122" s="511">
        <v>1</v>
      </c>
      <c r="X122" s="502">
        <v>0</v>
      </c>
      <c r="Y122" s="502">
        <v>0</v>
      </c>
      <c r="Z122" s="502">
        <v>2</v>
      </c>
      <c r="AA122" s="502">
        <v>0</v>
      </c>
      <c r="AB122" s="502">
        <v>0</v>
      </c>
      <c r="AC122" s="503">
        <v>0</v>
      </c>
      <c r="AD122" s="503">
        <v>0</v>
      </c>
      <c r="AE122" s="503">
        <v>0</v>
      </c>
      <c r="AF122" s="503">
        <v>0</v>
      </c>
      <c r="AG122" s="503">
        <v>0</v>
      </c>
      <c r="AH122" s="503">
        <v>0</v>
      </c>
      <c r="AI122" s="503">
        <v>0</v>
      </c>
      <c r="AJ122" s="503">
        <v>0</v>
      </c>
      <c r="AK122" s="503">
        <v>0</v>
      </c>
      <c r="AL122" s="503">
        <v>0</v>
      </c>
      <c r="AM122" s="503">
        <v>0</v>
      </c>
      <c r="AN122" s="503">
        <v>0</v>
      </c>
      <c r="AO122" s="511">
        <v>1</v>
      </c>
      <c r="AP122" s="511">
        <v>0</v>
      </c>
      <c r="AQ122" s="502">
        <v>0</v>
      </c>
      <c r="AR122" s="502">
        <v>0</v>
      </c>
      <c r="AS122" s="502">
        <v>0</v>
      </c>
      <c r="AT122" s="502">
        <v>0</v>
      </c>
      <c r="AU122" s="502">
        <v>2</v>
      </c>
      <c r="AV122" s="502">
        <v>0</v>
      </c>
      <c r="AW122" s="502">
        <v>0</v>
      </c>
      <c r="AX122" s="502">
        <v>0</v>
      </c>
      <c r="AY122" s="502">
        <v>0</v>
      </c>
      <c r="AZ122" s="502">
        <v>0</v>
      </c>
      <c r="BA122" s="503">
        <f t="shared" si="3"/>
        <v>3</v>
      </c>
      <c r="BB122" s="503">
        <f t="shared" si="4"/>
        <v>3</v>
      </c>
      <c r="BC122" s="503">
        <f t="shared" si="5"/>
        <v>0</v>
      </c>
      <c r="BD122" s="507"/>
      <c r="BG122" s="477"/>
    </row>
    <row r="123" spans="2:59" s="475" customFormat="1" x14ac:dyDescent="0.2">
      <c r="B123" s="478">
        <v>43465.654293981483</v>
      </c>
      <c r="C123" s="479">
        <v>458</v>
      </c>
      <c r="D123" s="480" t="s">
        <v>628</v>
      </c>
      <c r="E123" s="481" t="s">
        <v>343</v>
      </c>
      <c r="F123" s="480" t="s">
        <v>1</v>
      </c>
      <c r="H123" s="560"/>
      <c r="I123" s="561">
        <v>43455.884826388887</v>
      </c>
      <c r="J123" s="520" t="s">
        <v>2</v>
      </c>
      <c r="K123" s="509">
        <v>1</v>
      </c>
      <c r="L123" s="512"/>
      <c r="M123" s="477"/>
      <c r="N123" s="510" t="s">
        <v>34</v>
      </c>
      <c r="O123" s="510">
        <v>558</v>
      </c>
      <c r="P123" s="510" t="s">
        <v>719</v>
      </c>
      <c r="Q123" s="503">
        <v>0</v>
      </c>
      <c r="R123" s="503">
        <v>0</v>
      </c>
      <c r="S123" s="503">
        <v>0</v>
      </c>
      <c r="T123" s="503">
        <v>0</v>
      </c>
      <c r="U123" s="503">
        <v>0</v>
      </c>
      <c r="V123" s="503">
        <v>0</v>
      </c>
      <c r="W123" s="503">
        <v>0</v>
      </c>
      <c r="X123" s="503">
        <v>0</v>
      </c>
      <c r="Y123" s="502">
        <v>0</v>
      </c>
      <c r="Z123" s="502">
        <v>2</v>
      </c>
      <c r="AA123" s="502">
        <v>0</v>
      </c>
      <c r="AB123" s="502">
        <v>1</v>
      </c>
      <c r="AC123" s="503">
        <v>0</v>
      </c>
      <c r="AD123" s="503">
        <v>0</v>
      </c>
      <c r="AE123" s="503">
        <v>0</v>
      </c>
      <c r="AF123" s="503">
        <v>0</v>
      </c>
      <c r="AG123" s="503">
        <v>0</v>
      </c>
      <c r="AH123" s="503">
        <v>0</v>
      </c>
      <c r="AI123" s="503">
        <v>0</v>
      </c>
      <c r="AJ123" s="503">
        <v>0</v>
      </c>
      <c r="AK123" s="503">
        <v>0</v>
      </c>
      <c r="AL123" s="503">
        <v>0</v>
      </c>
      <c r="AM123" s="503">
        <v>0</v>
      </c>
      <c r="AN123" s="503">
        <v>0</v>
      </c>
      <c r="AO123" s="503">
        <v>0</v>
      </c>
      <c r="AP123" s="503">
        <v>0</v>
      </c>
      <c r="AQ123" s="503">
        <v>0</v>
      </c>
      <c r="AR123" s="503">
        <v>0</v>
      </c>
      <c r="AS123" s="502">
        <v>0</v>
      </c>
      <c r="AT123" s="502">
        <v>0</v>
      </c>
      <c r="AU123" s="502">
        <v>2</v>
      </c>
      <c r="AV123" s="502">
        <v>0</v>
      </c>
      <c r="AW123" s="502">
        <v>0</v>
      </c>
      <c r="AX123" s="502">
        <v>0</v>
      </c>
      <c r="AY123" s="502">
        <v>1</v>
      </c>
      <c r="AZ123" s="502">
        <v>0</v>
      </c>
      <c r="BA123" s="503">
        <f t="shared" si="3"/>
        <v>3</v>
      </c>
      <c r="BB123" s="503">
        <f t="shared" si="4"/>
        <v>3</v>
      </c>
      <c r="BC123" s="503">
        <f t="shared" si="5"/>
        <v>0</v>
      </c>
      <c r="BD123" s="507"/>
      <c r="BG123" s="477"/>
    </row>
    <row r="124" spans="2:59" s="475" customFormat="1" x14ac:dyDescent="0.2">
      <c r="B124" s="478">
        <v>43465.701550925929</v>
      </c>
      <c r="C124" s="479">
        <v>146</v>
      </c>
      <c r="D124" s="480" t="s">
        <v>409</v>
      </c>
      <c r="E124" s="481" t="s">
        <v>45</v>
      </c>
      <c r="F124" s="480" t="s">
        <v>2</v>
      </c>
      <c r="H124" s="560" t="s">
        <v>699</v>
      </c>
      <c r="I124" s="561">
        <v>43448.678738425922</v>
      </c>
      <c r="J124" s="520" t="s">
        <v>1</v>
      </c>
      <c r="K124" s="509">
        <v>1</v>
      </c>
      <c r="L124" s="512"/>
      <c r="M124" s="477"/>
      <c r="N124" s="499" t="s">
        <v>91</v>
      </c>
      <c r="O124" s="500">
        <v>117</v>
      </c>
      <c r="P124" s="501" t="s">
        <v>92</v>
      </c>
      <c r="Q124" s="502">
        <v>0</v>
      </c>
      <c r="R124" s="502">
        <v>2</v>
      </c>
      <c r="S124" s="502"/>
      <c r="T124" s="502">
        <v>0</v>
      </c>
      <c r="U124" s="502"/>
      <c r="V124" s="502"/>
      <c r="W124" s="502">
        <v>0</v>
      </c>
      <c r="X124" s="502">
        <v>0</v>
      </c>
      <c r="Y124" s="502">
        <v>0</v>
      </c>
      <c r="Z124" s="502">
        <v>0</v>
      </c>
      <c r="AA124" s="502">
        <v>0</v>
      </c>
      <c r="AB124" s="502">
        <v>0</v>
      </c>
      <c r="AC124" s="502">
        <v>0</v>
      </c>
      <c r="AD124" s="502">
        <v>0</v>
      </c>
      <c r="AE124" s="502">
        <v>0</v>
      </c>
      <c r="AF124" s="502">
        <v>2</v>
      </c>
      <c r="AG124" s="502">
        <v>0</v>
      </c>
      <c r="AH124" s="502">
        <v>0</v>
      </c>
      <c r="AI124" s="502">
        <v>0</v>
      </c>
      <c r="AJ124" s="502">
        <v>0</v>
      </c>
      <c r="AK124" s="502"/>
      <c r="AL124" s="502"/>
      <c r="AM124" s="502"/>
      <c r="AN124" s="502"/>
      <c r="AO124" s="502">
        <v>0</v>
      </c>
      <c r="AP124" s="502">
        <v>0</v>
      </c>
      <c r="AQ124" s="502">
        <v>0</v>
      </c>
      <c r="AR124" s="502">
        <v>0</v>
      </c>
      <c r="AS124" s="502">
        <v>0</v>
      </c>
      <c r="AT124" s="502">
        <v>0</v>
      </c>
      <c r="AU124" s="502">
        <v>0</v>
      </c>
      <c r="AV124" s="502">
        <v>0</v>
      </c>
      <c r="AW124" s="502">
        <v>0</v>
      </c>
      <c r="AX124" s="502">
        <v>0</v>
      </c>
      <c r="AY124" s="502">
        <v>0</v>
      </c>
      <c r="AZ124" s="502">
        <v>0</v>
      </c>
      <c r="BA124" s="503">
        <f t="shared" si="3"/>
        <v>2</v>
      </c>
      <c r="BB124" s="503">
        <f t="shared" si="4"/>
        <v>0</v>
      </c>
      <c r="BC124" s="503">
        <f t="shared" si="5"/>
        <v>2</v>
      </c>
      <c r="BD124" s="507"/>
      <c r="BG124" s="477"/>
    </row>
    <row r="125" spans="2:59" s="475" customFormat="1" ht="25.5" x14ac:dyDescent="0.2">
      <c r="B125" s="478">
        <v>43465.713622685187</v>
      </c>
      <c r="C125" s="479">
        <v>458</v>
      </c>
      <c r="D125" s="480" t="s">
        <v>628</v>
      </c>
      <c r="E125" s="481" t="s">
        <v>343</v>
      </c>
      <c r="F125" s="480" t="s">
        <v>1</v>
      </c>
      <c r="H125" s="560" t="s">
        <v>703</v>
      </c>
      <c r="I125" s="561">
        <v>43460.989745370367</v>
      </c>
      <c r="J125" s="520" t="s">
        <v>1</v>
      </c>
      <c r="K125" s="509">
        <v>1</v>
      </c>
      <c r="L125" s="512"/>
      <c r="M125" s="477"/>
      <c r="N125" s="499" t="s">
        <v>80</v>
      </c>
      <c r="O125" s="500">
        <v>121</v>
      </c>
      <c r="P125" s="501" t="s">
        <v>81</v>
      </c>
      <c r="Q125" s="502">
        <v>1</v>
      </c>
      <c r="R125" s="502"/>
      <c r="S125" s="502">
        <v>1</v>
      </c>
      <c r="T125" s="502">
        <v>0</v>
      </c>
      <c r="U125" s="502"/>
      <c r="V125" s="502"/>
      <c r="W125" s="502">
        <v>0</v>
      </c>
      <c r="X125" s="502">
        <v>0</v>
      </c>
      <c r="Y125" s="502">
        <v>0</v>
      </c>
      <c r="Z125" s="502">
        <v>0</v>
      </c>
      <c r="AA125" s="502">
        <v>0</v>
      </c>
      <c r="AB125" s="502">
        <v>0</v>
      </c>
      <c r="AC125" s="502">
        <v>0</v>
      </c>
      <c r="AD125" s="502">
        <v>1</v>
      </c>
      <c r="AE125" s="502">
        <v>0</v>
      </c>
      <c r="AF125" s="502">
        <v>0</v>
      </c>
      <c r="AG125" s="502">
        <v>0</v>
      </c>
      <c r="AH125" s="502">
        <v>1</v>
      </c>
      <c r="AI125" s="502">
        <v>0</v>
      </c>
      <c r="AJ125" s="502">
        <v>0</v>
      </c>
      <c r="AK125" s="502"/>
      <c r="AL125" s="502"/>
      <c r="AM125" s="502"/>
      <c r="AN125" s="502"/>
      <c r="AO125" s="502">
        <v>0</v>
      </c>
      <c r="AP125" s="502">
        <v>0</v>
      </c>
      <c r="AQ125" s="502">
        <v>0</v>
      </c>
      <c r="AR125" s="502">
        <v>0</v>
      </c>
      <c r="AS125" s="502">
        <v>0</v>
      </c>
      <c r="AT125" s="502">
        <v>0</v>
      </c>
      <c r="AU125" s="502">
        <v>0</v>
      </c>
      <c r="AV125" s="502">
        <v>0</v>
      </c>
      <c r="AW125" s="502">
        <v>0</v>
      </c>
      <c r="AX125" s="502">
        <v>0</v>
      </c>
      <c r="AY125" s="502">
        <v>0</v>
      </c>
      <c r="AZ125" s="502">
        <v>0</v>
      </c>
      <c r="BA125" s="503">
        <f t="shared" si="3"/>
        <v>2</v>
      </c>
      <c r="BB125" s="503">
        <f t="shared" si="4"/>
        <v>0</v>
      </c>
      <c r="BC125" s="503">
        <f t="shared" si="5"/>
        <v>2</v>
      </c>
      <c r="BD125" s="507"/>
      <c r="BG125" s="477"/>
    </row>
    <row r="126" spans="2:59" s="475" customFormat="1" ht="38.25" x14ac:dyDescent="0.2">
      <c r="B126" s="478">
        <v>43465.918703703705</v>
      </c>
      <c r="C126" s="479">
        <v>507</v>
      </c>
      <c r="D126" s="480" t="s">
        <v>656</v>
      </c>
      <c r="E126" s="481" t="s">
        <v>7</v>
      </c>
      <c r="F126" s="480" t="s">
        <v>2</v>
      </c>
      <c r="H126" s="560" t="s">
        <v>379</v>
      </c>
      <c r="I126" s="561">
        <v>43447.89534722222</v>
      </c>
      <c r="J126" s="520" t="s">
        <v>1</v>
      </c>
      <c r="K126" s="509">
        <v>1</v>
      </c>
      <c r="L126" s="512"/>
      <c r="M126" s="477"/>
      <c r="N126" s="509" t="s">
        <v>39</v>
      </c>
      <c r="O126" s="509">
        <v>388</v>
      </c>
      <c r="P126" s="501" t="s">
        <v>127</v>
      </c>
      <c r="Q126" s="502">
        <v>0</v>
      </c>
      <c r="R126" s="502"/>
      <c r="S126" s="502">
        <v>1</v>
      </c>
      <c r="T126" s="502">
        <v>0</v>
      </c>
      <c r="U126" s="502"/>
      <c r="V126" s="502">
        <v>1</v>
      </c>
      <c r="W126" s="502">
        <v>0</v>
      </c>
      <c r="X126" s="502">
        <v>0</v>
      </c>
      <c r="Y126" s="502">
        <v>0</v>
      </c>
      <c r="Z126" s="502">
        <v>0</v>
      </c>
      <c r="AA126" s="502">
        <v>0</v>
      </c>
      <c r="AB126" s="502">
        <v>0</v>
      </c>
      <c r="AC126" s="502">
        <v>0</v>
      </c>
      <c r="AD126" s="502">
        <v>0</v>
      </c>
      <c r="AE126" s="502">
        <v>0</v>
      </c>
      <c r="AF126" s="502">
        <v>0</v>
      </c>
      <c r="AG126" s="502">
        <v>0</v>
      </c>
      <c r="AH126" s="502">
        <v>1</v>
      </c>
      <c r="AI126" s="502">
        <v>0</v>
      </c>
      <c r="AJ126" s="502">
        <v>0</v>
      </c>
      <c r="AK126" s="502"/>
      <c r="AL126" s="502"/>
      <c r="AM126" s="502">
        <v>0</v>
      </c>
      <c r="AN126" s="502">
        <v>1</v>
      </c>
      <c r="AO126" s="502">
        <v>0</v>
      </c>
      <c r="AP126" s="502">
        <v>0</v>
      </c>
      <c r="AQ126" s="502">
        <v>0</v>
      </c>
      <c r="AR126" s="502">
        <v>0</v>
      </c>
      <c r="AS126" s="502">
        <v>0</v>
      </c>
      <c r="AT126" s="502">
        <v>0</v>
      </c>
      <c r="AU126" s="502">
        <v>0</v>
      </c>
      <c r="AV126" s="502">
        <v>0</v>
      </c>
      <c r="AW126" s="502">
        <v>0</v>
      </c>
      <c r="AX126" s="502">
        <v>0</v>
      </c>
      <c r="AY126" s="502">
        <v>0</v>
      </c>
      <c r="AZ126" s="502">
        <v>0</v>
      </c>
      <c r="BA126" s="503">
        <f t="shared" si="3"/>
        <v>2</v>
      </c>
      <c r="BB126" s="503">
        <f t="shared" si="4"/>
        <v>0</v>
      </c>
      <c r="BC126" s="503">
        <f t="shared" si="5"/>
        <v>2</v>
      </c>
      <c r="BD126" s="507"/>
      <c r="BG126" s="477"/>
    </row>
    <row r="127" spans="2:59" s="475" customFormat="1" x14ac:dyDescent="0.2">
      <c r="B127" s="478">
        <v>43465.958831018521</v>
      </c>
      <c r="C127" s="479">
        <v>97</v>
      </c>
      <c r="D127" s="480" t="s">
        <v>639</v>
      </c>
      <c r="E127" s="481" t="s">
        <v>7</v>
      </c>
      <c r="F127" s="480" t="s">
        <v>1</v>
      </c>
      <c r="H127" s="560"/>
      <c r="I127" s="561">
        <v>43454.905798611115</v>
      </c>
      <c r="J127" s="520" t="s">
        <v>1</v>
      </c>
      <c r="K127" s="509">
        <v>1</v>
      </c>
      <c r="L127" s="512"/>
      <c r="M127" s="477"/>
      <c r="N127" s="509" t="s">
        <v>7</v>
      </c>
      <c r="O127" s="509">
        <v>225</v>
      </c>
      <c r="P127" s="501" t="s">
        <v>153</v>
      </c>
      <c r="Q127" s="502">
        <v>0</v>
      </c>
      <c r="R127" s="502"/>
      <c r="S127" s="502"/>
      <c r="T127" s="502">
        <v>1</v>
      </c>
      <c r="U127" s="502"/>
      <c r="V127" s="502"/>
      <c r="W127" s="502">
        <v>1</v>
      </c>
      <c r="X127" s="502">
        <v>0</v>
      </c>
      <c r="Y127" s="502">
        <v>0</v>
      </c>
      <c r="Z127" s="502">
        <v>0</v>
      </c>
      <c r="AA127" s="502">
        <v>0</v>
      </c>
      <c r="AB127" s="502">
        <v>0</v>
      </c>
      <c r="AC127" s="502">
        <v>0</v>
      </c>
      <c r="AD127" s="502">
        <v>0</v>
      </c>
      <c r="AE127" s="502">
        <v>0</v>
      </c>
      <c r="AF127" s="502">
        <v>0</v>
      </c>
      <c r="AG127" s="502">
        <v>0</v>
      </c>
      <c r="AH127" s="502">
        <v>0</v>
      </c>
      <c r="AI127" s="502">
        <v>0</v>
      </c>
      <c r="AJ127" s="502">
        <v>1</v>
      </c>
      <c r="AK127" s="502"/>
      <c r="AL127" s="502"/>
      <c r="AM127" s="502"/>
      <c r="AN127" s="502"/>
      <c r="AO127" s="502">
        <v>0</v>
      </c>
      <c r="AP127" s="502">
        <v>1</v>
      </c>
      <c r="AQ127" s="502">
        <v>0</v>
      </c>
      <c r="AR127" s="502">
        <v>0</v>
      </c>
      <c r="AS127" s="502">
        <v>0</v>
      </c>
      <c r="AT127" s="502">
        <v>0</v>
      </c>
      <c r="AU127" s="502">
        <v>0</v>
      </c>
      <c r="AV127" s="502">
        <v>0</v>
      </c>
      <c r="AW127" s="502">
        <v>0</v>
      </c>
      <c r="AX127" s="502">
        <v>0</v>
      </c>
      <c r="AY127" s="502">
        <v>0</v>
      </c>
      <c r="AZ127" s="502">
        <v>0</v>
      </c>
      <c r="BA127" s="503">
        <f t="shared" si="3"/>
        <v>2</v>
      </c>
      <c r="BB127" s="503">
        <f t="shared" si="4"/>
        <v>0</v>
      </c>
      <c r="BC127" s="503">
        <f t="shared" si="5"/>
        <v>2</v>
      </c>
      <c r="BD127" s="507"/>
      <c r="BG127" s="477"/>
    </row>
    <row r="128" spans="2:59" s="475" customFormat="1" x14ac:dyDescent="0.2">
      <c r="H128" s="560"/>
      <c r="I128" s="561">
        <v>43464.06045138889</v>
      </c>
      <c r="J128" s="520" t="s">
        <v>1</v>
      </c>
      <c r="K128" s="509">
        <v>1</v>
      </c>
      <c r="L128" s="512"/>
      <c r="M128" s="477"/>
      <c r="N128" s="509" t="s">
        <v>71</v>
      </c>
      <c r="O128" s="509">
        <v>264</v>
      </c>
      <c r="P128" s="501" t="s">
        <v>168</v>
      </c>
      <c r="Q128" s="502">
        <v>0</v>
      </c>
      <c r="R128" s="502"/>
      <c r="S128" s="502"/>
      <c r="T128" s="502">
        <v>0</v>
      </c>
      <c r="U128" s="502"/>
      <c r="V128" s="502"/>
      <c r="W128" s="511">
        <v>0</v>
      </c>
      <c r="X128" s="502">
        <v>2</v>
      </c>
      <c r="Y128" s="502">
        <v>0</v>
      </c>
      <c r="Z128" s="502">
        <v>0</v>
      </c>
      <c r="AA128" s="502">
        <v>0</v>
      </c>
      <c r="AB128" s="502">
        <v>0</v>
      </c>
      <c r="AC128" s="502">
        <v>0</v>
      </c>
      <c r="AD128" s="502">
        <v>0</v>
      </c>
      <c r="AE128" s="502">
        <v>0</v>
      </c>
      <c r="AF128" s="502">
        <v>0</v>
      </c>
      <c r="AG128" s="502">
        <v>0</v>
      </c>
      <c r="AH128" s="502">
        <v>0</v>
      </c>
      <c r="AI128" s="502">
        <v>0</v>
      </c>
      <c r="AJ128" s="502">
        <v>0</v>
      </c>
      <c r="AK128" s="502"/>
      <c r="AL128" s="502"/>
      <c r="AM128" s="502"/>
      <c r="AN128" s="502"/>
      <c r="AO128" s="511">
        <v>0</v>
      </c>
      <c r="AP128" s="511">
        <v>0</v>
      </c>
      <c r="AQ128" s="502">
        <v>2</v>
      </c>
      <c r="AR128" s="502">
        <v>0</v>
      </c>
      <c r="AS128" s="502">
        <v>0</v>
      </c>
      <c r="AT128" s="502">
        <v>0</v>
      </c>
      <c r="AU128" s="502">
        <v>0</v>
      </c>
      <c r="AV128" s="502">
        <v>0</v>
      </c>
      <c r="AW128" s="502">
        <v>0</v>
      </c>
      <c r="AX128" s="502">
        <v>0</v>
      </c>
      <c r="AY128" s="502">
        <v>0</v>
      </c>
      <c r="AZ128" s="502">
        <v>0</v>
      </c>
      <c r="BA128" s="503">
        <f t="shared" si="3"/>
        <v>2</v>
      </c>
      <c r="BB128" s="503">
        <f t="shared" si="4"/>
        <v>2</v>
      </c>
      <c r="BC128" s="503">
        <f t="shared" si="5"/>
        <v>0</v>
      </c>
      <c r="BD128" s="507"/>
      <c r="BG128" s="477"/>
    </row>
    <row r="129" spans="2:59" s="475" customFormat="1" ht="25.5" x14ac:dyDescent="0.2">
      <c r="H129" s="560" t="s">
        <v>627</v>
      </c>
      <c r="I129" s="561">
        <v>43448.028680555559</v>
      </c>
      <c r="J129" s="520" t="s">
        <v>2</v>
      </c>
      <c r="K129" s="509">
        <v>1</v>
      </c>
      <c r="L129" s="512"/>
      <c r="M129" s="477"/>
      <c r="N129" s="510" t="s">
        <v>29</v>
      </c>
      <c r="O129" s="510">
        <v>552</v>
      </c>
      <c r="P129" s="510" t="s">
        <v>661</v>
      </c>
      <c r="Q129" s="503">
        <v>0</v>
      </c>
      <c r="R129" s="503">
        <v>0</v>
      </c>
      <c r="S129" s="503">
        <v>0</v>
      </c>
      <c r="T129" s="503">
        <v>0</v>
      </c>
      <c r="U129" s="503">
        <v>0</v>
      </c>
      <c r="V129" s="503">
        <v>0</v>
      </c>
      <c r="W129" s="511">
        <v>0</v>
      </c>
      <c r="X129" s="502">
        <v>2</v>
      </c>
      <c r="Y129" s="502">
        <v>0</v>
      </c>
      <c r="Z129" s="502">
        <v>0</v>
      </c>
      <c r="AA129" s="502">
        <v>0</v>
      </c>
      <c r="AB129" s="502">
        <v>0</v>
      </c>
      <c r="AC129" s="503">
        <v>0</v>
      </c>
      <c r="AD129" s="503">
        <v>0</v>
      </c>
      <c r="AE129" s="503">
        <v>0</v>
      </c>
      <c r="AF129" s="503">
        <v>0</v>
      </c>
      <c r="AG129" s="503">
        <v>0</v>
      </c>
      <c r="AH129" s="503">
        <v>0</v>
      </c>
      <c r="AI129" s="503">
        <v>0</v>
      </c>
      <c r="AJ129" s="503">
        <v>0</v>
      </c>
      <c r="AK129" s="503">
        <v>0</v>
      </c>
      <c r="AL129" s="503">
        <v>0</v>
      </c>
      <c r="AM129" s="503">
        <v>0</v>
      </c>
      <c r="AN129" s="503">
        <v>0</v>
      </c>
      <c r="AO129" s="511">
        <v>0</v>
      </c>
      <c r="AP129" s="511">
        <v>0</v>
      </c>
      <c r="AQ129" s="502">
        <v>2</v>
      </c>
      <c r="AR129" s="502">
        <v>0</v>
      </c>
      <c r="AS129" s="502">
        <v>0</v>
      </c>
      <c r="AT129" s="502">
        <v>0</v>
      </c>
      <c r="AU129" s="502">
        <v>0</v>
      </c>
      <c r="AV129" s="502">
        <v>0</v>
      </c>
      <c r="AW129" s="502">
        <v>0</v>
      </c>
      <c r="AX129" s="502">
        <v>0</v>
      </c>
      <c r="AY129" s="502">
        <v>0</v>
      </c>
      <c r="AZ129" s="502">
        <v>0</v>
      </c>
      <c r="BA129" s="503">
        <f t="shared" si="3"/>
        <v>2</v>
      </c>
      <c r="BB129" s="503">
        <f t="shared" si="4"/>
        <v>2</v>
      </c>
      <c r="BC129" s="503">
        <f t="shared" si="5"/>
        <v>0</v>
      </c>
      <c r="BD129" s="507"/>
      <c r="BG129" s="477"/>
    </row>
    <row r="130" spans="2:59" s="475" customFormat="1" x14ac:dyDescent="0.2">
      <c r="B130" s="543"/>
      <c r="C130" s="547"/>
      <c r="D130" s="545"/>
      <c r="E130" s="546"/>
      <c r="F130" s="545"/>
      <c r="H130" s="560"/>
      <c r="I130" s="561">
        <v>43448.694421296299</v>
      </c>
      <c r="J130" s="520" t="s">
        <v>2</v>
      </c>
      <c r="K130" s="509">
        <v>1</v>
      </c>
      <c r="L130" s="512"/>
      <c r="M130" s="477"/>
      <c r="N130" s="509" t="s">
        <v>7</v>
      </c>
      <c r="O130" s="509">
        <v>252</v>
      </c>
      <c r="P130" s="501" t="s">
        <v>147</v>
      </c>
      <c r="Q130" s="502">
        <v>0</v>
      </c>
      <c r="R130" s="502"/>
      <c r="S130" s="502"/>
      <c r="T130" s="502">
        <v>1</v>
      </c>
      <c r="U130" s="502"/>
      <c r="V130" s="502"/>
      <c r="W130" s="511">
        <v>0</v>
      </c>
      <c r="X130" s="502">
        <v>0</v>
      </c>
      <c r="Y130" s="502">
        <v>1</v>
      </c>
      <c r="Z130" s="502">
        <v>0</v>
      </c>
      <c r="AA130" s="502">
        <v>0</v>
      </c>
      <c r="AB130" s="502">
        <v>0</v>
      </c>
      <c r="AC130" s="502">
        <v>0</v>
      </c>
      <c r="AD130" s="502">
        <v>0</v>
      </c>
      <c r="AE130" s="502">
        <v>0</v>
      </c>
      <c r="AF130" s="502">
        <v>0</v>
      </c>
      <c r="AG130" s="502">
        <v>0</v>
      </c>
      <c r="AH130" s="502">
        <v>0</v>
      </c>
      <c r="AI130" s="502">
        <v>1</v>
      </c>
      <c r="AJ130" s="502">
        <v>0</v>
      </c>
      <c r="AK130" s="502"/>
      <c r="AL130" s="502"/>
      <c r="AM130" s="502"/>
      <c r="AN130" s="502"/>
      <c r="AO130" s="511">
        <v>0</v>
      </c>
      <c r="AP130" s="511">
        <v>0</v>
      </c>
      <c r="AQ130" s="502">
        <v>0</v>
      </c>
      <c r="AR130" s="502">
        <v>0</v>
      </c>
      <c r="AS130" s="502">
        <v>0</v>
      </c>
      <c r="AT130" s="502">
        <v>1</v>
      </c>
      <c r="AU130" s="502">
        <v>0</v>
      </c>
      <c r="AV130" s="502">
        <v>0</v>
      </c>
      <c r="AW130" s="502">
        <v>0</v>
      </c>
      <c r="AX130" s="502">
        <v>0</v>
      </c>
      <c r="AY130" s="502">
        <v>0</v>
      </c>
      <c r="AZ130" s="502">
        <v>0</v>
      </c>
      <c r="BA130" s="503">
        <f t="shared" si="3"/>
        <v>2</v>
      </c>
      <c r="BB130" s="503">
        <f t="shared" si="4"/>
        <v>1</v>
      </c>
      <c r="BC130" s="503">
        <f t="shared" si="5"/>
        <v>1</v>
      </c>
      <c r="BD130" s="507"/>
      <c r="BG130" s="477"/>
    </row>
    <row r="131" spans="2:59" s="475" customFormat="1" x14ac:dyDescent="0.2">
      <c r="B131" s="543"/>
      <c r="C131" s="544"/>
      <c r="D131" s="545"/>
      <c r="E131" s="546"/>
      <c r="F131" s="545"/>
      <c r="H131" s="560"/>
      <c r="I131" s="561">
        <v>43448.880289351851</v>
      </c>
      <c r="J131" s="520" t="s">
        <v>2</v>
      </c>
      <c r="K131" s="509">
        <v>1</v>
      </c>
      <c r="L131" s="512"/>
      <c r="M131" s="477"/>
      <c r="N131" s="509" t="s">
        <v>182</v>
      </c>
      <c r="O131" s="509">
        <v>266</v>
      </c>
      <c r="P131" s="501" t="s">
        <v>175</v>
      </c>
      <c r="Q131" s="502">
        <v>0</v>
      </c>
      <c r="R131" s="502"/>
      <c r="S131" s="502"/>
      <c r="T131" s="502">
        <v>1</v>
      </c>
      <c r="U131" s="502"/>
      <c r="V131" s="502"/>
      <c r="W131" s="511">
        <v>0</v>
      </c>
      <c r="X131" s="502">
        <v>0</v>
      </c>
      <c r="Y131" s="502">
        <v>1</v>
      </c>
      <c r="Z131" s="502">
        <v>0</v>
      </c>
      <c r="AA131" s="502">
        <v>0</v>
      </c>
      <c r="AB131" s="502">
        <v>0</v>
      </c>
      <c r="AC131" s="502">
        <v>0</v>
      </c>
      <c r="AD131" s="502">
        <v>0</v>
      </c>
      <c r="AE131" s="502">
        <v>0</v>
      </c>
      <c r="AF131" s="502">
        <v>0</v>
      </c>
      <c r="AG131" s="502">
        <v>0</v>
      </c>
      <c r="AH131" s="502">
        <v>0</v>
      </c>
      <c r="AI131" s="502">
        <v>0</v>
      </c>
      <c r="AJ131" s="502">
        <v>1</v>
      </c>
      <c r="AK131" s="502"/>
      <c r="AL131" s="502"/>
      <c r="AM131" s="502"/>
      <c r="AN131" s="502"/>
      <c r="AO131" s="511">
        <v>0</v>
      </c>
      <c r="AP131" s="511">
        <v>0</v>
      </c>
      <c r="AQ131" s="502">
        <v>0</v>
      </c>
      <c r="AR131" s="502">
        <v>0</v>
      </c>
      <c r="AS131" s="502">
        <v>0</v>
      </c>
      <c r="AT131" s="502">
        <v>1</v>
      </c>
      <c r="AU131" s="502">
        <v>0</v>
      </c>
      <c r="AV131" s="502">
        <v>0</v>
      </c>
      <c r="AW131" s="502">
        <v>0</v>
      </c>
      <c r="AX131" s="502">
        <v>0</v>
      </c>
      <c r="AY131" s="502">
        <v>0</v>
      </c>
      <c r="AZ131" s="502">
        <v>0</v>
      </c>
      <c r="BA131" s="503">
        <f t="shared" si="3"/>
        <v>2</v>
      </c>
      <c r="BB131" s="503">
        <f t="shared" si="4"/>
        <v>0</v>
      </c>
      <c r="BC131" s="503">
        <f t="shared" si="5"/>
        <v>2</v>
      </c>
      <c r="BD131" s="507"/>
      <c r="BG131" s="477"/>
    </row>
    <row r="132" spans="2:59" s="475" customFormat="1" x14ac:dyDescent="0.2">
      <c r="B132" s="543"/>
      <c r="C132" s="544"/>
      <c r="D132" s="545"/>
      <c r="E132" s="546"/>
      <c r="F132" s="545"/>
      <c r="H132" s="560"/>
      <c r="I132" s="561">
        <v>43449.676585648151</v>
      </c>
      <c r="J132" s="520" t="s">
        <v>2</v>
      </c>
      <c r="K132" s="509">
        <v>1</v>
      </c>
      <c r="L132" s="512"/>
      <c r="M132" s="477"/>
      <c r="N132" s="509" t="s">
        <v>65</v>
      </c>
      <c r="O132" s="509">
        <v>509</v>
      </c>
      <c r="P132" s="501" t="s">
        <v>446</v>
      </c>
      <c r="Q132" s="502">
        <v>0</v>
      </c>
      <c r="R132" s="502"/>
      <c r="S132" s="502"/>
      <c r="T132" s="502">
        <v>0</v>
      </c>
      <c r="U132" s="502">
        <v>1</v>
      </c>
      <c r="V132" s="502"/>
      <c r="W132" s="511">
        <v>0</v>
      </c>
      <c r="X132" s="502">
        <v>0</v>
      </c>
      <c r="Y132" s="502">
        <v>1</v>
      </c>
      <c r="Z132" s="502">
        <v>0</v>
      </c>
      <c r="AA132" s="502">
        <v>0</v>
      </c>
      <c r="AB132" s="502">
        <v>0</v>
      </c>
      <c r="AC132" s="502">
        <v>0</v>
      </c>
      <c r="AD132" s="502">
        <v>0</v>
      </c>
      <c r="AE132" s="502">
        <v>0</v>
      </c>
      <c r="AF132" s="502">
        <v>0</v>
      </c>
      <c r="AG132" s="502">
        <v>0</v>
      </c>
      <c r="AH132" s="502">
        <v>0</v>
      </c>
      <c r="AI132" s="502">
        <v>0</v>
      </c>
      <c r="AJ132" s="502">
        <v>0</v>
      </c>
      <c r="AK132" s="502">
        <v>0</v>
      </c>
      <c r="AL132" s="502">
        <v>1</v>
      </c>
      <c r="AM132" s="502"/>
      <c r="AN132" s="502"/>
      <c r="AO132" s="511">
        <v>0</v>
      </c>
      <c r="AP132" s="511">
        <v>0</v>
      </c>
      <c r="AQ132" s="502">
        <v>0</v>
      </c>
      <c r="AR132" s="502">
        <v>0</v>
      </c>
      <c r="AS132" s="502">
        <v>0</v>
      </c>
      <c r="AT132" s="502">
        <v>1</v>
      </c>
      <c r="AU132" s="502">
        <v>0</v>
      </c>
      <c r="AV132" s="502">
        <v>0</v>
      </c>
      <c r="AW132" s="502">
        <v>0</v>
      </c>
      <c r="AX132" s="502">
        <v>0</v>
      </c>
      <c r="AY132" s="502">
        <v>0</v>
      </c>
      <c r="AZ132" s="502">
        <v>0</v>
      </c>
      <c r="BA132" s="503">
        <f t="shared" si="3"/>
        <v>2</v>
      </c>
      <c r="BB132" s="503">
        <f t="shared" si="4"/>
        <v>0</v>
      </c>
      <c r="BC132" s="503">
        <f t="shared" si="5"/>
        <v>2</v>
      </c>
      <c r="BD132" s="507"/>
      <c r="BG132" s="477"/>
    </row>
    <row r="133" spans="2:59" s="475" customFormat="1" x14ac:dyDescent="0.2">
      <c r="B133" s="543"/>
      <c r="C133" s="544"/>
      <c r="D133" s="545"/>
      <c r="E133" s="546"/>
      <c r="F133" s="545"/>
      <c r="H133" s="560" t="s">
        <v>707</v>
      </c>
      <c r="I133" s="561">
        <v>43438.825428240743</v>
      </c>
      <c r="J133" s="520" t="s">
        <v>2</v>
      </c>
      <c r="K133" s="509">
        <v>1</v>
      </c>
      <c r="L133" s="512"/>
      <c r="M133" s="477"/>
      <c r="N133" s="509" t="s">
        <v>12</v>
      </c>
      <c r="O133" s="509">
        <v>445</v>
      </c>
      <c r="P133" s="501" t="s">
        <v>258</v>
      </c>
      <c r="Q133" s="502">
        <v>0</v>
      </c>
      <c r="R133" s="502"/>
      <c r="S133" s="502"/>
      <c r="T133" s="502">
        <v>0</v>
      </c>
      <c r="U133" s="502"/>
      <c r="V133" s="502"/>
      <c r="W133" s="511">
        <v>0</v>
      </c>
      <c r="X133" s="502">
        <v>0</v>
      </c>
      <c r="Y133" s="502">
        <v>2</v>
      </c>
      <c r="Z133" s="502">
        <v>0</v>
      </c>
      <c r="AA133" s="502">
        <v>0</v>
      </c>
      <c r="AB133" s="502">
        <v>0</v>
      </c>
      <c r="AC133" s="502">
        <v>0</v>
      </c>
      <c r="AD133" s="502">
        <v>0</v>
      </c>
      <c r="AE133" s="502">
        <v>0</v>
      </c>
      <c r="AF133" s="502">
        <v>0</v>
      </c>
      <c r="AG133" s="502">
        <v>0</v>
      </c>
      <c r="AH133" s="502">
        <v>0</v>
      </c>
      <c r="AI133" s="502">
        <v>0</v>
      </c>
      <c r="AJ133" s="502">
        <v>0</v>
      </c>
      <c r="AK133" s="502"/>
      <c r="AL133" s="502"/>
      <c r="AM133" s="502"/>
      <c r="AN133" s="502"/>
      <c r="AO133" s="511">
        <v>0</v>
      </c>
      <c r="AP133" s="511">
        <v>0</v>
      </c>
      <c r="AQ133" s="502">
        <v>0</v>
      </c>
      <c r="AR133" s="502">
        <v>0</v>
      </c>
      <c r="AS133" s="502">
        <v>2</v>
      </c>
      <c r="AT133" s="502">
        <v>0</v>
      </c>
      <c r="AU133" s="502">
        <v>0</v>
      </c>
      <c r="AV133" s="502">
        <v>0</v>
      </c>
      <c r="AW133" s="502">
        <v>0</v>
      </c>
      <c r="AX133" s="502">
        <v>0</v>
      </c>
      <c r="AY133" s="502">
        <v>0</v>
      </c>
      <c r="AZ133" s="502">
        <v>0</v>
      </c>
      <c r="BA133" s="503">
        <f t="shared" si="3"/>
        <v>2</v>
      </c>
      <c r="BB133" s="503">
        <f t="shared" si="4"/>
        <v>2</v>
      </c>
      <c r="BC133" s="503">
        <f t="shared" si="5"/>
        <v>0</v>
      </c>
      <c r="BD133" s="507"/>
      <c r="BG133" s="477"/>
    </row>
    <row r="134" spans="2:59" s="475" customFormat="1" x14ac:dyDescent="0.2">
      <c r="B134" s="543"/>
      <c r="C134" s="544"/>
      <c r="D134" s="545"/>
      <c r="E134" s="546"/>
      <c r="F134" s="545"/>
      <c r="H134" s="562" t="s">
        <v>638</v>
      </c>
      <c r="I134" s="561">
        <v>43444.880949074075</v>
      </c>
      <c r="J134" s="520" t="s">
        <v>2</v>
      </c>
      <c r="K134" s="509">
        <v>1</v>
      </c>
      <c r="L134" s="512"/>
      <c r="M134" s="477"/>
      <c r="N134" s="499" t="s">
        <v>87</v>
      </c>
      <c r="O134" s="500">
        <v>127</v>
      </c>
      <c r="P134" s="501" t="s">
        <v>88</v>
      </c>
      <c r="Q134" s="502">
        <v>1</v>
      </c>
      <c r="R134" s="502"/>
      <c r="S134" s="502"/>
      <c r="T134" s="502">
        <v>0</v>
      </c>
      <c r="U134" s="502"/>
      <c r="V134" s="502"/>
      <c r="W134" s="502">
        <v>0</v>
      </c>
      <c r="X134" s="502">
        <v>0</v>
      </c>
      <c r="Y134" s="502">
        <v>0</v>
      </c>
      <c r="Z134" s="502">
        <v>0</v>
      </c>
      <c r="AA134" s="502">
        <v>1</v>
      </c>
      <c r="AB134" s="502">
        <v>0</v>
      </c>
      <c r="AC134" s="502">
        <v>0</v>
      </c>
      <c r="AD134" s="502">
        <v>1</v>
      </c>
      <c r="AE134" s="502">
        <v>0</v>
      </c>
      <c r="AF134" s="502">
        <v>0</v>
      </c>
      <c r="AG134" s="502">
        <v>0</v>
      </c>
      <c r="AH134" s="502">
        <v>0</v>
      </c>
      <c r="AI134" s="502">
        <v>0</v>
      </c>
      <c r="AJ134" s="502">
        <v>0</v>
      </c>
      <c r="AK134" s="502"/>
      <c r="AL134" s="502"/>
      <c r="AM134" s="502"/>
      <c r="AN134" s="502"/>
      <c r="AO134" s="502">
        <v>0</v>
      </c>
      <c r="AP134" s="502">
        <v>0</v>
      </c>
      <c r="AQ134" s="502">
        <v>0</v>
      </c>
      <c r="AR134" s="502">
        <v>0</v>
      </c>
      <c r="AS134" s="502">
        <v>0</v>
      </c>
      <c r="AT134" s="502">
        <v>0</v>
      </c>
      <c r="AU134" s="502">
        <v>0</v>
      </c>
      <c r="AV134" s="502">
        <v>0</v>
      </c>
      <c r="AW134" s="502">
        <v>0</v>
      </c>
      <c r="AX134" s="502">
        <v>1</v>
      </c>
      <c r="AY134" s="502">
        <v>0</v>
      </c>
      <c r="AZ134" s="502">
        <v>0</v>
      </c>
      <c r="BA134" s="503">
        <f t="shared" si="3"/>
        <v>2</v>
      </c>
      <c r="BB134" s="503">
        <f t="shared" si="4"/>
        <v>0</v>
      </c>
      <c r="BC134" s="503">
        <f t="shared" si="5"/>
        <v>2</v>
      </c>
      <c r="BD134" s="507"/>
      <c r="BG134" s="477"/>
    </row>
    <row r="135" spans="2:59" s="475" customFormat="1" x14ac:dyDescent="0.2">
      <c r="B135" s="543"/>
      <c r="C135" s="544"/>
      <c r="D135" s="545"/>
      <c r="E135" s="546"/>
      <c r="F135" s="545"/>
      <c r="H135" s="562"/>
      <c r="I135" s="561">
        <v>43446.91814814815</v>
      </c>
      <c r="J135" s="520" t="s">
        <v>2</v>
      </c>
      <c r="K135" s="509">
        <v>1</v>
      </c>
      <c r="L135" s="512"/>
      <c r="M135" s="477"/>
      <c r="N135" s="509" t="s">
        <v>19</v>
      </c>
      <c r="O135" s="500">
        <v>289</v>
      </c>
      <c r="P135" s="514" t="s">
        <v>162</v>
      </c>
      <c r="Q135" s="502">
        <v>0</v>
      </c>
      <c r="R135" s="502"/>
      <c r="S135" s="502"/>
      <c r="T135" s="502">
        <v>1</v>
      </c>
      <c r="U135" s="502"/>
      <c r="V135" s="502"/>
      <c r="W135" s="511">
        <v>0</v>
      </c>
      <c r="X135" s="502">
        <v>0</v>
      </c>
      <c r="Y135" s="502">
        <v>0</v>
      </c>
      <c r="Z135" s="502">
        <v>1</v>
      </c>
      <c r="AA135" s="502">
        <v>0</v>
      </c>
      <c r="AB135" s="502">
        <v>0</v>
      </c>
      <c r="AC135" s="502">
        <v>0</v>
      </c>
      <c r="AD135" s="502">
        <v>0</v>
      </c>
      <c r="AE135" s="502">
        <v>0</v>
      </c>
      <c r="AF135" s="502">
        <v>0</v>
      </c>
      <c r="AG135" s="502">
        <v>0</v>
      </c>
      <c r="AH135" s="502">
        <v>0</v>
      </c>
      <c r="AI135" s="502">
        <v>0</v>
      </c>
      <c r="AJ135" s="502">
        <v>1</v>
      </c>
      <c r="AK135" s="502"/>
      <c r="AL135" s="502"/>
      <c r="AM135" s="502"/>
      <c r="AN135" s="502"/>
      <c r="AO135" s="511">
        <v>0</v>
      </c>
      <c r="AP135" s="511">
        <v>0</v>
      </c>
      <c r="AQ135" s="502">
        <v>0</v>
      </c>
      <c r="AR135" s="502">
        <v>0</v>
      </c>
      <c r="AS135" s="502">
        <v>0</v>
      </c>
      <c r="AT135" s="502">
        <v>0</v>
      </c>
      <c r="AU135" s="502">
        <v>0</v>
      </c>
      <c r="AV135" s="502">
        <v>1</v>
      </c>
      <c r="AW135" s="502">
        <v>0</v>
      </c>
      <c r="AX135" s="502">
        <v>0</v>
      </c>
      <c r="AY135" s="502">
        <v>0</v>
      </c>
      <c r="AZ135" s="502">
        <v>0</v>
      </c>
      <c r="BA135" s="503">
        <f t="shared" si="3"/>
        <v>2</v>
      </c>
      <c r="BB135" s="503">
        <f t="shared" si="4"/>
        <v>0</v>
      </c>
      <c r="BC135" s="503">
        <f t="shared" si="5"/>
        <v>2</v>
      </c>
      <c r="BD135" s="507"/>
      <c r="BG135" s="477"/>
    </row>
    <row r="136" spans="2:59" s="475" customFormat="1" x14ac:dyDescent="0.2">
      <c r="B136" s="543"/>
      <c r="C136" s="544"/>
      <c r="D136" s="545"/>
      <c r="E136" s="546"/>
      <c r="F136" s="545"/>
      <c r="H136" s="562"/>
      <c r="I136" s="561">
        <v>43452.680173611108</v>
      </c>
      <c r="J136" s="520" t="s">
        <v>2</v>
      </c>
      <c r="K136" s="509">
        <v>1</v>
      </c>
      <c r="L136" s="512"/>
      <c r="M136" s="477"/>
      <c r="N136" s="499" t="s">
        <v>131</v>
      </c>
      <c r="O136" s="500">
        <v>134</v>
      </c>
      <c r="P136" s="501" t="s">
        <v>132</v>
      </c>
      <c r="Q136" s="502">
        <v>0</v>
      </c>
      <c r="R136" s="502"/>
      <c r="S136" s="502"/>
      <c r="T136" s="502">
        <v>0</v>
      </c>
      <c r="U136" s="502">
        <v>1</v>
      </c>
      <c r="V136" s="502"/>
      <c r="W136" s="511">
        <v>0</v>
      </c>
      <c r="X136" s="502">
        <v>0</v>
      </c>
      <c r="Y136" s="502">
        <v>0</v>
      </c>
      <c r="Z136" s="502">
        <v>0</v>
      </c>
      <c r="AA136" s="502">
        <v>1</v>
      </c>
      <c r="AB136" s="502">
        <v>0</v>
      </c>
      <c r="AC136" s="502">
        <v>0</v>
      </c>
      <c r="AD136" s="502">
        <v>0</v>
      </c>
      <c r="AE136" s="502">
        <v>0</v>
      </c>
      <c r="AF136" s="502">
        <v>0</v>
      </c>
      <c r="AG136" s="502">
        <v>0</v>
      </c>
      <c r="AH136" s="502">
        <v>0</v>
      </c>
      <c r="AI136" s="502">
        <v>0</v>
      </c>
      <c r="AJ136" s="502">
        <v>0</v>
      </c>
      <c r="AK136" s="502">
        <v>0</v>
      </c>
      <c r="AL136" s="502">
        <v>1</v>
      </c>
      <c r="AM136" s="502"/>
      <c r="AN136" s="502"/>
      <c r="AO136" s="511">
        <v>0</v>
      </c>
      <c r="AP136" s="511">
        <v>0</v>
      </c>
      <c r="AQ136" s="502">
        <v>0</v>
      </c>
      <c r="AR136" s="502">
        <v>0</v>
      </c>
      <c r="AS136" s="502">
        <v>0</v>
      </c>
      <c r="AT136" s="502">
        <v>0</v>
      </c>
      <c r="AU136" s="502">
        <v>0</v>
      </c>
      <c r="AV136" s="502">
        <v>0</v>
      </c>
      <c r="AW136" s="502">
        <v>0</v>
      </c>
      <c r="AX136" s="502">
        <v>1</v>
      </c>
      <c r="AY136" s="502">
        <v>0</v>
      </c>
      <c r="AZ136" s="502">
        <v>0</v>
      </c>
      <c r="BA136" s="503">
        <f t="shared" si="3"/>
        <v>2</v>
      </c>
      <c r="BB136" s="503">
        <f t="shared" si="4"/>
        <v>0</v>
      </c>
      <c r="BC136" s="503">
        <f t="shared" si="5"/>
        <v>2</v>
      </c>
      <c r="BD136" s="507"/>
      <c r="BG136" s="477"/>
    </row>
    <row r="137" spans="2:59" s="475" customFormat="1" x14ac:dyDescent="0.2">
      <c r="B137" s="543"/>
      <c r="C137" s="547"/>
      <c r="D137" s="545"/>
      <c r="E137" s="546"/>
      <c r="F137" s="545"/>
      <c r="H137" s="562" t="s">
        <v>454</v>
      </c>
      <c r="I137" s="561">
        <v>43443.043935185182</v>
      </c>
      <c r="J137" s="520" t="s">
        <v>1</v>
      </c>
      <c r="K137" s="509">
        <v>1</v>
      </c>
      <c r="L137" s="512"/>
      <c r="M137" s="477"/>
      <c r="N137" s="499" t="s">
        <v>34</v>
      </c>
      <c r="O137" s="509">
        <v>187</v>
      </c>
      <c r="P137" s="501" t="s">
        <v>123</v>
      </c>
      <c r="Q137" s="502">
        <v>0</v>
      </c>
      <c r="R137" s="502"/>
      <c r="S137" s="502"/>
      <c r="T137" s="502">
        <v>0</v>
      </c>
      <c r="U137" s="502">
        <v>1</v>
      </c>
      <c r="V137" s="502"/>
      <c r="W137" s="511">
        <v>0</v>
      </c>
      <c r="X137" s="502">
        <v>0</v>
      </c>
      <c r="Y137" s="502">
        <v>0</v>
      </c>
      <c r="Z137" s="502">
        <v>0</v>
      </c>
      <c r="AA137" s="502">
        <v>0</v>
      </c>
      <c r="AB137" s="502">
        <v>1</v>
      </c>
      <c r="AC137" s="502">
        <v>0</v>
      </c>
      <c r="AD137" s="502">
        <v>0</v>
      </c>
      <c r="AE137" s="502">
        <v>0</v>
      </c>
      <c r="AF137" s="502">
        <v>0</v>
      </c>
      <c r="AG137" s="502">
        <v>0</v>
      </c>
      <c r="AH137" s="502">
        <v>0</v>
      </c>
      <c r="AI137" s="502">
        <v>0</v>
      </c>
      <c r="AJ137" s="502">
        <v>0</v>
      </c>
      <c r="AK137" s="502">
        <v>0</v>
      </c>
      <c r="AL137" s="502">
        <v>1</v>
      </c>
      <c r="AM137" s="502"/>
      <c r="AN137" s="502"/>
      <c r="AO137" s="511">
        <v>0</v>
      </c>
      <c r="AP137" s="511">
        <v>0</v>
      </c>
      <c r="AQ137" s="502">
        <v>0</v>
      </c>
      <c r="AR137" s="502">
        <v>0</v>
      </c>
      <c r="AS137" s="502">
        <v>0</v>
      </c>
      <c r="AT137" s="502">
        <v>0</v>
      </c>
      <c r="AU137" s="502">
        <v>0</v>
      </c>
      <c r="AV137" s="502">
        <v>0</v>
      </c>
      <c r="AW137" s="502">
        <v>0</v>
      </c>
      <c r="AX137" s="502">
        <v>0</v>
      </c>
      <c r="AY137" s="502">
        <v>0</v>
      </c>
      <c r="AZ137" s="502">
        <v>1</v>
      </c>
      <c r="BA137" s="503">
        <f t="shared" si="3"/>
        <v>2</v>
      </c>
      <c r="BB137" s="503">
        <f t="shared" si="4"/>
        <v>0</v>
      </c>
      <c r="BC137" s="503">
        <f t="shared" si="5"/>
        <v>2</v>
      </c>
      <c r="BD137" s="507"/>
      <c r="BG137" s="477"/>
    </row>
    <row r="138" spans="2:59" s="475" customFormat="1" x14ac:dyDescent="0.2">
      <c r="B138" s="543"/>
      <c r="C138" s="544"/>
      <c r="D138" s="545"/>
      <c r="E138" s="546"/>
      <c r="F138" s="545"/>
      <c r="H138" s="562"/>
      <c r="I138" s="561">
        <v>43443.07508101852</v>
      </c>
      <c r="J138" s="520" t="s">
        <v>1</v>
      </c>
      <c r="K138" s="509">
        <v>1</v>
      </c>
      <c r="L138" s="512"/>
      <c r="M138" s="477"/>
      <c r="N138" s="510" t="s">
        <v>343</v>
      </c>
      <c r="O138" s="510">
        <v>415</v>
      </c>
      <c r="P138" s="510" t="s">
        <v>565</v>
      </c>
      <c r="Q138" s="503">
        <v>0</v>
      </c>
      <c r="R138" s="503">
        <v>0</v>
      </c>
      <c r="S138" s="503">
        <v>0</v>
      </c>
      <c r="T138" s="503">
        <v>0</v>
      </c>
      <c r="U138" s="502">
        <v>1</v>
      </c>
      <c r="V138" s="502"/>
      <c r="W138" s="511">
        <v>0</v>
      </c>
      <c r="X138" s="502">
        <v>0</v>
      </c>
      <c r="Y138" s="502">
        <v>0</v>
      </c>
      <c r="Z138" s="502">
        <v>1</v>
      </c>
      <c r="AA138" s="502">
        <v>0</v>
      </c>
      <c r="AB138" s="502">
        <v>0</v>
      </c>
      <c r="AC138" s="502">
        <v>0</v>
      </c>
      <c r="AD138" s="502">
        <v>0</v>
      </c>
      <c r="AE138" s="502">
        <v>0</v>
      </c>
      <c r="AF138" s="502">
        <v>0</v>
      </c>
      <c r="AG138" s="502">
        <v>0</v>
      </c>
      <c r="AH138" s="502">
        <v>0</v>
      </c>
      <c r="AI138" s="502">
        <v>0</v>
      </c>
      <c r="AJ138" s="502">
        <v>0</v>
      </c>
      <c r="AK138" s="502">
        <v>0</v>
      </c>
      <c r="AL138" s="502">
        <v>1</v>
      </c>
      <c r="AM138" s="502"/>
      <c r="AN138" s="502"/>
      <c r="AO138" s="511">
        <v>0</v>
      </c>
      <c r="AP138" s="511">
        <v>0</v>
      </c>
      <c r="AQ138" s="502">
        <v>0</v>
      </c>
      <c r="AR138" s="502">
        <v>0</v>
      </c>
      <c r="AS138" s="502">
        <v>0</v>
      </c>
      <c r="AT138" s="502">
        <v>0</v>
      </c>
      <c r="AU138" s="502">
        <v>0</v>
      </c>
      <c r="AV138" s="502">
        <v>1</v>
      </c>
      <c r="AW138" s="502">
        <v>0</v>
      </c>
      <c r="AX138" s="502">
        <v>0</v>
      </c>
      <c r="AY138" s="502">
        <v>0</v>
      </c>
      <c r="AZ138" s="502">
        <v>0</v>
      </c>
      <c r="BA138" s="503">
        <f t="shared" si="3"/>
        <v>2</v>
      </c>
      <c r="BB138" s="503">
        <f t="shared" si="4"/>
        <v>0</v>
      </c>
      <c r="BC138" s="503">
        <f t="shared" si="5"/>
        <v>2</v>
      </c>
      <c r="BD138" s="507"/>
      <c r="BG138" s="477"/>
    </row>
    <row r="139" spans="2:59" s="475" customFormat="1" x14ac:dyDescent="0.2">
      <c r="B139" s="543"/>
      <c r="C139" s="544"/>
      <c r="D139" s="545"/>
      <c r="E139" s="546"/>
      <c r="F139" s="545"/>
      <c r="H139" s="562" t="s">
        <v>743</v>
      </c>
      <c r="I139" s="561">
        <v>43444.936701388891</v>
      </c>
      <c r="J139" s="520" t="s">
        <v>1</v>
      </c>
      <c r="K139" s="509">
        <v>1</v>
      </c>
      <c r="L139" s="512"/>
      <c r="M139" s="477"/>
      <c r="N139" s="499" t="s">
        <v>7</v>
      </c>
      <c r="O139" s="500">
        <v>166</v>
      </c>
      <c r="P139" s="501" t="s">
        <v>23</v>
      </c>
      <c r="Q139" s="502">
        <v>0</v>
      </c>
      <c r="R139" s="502"/>
      <c r="S139" s="502"/>
      <c r="T139" s="502">
        <v>0</v>
      </c>
      <c r="U139" s="502"/>
      <c r="V139" s="502"/>
      <c r="W139" s="511">
        <v>0</v>
      </c>
      <c r="X139" s="502">
        <v>0</v>
      </c>
      <c r="Y139" s="502">
        <v>0</v>
      </c>
      <c r="Z139" s="502">
        <v>1</v>
      </c>
      <c r="AA139" s="502">
        <v>1</v>
      </c>
      <c r="AB139" s="502">
        <v>0</v>
      </c>
      <c r="AC139" s="502">
        <v>0</v>
      </c>
      <c r="AD139" s="502">
        <v>0</v>
      </c>
      <c r="AE139" s="502">
        <v>0</v>
      </c>
      <c r="AF139" s="502">
        <v>0</v>
      </c>
      <c r="AG139" s="502">
        <v>0</v>
      </c>
      <c r="AH139" s="502">
        <v>0</v>
      </c>
      <c r="AI139" s="502">
        <v>0</v>
      </c>
      <c r="AJ139" s="502">
        <v>0</v>
      </c>
      <c r="AK139" s="502"/>
      <c r="AL139" s="502"/>
      <c r="AM139" s="502"/>
      <c r="AN139" s="502"/>
      <c r="AO139" s="511">
        <v>0</v>
      </c>
      <c r="AP139" s="511">
        <v>0</v>
      </c>
      <c r="AQ139" s="502">
        <v>0</v>
      </c>
      <c r="AR139" s="502">
        <v>0</v>
      </c>
      <c r="AS139" s="502">
        <v>0</v>
      </c>
      <c r="AT139" s="502">
        <v>0</v>
      </c>
      <c r="AU139" s="502">
        <v>0</v>
      </c>
      <c r="AV139" s="502">
        <v>1</v>
      </c>
      <c r="AW139" s="502">
        <v>1</v>
      </c>
      <c r="AX139" s="502">
        <v>0</v>
      </c>
      <c r="AY139" s="502">
        <v>0</v>
      </c>
      <c r="AZ139" s="502">
        <v>0</v>
      </c>
      <c r="BA139" s="503">
        <f t="shared" si="3"/>
        <v>2</v>
      </c>
      <c r="BB139" s="503">
        <f t="shared" si="4"/>
        <v>1</v>
      </c>
      <c r="BC139" s="503">
        <f t="shared" si="5"/>
        <v>1</v>
      </c>
      <c r="BD139" s="507"/>
      <c r="BG139" s="477"/>
    </row>
    <row r="140" spans="2:59" s="475" customFormat="1" x14ac:dyDescent="0.2">
      <c r="B140" s="543"/>
      <c r="C140" s="547"/>
      <c r="D140" s="545"/>
      <c r="E140" s="546"/>
      <c r="F140" s="545"/>
      <c r="H140" s="562"/>
      <c r="I140" s="561">
        <v>43451.785428240742</v>
      </c>
      <c r="J140" s="520" t="s">
        <v>1</v>
      </c>
      <c r="K140" s="509">
        <v>1</v>
      </c>
      <c r="L140" s="512"/>
      <c r="M140" s="477"/>
      <c r="N140" s="510" t="s">
        <v>343</v>
      </c>
      <c r="O140" s="510">
        <v>397</v>
      </c>
      <c r="P140" s="510" t="s">
        <v>573</v>
      </c>
      <c r="Q140" s="503">
        <v>0</v>
      </c>
      <c r="R140" s="503">
        <v>0</v>
      </c>
      <c r="S140" s="503">
        <v>0</v>
      </c>
      <c r="T140" s="503">
        <v>0</v>
      </c>
      <c r="U140" s="502"/>
      <c r="V140" s="502"/>
      <c r="W140" s="511">
        <v>0</v>
      </c>
      <c r="X140" s="502">
        <v>0</v>
      </c>
      <c r="Y140" s="502">
        <v>0</v>
      </c>
      <c r="Z140" s="502">
        <v>2</v>
      </c>
      <c r="AA140" s="502">
        <v>0</v>
      </c>
      <c r="AB140" s="502">
        <v>0</v>
      </c>
      <c r="AC140" s="502">
        <v>0</v>
      </c>
      <c r="AD140" s="502">
        <v>0</v>
      </c>
      <c r="AE140" s="502">
        <v>0</v>
      </c>
      <c r="AF140" s="502">
        <v>0</v>
      </c>
      <c r="AG140" s="502">
        <v>0</v>
      </c>
      <c r="AH140" s="502">
        <v>0</v>
      </c>
      <c r="AI140" s="502">
        <v>0</v>
      </c>
      <c r="AJ140" s="502">
        <v>0</v>
      </c>
      <c r="AK140" s="502"/>
      <c r="AL140" s="502"/>
      <c r="AM140" s="502"/>
      <c r="AN140" s="502"/>
      <c r="AO140" s="511">
        <v>0</v>
      </c>
      <c r="AP140" s="511">
        <v>0</v>
      </c>
      <c r="AQ140" s="502">
        <v>0</v>
      </c>
      <c r="AR140" s="502">
        <v>0</v>
      </c>
      <c r="AS140" s="502">
        <v>0</v>
      </c>
      <c r="AT140" s="502">
        <v>0</v>
      </c>
      <c r="AU140" s="502">
        <v>2</v>
      </c>
      <c r="AV140" s="502">
        <v>0</v>
      </c>
      <c r="AW140" s="502">
        <v>0</v>
      </c>
      <c r="AX140" s="502">
        <v>0</v>
      </c>
      <c r="AY140" s="502">
        <v>0</v>
      </c>
      <c r="AZ140" s="502">
        <v>0</v>
      </c>
      <c r="BA140" s="503">
        <f t="shared" si="3"/>
        <v>2</v>
      </c>
      <c r="BB140" s="503">
        <f t="shared" si="4"/>
        <v>2</v>
      </c>
      <c r="BC140" s="503">
        <f t="shared" si="5"/>
        <v>0</v>
      </c>
      <c r="BD140" s="507"/>
      <c r="BG140" s="477"/>
    </row>
    <row r="141" spans="2:59" s="475" customFormat="1" x14ac:dyDescent="0.2">
      <c r="B141" s="543"/>
      <c r="C141" s="544"/>
      <c r="D141" s="545"/>
      <c r="E141" s="546"/>
      <c r="F141" s="545"/>
      <c r="H141" s="562"/>
      <c r="I141" s="561">
        <v>43458.836423611108</v>
      </c>
      <c r="J141" s="520" t="s">
        <v>1</v>
      </c>
      <c r="K141" s="509">
        <v>1</v>
      </c>
      <c r="L141" s="512"/>
      <c r="M141" s="477"/>
      <c r="N141" s="510" t="s">
        <v>34</v>
      </c>
      <c r="O141" s="510">
        <v>555</v>
      </c>
      <c r="P141" s="510" t="s">
        <v>664</v>
      </c>
      <c r="Q141" s="503">
        <v>0</v>
      </c>
      <c r="R141" s="503">
        <v>0</v>
      </c>
      <c r="S141" s="503">
        <v>0</v>
      </c>
      <c r="T141" s="503">
        <v>0</v>
      </c>
      <c r="U141" s="503">
        <v>0</v>
      </c>
      <c r="V141" s="503">
        <v>0</v>
      </c>
      <c r="W141" s="511">
        <v>0</v>
      </c>
      <c r="X141" s="502">
        <v>0</v>
      </c>
      <c r="Y141" s="502">
        <v>0</v>
      </c>
      <c r="Z141" s="502">
        <v>2</v>
      </c>
      <c r="AA141" s="502">
        <v>0</v>
      </c>
      <c r="AB141" s="502">
        <v>0</v>
      </c>
      <c r="AC141" s="503">
        <v>0</v>
      </c>
      <c r="AD141" s="503">
        <v>0</v>
      </c>
      <c r="AE141" s="503">
        <v>0</v>
      </c>
      <c r="AF141" s="503">
        <v>0</v>
      </c>
      <c r="AG141" s="503">
        <v>0</v>
      </c>
      <c r="AH141" s="503">
        <v>0</v>
      </c>
      <c r="AI141" s="503">
        <v>0</v>
      </c>
      <c r="AJ141" s="503">
        <v>0</v>
      </c>
      <c r="AK141" s="503">
        <v>0</v>
      </c>
      <c r="AL141" s="503">
        <v>0</v>
      </c>
      <c r="AM141" s="503">
        <v>0</v>
      </c>
      <c r="AN141" s="503">
        <v>0</v>
      </c>
      <c r="AO141" s="511">
        <v>0</v>
      </c>
      <c r="AP141" s="511">
        <v>0</v>
      </c>
      <c r="AQ141" s="502">
        <v>0</v>
      </c>
      <c r="AR141" s="502">
        <v>0</v>
      </c>
      <c r="AS141" s="502">
        <v>0</v>
      </c>
      <c r="AT141" s="502">
        <v>0</v>
      </c>
      <c r="AU141" s="502">
        <v>0</v>
      </c>
      <c r="AV141" s="502">
        <v>2</v>
      </c>
      <c r="AW141" s="502">
        <v>0</v>
      </c>
      <c r="AX141" s="502">
        <v>0</v>
      </c>
      <c r="AY141" s="502">
        <v>0</v>
      </c>
      <c r="AZ141" s="502">
        <v>0</v>
      </c>
      <c r="BA141" s="503">
        <f t="shared" si="3"/>
        <v>2</v>
      </c>
      <c r="BB141" s="503">
        <f t="shared" si="4"/>
        <v>0</v>
      </c>
      <c r="BC141" s="503">
        <f t="shared" si="5"/>
        <v>2</v>
      </c>
      <c r="BD141" s="507"/>
      <c r="BG141" s="477"/>
    </row>
    <row r="142" spans="2:59" s="475" customFormat="1" x14ac:dyDescent="0.2">
      <c r="B142" s="543"/>
      <c r="C142" s="547"/>
      <c r="D142" s="545"/>
      <c r="E142" s="546"/>
      <c r="F142" s="545"/>
      <c r="H142" s="562" t="s">
        <v>651</v>
      </c>
      <c r="I142" s="561">
        <v>43460.950092592589</v>
      </c>
      <c r="J142" s="520" t="s">
        <v>1</v>
      </c>
      <c r="K142" s="509">
        <v>1</v>
      </c>
      <c r="L142" s="512"/>
      <c r="M142" s="477"/>
      <c r="N142" s="510" t="s">
        <v>7</v>
      </c>
      <c r="O142" s="510">
        <v>519</v>
      </c>
      <c r="P142" s="510" t="s">
        <v>666</v>
      </c>
      <c r="Q142" s="503">
        <v>0</v>
      </c>
      <c r="R142" s="503">
        <v>0</v>
      </c>
      <c r="S142" s="503">
        <v>0</v>
      </c>
      <c r="T142" s="503">
        <v>0</v>
      </c>
      <c r="U142" s="503">
        <v>0</v>
      </c>
      <c r="V142" s="503">
        <v>0</v>
      </c>
      <c r="W142" s="511">
        <v>0</v>
      </c>
      <c r="X142" s="502">
        <v>0</v>
      </c>
      <c r="Y142" s="502">
        <v>0</v>
      </c>
      <c r="Z142" s="502">
        <v>0</v>
      </c>
      <c r="AA142" s="502">
        <v>1</v>
      </c>
      <c r="AB142" s="502">
        <v>1</v>
      </c>
      <c r="AC142" s="503">
        <v>0</v>
      </c>
      <c r="AD142" s="503">
        <v>0</v>
      </c>
      <c r="AE142" s="503">
        <v>0</v>
      </c>
      <c r="AF142" s="503">
        <v>0</v>
      </c>
      <c r="AG142" s="503">
        <v>0</v>
      </c>
      <c r="AH142" s="503">
        <v>0</v>
      </c>
      <c r="AI142" s="503">
        <v>0</v>
      </c>
      <c r="AJ142" s="503">
        <v>0</v>
      </c>
      <c r="AK142" s="503">
        <v>0</v>
      </c>
      <c r="AL142" s="503">
        <v>0</v>
      </c>
      <c r="AM142" s="503">
        <v>0</v>
      </c>
      <c r="AN142" s="503">
        <v>0</v>
      </c>
      <c r="AO142" s="511">
        <v>0</v>
      </c>
      <c r="AP142" s="511">
        <v>0</v>
      </c>
      <c r="AQ142" s="502">
        <v>0</v>
      </c>
      <c r="AR142" s="502">
        <v>0</v>
      </c>
      <c r="AS142" s="502">
        <v>0</v>
      </c>
      <c r="AT142" s="502">
        <v>0</v>
      </c>
      <c r="AU142" s="502">
        <v>0</v>
      </c>
      <c r="AV142" s="502">
        <v>0</v>
      </c>
      <c r="AW142" s="502">
        <v>1</v>
      </c>
      <c r="AX142" s="502">
        <v>0</v>
      </c>
      <c r="AY142" s="502">
        <v>1</v>
      </c>
      <c r="AZ142" s="502">
        <v>0</v>
      </c>
      <c r="BA142" s="503">
        <f t="shared" si="3"/>
        <v>2</v>
      </c>
      <c r="BB142" s="503">
        <f t="shared" si="4"/>
        <v>2</v>
      </c>
      <c r="BC142" s="503">
        <f t="shared" si="5"/>
        <v>0</v>
      </c>
      <c r="BD142" s="507"/>
      <c r="BG142" s="477"/>
    </row>
    <row r="143" spans="2:59" s="475" customFormat="1" x14ac:dyDescent="0.2">
      <c r="B143" s="543"/>
      <c r="C143" s="544"/>
      <c r="D143" s="545"/>
      <c r="E143" s="546"/>
      <c r="F143" s="545"/>
      <c r="H143" s="562" t="s">
        <v>656</v>
      </c>
      <c r="I143" s="561">
        <v>43438.867939814816</v>
      </c>
      <c r="J143" s="520" t="s">
        <v>2</v>
      </c>
      <c r="K143" s="509">
        <v>1</v>
      </c>
      <c r="L143" s="512"/>
      <c r="M143" s="477"/>
      <c r="N143" s="510" t="s">
        <v>39</v>
      </c>
      <c r="O143" s="510">
        <v>564</v>
      </c>
      <c r="P143" s="510" t="s">
        <v>717</v>
      </c>
      <c r="Q143" s="503">
        <v>0</v>
      </c>
      <c r="R143" s="503">
        <v>0</v>
      </c>
      <c r="S143" s="503">
        <v>0</v>
      </c>
      <c r="T143" s="503">
        <v>0</v>
      </c>
      <c r="U143" s="503">
        <v>0</v>
      </c>
      <c r="V143" s="503">
        <v>0</v>
      </c>
      <c r="W143" s="503">
        <v>0</v>
      </c>
      <c r="X143" s="503">
        <v>0</v>
      </c>
      <c r="Y143" s="502">
        <v>0</v>
      </c>
      <c r="Z143" s="502">
        <v>1</v>
      </c>
      <c r="AA143" s="502">
        <v>1</v>
      </c>
      <c r="AB143" s="502">
        <v>0</v>
      </c>
      <c r="AC143" s="503">
        <v>0</v>
      </c>
      <c r="AD143" s="503">
        <v>0</v>
      </c>
      <c r="AE143" s="503">
        <v>0</v>
      </c>
      <c r="AF143" s="503">
        <v>0</v>
      </c>
      <c r="AG143" s="503">
        <v>0</v>
      </c>
      <c r="AH143" s="503">
        <v>0</v>
      </c>
      <c r="AI143" s="503">
        <v>0</v>
      </c>
      <c r="AJ143" s="503">
        <v>0</v>
      </c>
      <c r="AK143" s="503">
        <v>0</v>
      </c>
      <c r="AL143" s="503">
        <v>0</v>
      </c>
      <c r="AM143" s="503">
        <v>0</v>
      </c>
      <c r="AN143" s="503">
        <v>0</v>
      </c>
      <c r="AO143" s="503">
        <v>0</v>
      </c>
      <c r="AP143" s="503">
        <v>0</v>
      </c>
      <c r="AQ143" s="503">
        <v>0</v>
      </c>
      <c r="AR143" s="503">
        <v>0</v>
      </c>
      <c r="AS143" s="502">
        <v>0</v>
      </c>
      <c r="AT143" s="502">
        <v>0</v>
      </c>
      <c r="AU143" s="502">
        <v>1</v>
      </c>
      <c r="AV143" s="502">
        <v>0</v>
      </c>
      <c r="AW143" s="502">
        <v>0</v>
      </c>
      <c r="AX143" s="502">
        <v>1</v>
      </c>
      <c r="AY143" s="502">
        <v>0</v>
      </c>
      <c r="AZ143" s="502">
        <v>0</v>
      </c>
      <c r="BA143" s="503">
        <f t="shared" si="3"/>
        <v>2</v>
      </c>
      <c r="BB143" s="503">
        <f t="shared" si="4"/>
        <v>1</v>
      </c>
      <c r="BC143" s="503">
        <f t="shared" si="5"/>
        <v>1</v>
      </c>
      <c r="BD143" s="507"/>
      <c r="BG143" s="477"/>
    </row>
    <row r="144" spans="2:59" s="475" customFormat="1" x14ac:dyDescent="0.2">
      <c r="B144" s="543"/>
      <c r="C144" s="544"/>
      <c r="D144" s="545"/>
      <c r="E144" s="546"/>
      <c r="F144" s="545"/>
      <c r="H144" s="562"/>
      <c r="I144" s="561">
        <v>43465.918703703705</v>
      </c>
      <c r="J144" s="520" t="s">
        <v>2</v>
      </c>
      <c r="K144" s="509">
        <v>1</v>
      </c>
      <c r="L144" s="512"/>
      <c r="M144" s="477"/>
      <c r="N144" s="510" t="s">
        <v>7</v>
      </c>
      <c r="O144" s="510">
        <v>570</v>
      </c>
      <c r="P144" s="510" t="s">
        <v>749</v>
      </c>
      <c r="Q144" s="503">
        <v>0</v>
      </c>
      <c r="R144" s="503">
        <v>0</v>
      </c>
      <c r="S144" s="503">
        <v>0</v>
      </c>
      <c r="T144" s="503">
        <v>0</v>
      </c>
      <c r="U144" s="503">
        <v>0</v>
      </c>
      <c r="V144" s="503">
        <v>0</v>
      </c>
      <c r="W144" s="503">
        <v>0</v>
      </c>
      <c r="X144" s="503">
        <v>0</v>
      </c>
      <c r="Y144" s="503">
        <v>0</v>
      </c>
      <c r="Z144" s="502">
        <v>0</v>
      </c>
      <c r="AA144" s="502">
        <v>1</v>
      </c>
      <c r="AB144" s="502">
        <v>1</v>
      </c>
      <c r="AC144" s="503">
        <v>0</v>
      </c>
      <c r="AD144" s="503">
        <v>0</v>
      </c>
      <c r="AE144" s="503">
        <v>0</v>
      </c>
      <c r="AF144" s="503">
        <v>0</v>
      </c>
      <c r="AG144" s="503">
        <v>0</v>
      </c>
      <c r="AH144" s="503">
        <v>0</v>
      </c>
      <c r="AI144" s="503">
        <v>0</v>
      </c>
      <c r="AJ144" s="503">
        <v>0</v>
      </c>
      <c r="AK144" s="503">
        <v>0</v>
      </c>
      <c r="AL144" s="503">
        <v>0</v>
      </c>
      <c r="AM144" s="503">
        <v>0</v>
      </c>
      <c r="AN144" s="503">
        <v>0</v>
      </c>
      <c r="AO144" s="503">
        <v>0</v>
      </c>
      <c r="AP144" s="503">
        <v>0</v>
      </c>
      <c r="AQ144" s="503">
        <v>0</v>
      </c>
      <c r="AR144" s="503">
        <v>0</v>
      </c>
      <c r="AS144" s="503">
        <v>0</v>
      </c>
      <c r="AT144" s="503">
        <v>0</v>
      </c>
      <c r="AU144" s="502">
        <v>0</v>
      </c>
      <c r="AV144" s="502">
        <v>0</v>
      </c>
      <c r="AW144" s="502">
        <v>1</v>
      </c>
      <c r="AX144" s="502">
        <v>0</v>
      </c>
      <c r="AY144" s="502">
        <v>1</v>
      </c>
      <c r="AZ144" s="502">
        <v>0</v>
      </c>
      <c r="BA144" s="503">
        <f t="shared" si="3"/>
        <v>2</v>
      </c>
      <c r="BB144" s="503">
        <f t="shared" si="4"/>
        <v>2</v>
      </c>
      <c r="BC144" s="503">
        <f t="shared" si="5"/>
        <v>0</v>
      </c>
      <c r="BD144" s="507"/>
      <c r="BG144" s="477"/>
    </row>
    <row r="145" spans="2:59" s="475" customFormat="1" x14ac:dyDescent="0.2">
      <c r="B145" s="543"/>
      <c r="C145" s="544"/>
      <c r="D145" s="545"/>
      <c r="E145" s="546"/>
      <c r="F145" s="545"/>
      <c r="H145" s="562" t="s">
        <v>755</v>
      </c>
      <c r="I145" s="561">
        <v>43438.851238425923</v>
      </c>
      <c r="J145" s="520" t="s">
        <v>2</v>
      </c>
      <c r="K145" s="509">
        <v>1</v>
      </c>
      <c r="L145" s="512"/>
      <c r="M145" s="477"/>
      <c r="N145" s="499" t="s">
        <v>34</v>
      </c>
      <c r="O145" s="500">
        <v>311</v>
      </c>
      <c r="P145" s="501" t="s">
        <v>78</v>
      </c>
      <c r="Q145" s="502">
        <v>1</v>
      </c>
      <c r="R145" s="502"/>
      <c r="S145" s="502"/>
      <c r="T145" s="502">
        <v>0</v>
      </c>
      <c r="U145" s="502"/>
      <c r="V145" s="502"/>
      <c r="W145" s="502">
        <v>0</v>
      </c>
      <c r="X145" s="502">
        <v>0</v>
      </c>
      <c r="Y145" s="502">
        <v>0</v>
      </c>
      <c r="Z145" s="502">
        <v>0</v>
      </c>
      <c r="AA145" s="502">
        <v>0</v>
      </c>
      <c r="AB145" s="502">
        <v>0</v>
      </c>
      <c r="AC145" s="502">
        <v>0</v>
      </c>
      <c r="AD145" s="502">
        <v>1</v>
      </c>
      <c r="AE145" s="502">
        <v>0</v>
      </c>
      <c r="AF145" s="502">
        <v>0</v>
      </c>
      <c r="AG145" s="502">
        <v>0</v>
      </c>
      <c r="AH145" s="502">
        <v>0</v>
      </c>
      <c r="AI145" s="502">
        <v>0</v>
      </c>
      <c r="AJ145" s="502">
        <v>0</v>
      </c>
      <c r="AK145" s="502"/>
      <c r="AL145" s="502"/>
      <c r="AM145" s="502"/>
      <c r="AN145" s="502"/>
      <c r="AO145" s="502">
        <v>0</v>
      </c>
      <c r="AP145" s="502">
        <v>0</v>
      </c>
      <c r="AQ145" s="502">
        <v>0</v>
      </c>
      <c r="AR145" s="502">
        <v>0</v>
      </c>
      <c r="AS145" s="502">
        <v>0</v>
      </c>
      <c r="AT145" s="502">
        <v>0</v>
      </c>
      <c r="AU145" s="502">
        <v>0</v>
      </c>
      <c r="AV145" s="502">
        <v>0</v>
      </c>
      <c r="AW145" s="502">
        <v>0</v>
      </c>
      <c r="AX145" s="502">
        <v>0</v>
      </c>
      <c r="AY145" s="502">
        <v>0</v>
      </c>
      <c r="AZ145" s="502">
        <v>0</v>
      </c>
      <c r="BA145" s="503">
        <f t="shared" ref="BA145:BA208" si="6">+SUM(Q145:AB145)</f>
        <v>1</v>
      </c>
      <c r="BB145" s="503">
        <f t="shared" ref="BB145:BB208" si="7">+AC145+AE145+AG145+AI145+AK145+AM145+AO145+AQ145+AS145+AU145+AW145+AY145</f>
        <v>0</v>
      </c>
      <c r="BC145" s="503">
        <f t="shared" ref="BC145:BC208" si="8">+AD145+AF145+AH145+AJ145+AL145+AN145+AP145+AR145+AT145+AV145+AX145+AZ145</f>
        <v>1</v>
      </c>
      <c r="BD145" s="507"/>
      <c r="BG145" s="477"/>
    </row>
    <row r="146" spans="2:59" s="475" customFormat="1" x14ac:dyDescent="0.2">
      <c r="B146" s="543"/>
      <c r="C146" s="547"/>
      <c r="D146" s="545"/>
      <c r="E146" s="546"/>
      <c r="F146" s="545"/>
      <c r="H146" s="562"/>
      <c r="I146" s="561">
        <v>43438.867638888885</v>
      </c>
      <c r="J146" s="520" t="s">
        <v>2</v>
      </c>
      <c r="K146" s="509">
        <v>1</v>
      </c>
      <c r="L146" s="512"/>
      <c r="M146" s="477"/>
      <c r="N146" s="509" t="s">
        <v>91</v>
      </c>
      <c r="O146" s="509">
        <v>215</v>
      </c>
      <c r="P146" s="501" t="s">
        <v>173</v>
      </c>
      <c r="Q146" s="502">
        <v>1</v>
      </c>
      <c r="R146" s="502"/>
      <c r="S146" s="502"/>
      <c r="T146" s="502">
        <v>0</v>
      </c>
      <c r="U146" s="502"/>
      <c r="V146" s="502"/>
      <c r="W146" s="502">
        <v>0</v>
      </c>
      <c r="X146" s="502">
        <v>0</v>
      </c>
      <c r="Y146" s="502">
        <v>0</v>
      </c>
      <c r="Z146" s="502">
        <v>0</v>
      </c>
      <c r="AA146" s="502">
        <v>0</v>
      </c>
      <c r="AB146" s="502">
        <v>0</v>
      </c>
      <c r="AC146" s="502">
        <v>1</v>
      </c>
      <c r="AD146" s="502">
        <v>0</v>
      </c>
      <c r="AE146" s="502">
        <v>0</v>
      </c>
      <c r="AF146" s="502">
        <v>0</v>
      </c>
      <c r="AG146" s="502">
        <v>0</v>
      </c>
      <c r="AH146" s="502">
        <v>0</v>
      </c>
      <c r="AI146" s="502">
        <v>0</v>
      </c>
      <c r="AJ146" s="502">
        <v>0</v>
      </c>
      <c r="AK146" s="502"/>
      <c r="AL146" s="502"/>
      <c r="AM146" s="502"/>
      <c r="AN146" s="502"/>
      <c r="AO146" s="502">
        <v>0</v>
      </c>
      <c r="AP146" s="502">
        <v>0</v>
      </c>
      <c r="AQ146" s="502">
        <v>0</v>
      </c>
      <c r="AR146" s="502">
        <v>0</v>
      </c>
      <c r="AS146" s="502">
        <v>0</v>
      </c>
      <c r="AT146" s="502">
        <v>0</v>
      </c>
      <c r="AU146" s="502">
        <v>0</v>
      </c>
      <c r="AV146" s="502">
        <v>0</v>
      </c>
      <c r="AW146" s="502">
        <v>0</v>
      </c>
      <c r="AX146" s="502">
        <v>0</v>
      </c>
      <c r="AY146" s="502">
        <v>0</v>
      </c>
      <c r="AZ146" s="502">
        <v>0</v>
      </c>
      <c r="BA146" s="503">
        <f t="shared" si="6"/>
        <v>1</v>
      </c>
      <c r="BB146" s="503">
        <f t="shared" si="7"/>
        <v>1</v>
      </c>
      <c r="BC146" s="503">
        <f t="shared" si="8"/>
        <v>0</v>
      </c>
      <c r="BD146" s="507"/>
      <c r="BG146" s="477"/>
    </row>
    <row r="147" spans="2:59" s="475" customFormat="1" x14ac:dyDescent="0.2">
      <c r="B147" s="543"/>
      <c r="C147" s="547"/>
      <c r="D147" s="545"/>
      <c r="E147" s="546"/>
      <c r="F147" s="545"/>
      <c r="H147" s="562"/>
      <c r="I147" s="561">
        <v>43438.896087962959</v>
      </c>
      <c r="J147" s="520" t="s">
        <v>2</v>
      </c>
      <c r="K147" s="509">
        <v>1</v>
      </c>
      <c r="L147" s="512"/>
      <c r="M147" s="477"/>
      <c r="N147" s="509" t="s">
        <v>109</v>
      </c>
      <c r="O147" s="509">
        <v>498</v>
      </c>
      <c r="P147" s="501" t="s">
        <v>417</v>
      </c>
      <c r="Q147" s="502">
        <v>1</v>
      </c>
      <c r="R147" s="502"/>
      <c r="S147" s="502"/>
      <c r="T147" s="502">
        <v>0</v>
      </c>
      <c r="U147" s="502"/>
      <c r="V147" s="502"/>
      <c r="W147" s="502">
        <v>0</v>
      </c>
      <c r="X147" s="502">
        <v>0</v>
      </c>
      <c r="Y147" s="502">
        <v>0</v>
      </c>
      <c r="Z147" s="502">
        <v>0</v>
      </c>
      <c r="AA147" s="502">
        <v>0</v>
      </c>
      <c r="AB147" s="502">
        <v>0</v>
      </c>
      <c r="AC147" s="502">
        <v>1</v>
      </c>
      <c r="AD147" s="502">
        <v>0</v>
      </c>
      <c r="AE147" s="502">
        <v>0</v>
      </c>
      <c r="AF147" s="502">
        <v>0</v>
      </c>
      <c r="AG147" s="502">
        <v>0</v>
      </c>
      <c r="AH147" s="502">
        <v>0</v>
      </c>
      <c r="AI147" s="502">
        <v>0</v>
      </c>
      <c r="AJ147" s="502">
        <v>0</v>
      </c>
      <c r="AK147" s="502"/>
      <c r="AL147" s="502"/>
      <c r="AM147" s="502"/>
      <c r="AN147" s="502"/>
      <c r="AO147" s="502">
        <v>0</v>
      </c>
      <c r="AP147" s="502">
        <v>0</v>
      </c>
      <c r="AQ147" s="502">
        <v>0</v>
      </c>
      <c r="AR147" s="502">
        <v>0</v>
      </c>
      <c r="AS147" s="502">
        <v>0</v>
      </c>
      <c r="AT147" s="502">
        <v>0</v>
      </c>
      <c r="AU147" s="502">
        <v>0</v>
      </c>
      <c r="AV147" s="502">
        <v>0</v>
      </c>
      <c r="AW147" s="502">
        <v>0</v>
      </c>
      <c r="AX147" s="502">
        <v>0</v>
      </c>
      <c r="AY147" s="502">
        <v>0</v>
      </c>
      <c r="AZ147" s="502">
        <v>0</v>
      </c>
      <c r="BA147" s="503">
        <f t="shared" si="6"/>
        <v>1</v>
      </c>
      <c r="BB147" s="503">
        <f t="shared" si="7"/>
        <v>1</v>
      </c>
      <c r="BC147" s="503">
        <f t="shared" si="8"/>
        <v>0</v>
      </c>
      <c r="BD147" s="507"/>
      <c r="BG147" s="477"/>
    </row>
    <row r="148" spans="2:59" s="475" customFormat="1" x14ac:dyDescent="0.2">
      <c r="B148" s="543"/>
      <c r="C148" s="547"/>
      <c r="D148" s="545"/>
      <c r="E148" s="546"/>
      <c r="F148" s="545"/>
      <c r="H148" s="562"/>
      <c r="I148" s="561">
        <v>43444.785208333335</v>
      </c>
      <c r="J148" s="520" t="s">
        <v>2</v>
      </c>
      <c r="K148" s="509">
        <v>1</v>
      </c>
      <c r="L148" s="512"/>
      <c r="M148" s="477"/>
      <c r="N148" s="499" t="s">
        <v>9</v>
      </c>
      <c r="O148" s="500">
        <v>135</v>
      </c>
      <c r="P148" s="501" t="s">
        <v>10</v>
      </c>
      <c r="Q148" s="502">
        <v>0</v>
      </c>
      <c r="R148" s="502">
        <v>1</v>
      </c>
      <c r="S148" s="502"/>
      <c r="T148" s="502">
        <v>0</v>
      </c>
      <c r="U148" s="502"/>
      <c r="V148" s="502"/>
      <c r="W148" s="511">
        <v>0</v>
      </c>
      <c r="X148" s="502">
        <v>0</v>
      </c>
      <c r="Y148" s="502">
        <v>0</v>
      </c>
      <c r="Z148" s="502">
        <v>0</v>
      </c>
      <c r="AA148" s="502">
        <v>0</v>
      </c>
      <c r="AB148" s="502">
        <v>0</v>
      </c>
      <c r="AC148" s="502">
        <v>0</v>
      </c>
      <c r="AD148" s="502">
        <v>0</v>
      </c>
      <c r="AE148" s="502">
        <v>0</v>
      </c>
      <c r="AF148" s="502">
        <v>1</v>
      </c>
      <c r="AG148" s="502">
        <v>0</v>
      </c>
      <c r="AH148" s="502">
        <v>0</v>
      </c>
      <c r="AI148" s="502">
        <v>0</v>
      </c>
      <c r="AJ148" s="502">
        <v>0</v>
      </c>
      <c r="AK148" s="502"/>
      <c r="AL148" s="502"/>
      <c r="AM148" s="502"/>
      <c r="AN148" s="502"/>
      <c r="AO148" s="511">
        <v>0</v>
      </c>
      <c r="AP148" s="511">
        <v>0</v>
      </c>
      <c r="AQ148" s="502">
        <v>0</v>
      </c>
      <c r="AR148" s="502">
        <v>0</v>
      </c>
      <c r="AS148" s="502">
        <v>0</v>
      </c>
      <c r="AT148" s="502">
        <v>0</v>
      </c>
      <c r="AU148" s="502">
        <v>0</v>
      </c>
      <c r="AV148" s="502">
        <v>0</v>
      </c>
      <c r="AW148" s="502">
        <v>0</v>
      </c>
      <c r="AX148" s="502">
        <v>0</v>
      </c>
      <c r="AY148" s="502">
        <v>0</v>
      </c>
      <c r="AZ148" s="502">
        <v>0</v>
      </c>
      <c r="BA148" s="503">
        <f t="shared" si="6"/>
        <v>1</v>
      </c>
      <c r="BB148" s="503">
        <f t="shared" si="7"/>
        <v>0</v>
      </c>
      <c r="BC148" s="503">
        <f t="shared" si="8"/>
        <v>1</v>
      </c>
      <c r="BD148" s="507"/>
      <c r="BG148" s="477"/>
    </row>
    <row r="149" spans="2:59" s="475" customFormat="1" x14ac:dyDescent="0.2">
      <c r="B149" s="543"/>
      <c r="C149" s="544"/>
      <c r="D149" s="545"/>
      <c r="E149" s="546"/>
      <c r="F149" s="545"/>
      <c r="H149" s="562"/>
      <c r="I149" s="561">
        <v>43444.841423611113</v>
      </c>
      <c r="J149" s="520" t="s">
        <v>2</v>
      </c>
      <c r="K149" s="509">
        <v>1</v>
      </c>
      <c r="L149" s="512"/>
      <c r="M149" s="477"/>
      <c r="N149" s="499" t="s">
        <v>118</v>
      </c>
      <c r="O149" s="500">
        <v>142</v>
      </c>
      <c r="P149" s="501" t="s">
        <v>119</v>
      </c>
      <c r="Q149" s="502">
        <v>0</v>
      </c>
      <c r="R149" s="502">
        <v>1</v>
      </c>
      <c r="S149" s="502"/>
      <c r="T149" s="502">
        <v>0</v>
      </c>
      <c r="U149" s="502"/>
      <c r="V149" s="502"/>
      <c r="W149" s="511">
        <v>0</v>
      </c>
      <c r="X149" s="502">
        <v>0</v>
      </c>
      <c r="Y149" s="502">
        <v>0</v>
      </c>
      <c r="Z149" s="502">
        <v>0</v>
      </c>
      <c r="AA149" s="502">
        <v>0</v>
      </c>
      <c r="AB149" s="502">
        <v>0</v>
      </c>
      <c r="AC149" s="502">
        <v>0</v>
      </c>
      <c r="AD149" s="502">
        <v>0</v>
      </c>
      <c r="AE149" s="502">
        <v>0</v>
      </c>
      <c r="AF149" s="502">
        <v>1</v>
      </c>
      <c r="AG149" s="502">
        <v>0</v>
      </c>
      <c r="AH149" s="502">
        <v>0</v>
      </c>
      <c r="AI149" s="502">
        <v>0</v>
      </c>
      <c r="AJ149" s="502">
        <v>0</v>
      </c>
      <c r="AK149" s="502"/>
      <c r="AL149" s="502"/>
      <c r="AM149" s="502"/>
      <c r="AN149" s="502"/>
      <c r="AO149" s="511">
        <v>0</v>
      </c>
      <c r="AP149" s="511">
        <v>0</v>
      </c>
      <c r="AQ149" s="502">
        <v>0</v>
      </c>
      <c r="AR149" s="502">
        <v>0</v>
      </c>
      <c r="AS149" s="502">
        <v>0</v>
      </c>
      <c r="AT149" s="502">
        <v>0</v>
      </c>
      <c r="AU149" s="502">
        <v>0</v>
      </c>
      <c r="AV149" s="502">
        <v>0</v>
      </c>
      <c r="AW149" s="502">
        <v>0</v>
      </c>
      <c r="AX149" s="502">
        <v>0</v>
      </c>
      <c r="AY149" s="502">
        <v>0</v>
      </c>
      <c r="AZ149" s="502">
        <v>0</v>
      </c>
      <c r="BA149" s="503">
        <f t="shared" si="6"/>
        <v>1</v>
      </c>
      <c r="BB149" s="503">
        <f t="shared" si="7"/>
        <v>0</v>
      </c>
      <c r="BC149" s="503">
        <f t="shared" si="8"/>
        <v>1</v>
      </c>
      <c r="BD149" s="507"/>
      <c r="BG149" s="477"/>
    </row>
    <row r="150" spans="2:59" s="475" customFormat="1" x14ac:dyDescent="0.2">
      <c r="B150" s="543"/>
      <c r="C150" s="544"/>
      <c r="D150" s="545"/>
      <c r="E150" s="546"/>
      <c r="F150" s="545"/>
      <c r="H150" s="562"/>
      <c r="I150" s="561">
        <v>43447.925127314818</v>
      </c>
      <c r="J150" s="520" t="s">
        <v>2</v>
      </c>
      <c r="K150" s="509">
        <v>1</v>
      </c>
      <c r="L150" s="512"/>
      <c r="M150" s="477"/>
      <c r="N150" s="509" t="s">
        <v>34</v>
      </c>
      <c r="O150" s="509">
        <v>199</v>
      </c>
      <c r="P150" s="501" t="s">
        <v>169</v>
      </c>
      <c r="Q150" s="502">
        <v>0</v>
      </c>
      <c r="R150" s="502"/>
      <c r="S150" s="502">
        <v>1</v>
      </c>
      <c r="T150" s="502">
        <v>0</v>
      </c>
      <c r="U150" s="502"/>
      <c r="V150" s="502"/>
      <c r="W150" s="511">
        <v>0</v>
      </c>
      <c r="X150" s="502">
        <v>0</v>
      </c>
      <c r="Y150" s="502">
        <v>0</v>
      </c>
      <c r="Z150" s="502">
        <v>0</v>
      </c>
      <c r="AA150" s="502">
        <v>0</v>
      </c>
      <c r="AB150" s="502">
        <v>0</v>
      </c>
      <c r="AC150" s="502">
        <v>0</v>
      </c>
      <c r="AD150" s="502">
        <v>0</v>
      </c>
      <c r="AE150" s="502">
        <v>0</v>
      </c>
      <c r="AF150" s="502">
        <v>0</v>
      </c>
      <c r="AG150" s="502">
        <v>0</v>
      </c>
      <c r="AH150" s="502">
        <v>1</v>
      </c>
      <c r="AI150" s="502">
        <v>0</v>
      </c>
      <c r="AJ150" s="502">
        <v>0</v>
      </c>
      <c r="AK150" s="502"/>
      <c r="AL150" s="502"/>
      <c r="AM150" s="502"/>
      <c r="AN150" s="502"/>
      <c r="AO150" s="511">
        <v>0</v>
      </c>
      <c r="AP150" s="511">
        <v>0</v>
      </c>
      <c r="AQ150" s="502">
        <v>0</v>
      </c>
      <c r="AR150" s="502">
        <v>0</v>
      </c>
      <c r="AS150" s="502">
        <v>0</v>
      </c>
      <c r="AT150" s="502">
        <v>0</v>
      </c>
      <c r="AU150" s="502">
        <v>0</v>
      </c>
      <c r="AV150" s="502">
        <v>0</v>
      </c>
      <c r="AW150" s="502">
        <v>0</v>
      </c>
      <c r="AX150" s="502">
        <v>0</v>
      </c>
      <c r="AY150" s="502">
        <v>0</v>
      </c>
      <c r="AZ150" s="502">
        <v>0</v>
      </c>
      <c r="BA150" s="503">
        <f t="shared" si="6"/>
        <v>1</v>
      </c>
      <c r="BB150" s="503">
        <f t="shared" si="7"/>
        <v>0</v>
      </c>
      <c r="BC150" s="503">
        <f t="shared" si="8"/>
        <v>1</v>
      </c>
      <c r="BD150" s="507"/>
      <c r="BG150" s="477"/>
    </row>
    <row r="151" spans="2:59" s="475" customFormat="1" x14ac:dyDescent="0.2">
      <c r="B151" s="543"/>
      <c r="C151" s="544"/>
      <c r="D151" s="545"/>
      <c r="E151" s="546"/>
      <c r="F151" s="545"/>
      <c r="H151" s="562"/>
      <c r="I151" s="561">
        <v>43448.958692129629</v>
      </c>
      <c r="J151" s="520" t="s">
        <v>1</v>
      </c>
      <c r="K151" s="509">
        <v>1</v>
      </c>
      <c r="L151" s="512"/>
      <c r="M151" s="477"/>
      <c r="N151" s="499" t="s">
        <v>17</v>
      </c>
      <c r="O151" s="500">
        <v>122</v>
      </c>
      <c r="P151" s="501" t="s">
        <v>77</v>
      </c>
      <c r="Q151" s="502">
        <v>0</v>
      </c>
      <c r="R151" s="502"/>
      <c r="S151" s="502">
        <v>1</v>
      </c>
      <c r="T151" s="502">
        <v>0</v>
      </c>
      <c r="U151" s="502"/>
      <c r="V151" s="502"/>
      <c r="W151" s="511">
        <v>0</v>
      </c>
      <c r="X151" s="502">
        <v>0</v>
      </c>
      <c r="Y151" s="502">
        <v>0</v>
      </c>
      <c r="Z151" s="502">
        <v>0</v>
      </c>
      <c r="AA151" s="502">
        <v>0</v>
      </c>
      <c r="AB151" s="502">
        <v>0</v>
      </c>
      <c r="AC151" s="502">
        <v>0</v>
      </c>
      <c r="AD151" s="502">
        <v>0</v>
      </c>
      <c r="AE151" s="502">
        <v>0</v>
      </c>
      <c r="AF151" s="502">
        <v>0</v>
      </c>
      <c r="AG151" s="502">
        <v>0</v>
      </c>
      <c r="AH151" s="502">
        <v>1</v>
      </c>
      <c r="AI151" s="502">
        <v>0</v>
      </c>
      <c r="AJ151" s="502">
        <v>0</v>
      </c>
      <c r="AK151" s="502"/>
      <c r="AL151" s="502"/>
      <c r="AM151" s="502"/>
      <c r="AN151" s="502"/>
      <c r="AO151" s="511">
        <v>0</v>
      </c>
      <c r="AP151" s="511">
        <v>0</v>
      </c>
      <c r="AQ151" s="502">
        <v>0</v>
      </c>
      <c r="AR151" s="502">
        <v>0</v>
      </c>
      <c r="AS151" s="502">
        <v>0</v>
      </c>
      <c r="AT151" s="502">
        <v>0</v>
      </c>
      <c r="AU151" s="502">
        <v>0</v>
      </c>
      <c r="AV151" s="502">
        <v>0</v>
      </c>
      <c r="AW151" s="502">
        <v>0</v>
      </c>
      <c r="AX151" s="502">
        <v>0</v>
      </c>
      <c r="AY151" s="502">
        <v>0</v>
      </c>
      <c r="AZ151" s="502">
        <v>0</v>
      </c>
      <c r="BA151" s="503">
        <f t="shared" si="6"/>
        <v>1</v>
      </c>
      <c r="BB151" s="503">
        <f t="shared" si="7"/>
        <v>0</v>
      </c>
      <c r="BC151" s="503">
        <f t="shared" si="8"/>
        <v>1</v>
      </c>
      <c r="BD151" s="507"/>
      <c r="BG151" s="477"/>
    </row>
    <row r="152" spans="2:59" s="475" customFormat="1" x14ac:dyDescent="0.2">
      <c r="B152" s="543"/>
      <c r="C152" s="544"/>
      <c r="D152" s="545"/>
      <c r="E152" s="546"/>
      <c r="F152" s="545"/>
      <c r="H152" s="562"/>
      <c r="I152" s="561">
        <v>43451.763865740744</v>
      </c>
      <c r="J152" s="520" t="s">
        <v>2</v>
      </c>
      <c r="K152" s="509">
        <v>1</v>
      </c>
      <c r="L152" s="512"/>
      <c r="M152" s="477"/>
      <c r="N152" s="499" t="s">
        <v>58</v>
      </c>
      <c r="O152" s="500">
        <v>138</v>
      </c>
      <c r="P152" s="501" t="s">
        <v>59</v>
      </c>
      <c r="Q152" s="502">
        <v>0</v>
      </c>
      <c r="R152" s="502"/>
      <c r="S152" s="502">
        <v>1</v>
      </c>
      <c r="T152" s="502">
        <v>0</v>
      </c>
      <c r="U152" s="502"/>
      <c r="V152" s="502"/>
      <c r="W152" s="511">
        <v>0</v>
      </c>
      <c r="X152" s="502">
        <v>0</v>
      </c>
      <c r="Y152" s="502">
        <v>0</v>
      </c>
      <c r="Z152" s="502">
        <v>0</v>
      </c>
      <c r="AA152" s="502">
        <v>0</v>
      </c>
      <c r="AB152" s="502">
        <v>0</v>
      </c>
      <c r="AC152" s="502">
        <v>0</v>
      </c>
      <c r="AD152" s="502">
        <v>0</v>
      </c>
      <c r="AE152" s="502">
        <v>0</v>
      </c>
      <c r="AF152" s="502">
        <v>0</v>
      </c>
      <c r="AG152" s="502">
        <v>1</v>
      </c>
      <c r="AH152" s="502">
        <v>0</v>
      </c>
      <c r="AI152" s="502">
        <v>0</v>
      </c>
      <c r="AJ152" s="502">
        <v>0</v>
      </c>
      <c r="AK152" s="502"/>
      <c r="AL152" s="502"/>
      <c r="AM152" s="502"/>
      <c r="AN152" s="502"/>
      <c r="AO152" s="511">
        <v>0</v>
      </c>
      <c r="AP152" s="511">
        <v>0</v>
      </c>
      <c r="AQ152" s="502">
        <v>0</v>
      </c>
      <c r="AR152" s="502">
        <v>0</v>
      </c>
      <c r="AS152" s="502">
        <v>0</v>
      </c>
      <c r="AT152" s="502">
        <v>0</v>
      </c>
      <c r="AU152" s="502">
        <v>0</v>
      </c>
      <c r="AV152" s="502">
        <v>0</v>
      </c>
      <c r="AW152" s="502">
        <v>0</v>
      </c>
      <c r="AX152" s="502">
        <v>0</v>
      </c>
      <c r="AY152" s="502">
        <v>0</v>
      </c>
      <c r="AZ152" s="502">
        <v>0</v>
      </c>
      <c r="BA152" s="503">
        <f t="shared" si="6"/>
        <v>1</v>
      </c>
      <c r="BB152" s="503">
        <f t="shared" si="7"/>
        <v>1</v>
      </c>
      <c r="BC152" s="503">
        <f t="shared" si="8"/>
        <v>0</v>
      </c>
      <c r="BD152" s="507"/>
      <c r="BG152" s="477"/>
    </row>
    <row r="153" spans="2:59" s="475" customFormat="1" x14ac:dyDescent="0.2">
      <c r="B153" s="543"/>
      <c r="C153" s="544"/>
      <c r="D153" s="545"/>
      <c r="E153" s="546"/>
      <c r="F153" s="545"/>
      <c r="H153" s="562"/>
      <c r="I153" s="561">
        <v>43451.778090277781</v>
      </c>
      <c r="J153" s="520" t="s">
        <v>2</v>
      </c>
      <c r="K153" s="509">
        <v>1</v>
      </c>
      <c r="L153" s="512"/>
      <c r="M153" s="477"/>
      <c r="N153" s="509" t="s">
        <v>136</v>
      </c>
      <c r="O153" s="509">
        <v>128</v>
      </c>
      <c r="P153" s="501" t="s">
        <v>179</v>
      </c>
      <c r="Q153" s="502">
        <v>0</v>
      </c>
      <c r="R153" s="502"/>
      <c r="S153" s="502">
        <v>1</v>
      </c>
      <c r="T153" s="502">
        <v>0</v>
      </c>
      <c r="U153" s="502"/>
      <c r="V153" s="502"/>
      <c r="W153" s="511">
        <v>0</v>
      </c>
      <c r="X153" s="502">
        <v>0</v>
      </c>
      <c r="Y153" s="502">
        <v>0</v>
      </c>
      <c r="Z153" s="502">
        <v>0</v>
      </c>
      <c r="AA153" s="502">
        <v>0</v>
      </c>
      <c r="AB153" s="502">
        <v>0</v>
      </c>
      <c r="AC153" s="502">
        <v>0</v>
      </c>
      <c r="AD153" s="502">
        <v>0</v>
      </c>
      <c r="AE153" s="502">
        <v>0</v>
      </c>
      <c r="AF153" s="502">
        <v>0</v>
      </c>
      <c r="AG153" s="502">
        <v>1</v>
      </c>
      <c r="AH153" s="502">
        <v>0</v>
      </c>
      <c r="AI153" s="502">
        <v>0</v>
      </c>
      <c r="AJ153" s="502">
        <v>0</v>
      </c>
      <c r="AK153" s="502"/>
      <c r="AL153" s="502"/>
      <c r="AM153" s="502"/>
      <c r="AN153" s="502"/>
      <c r="AO153" s="511">
        <v>0</v>
      </c>
      <c r="AP153" s="511">
        <v>0</v>
      </c>
      <c r="AQ153" s="502">
        <v>0</v>
      </c>
      <c r="AR153" s="502">
        <v>0</v>
      </c>
      <c r="AS153" s="502">
        <v>0</v>
      </c>
      <c r="AT153" s="502">
        <v>0</v>
      </c>
      <c r="AU153" s="502">
        <v>0</v>
      </c>
      <c r="AV153" s="502">
        <v>0</v>
      </c>
      <c r="AW153" s="502">
        <v>0</v>
      </c>
      <c r="AX153" s="502">
        <v>0</v>
      </c>
      <c r="AY153" s="502">
        <v>0</v>
      </c>
      <c r="AZ153" s="502">
        <v>0</v>
      </c>
      <c r="BA153" s="503">
        <f t="shared" si="6"/>
        <v>1</v>
      </c>
      <c r="BB153" s="503">
        <f t="shared" si="7"/>
        <v>1</v>
      </c>
      <c r="BC153" s="503">
        <f t="shared" si="8"/>
        <v>0</v>
      </c>
      <c r="BD153" s="507"/>
      <c r="BG153" s="477"/>
    </row>
    <row r="154" spans="2:59" s="475" customFormat="1" x14ac:dyDescent="0.2">
      <c r="B154" s="543"/>
      <c r="C154" s="547"/>
      <c r="D154" s="545"/>
      <c r="E154" s="546"/>
      <c r="F154" s="545"/>
      <c r="H154" s="562"/>
      <c r="I154" s="561">
        <v>43453.955567129633</v>
      </c>
      <c r="J154" s="520" t="s">
        <v>2</v>
      </c>
      <c r="K154" s="509">
        <v>1</v>
      </c>
      <c r="L154" s="512"/>
      <c r="M154" s="477"/>
      <c r="N154" s="499" t="s">
        <v>7</v>
      </c>
      <c r="O154" s="509">
        <v>465</v>
      </c>
      <c r="P154" s="501" t="s">
        <v>363</v>
      </c>
      <c r="Q154" s="502">
        <v>0</v>
      </c>
      <c r="R154" s="502"/>
      <c r="S154" s="502">
        <v>1</v>
      </c>
      <c r="T154" s="502">
        <v>0</v>
      </c>
      <c r="U154" s="502"/>
      <c r="V154" s="502"/>
      <c r="W154" s="511">
        <v>0</v>
      </c>
      <c r="X154" s="502">
        <v>0</v>
      </c>
      <c r="Y154" s="502">
        <v>0</v>
      </c>
      <c r="Z154" s="502">
        <v>0</v>
      </c>
      <c r="AA154" s="502">
        <v>0</v>
      </c>
      <c r="AB154" s="502">
        <v>0</v>
      </c>
      <c r="AC154" s="502">
        <v>0</v>
      </c>
      <c r="AD154" s="502">
        <v>0</v>
      </c>
      <c r="AE154" s="502">
        <v>0</v>
      </c>
      <c r="AF154" s="502">
        <v>0</v>
      </c>
      <c r="AG154" s="502">
        <v>1</v>
      </c>
      <c r="AH154" s="502">
        <v>0</v>
      </c>
      <c r="AI154" s="502">
        <v>0</v>
      </c>
      <c r="AJ154" s="502">
        <v>0</v>
      </c>
      <c r="AK154" s="502"/>
      <c r="AL154" s="502"/>
      <c r="AM154" s="502"/>
      <c r="AN154" s="502"/>
      <c r="AO154" s="511">
        <v>0</v>
      </c>
      <c r="AP154" s="511">
        <v>0</v>
      </c>
      <c r="AQ154" s="502">
        <v>0</v>
      </c>
      <c r="AR154" s="502">
        <v>0</v>
      </c>
      <c r="AS154" s="502">
        <v>0</v>
      </c>
      <c r="AT154" s="502">
        <v>0</v>
      </c>
      <c r="AU154" s="502">
        <v>0</v>
      </c>
      <c r="AV154" s="502">
        <v>0</v>
      </c>
      <c r="AW154" s="502">
        <v>0</v>
      </c>
      <c r="AX154" s="502">
        <v>0</v>
      </c>
      <c r="AY154" s="502">
        <v>0</v>
      </c>
      <c r="AZ154" s="502">
        <v>0</v>
      </c>
      <c r="BA154" s="503">
        <f t="shared" si="6"/>
        <v>1</v>
      </c>
      <c r="BB154" s="503">
        <f t="shared" si="7"/>
        <v>1</v>
      </c>
      <c r="BC154" s="503">
        <f t="shared" si="8"/>
        <v>0</v>
      </c>
      <c r="BD154" s="507"/>
      <c r="BG154" s="477"/>
    </row>
    <row r="155" spans="2:59" s="475" customFormat="1" x14ac:dyDescent="0.2">
      <c r="B155" s="543"/>
      <c r="C155" s="544"/>
      <c r="D155" s="545"/>
      <c r="E155" s="546"/>
      <c r="F155" s="545"/>
      <c r="H155" s="562"/>
      <c r="I155" s="561">
        <v>43453.964780092596</v>
      </c>
      <c r="J155" s="520" t="s">
        <v>2</v>
      </c>
      <c r="K155" s="509">
        <v>1</v>
      </c>
      <c r="L155" s="512"/>
      <c r="M155" s="477"/>
      <c r="N155" s="509" t="s">
        <v>7</v>
      </c>
      <c r="O155" s="500">
        <v>198</v>
      </c>
      <c r="P155" s="501" t="s">
        <v>151</v>
      </c>
      <c r="Q155" s="502">
        <v>0</v>
      </c>
      <c r="R155" s="502"/>
      <c r="S155" s="502"/>
      <c r="T155" s="502">
        <v>1</v>
      </c>
      <c r="U155" s="502"/>
      <c r="V155" s="502"/>
      <c r="W155" s="511">
        <v>0</v>
      </c>
      <c r="X155" s="502">
        <v>0</v>
      </c>
      <c r="Y155" s="502">
        <v>0</v>
      </c>
      <c r="Z155" s="502">
        <v>0</v>
      </c>
      <c r="AA155" s="502">
        <v>0</v>
      </c>
      <c r="AB155" s="502">
        <v>0</v>
      </c>
      <c r="AC155" s="502">
        <v>0</v>
      </c>
      <c r="AD155" s="502">
        <v>0</v>
      </c>
      <c r="AE155" s="502">
        <v>0</v>
      </c>
      <c r="AF155" s="502">
        <v>0</v>
      </c>
      <c r="AG155" s="502">
        <v>0</v>
      </c>
      <c r="AH155" s="502">
        <v>0</v>
      </c>
      <c r="AI155" s="502">
        <v>0</v>
      </c>
      <c r="AJ155" s="502">
        <v>1</v>
      </c>
      <c r="AK155" s="502"/>
      <c r="AL155" s="502"/>
      <c r="AM155" s="502"/>
      <c r="AN155" s="502"/>
      <c r="AO155" s="511">
        <v>0</v>
      </c>
      <c r="AP155" s="511">
        <v>0</v>
      </c>
      <c r="AQ155" s="502">
        <v>0</v>
      </c>
      <c r="AR155" s="502">
        <v>0</v>
      </c>
      <c r="AS155" s="502">
        <v>0</v>
      </c>
      <c r="AT155" s="502">
        <v>0</v>
      </c>
      <c r="AU155" s="502">
        <v>0</v>
      </c>
      <c r="AV155" s="502">
        <v>0</v>
      </c>
      <c r="AW155" s="502">
        <v>0</v>
      </c>
      <c r="AX155" s="502">
        <v>0</v>
      </c>
      <c r="AY155" s="502">
        <v>0</v>
      </c>
      <c r="AZ155" s="502">
        <v>0</v>
      </c>
      <c r="BA155" s="503">
        <f t="shared" si="6"/>
        <v>1</v>
      </c>
      <c r="BB155" s="503">
        <f t="shared" si="7"/>
        <v>0</v>
      </c>
      <c r="BC155" s="503">
        <f t="shared" si="8"/>
        <v>1</v>
      </c>
      <c r="BD155" s="507"/>
      <c r="BG155" s="477"/>
    </row>
    <row r="156" spans="2:59" s="475" customFormat="1" x14ac:dyDescent="0.2">
      <c r="B156" s="543"/>
      <c r="C156" s="544"/>
      <c r="D156" s="545"/>
      <c r="E156" s="546"/>
      <c r="F156" s="545"/>
      <c r="H156" s="562"/>
      <c r="I156" s="561">
        <v>43455.715995370374</v>
      </c>
      <c r="J156" s="520" t="s">
        <v>2</v>
      </c>
      <c r="K156" s="509">
        <v>1</v>
      </c>
      <c r="L156" s="512"/>
      <c r="M156" s="477"/>
      <c r="N156" s="509" t="s">
        <v>19</v>
      </c>
      <c r="O156" s="500">
        <v>270</v>
      </c>
      <c r="P156" s="501" t="s">
        <v>159</v>
      </c>
      <c r="Q156" s="502">
        <v>0</v>
      </c>
      <c r="R156" s="502"/>
      <c r="S156" s="502"/>
      <c r="T156" s="502">
        <v>1</v>
      </c>
      <c r="U156" s="502"/>
      <c r="V156" s="502"/>
      <c r="W156" s="511">
        <v>0</v>
      </c>
      <c r="X156" s="502">
        <v>0</v>
      </c>
      <c r="Y156" s="502">
        <v>0</v>
      </c>
      <c r="Z156" s="502">
        <v>0</v>
      </c>
      <c r="AA156" s="502">
        <v>0</v>
      </c>
      <c r="AB156" s="502">
        <v>0</v>
      </c>
      <c r="AC156" s="502">
        <v>0</v>
      </c>
      <c r="AD156" s="502">
        <v>0</v>
      </c>
      <c r="AE156" s="502">
        <v>0</v>
      </c>
      <c r="AF156" s="502">
        <v>0</v>
      </c>
      <c r="AG156" s="502">
        <v>0</v>
      </c>
      <c r="AH156" s="502">
        <v>0</v>
      </c>
      <c r="AI156" s="502">
        <v>0</v>
      </c>
      <c r="AJ156" s="502">
        <v>1</v>
      </c>
      <c r="AK156" s="502"/>
      <c r="AL156" s="502"/>
      <c r="AM156" s="502"/>
      <c r="AN156" s="502"/>
      <c r="AO156" s="511">
        <v>0</v>
      </c>
      <c r="AP156" s="511">
        <v>0</v>
      </c>
      <c r="AQ156" s="502">
        <v>0</v>
      </c>
      <c r="AR156" s="502">
        <v>0</v>
      </c>
      <c r="AS156" s="502">
        <v>0</v>
      </c>
      <c r="AT156" s="502">
        <v>0</v>
      </c>
      <c r="AU156" s="502">
        <v>0</v>
      </c>
      <c r="AV156" s="502">
        <v>0</v>
      </c>
      <c r="AW156" s="502">
        <v>0</v>
      </c>
      <c r="AX156" s="502">
        <v>0</v>
      </c>
      <c r="AY156" s="502">
        <v>0</v>
      </c>
      <c r="AZ156" s="502">
        <v>0</v>
      </c>
      <c r="BA156" s="503">
        <f t="shared" si="6"/>
        <v>1</v>
      </c>
      <c r="BB156" s="503">
        <f t="shared" si="7"/>
        <v>0</v>
      </c>
      <c r="BC156" s="503">
        <f t="shared" si="8"/>
        <v>1</v>
      </c>
      <c r="BD156" s="507"/>
      <c r="BG156" s="477"/>
    </row>
    <row r="157" spans="2:59" s="475" customFormat="1" x14ac:dyDescent="0.2">
      <c r="B157" s="543"/>
      <c r="C157" s="544"/>
      <c r="D157" s="545"/>
      <c r="E157" s="546"/>
      <c r="F157" s="545"/>
      <c r="H157" s="562" t="s">
        <v>480</v>
      </c>
      <c r="I157" s="561">
        <v>43442.014166666668</v>
      </c>
      <c r="J157" s="520" t="s">
        <v>2</v>
      </c>
      <c r="K157" s="509">
        <v>1</v>
      </c>
      <c r="L157" s="512"/>
      <c r="M157" s="477"/>
      <c r="N157" s="499" t="s">
        <v>50</v>
      </c>
      <c r="O157" s="509">
        <v>139</v>
      </c>
      <c r="P157" s="501" t="s">
        <v>51</v>
      </c>
      <c r="Q157" s="502">
        <v>0</v>
      </c>
      <c r="R157" s="502"/>
      <c r="S157" s="502"/>
      <c r="T157" s="502">
        <v>1</v>
      </c>
      <c r="U157" s="502"/>
      <c r="V157" s="502"/>
      <c r="W157" s="511">
        <v>0</v>
      </c>
      <c r="X157" s="502">
        <v>0</v>
      </c>
      <c r="Y157" s="502">
        <v>0</v>
      </c>
      <c r="Z157" s="502">
        <v>0</v>
      </c>
      <c r="AA157" s="502">
        <v>0</v>
      </c>
      <c r="AB157" s="502">
        <v>0</v>
      </c>
      <c r="AC157" s="502">
        <v>0</v>
      </c>
      <c r="AD157" s="502">
        <v>0</v>
      </c>
      <c r="AE157" s="502">
        <v>0</v>
      </c>
      <c r="AF157" s="502">
        <v>0</v>
      </c>
      <c r="AG157" s="502">
        <v>0</v>
      </c>
      <c r="AH157" s="502">
        <v>0</v>
      </c>
      <c r="AI157" s="502">
        <v>0</v>
      </c>
      <c r="AJ157" s="502">
        <v>1</v>
      </c>
      <c r="AK157" s="502"/>
      <c r="AL157" s="502"/>
      <c r="AM157" s="502"/>
      <c r="AN157" s="502"/>
      <c r="AO157" s="511">
        <v>0</v>
      </c>
      <c r="AP157" s="511">
        <v>0</v>
      </c>
      <c r="AQ157" s="502">
        <v>0</v>
      </c>
      <c r="AR157" s="502">
        <v>0</v>
      </c>
      <c r="AS157" s="502">
        <v>0</v>
      </c>
      <c r="AT157" s="502">
        <v>0</v>
      </c>
      <c r="AU157" s="502">
        <v>0</v>
      </c>
      <c r="AV157" s="502">
        <v>0</v>
      </c>
      <c r="AW157" s="502">
        <v>0</v>
      </c>
      <c r="AX157" s="502">
        <v>0</v>
      </c>
      <c r="AY157" s="502">
        <v>0</v>
      </c>
      <c r="AZ157" s="502">
        <v>0</v>
      </c>
      <c r="BA157" s="503">
        <f t="shared" si="6"/>
        <v>1</v>
      </c>
      <c r="BB157" s="503">
        <f t="shared" si="7"/>
        <v>0</v>
      </c>
      <c r="BC157" s="503">
        <f t="shared" si="8"/>
        <v>1</v>
      </c>
      <c r="BD157" s="507"/>
      <c r="BG157" s="477"/>
    </row>
    <row r="158" spans="2:59" s="475" customFormat="1" x14ac:dyDescent="0.2">
      <c r="B158" s="543"/>
      <c r="C158" s="544"/>
      <c r="D158" s="545"/>
      <c r="E158" s="546"/>
      <c r="F158" s="545"/>
      <c r="H158" s="562"/>
      <c r="I158" s="561">
        <v>43449.025370370371</v>
      </c>
      <c r="J158" s="520" t="s">
        <v>2</v>
      </c>
      <c r="K158" s="509">
        <v>1</v>
      </c>
      <c r="L158" s="512"/>
      <c r="M158" s="477"/>
      <c r="N158" s="509" t="s">
        <v>128</v>
      </c>
      <c r="O158" s="509">
        <v>508</v>
      </c>
      <c r="P158" s="501" t="s">
        <v>447</v>
      </c>
      <c r="Q158" s="502">
        <v>0</v>
      </c>
      <c r="R158" s="502"/>
      <c r="S158" s="502"/>
      <c r="T158" s="502">
        <v>0</v>
      </c>
      <c r="U158" s="502">
        <v>1</v>
      </c>
      <c r="V158" s="502"/>
      <c r="W158" s="511">
        <v>0</v>
      </c>
      <c r="X158" s="502">
        <v>0</v>
      </c>
      <c r="Y158" s="502">
        <v>0</v>
      </c>
      <c r="Z158" s="502">
        <v>0</v>
      </c>
      <c r="AA158" s="502">
        <v>0</v>
      </c>
      <c r="AB158" s="502">
        <v>0</v>
      </c>
      <c r="AC158" s="502">
        <v>0</v>
      </c>
      <c r="AD158" s="502">
        <v>0</v>
      </c>
      <c r="AE158" s="502">
        <v>0</v>
      </c>
      <c r="AF158" s="502">
        <v>0</v>
      </c>
      <c r="AG158" s="502">
        <v>0</v>
      </c>
      <c r="AH158" s="502">
        <v>0</v>
      </c>
      <c r="AI158" s="502">
        <v>0</v>
      </c>
      <c r="AJ158" s="502">
        <v>0</v>
      </c>
      <c r="AK158" s="502">
        <v>0</v>
      </c>
      <c r="AL158" s="502">
        <v>1</v>
      </c>
      <c r="AM158" s="502"/>
      <c r="AN158" s="502"/>
      <c r="AO158" s="511">
        <v>0</v>
      </c>
      <c r="AP158" s="511">
        <v>0</v>
      </c>
      <c r="AQ158" s="502">
        <v>0</v>
      </c>
      <c r="AR158" s="502">
        <v>0</v>
      </c>
      <c r="AS158" s="502">
        <v>0</v>
      </c>
      <c r="AT158" s="502">
        <v>0</v>
      </c>
      <c r="AU158" s="502">
        <v>0</v>
      </c>
      <c r="AV158" s="502">
        <v>0</v>
      </c>
      <c r="AW158" s="502">
        <v>0</v>
      </c>
      <c r="AX158" s="502">
        <v>0</v>
      </c>
      <c r="AY158" s="502">
        <v>0</v>
      </c>
      <c r="AZ158" s="502">
        <v>0</v>
      </c>
      <c r="BA158" s="503">
        <f t="shared" si="6"/>
        <v>1</v>
      </c>
      <c r="BB158" s="503">
        <f t="shared" si="7"/>
        <v>0</v>
      </c>
      <c r="BC158" s="503">
        <f t="shared" si="8"/>
        <v>1</v>
      </c>
      <c r="BD158" s="507"/>
      <c r="BG158" s="477"/>
    </row>
    <row r="159" spans="2:59" s="475" customFormat="1" x14ac:dyDescent="0.2">
      <c r="B159" s="543"/>
      <c r="C159" s="544"/>
      <c r="D159" s="545"/>
      <c r="E159" s="546"/>
      <c r="F159" s="545"/>
      <c r="H159" s="562" t="s">
        <v>757</v>
      </c>
      <c r="I159" s="561">
        <v>43442.932037037041</v>
      </c>
      <c r="J159" s="520" t="s">
        <v>2</v>
      </c>
      <c r="K159" s="509">
        <v>1</v>
      </c>
      <c r="L159" s="512"/>
      <c r="M159" s="477"/>
      <c r="N159" s="510" t="s">
        <v>343</v>
      </c>
      <c r="O159" s="510">
        <v>396</v>
      </c>
      <c r="P159" s="510" t="s">
        <v>566</v>
      </c>
      <c r="Q159" s="503">
        <v>0</v>
      </c>
      <c r="R159" s="503">
        <v>0</v>
      </c>
      <c r="S159" s="503">
        <v>0</v>
      </c>
      <c r="T159" s="503">
        <v>0</v>
      </c>
      <c r="U159" s="502">
        <v>1</v>
      </c>
      <c r="V159" s="502"/>
      <c r="W159" s="511">
        <v>0</v>
      </c>
      <c r="X159" s="502">
        <v>0</v>
      </c>
      <c r="Y159" s="502">
        <v>0</v>
      </c>
      <c r="Z159" s="502">
        <v>0</v>
      </c>
      <c r="AA159" s="502">
        <v>0</v>
      </c>
      <c r="AB159" s="502">
        <v>0</v>
      </c>
      <c r="AC159" s="502">
        <v>0</v>
      </c>
      <c r="AD159" s="502">
        <v>0</v>
      </c>
      <c r="AE159" s="502">
        <v>0</v>
      </c>
      <c r="AF159" s="502">
        <v>0</v>
      </c>
      <c r="AG159" s="502">
        <v>0</v>
      </c>
      <c r="AH159" s="502">
        <v>0</v>
      </c>
      <c r="AI159" s="502">
        <v>0</v>
      </c>
      <c r="AJ159" s="502">
        <v>0</v>
      </c>
      <c r="AK159" s="502">
        <v>0</v>
      </c>
      <c r="AL159" s="502">
        <v>1</v>
      </c>
      <c r="AM159" s="502"/>
      <c r="AN159" s="502"/>
      <c r="AO159" s="511">
        <v>0</v>
      </c>
      <c r="AP159" s="511">
        <v>0</v>
      </c>
      <c r="AQ159" s="502">
        <v>0</v>
      </c>
      <c r="AR159" s="502">
        <v>0</v>
      </c>
      <c r="AS159" s="502">
        <v>0</v>
      </c>
      <c r="AT159" s="502">
        <v>0</v>
      </c>
      <c r="AU159" s="502">
        <v>0</v>
      </c>
      <c r="AV159" s="502">
        <v>0</v>
      </c>
      <c r="AW159" s="502">
        <v>0</v>
      </c>
      <c r="AX159" s="502">
        <v>0</v>
      </c>
      <c r="AY159" s="502">
        <v>0</v>
      </c>
      <c r="AZ159" s="502">
        <v>0</v>
      </c>
      <c r="BA159" s="503">
        <f t="shared" si="6"/>
        <v>1</v>
      </c>
      <c r="BB159" s="503">
        <f t="shared" si="7"/>
        <v>0</v>
      </c>
      <c r="BC159" s="503">
        <f t="shared" si="8"/>
        <v>1</v>
      </c>
      <c r="BD159" s="507"/>
      <c r="BG159" s="477"/>
    </row>
    <row r="160" spans="2:59" s="475" customFormat="1" x14ac:dyDescent="0.2">
      <c r="B160" s="543"/>
      <c r="C160" s="544"/>
      <c r="D160" s="545"/>
      <c r="E160" s="546"/>
      <c r="F160" s="545"/>
      <c r="H160" s="562" t="s">
        <v>629</v>
      </c>
      <c r="I160" s="561">
        <v>43444.952800925923</v>
      </c>
      <c r="J160" s="520" t="s">
        <v>2</v>
      </c>
      <c r="K160" s="509">
        <v>1</v>
      </c>
      <c r="L160" s="512"/>
      <c r="M160" s="477"/>
      <c r="N160" s="510" t="s">
        <v>343</v>
      </c>
      <c r="O160" s="510">
        <v>423</v>
      </c>
      <c r="P160" s="510" t="s">
        <v>593</v>
      </c>
      <c r="Q160" s="503">
        <v>0</v>
      </c>
      <c r="R160" s="503">
        <v>0</v>
      </c>
      <c r="S160" s="503">
        <v>0</v>
      </c>
      <c r="T160" s="503">
        <v>0</v>
      </c>
      <c r="U160" s="502">
        <v>1</v>
      </c>
      <c r="V160" s="502"/>
      <c r="W160" s="511">
        <v>0</v>
      </c>
      <c r="X160" s="502">
        <v>0</v>
      </c>
      <c r="Y160" s="502">
        <v>0</v>
      </c>
      <c r="Z160" s="502">
        <v>0</v>
      </c>
      <c r="AA160" s="502">
        <v>0</v>
      </c>
      <c r="AB160" s="502">
        <v>0</v>
      </c>
      <c r="AC160" s="502">
        <v>0</v>
      </c>
      <c r="AD160" s="502">
        <v>0</v>
      </c>
      <c r="AE160" s="502">
        <v>0</v>
      </c>
      <c r="AF160" s="502">
        <v>0</v>
      </c>
      <c r="AG160" s="502">
        <v>0</v>
      </c>
      <c r="AH160" s="502">
        <v>0</v>
      </c>
      <c r="AI160" s="502">
        <v>0</v>
      </c>
      <c r="AJ160" s="502">
        <v>0</v>
      </c>
      <c r="AK160" s="502">
        <v>1</v>
      </c>
      <c r="AL160" s="502">
        <v>0</v>
      </c>
      <c r="AM160" s="502"/>
      <c r="AN160" s="502"/>
      <c r="AO160" s="511">
        <v>0</v>
      </c>
      <c r="AP160" s="511">
        <v>0</v>
      </c>
      <c r="AQ160" s="502">
        <v>0</v>
      </c>
      <c r="AR160" s="502">
        <v>0</v>
      </c>
      <c r="AS160" s="502">
        <v>0</v>
      </c>
      <c r="AT160" s="502">
        <v>0</v>
      </c>
      <c r="AU160" s="502">
        <v>0</v>
      </c>
      <c r="AV160" s="502">
        <v>0</v>
      </c>
      <c r="AW160" s="502">
        <v>0</v>
      </c>
      <c r="AX160" s="502">
        <v>0</v>
      </c>
      <c r="AY160" s="502">
        <v>0</v>
      </c>
      <c r="AZ160" s="502">
        <v>0</v>
      </c>
      <c r="BA160" s="503">
        <f t="shared" si="6"/>
        <v>1</v>
      </c>
      <c r="BB160" s="503">
        <f t="shared" si="7"/>
        <v>1</v>
      </c>
      <c r="BC160" s="503">
        <f t="shared" si="8"/>
        <v>0</v>
      </c>
      <c r="BD160" s="507"/>
      <c r="BG160" s="477"/>
    </row>
    <row r="161" spans="2:59" s="475" customFormat="1" x14ac:dyDescent="0.2">
      <c r="B161" s="543"/>
      <c r="C161" s="544"/>
      <c r="D161" s="545"/>
      <c r="E161" s="546"/>
      <c r="F161" s="545"/>
      <c r="H161" s="562" t="s">
        <v>712</v>
      </c>
      <c r="I161" s="561">
        <v>43460.96025462963</v>
      </c>
      <c r="J161" s="520" t="s">
        <v>1</v>
      </c>
      <c r="K161" s="509">
        <v>1</v>
      </c>
      <c r="L161" s="512"/>
      <c r="M161" s="477"/>
      <c r="N161" s="510" t="s">
        <v>343</v>
      </c>
      <c r="O161" s="510">
        <v>405</v>
      </c>
      <c r="P161" s="510" t="s">
        <v>595</v>
      </c>
      <c r="Q161" s="503">
        <v>0</v>
      </c>
      <c r="R161" s="503">
        <v>0</v>
      </c>
      <c r="S161" s="503">
        <v>0</v>
      </c>
      <c r="T161" s="503">
        <v>0</v>
      </c>
      <c r="U161" s="502"/>
      <c r="V161" s="502">
        <v>1</v>
      </c>
      <c r="W161" s="511">
        <v>0</v>
      </c>
      <c r="X161" s="502">
        <v>0</v>
      </c>
      <c r="Y161" s="502">
        <v>0</v>
      </c>
      <c r="Z161" s="502">
        <v>0</v>
      </c>
      <c r="AA161" s="502">
        <v>0</v>
      </c>
      <c r="AB161" s="502">
        <v>0</v>
      </c>
      <c r="AC161" s="502">
        <v>0</v>
      </c>
      <c r="AD161" s="502">
        <v>0</v>
      </c>
      <c r="AE161" s="502">
        <v>0</v>
      </c>
      <c r="AF161" s="502">
        <v>0</v>
      </c>
      <c r="AG161" s="502">
        <v>0</v>
      </c>
      <c r="AH161" s="502">
        <v>0</v>
      </c>
      <c r="AI161" s="502">
        <v>0</v>
      </c>
      <c r="AJ161" s="502">
        <v>0</v>
      </c>
      <c r="AK161" s="502"/>
      <c r="AL161" s="502"/>
      <c r="AM161" s="502">
        <v>0</v>
      </c>
      <c r="AN161" s="502">
        <v>1</v>
      </c>
      <c r="AO161" s="511">
        <v>0</v>
      </c>
      <c r="AP161" s="511">
        <v>0</v>
      </c>
      <c r="AQ161" s="502">
        <v>0</v>
      </c>
      <c r="AR161" s="502">
        <v>0</v>
      </c>
      <c r="AS161" s="502">
        <v>0</v>
      </c>
      <c r="AT161" s="502">
        <v>0</v>
      </c>
      <c r="AU161" s="502">
        <v>0</v>
      </c>
      <c r="AV161" s="502">
        <v>0</v>
      </c>
      <c r="AW161" s="502">
        <v>0</v>
      </c>
      <c r="AX161" s="502">
        <v>0</v>
      </c>
      <c r="AY161" s="502">
        <v>0</v>
      </c>
      <c r="AZ161" s="502">
        <v>0</v>
      </c>
      <c r="BA161" s="503">
        <f t="shared" si="6"/>
        <v>1</v>
      </c>
      <c r="BB161" s="503">
        <f t="shared" si="7"/>
        <v>0</v>
      </c>
      <c r="BC161" s="503">
        <f t="shared" si="8"/>
        <v>1</v>
      </c>
      <c r="BD161" s="507"/>
      <c r="BG161" s="477"/>
    </row>
    <row r="162" spans="2:59" s="475" customFormat="1" x14ac:dyDescent="0.2">
      <c r="B162" s="543"/>
      <c r="C162" s="547"/>
      <c r="D162" s="545"/>
      <c r="E162" s="546"/>
      <c r="F162" s="545"/>
      <c r="H162" s="562" t="s">
        <v>372</v>
      </c>
      <c r="I162" s="561">
        <v>43446.620150462964</v>
      </c>
      <c r="J162" s="520" t="s">
        <v>2</v>
      </c>
      <c r="K162" s="509">
        <v>1</v>
      </c>
      <c r="L162" s="512"/>
      <c r="M162" s="477"/>
      <c r="N162" s="499" t="s">
        <v>87</v>
      </c>
      <c r="O162" s="500">
        <v>447</v>
      </c>
      <c r="P162" s="501" t="s">
        <v>323</v>
      </c>
      <c r="Q162" s="502">
        <v>0</v>
      </c>
      <c r="R162" s="502"/>
      <c r="S162" s="502"/>
      <c r="T162" s="502">
        <v>0</v>
      </c>
      <c r="U162" s="502"/>
      <c r="V162" s="502"/>
      <c r="W162" s="511">
        <v>1</v>
      </c>
      <c r="X162" s="502">
        <v>0</v>
      </c>
      <c r="Y162" s="502">
        <v>0</v>
      </c>
      <c r="Z162" s="502">
        <v>0</v>
      </c>
      <c r="AA162" s="502">
        <v>0</v>
      </c>
      <c r="AB162" s="502">
        <v>0</v>
      </c>
      <c r="AC162" s="502">
        <v>0</v>
      </c>
      <c r="AD162" s="502">
        <v>0</v>
      </c>
      <c r="AE162" s="502">
        <v>0</v>
      </c>
      <c r="AF162" s="502">
        <v>0</v>
      </c>
      <c r="AG162" s="502">
        <v>0</v>
      </c>
      <c r="AH162" s="502">
        <v>0</v>
      </c>
      <c r="AI162" s="502">
        <v>0</v>
      </c>
      <c r="AJ162" s="502">
        <v>0</v>
      </c>
      <c r="AK162" s="502"/>
      <c r="AL162" s="502"/>
      <c r="AM162" s="502"/>
      <c r="AN162" s="502"/>
      <c r="AO162" s="511">
        <v>0</v>
      </c>
      <c r="AP162" s="511">
        <v>1</v>
      </c>
      <c r="AQ162" s="502">
        <v>0</v>
      </c>
      <c r="AR162" s="502">
        <v>0</v>
      </c>
      <c r="AS162" s="502">
        <v>0</v>
      </c>
      <c r="AT162" s="502">
        <v>0</v>
      </c>
      <c r="AU162" s="502">
        <v>0</v>
      </c>
      <c r="AV162" s="502">
        <v>0</v>
      </c>
      <c r="AW162" s="502">
        <v>0</v>
      </c>
      <c r="AX162" s="502">
        <v>0</v>
      </c>
      <c r="AY162" s="502">
        <v>0</v>
      </c>
      <c r="AZ162" s="502">
        <v>0</v>
      </c>
      <c r="BA162" s="503">
        <f t="shared" si="6"/>
        <v>1</v>
      </c>
      <c r="BB162" s="503">
        <f t="shared" si="7"/>
        <v>0</v>
      </c>
      <c r="BC162" s="503">
        <f t="shared" si="8"/>
        <v>1</v>
      </c>
      <c r="BD162" s="507"/>
      <c r="BG162" s="477"/>
    </row>
    <row r="163" spans="2:59" s="475" customFormat="1" x14ac:dyDescent="0.2">
      <c r="B163" s="543"/>
      <c r="C163" s="544"/>
      <c r="D163" s="545"/>
      <c r="E163" s="546"/>
      <c r="F163" s="545"/>
      <c r="H163" s="562"/>
      <c r="I163" s="561">
        <v>43455.853877314818</v>
      </c>
      <c r="J163" s="520" t="s">
        <v>1</v>
      </c>
      <c r="K163" s="509">
        <v>1</v>
      </c>
      <c r="L163" s="512"/>
      <c r="M163" s="477"/>
      <c r="N163" s="509" t="s">
        <v>183</v>
      </c>
      <c r="O163" s="509">
        <v>196</v>
      </c>
      <c r="P163" s="501" t="s">
        <v>176</v>
      </c>
      <c r="Q163" s="502">
        <v>0</v>
      </c>
      <c r="R163" s="502"/>
      <c r="S163" s="502"/>
      <c r="T163" s="502">
        <v>0</v>
      </c>
      <c r="U163" s="502"/>
      <c r="V163" s="502"/>
      <c r="W163" s="511">
        <v>1</v>
      </c>
      <c r="X163" s="502">
        <v>0</v>
      </c>
      <c r="Y163" s="502">
        <v>0</v>
      </c>
      <c r="Z163" s="502">
        <v>0</v>
      </c>
      <c r="AA163" s="502">
        <v>0</v>
      </c>
      <c r="AB163" s="502">
        <v>0</v>
      </c>
      <c r="AC163" s="502">
        <v>0</v>
      </c>
      <c r="AD163" s="502">
        <v>0</v>
      </c>
      <c r="AE163" s="502">
        <v>0</v>
      </c>
      <c r="AF163" s="502">
        <v>0</v>
      </c>
      <c r="AG163" s="502">
        <v>0</v>
      </c>
      <c r="AH163" s="502">
        <v>0</v>
      </c>
      <c r="AI163" s="502">
        <v>0</v>
      </c>
      <c r="AJ163" s="502">
        <v>0</v>
      </c>
      <c r="AK163" s="502"/>
      <c r="AL163" s="502"/>
      <c r="AM163" s="502"/>
      <c r="AN163" s="502"/>
      <c r="AO163" s="511">
        <v>0</v>
      </c>
      <c r="AP163" s="511">
        <v>1</v>
      </c>
      <c r="AQ163" s="502">
        <v>0</v>
      </c>
      <c r="AR163" s="502">
        <v>0</v>
      </c>
      <c r="AS163" s="502">
        <v>0</v>
      </c>
      <c r="AT163" s="502">
        <v>0</v>
      </c>
      <c r="AU163" s="502">
        <v>0</v>
      </c>
      <c r="AV163" s="502">
        <v>0</v>
      </c>
      <c r="AW163" s="502">
        <v>0</v>
      </c>
      <c r="AX163" s="502">
        <v>0</v>
      </c>
      <c r="AY163" s="502">
        <v>0</v>
      </c>
      <c r="AZ163" s="502">
        <v>0</v>
      </c>
      <c r="BA163" s="503">
        <f t="shared" si="6"/>
        <v>1</v>
      </c>
      <c r="BB163" s="503">
        <f t="shared" si="7"/>
        <v>0</v>
      </c>
      <c r="BC163" s="503">
        <f t="shared" si="8"/>
        <v>1</v>
      </c>
      <c r="BD163" s="507"/>
      <c r="BG163" s="477"/>
    </row>
    <row r="164" spans="2:59" s="475" customFormat="1" x14ac:dyDescent="0.2">
      <c r="B164" s="543"/>
      <c r="C164" s="544"/>
      <c r="D164" s="545"/>
      <c r="E164" s="546"/>
      <c r="F164" s="545"/>
      <c r="H164" s="562"/>
      <c r="I164" s="561">
        <v>43455.869930555556</v>
      </c>
      <c r="J164" s="520" t="s">
        <v>2</v>
      </c>
      <c r="K164" s="509">
        <v>1</v>
      </c>
      <c r="L164" s="512"/>
      <c r="M164" s="477"/>
      <c r="N164" s="509" t="s">
        <v>29</v>
      </c>
      <c r="O164" s="509">
        <v>471</v>
      </c>
      <c r="P164" s="501" t="s">
        <v>60</v>
      </c>
      <c r="Q164" s="502">
        <v>0</v>
      </c>
      <c r="R164" s="502"/>
      <c r="S164" s="502"/>
      <c r="T164" s="502">
        <v>0</v>
      </c>
      <c r="U164" s="502"/>
      <c r="V164" s="502"/>
      <c r="W164" s="511">
        <v>1</v>
      </c>
      <c r="X164" s="502">
        <v>0</v>
      </c>
      <c r="Y164" s="502">
        <v>0</v>
      </c>
      <c r="Z164" s="502">
        <v>0</v>
      </c>
      <c r="AA164" s="502">
        <v>0</v>
      </c>
      <c r="AB164" s="502">
        <v>0</v>
      </c>
      <c r="AC164" s="502">
        <v>0</v>
      </c>
      <c r="AD164" s="502">
        <v>0</v>
      </c>
      <c r="AE164" s="502">
        <v>0</v>
      </c>
      <c r="AF164" s="502">
        <v>0</v>
      </c>
      <c r="AG164" s="502">
        <v>0</v>
      </c>
      <c r="AH164" s="502">
        <v>0</v>
      </c>
      <c r="AI164" s="502">
        <v>0</v>
      </c>
      <c r="AJ164" s="502">
        <v>0</v>
      </c>
      <c r="AK164" s="502"/>
      <c r="AL164" s="502"/>
      <c r="AM164" s="502"/>
      <c r="AN164" s="502"/>
      <c r="AO164" s="511">
        <v>0</v>
      </c>
      <c r="AP164" s="511">
        <v>1</v>
      </c>
      <c r="AQ164" s="502">
        <v>0</v>
      </c>
      <c r="AR164" s="502">
        <v>0</v>
      </c>
      <c r="AS164" s="502">
        <v>0</v>
      </c>
      <c r="AT164" s="502">
        <v>0</v>
      </c>
      <c r="AU164" s="502">
        <v>0</v>
      </c>
      <c r="AV164" s="502">
        <v>0</v>
      </c>
      <c r="AW164" s="502">
        <v>0</v>
      </c>
      <c r="AX164" s="502">
        <v>0</v>
      </c>
      <c r="AY164" s="502">
        <v>0</v>
      </c>
      <c r="AZ164" s="502">
        <v>0</v>
      </c>
      <c r="BA164" s="503">
        <f t="shared" si="6"/>
        <v>1</v>
      </c>
      <c r="BB164" s="503">
        <f t="shared" si="7"/>
        <v>0</v>
      </c>
      <c r="BC164" s="503">
        <f t="shared" si="8"/>
        <v>1</v>
      </c>
      <c r="BD164" s="507"/>
      <c r="BG164" s="477"/>
    </row>
    <row r="165" spans="2:59" s="475" customFormat="1" x14ac:dyDescent="0.2">
      <c r="B165" s="543"/>
      <c r="C165" s="544"/>
      <c r="D165" s="545"/>
      <c r="E165" s="546"/>
      <c r="F165" s="545"/>
      <c r="H165" s="562" t="s">
        <v>388</v>
      </c>
      <c r="I165" s="561">
        <v>43446.720219907409</v>
      </c>
      <c r="J165" s="520" t="s">
        <v>2</v>
      </c>
      <c r="K165" s="509">
        <v>1</v>
      </c>
      <c r="L165" s="512"/>
      <c r="M165" s="477"/>
      <c r="N165" s="510" t="s">
        <v>343</v>
      </c>
      <c r="O165" s="510">
        <v>553</v>
      </c>
      <c r="P165" s="510" t="s">
        <v>662</v>
      </c>
      <c r="Q165" s="503">
        <v>0</v>
      </c>
      <c r="R165" s="503">
        <v>0</v>
      </c>
      <c r="S165" s="503">
        <v>0</v>
      </c>
      <c r="T165" s="503">
        <v>0</v>
      </c>
      <c r="U165" s="503">
        <v>0</v>
      </c>
      <c r="V165" s="503">
        <v>0</v>
      </c>
      <c r="W165" s="511">
        <v>1</v>
      </c>
      <c r="X165" s="502">
        <v>0</v>
      </c>
      <c r="Y165" s="502">
        <v>0</v>
      </c>
      <c r="Z165" s="502">
        <v>0</v>
      </c>
      <c r="AA165" s="502">
        <v>0</v>
      </c>
      <c r="AB165" s="502">
        <v>0</v>
      </c>
      <c r="AC165" s="503">
        <v>0</v>
      </c>
      <c r="AD165" s="503">
        <v>0</v>
      </c>
      <c r="AE165" s="503">
        <v>0</v>
      </c>
      <c r="AF165" s="503">
        <v>0</v>
      </c>
      <c r="AG165" s="503">
        <v>0</v>
      </c>
      <c r="AH165" s="503">
        <v>0</v>
      </c>
      <c r="AI165" s="503">
        <v>0</v>
      </c>
      <c r="AJ165" s="503">
        <v>0</v>
      </c>
      <c r="AK165" s="503">
        <v>0</v>
      </c>
      <c r="AL165" s="503">
        <v>0</v>
      </c>
      <c r="AM165" s="503">
        <v>0</v>
      </c>
      <c r="AN165" s="503">
        <v>0</v>
      </c>
      <c r="AO165" s="511">
        <v>1</v>
      </c>
      <c r="AP165" s="511">
        <v>0</v>
      </c>
      <c r="AQ165" s="502">
        <v>0</v>
      </c>
      <c r="AR165" s="502">
        <v>0</v>
      </c>
      <c r="AS165" s="502">
        <v>0</v>
      </c>
      <c r="AT165" s="502">
        <v>0</v>
      </c>
      <c r="AU165" s="502">
        <v>0</v>
      </c>
      <c r="AV165" s="502">
        <v>0</v>
      </c>
      <c r="AW165" s="502">
        <v>0</v>
      </c>
      <c r="AX165" s="502">
        <v>0</v>
      </c>
      <c r="AY165" s="502">
        <v>0</v>
      </c>
      <c r="AZ165" s="502">
        <v>0</v>
      </c>
      <c r="BA165" s="503">
        <f t="shared" si="6"/>
        <v>1</v>
      </c>
      <c r="BB165" s="503">
        <f t="shared" si="7"/>
        <v>1</v>
      </c>
      <c r="BC165" s="503">
        <f t="shared" si="8"/>
        <v>0</v>
      </c>
      <c r="BD165" s="507"/>
      <c r="BG165" s="477"/>
    </row>
    <row r="166" spans="2:59" s="475" customFormat="1" x14ac:dyDescent="0.2">
      <c r="B166" s="543"/>
      <c r="C166" s="544"/>
      <c r="D166" s="545"/>
      <c r="E166" s="546"/>
      <c r="F166" s="545"/>
      <c r="H166" s="562"/>
      <c r="I166" s="561">
        <v>43448.983437499999</v>
      </c>
      <c r="J166" s="520" t="s">
        <v>2</v>
      </c>
      <c r="K166" s="509">
        <v>1</v>
      </c>
      <c r="L166" s="512"/>
      <c r="M166" s="477"/>
      <c r="N166" s="499" t="s">
        <v>96</v>
      </c>
      <c r="O166" s="500">
        <v>141</v>
      </c>
      <c r="P166" s="501" t="s">
        <v>97</v>
      </c>
      <c r="Q166" s="502">
        <v>0</v>
      </c>
      <c r="R166" s="502"/>
      <c r="S166" s="502"/>
      <c r="T166" s="502">
        <v>0</v>
      </c>
      <c r="U166" s="502"/>
      <c r="V166" s="502"/>
      <c r="W166" s="511">
        <v>0</v>
      </c>
      <c r="X166" s="502">
        <v>1</v>
      </c>
      <c r="Y166" s="502">
        <v>0</v>
      </c>
      <c r="Z166" s="502">
        <v>0</v>
      </c>
      <c r="AA166" s="502">
        <v>0</v>
      </c>
      <c r="AB166" s="502">
        <v>0</v>
      </c>
      <c r="AC166" s="502">
        <v>0</v>
      </c>
      <c r="AD166" s="502">
        <v>0</v>
      </c>
      <c r="AE166" s="502">
        <v>0</v>
      </c>
      <c r="AF166" s="502">
        <v>0</v>
      </c>
      <c r="AG166" s="502">
        <v>0</v>
      </c>
      <c r="AH166" s="502">
        <v>0</v>
      </c>
      <c r="AI166" s="502">
        <v>0</v>
      </c>
      <c r="AJ166" s="502">
        <v>0</v>
      </c>
      <c r="AK166" s="502"/>
      <c r="AL166" s="502"/>
      <c r="AM166" s="502"/>
      <c r="AN166" s="502"/>
      <c r="AO166" s="511">
        <v>0</v>
      </c>
      <c r="AP166" s="511">
        <v>0</v>
      </c>
      <c r="AQ166" s="502">
        <v>1</v>
      </c>
      <c r="AR166" s="502">
        <v>0</v>
      </c>
      <c r="AS166" s="502">
        <v>0</v>
      </c>
      <c r="AT166" s="502">
        <v>0</v>
      </c>
      <c r="AU166" s="502">
        <v>0</v>
      </c>
      <c r="AV166" s="502">
        <v>0</v>
      </c>
      <c r="AW166" s="502">
        <v>0</v>
      </c>
      <c r="AX166" s="502">
        <v>0</v>
      </c>
      <c r="AY166" s="502">
        <v>0</v>
      </c>
      <c r="AZ166" s="502">
        <v>0</v>
      </c>
      <c r="BA166" s="503">
        <f t="shared" si="6"/>
        <v>1</v>
      </c>
      <c r="BB166" s="503">
        <f t="shared" si="7"/>
        <v>1</v>
      </c>
      <c r="BC166" s="503">
        <f t="shared" si="8"/>
        <v>0</v>
      </c>
      <c r="BD166" s="507"/>
      <c r="BG166" s="477"/>
    </row>
    <row r="167" spans="2:59" s="475" customFormat="1" x14ac:dyDescent="0.2">
      <c r="B167" s="543"/>
      <c r="C167" s="544"/>
      <c r="D167" s="545"/>
      <c r="E167" s="546"/>
      <c r="F167" s="545"/>
      <c r="H167" s="562" t="s">
        <v>760</v>
      </c>
      <c r="I167" s="561">
        <v>43460.944502314815</v>
      </c>
      <c r="J167" s="520" t="s">
        <v>2</v>
      </c>
      <c r="K167" s="509">
        <v>1</v>
      </c>
      <c r="L167" s="512"/>
      <c r="M167" s="477"/>
      <c r="N167" s="510" t="s">
        <v>343</v>
      </c>
      <c r="O167" s="510">
        <v>410</v>
      </c>
      <c r="P167" s="510" t="s">
        <v>568</v>
      </c>
      <c r="Q167" s="503">
        <v>0</v>
      </c>
      <c r="R167" s="503">
        <v>0</v>
      </c>
      <c r="S167" s="503">
        <v>0</v>
      </c>
      <c r="T167" s="503">
        <v>0</v>
      </c>
      <c r="U167" s="502"/>
      <c r="V167" s="502"/>
      <c r="W167" s="511">
        <v>0</v>
      </c>
      <c r="X167" s="502">
        <v>1</v>
      </c>
      <c r="Y167" s="502">
        <v>0</v>
      </c>
      <c r="Z167" s="502">
        <v>0</v>
      </c>
      <c r="AA167" s="502">
        <v>0</v>
      </c>
      <c r="AB167" s="502">
        <v>0</v>
      </c>
      <c r="AC167" s="502">
        <v>0</v>
      </c>
      <c r="AD167" s="502">
        <v>0</v>
      </c>
      <c r="AE167" s="502">
        <v>0</v>
      </c>
      <c r="AF167" s="502">
        <v>0</v>
      </c>
      <c r="AG167" s="502">
        <v>0</v>
      </c>
      <c r="AH167" s="502">
        <v>0</v>
      </c>
      <c r="AI167" s="502">
        <v>0</v>
      </c>
      <c r="AJ167" s="502">
        <v>0</v>
      </c>
      <c r="AK167" s="502"/>
      <c r="AL167" s="502"/>
      <c r="AM167" s="502"/>
      <c r="AN167" s="502"/>
      <c r="AO167" s="511">
        <v>0</v>
      </c>
      <c r="AP167" s="511">
        <v>0</v>
      </c>
      <c r="AQ167" s="502">
        <v>1</v>
      </c>
      <c r="AR167" s="502">
        <v>0</v>
      </c>
      <c r="AS167" s="502">
        <v>0</v>
      </c>
      <c r="AT167" s="502">
        <v>0</v>
      </c>
      <c r="AU167" s="502">
        <v>0</v>
      </c>
      <c r="AV167" s="502">
        <v>0</v>
      </c>
      <c r="AW167" s="502">
        <v>0</v>
      </c>
      <c r="AX167" s="502">
        <v>0</v>
      </c>
      <c r="AY167" s="502">
        <v>0</v>
      </c>
      <c r="AZ167" s="502">
        <v>0</v>
      </c>
      <c r="BA167" s="503">
        <f t="shared" si="6"/>
        <v>1</v>
      </c>
      <c r="BB167" s="503">
        <f t="shared" si="7"/>
        <v>1</v>
      </c>
      <c r="BC167" s="503">
        <f t="shared" si="8"/>
        <v>0</v>
      </c>
      <c r="BD167" s="507"/>
      <c r="BG167" s="477"/>
    </row>
    <row r="168" spans="2:59" s="475" customFormat="1" x14ac:dyDescent="0.2">
      <c r="B168" s="543"/>
      <c r="C168" s="547"/>
      <c r="D168" s="545"/>
      <c r="E168" s="546"/>
      <c r="F168" s="545"/>
      <c r="H168" s="562" t="s">
        <v>642</v>
      </c>
      <c r="I168" s="561">
        <v>43439.000462962962</v>
      </c>
      <c r="J168" s="520" t="s">
        <v>1</v>
      </c>
      <c r="K168" s="509">
        <v>1</v>
      </c>
      <c r="L168" s="512"/>
      <c r="M168" s="477"/>
      <c r="N168" s="510" t="s">
        <v>343</v>
      </c>
      <c r="O168" s="510">
        <v>408</v>
      </c>
      <c r="P168" s="510" t="s">
        <v>580</v>
      </c>
      <c r="Q168" s="503">
        <v>0</v>
      </c>
      <c r="R168" s="503">
        <v>0</v>
      </c>
      <c r="S168" s="503">
        <v>0</v>
      </c>
      <c r="T168" s="503">
        <v>0</v>
      </c>
      <c r="U168" s="502"/>
      <c r="V168" s="502"/>
      <c r="W168" s="511">
        <v>0</v>
      </c>
      <c r="X168" s="502">
        <v>1</v>
      </c>
      <c r="Y168" s="502">
        <v>0</v>
      </c>
      <c r="Z168" s="502">
        <v>0</v>
      </c>
      <c r="AA168" s="502">
        <v>0</v>
      </c>
      <c r="AB168" s="502">
        <v>0</v>
      </c>
      <c r="AC168" s="502">
        <v>0</v>
      </c>
      <c r="AD168" s="502">
        <v>0</v>
      </c>
      <c r="AE168" s="502">
        <v>0</v>
      </c>
      <c r="AF168" s="502">
        <v>0</v>
      </c>
      <c r="AG168" s="502">
        <v>0</v>
      </c>
      <c r="AH168" s="502">
        <v>0</v>
      </c>
      <c r="AI168" s="502">
        <v>0</v>
      </c>
      <c r="AJ168" s="502">
        <v>0</v>
      </c>
      <c r="AK168" s="502"/>
      <c r="AL168" s="502"/>
      <c r="AM168" s="502"/>
      <c r="AN168" s="502"/>
      <c r="AO168" s="511">
        <v>0</v>
      </c>
      <c r="AP168" s="511">
        <v>0</v>
      </c>
      <c r="AQ168" s="502">
        <v>1</v>
      </c>
      <c r="AR168" s="502">
        <v>0</v>
      </c>
      <c r="AS168" s="502">
        <v>0</v>
      </c>
      <c r="AT168" s="502">
        <v>0</v>
      </c>
      <c r="AU168" s="502">
        <v>0</v>
      </c>
      <c r="AV168" s="502">
        <v>0</v>
      </c>
      <c r="AW168" s="502">
        <v>0</v>
      </c>
      <c r="AX168" s="502">
        <v>0</v>
      </c>
      <c r="AY168" s="502">
        <v>0</v>
      </c>
      <c r="AZ168" s="502">
        <v>0</v>
      </c>
      <c r="BA168" s="503">
        <f t="shared" si="6"/>
        <v>1</v>
      </c>
      <c r="BB168" s="503">
        <f t="shared" si="7"/>
        <v>1</v>
      </c>
      <c r="BC168" s="503">
        <f t="shared" si="8"/>
        <v>0</v>
      </c>
      <c r="BD168" s="507"/>
      <c r="BG168" s="477"/>
    </row>
    <row r="169" spans="2:59" s="475" customFormat="1" x14ac:dyDescent="0.2">
      <c r="B169" s="543"/>
      <c r="C169" s="544"/>
      <c r="D169" s="545"/>
      <c r="E169" s="546"/>
      <c r="F169" s="545"/>
      <c r="H169" s="562" t="s">
        <v>761</v>
      </c>
      <c r="I169" s="561">
        <v>43443.924710648149</v>
      </c>
      <c r="J169" s="520" t="s">
        <v>1</v>
      </c>
      <c r="K169" s="509">
        <v>1</v>
      </c>
      <c r="L169" s="512"/>
      <c r="M169" s="477"/>
      <c r="N169" s="510" t="s">
        <v>343</v>
      </c>
      <c r="O169" s="510">
        <v>404</v>
      </c>
      <c r="P169" s="510" t="s">
        <v>584</v>
      </c>
      <c r="Q169" s="503">
        <v>0</v>
      </c>
      <c r="R169" s="503">
        <v>0</v>
      </c>
      <c r="S169" s="503">
        <v>0</v>
      </c>
      <c r="T169" s="503">
        <v>0</v>
      </c>
      <c r="U169" s="502"/>
      <c r="V169" s="502"/>
      <c r="W169" s="511">
        <v>0</v>
      </c>
      <c r="X169" s="502">
        <v>1</v>
      </c>
      <c r="Y169" s="502">
        <v>0</v>
      </c>
      <c r="Z169" s="502">
        <v>0</v>
      </c>
      <c r="AA169" s="502">
        <v>0</v>
      </c>
      <c r="AB169" s="502">
        <v>0</v>
      </c>
      <c r="AC169" s="502">
        <v>0</v>
      </c>
      <c r="AD169" s="502">
        <v>0</v>
      </c>
      <c r="AE169" s="502">
        <v>0</v>
      </c>
      <c r="AF169" s="502">
        <v>0</v>
      </c>
      <c r="AG169" s="502">
        <v>0</v>
      </c>
      <c r="AH169" s="502">
        <v>0</v>
      </c>
      <c r="AI169" s="502">
        <v>0</v>
      </c>
      <c r="AJ169" s="502">
        <v>0</v>
      </c>
      <c r="AK169" s="502"/>
      <c r="AL169" s="502"/>
      <c r="AM169" s="502"/>
      <c r="AN169" s="502"/>
      <c r="AO169" s="511">
        <v>0</v>
      </c>
      <c r="AP169" s="511">
        <v>0</v>
      </c>
      <c r="AQ169" s="502">
        <v>1</v>
      </c>
      <c r="AR169" s="502">
        <v>0</v>
      </c>
      <c r="AS169" s="502">
        <v>0</v>
      </c>
      <c r="AT169" s="502">
        <v>0</v>
      </c>
      <c r="AU169" s="502">
        <v>0</v>
      </c>
      <c r="AV169" s="502">
        <v>0</v>
      </c>
      <c r="AW169" s="502">
        <v>0</v>
      </c>
      <c r="AX169" s="502">
        <v>0</v>
      </c>
      <c r="AY169" s="502">
        <v>0</v>
      </c>
      <c r="AZ169" s="502">
        <v>0</v>
      </c>
      <c r="BA169" s="503">
        <f t="shared" si="6"/>
        <v>1</v>
      </c>
      <c r="BB169" s="503">
        <f t="shared" si="7"/>
        <v>1</v>
      </c>
      <c r="BC169" s="503">
        <f t="shared" si="8"/>
        <v>0</v>
      </c>
      <c r="BD169" s="507"/>
      <c r="BG169" s="477"/>
    </row>
    <row r="170" spans="2:59" s="475" customFormat="1" x14ac:dyDescent="0.2">
      <c r="B170" s="543"/>
      <c r="C170" s="544"/>
      <c r="D170" s="545"/>
      <c r="E170" s="546"/>
      <c r="F170" s="545"/>
      <c r="H170" s="562"/>
      <c r="I170" s="561">
        <v>43452.7266087963</v>
      </c>
      <c r="J170" s="520" t="s">
        <v>2</v>
      </c>
      <c r="K170" s="509">
        <v>1</v>
      </c>
      <c r="L170" s="512"/>
      <c r="M170" s="477"/>
      <c r="N170" s="510" t="s">
        <v>343</v>
      </c>
      <c r="O170" s="510">
        <v>414</v>
      </c>
      <c r="P170" s="510" t="s">
        <v>591</v>
      </c>
      <c r="Q170" s="503">
        <v>0</v>
      </c>
      <c r="R170" s="503">
        <v>0</v>
      </c>
      <c r="S170" s="503">
        <v>0</v>
      </c>
      <c r="T170" s="503">
        <v>0</v>
      </c>
      <c r="U170" s="502"/>
      <c r="V170" s="502"/>
      <c r="W170" s="511">
        <v>0</v>
      </c>
      <c r="X170" s="502">
        <v>1</v>
      </c>
      <c r="Y170" s="502">
        <v>0</v>
      </c>
      <c r="Z170" s="502">
        <v>0</v>
      </c>
      <c r="AA170" s="502">
        <v>0</v>
      </c>
      <c r="AB170" s="502">
        <v>0</v>
      </c>
      <c r="AC170" s="502">
        <v>0</v>
      </c>
      <c r="AD170" s="502">
        <v>0</v>
      </c>
      <c r="AE170" s="502">
        <v>0</v>
      </c>
      <c r="AF170" s="502">
        <v>0</v>
      </c>
      <c r="AG170" s="502">
        <v>0</v>
      </c>
      <c r="AH170" s="502">
        <v>0</v>
      </c>
      <c r="AI170" s="502">
        <v>0</v>
      </c>
      <c r="AJ170" s="502">
        <v>0</v>
      </c>
      <c r="AK170" s="502"/>
      <c r="AL170" s="502"/>
      <c r="AM170" s="502"/>
      <c r="AN170" s="502"/>
      <c r="AO170" s="511">
        <v>0</v>
      </c>
      <c r="AP170" s="511">
        <v>0</v>
      </c>
      <c r="AQ170" s="502">
        <v>1</v>
      </c>
      <c r="AR170" s="502">
        <v>0</v>
      </c>
      <c r="AS170" s="502">
        <v>0</v>
      </c>
      <c r="AT170" s="502">
        <v>0</v>
      </c>
      <c r="AU170" s="502">
        <v>0</v>
      </c>
      <c r="AV170" s="502">
        <v>0</v>
      </c>
      <c r="AW170" s="502">
        <v>0</v>
      </c>
      <c r="AX170" s="502">
        <v>0</v>
      </c>
      <c r="AY170" s="502">
        <v>0</v>
      </c>
      <c r="AZ170" s="502">
        <v>0</v>
      </c>
      <c r="BA170" s="503">
        <f t="shared" si="6"/>
        <v>1</v>
      </c>
      <c r="BB170" s="503">
        <f t="shared" si="7"/>
        <v>1</v>
      </c>
      <c r="BC170" s="503">
        <f t="shared" si="8"/>
        <v>0</v>
      </c>
      <c r="BD170" s="507"/>
      <c r="BG170" s="477"/>
    </row>
    <row r="171" spans="2:59" s="475" customFormat="1" x14ac:dyDescent="0.2">
      <c r="B171" s="543"/>
      <c r="C171" s="544"/>
      <c r="D171" s="545"/>
      <c r="E171" s="546"/>
      <c r="F171" s="545"/>
      <c r="H171" s="562"/>
      <c r="I171" s="561">
        <v>43452.728784722225</v>
      </c>
      <c r="J171" s="520" t="s">
        <v>2</v>
      </c>
      <c r="K171" s="509">
        <v>1</v>
      </c>
      <c r="L171" s="512"/>
      <c r="M171" s="477"/>
      <c r="N171" s="499" t="s">
        <v>7</v>
      </c>
      <c r="O171" s="500">
        <v>156</v>
      </c>
      <c r="P171" s="501" t="s">
        <v>297</v>
      </c>
      <c r="Q171" s="502">
        <v>0</v>
      </c>
      <c r="R171" s="502"/>
      <c r="S171" s="502"/>
      <c r="T171" s="502">
        <v>0</v>
      </c>
      <c r="U171" s="502"/>
      <c r="V171" s="502"/>
      <c r="W171" s="511">
        <v>0</v>
      </c>
      <c r="X171" s="502">
        <v>0</v>
      </c>
      <c r="Y171" s="502">
        <v>1</v>
      </c>
      <c r="Z171" s="502">
        <v>0</v>
      </c>
      <c r="AA171" s="502">
        <v>0</v>
      </c>
      <c r="AB171" s="502">
        <v>0</v>
      </c>
      <c r="AC171" s="502">
        <v>0</v>
      </c>
      <c r="AD171" s="502">
        <v>0</v>
      </c>
      <c r="AE171" s="502">
        <v>0</v>
      </c>
      <c r="AF171" s="502">
        <v>0</v>
      </c>
      <c r="AG171" s="502">
        <v>0</v>
      </c>
      <c r="AH171" s="502">
        <v>0</v>
      </c>
      <c r="AI171" s="502">
        <v>0</v>
      </c>
      <c r="AJ171" s="502">
        <v>0</v>
      </c>
      <c r="AK171" s="502"/>
      <c r="AL171" s="502"/>
      <c r="AM171" s="502"/>
      <c r="AN171" s="502"/>
      <c r="AO171" s="511">
        <v>0</v>
      </c>
      <c r="AP171" s="511">
        <v>0</v>
      </c>
      <c r="AQ171" s="502">
        <v>0</v>
      </c>
      <c r="AR171" s="502">
        <v>0</v>
      </c>
      <c r="AS171" s="502">
        <v>0</v>
      </c>
      <c r="AT171" s="502">
        <v>1</v>
      </c>
      <c r="AU171" s="502">
        <v>0</v>
      </c>
      <c r="AV171" s="502">
        <v>0</v>
      </c>
      <c r="AW171" s="502">
        <v>0</v>
      </c>
      <c r="AX171" s="502">
        <v>0</v>
      </c>
      <c r="AY171" s="502">
        <v>0</v>
      </c>
      <c r="AZ171" s="502">
        <v>0</v>
      </c>
      <c r="BA171" s="503">
        <f t="shared" si="6"/>
        <v>1</v>
      </c>
      <c r="BB171" s="503">
        <f t="shared" si="7"/>
        <v>0</v>
      </c>
      <c r="BC171" s="503">
        <f t="shared" si="8"/>
        <v>1</v>
      </c>
      <c r="BD171" s="507"/>
      <c r="BG171" s="477"/>
    </row>
    <row r="172" spans="2:59" s="475" customFormat="1" x14ac:dyDescent="0.2">
      <c r="B172" s="543"/>
      <c r="C172" s="547"/>
      <c r="D172" s="545"/>
      <c r="E172" s="546"/>
      <c r="F172" s="545"/>
      <c r="H172" s="562" t="s">
        <v>382</v>
      </c>
      <c r="I172" s="561">
        <v>43435.608715277776</v>
      </c>
      <c r="J172" s="520" t="s">
        <v>1</v>
      </c>
      <c r="K172" s="509">
        <v>1</v>
      </c>
      <c r="L172" s="512"/>
      <c r="M172" s="477"/>
      <c r="N172" s="510" t="s">
        <v>343</v>
      </c>
      <c r="O172" s="510">
        <v>395</v>
      </c>
      <c r="P172" s="510" t="s">
        <v>571</v>
      </c>
      <c r="Q172" s="503">
        <v>0</v>
      </c>
      <c r="R172" s="503">
        <v>0</v>
      </c>
      <c r="S172" s="503">
        <v>0</v>
      </c>
      <c r="T172" s="503">
        <v>0</v>
      </c>
      <c r="U172" s="502"/>
      <c r="V172" s="502"/>
      <c r="W172" s="511">
        <v>0</v>
      </c>
      <c r="X172" s="502">
        <v>0</v>
      </c>
      <c r="Y172" s="502">
        <v>1</v>
      </c>
      <c r="Z172" s="502">
        <v>0</v>
      </c>
      <c r="AA172" s="502">
        <v>0</v>
      </c>
      <c r="AB172" s="502">
        <v>0</v>
      </c>
      <c r="AC172" s="502">
        <v>0</v>
      </c>
      <c r="AD172" s="502">
        <v>0</v>
      </c>
      <c r="AE172" s="502">
        <v>0</v>
      </c>
      <c r="AF172" s="502">
        <v>0</v>
      </c>
      <c r="AG172" s="502">
        <v>0</v>
      </c>
      <c r="AH172" s="502">
        <v>0</v>
      </c>
      <c r="AI172" s="502">
        <v>0</v>
      </c>
      <c r="AJ172" s="502">
        <v>0</v>
      </c>
      <c r="AK172" s="502"/>
      <c r="AL172" s="502"/>
      <c r="AM172" s="502"/>
      <c r="AN172" s="502"/>
      <c r="AO172" s="511">
        <v>0</v>
      </c>
      <c r="AP172" s="511">
        <v>0</v>
      </c>
      <c r="AQ172" s="502">
        <v>0</v>
      </c>
      <c r="AR172" s="502">
        <v>0</v>
      </c>
      <c r="AS172" s="502">
        <v>0</v>
      </c>
      <c r="AT172" s="502">
        <v>1</v>
      </c>
      <c r="AU172" s="502">
        <v>0</v>
      </c>
      <c r="AV172" s="502">
        <v>0</v>
      </c>
      <c r="AW172" s="502">
        <v>0</v>
      </c>
      <c r="AX172" s="502">
        <v>0</v>
      </c>
      <c r="AY172" s="502">
        <v>0</v>
      </c>
      <c r="AZ172" s="502">
        <v>0</v>
      </c>
      <c r="BA172" s="503">
        <f t="shared" si="6"/>
        <v>1</v>
      </c>
      <c r="BB172" s="503">
        <f t="shared" si="7"/>
        <v>0</v>
      </c>
      <c r="BC172" s="503">
        <f t="shared" si="8"/>
        <v>1</v>
      </c>
      <c r="BD172" s="507"/>
      <c r="BG172" s="477"/>
    </row>
    <row r="173" spans="2:59" s="475" customFormat="1" x14ac:dyDescent="0.2">
      <c r="B173" s="543"/>
      <c r="C173" s="544"/>
      <c r="D173" s="545"/>
      <c r="E173" s="546"/>
      <c r="F173" s="545"/>
      <c r="H173" s="562"/>
      <c r="I173" s="561">
        <v>43452.017685185187</v>
      </c>
      <c r="J173" s="520" t="s">
        <v>1</v>
      </c>
      <c r="K173" s="509">
        <v>1</v>
      </c>
      <c r="L173" s="512"/>
      <c r="M173" s="477"/>
      <c r="N173" s="499" t="s">
        <v>39</v>
      </c>
      <c r="O173" s="500">
        <v>179</v>
      </c>
      <c r="P173" s="501" t="s">
        <v>47</v>
      </c>
      <c r="Q173" s="502">
        <v>0</v>
      </c>
      <c r="R173" s="502"/>
      <c r="S173" s="502"/>
      <c r="T173" s="502">
        <v>0</v>
      </c>
      <c r="U173" s="502"/>
      <c r="V173" s="502"/>
      <c r="W173" s="511">
        <v>0</v>
      </c>
      <c r="X173" s="502">
        <v>0</v>
      </c>
      <c r="Y173" s="502">
        <v>0</v>
      </c>
      <c r="Z173" s="502">
        <v>0</v>
      </c>
      <c r="AA173" s="502">
        <v>0</v>
      </c>
      <c r="AB173" s="502">
        <v>1</v>
      </c>
      <c r="AC173" s="502">
        <v>0</v>
      </c>
      <c r="AD173" s="502">
        <v>0</v>
      </c>
      <c r="AE173" s="502">
        <v>0</v>
      </c>
      <c r="AF173" s="502">
        <v>0</v>
      </c>
      <c r="AG173" s="502">
        <v>0</v>
      </c>
      <c r="AH173" s="502">
        <v>0</v>
      </c>
      <c r="AI173" s="502">
        <v>0</v>
      </c>
      <c r="AJ173" s="502">
        <v>0</v>
      </c>
      <c r="AK173" s="502"/>
      <c r="AL173" s="502"/>
      <c r="AM173" s="502"/>
      <c r="AN173" s="502"/>
      <c r="AO173" s="511">
        <v>0</v>
      </c>
      <c r="AP173" s="511">
        <v>0</v>
      </c>
      <c r="AQ173" s="502">
        <v>0</v>
      </c>
      <c r="AR173" s="502">
        <v>0</v>
      </c>
      <c r="AS173" s="502">
        <v>0</v>
      </c>
      <c r="AT173" s="502">
        <v>0</v>
      </c>
      <c r="AU173" s="502">
        <v>0</v>
      </c>
      <c r="AV173" s="502">
        <v>0</v>
      </c>
      <c r="AW173" s="502">
        <v>0</v>
      </c>
      <c r="AX173" s="502">
        <v>0</v>
      </c>
      <c r="AY173" s="502">
        <v>0</v>
      </c>
      <c r="AZ173" s="502">
        <v>1</v>
      </c>
      <c r="BA173" s="503">
        <f t="shared" si="6"/>
        <v>1</v>
      </c>
      <c r="BB173" s="503">
        <f t="shared" si="7"/>
        <v>0</v>
      </c>
      <c r="BC173" s="503">
        <f t="shared" si="8"/>
        <v>1</v>
      </c>
      <c r="BD173" s="507"/>
      <c r="BG173" s="477"/>
    </row>
    <row r="174" spans="2:59" s="475" customFormat="1" x14ac:dyDescent="0.2">
      <c r="B174" s="543"/>
      <c r="C174" s="544"/>
      <c r="D174" s="545"/>
      <c r="E174" s="546"/>
      <c r="F174" s="545"/>
      <c r="H174" s="562"/>
      <c r="I174" s="561">
        <v>43463.755983796298</v>
      </c>
      <c r="J174" s="520" t="s">
        <v>1</v>
      </c>
      <c r="K174" s="509">
        <v>1</v>
      </c>
      <c r="L174" s="512"/>
      <c r="M174" s="477"/>
      <c r="N174" s="509" t="s">
        <v>7</v>
      </c>
      <c r="O174" s="509">
        <v>245</v>
      </c>
      <c r="P174" s="501" t="s">
        <v>148</v>
      </c>
      <c r="Q174" s="502">
        <v>0</v>
      </c>
      <c r="R174" s="502"/>
      <c r="S174" s="502"/>
      <c r="T174" s="502">
        <v>0</v>
      </c>
      <c r="U174" s="502"/>
      <c r="V174" s="502"/>
      <c r="W174" s="511">
        <v>0</v>
      </c>
      <c r="X174" s="502">
        <v>0</v>
      </c>
      <c r="Y174" s="502">
        <v>0</v>
      </c>
      <c r="Z174" s="502">
        <v>0</v>
      </c>
      <c r="AA174" s="502">
        <v>0</v>
      </c>
      <c r="AB174" s="502">
        <v>1</v>
      </c>
      <c r="AC174" s="502">
        <v>0</v>
      </c>
      <c r="AD174" s="502">
        <v>0</v>
      </c>
      <c r="AE174" s="502">
        <v>0</v>
      </c>
      <c r="AF174" s="502">
        <v>0</v>
      </c>
      <c r="AG174" s="502">
        <v>0</v>
      </c>
      <c r="AH174" s="502">
        <v>0</v>
      </c>
      <c r="AI174" s="502">
        <v>0</v>
      </c>
      <c r="AJ174" s="502">
        <v>0</v>
      </c>
      <c r="AK174" s="502"/>
      <c r="AL174" s="502"/>
      <c r="AM174" s="502"/>
      <c r="AN174" s="502"/>
      <c r="AO174" s="511">
        <v>0</v>
      </c>
      <c r="AP174" s="511">
        <v>0</v>
      </c>
      <c r="AQ174" s="502">
        <v>0</v>
      </c>
      <c r="AR174" s="502">
        <v>0</v>
      </c>
      <c r="AS174" s="502">
        <v>0</v>
      </c>
      <c r="AT174" s="502">
        <v>0</v>
      </c>
      <c r="AU174" s="502">
        <v>0</v>
      </c>
      <c r="AV174" s="502">
        <v>0</v>
      </c>
      <c r="AW174" s="502">
        <v>0</v>
      </c>
      <c r="AX174" s="502">
        <v>0</v>
      </c>
      <c r="AY174" s="502">
        <v>1</v>
      </c>
      <c r="AZ174" s="502">
        <v>0</v>
      </c>
      <c r="BA174" s="503">
        <f t="shared" si="6"/>
        <v>1</v>
      </c>
      <c r="BB174" s="503">
        <f t="shared" si="7"/>
        <v>1</v>
      </c>
      <c r="BC174" s="503">
        <f t="shared" si="8"/>
        <v>0</v>
      </c>
      <c r="BD174" s="507"/>
      <c r="BG174" s="477"/>
    </row>
    <row r="175" spans="2:59" s="475" customFormat="1" x14ac:dyDescent="0.2">
      <c r="B175" s="543"/>
      <c r="C175" s="544"/>
      <c r="D175" s="545"/>
      <c r="E175" s="546"/>
      <c r="F175" s="545"/>
      <c r="H175" s="562" t="s">
        <v>768</v>
      </c>
      <c r="I175" s="561">
        <v>43438.934953703705</v>
      </c>
      <c r="J175" s="520" t="s">
        <v>1</v>
      </c>
      <c r="K175" s="509">
        <v>1</v>
      </c>
      <c r="L175" s="512"/>
      <c r="M175" s="477"/>
      <c r="N175" s="499" t="s">
        <v>17</v>
      </c>
      <c r="O175" s="500">
        <v>185</v>
      </c>
      <c r="P175" s="501" t="s">
        <v>18</v>
      </c>
      <c r="Q175" s="502">
        <v>0</v>
      </c>
      <c r="R175" s="502"/>
      <c r="S175" s="502"/>
      <c r="T175" s="502">
        <v>0</v>
      </c>
      <c r="U175" s="502"/>
      <c r="V175" s="502"/>
      <c r="W175" s="511">
        <v>0</v>
      </c>
      <c r="X175" s="502">
        <v>0</v>
      </c>
      <c r="Y175" s="502">
        <v>0</v>
      </c>
      <c r="Z175" s="502">
        <v>1</v>
      </c>
      <c r="AA175" s="502">
        <v>0</v>
      </c>
      <c r="AB175" s="502">
        <v>0</v>
      </c>
      <c r="AC175" s="502">
        <v>0</v>
      </c>
      <c r="AD175" s="502">
        <v>0</v>
      </c>
      <c r="AE175" s="502">
        <v>0</v>
      </c>
      <c r="AF175" s="502">
        <v>0</v>
      </c>
      <c r="AG175" s="502">
        <v>0</v>
      </c>
      <c r="AH175" s="502">
        <v>0</v>
      </c>
      <c r="AI175" s="502">
        <v>0</v>
      </c>
      <c r="AJ175" s="502">
        <v>0</v>
      </c>
      <c r="AK175" s="502"/>
      <c r="AL175" s="502"/>
      <c r="AM175" s="502"/>
      <c r="AN175" s="502"/>
      <c r="AO175" s="511">
        <v>0</v>
      </c>
      <c r="AP175" s="511">
        <v>0</v>
      </c>
      <c r="AQ175" s="502">
        <v>0</v>
      </c>
      <c r="AR175" s="502">
        <v>0</v>
      </c>
      <c r="AS175" s="502">
        <v>0</v>
      </c>
      <c r="AT175" s="502">
        <v>0</v>
      </c>
      <c r="AU175" s="502">
        <v>1</v>
      </c>
      <c r="AV175" s="502">
        <v>0</v>
      </c>
      <c r="AW175" s="502">
        <v>0</v>
      </c>
      <c r="AX175" s="502">
        <v>0</v>
      </c>
      <c r="AY175" s="502">
        <v>0</v>
      </c>
      <c r="AZ175" s="502">
        <v>0</v>
      </c>
      <c r="BA175" s="503">
        <f t="shared" si="6"/>
        <v>1</v>
      </c>
      <c r="BB175" s="503">
        <f t="shared" si="7"/>
        <v>1</v>
      </c>
      <c r="BC175" s="503">
        <f t="shared" si="8"/>
        <v>0</v>
      </c>
      <c r="BD175" s="507"/>
      <c r="BG175" s="477"/>
    </row>
    <row r="176" spans="2:59" s="475" customFormat="1" x14ac:dyDescent="0.2">
      <c r="B176" s="543"/>
      <c r="C176" s="547"/>
      <c r="D176" s="545"/>
      <c r="E176" s="546"/>
      <c r="F176" s="545"/>
      <c r="H176" s="562"/>
      <c r="I176" s="561">
        <v>43439.895219907405</v>
      </c>
      <c r="J176" s="520" t="s">
        <v>560</v>
      </c>
      <c r="K176" s="509">
        <v>1</v>
      </c>
      <c r="L176" s="512"/>
      <c r="M176" s="477"/>
      <c r="N176" s="499" t="s">
        <v>109</v>
      </c>
      <c r="O176" s="500">
        <v>370</v>
      </c>
      <c r="P176" s="501" t="s">
        <v>110</v>
      </c>
      <c r="Q176" s="502">
        <v>0</v>
      </c>
      <c r="R176" s="502"/>
      <c r="S176" s="502"/>
      <c r="T176" s="502">
        <v>0</v>
      </c>
      <c r="U176" s="502"/>
      <c r="V176" s="502"/>
      <c r="W176" s="511">
        <v>0</v>
      </c>
      <c r="X176" s="502">
        <v>0</v>
      </c>
      <c r="Y176" s="502">
        <v>0</v>
      </c>
      <c r="Z176" s="502">
        <v>1</v>
      </c>
      <c r="AA176" s="502">
        <v>0</v>
      </c>
      <c r="AB176" s="502">
        <v>0</v>
      </c>
      <c r="AC176" s="502">
        <v>0</v>
      </c>
      <c r="AD176" s="502">
        <v>0</v>
      </c>
      <c r="AE176" s="502">
        <v>0</v>
      </c>
      <c r="AF176" s="502">
        <v>0</v>
      </c>
      <c r="AG176" s="502">
        <v>0</v>
      </c>
      <c r="AH176" s="502">
        <v>0</v>
      </c>
      <c r="AI176" s="502">
        <v>0</v>
      </c>
      <c r="AJ176" s="502">
        <v>0</v>
      </c>
      <c r="AK176" s="502"/>
      <c r="AL176" s="502"/>
      <c r="AM176" s="502"/>
      <c r="AN176" s="502"/>
      <c r="AO176" s="511">
        <v>0</v>
      </c>
      <c r="AP176" s="511">
        <v>0</v>
      </c>
      <c r="AQ176" s="502">
        <v>0</v>
      </c>
      <c r="AR176" s="502">
        <v>0</v>
      </c>
      <c r="AS176" s="502">
        <v>0</v>
      </c>
      <c r="AT176" s="502">
        <v>0</v>
      </c>
      <c r="AU176" s="502">
        <v>1</v>
      </c>
      <c r="AV176" s="502">
        <v>0</v>
      </c>
      <c r="AW176" s="502">
        <v>0</v>
      </c>
      <c r="AX176" s="502">
        <v>0</v>
      </c>
      <c r="AY176" s="502">
        <v>0</v>
      </c>
      <c r="AZ176" s="502">
        <v>0</v>
      </c>
      <c r="BA176" s="503">
        <f t="shared" si="6"/>
        <v>1</v>
      </c>
      <c r="BB176" s="503">
        <f t="shared" si="7"/>
        <v>1</v>
      </c>
      <c r="BC176" s="503">
        <f t="shared" si="8"/>
        <v>0</v>
      </c>
      <c r="BD176" s="507"/>
      <c r="BG176" s="477"/>
    </row>
    <row r="177" spans="2:59" s="475" customFormat="1" x14ac:dyDescent="0.2">
      <c r="B177" s="520"/>
      <c r="C177" s="520"/>
      <c r="D177" s="520"/>
      <c r="E177" s="520"/>
      <c r="F177" s="520"/>
      <c r="H177" s="562" t="s">
        <v>398</v>
      </c>
      <c r="I177" s="561">
        <v>43440.615520833337</v>
      </c>
      <c r="J177" s="520" t="s">
        <v>2</v>
      </c>
      <c r="K177" s="509">
        <v>1</v>
      </c>
      <c r="L177" s="512"/>
      <c r="M177" s="477"/>
      <c r="N177" s="509" t="s">
        <v>7</v>
      </c>
      <c r="O177" s="509">
        <v>374</v>
      </c>
      <c r="P177" s="501" t="s">
        <v>32</v>
      </c>
      <c r="Q177" s="502">
        <v>0</v>
      </c>
      <c r="R177" s="502"/>
      <c r="S177" s="502"/>
      <c r="T177" s="502">
        <v>0</v>
      </c>
      <c r="U177" s="502"/>
      <c r="V177" s="502"/>
      <c r="W177" s="511">
        <v>0</v>
      </c>
      <c r="X177" s="502">
        <v>0</v>
      </c>
      <c r="Y177" s="502">
        <v>0</v>
      </c>
      <c r="Z177" s="502">
        <v>1</v>
      </c>
      <c r="AA177" s="502">
        <v>0</v>
      </c>
      <c r="AB177" s="502">
        <v>0</v>
      </c>
      <c r="AC177" s="502">
        <v>0</v>
      </c>
      <c r="AD177" s="502">
        <v>0</v>
      </c>
      <c r="AE177" s="502">
        <v>0</v>
      </c>
      <c r="AF177" s="502">
        <v>0</v>
      </c>
      <c r="AG177" s="502">
        <v>0</v>
      </c>
      <c r="AH177" s="502">
        <v>0</v>
      </c>
      <c r="AI177" s="502">
        <v>0</v>
      </c>
      <c r="AJ177" s="502">
        <v>0</v>
      </c>
      <c r="AK177" s="502"/>
      <c r="AL177" s="502"/>
      <c r="AM177" s="502"/>
      <c r="AN177" s="502"/>
      <c r="AO177" s="511">
        <v>0</v>
      </c>
      <c r="AP177" s="511">
        <v>0</v>
      </c>
      <c r="AQ177" s="502">
        <v>0</v>
      </c>
      <c r="AR177" s="502">
        <v>0</v>
      </c>
      <c r="AS177" s="502">
        <v>0</v>
      </c>
      <c r="AT177" s="502">
        <v>0</v>
      </c>
      <c r="AU177" s="502">
        <v>1</v>
      </c>
      <c r="AV177" s="502">
        <v>0</v>
      </c>
      <c r="AW177" s="502">
        <v>0</v>
      </c>
      <c r="AX177" s="502">
        <v>0</v>
      </c>
      <c r="AY177" s="502">
        <v>0</v>
      </c>
      <c r="AZ177" s="502">
        <v>0</v>
      </c>
      <c r="BA177" s="503">
        <f t="shared" si="6"/>
        <v>1</v>
      </c>
      <c r="BB177" s="503">
        <f t="shared" si="7"/>
        <v>1</v>
      </c>
      <c r="BC177" s="503">
        <f t="shared" si="8"/>
        <v>0</v>
      </c>
      <c r="BD177" s="507"/>
      <c r="BG177" s="477"/>
    </row>
    <row r="178" spans="2:59" s="475" customFormat="1" x14ac:dyDescent="0.2">
      <c r="B178" s="515"/>
      <c r="C178" s="515"/>
      <c r="D178" s="515"/>
      <c r="E178" s="515"/>
      <c r="F178" s="515"/>
      <c r="H178" s="562"/>
      <c r="I178" s="561">
        <v>43440.617685185185</v>
      </c>
      <c r="J178" s="520" t="s">
        <v>2</v>
      </c>
      <c r="K178" s="509">
        <v>1</v>
      </c>
      <c r="L178" s="512"/>
      <c r="M178" s="477"/>
      <c r="N178" s="509" t="s">
        <v>39</v>
      </c>
      <c r="O178" s="509">
        <v>515</v>
      </c>
      <c r="P178" s="501" t="s">
        <v>516</v>
      </c>
      <c r="Q178" s="502">
        <v>0</v>
      </c>
      <c r="R178" s="503"/>
      <c r="S178" s="502"/>
      <c r="T178" s="502">
        <v>0</v>
      </c>
      <c r="U178" s="502"/>
      <c r="V178" s="502"/>
      <c r="W178" s="511">
        <v>0</v>
      </c>
      <c r="X178" s="502">
        <v>0</v>
      </c>
      <c r="Y178" s="502">
        <v>0</v>
      </c>
      <c r="Z178" s="502">
        <v>0</v>
      </c>
      <c r="AA178" s="502">
        <v>1</v>
      </c>
      <c r="AB178" s="502">
        <v>0</v>
      </c>
      <c r="AC178" s="502">
        <v>0</v>
      </c>
      <c r="AD178" s="502">
        <v>0</v>
      </c>
      <c r="AE178" s="502">
        <v>0</v>
      </c>
      <c r="AF178" s="502">
        <v>0</v>
      </c>
      <c r="AG178" s="502">
        <v>0</v>
      </c>
      <c r="AH178" s="502">
        <v>0</v>
      </c>
      <c r="AI178" s="502">
        <v>0</v>
      </c>
      <c r="AJ178" s="502">
        <v>0</v>
      </c>
      <c r="AK178" s="502"/>
      <c r="AL178" s="502"/>
      <c r="AM178" s="502"/>
      <c r="AN178" s="502"/>
      <c r="AO178" s="511">
        <v>0</v>
      </c>
      <c r="AP178" s="511">
        <v>0</v>
      </c>
      <c r="AQ178" s="502">
        <v>0</v>
      </c>
      <c r="AR178" s="502">
        <v>0</v>
      </c>
      <c r="AS178" s="502">
        <v>0</v>
      </c>
      <c r="AT178" s="502">
        <v>0</v>
      </c>
      <c r="AU178" s="502">
        <v>0</v>
      </c>
      <c r="AV178" s="502">
        <v>0</v>
      </c>
      <c r="AW178" s="502">
        <v>0</v>
      </c>
      <c r="AX178" s="502">
        <v>1</v>
      </c>
      <c r="AY178" s="502">
        <v>0</v>
      </c>
      <c r="AZ178" s="502">
        <v>0</v>
      </c>
      <c r="BA178" s="503">
        <f t="shared" si="6"/>
        <v>1</v>
      </c>
      <c r="BB178" s="503">
        <f t="shared" si="7"/>
        <v>0</v>
      </c>
      <c r="BC178" s="503">
        <f t="shared" si="8"/>
        <v>1</v>
      </c>
      <c r="BD178" s="507"/>
      <c r="BG178" s="477"/>
    </row>
    <row r="179" spans="2:59" s="475" customFormat="1" x14ac:dyDescent="0.2">
      <c r="B179" s="515"/>
      <c r="C179" s="515"/>
      <c r="D179" s="515"/>
      <c r="E179" s="515"/>
      <c r="F179" s="515"/>
      <c r="H179" s="562"/>
      <c r="I179" s="561">
        <v>43440.822951388887</v>
      </c>
      <c r="J179" s="520" t="s">
        <v>2</v>
      </c>
      <c r="K179" s="509">
        <v>1</v>
      </c>
      <c r="L179" s="512"/>
      <c r="M179" s="477"/>
      <c r="N179" s="510" t="s">
        <v>343</v>
      </c>
      <c r="O179" s="510">
        <v>402</v>
      </c>
      <c r="P179" s="510" t="s">
        <v>588</v>
      </c>
      <c r="Q179" s="503">
        <v>0</v>
      </c>
      <c r="R179" s="503">
        <v>0</v>
      </c>
      <c r="S179" s="503">
        <v>0</v>
      </c>
      <c r="T179" s="503">
        <v>0</v>
      </c>
      <c r="U179" s="502"/>
      <c r="V179" s="502"/>
      <c r="W179" s="511">
        <v>0</v>
      </c>
      <c r="X179" s="502">
        <v>0</v>
      </c>
      <c r="Y179" s="502">
        <v>0</v>
      </c>
      <c r="Z179" s="502">
        <v>1</v>
      </c>
      <c r="AA179" s="502">
        <v>0</v>
      </c>
      <c r="AB179" s="502">
        <v>0</v>
      </c>
      <c r="AC179" s="502">
        <v>0</v>
      </c>
      <c r="AD179" s="502">
        <v>0</v>
      </c>
      <c r="AE179" s="502">
        <v>0</v>
      </c>
      <c r="AF179" s="502">
        <v>0</v>
      </c>
      <c r="AG179" s="502">
        <v>0</v>
      </c>
      <c r="AH179" s="502">
        <v>0</v>
      </c>
      <c r="AI179" s="502">
        <v>0</v>
      </c>
      <c r="AJ179" s="502">
        <v>0</v>
      </c>
      <c r="AK179" s="502"/>
      <c r="AL179" s="502"/>
      <c r="AM179" s="502"/>
      <c r="AN179" s="502"/>
      <c r="AO179" s="511">
        <v>0</v>
      </c>
      <c r="AP179" s="511">
        <v>0</v>
      </c>
      <c r="AQ179" s="502">
        <v>0</v>
      </c>
      <c r="AR179" s="502">
        <v>0</v>
      </c>
      <c r="AS179" s="502">
        <v>0</v>
      </c>
      <c r="AT179" s="502">
        <v>0</v>
      </c>
      <c r="AU179" s="502">
        <v>0</v>
      </c>
      <c r="AV179" s="502">
        <v>1</v>
      </c>
      <c r="AW179" s="502">
        <v>0</v>
      </c>
      <c r="AX179" s="502">
        <v>0</v>
      </c>
      <c r="AY179" s="502">
        <v>0</v>
      </c>
      <c r="AZ179" s="502">
        <v>0</v>
      </c>
      <c r="BA179" s="503">
        <f t="shared" si="6"/>
        <v>1</v>
      </c>
      <c r="BB179" s="503">
        <f t="shared" si="7"/>
        <v>0</v>
      </c>
      <c r="BC179" s="503">
        <f t="shared" si="8"/>
        <v>1</v>
      </c>
      <c r="BD179" s="507"/>
      <c r="BG179" s="477"/>
    </row>
    <row r="180" spans="2:59" s="475" customFormat="1" x14ac:dyDescent="0.2">
      <c r="B180" s="515"/>
      <c r="C180" s="515"/>
      <c r="D180" s="515"/>
      <c r="E180" s="515"/>
      <c r="F180" s="515"/>
      <c r="H180" s="562"/>
      <c r="I180" s="561">
        <v>43458.874884259261</v>
      </c>
      <c r="J180" s="520" t="s">
        <v>2</v>
      </c>
      <c r="K180" s="509">
        <v>1</v>
      </c>
      <c r="L180" s="512"/>
      <c r="M180" s="477"/>
      <c r="N180" s="510" t="s">
        <v>34</v>
      </c>
      <c r="O180" s="510">
        <v>520</v>
      </c>
      <c r="P180" s="510" t="s">
        <v>614</v>
      </c>
      <c r="Q180" s="503">
        <v>0</v>
      </c>
      <c r="R180" s="503">
        <v>0</v>
      </c>
      <c r="S180" s="503">
        <v>0</v>
      </c>
      <c r="T180" s="503">
        <v>0</v>
      </c>
      <c r="U180" s="502"/>
      <c r="V180" s="502"/>
      <c r="W180" s="511">
        <v>0</v>
      </c>
      <c r="X180" s="502">
        <v>0</v>
      </c>
      <c r="Y180" s="502">
        <v>0</v>
      </c>
      <c r="Z180" s="502">
        <v>1</v>
      </c>
      <c r="AA180" s="502">
        <v>0</v>
      </c>
      <c r="AB180" s="502">
        <v>0</v>
      </c>
      <c r="AC180" s="502">
        <v>0</v>
      </c>
      <c r="AD180" s="502">
        <v>0</v>
      </c>
      <c r="AE180" s="502">
        <v>0</v>
      </c>
      <c r="AF180" s="502">
        <v>0</v>
      </c>
      <c r="AG180" s="502">
        <v>0</v>
      </c>
      <c r="AH180" s="502">
        <v>0</v>
      </c>
      <c r="AI180" s="502">
        <v>0</v>
      </c>
      <c r="AJ180" s="502">
        <v>0</v>
      </c>
      <c r="AK180" s="502"/>
      <c r="AL180" s="502"/>
      <c r="AM180" s="502"/>
      <c r="AN180" s="502"/>
      <c r="AO180" s="511">
        <v>0</v>
      </c>
      <c r="AP180" s="511">
        <v>0</v>
      </c>
      <c r="AQ180" s="502">
        <v>0</v>
      </c>
      <c r="AR180" s="502">
        <v>0</v>
      </c>
      <c r="AS180" s="502">
        <v>0</v>
      </c>
      <c r="AT180" s="502">
        <v>0</v>
      </c>
      <c r="AU180" s="502">
        <v>0</v>
      </c>
      <c r="AV180" s="502">
        <v>1</v>
      </c>
      <c r="AW180" s="502">
        <v>0</v>
      </c>
      <c r="AX180" s="502">
        <v>0</v>
      </c>
      <c r="AY180" s="502">
        <v>0</v>
      </c>
      <c r="AZ180" s="502">
        <v>0</v>
      </c>
      <c r="BA180" s="503">
        <f t="shared" si="6"/>
        <v>1</v>
      </c>
      <c r="BB180" s="503">
        <f t="shared" si="7"/>
        <v>0</v>
      </c>
      <c r="BC180" s="503">
        <f t="shared" si="8"/>
        <v>1</v>
      </c>
      <c r="BD180" s="507"/>
      <c r="BG180" s="477"/>
    </row>
    <row r="181" spans="2:59" s="475" customFormat="1" x14ac:dyDescent="0.2">
      <c r="B181" s="515"/>
      <c r="C181" s="515"/>
      <c r="D181" s="515"/>
      <c r="E181" s="515"/>
      <c r="F181" s="515"/>
      <c r="H181" s="562"/>
      <c r="I181" s="561">
        <v>43458.875821759262</v>
      </c>
      <c r="J181" s="520" t="s">
        <v>2</v>
      </c>
      <c r="K181" s="509">
        <v>1</v>
      </c>
      <c r="L181" s="512"/>
      <c r="M181" s="477"/>
      <c r="N181" s="510" t="s">
        <v>39</v>
      </c>
      <c r="O181" s="483">
        <v>567</v>
      </c>
      <c r="P181" s="483" t="s">
        <v>764</v>
      </c>
      <c r="Q181" s="503">
        <v>0</v>
      </c>
      <c r="R181" s="503">
        <v>0</v>
      </c>
      <c r="S181" s="503">
        <v>0</v>
      </c>
      <c r="T181" s="503">
        <v>0</v>
      </c>
      <c r="U181" s="503">
        <v>0</v>
      </c>
      <c r="V181" s="503">
        <v>0</v>
      </c>
      <c r="W181" s="503">
        <v>0</v>
      </c>
      <c r="X181" s="503">
        <v>0</v>
      </c>
      <c r="Y181" s="503">
        <v>0</v>
      </c>
      <c r="Z181" s="503">
        <v>0</v>
      </c>
      <c r="AA181" s="502">
        <v>0</v>
      </c>
      <c r="AB181" s="502">
        <v>1</v>
      </c>
      <c r="AC181" s="503">
        <v>0</v>
      </c>
      <c r="AD181" s="503">
        <v>0</v>
      </c>
      <c r="AE181" s="503">
        <v>0</v>
      </c>
      <c r="AF181" s="503">
        <v>0</v>
      </c>
      <c r="AG181" s="503">
        <v>0</v>
      </c>
      <c r="AH181" s="503">
        <v>0</v>
      </c>
      <c r="AI181" s="503">
        <v>0</v>
      </c>
      <c r="AJ181" s="503">
        <v>0</v>
      </c>
      <c r="AK181" s="503">
        <v>0</v>
      </c>
      <c r="AL181" s="503">
        <v>0</v>
      </c>
      <c r="AM181" s="503">
        <v>0</v>
      </c>
      <c r="AN181" s="503">
        <v>0</v>
      </c>
      <c r="AO181" s="503">
        <v>0</v>
      </c>
      <c r="AP181" s="503">
        <v>0</v>
      </c>
      <c r="AQ181" s="503">
        <v>0</v>
      </c>
      <c r="AR181" s="503">
        <v>0</v>
      </c>
      <c r="AS181" s="503">
        <v>0</v>
      </c>
      <c r="AT181" s="503">
        <v>0</v>
      </c>
      <c r="AU181" s="503">
        <v>0</v>
      </c>
      <c r="AV181" s="503">
        <v>0</v>
      </c>
      <c r="AW181" s="502">
        <v>0</v>
      </c>
      <c r="AX181" s="502">
        <v>0</v>
      </c>
      <c r="AY181" s="502">
        <v>1</v>
      </c>
      <c r="AZ181" s="502">
        <v>0</v>
      </c>
      <c r="BA181" s="503">
        <f t="shared" si="6"/>
        <v>1</v>
      </c>
      <c r="BB181" s="503">
        <f t="shared" si="7"/>
        <v>1</v>
      </c>
      <c r="BC181" s="503">
        <f t="shared" si="8"/>
        <v>0</v>
      </c>
      <c r="BD181" s="507"/>
      <c r="BG181" s="477"/>
    </row>
    <row r="182" spans="2:59" s="475" customFormat="1" x14ac:dyDescent="0.2">
      <c r="B182" s="515"/>
      <c r="C182" s="515"/>
      <c r="D182" s="515"/>
      <c r="E182" s="515"/>
      <c r="F182" s="515"/>
      <c r="H182" s="562"/>
      <c r="I182" s="561">
        <v>43458.876701388886</v>
      </c>
      <c r="J182" s="520" t="s">
        <v>2</v>
      </c>
      <c r="K182" s="509">
        <v>1</v>
      </c>
      <c r="L182" s="512"/>
      <c r="M182" s="477"/>
      <c r="N182" s="499" t="s">
        <v>193</v>
      </c>
      <c r="O182" s="481">
        <v>576</v>
      </c>
      <c r="P182" s="483" t="s">
        <v>783</v>
      </c>
      <c r="Q182" s="503">
        <v>0</v>
      </c>
      <c r="R182" s="503">
        <v>0</v>
      </c>
      <c r="S182" s="503">
        <v>0</v>
      </c>
      <c r="T182" s="503">
        <v>0</v>
      </c>
      <c r="U182" s="503">
        <v>0</v>
      </c>
      <c r="V182" s="503">
        <v>0</v>
      </c>
      <c r="W182" s="503">
        <v>0</v>
      </c>
      <c r="X182" s="503">
        <v>0</v>
      </c>
      <c r="Y182" s="503">
        <v>0</v>
      </c>
      <c r="Z182" s="503">
        <v>0</v>
      </c>
      <c r="AA182" s="503">
        <v>0</v>
      </c>
      <c r="AB182" s="502">
        <v>1</v>
      </c>
      <c r="AC182" s="503">
        <v>0</v>
      </c>
      <c r="AD182" s="503">
        <v>0</v>
      </c>
      <c r="AE182" s="503">
        <v>0</v>
      </c>
      <c r="AF182" s="503">
        <v>0</v>
      </c>
      <c r="AG182" s="503">
        <v>0</v>
      </c>
      <c r="AH182" s="503">
        <v>0</v>
      </c>
      <c r="AI182" s="503">
        <v>0</v>
      </c>
      <c r="AJ182" s="503">
        <v>0</v>
      </c>
      <c r="AK182" s="503">
        <v>0</v>
      </c>
      <c r="AL182" s="503">
        <v>0</v>
      </c>
      <c r="AM182" s="503">
        <v>0</v>
      </c>
      <c r="AN182" s="503">
        <v>0</v>
      </c>
      <c r="AO182" s="503">
        <v>0</v>
      </c>
      <c r="AP182" s="503">
        <v>0</v>
      </c>
      <c r="AQ182" s="503">
        <v>0</v>
      </c>
      <c r="AR182" s="503">
        <v>0</v>
      </c>
      <c r="AS182" s="503">
        <v>0</v>
      </c>
      <c r="AT182" s="503">
        <v>0</v>
      </c>
      <c r="AU182" s="503">
        <v>0</v>
      </c>
      <c r="AV182" s="503">
        <v>0</v>
      </c>
      <c r="AW182" s="503">
        <v>0</v>
      </c>
      <c r="AX182" s="503">
        <v>0</v>
      </c>
      <c r="AY182" s="502">
        <v>1</v>
      </c>
      <c r="AZ182" s="502">
        <v>0</v>
      </c>
      <c r="BA182" s="503">
        <f t="shared" si="6"/>
        <v>1</v>
      </c>
      <c r="BB182" s="503">
        <f t="shared" si="7"/>
        <v>1</v>
      </c>
      <c r="BC182" s="503">
        <f t="shared" si="8"/>
        <v>0</v>
      </c>
      <c r="BD182" s="507"/>
      <c r="BG182" s="477"/>
    </row>
    <row r="183" spans="2:59" s="475" customFormat="1" x14ac:dyDescent="0.2">
      <c r="B183" s="515"/>
      <c r="C183" s="515"/>
      <c r="D183" s="515"/>
      <c r="E183" s="515"/>
      <c r="F183" s="515"/>
      <c r="H183" s="562"/>
      <c r="I183" s="561">
        <v>43461.824340277781</v>
      </c>
      <c r="J183" s="520" t="s">
        <v>2</v>
      </c>
      <c r="K183" s="509">
        <v>1</v>
      </c>
      <c r="L183" s="512"/>
      <c r="M183" s="477"/>
      <c r="N183" s="499" t="s">
        <v>39</v>
      </c>
      <c r="O183" s="500">
        <v>177</v>
      </c>
      <c r="P183" s="501" t="s">
        <v>130</v>
      </c>
      <c r="Q183" s="502">
        <v>0</v>
      </c>
      <c r="R183" s="502"/>
      <c r="S183" s="502"/>
      <c r="T183" s="502">
        <v>0</v>
      </c>
      <c r="U183" s="502"/>
      <c r="V183" s="502"/>
      <c r="W183" s="511">
        <v>0</v>
      </c>
      <c r="X183" s="502">
        <v>0</v>
      </c>
      <c r="Y183" s="502">
        <v>0</v>
      </c>
      <c r="Z183" s="502">
        <v>0</v>
      </c>
      <c r="AA183" s="502">
        <v>0</v>
      </c>
      <c r="AB183" s="502">
        <v>0</v>
      </c>
      <c r="AC183" s="502">
        <v>0</v>
      </c>
      <c r="AD183" s="502">
        <v>0</v>
      </c>
      <c r="AE183" s="502">
        <v>0</v>
      </c>
      <c r="AF183" s="502">
        <v>0</v>
      </c>
      <c r="AG183" s="502">
        <v>0</v>
      </c>
      <c r="AH183" s="502">
        <v>0</v>
      </c>
      <c r="AI183" s="502">
        <v>0</v>
      </c>
      <c r="AJ183" s="502">
        <v>0</v>
      </c>
      <c r="AK183" s="502"/>
      <c r="AL183" s="502"/>
      <c r="AM183" s="502"/>
      <c r="AN183" s="502"/>
      <c r="AO183" s="511">
        <v>0</v>
      </c>
      <c r="AP183" s="511">
        <v>0</v>
      </c>
      <c r="AQ183" s="502">
        <v>0</v>
      </c>
      <c r="AR183" s="502">
        <v>0</v>
      </c>
      <c r="AS183" s="502">
        <v>0</v>
      </c>
      <c r="AT183" s="502">
        <v>0</v>
      </c>
      <c r="AU183" s="502">
        <v>0</v>
      </c>
      <c r="AV183" s="502">
        <v>0</v>
      </c>
      <c r="AW183" s="502">
        <v>0</v>
      </c>
      <c r="AX183" s="502">
        <v>0</v>
      </c>
      <c r="AY183" s="502">
        <v>0</v>
      </c>
      <c r="AZ183" s="502">
        <v>0</v>
      </c>
      <c r="BA183" s="503">
        <f t="shared" si="6"/>
        <v>0</v>
      </c>
      <c r="BB183" s="503">
        <f t="shared" si="7"/>
        <v>0</v>
      </c>
      <c r="BC183" s="503">
        <f t="shared" si="8"/>
        <v>0</v>
      </c>
      <c r="BD183" s="507"/>
      <c r="BG183" s="477"/>
    </row>
    <row r="184" spans="2:59" s="475" customFormat="1" x14ac:dyDescent="0.2">
      <c r="B184" s="515"/>
      <c r="C184" s="515"/>
      <c r="D184" s="515"/>
      <c r="E184" s="515"/>
      <c r="F184" s="515"/>
      <c r="H184" s="562" t="s">
        <v>740</v>
      </c>
      <c r="I184" s="561">
        <v>43440.879131944443</v>
      </c>
      <c r="J184" s="520" t="s">
        <v>1</v>
      </c>
      <c r="K184" s="509">
        <v>1</v>
      </c>
      <c r="L184" s="512"/>
      <c r="M184" s="477"/>
      <c r="N184" s="509" t="s">
        <v>54</v>
      </c>
      <c r="O184" s="509">
        <v>452</v>
      </c>
      <c r="P184" s="509" t="s">
        <v>263</v>
      </c>
      <c r="Q184" s="502">
        <v>0</v>
      </c>
      <c r="R184" s="502"/>
      <c r="S184" s="502"/>
      <c r="T184" s="502">
        <v>0</v>
      </c>
      <c r="U184" s="502"/>
      <c r="V184" s="502"/>
      <c r="W184" s="511">
        <v>0</v>
      </c>
      <c r="X184" s="502">
        <v>0</v>
      </c>
      <c r="Y184" s="502">
        <v>0</v>
      </c>
      <c r="Z184" s="502">
        <v>0</v>
      </c>
      <c r="AA184" s="502">
        <v>0</v>
      </c>
      <c r="AB184" s="502">
        <v>0</v>
      </c>
      <c r="AC184" s="502">
        <v>0</v>
      </c>
      <c r="AD184" s="502">
        <v>0</v>
      </c>
      <c r="AE184" s="502">
        <v>0</v>
      </c>
      <c r="AF184" s="502">
        <v>0</v>
      </c>
      <c r="AG184" s="502">
        <v>0</v>
      </c>
      <c r="AH184" s="502">
        <v>0</v>
      </c>
      <c r="AI184" s="502">
        <v>0</v>
      </c>
      <c r="AJ184" s="502">
        <v>0</v>
      </c>
      <c r="AK184" s="502"/>
      <c r="AL184" s="502"/>
      <c r="AM184" s="502"/>
      <c r="AN184" s="502"/>
      <c r="AO184" s="511">
        <v>0</v>
      </c>
      <c r="AP184" s="511">
        <v>0</v>
      </c>
      <c r="AQ184" s="502">
        <v>0</v>
      </c>
      <c r="AR184" s="502">
        <v>0</v>
      </c>
      <c r="AS184" s="502">
        <v>0</v>
      </c>
      <c r="AT184" s="502">
        <v>0</v>
      </c>
      <c r="AU184" s="502">
        <v>0</v>
      </c>
      <c r="AV184" s="502">
        <v>0</v>
      </c>
      <c r="AW184" s="502">
        <v>0</v>
      </c>
      <c r="AX184" s="502">
        <v>0</v>
      </c>
      <c r="AY184" s="502">
        <v>0</v>
      </c>
      <c r="AZ184" s="502">
        <v>0</v>
      </c>
      <c r="BA184" s="503">
        <f t="shared" si="6"/>
        <v>0</v>
      </c>
      <c r="BB184" s="503">
        <f t="shared" si="7"/>
        <v>0</v>
      </c>
      <c r="BC184" s="503">
        <f t="shared" si="8"/>
        <v>0</v>
      </c>
      <c r="BD184" s="507"/>
      <c r="BG184" s="477"/>
    </row>
    <row r="185" spans="2:59" s="475" customFormat="1" x14ac:dyDescent="0.2">
      <c r="B185" s="515"/>
      <c r="C185" s="515"/>
      <c r="D185" s="515"/>
      <c r="E185" s="515"/>
      <c r="F185" s="515"/>
      <c r="H185" s="562" t="s">
        <v>726</v>
      </c>
      <c r="I185" s="561">
        <v>43441.985555555555</v>
      </c>
      <c r="J185" s="520" t="s">
        <v>560</v>
      </c>
      <c r="K185" s="509">
        <v>1</v>
      </c>
      <c r="L185" s="512"/>
      <c r="M185" s="477"/>
      <c r="N185" s="499" t="s">
        <v>65</v>
      </c>
      <c r="O185" s="500">
        <v>148</v>
      </c>
      <c r="P185" s="501" t="s">
        <v>66</v>
      </c>
      <c r="Q185" s="502">
        <v>0</v>
      </c>
      <c r="R185" s="502"/>
      <c r="S185" s="502"/>
      <c r="T185" s="502">
        <v>0</v>
      </c>
      <c r="U185" s="502"/>
      <c r="V185" s="502"/>
      <c r="W185" s="511">
        <v>0</v>
      </c>
      <c r="X185" s="502">
        <v>0</v>
      </c>
      <c r="Y185" s="502">
        <v>0</v>
      </c>
      <c r="Z185" s="502">
        <v>0</v>
      </c>
      <c r="AA185" s="502">
        <v>0</v>
      </c>
      <c r="AB185" s="502">
        <v>0</v>
      </c>
      <c r="AC185" s="502">
        <v>0</v>
      </c>
      <c r="AD185" s="502">
        <v>0</v>
      </c>
      <c r="AE185" s="502">
        <v>0</v>
      </c>
      <c r="AF185" s="502">
        <v>0</v>
      </c>
      <c r="AG185" s="502">
        <v>0</v>
      </c>
      <c r="AH185" s="502">
        <v>0</v>
      </c>
      <c r="AI185" s="502">
        <v>0</v>
      </c>
      <c r="AJ185" s="502">
        <v>0</v>
      </c>
      <c r="AK185" s="502"/>
      <c r="AL185" s="502"/>
      <c r="AM185" s="502"/>
      <c r="AN185" s="502"/>
      <c r="AO185" s="511">
        <v>0</v>
      </c>
      <c r="AP185" s="511">
        <v>0</v>
      </c>
      <c r="AQ185" s="502">
        <v>0</v>
      </c>
      <c r="AR185" s="502">
        <v>0</v>
      </c>
      <c r="AS185" s="502">
        <v>0</v>
      </c>
      <c r="AT185" s="502">
        <v>0</v>
      </c>
      <c r="AU185" s="502">
        <v>0</v>
      </c>
      <c r="AV185" s="502">
        <v>0</v>
      </c>
      <c r="AW185" s="502">
        <v>0</v>
      </c>
      <c r="AX185" s="502">
        <v>0</v>
      </c>
      <c r="AY185" s="502">
        <v>0</v>
      </c>
      <c r="AZ185" s="502">
        <v>0</v>
      </c>
      <c r="BA185" s="503">
        <f t="shared" si="6"/>
        <v>0</v>
      </c>
      <c r="BB185" s="503">
        <f t="shared" si="7"/>
        <v>0</v>
      </c>
      <c r="BC185" s="503">
        <f t="shared" si="8"/>
        <v>0</v>
      </c>
      <c r="BD185" s="507"/>
      <c r="BG185" s="477"/>
    </row>
    <row r="186" spans="2:59" s="475" customFormat="1" x14ac:dyDescent="0.2">
      <c r="B186" s="515"/>
      <c r="C186" s="515"/>
      <c r="D186" s="515"/>
      <c r="E186" s="515"/>
      <c r="F186" s="515"/>
      <c r="H186" s="562"/>
      <c r="I186" s="561">
        <v>43449.69158564815</v>
      </c>
      <c r="J186" s="520" t="s">
        <v>2</v>
      </c>
      <c r="K186" s="509">
        <v>1</v>
      </c>
      <c r="L186" s="512"/>
      <c r="M186" s="477"/>
      <c r="N186" s="499" t="s">
        <v>7</v>
      </c>
      <c r="O186" s="500">
        <v>171</v>
      </c>
      <c r="P186" s="501" t="s">
        <v>89</v>
      </c>
      <c r="Q186" s="502">
        <v>0</v>
      </c>
      <c r="R186" s="502"/>
      <c r="S186" s="502"/>
      <c r="T186" s="502">
        <v>0</v>
      </c>
      <c r="U186" s="502"/>
      <c r="V186" s="502"/>
      <c r="W186" s="511">
        <v>0</v>
      </c>
      <c r="X186" s="502">
        <v>0</v>
      </c>
      <c r="Y186" s="502">
        <v>0</v>
      </c>
      <c r="Z186" s="502">
        <v>0</v>
      </c>
      <c r="AA186" s="502">
        <v>0</v>
      </c>
      <c r="AB186" s="502">
        <v>0</v>
      </c>
      <c r="AC186" s="502">
        <v>0</v>
      </c>
      <c r="AD186" s="502">
        <v>0</v>
      </c>
      <c r="AE186" s="502">
        <v>0</v>
      </c>
      <c r="AF186" s="502">
        <v>0</v>
      </c>
      <c r="AG186" s="502">
        <v>0</v>
      </c>
      <c r="AH186" s="502">
        <v>0</v>
      </c>
      <c r="AI186" s="502">
        <v>0</v>
      </c>
      <c r="AJ186" s="502">
        <v>0</v>
      </c>
      <c r="AK186" s="502"/>
      <c r="AL186" s="502"/>
      <c r="AM186" s="502"/>
      <c r="AN186" s="502"/>
      <c r="AO186" s="511">
        <v>0</v>
      </c>
      <c r="AP186" s="511">
        <v>0</v>
      </c>
      <c r="AQ186" s="502">
        <v>0</v>
      </c>
      <c r="AR186" s="502">
        <v>0</v>
      </c>
      <c r="AS186" s="502">
        <v>0</v>
      </c>
      <c r="AT186" s="502">
        <v>0</v>
      </c>
      <c r="AU186" s="502">
        <v>0</v>
      </c>
      <c r="AV186" s="502">
        <v>0</v>
      </c>
      <c r="AW186" s="502">
        <v>0</v>
      </c>
      <c r="AX186" s="502">
        <v>0</v>
      </c>
      <c r="AY186" s="502">
        <v>0</v>
      </c>
      <c r="AZ186" s="502">
        <v>0</v>
      </c>
      <c r="BA186" s="503">
        <f t="shared" si="6"/>
        <v>0</v>
      </c>
      <c r="BB186" s="503">
        <f t="shared" si="7"/>
        <v>0</v>
      </c>
      <c r="BC186" s="503">
        <f t="shared" si="8"/>
        <v>0</v>
      </c>
      <c r="BD186" s="477"/>
      <c r="BG186" s="477"/>
    </row>
    <row r="187" spans="2:59" s="475" customFormat="1" x14ac:dyDescent="0.2">
      <c r="B187" s="515"/>
      <c r="C187" s="515"/>
      <c r="D187" s="515"/>
      <c r="E187" s="515"/>
      <c r="F187" s="515"/>
      <c r="H187" s="562" t="s">
        <v>461</v>
      </c>
      <c r="I187" s="561">
        <v>43444.554074074076</v>
      </c>
      <c r="J187" s="520" t="s">
        <v>1</v>
      </c>
      <c r="K187" s="509">
        <v>1</v>
      </c>
      <c r="L187" s="512"/>
      <c r="M187" s="477"/>
      <c r="N187" s="509" t="s">
        <v>7</v>
      </c>
      <c r="O187" s="509">
        <v>384</v>
      </c>
      <c r="P187" s="501" t="s">
        <v>94</v>
      </c>
      <c r="Q187" s="502">
        <v>0</v>
      </c>
      <c r="R187" s="502"/>
      <c r="S187" s="502"/>
      <c r="T187" s="502">
        <v>0</v>
      </c>
      <c r="U187" s="502"/>
      <c r="V187" s="502"/>
      <c r="W187" s="511">
        <v>0</v>
      </c>
      <c r="X187" s="502">
        <v>0</v>
      </c>
      <c r="Y187" s="502">
        <v>0</v>
      </c>
      <c r="Z187" s="502">
        <v>0</v>
      </c>
      <c r="AA187" s="502">
        <v>0</v>
      </c>
      <c r="AB187" s="502">
        <v>0</v>
      </c>
      <c r="AC187" s="502">
        <v>0</v>
      </c>
      <c r="AD187" s="502">
        <v>0</v>
      </c>
      <c r="AE187" s="502">
        <v>0</v>
      </c>
      <c r="AF187" s="502">
        <v>0</v>
      </c>
      <c r="AG187" s="502">
        <v>0</v>
      </c>
      <c r="AH187" s="502">
        <v>0</v>
      </c>
      <c r="AI187" s="502">
        <v>0</v>
      </c>
      <c r="AJ187" s="502">
        <v>0</v>
      </c>
      <c r="AK187" s="502"/>
      <c r="AL187" s="502"/>
      <c r="AM187" s="502"/>
      <c r="AN187" s="502"/>
      <c r="AO187" s="511">
        <v>0</v>
      </c>
      <c r="AP187" s="511">
        <v>0</v>
      </c>
      <c r="AQ187" s="502">
        <v>0</v>
      </c>
      <c r="AR187" s="502">
        <v>0</v>
      </c>
      <c r="AS187" s="502">
        <v>0</v>
      </c>
      <c r="AT187" s="502">
        <v>0</v>
      </c>
      <c r="AU187" s="502">
        <v>0</v>
      </c>
      <c r="AV187" s="502">
        <v>0</v>
      </c>
      <c r="AW187" s="502">
        <v>0</v>
      </c>
      <c r="AX187" s="502">
        <v>0</v>
      </c>
      <c r="AY187" s="502">
        <v>0</v>
      </c>
      <c r="AZ187" s="502">
        <v>0</v>
      </c>
      <c r="BA187" s="503">
        <f t="shared" si="6"/>
        <v>0</v>
      </c>
      <c r="BB187" s="503">
        <f t="shared" si="7"/>
        <v>0</v>
      </c>
      <c r="BC187" s="503">
        <f t="shared" si="8"/>
        <v>0</v>
      </c>
      <c r="BD187" s="477"/>
      <c r="BG187" s="477"/>
    </row>
    <row r="188" spans="2:59" s="475" customFormat="1" x14ac:dyDescent="0.2">
      <c r="B188" s="515"/>
      <c r="C188" s="515"/>
      <c r="D188" s="515"/>
      <c r="E188" s="515"/>
      <c r="F188" s="515"/>
      <c r="H188" s="562"/>
      <c r="I188" s="561">
        <v>43461.734363425923</v>
      </c>
      <c r="J188" s="520" t="s">
        <v>1</v>
      </c>
      <c r="K188" s="509">
        <v>1</v>
      </c>
      <c r="L188" s="512"/>
      <c r="M188" s="477"/>
      <c r="N188" s="499" t="s">
        <v>19</v>
      </c>
      <c r="O188" s="500">
        <v>109</v>
      </c>
      <c r="P188" s="501" t="s">
        <v>26</v>
      </c>
      <c r="Q188" s="502">
        <v>0</v>
      </c>
      <c r="R188" s="502"/>
      <c r="S188" s="502"/>
      <c r="T188" s="502">
        <v>0</v>
      </c>
      <c r="U188" s="502"/>
      <c r="V188" s="502"/>
      <c r="W188" s="511">
        <v>0</v>
      </c>
      <c r="X188" s="502">
        <v>0</v>
      </c>
      <c r="Y188" s="502">
        <v>0</v>
      </c>
      <c r="Z188" s="502">
        <v>0</v>
      </c>
      <c r="AA188" s="502">
        <v>0</v>
      </c>
      <c r="AB188" s="502">
        <v>0</v>
      </c>
      <c r="AC188" s="502">
        <v>0</v>
      </c>
      <c r="AD188" s="502">
        <v>0</v>
      </c>
      <c r="AE188" s="502">
        <v>0</v>
      </c>
      <c r="AF188" s="502">
        <v>0</v>
      </c>
      <c r="AG188" s="502">
        <v>0</v>
      </c>
      <c r="AH188" s="502">
        <v>0</v>
      </c>
      <c r="AI188" s="502">
        <v>0</v>
      </c>
      <c r="AJ188" s="502">
        <v>0</v>
      </c>
      <c r="AK188" s="502"/>
      <c r="AL188" s="502"/>
      <c r="AM188" s="502"/>
      <c r="AN188" s="502"/>
      <c r="AO188" s="511">
        <v>0</v>
      </c>
      <c r="AP188" s="511">
        <v>0</v>
      </c>
      <c r="AQ188" s="502">
        <v>0</v>
      </c>
      <c r="AR188" s="502">
        <v>0</v>
      </c>
      <c r="AS188" s="502">
        <v>0</v>
      </c>
      <c r="AT188" s="502">
        <v>0</v>
      </c>
      <c r="AU188" s="502">
        <v>0</v>
      </c>
      <c r="AV188" s="502">
        <v>0</v>
      </c>
      <c r="AW188" s="502">
        <v>0</v>
      </c>
      <c r="AX188" s="502">
        <v>0</v>
      </c>
      <c r="AY188" s="502">
        <v>0</v>
      </c>
      <c r="AZ188" s="502">
        <v>0</v>
      </c>
      <c r="BA188" s="503">
        <f t="shared" si="6"/>
        <v>0</v>
      </c>
      <c r="BB188" s="503">
        <f t="shared" si="7"/>
        <v>0</v>
      </c>
      <c r="BC188" s="503">
        <f t="shared" si="8"/>
        <v>0</v>
      </c>
      <c r="BD188" s="477"/>
      <c r="BG188" s="477"/>
    </row>
    <row r="189" spans="2:59" s="475" customFormat="1" x14ac:dyDescent="0.2">
      <c r="B189" s="515"/>
      <c r="C189" s="515"/>
      <c r="D189" s="515"/>
      <c r="E189" s="515"/>
      <c r="F189" s="515"/>
      <c r="H189" s="562" t="s">
        <v>737</v>
      </c>
      <c r="I189" s="561">
        <v>43445.837766203702</v>
      </c>
      <c r="J189" s="520" t="s">
        <v>1</v>
      </c>
      <c r="K189" s="509">
        <v>1</v>
      </c>
      <c r="L189" s="512"/>
      <c r="M189" s="477"/>
      <c r="N189" s="509" t="s">
        <v>54</v>
      </c>
      <c r="O189" s="509">
        <v>249</v>
      </c>
      <c r="P189" s="501" t="s">
        <v>167</v>
      </c>
      <c r="Q189" s="502">
        <v>0</v>
      </c>
      <c r="R189" s="502"/>
      <c r="S189" s="502"/>
      <c r="T189" s="502">
        <v>0</v>
      </c>
      <c r="U189" s="502"/>
      <c r="V189" s="502"/>
      <c r="W189" s="511">
        <v>0</v>
      </c>
      <c r="X189" s="502">
        <v>0</v>
      </c>
      <c r="Y189" s="502">
        <v>0</v>
      </c>
      <c r="Z189" s="502">
        <v>0</v>
      </c>
      <c r="AA189" s="502">
        <v>0</v>
      </c>
      <c r="AB189" s="502">
        <v>0</v>
      </c>
      <c r="AC189" s="502">
        <v>0</v>
      </c>
      <c r="AD189" s="502">
        <v>0</v>
      </c>
      <c r="AE189" s="502">
        <v>0</v>
      </c>
      <c r="AF189" s="502">
        <v>0</v>
      </c>
      <c r="AG189" s="502">
        <v>0</v>
      </c>
      <c r="AH189" s="502">
        <v>0</v>
      </c>
      <c r="AI189" s="502">
        <v>0</v>
      </c>
      <c r="AJ189" s="502">
        <v>0</v>
      </c>
      <c r="AK189" s="502"/>
      <c r="AL189" s="502"/>
      <c r="AM189" s="502"/>
      <c r="AN189" s="502"/>
      <c r="AO189" s="511">
        <v>0</v>
      </c>
      <c r="AP189" s="511">
        <v>0</v>
      </c>
      <c r="AQ189" s="502">
        <v>0</v>
      </c>
      <c r="AR189" s="502">
        <v>0</v>
      </c>
      <c r="AS189" s="502">
        <v>0</v>
      </c>
      <c r="AT189" s="502">
        <v>0</v>
      </c>
      <c r="AU189" s="502">
        <v>0</v>
      </c>
      <c r="AV189" s="502">
        <v>0</v>
      </c>
      <c r="AW189" s="502">
        <v>0</v>
      </c>
      <c r="AX189" s="502">
        <v>0</v>
      </c>
      <c r="AY189" s="502">
        <v>0</v>
      </c>
      <c r="AZ189" s="502">
        <v>0</v>
      </c>
      <c r="BA189" s="503">
        <f t="shared" si="6"/>
        <v>0</v>
      </c>
      <c r="BB189" s="503">
        <f t="shared" si="7"/>
        <v>0</v>
      </c>
      <c r="BC189" s="503">
        <f t="shared" si="8"/>
        <v>0</v>
      </c>
      <c r="BD189" s="477"/>
      <c r="BG189" s="477"/>
    </row>
    <row r="190" spans="2:59" s="475" customFormat="1" x14ac:dyDescent="0.2">
      <c r="B190" s="515"/>
      <c r="C190" s="515"/>
      <c r="D190" s="515"/>
      <c r="E190" s="515"/>
      <c r="F190" s="515"/>
      <c r="H190" s="562" t="s">
        <v>402</v>
      </c>
      <c r="I190" s="561">
        <v>43445.872986111113</v>
      </c>
      <c r="J190" s="520" t="s">
        <v>2</v>
      </c>
      <c r="K190" s="509">
        <v>1</v>
      </c>
      <c r="L190" s="512"/>
      <c r="M190" s="477"/>
      <c r="N190" s="509" t="s">
        <v>109</v>
      </c>
      <c r="O190" s="509">
        <v>116</v>
      </c>
      <c r="P190" s="501" t="s">
        <v>178</v>
      </c>
      <c r="Q190" s="502">
        <v>0</v>
      </c>
      <c r="R190" s="502"/>
      <c r="S190" s="502"/>
      <c r="T190" s="502">
        <v>0</v>
      </c>
      <c r="U190" s="502"/>
      <c r="V190" s="502"/>
      <c r="W190" s="511">
        <v>0</v>
      </c>
      <c r="X190" s="502">
        <v>0</v>
      </c>
      <c r="Y190" s="502">
        <v>0</v>
      </c>
      <c r="Z190" s="502">
        <v>0</v>
      </c>
      <c r="AA190" s="502">
        <v>0</v>
      </c>
      <c r="AB190" s="502">
        <v>0</v>
      </c>
      <c r="AC190" s="502">
        <v>0</v>
      </c>
      <c r="AD190" s="502">
        <v>0</v>
      </c>
      <c r="AE190" s="502">
        <v>0</v>
      </c>
      <c r="AF190" s="502">
        <v>0</v>
      </c>
      <c r="AG190" s="502">
        <v>0</v>
      </c>
      <c r="AH190" s="502">
        <v>0</v>
      </c>
      <c r="AI190" s="502">
        <v>0</v>
      </c>
      <c r="AJ190" s="502">
        <v>0</v>
      </c>
      <c r="AK190" s="502"/>
      <c r="AL190" s="502"/>
      <c r="AM190" s="502"/>
      <c r="AN190" s="502"/>
      <c r="AO190" s="511">
        <v>0</v>
      </c>
      <c r="AP190" s="511">
        <v>0</v>
      </c>
      <c r="AQ190" s="502">
        <v>0</v>
      </c>
      <c r="AR190" s="502">
        <v>0</v>
      </c>
      <c r="AS190" s="502">
        <v>0</v>
      </c>
      <c r="AT190" s="502">
        <v>0</v>
      </c>
      <c r="AU190" s="502">
        <v>0</v>
      </c>
      <c r="AV190" s="502">
        <v>0</v>
      </c>
      <c r="AW190" s="502">
        <v>0</v>
      </c>
      <c r="AX190" s="502">
        <v>0</v>
      </c>
      <c r="AY190" s="502">
        <v>0</v>
      </c>
      <c r="AZ190" s="502">
        <v>0</v>
      </c>
      <c r="BA190" s="503">
        <f t="shared" si="6"/>
        <v>0</v>
      </c>
      <c r="BB190" s="503">
        <f t="shared" si="7"/>
        <v>0</v>
      </c>
      <c r="BC190" s="503">
        <f t="shared" si="8"/>
        <v>0</v>
      </c>
      <c r="BD190" s="477"/>
      <c r="BG190" s="477"/>
    </row>
    <row r="191" spans="2:59" s="475" customFormat="1" x14ac:dyDescent="0.2">
      <c r="B191" s="515"/>
      <c r="C191" s="515"/>
      <c r="D191" s="515"/>
      <c r="E191" s="515"/>
      <c r="F191" s="515"/>
      <c r="H191" s="562" t="s">
        <v>705</v>
      </c>
      <c r="I191" s="561">
        <v>43447.866770833331</v>
      </c>
      <c r="J191" s="520" t="s">
        <v>2</v>
      </c>
      <c r="K191" s="509">
        <v>1</v>
      </c>
      <c r="L191" s="512"/>
      <c r="M191" s="477"/>
      <c r="N191" s="499" t="s">
        <v>113</v>
      </c>
      <c r="O191" s="500">
        <v>119</v>
      </c>
      <c r="P191" s="501" t="s">
        <v>114</v>
      </c>
      <c r="Q191" s="502">
        <v>0</v>
      </c>
      <c r="R191" s="502"/>
      <c r="S191" s="502"/>
      <c r="T191" s="502">
        <v>0</v>
      </c>
      <c r="U191" s="502"/>
      <c r="V191" s="502"/>
      <c r="W191" s="511">
        <v>0</v>
      </c>
      <c r="X191" s="502">
        <v>0</v>
      </c>
      <c r="Y191" s="502">
        <v>0</v>
      </c>
      <c r="Z191" s="502">
        <v>0</v>
      </c>
      <c r="AA191" s="502">
        <v>0</v>
      </c>
      <c r="AB191" s="502">
        <v>0</v>
      </c>
      <c r="AC191" s="502">
        <v>0</v>
      </c>
      <c r="AD191" s="502">
        <v>0</v>
      </c>
      <c r="AE191" s="502">
        <v>0</v>
      </c>
      <c r="AF191" s="502">
        <v>0</v>
      </c>
      <c r="AG191" s="502">
        <v>0</v>
      </c>
      <c r="AH191" s="502">
        <v>0</v>
      </c>
      <c r="AI191" s="502">
        <v>0</v>
      </c>
      <c r="AJ191" s="502">
        <v>0</v>
      </c>
      <c r="AK191" s="502"/>
      <c r="AL191" s="502"/>
      <c r="AM191" s="502"/>
      <c r="AN191" s="502"/>
      <c r="AO191" s="511">
        <v>0</v>
      </c>
      <c r="AP191" s="511">
        <v>0</v>
      </c>
      <c r="AQ191" s="502">
        <v>0</v>
      </c>
      <c r="AR191" s="502">
        <v>0</v>
      </c>
      <c r="AS191" s="502">
        <v>0</v>
      </c>
      <c r="AT191" s="502">
        <v>0</v>
      </c>
      <c r="AU191" s="502">
        <v>0</v>
      </c>
      <c r="AV191" s="502">
        <v>0</v>
      </c>
      <c r="AW191" s="502">
        <v>0</v>
      </c>
      <c r="AX191" s="502">
        <v>0</v>
      </c>
      <c r="AY191" s="502">
        <v>0</v>
      </c>
      <c r="AZ191" s="502">
        <v>0</v>
      </c>
      <c r="BA191" s="503">
        <f t="shared" si="6"/>
        <v>0</v>
      </c>
      <c r="BB191" s="503">
        <f t="shared" si="7"/>
        <v>0</v>
      </c>
      <c r="BC191" s="503">
        <f t="shared" si="8"/>
        <v>0</v>
      </c>
      <c r="BD191" s="477"/>
      <c r="BG191" s="477"/>
    </row>
    <row r="192" spans="2:59" x14ac:dyDescent="0.2">
      <c r="B192" s="515"/>
      <c r="C192" s="515"/>
      <c r="D192" s="515"/>
      <c r="E192" s="515"/>
      <c r="F192" s="515"/>
      <c r="H192" s="562" t="s">
        <v>453</v>
      </c>
      <c r="I192" s="561">
        <v>43448.891597222224</v>
      </c>
      <c r="J192" s="520" t="s">
        <v>2</v>
      </c>
      <c r="K192" s="509">
        <v>1</v>
      </c>
      <c r="L192" s="512"/>
      <c r="N192" s="499" t="s">
        <v>71</v>
      </c>
      <c r="O192" s="500">
        <v>125</v>
      </c>
      <c r="P192" s="501" t="s">
        <v>111</v>
      </c>
      <c r="Q192" s="502">
        <v>0</v>
      </c>
      <c r="R192" s="502"/>
      <c r="S192" s="502"/>
      <c r="T192" s="502">
        <v>0</v>
      </c>
      <c r="U192" s="502"/>
      <c r="V192" s="502"/>
      <c r="W192" s="511">
        <v>0</v>
      </c>
      <c r="X192" s="502">
        <v>0</v>
      </c>
      <c r="Y192" s="502">
        <v>0</v>
      </c>
      <c r="Z192" s="502">
        <v>0</v>
      </c>
      <c r="AA192" s="502">
        <v>0</v>
      </c>
      <c r="AB192" s="502">
        <v>0</v>
      </c>
      <c r="AC192" s="502">
        <v>0</v>
      </c>
      <c r="AD192" s="502">
        <v>0</v>
      </c>
      <c r="AE192" s="502">
        <v>0</v>
      </c>
      <c r="AF192" s="502">
        <v>0</v>
      </c>
      <c r="AG192" s="502">
        <v>0</v>
      </c>
      <c r="AH192" s="502">
        <v>0</v>
      </c>
      <c r="AI192" s="502">
        <v>0</v>
      </c>
      <c r="AJ192" s="502">
        <v>0</v>
      </c>
      <c r="AK192" s="502"/>
      <c r="AL192" s="502"/>
      <c r="AM192" s="502"/>
      <c r="AN192" s="502"/>
      <c r="AO192" s="511">
        <v>0</v>
      </c>
      <c r="AP192" s="511">
        <v>0</v>
      </c>
      <c r="AQ192" s="502">
        <v>0</v>
      </c>
      <c r="AR192" s="502">
        <v>0</v>
      </c>
      <c r="AS192" s="502">
        <v>0</v>
      </c>
      <c r="AT192" s="502">
        <v>0</v>
      </c>
      <c r="AU192" s="502">
        <v>0</v>
      </c>
      <c r="AV192" s="502">
        <v>0</v>
      </c>
      <c r="AW192" s="502">
        <v>0</v>
      </c>
      <c r="AX192" s="502">
        <v>0</v>
      </c>
      <c r="AY192" s="502">
        <v>0</v>
      </c>
      <c r="AZ192" s="502">
        <v>0</v>
      </c>
      <c r="BA192" s="503">
        <f t="shared" si="6"/>
        <v>0</v>
      </c>
      <c r="BB192" s="503">
        <f t="shared" si="7"/>
        <v>0</v>
      </c>
      <c r="BC192" s="503">
        <f t="shared" si="8"/>
        <v>0</v>
      </c>
    </row>
    <row r="193" spans="2:55" x14ac:dyDescent="0.2">
      <c r="B193" s="515"/>
      <c r="C193" s="515"/>
      <c r="D193" s="515"/>
      <c r="E193" s="515"/>
      <c r="F193" s="515"/>
      <c r="H193" s="562" t="s">
        <v>465</v>
      </c>
      <c r="I193" s="561">
        <v>43450.645219907405</v>
      </c>
      <c r="J193" s="520" t="s">
        <v>2</v>
      </c>
      <c r="K193" s="509">
        <v>1</v>
      </c>
      <c r="L193" s="512"/>
      <c r="N193" s="499" t="s">
        <v>75</v>
      </c>
      <c r="O193" s="500">
        <v>129</v>
      </c>
      <c r="P193" s="501" t="s">
        <v>76</v>
      </c>
      <c r="Q193" s="502">
        <v>0</v>
      </c>
      <c r="R193" s="502"/>
      <c r="S193" s="502"/>
      <c r="T193" s="502">
        <v>0</v>
      </c>
      <c r="U193" s="502"/>
      <c r="V193" s="502"/>
      <c r="W193" s="511">
        <v>0</v>
      </c>
      <c r="X193" s="502">
        <v>0</v>
      </c>
      <c r="Y193" s="502">
        <v>0</v>
      </c>
      <c r="Z193" s="502">
        <v>0</v>
      </c>
      <c r="AA193" s="502">
        <v>0</v>
      </c>
      <c r="AB193" s="502">
        <v>0</v>
      </c>
      <c r="AC193" s="502">
        <v>0</v>
      </c>
      <c r="AD193" s="502">
        <v>0</v>
      </c>
      <c r="AE193" s="502">
        <v>0</v>
      </c>
      <c r="AF193" s="502">
        <v>0</v>
      </c>
      <c r="AG193" s="502">
        <v>0</v>
      </c>
      <c r="AH193" s="502">
        <v>0</v>
      </c>
      <c r="AI193" s="502">
        <v>0</v>
      </c>
      <c r="AJ193" s="502">
        <v>0</v>
      </c>
      <c r="AK193" s="502"/>
      <c r="AL193" s="502"/>
      <c r="AM193" s="502"/>
      <c r="AN193" s="502"/>
      <c r="AO193" s="511">
        <v>0</v>
      </c>
      <c r="AP193" s="511">
        <v>0</v>
      </c>
      <c r="AQ193" s="502">
        <v>0</v>
      </c>
      <c r="AR193" s="502">
        <v>0</v>
      </c>
      <c r="AS193" s="502">
        <v>0</v>
      </c>
      <c r="AT193" s="502">
        <v>0</v>
      </c>
      <c r="AU193" s="502">
        <v>0</v>
      </c>
      <c r="AV193" s="502">
        <v>0</v>
      </c>
      <c r="AW193" s="502">
        <v>0</v>
      </c>
      <c r="AX193" s="502">
        <v>0</v>
      </c>
      <c r="AY193" s="502">
        <v>0</v>
      </c>
      <c r="AZ193" s="502">
        <v>0</v>
      </c>
      <c r="BA193" s="503">
        <f t="shared" si="6"/>
        <v>0</v>
      </c>
      <c r="BB193" s="503">
        <f t="shared" si="7"/>
        <v>0</v>
      </c>
      <c r="BC193" s="503">
        <f t="shared" si="8"/>
        <v>0</v>
      </c>
    </row>
    <row r="194" spans="2:55" x14ac:dyDescent="0.2">
      <c r="B194" s="515"/>
      <c r="C194" s="515"/>
      <c r="D194" s="515"/>
      <c r="E194" s="515"/>
      <c r="F194" s="515"/>
      <c r="H194" s="562"/>
      <c r="I194" s="561">
        <v>43450.646851851852</v>
      </c>
      <c r="J194" s="520" t="s">
        <v>2</v>
      </c>
      <c r="K194" s="509">
        <v>1</v>
      </c>
      <c r="L194" s="512"/>
      <c r="N194" s="499" t="s">
        <v>7</v>
      </c>
      <c r="O194" s="500">
        <v>307</v>
      </c>
      <c r="P194" s="501" t="s">
        <v>8</v>
      </c>
      <c r="Q194" s="502">
        <v>0</v>
      </c>
      <c r="R194" s="502"/>
      <c r="S194" s="502"/>
      <c r="T194" s="502">
        <v>0</v>
      </c>
      <c r="U194" s="502"/>
      <c r="V194" s="502"/>
      <c r="W194" s="511">
        <v>0</v>
      </c>
      <c r="X194" s="502">
        <v>0</v>
      </c>
      <c r="Y194" s="502">
        <v>0</v>
      </c>
      <c r="Z194" s="502">
        <v>0</v>
      </c>
      <c r="AA194" s="502">
        <v>0</v>
      </c>
      <c r="AB194" s="502">
        <v>0</v>
      </c>
      <c r="AC194" s="502">
        <v>0</v>
      </c>
      <c r="AD194" s="502">
        <v>0</v>
      </c>
      <c r="AE194" s="502">
        <v>0</v>
      </c>
      <c r="AF194" s="502">
        <v>0</v>
      </c>
      <c r="AG194" s="502">
        <v>0</v>
      </c>
      <c r="AH194" s="502">
        <v>0</v>
      </c>
      <c r="AI194" s="502">
        <v>0</v>
      </c>
      <c r="AJ194" s="502">
        <v>0</v>
      </c>
      <c r="AK194" s="502"/>
      <c r="AL194" s="502"/>
      <c r="AM194" s="502"/>
      <c r="AN194" s="502"/>
      <c r="AO194" s="511">
        <v>0</v>
      </c>
      <c r="AP194" s="511">
        <v>0</v>
      </c>
      <c r="AQ194" s="502">
        <v>0</v>
      </c>
      <c r="AR194" s="502">
        <v>0</v>
      </c>
      <c r="AS194" s="502">
        <v>0</v>
      </c>
      <c r="AT194" s="502">
        <v>0</v>
      </c>
      <c r="AU194" s="502">
        <v>0</v>
      </c>
      <c r="AV194" s="502">
        <v>0</v>
      </c>
      <c r="AW194" s="502">
        <v>0</v>
      </c>
      <c r="AX194" s="502">
        <v>0</v>
      </c>
      <c r="AY194" s="502">
        <v>0</v>
      </c>
      <c r="AZ194" s="502">
        <v>0</v>
      </c>
      <c r="BA194" s="503">
        <f t="shared" si="6"/>
        <v>0</v>
      </c>
      <c r="BB194" s="503">
        <f t="shared" si="7"/>
        <v>0</v>
      </c>
      <c r="BC194" s="503">
        <f t="shared" si="8"/>
        <v>0</v>
      </c>
    </row>
    <row r="195" spans="2:55" x14ac:dyDescent="0.2">
      <c r="B195" s="515"/>
      <c r="C195" s="515"/>
      <c r="D195" s="515"/>
      <c r="E195" s="515"/>
      <c r="F195" s="515"/>
      <c r="H195" s="562" t="s">
        <v>650</v>
      </c>
      <c r="I195" s="561">
        <v>43450.744016203702</v>
      </c>
      <c r="J195" s="520" t="s">
        <v>1</v>
      </c>
      <c r="K195" s="509">
        <v>1</v>
      </c>
      <c r="L195" s="512"/>
      <c r="N195" s="509" t="s">
        <v>260</v>
      </c>
      <c r="O195" s="509">
        <v>450</v>
      </c>
      <c r="P195" s="509" t="s">
        <v>261</v>
      </c>
      <c r="Q195" s="502">
        <v>0</v>
      </c>
      <c r="R195" s="502"/>
      <c r="S195" s="502"/>
      <c r="T195" s="502">
        <v>0</v>
      </c>
      <c r="U195" s="502"/>
      <c r="V195" s="502"/>
      <c r="W195" s="511">
        <v>0</v>
      </c>
      <c r="X195" s="502">
        <v>0</v>
      </c>
      <c r="Y195" s="502">
        <v>0</v>
      </c>
      <c r="Z195" s="502">
        <v>0</v>
      </c>
      <c r="AA195" s="502">
        <v>0</v>
      </c>
      <c r="AB195" s="502">
        <v>0</v>
      </c>
      <c r="AC195" s="502">
        <v>0</v>
      </c>
      <c r="AD195" s="502">
        <v>0</v>
      </c>
      <c r="AE195" s="502">
        <v>0</v>
      </c>
      <c r="AF195" s="502">
        <v>0</v>
      </c>
      <c r="AG195" s="502">
        <v>0</v>
      </c>
      <c r="AH195" s="502">
        <v>0</v>
      </c>
      <c r="AI195" s="502">
        <v>0</v>
      </c>
      <c r="AJ195" s="502">
        <v>0</v>
      </c>
      <c r="AK195" s="502"/>
      <c r="AL195" s="502"/>
      <c r="AM195" s="502"/>
      <c r="AN195" s="502"/>
      <c r="AO195" s="511">
        <v>0</v>
      </c>
      <c r="AP195" s="511">
        <v>0</v>
      </c>
      <c r="AQ195" s="502">
        <v>0</v>
      </c>
      <c r="AR195" s="502">
        <v>0</v>
      </c>
      <c r="AS195" s="502">
        <v>0</v>
      </c>
      <c r="AT195" s="502">
        <v>0</v>
      </c>
      <c r="AU195" s="502">
        <v>0</v>
      </c>
      <c r="AV195" s="502">
        <v>0</v>
      </c>
      <c r="AW195" s="502">
        <v>0</v>
      </c>
      <c r="AX195" s="502">
        <v>0</v>
      </c>
      <c r="AY195" s="502">
        <v>0</v>
      </c>
      <c r="AZ195" s="502">
        <v>0</v>
      </c>
      <c r="BA195" s="503">
        <f t="shared" si="6"/>
        <v>0</v>
      </c>
      <c r="BB195" s="503">
        <f t="shared" si="7"/>
        <v>0</v>
      </c>
      <c r="BC195" s="503">
        <f t="shared" si="8"/>
        <v>0</v>
      </c>
    </row>
    <row r="196" spans="2:55" x14ac:dyDescent="0.2">
      <c r="B196" s="515"/>
      <c r="C196" s="515"/>
      <c r="D196" s="515"/>
      <c r="E196" s="515"/>
      <c r="F196" s="515"/>
      <c r="H196" s="562"/>
      <c r="I196" s="561">
        <v>43461.929814814815</v>
      </c>
      <c r="J196" s="520" t="s">
        <v>2</v>
      </c>
      <c r="K196" s="509">
        <v>1</v>
      </c>
      <c r="L196" s="512"/>
      <c r="N196" s="499" t="s">
        <v>116</v>
      </c>
      <c r="O196" s="500">
        <v>118</v>
      </c>
      <c r="P196" s="501" t="s">
        <v>117</v>
      </c>
      <c r="Q196" s="502">
        <v>0</v>
      </c>
      <c r="R196" s="502"/>
      <c r="S196" s="502"/>
      <c r="T196" s="502">
        <v>0</v>
      </c>
      <c r="U196" s="502"/>
      <c r="V196" s="502"/>
      <c r="W196" s="511">
        <v>0</v>
      </c>
      <c r="X196" s="502">
        <v>0</v>
      </c>
      <c r="Y196" s="502">
        <v>0</v>
      </c>
      <c r="Z196" s="502">
        <v>0</v>
      </c>
      <c r="AA196" s="502">
        <v>0</v>
      </c>
      <c r="AB196" s="502">
        <v>0</v>
      </c>
      <c r="AC196" s="502">
        <v>0</v>
      </c>
      <c r="AD196" s="502">
        <v>0</v>
      </c>
      <c r="AE196" s="502">
        <v>0</v>
      </c>
      <c r="AF196" s="502">
        <v>0</v>
      </c>
      <c r="AG196" s="502">
        <v>0</v>
      </c>
      <c r="AH196" s="502">
        <v>0</v>
      </c>
      <c r="AI196" s="502">
        <v>0</v>
      </c>
      <c r="AJ196" s="502">
        <v>0</v>
      </c>
      <c r="AK196" s="502"/>
      <c r="AL196" s="502"/>
      <c r="AM196" s="502"/>
      <c r="AN196" s="502"/>
      <c r="AO196" s="511">
        <v>0</v>
      </c>
      <c r="AP196" s="511">
        <v>0</v>
      </c>
      <c r="AQ196" s="502">
        <v>0</v>
      </c>
      <c r="AR196" s="502">
        <v>0</v>
      </c>
      <c r="AS196" s="502">
        <v>0</v>
      </c>
      <c r="AT196" s="502">
        <v>0</v>
      </c>
      <c r="AU196" s="502">
        <v>0</v>
      </c>
      <c r="AV196" s="502">
        <v>0</v>
      </c>
      <c r="AW196" s="502">
        <v>0</v>
      </c>
      <c r="AX196" s="502">
        <v>0</v>
      </c>
      <c r="AY196" s="502">
        <v>0</v>
      </c>
      <c r="AZ196" s="502">
        <v>0</v>
      </c>
      <c r="BA196" s="503">
        <f t="shared" si="6"/>
        <v>0</v>
      </c>
      <c r="BB196" s="503">
        <f t="shared" si="7"/>
        <v>0</v>
      </c>
      <c r="BC196" s="503">
        <f t="shared" si="8"/>
        <v>0</v>
      </c>
    </row>
    <row r="197" spans="2:55" x14ac:dyDescent="0.2">
      <c r="B197" s="515"/>
      <c r="C197" s="515"/>
      <c r="D197" s="515"/>
      <c r="E197" s="515"/>
      <c r="F197" s="515"/>
      <c r="H197" s="562" t="s">
        <v>394</v>
      </c>
      <c r="I197" s="561">
        <v>43451.83452546296</v>
      </c>
      <c r="J197" s="520" t="s">
        <v>1</v>
      </c>
      <c r="K197" s="509">
        <v>1</v>
      </c>
      <c r="L197" s="512"/>
      <c r="N197" s="509" t="s">
        <v>124</v>
      </c>
      <c r="O197" s="509">
        <v>124</v>
      </c>
      <c r="P197" s="501" t="s">
        <v>125</v>
      </c>
      <c r="Q197" s="502">
        <v>0</v>
      </c>
      <c r="R197" s="502"/>
      <c r="S197" s="502"/>
      <c r="T197" s="502">
        <v>0</v>
      </c>
      <c r="U197" s="502"/>
      <c r="V197" s="502"/>
      <c r="W197" s="511">
        <v>0</v>
      </c>
      <c r="X197" s="502">
        <v>0</v>
      </c>
      <c r="Y197" s="502">
        <v>0</v>
      </c>
      <c r="Z197" s="502">
        <v>0</v>
      </c>
      <c r="AA197" s="502">
        <v>0</v>
      </c>
      <c r="AB197" s="502">
        <v>0</v>
      </c>
      <c r="AC197" s="502">
        <v>0</v>
      </c>
      <c r="AD197" s="502">
        <v>0</v>
      </c>
      <c r="AE197" s="502">
        <v>0</v>
      </c>
      <c r="AF197" s="502">
        <v>0</v>
      </c>
      <c r="AG197" s="502">
        <v>0</v>
      </c>
      <c r="AH197" s="502">
        <v>0</v>
      </c>
      <c r="AI197" s="502">
        <v>0</v>
      </c>
      <c r="AJ197" s="502">
        <v>0</v>
      </c>
      <c r="AK197" s="502"/>
      <c r="AL197" s="502"/>
      <c r="AM197" s="502"/>
      <c r="AN197" s="502"/>
      <c r="AO197" s="511">
        <v>0</v>
      </c>
      <c r="AP197" s="511">
        <v>0</v>
      </c>
      <c r="AQ197" s="502">
        <v>0</v>
      </c>
      <c r="AR197" s="502">
        <v>0</v>
      </c>
      <c r="AS197" s="502">
        <v>0</v>
      </c>
      <c r="AT197" s="502">
        <v>0</v>
      </c>
      <c r="AU197" s="502">
        <v>0</v>
      </c>
      <c r="AV197" s="502">
        <v>0</v>
      </c>
      <c r="AW197" s="502">
        <v>0</v>
      </c>
      <c r="AX197" s="502">
        <v>0</v>
      </c>
      <c r="AY197" s="502">
        <v>0</v>
      </c>
      <c r="AZ197" s="502">
        <v>0</v>
      </c>
      <c r="BA197" s="503">
        <f t="shared" si="6"/>
        <v>0</v>
      </c>
      <c r="BB197" s="503">
        <f t="shared" si="7"/>
        <v>0</v>
      </c>
      <c r="BC197" s="503">
        <f t="shared" si="8"/>
        <v>0</v>
      </c>
    </row>
    <row r="198" spans="2:55" x14ac:dyDescent="0.2">
      <c r="B198" s="515"/>
      <c r="C198" s="515"/>
      <c r="D198" s="515"/>
      <c r="E198" s="515"/>
      <c r="F198" s="515"/>
      <c r="H198" s="562"/>
      <c r="I198" s="561">
        <v>43453.574988425928</v>
      </c>
      <c r="J198" s="520" t="s">
        <v>1</v>
      </c>
      <c r="K198" s="509">
        <v>1</v>
      </c>
      <c r="L198" s="512"/>
      <c r="N198" s="499" t="s">
        <v>99</v>
      </c>
      <c r="O198" s="500">
        <v>130</v>
      </c>
      <c r="P198" s="509" t="s">
        <v>100</v>
      </c>
      <c r="Q198" s="502">
        <v>0</v>
      </c>
      <c r="R198" s="502"/>
      <c r="S198" s="502"/>
      <c r="T198" s="502">
        <v>0</v>
      </c>
      <c r="U198" s="502"/>
      <c r="V198" s="502"/>
      <c r="W198" s="511">
        <v>0</v>
      </c>
      <c r="X198" s="502">
        <v>0</v>
      </c>
      <c r="Y198" s="502">
        <v>0</v>
      </c>
      <c r="Z198" s="502">
        <v>0</v>
      </c>
      <c r="AA198" s="502">
        <v>0</v>
      </c>
      <c r="AB198" s="502">
        <v>0</v>
      </c>
      <c r="AC198" s="502">
        <v>0</v>
      </c>
      <c r="AD198" s="502">
        <v>0</v>
      </c>
      <c r="AE198" s="502">
        <v>0</v>
      </c>
      <c r="AF198" s="502">
        <v>0</v>
      </c>
      <c r="AG198" s="502">
        <v>0</v>
      </c>
      <c r="AH198" s="502">
        <v>0</v>
      </c>
      <c r="AI198" s="502">
        <v>0</v>
      </c>
      <c r="AJ198" s="502">
        <v>0</v>
      </c>
      <c r="AK198" s="502"/>
      <c r="AL198" s="502"/>
      <c r="AM198" s="502"/>
      <c r="AN198" s="502"/>
      <c r="AO198" s="511">
        <v>0</v>
      </c>
      <c r="AP198" s="511">
        <v>0</v>
      </c>
      <c r="AQ198" s="502">
        <v>0</v>
      </c>
      <c r="AR198" s="502">
        <v>0</v>
      </c>
      <c r="AS198" s="502">
        <v>0</v>
      </c>
      <c r="AT198" s="502">
        <v>0</v>
      </c>
      <c r="AU198" s="502">
        <v>0</v>
      </c>
      <c r="AV198" s="502">
        <v>0</v>
      </c>
      <c r="AW198" s="502">
        <v>0</v>
      </c>
      <c r="AX198" s="502">
        <v>0</v>
      </c>
      <c r="AY198" s="502">
        <v>0</v>
      </c>
      <c r="AZ198" s="502">
        <v>0</v>
      </c>
      <c r="BA198" s="503">
        <f t="shared" si="6"/>
        <v>0</v>
      </c>
      <c r="BB198" s="503">
        <f t="shared" si="7"/>
        <v>0</v>
      </c>
      <c r="BC198" s="503">
        <f t="shared" si="8"/>
        <v>0</v>
      </c>
    </row>
    <row r="199" spans="2:55" x14ac:dyDescent="0.2">
      <c r="B199" s="515"/>
      <c r="C199" s="515"/>
      <c r="D199" s="515"/>
      <c r="E199" s="515"/>
      <c r="F199" s="515"/>
      <c r="H199" s="562"/>
      <c r="I199" s="561">
        <v>43460.728668981479</v>
      </c>
      <c r="J199" s="520" t="s">
        <v>1</v>
      </c>
      <c r="K199" s="509">
        <v>1</v>
      </c>
      <c r="L199" s="512"/>
      <c r="N199" s="509" t="s">
        <v>181</v>
      </c>
      <c r="O199" s="509">
        <v>132</v>
      </c>
      <c r="P199" s="501" t="s">
        <v>174</v>
      </c>
      <c r="Q199" s="502">
        <v>0</v>
      </c>
      <c r="R199" s="502"/>
      <c r="S199" s="502"/>
      <c r="T199" s="502">
        <v>0</v>
      </c>
      <c r="U199" s="502"/>
      <c r="V199" s="502"/>
      <c r="W199" s="511">
        <v>0</v>
      </c>
      <c r="X199" s="502">
        <v>0</v>
      </c>
      <c r="Y199" s="502">
        <v>0</v>
      </c>
      <c r="Z199" s="502">
        <v>0</v>
      </c>
      <c r="AA199" s="502">
        <v>0</v>
      </c>
      <c r="AB199" s="502">
        <v>0</v>
      </c>
      <c r="AC199" s="502">
        <v>0</v>
      </c>
      <c r="AD199" s="502">
        <v>0</v>
      </c>
      <c r="AE199" s="502">
        <v>0</v>
      </c>
      <c r="AF199" s="502">
        <v>0</v>
      </c>
      <c r="AG199" s="502">
        <v>0</v>
      </c>
      <c r="AH199" s="502">
        <v>0</v>
      </c>
      <c r="AI199" s="502">
        <v>0</v>
      </c>
      <c r="AJ199" s="502">
        <v>0</v>
      </c>
      <c r="AK199" s="502"/>
      <c r="AL199" s="502"/>
      <c r="AM199" s="502"/>
      <c r="AN199" s="502"/>
      <c r="AO199" s="511">
        <v>0</v>
      </c>
      <c r="AP199" s="511">
        <v>0</v>
      </c>
      <c r="AQ199" s="502">
        <v>0</v>
      </c>
      <c r="AR199" s="502">
        <v>0</v>
      </c>
      <c r="AS199" s="502">
        <v>0</v>
      </c>
      <c r="AT199" s="502">
        <v>0</v>
      </c>
      <c r="AU199" s="502">
        <v>0</v>
      </c>
      <c r="AV199" s="502">
        <v>0</v>
      </c>
      <c r="AW199" s="502">
        <v>0</v>
      </c>
      <c r="AX199" s="502">
        <v>0</v>
      </c>
      <c r="AY199" s="502">
        <v>0</v>
      </c>
      <c r="AZ199" s="502">
        <v>0</v>
      </c>
      <c r="BA199" s="503">
        <f t="shared" si="6"/>
        <v>0</v>
      </c>
      <c r="BB199" s="503">
        <f t="shared" si="7"/>
        <v>0</v>
      </c>
      <c r="BC199" s="503">
        <f t="shared" si="8"/>
        <v>0</v>
      </c>
    </row>
    <row r="200" spans="2:55" x14ac:dyDescent="0.2">
      <c r="B200" s="515"/>
      <c r="C200" s="515"/>
      <c r="D200" s="515"/>
      <c r="E200" s="515"/>
      <c r="F200" s="515"/>
      <c r="H200" s="562" t="s">
        <v>769</v>
      </c>
      <c r="I200" s="561">
        <v>43451.884872685187</v>
      </c>
      <c r="J200" s="520" t="s">
        <v>560</v>
      </c>
      <c r="K200" s="509">
        <v>1</v>
      </c>
      <c r="L200" s="512"/>
      <c r="N200" s="499" t="s">
        <v>128</v>
      </c>
      <c r="O200" s="500">
        <v>136</v>
      </c>
      <c r="P200" s="501" t="s">
        <v>129</v>
      </c>
      <c r="Q200" s="502">
        <v>0</v>
      </c>
      <c r="R200" s="502"/>
      <c r="S200" s="502"/>
      <c r="T200" s="502">
        <v>0</v>
      </c>
      <c r="U200" s="502"/>
      <c r="V200" s="502"/>
      <c r="W200" s="511">
        <v>0</v>
      </c>
      <c r="X200" s="502">
        <v>0</v>
      </c>
      <c r="Y200" s="502">
        <v>0</v>
      </c>
      <c r="Z200" s="502">
        <v>0</v>
      </c>
      <c r="AA200" s="502">
        <v>0</v>
      </c>
      <c r="AB200" s="502">
        <v>0</v>
      </c>
      <c r="AC200" s="502">
        <v>0</v>
      </c>
      <c r="AD200" s="502">
        <v>0</v>
      </c>
      <c r="AE200" s="502">
        <v>0</v>
      </c>
      <c r="AF200" s="502">
        <v>0</v>
      </c>
      <c r="AG200" s="502">
        <v>0</v>
      </c>
      <c r="AH200" s="502">
        <v>0</v>
      </c>
      <c r="AI200" s="502">
        <v>0</v>
      </c>
      <c r="AJ200" s="502">
        <v>0</v>
      </c>
      <c r="AK200" s="502"/>
      <c r="AL200" s="502"/>
      <c r="AM200" s="502"/>
      <c r="AN200" s="502"/>
      <c r="AO200" s="511">
        <v>0</v>
      </c>
      <c r="AP200" s="511">
        <v>0</v>
      </c>
      <c r="AQ200" s="502">
        <v>0</v>
      </c>
      <c r="AR200" s="502">
        <v>0</v>
      </c>
      <c r="AS200" s="502">
        <v>0</v>
      </c>
      <c r="AT200" s="502">
        <v>0</v>
      </c>
      <c r="AU200" s="502">
        <v>0</v>
      </c>
      <c r="AV200" s="502">
        <v>0</v>
      </c>
      <c r="AW200" s="502">
        <v>0</v>
      </c>
      <c r="AX200" s="502">
        <v>0</v>
      </c>
      <c r="AY200" s="502">
        <v>0</v>
      </c>
      <c r="AZ200" s="502">
        <v>0</v>
      </c>
      <c r="BA200" s="503">
        <f t="shared" si="6"/>
        <v>0</v>
      </c>
      <c r="BB200" s="503">
        <f t="shared" si="7"/>
        <v>0</v>
      </c>
      <c r="BC200" s="503">
        <f t="shared" si="8"/>
        <v>0</v>
      </c>
    </row>
    <row r="201" spans="2:55" x14ac:dyDescent="0.2">
      <c r="B201" s="515"/>
      <c r="C201" s="515"/>
      <c r="D201" s="515"/>
      <c r="E201" s="515"/>
      <c r="F201" s="515"/>
      <c r="H201" s="562" t="s">
        <v>770</v>
      </c>
      <c r="I201" s="561">
        <v>43451.928449074076</v>
      </c>
      <c r="J201" s="520" t="s">
        <v>560</v>
      </c>
      <c r="K201" s="509">
        <v>1</v>
      </c>
      <c r="L201" s="512"/>
      <c r="N201" s="499" t="s">
        <v>133</v>
      </c>
      <c r="O201" s="500">
        <v>145</v>
      </c>
      <c r="P201" s="501" t="s">
        <v>134</v>
      </c>
      <c r="Q201" s="502">
        <v>0</v>
      </c>
      <c r="R201" s="502"/>
      <c r="S201" s="502"/>
      <c r="T201" s="502">
        <v>0</v>
      </c>
      <c r="U201" s="502"/>
      <c r="V201" s="502"/>
      <c r="W201" s="511">
        <v>0</v>
      </c>
      <c r="X201" s="502">
        <v>0</v>
      </c>
      <c r="Y201" s="502">
        <v>0</v>
      </c>
      <c r="Z201" s="502">
        <v>0</v>
      </c>
      <c r="AA201" s="502">
        <v>0</v>
      </c>
      <c r="AB201" s="502">
        <v>0</v>
      </c>
      <c r="AC201" s="502">
        <v>0</v>
      </c>
      <c r="AD201" s="502">
        <v>0</v>
      </c>
      <c r="AE201" s="502">
        <v>0</v>
      </c>
      <c r="AF201" s="502">
        <v>0</v>
      </c>
      <c r="AG201" s="502">
        <v>0</v>
      </c>
      <c r="AH201" s="502">
        <v>0</v>
      </c>
      <c r="AI201" s="502">
        <v>0</v>
      </c>
      <c r="AJ201" s="502">
        <v>0</v>
      </c>
      <c r="AK201" s="502"/>
      <c r="AL201" s="502"/>
      <c r="AM201" s="502"/>
      <c r="AN201" s="502"/>
      <c r="AO201" s="511">
        <v>0</v>
      </c>
      <c r="AP201" s="511">
        <v>0</v>
      </c>
      <c r="AQ201" s="502">
        <v>0</v>
      </c>
      <c r="AR201" s="502">
        <v>0</v>
      </c>
      <c r="AS201" s="502">
        <v>0</v>
      </c>
      <c r="AT201" s="502">
        <v>0</v>
      </c>
      <c r="AU201" s="502">
        <v>0</v>
      </c>
      <c r="AV201" s="502">
        <v>0</v>
      </c>
      <c r="AW201" s="502">
        <v>0</v>
      </c>
      <c r="AX201" s="502">
        <v>0</v>
      </c>
      <c r="AY201" s="502">
        <v>0</v>
      </c>
      <c r="AZ201" s="502">
        <v>0</v>
      </c>
      <c r="BA201" s="503">
        <f t="shared" si="6"/>
        <v>0</v>
      </c>
      <c r="BB201" s="503">
        <f t="shared" si="7"/>
        <v>0</v>
      </c>
      <c r="BC201" s="503">
        <f t="shared" si="8"/>
        <v>0</v>
      </c>
    </row>
    <row r="202" spans="2:55" x14ac:dyDescent="0.2">
      <c r="B202" s="515"/>
      <c r="C202" s="515"/>
      <c r="D202" s="515"/>
      <c r="E202" s="515"/>
      <c r="F202" s="515"/>
      <c r="H202" s="562" t="s">
        <v>771</v>
      </c>
      <c r="I202" s="561">
        <v>43451.928807870368</v>
      </c>
      <c r="J202" s="520" t="s">
        <v>1</v>
      </c>
      <c r="K202" s="509">
        <v>1</v>
      </c>
      <c r="L202" s="512"/>
      <c r="N202" s="499" t="s">
        <v>106</v>
      </c>
      <c r="O202" s="500">
        <v>149</v>
      </c>
      <c r="P202" s="501" t="s">
        <v>107</v>
      </c>
      <c r="Q202" s="502">
        <v>0</v>
      </c>
      <c r="R202" s="502"/>
      <c r="S202" s="502"/>
      <c r="T202" s="502">
        <v>0</v>
      </c>
      <c r="U202" s="502"/>
      <c r="V202" s="502"/>
      <c r="W202" s="511">
        <v>0</v>
      </c>
      <c r="X202" s="502">
        <v>0</v>
      </c>
      <c r="Y202" s="502">
        <v>0</v>
      </c>
      <c r="Z202" s="502">
        <v>0</v>
      </c>
      <c r="AA202" s="502">
        <v>0</v>
      </c>
      <c r="AB202" s="502">
        <v>0</v>
      </c>
      <c r="AC202" s="502">
        <v>0</v>
      </c>
      <c r="AD202" s="502">
        <v>0</v>
      </c>
      <c r="AE202" s="502">
        <v>0</v>
      </c>
      <c r="AF202" s="502">
        <v>0</v>
      </c>
      <c r="AG202" s="502">
        <v>0</v>
      </c>
      <c r="AH202" s="502">
        <v>0</v>
      </c>
      <c r="AI202" s="502">
        <v>0</v>
      </c>
      <c r="AJ202" s="502">
        <v>0</v>
      </c>
      <c r="AK202" s="502"/>
      <c r="AL202" s="502"/>
      <c r="AM202" s="502"/>
      <c r="AN202" s="502"/>
      <c r="AO202" s="511">
        <v>0</v>
      </c>
      <c r="AP202" s="511">
        <v>0</v>
      </c>
      <c r="AQ202" s="502">
        <v>0</v>
      </c>
      <c r="AR202" s="502">
        <v>0</v>
      </c>
      <c r="AS202" s="502">
        <v>0</v>
      </c>
      <c r="AT202" s="502">
        <v>0</v>
      </c>
      <c r="AU202" s="502">
        <v>0</v>
      </c>
      <c r="AV202" s="502">
        <v>0</v>
      </c>
      <c r="AW202" s="502">
        <v>0</v>
      </c>
      <c r="AX202" s="502">
        <v>0</v>
      </c>
      <c r="AY202" s="502">
        <v>0</v>
      </c>
      <c r="AZ202" s="502">
        <v>0</v>
      </c>
      <c r="BA202" s="503">
        <f t="shared" si="6"/>
        <v>0</v>
      </c>
      <c r="BB202" s="503">
        <f t="shared" si="7"/>
        <v>0</v>
      </c>
      <c r="BC202" s="503">
        <f t="shared" si="8"/>
        <v>0</v>
      </c>
    </row>
    <row r="203" spans="2:55" x14ac:dyDescent="0.2">
      <c r="B203" s="515"/>
      <c r="C203" s="515"/>
      <c r="D203" s="515"/>
      <c r="E203" s="515"/>
      <c r="F203" s="515"/>
      <c r="H203" s="562" t="s">
        <v>772</v>
      </c>
      <c r="I203" s="561">
        <v>43451.982453703706</v>
      </c>
      <c r="J203" s="520" t="s">
        <v>2</v>
      </c>
      <c r="K203" s="509">
        <v>1</v>
      </c>
      <c r="L203" s="512"/>
      <c r="N203" s="499" t="s">
        <v>7</v>
      </c>
      <c r="O203" s="500">
        <v>151</v>
      </c>
      <c r="P203" s="501" t="s">
        <v>11</v>
      </c>
      <c r="Q203" s="502">
        <v>0</v>
      </c>
      <c r="R203" s="502"/>
      <c r="S203" s="502"/>
      <c r="T203" s="502">
        <v>0</v>
      </c>
      <c r="U203" s="502"/>
      <c r="V203" s="502"/>
      <c r="W203" s="511">
        <v>0</v>
      </c>
      <c r="X203" s="502">
        <v>0</v>
      </c>
      <c r="Y203" s="502">
        <v>0</v>
      </c>
      <c r="Z203" s="502">
        <v>0</v>
      </c>
      <c r="AA203" s="502">
        <v>0</v>
      </c>
      <c r="AB203" s="502">
        <v>0</v>
      </c>
      <c r="AC203" s="502">
        <v>0</v>
      </c>
      <c r="AD203" s="502">
        <v>0</v>
      </c>
      <c r="AE203" s="502">
        <v>0</v>
      </c>
      <c r="AF203" s="502">
        <v>0</v>
      </c>
      <c r="AG203" s="502">
        <v>0</v>
      </c>
      <c r="AH203" s="502">
        <v>0</v>
      </c>
      <c r="AI203" s="502">
        <v>0</v>
      </c>
      <c r="AJ203" s="502">
        <v>0</v>
      </c>
      <c r="AK203" s="502"/>
      <c r="AL203" s="502"/>
      <c r="AM203" s="502"/>
      <c r="AN203" s="502"/>
      <c r="AO203" s="511">
        <v>0</v>
      </c>
      <c r="AP203" s="511">
        <v>0</v>
      </c>
      <c r="AQ203" s="502">
        <v>0</v>
      </c>
      <c r="AR203" s="502">
        <v>0</v>
      </c>
      <c r="AS203" s="502">
        <v>0</v>
      </c>
      <c r="AT203" s="502">
        <v>0</v>
      </c>
      <c r="AU203" s="502">
        <v>0</v>
      </c>
      <c r="AV203" s="502">
        <v>0</v>
      </c>
      <c r="AW203" s="502">
        <v>0</v>
      </c>
      <c r="AX203" s="502">
        <v>0</v>
      </c>
      <c r="AY203" s="502">
        <v>0</v>
      </c>
      <c r="AZ203" s="502">
        <v>0</v>
      </c>
      <c r="BA203" s="503">
        <f t="shared" si="6"/>
        <v>0</v>
      </c>
      <c r="BB203" s="503">
        <f t="shared" si="7"/>
        <v>0</v>
      </c>
      <c r="BC203" s="503">
        <f t="shared" si="8"/>
        <v>0</v>
      </c>
    </row>
    <row r="204" spans="2:55" x14ac:dyDescent="0.2">
      <c r="B204" s="515"/>
      <c r="C204" s="515"/>
      <c r="D204" s="515"/>
      <c r="E204" s="515"/>
      <c r="F204" s="515"/>
      <c r="H204" s="562" t="s">
        <v>773</v>
      </c>
      <c r="I204" s="561">
        <v>43455.010914351849</v>
      </c>
      <c r="J204" s="520" t="s">
        <v>1</v>
      </c>
      <c r="K204" s="509">
        <v>1</v>
      </c>
      <c r="L204" s="512"/>
      <c r="N204" s="499" t="s">
        <v>7</v>
      </c>
      <c r="O204" s="500">
        <v>154</v>
      </c>
      <c r="P204" s="501" t="s">
        <v>21</v>
      </c>
      <c r="Q204" s="502">
        <v>0</v>
      </c>
      <c r="R204" s="502"/>
      <c r="S204" s="502"/>
      <c r="T204" s="502">
        <v>0</v>
      </c>
      <c r="U204" s="502"/>
      <c r="V204" s="502"/>
      <c r="W204" s="511">
        <v>0</v>
      </c>
      <c r="X204" s="502">
        <v>0</v>
      </c>
      <c r="Y204" s="502">
        <v>0</v>
      </c>
      <c r="Z204" s="502">
        <v>0</v>
      </c>
      <c r="AA204" s="502">
        <v>0</v>
      </c>
      <c r="AB204" s="502">
        <v>0</v>
      </c>
      <c r="AC204" s="502">
        <v>0</v>
      </c>
      <c r="AD204" s="502">
        <v>0</v>
      </c>
      <c r="AE204" s="502">
        <v>0</v>
      </c>
      <c r="AF204" s="502">
        <v>0</v>
      </c>
      <c r="AG204" s="502">
        <v>0</v>
      </c>
      <c r="AH204" s="502">
        <v>0</v>
      </c>
      <c r="AI204" s="502">
        <v>0</v>
      </c>
      <c r="AJ204" s="502">
        <v>0</v>
      </c>
      <c r="AK204" s="502"/>
      <c r="AL204" s="502"/>
      <c r="AM204" s="502"/>
      <c r="AN204" s="502"/>
      <c r="AO204" s="511">
        <v>0</v>
      </c>
      <c r="AP204" s="511">
        <v>0</v>
      </c>
      <c r="AQ204" s="502">
        <v>0</v>
      </c>
      <c r="AR204" s="502">
        <v>0</v>
      </c>
      <c r="AS204" s="502">
        <v>0</v>
      </c>
      <c r="AT204" s="502">
        <v>0</v>
      </c>
      <c r="AU204" s="502">
        <v>0</v>
      </c>
      <c r="AV204" s="502">
        <v>0</v>
      </c>
      <c r="AW204" s="502">
        <v>0</v>
      </c>
      <c r="AX204" s="502">
        <v>0</v>
      </c>
      <c r="AY204" s="502">
        <v>0</v>
      </c>
      <c r="AZ204" s="502">
        <v>0</v>
      </c>
      <c r="BA204" s="503">
        <f t="shared" si="6"/>
        <v>0</v>
      </c>
      <c r="BB204" s="503">
        <f t="shared" si="7"/>
        <v>0</v>
      </c>
      <c r="BC204" s="503">
        <f t="shared" si="8"/>
        <v>0</v>
      </c>
    </row>
    <row r="205" spans="2:55" x14ac:dyDescent="0.2">
      <c r="B205" s="515"/>
      <c r="C205" s="515"/>
      <c r="D205" s="515"/>
      <c r="E205" s="515"/>
      <c r="F205" s="515"/>
      <c r="H205" s="562" t="s">
        <v>774</v>
      </c>
      <c r="I205" s="561">
        <v>43456.04277777778</v>
      </c>
      <c r="J205" s="520" t="s">
        <v>1</v>
      </c>
      <c r="K205" s="509">
        <v>1</v>
      </c>
      <c r="L205" s="512"/>
      <c r="N205" s="499" t="s">
        <v>7</v>
      </c>
      <c r="O205" s="500">
        <v>193</v>
      </c>
      <c r="P205" s="501" t="s">
        <v>15</v>
      </c>
      <c r="Q205" s="502">
        <v>0</v>
      </c>
      <c r="R205" s="502"/>
      <c r="S205" s="502"/>
      <c r="T205" s="502">
        <v>0</v>
      </c>
      <c r="U205" s="502"/>
      <c r="V205" s="502"/>
      <c r="W205" s="511">
        <v>0</v>
      </c>
      <c r="X205" s="502">
        <v>0</v>
      </c>
      <c r="Y205" s="502">
        <v>0</v>
      </c>
      <c r="Z205" s="502">
        <v>0</v>
      </c>
      <c r="AA205" s="502">
        <v>0</v>
      </c>
      <c r="AB205" s="502">
        <v>0</v>
      </c>
      <c r="AC205" s="502">
        <v>0</v>
      </c>
      <c r="AD205" s="502">
        <v>0</v>
      </c>
      <c r="AE205" s="502">
        <v>0</v>
      </c>
      <c r="AF205" s="502">
        <v>0</v>
      </c>
      <c r="AG205" s="502">
        <v>0</v>
      </c>
      <c r="AH205" s="502">
        <v>0</v>
      </c>
      <c r="AI205" s="502">
        <v>0</v>
      </c>
      <c r="AJ205" s="502">
        <v>0</v>
      </c>
      <c r="AK205" s="502"/>
      <c r="AL205" s="502"/>
      <c r="AM205" s="502"/>
      <c r="AN205" s="502"/>
      <c r="AO205" s="511">
        <v>0</v>
      </c>
      <c r="AP205" s="511">
        <v>0</v>
      </c>
      <c r="AQ205" s="502">
        <v>0</v>
      </c>
      <c r="AR205" s="502">
        <v>0</v>
      </c>
      <c r="AS205" s="502">
        <v>0</v>
      </c>
      <c r="AT205" s="502">
        <v>0</v>
      </c>
      <c r="AU205" s="502">
        <v>0</v>
      </c>
      <c r="AV205" s="502">
        <v>0</v>
      </c>
      <c r="AW205" s="502">
        <v>0</v>
      </c>
      <c r="AX205" s="502">
        <v>0</v>
      </c>
      <c r="AY205" s="502">
        <v>0</v>
      </c>
      <c r="AZ205" s="502">
        <v>0</v>
      </c>
      <c r="BA205" s="503">
        <f t="shared" si="6"/>
        <v>0</v>
      </c>
      <c r="BB205" s="503">
        <f t="shared" si="7"/>
        <v>0</v>
      </c>
      <c r="BC205" s="503">
        <f t="shared" si="8"/>
        <v>0</v>
      </c>
    </row>
    <row r="206" spans="2:55" x14ac:dyDescent="0.2">
      <c r="B206" s="515"/>
      <c r="C206" s="515"/>
      <c r="D206" s="515"/>
      <c r="E206" s="515"/>
      <c r="F206" s="515"/>
      <c r="H206" s="562" t="s">
        <v>775</v>
      </c>
      <c r="I206" s="561">
        <v>43458.766365740739</v>
      </c>
      <c r="J206" s="520" t="s">
        <v>1</v>
      </c>
      <c r="K206" s="509">
        <v>1</v>
      </c>
      <c r="L206" s="512"/>
      <c r="N206" s="509" t="s">
        <v>39</v>
      </c>
      <c r="O206" s="509">
        <v>202</v>
      </c>
      <c r="P206" s="501" t="s">
        <v>164</v>
      </c>
      <c r="Q206" s="502">
        <v>0</v>
      </c>
      <c r="R206" s="502"/>
      <c r="S206" s="502"/>
      <c r="T206" s="502">
        <v>0</v>
      </c>
      <c r="U206" s="502"/>
      <c r="V206" s="502"/>
      <c r="W206" s="511">
        <v>0</v>
      </c>
      <c r="X206" s="502">
        <v>0</v>
      </c>
      <c r="Y206" s="502">
        <v>0</v>
      </c>
      <c r="Z206" s="502">
        <v>0</v>
      </c>
      <c r="AA206" s="502">
        <v>0</v>
      </c>
      <c r="AB206" s="502">
        <v>0</v>
      </c>
      <c r="AC206" s="502">
        <v>0</v>
      </c>
      <c r="AD206" s="502">
        <v>0</v>
      </c>
      <c r="AE206" s="502">
        <v>0</v>
      </c>
      <c r="AF206" s="502">
        <v>0</v>
      </c>
      <c r="AG206" s="502">
        <v>0</v>
      </c>
      <c r="AH206" s="502">
        <v>0</v>
      </c>
      <c r="AI206" s="502">
        <v>0</v>
      </c>
      <c r="AJ206" s="502">
        <v>0</v>
      </c>
      <c r="AK206" s="502"/>
      <c r="AL206" s="502"/>
      <c r="AM206" s="502"/>
      <c r="AN206" s="502"/>
      <c r="AO206" s="511">
        <v>0</v>
      </c>
      <c r="AP206" s="511">
        <v>0</v>
      </c>
      <c r="AQ206" s="502">
        <v>0</v>
      </c>
      <c r="AR206" s="502">
        <v>0</v>
      </c>
      <c r="AS206" s="502">
        <v>0</v>
      </c>
      <c r="AT206" s="502">
        <v>0</v>
      </c>
      <c r="AU206" s="502">
        <v>0</v>
      </c>
      <c r="AV206" s="502">
        <v>0</v>
      </c>
      <c r="AW206" s="502">
        <v>0</v>
      </c>
      <c r="AX206" s="502">
        <v>0</v>
      </c>
      <c r="AY206" s="502">
        <v>0</v>
      </c>
      <c r="AZ206" s="502">
        <v>0</v>
      </c>
      <c r="BA206" s="503">
        <f t="shared" si="6"/>
        <v>0</v>
      </c>
      <c r="BB206" s="503">
        <f t="shared" si="7"/>
        <v>0</v>
      </c>
      <c r="BC206" s="503">
        <f t="shared" si="8"/>
        <v>0</v>
      </c>
    </row>
    <row r="207" spans="2:55" x14ac:dyDescent="0.2">
      <c r="B207" s="515"/>
      <c r="C207" s="515"/>
      <c r="D207" s="515"/>
      <c r="E207" s="515"/>
      <c r="F207" s="515"/>
      <c r="H207" s="562" t="s">
        <v>459</v>
      </c>
      <c r="I207" s="561">
        <v>43458.844594907408</v>
      </c>
      <c r="J207" s="520" t="s">
        <v>2</v>
      </c>
      <c r="K207" s="509">
        <v>1</v>
      </c>
      <c r="L207" s="512"/>
      <c r="N207" s="509" t="s">
        <v>99</v>
      </c>
      <c r="O207" s="509">
        <v>250</v>
      </c>
      <c r="P207" s="501" t="s">
        <v>171</v>
      </c>
      <c r="Q207" s="502">
        <v>0</v>
      </c>
      <c r="R207" s="502"/>
      <c r="S207" s="502"/>
      <c r="T207" s="502">
        <v>0</v>
      </c>
      <c r="U207" s="502"/>
      <c r="V207" s="502"/>
      <c r="W207" s="511">
        <v>0</v>
      </c>
      <c r="X207" s="502">
        <v>0</v>
      </c>
      <c r="Y207" s="502">
        <v>0</v>
      </c>
      <c r="Z207" s="502">
        <v>0</v>
      </c>
      <c r="AA207" s="502">
        <v>0</v>
      </c>
      <c r="AB207" s="502">
        <v>0</v>
      </c>
      <c r="AC207" s="502">
        <v>0</v>
      </c>
      <c r="AD207" s="502">
        <v>0</v>
      </c>
      <c r="AE207" s="502">
        <v>0</v>
      </c>
      <c r="AF207" s="502">
        <v>0</v>
      </c>
      <c r="AG207" s="502">
        <v>0</v>
      </c>
      <c r="AH207" s="502">
        <v>0</v>
      </c>
      <c r="AI207" s="502">
        <v>0</v>
      </c>
      <c r="AJ207" s="502">
        <v>0</v>
      </c>
      <c r="AK207" s="502"/>
      <c r="AL207" s="502"/>
      <c r="AM207" s="502"/>
      <c r="AN207" s="502"/>
      <c r="AO207" s="511">
        <v>0</v>
      </c>
      <c r="AP207" s="511">
        <v>0</v>
      </c>
      <c r="AQ207" s="502">
        <v>0</v>
      </c>
      <c r="AR207" s="502">
        <v>0</v>
      </c>
      <c r="AS207" s="502">
        <v>0</v>
      </c>
      <c r="AT207" s="502">
        <v>0</v>
      </c>
      <c r="AU207" s="502">
        <v>0</v>
      </c>
      <c r="AV207" s="502">
        <v>0</v>
      </c>
      <c r="AW207" s="502">
        <v>0</v>
      </c>
      <c r="AX207" s="502">
        <v>0</v>
      </c>
      <c r="AY207" s="502">
        <v>0</v>
      </c>
      <c r="AZ207" s="502">
        <v>0</v>
      </c>
      <c r="BA207" s="503">
        <f t="shared" si="6"/>
        <v>0</v>
      </c>
      <c r="BB207" s="503">
        <f t="shared" si="7"/>
        <v>0</v>
      </c>
      <c r="BC207" s="503">
        <f t="shared" si="8"/>
        <v>0</v>
      </c>
    </row>
    <row r="208" spans="2:55" x14ac:dyDescent="0.2">
      <c r="B208" s="515"/>
      <c r="C208" s="515"/>
      <c r="D208" s="515"/>
      <c r="E208" s="515"/>
      <c r="F208" s="515"/>
      <c r="H208" s="562" t="s">
        <v>452</v>
      </c>
      <c r="I208" s="561">
        <v>43458.988981481481</v>
      </c>
      <c r="J208" s="520" t="s">
        <v>2</v>
      </c>
      <c r="K208" s="509">
        <v>1</v>
      </c>
      <c r="L208" s="512"/>
      <c r="N208" s="509" t="s">
        <v>128</v>
      </c>
      <c r="O208" s="509">
        <v>260</v>
      </c>
      <c r="P208" s="501" t="s">
        <v>172</v>
      </c>
      <c r="Q208" s="502">
        <v>0</v>
      </c>
      <c r="R208" s="502"/>
      <c r="S208" s="502"/>
      <c r="T208" s="502">
        <v>0</v>
      </c>
      <c r="U208" s="502"/>
      <c r="V208" s="502"/>
      <c r="W208" s="511">
        <v>0</v>
      </c>
      <c r="X208" s="502">
        <v>0</v>
      </c>
      <c r="Y208" s="502">
        <v>0</v>
      </c>
      <c r="Z208" s="502">
        <v>0</v>
      </c>
      <c r="AA208" s="502">
        <v>0</v>
      </c>
      <c r="AB208" s="502">
        <v>0</v>
      </c>
      <c r="AC208" s="502">
        <v>0</v>
      </c>
      <c r="AD208" s="502">
        <v>0</v>
      </c>
      <c r="AE208" s="502">
        <v>0</v>
      </c>
      <c r="AF208" s="502">
        <v>0</v>
      </c>
      <c r="AG208" s="502">
        <v>0</v>
      </c>
      <c r="AH208" s="502">
        <v>0</v>
      </c>
      <c r="AI208" s="502">
        <v>0</v>
      </c>
      <c r="AJ208" s="502">
        <v>0</v>
      </c>
      <c r="AK208" s="502"/>
      <c r="AL208" s="502"/>
      <c r="AM208" s="502"/>
      <c r="AN208" s="502"/>
      <c r="AO208" s="511">
        <v>0</v>
      </c>
      <c r="AP208" s="511">
        <v>0</v>
      </c>
      <c r="AQ208" s="502">
        <v>0</v>
      </c>
      <c r="AR208" s="502">
        <v>0</v>
      </c>
      <c r="AS208" s="502">
        <v>0</v>
      </c>
      <c r="AT208" s="502">
        <v>0</v>
      </c>
      <c r="AU208" s="502">
        <v>0</v>
      </c>
      <c r="AV208" s="502">
        <v>0</v>
      </c>
      <c r="AW208" s="502">
        <v>0</v>
      </c>
      <c r="AX208" s="502">
        <v>0</v>
      </c>
      <c r="AY208" s="502">
        <v>0</v>
      </c>
      <c r="AZ208" s="502">
        <v>0</v>
      </c>
      <c r="BA208" s="503">
        <f t="shared" si="6"/>
        <v>0</v>
      </c>
      <c r="BB208" s="503">
        <f t="shared" si="7"/>
        <v>0</v>
      </c>
      <c r="BC208" s="503">
        <f t="shared" si="8"/>
        <v>0</v>
      </c>
    </row>
    <row r="209" spans="2:58" x14ac:dyDescent="0.2">
      <c r="B209" s="515"/>
      <c r="C209" s="515"/>
      <c r="D209" s="515"/>
      <c r="E209" s="515"/>
      <c r="F209" s="515"/>
      <c r="H209" s="562"/>
      <c r="I209" s="561">
        <v>43459.704074074078</v>
      </c>
      <c r="J209" s="520" t="s">
        <v>2</v>
      </c>
      <c r="K209" s="509">
        <v>1</v>
      </c>
      <c r="L209" s="512"/>
      <c r="N209" s="509" t="s">
        <v>180</v>
      </c>
      <c r="O209" s="500">
        <v>293</v>
      </c>
      <c r="P209" s="501" t="s">
        <v>166</v>
      </c>
      <c r="Q209" s="502">
        <v>0</v>
      </c>
      <c r="R209" s="502"/>
      <c r="S209" s="502"/>
      <c r="T209" s="502">
        <v>0</v>
      </c>
      <c r="U209" s="502"/>
      <c r="V209" s="502"/>
      <c r="W209" s="511">
        <v>0</v>
      </c>
      <c r="X209" s="502">
        <v>0</v>
      </c>
      <c r="Y209" s="502">
        <v>0</v>
      </c>
      <c r="Z209" s="502">
        <v>0</v>
      </c>
      <c r="AA209" s="502">
        <v>0</v>
      </c>
      <c r="AB209" s="502">
        <v>0</v>
      </c>
      <c r="AC209" s="502">
        <v>0</v>
      </c>
      <c r="AD209" s="502">
        <v>0</v>
      </c>
      <c r="AE209" s="502">
        <v>0</v>
      </c>
      <c r="AF209" s="502">
        <v>0</v>
      </c>
      <c r="AG209" s="502">
        <v>0</v>
      </c>
      <c r="AH209" s="502">
        <v>0</v>
      </c>
      <c r="AI209" s="502">
        <v>0</v>
      </c>
      <c r="AJ209" s="502">
        <v>0</v>
      </c>
      <c r="AK209" s="502"/>
      <c r="AL209" s="502"/>
      <c r="AM209" s="502"/>
      <c r="AN209" s="502"/>
      <c r="AO209" s="511">
        <v>0</v>
      </c>
      <c r="AP209" s="511">
        <v>0</v>
      </c>
      <c r="AQ209" s="502">
        <v>0</v>
      </c>
      <c r="AR209" s="502">
        <v>0</v>
      </c>
      <c r="AS209" s="502">
        <v>0</v>
      </c>
      <c r="AT209" s="502">
        <v>0</v>
      </c>
      <c r="AU209" s="502">
        <v>0</v>
      </c>
      <c r="AV209" s="502">
        <v>0</v>
      </c>
      <c r="AW209" s="502">
        <v>0</v>
      </c>
      <c r="AX209" s="502">
        <v>0</v>
      </c>
      <c r="AY209" s="502">
        <v>0</v>
      </c>
      <c r="AZ209" s="502">
        <v>0</v>
      </c>
      <c r="BA209" s="503">
        <f t="shared" ref="BA209:BA256" si="9">+SUM(Q209:AB209)</f>
        <v>0</v>
      </c>
      <c r="BB209" s="503">
        <f t="shared" ref="BB209:BB256" si="10">+AC209+AE209+AG209+AI209+AK209+AM209+AO209+AQ209+AS209+AU209+AW209+AY209</f>
        <v>0</v>
      </c>
      <c r="BC209" s="503">
        <f t="shared" ref="BC209:BC256" si="11">+AD209+AF209+AH209+AJ209+AL209+AN209+AP209+AR209+AT209+AV209+AX209+AZ209</f>
        <v>0</v>
      </c>
    </row>
    <row r="210" spans="2:58" x14ac:dyDescent="0.2">
      <c r="B210" s="515"/>
      <c r="C210" s="515"/>
      <c r="D210" s="515"/>
      <c r="E210" s="515"/>
      <c r="F210" s="515"/>
      <c r="H210" s="562"/>
      <c r="I210" s="561">
        <v>43459.74658564815</v>
      </c>
      <c r="J210" s="520" t="s">
        <v>1</v>
      </c>
      <c r="K210" s="509">
        <v>1</v>
      </c>
      <c r="L210" s="512"/>
      <c r="N210" s="509" t="s">
        <v>19</v>
      </c>
      <c r="O210" s="500">
        <v>294</v>
      </c>
      <c r="P210" s="501" t="s">
        <v>163</v>
      </c>
      <c r="Q210" s="502">
        <v>0</v>
      </c>
      <c r="R210" s="502"/>
      <c r="S210" s="502"/>
      <c r="T210" s="502">
        <v>0</v>
      </c>
      <c r="U210" s="502"/>
      <c r="V210" s="502"/>
      <c r="W210" s="511">
        <v>0</v>
      </c>
      <c r="X210" s="502">
        <v>0</v>
      </c>
      <c r="Y210" s="502">
        <v>0</v>
      </c>
      <c r="Z210" s="502">
        <v>0</v>
      </c>
      <c r="AA210" s="502">
        <v>0</v>
      </c>
      <c r="AB210" s="502">
        <v>0</v>
      </c>
      <c r="AC210" s="502">
        <v>0</v>
      </c>
      <c r="AD210" s="502">
        <v>0</v>
      </c>
      <c r="AE210" s="502">
        <v>0</v>
      </c>
      <c r="AF210" s="502">
        <v>0</v>
      </c>
      <c r="AG210" s="502">
        <v>0</v>
      </c>
      <c r="AH210" s="502">
        <v>0</v>
      </c>
      <c r="AI210" s="502">
        <v>0</v>
      </c>
      <c r="AJ210" s="502">
        <v>0</v>
      </c>
      <c r="AK210" s="502"/>
      <c r="AL210" s="502"/>
      <c r="AM210" s="502"/>
      <c r="AN210" s="502"/>
      <c r="AO210" s="511">
        <v>0</v>
      </c>
      <c r="AP210" s="511">
        <v>0</v>
      </c>
      <c r="AQ210" s="502">
        <v>0</v>
      </c>
      <c r="AR210" s="502">
        <v>0</v>
      </c>
      <c r="AS210" s="502">
        <v>0</v>
      </c>
      <c r="AT210" s="502">
        <v>0</v>
      </c>
      <c r="AU210" s="502">
        <v>0</v>
      </c>
      <c r="AV210" s="502">
        <v>0</v>
      </c>
      <c r="AW210" s="502">
        <v>0</v>
      </c>
      <c r="AX210" s="502">
        <v>0</v>
      </c>
      <c r="AY210" s="502">
        <v>0</v>
      </c>
      <c r="AZ210" s="502">
        <v>0</v>
      </c>
      <c r="BA210" s="503">
        <f t="shared" si="9"/>
        <v>0</v>
      </c>
      <c r="BB210" s="503">
        <f t="shared" si="10"/>
        <v>0</v>
      </c>
      <c r="BC210" s="503">
        <f t="shared" si="11"/>
        <v>0</v>
      </c>
    </row>
    <row r="211" spans="2:58" x14ac:dyDescent="0.2">
      <c r="B211" s="515"/>
      <c r="C211" s="515"/>
      <c r="D211" s="515"/>
      <c r="E211" s="515"/>
      <c r="F211" s="515"/>
      <c r="H211" s="562" t="s">
        <v>776</v>
      </c>
      <c r="I211" s="561">
        <v>43460.749618055554</v>
      </c>
      <c r="J211" s="520" t="s">
        <v>2</v>
      </c>
      <c r="K211" s="509">
        <v>1</v>
      </c>
      <c r="L211" s="512"/>
      <c r="N211" s="499" t="s">
        <v>7</v>
      </c>
      <c r="O211" s="500">
        <v>369</v>
      </c>
      <c r="P211" s="501" t="s">
        <v>82</v>
      </c>
      <c r="Q211" s="502">
        <v>0</v>
      </c>
      <c r="R211" s="502"/>
      <c r="S211" s="502"/>
      <c r="T211" s="502">
        <v>0</v>
      </c>
      <c r="U211" s="502"/>
      <c r="V211" s="502"/>
      <c r="W211" s="511">
        <v>0</v>
      </c>
      <c r="X211" s="502">
        <v>0</v>
      </c>
      <c r="Y211" s="502">
        <v>0</v>
      </c>
      <c r="Z211" s="502">
        <v>0</v>
      </c>
      <c r="AA211" s="502">
        <v>0</v>
      </c>
      <c r="AB211" s="502">
        <v>0</v>
      </c>
      <c r="AC211" s="502">
        <v>0</v>
      </c>
      <c r="AD211" s="502">
        <v>0</v>
      </c>
      <c r="AE211" s="502">
        <v>0</v>
      </c>
      <c r="AF211" s="502">
        <v>0</v>
      </c>
      <c r="AG211" s="502">
        <v>0</v>
      </c>
      <c r="AH211" s="502">
        <v>0</v>
      </c>
      <c r="AI211" s="502">
        <v>0</v>
      </c>
      <c r="AJ211" s="502">
        <v>0</v>
      </c>
      <c r="AK211" s="502"/>
      <c r="AL211" s="502"/>
      <c r="AM211" s="502"/>
      <c r="AN211" s="502"/>
      <c r="AO211" s="511">
        <v>0</v>
      </c>
      <c r="AP211" s="511">
        <v>0</v>
      </c>
      <c r="AQ211" s="502">
        <v>0</v>
      </c>
      <c r="AR211" s="502">
        <v>0</v>
      </c>
      <c r="AS211" s="502">
        <v>0</v>
      </c>
      <c r="AT211" s="502">
        <v>0</v>
      </c>
      <c r="AU211" s="502">
        <v>0</v>
      </c>
      <c r="AV211" s="502">
        <v>0</v>
      </c>
      <c r="AW211" s="502">
        <v>0</v>
      </c>
      <c r="AX211" s="502">
        <v>0</v>
      </c>
      <c r="AY211" s="502">
        <v>0</v>
      </c>
      <c r="AZ211" s="502">
        <v>0</v>
      </c>
      <c r="BA211" s="503">
        <f t="shared" si="9"/>
        <v>0</v>
      </c>
      <c r="BB211" s="503">
        <f t="shared" si="10"/>
        <v>0</v>
      </c>
      <c r="BC211" s="503">
        <f t="shared" si="11"/>
        <v>0</v>
      </c>
    </row>
    <row r="212" spans="2:58" x14ac:dyDescent="0.2">
      <c r="B212" s="515"/>
      <c r="C212" s="515"/>
      <c r="D212" s="515"/>
      <c r="E212" s="515"/>
      <c r="F212" s="515"/>
      <c r="H212" s="562" t="s">
        <v>777</v>
      </c>
      <c r="I212" s="561">
        <v>43461.819050925929</v>
      </c>
      <c r="J212" s="520" t="s">
        <v>1</v>
      </c>
      <c r="K212" s="509">
        <v>1</v>
      </c>
      <c r="L212" s="512"/>
      <c r="N212" s="509" t="s">
        <v>139</v>
      </c>
      <c r="O212" s="509">
        <v>379</v>
      </c>
      <c r="P212" s="501" t="s">
        <v>259</v>
      </c>
      <c r="Q212" s="502">
        <v>0</v>
      </c>
      <c r="R212" s="502"/>
      <c r="S212" s="502"/>
      <c r="T212" s="502">
        <v>0</v>
      </c>
      <c r="U212" s="502"/>
      <c r="V212" s="502"/>
      <c r="W212" s="511">
        <v>0</v>
      </c>
      <c r="X212" s="502">
        <v>0</v>
      </c>
      <c r="Y212" s="502">
        <v>0</v>
      </c>
      <c r="Z212" s="502">
        <v>0</v>
      </c>
      <c r="AA212" s="502">
        <v>0</v>
      </c>
      <c r="AB212" s="502">
        <v>0</v>
      </c>
      <c r="AC212" s="502">
        <v>0</v>
      </c>
      <c r="AD212" s="502">
        <v>0</v>
      </c>
      <c r="AE212" s="502">
        <v>0</v>
      </c>
      <c r="AF212" s="502">
        <v>0</v>
      </c>
      <c r="AG212" s="502">
        <v>0</v>
      </c>
      <c r="AH212" s="502">
        <v>0</v>
      </c>
      <c r="AI212" s="502">
        <v>0</v>
      </c>
      <c r="AJ212" s="502">
        <v>0</v>
      </c>
      <c r="AK212" s="502"/>
      <c r="AL212" s="502"/>
      <c r="AM212" s="502"/>
      <c r="AN212" s="502"/>
      <c r="AO212" s="511">
        <v>0</v>
      </c>
      <c r="AP212" s="511">
        <v>0</v>
      </c>
      <c r="AQ212" s="502">
        <v>0</v>
      </c>
      <c r="AR212" s="502">
        <v>0</v>
      </c>
      <c r="AS212" s="502">
        <v>0</v>
      </c>
      <c r="AT212" s="502">
        <v>0</v>
      </c>
      <c r="AU212" s="502">
        <v>0</v>
      </c>
      <c r="AV212" s="502">
        <v>0</v>
      </c>
      <c r="AW212" s="502">
        <v>0</v>
      </c>
      <c r="AX212" s="502">
        <v>0</v>
      </c>
      <c r="AY212" s="502">
        <v>0</v>
      </c>
      <c r="AZ212" s="502">
        <v>0</v>
      </c>
      <c r="BA212" s="503">
        <f t="shared" si="9"/>
        <v>0</v>
      </c>
      <c r="BB212" s="503">
        <f t="shared" si="10"/>
        <v>0</v>
      </c>
      <c r="BC212" s="503">
        <f t="shared" si="11"/>
        <v>0</v>
      </c>
    </row>
    <row r="213" spans="2:58" x14ac:dyDescent="0.2">
      <c r="B213" s="515"/>
      <c r="C213" s="515"/>
      <c r="D213" s="515"/>
      <c r="E213" s="515"/>
      <c r="F213" s="515"/>
      <c r="H213" s="562" t="s">
        <v>745</v>
      </c>
      <c r="I213" s="561">
        <v>43461.933587962965</v>
      </c>
      <c r="J213" s="520" t="s">
        <v>1</v>
      </c>
      <c r="K213" s="509">
        <v>1</v>
      </c>
      <c r="L213" s="512"/>
      <c r="N213" s="509" t="s">
        <v>39</v>
      </c>
      <c r="O213" s="509">
        <v>386</v>
      </c>
      <c r="P213" s="501" t="s">
        <v>70</v>
      </c>
      <c r="Q213" s="502">
        <v>0</v>
      </c>
      <c r="R213" s="502"/>
      <c r="S213" s="502"/>
      <c r="T213" s="502">
        <v>0</v>
      </c>
      <c r="U213" s="502"/>
      <c r="V213" s="502"/>
      <c r="W213" s="511">
        <v>0</v>
      </c>
      <c r="X213" s="502">
        <v>0</v>
      </c>
      <c r="Y213" s="502">
        <v>0</v>
      </c>
      <c r="Z213" s="502">
        <v>0</v>
      </c>
      <c r="AA213" s="502">
        <v>0</v>
      </c>
      <c r="AB213" s="502">
        <v>0</v>
      </c>
      <c r="AC213" s="502">
        <v>0</v>
      </c>
      <c r="AD213" s="502">
        <v>0</v>
      </c>
      <c r="AE213" s="502">
        <v>0</v>
      </c>
      <c r="AF213" s="502">
        <v>0</v>
      </c>
      <c r="AG213" s="502">
        <v>0</v>
      </c>
      <c r="AH213" s="502">
        <v>0</v>
      </c>
      <c r="AI213" s="502">
        <v>0</v>
      </c>
      <c r="AJ213" s="502">
        <v>0</v>
      </c>
      <c r="AK213" s="502"/>
      <c r="AL213" s="502"/>
      <c r="AM213" s="502"/>
      <c r="AN213" s="502"/>
      <c r="AO213" s="511">
        <v>0</v>
      </c>
      <c r="AP213" s="511">
        <v>0</v>
      </c>
      <c r="AQ213" s="502">
        <v>0</v>
      </c>
      <c r="AR213" s="502">
        <v>0</v>
      </c>
      <c r="AS213" s="502">
        <v>0</v>
      </c>
      <c r="AT213" s="502">
        <v>0</v>
      </c>
      <c r="AU213" s="502">
        <v>0</v>
      </c>
      <c r="AV213" s="502">
        <v>0</v>
      </c>
      <c r="AW213" s="502">
        <v>0</v>
      </c>
      <c r="AX213" s="502">
        <v>0</v>
      </c>
      <c r="AY213" s="502">
        <v>0</v>
      </c>
      <c r="AZ213" s="502">
        <v>0</v>
      </c>
      <c r="BA213" s="503">
        <f t="shared" si="9"/>
        <v>0</v>
      </c>
      <c r="BB213" s="503">
        <f t="shared" si="10"/>
        <v>0</v>
      </c>
      <c r="BC213" s="503">
        <f t="shared" si="11"/>
        <v>0</v>
      </c>
    </row>
    <row r="214" spans="2:58" x14ac:dyDescent="0.2">
      <c r="B214" s="515"/>
      <c r="C214" s="515"/>
      <c r="D214" s="515"/>
      <c r="E214" s="515"/>
      <c r="F214" s="515"/>
      <c r="H214" s="562" t="s">
        <v>477</v>
      </c>
      <c r="I214" s="561">
        <v>43462.833831018521</v>
      </c>
      <c r="J214" s="520" t="s">
        <v>2</v>
      </c>
      <c r="K214" s="509">
        <v>1</v>
      </c>
      <c r="L214" s="512"/>
      <c r="N214" s="509" t="s">
        <v>39</v>
      </c>
      <c r="O214" s="509">
        <v>387</v>
      </c>
      <c r="P214" s="501" t="s">
        <v>264</v>
      </c>
      <c r="Q214" s="502">
        <v>0</v>
      </c>
      <c r="R214" s="502"/>
      <c r="S214" s="502"/>
      <c r="T214" s="502">
        <v>0</v>
      </c>
      <c r="U214" s="502"/>
      <c r="V214" s="502"/>
      <c r="W214" s="511">
        <v>0</v>
      </c>
      <c r="X214" s="502">
        <v>0</v>
      </c>
      <c r="Y214" s="502">
        <v>0</v>
      </c>
      <c r="Z214" s="502">
        <v>0</v>
      </c>
      <c r="AA214" s="502">
        <v>0</v>
      </c>
      <c r="AB214" s="502">
        <v>0</v>
      </c>
      <c r="AC214" s="502">
        <v>0</v>
      </c>
      <c r="AD214" s="502">
        <v>0</v>
      </c>
      <c r="AE214" s="502">
        <v>0</v>
      </c>
      <c r="AF214" s="502">
        <v>0</v>
      </c>
      <c r="AG214" s="502">
        <v>0</v>
      </c>
      <c r="AH214" s="502">
        <v>0</v>
      </c>
      <c r="AI214" s="502">
        <v>0</v>
      </c>
      <c r="AJ214" s="502">
        <v>0</v>
      </c>
      <c r="AK214" s="502"/>
      <c r="AL214" s="502"/>
      <c r="AM214" s="502"/>
      <c r="AN214" s="502"/>
      <c r="AO214" s="511">
        <v>0</v>
      </c>
      <c r="AP214" s="511">
        <v>0</v>
      </c>
      <c r="AQ214" s="502">
        <v>0</v>
      </c>
      <c r="AR214" s="502">
        <v>0</v>
      </c>
      <c r="AS214" s="502">
        <v>0</v>
      </c>
      <c r="AT214" s="502">
        <v>0</v>
      </c>
      <c r="AU214" s="502">
        <v>0</v>
      </c>
      <c r="AV214" s="502">
        <v>0</v>
      </c>
      <c r="AW214" s="502">
        <v>0</v>
      </c>
      <c r="AX214" s="502">
        <v>0</v>
      </c>
      <c r="AY214" s="502">
        <v>0</v>
      </c>
      <c r="AZ214" s="502">
        <v>0</v>
      </c>
      <c r="BA214" s="503">
        <f t="shared" si="9"/>
        <v>0</v>
      </c>
      <c r="BB214" s="503">
        <f t="shared" si="10"/>
        <v>0</v>
      </c>
      <c r="BC214" s="503">
        <f t="shared" si="11"/>
        <v>0</v>
      </c>
    </row>
    <row r="215" spans="2:58" x14ac:dyDescent="0.2">
      <c r="B215" s="515"/>
      <c r="C215" s="515"/>
      <c r="D215" s="515"/>
      <c r="E215" s="515"/>
      <c r="F215" s="515"/>
      <c r="H215" s="562" t="s">
        <v>639</v>
      </c>
      <c r="I215" s="561">
        <v>43463.043124999997</v>
      </c>
      <c r="J215" s="520" t="s">
        <v>1</v>
      </c>
      <c r="K215" s="509">
        <v>1</v>
      </c>
      <c r="L215" s="512"/>
      <c r="N215" s="510" t="s">
        <v>91</v>
      </c>
      <c r="O215" s="509">
        <v>453</v>
      </c>
      <c r="P215" s="501" t="s">
        <v>333</v>
      </c>
      <c r="Q215" s="502">
        <v>0</v>
      </c>
      <c r="R215" s="502"/>
      <c r="S215" s="502"/>
      <c r="T215" s="502">
        <v>0</v>
      </c>
      <c r="U215" s="502"/>
      <c r="V215" s="502"/>
      <c r="W215" s="511">
        <v>0</v>
      </c>
      <c r="X215" s="502">
        <v>0</v>
      </c>
      <c r="Y215" s="502">
        <v>0</v>
      </c>
      <c r="Z215" s="502">
        <v>0</v>
      </c>
      <c r="AA215" s="502">
        <v>0</v>
      </c>
      <c r="AB215" s="502">
        <v>0</v>
      </c>
      <c r="AC215" s="502">
        <v>0</v>
      </c>
      <c r="AD215" s="502">
        <v>0</v>
      </c>
      <c r="AE215" s="502">
        <v>0</v>
      </c>
      <c r="AF215" s="502">
        <v>0</v>
      </c>
      <c r="AG215" s="502">
        <v>0</v>
      </c>
      <c r="AH215" s="502">
        <v>0</v>
      </c>
      <c r="AI215" s="502">
        <v>0</v>
      </c>
      <c r="AJ215" s="502">
        <v>0</v>
      </c>
      <c r="AK215" s="502"/>
      <c r="AL215" s="502"/>
      <c r="AM215" s="502"/>
      <c r="AN215" s="502"/>
      <c r="AO215" s="511">
        <v>0</v>
      </c>
      <c r="AP215" s="511">
        <v>0</v>
      </c>
      <c r="AQ215" s="502">
        <v>0</v>
      </c>
      <c r="AR215" s="502">
        <v>0</v>
      </c>
      <c r="AS215" s="502">
        <v>0</v>
      </c>
      <c r="AT215" s="502">
        <v>0</v>
      </c>
      <c r="AU215" s="502">
        <v>0</v>
      </c>
      <c r="AV215" s="502">
        <v>0</v>
      </c>
      <c r="AW215" s="502">
        <v>0</v>
      </c>
      <c r="AX215" s="502">
        <v>0</v>
      </c>
      <c r="AY215" s="502">
        <v>0</v>
      </c>
      <c r="AZ215" s="502">
        <v>0</v>
      </c>
      <c r="BA215" s="503">
        <f t="shared" si="9"/>
        <v>0</v>
      </c>
      <c r="BB215" s="503">
        <f t="shared" si="10"/>
        <v>0</v>
      </c>
      <c r="BC215" s="503">
        <f t="shared" si="11"/>
        <v>0</v>
      </c>
    </row>
    <row r="216" spans="2:58" x14ac:dyDescent="0.2">
      <c r="B216" s="515"/>
      <c r="C216" s="515"/>
      <c r="D216" s="515"/>
      <c r="E216" s="515"/>
      <c r="F216" s="515"/>
      <c r="H216" s="562"/>
      <c r="I216" s="561">
        <v>43463.707696759258</v>
      </c>
      <c r="J216" s="520" t="s">
        <v>1</v>
      </c>
      <c r="K216" s="509">
        <v>1</v>
      </c>
      <c r="L216" s="512"/>
      <c r="N216" s="510" t="s">
        <v>17</v>
      </c>
      <c r="O216" s="509">
        <v>462</v>
      </c>
      <c r="P216" s="501" t="s">
        <v>357</v>
      </c>
      <c r="Q216" s="502">
        <v>0</v>
      </c>
      <c r="R216" s="502"/>
      <c r="S216" s="502"/>
      <c r="T216" s="502">
        <v>0</v>
      </c>
      <c r="U216" s="502"/>
      <c r="V216" s="502"/>
      <c r="W216" s="511">
        <v>0</v>
      </c>
      <c r="X216" s="502">
        <v>0</v>
      </c>
      <c r="Y216" s="502">
        <v>0</v>
      </c>
      <c r="Z216" s="502">
        <v>0</v>
      </c>
      <c r="AA216" s="502">
        <v>0</v>
      </c>
      <c r="AB216" s="502">
        <v>0</v>
      </c>
      <c r="AC216" s="502">
        <v>0</v>
      </c>
      <c r="AD216" s="502">
        <v>0</v>
      </c>
      <c r="AE216" s="502">
        <v>0</v>
      </c>
      <c r="AF216" s="502">
        <v>0</v>
      </c>
      <c r="AG216" s="502">
        <v>0</v>
      </c>
      <c r="AH216" s="502">
        <v>0</v>
      </c>
      <c r="AI216" s="502">
        <v>0</v>
      </c>
      <c r="AJ216" s="502">
        <v>0</v>
      </c>
      <c r="AK216" s="502"/>
      <c r="AL216" s="502"/>
      <c r="AM216" s="502"/>
      <c r="AN216" s="502"/>
      <c r="AO216" s="511">
        <v>0</v>
      </c>
      <c r="AP216" s="511">
        <v>0</v>
      </c>
      <c r="AQ216" s="502">
        <v>0</v>
      </c>
      <c r="AR216" s="502">
        <v>0</v>
      </c>
      <c r="AS216" s="502">
        <v>0</v>
      </c>
      <c r="AT216" s="502">
        <v>0</v>
      </c>
      <c r="AU216" s="502">
        <v>0</v>
      </c>
      <c r="AV216" s="502">
        <v>0</v>
      </c>
      <c r="AW216" s="502">
        <v>0</v>
      </c>
      <c r="AX216" s="502">
        <v>0</v>
      </c>
      <c r="AY216" s="502">
        <v>0</v>
      </c>
      <c r="AZ216" s="502">
        <v>0</v>
      </c>
      <c r="BA216" s="503">
        <f t="shared" si="9"/>
        <v>0</v>
      </c>
      <c r="BB216" s="503">
        <f t="shared" si="10"/>
        <v>0</v>
      </c>
      <c r="BC216" s="503">
        <f t="shared" si="11"/>
        <v>0</v>
      </c>
    </row>
    <row r="217" spans="2:58" x14ac:dyDescent="0.2">
      <c r="B217" s="515"/>
      <c r="C217" s="515"/>
      <c r="D217" s="515"/>
      <c r="E217" s="515"/>
      <c r="F217" s="515"/>
      <c r="H217" s="562"/>
      <c r="I217" s="561">
        <v>43465.958831018521</v>
      </c>
      <c r="J217" s="520" t="s">
        <v>1</v>
      </c>
      <c r="K217" s="509">
        <v>1</v>
      </c>
      <c r="L217" s="512"/>
      <c r="N217" s="510" t="s">
        <v>608</v>
      </c>
      <c r="O217" s="510">
        <v>438</v>
      </c>
      <c r="P217" s="510" t="s">
        <v>562</v>
      </c>
      <c r="Q217" s="503">
        <v>0</v>
      </c>
      <c r="R217" s="503">
        <v>0</v>
      </c>
      <c r="S217" s="503">
        <v>0</v>
      </c>
      <c r="T217" s="503">
        <v>0</v>
      </c>
      <c r="U217" s="502"/>
      <c r="V217" s="502"/>
      <c r="W217" s="511">
        <v>0</v>
      </c>
      <c r="X217" s="502">
        <v>0</v>
      </c>
      <c r="Y217" s="502">
        <v>0</v>
      </c>
      <c r="Z217" s="502">
        <v>0</v>
      </c>
      <c r="AA217" s="502">
        <v>0</v>
      </c>
      <c r="AB217" s="502">
        <v>0</v>
      </c>
      <c r="AC217" s="502">
        <v>0</v>
      </c>
      <c r="AD217" s="502">
        <v>0</v>
      </c>
      <c r="AE217" s="502">
        <v>0</v>
      </c>
      <c r="AF217" s="502">
        <v>0</v>
      </c>
      <c r="AG217" s="502">
        <v>0</v>
      </c>
      <c r="AH217" s="502">
        <v>0</v>
      </c>
      <c r="AI217" s="502">
        <v>0</v>
      </c>
      <c r="AJ217" s="502">
        <v>0</v>
      </c>
      <c r="AK217" s="502"/>
      <c r="AL217" s="502"/>
      <c r="AM217" s="502"/>
      <c r="AN217" s="502"/>
      <c r="AO217" s="511">
        <v>0</v>
      </c>
      <c r="AP217" s="511">
        <v>0</v>
      </c>
      <c r="AQ217" s="502">
        <v>0</v>
      </c>
      <c r="AR217" s="502">
        <v>0</v>
      </c>
      <c r="AS217" s="502">
        <v>0</v>
      </c>
      <c r="AT217" s="502">
        <v>0</v>
      </c>
      <c r="AU217" s="502">
        <v>0</v>
      </c>
      <c r="AV217" s="502">
        <v>0</v>
      </c>
      <c r="AW217" s="502">
        <v>0</v>
      </c>
      <c r="AX217" s="502">
        <v>0</v>
      </c>
      <c r="AY217" s="502">
        <v>0</v>
      </c>
      <c r="AZ217" s="502">
        <v>0</v>
      </c>
      <c r="BA217" s="503">
        <f t="shared" si="9"/>
        <v>0</v>
      </c>
      <c r="BB217" s="503">
        <f t="shared" si="10"/>
        <v>0</v>
      </c>
      <c r="BC217" s="503">
        <f t="shared" si="11"/>
        <v>0</v>
      </c>
    </row>
    <row r="218" spans="2:58" x14ac:dyDescent="0.2">
      <c r="B218" s="515"/>
      <c r="C218" s="515"/>
      <c r="D218" s="515"/>
      <c r="E218" s="515"/>
      <c r="F218" s="515"/>
      <c r="H218" s="562" t="s">
        <v>655</v>
      </c>
      <c r="I218" s="561">
        <v>43463.895532407405</v>
      </c>
      <c r="J218" s="520" t="s">
        <v>1</v>
      </c>
      <c r="K218" s="509">
        <v>1</v>
      </c>
      <c r="L218" s="512"/>
      <c r="N218" s="510" t="s">
        <v>7</v>
      </c>
      <c r="O218" s="510">
        <v>393</v>
      </c>
      <c r="P218" s="510" t="s">
        <v>563</v>
      </c>
      <c r="Q218" s="503">
        <v>0</v>
      </c>
      <c r="R218" s="503">
        <v>0</v>
      </c>
      <c r="S218" s="503">
        <v>0</v>
      </c>
      <c r="T218" s="503">
        <v>0</v>
      </c>
      <c r="U218" s="502"/>
      <c r="V218" s="502"/>
      <c r="W218" s="511">
        <v>0</v>
      </c>
      <c r="X218" s="502">
        <v>0</v>
      </c>
      <c r="Y218" s="502">
        <v>0</v>
      </c>
      <c r="Z218" s="502">
        <v>0</v>
      </c>
      <c r="AA218" s="502">
        <v>0</v>
      </c>
      <c r="AB218" s="502">
        <v>0</v>
      </c>
      <c r="AC218" s="502">
        <v>0</v>
      </c>
      <c r="AD218" s="502">
        <v>0</v>
      </c>
      <c r="AE218" s="502">
        <v>0</v>
      </c>
      <c r="AF218" s="502">
        <v>0</v>
      </c>
      <c r="AG218" s="502">
        <v>0</v>
      </c>
      <c r="AH218" s="502">
        <v>0</v>
      </c>
      <c r="AI218" s="502">
        <v>0</v>
      </c>
      <c r="AJ218" s="502">
        <v>0</v>
      </c>
      <c r="AK218" s="502"/>
      <c r="AL218" s="502"/>
      <c r="AM218" s="502"/>
      <c r="AN218" s="502"/>
      <c r="AO218" s="511">
        <v>0</v>
      </c>
      <c r="AP218" s="511">
        <v>0</v>
      </c>
      <c r="AQ218" s="502">
        <v>0</v>
      </c>
      <c r="AR218" s="502">
        <v>0</v>
      </c>
      <c r="AS218" s="502">
        <v>0</v>
      </c>
      <c r="AT218" s="502">
        <v>0</v>
      </c>
      <c r="AU218" s="502">
        <v>0</v>
      </c>
      <c r="AV218" s="502">
        <v>0</v>
      </c>
      <c r="AW218" s="502">
        <v>0</v>
      </c>
      <c r="AX218" s="502">
        <v>0</v>
      </c>
      <c r="AY218" s="502">
        <v>0</v>
      </c>
      <c r="AZ218" s="502">
        <v>0</v>
      </c>
      <c r="BA218" s="503">
        <f t="shared" si="9"/>
        <v>0</v>
      </c>
      <c r="BB218" s="503">
        <f t="shared" si="10"/>
        <v>0</v>
      </c>
      <c r="BC218" s="503">
        <f t="shared" si="11"/>
        <v>0</v>
      </c>
    </row>
    <row r="219" spans="2:58" x14ac:dyDescent="0.2">
      <c r="B219" s="515"/>
      <c r="C219" s="515"/>
      <c r="D219" s="515"/>
      <c r="E219" s="515"/>
      <c r="F219" s="515"/>
      <c r="H219" s="562" t="s">
        <v>409</v>
      </c>
      <c r="I219" s="561">
        <v>43465.701550925929</v>
      </c>
      <c r="J219" s="520" t="s">
        <v>2</v>
      </c>
      <c r="K219" s="509">
        <v>1</v>
      </c>
      <c r="L219" s="512"/>
      <c r="N219" s="510" t="s">
        <v>343</v>
      </c>
      <c r="O219" s="510">
        <v>421</v>
      </c>
      <c r="P219" s="510" t="s">
        <v>564</v>
      </c>
      <c r="Q219" s="503">
        <v>0</v>
      </c>
      <c r="R219" s="503">
        <v>0</v>
      </c>
      <c r="S219" s="503">
        <v>0</v>
      </c>
      <c r="T219" s="503">
        <v>0</v>
      </c>
      <c r="U219" s="502"/>
      <c r="V219" s="502"/>
      <c r="W219" s="511">
        <v>0</v>
      </c>
      <c r="X219" s="502">
        <v>0</v>
      </c>
      <c r="Y219" s="502">
        <v>0</v>
      </c>
      <c r="Z219" s="502">
        <v>0</v>
      </c>
      <c r="AA219" s="502">
        <v>0</v>
      </c>
      <c r="AB219" s="502">
        <v>0</v>
      </c>
      <c r="AC219" s="502">
        <v>0</v>
      </c>
      <c r="AD219" s="502">
        <v>0</v>
      </c>
      <c r="AE219" s="502">
        <v>0</v>
      </c>
      <c r="AF219" s="502">
        <v>0</v>
      </c>
      <c r="AG219" s="502">
        <v>0</v>
      </c>
      <c r="AH219" s="502">
        <v>0</v>
      </c>
      <c r="AI219" s="502">
        <v>0</v>
      </c>
      <c r="AJ219" s="502">
        <v>0</v>
      </c>
      <c r="AK219" s="502"/>
      <c r="AL219" s="502"/>
      <c r="AM219" s="502"/>
      <c r="AN219" s="502"/>
      <c r="AO219" s="511">
        <v>0</v>
      </c>
      <c r="AP219" s="511">
        <v>0</v>
      </c>
      <c r="AQ219" s="502">
        <v>0</v>
      </c>
      <c r="AR219" s="502">
        <v>0</v>
      </c>
      <c r="AS219" s="502">
        <v>0</v>
      </c>
      <c r="AT219" s="502">
        <v>0</v>
      </c>
      <c r="AU219" s="502">
        <v>0</v>
      </c>
      <c r="AV219" s="502">
        <v>0</v>
      </c>
      <c r="AW219" s="502">
        <v>0</v>
      </c>
      <c r="AX219" s="502">
        <v>0</v>
      </c>
      <c r="AY219" s="502">
        <v>0</v>
      </c>
      <c r="AZ219" s="502">
        <v>0</v>
      </c>
      <c r="BA219" s="503">
        <f t="shared" si="9"/>
        <v>0</v>
      </c>
      <c r="BB219" s="503">
        <f t="shared" si="10"/>
        <v>0</v>
      </c>
      <c r="BC219" s="503">
        <f t="shared" si="11"/>
        <v>0</v>
      </c>
    </row>
    <row r="220" spans="2:58" x14ac:dyDescent="0.2">
      <c r="B220" s="515"/>
      <c r="C220" s="515"/>
      <c r="D220" s="515"/>
      <c r="E220" s="515"/>
      <c r="F220" s="515"/>
      <c r="H220" s="563" t="s">
        <v>3</v>
      </c>
      <c r="I220" s="564"/>
      <c r="J220" s="564"/>
      <c r="K220" s="565">
        <v>125</v>
      </c>
      <c r="L220" s="512"/>
      <c r="N220" s="510" t="s">
        <v>343</v>
      </c>
      <c r="O220" s="510">
        <v>399</v>
      </c>
      <c r="P220" s="510" t="s">
        <v>569</v>
      </c>
      <c r="Q220" s="503">
        <v>0</v>
      </c>
      <c r="R220" s="503">
        <v>0</v>
      </c>
      <c r="S220" s="503">
        <v>0</v>
      </c>
      <c r="T220" s="503">
        <v>0</v>
      </c>
      <c r="U220" s="502"/>
      <c r="V220" s="502"/>
      <c r="W220" s="511">
        <v>0</v>
      </c>
      <c r="X220" s="502">
        <v>0</v>
      </c>
      <c r="Y220" s="502">
        <v>0</v>
      </c>
      <c r="Z220" s="502">
        <v>0</v>
      </c>
      <c r="AA220" s="502">
        <v>0</v>
      </c>
      <c r="AB220" s="502">
        <v>0</v>
      </c>
      <c r="AC220" s="502">
        <v>0</v>
      </c>
      <c r="AD220" s="502">
        <v>0</v>
      </c>
      <c r="AE220" s="502">
        <v>0</v>
      </c>
      <c r="AF220" s="502">
        <v>0</v>
      </c>
      <c r="AG220" s="502">
        <v>0</v>
      </c>
      <c r="AH220" s="502">
        <v>0</v>
      </c>
      <c r="AI220" s="502">
        <v>0</v>
      </c>
      <c r="AJ220" s="502">
        <v>0</v>
      </c>
      <c r="AK220" s="502"/>
      <c r="AL220" s="502"/>
      <c r="AM220" s="502"/>
      <c r="AN220" s="502"/>
      <c r="AO220" s="511">
        <v>0</v>
      </c>
      <c r="AP220" s="511">
        <v>0</v>
      </c>
      <c r="AQ220" s="502">
        <v>0</v>
      </c>
      <c r="AR220" s="502">
        <v>0</v>
      </c>
      <c r="AS220" s="502">
        <v>0</v>
      </c>
      <c r="AT220" s="502">
        <v>0</v>
      </c>
      <c r="AU220" s="502">
        <v>0</v>
      </c>
      <c r="AV220" s="502">
        <v>0</v>
      </c>
      <c r="AW220" s="502">
        <v>0</v>
      </c>
      <c r="AX220" s="502">
        <v>0</v>
      </c>
      <c r="AY220" s="502">
        <v>0</v>
      </c>
      <c r="AZ220" s="502">
        <v>0</v>
      </c>
      <c r="BA220" s="503">
        <f t="shared" si="9"/>
        <v>0</v>
      </c>
      <c r="BB220" s="503">
        <f t="shared" si="10"/>
        <v>0</v>
      </c>
      <c r="BC220" s="503">
        <f t="shared" si="11"/>
        <v>0</v>
      </c>
    </row>
    <row r="221" spans="2:58" s="512" customFormat="1" ht="15" x14ac:dyDescent="0.25">
      <c r="B221" s="515"/>
      <c r="C221" s="515"/>
      <c r="D221" s="515"/>
      <c r="E221" s="515"/>
      <c r="F221" s="515"/>
      <c r="G221" s="475"/>
      <c r="H221" s="37"/>
      <c r="I221" s="37"/>
      <c r="J221" s="51"/>
      <c r="K221" s="51"/>
      <c r="M221" s="477"/>
      <c r="N221" s="510" t="s">
        <v>343</v>
      </c>
      <c r="O221" s="510">
        <v>416</v>
      </c>
      <c r="P221" s="510" t="s">
        <v>570</v>
      </c>
      <c r="Q221" s="503">
        <v>0</v>
      </c>
      <c r="R221" s="503">
        <v>0</v>
      </c>
      <c r="S221" s="503">
        <v>0</v>
      </c>
      <c r="T221" s="503">
        <v>0</v>
      </c>
      <c r="U221" s="502"/>
      <c r="V221" s="502"/>
      <c r="W221" s="511">
        <v>0</v>
      </c>
      <c r="X221" s="502">
        <v>0</v>
      </c>
      <c r="Y221" s="502">
        <v>0</v>
      </c>
      <c r="Z221" s="502">
        <v>0</v>
      </c>
      <c r="AA221" s="502">
        <v>0</v>
      </c>
      <c r="AB221" s="502">
        <v>0</v>
      </c>
      <c r="AC221" s="502">
        <v>0</v>
      </c>
      <c r="AD221" s="502">
        <v>0</v>
      </c>
      <c r="AE221" s="502">
        <v>0</v>
      </c>
      <c r="AF221" s="502">
        <v>0</v>
      </c>
      <c r="AG221" s="502">
        <v>0</v>
      </c>
      <c r="AH221" s="502">
        <v>0</v>
      </c>
      <c r="AI221" s="502">
        <v>0</v>
      </c>
      <c r="AJ221" s="502">
        <v>0</v>
      </c>
      <c r="AK221" s="502"/>
      <c r="AL221" s="502"/>
      <c r="AM221" s="502"/>
      <c r="AN221" s="502"/>
      <c r="AO221" s="511">
        <v>0</v>
      </c>
      <c r="AP221" s="511">
        <v>0</v>
      </c>
      <c r="AQ221" s="502">
        <v>0</v>
      </c>
      <c r="AR221" s="502">
        <v>0</v>
      </c>
      <c r="AS221" s="502">
        <v>0</v>
      </c>
      <c r="AT221" s="502">
        <v>0</v>
      </c>
      <c r="AU221" s="502">
        <v>0</v>
      </c>
      <c r="AV221" s="502">
        <v>0</v>
      </c>
      <c r="AW221" s="502">
        <v>0</v>
      </c>
      <c r="AX221" s="502">
        <v>0</v>
      </c>
      <c r="AY221" s="502">
        <v>0</v>
      </c>
      <c r="AZ221" s="502">
        <v>0</v>
      </c>
      <c r="BA221" s="503">
        <f t="shared" si="9"/>
        <v>0</v>
      </c>
      <c r="BB221" s="503">
        <f t="shared" si="10"/>
        <v>0</v>
      </c>
      <c r="BC221" s="503">
        <f t="shared" si="11"/>
        <v>0</v>
      </c>
      <c r="BE221" s="475"/>
      <c r="BF221" s="475"/>
    </row>
    <row r="222" spans="2:58" s="512" customFormat="1" ht="15" x14ac:dyDescent="0.25">
      <c r="B222" s="515"/>
      <c r="C222" s="515"/>
      <c r="D222" s="515"/>
      <c r="E222" s="515"/>
      <c r="F222" s="515"/>
      <c r="G222" s="475"/>
      <c r="H222" s="37"/>
      <c r="I222" s="37"/>
      <c r="J222" s="51"/>
      <c r="K222" s="51"/>
      <c r="M222" s="477"/>
      <c r="N222" s="510" t="s">
        <v>343</v>
      </c>
      <c r="O222" s="510">
        <v>417</v>
      </c>
      <c r="P222" s="510" t="s">
        <v>572</v>
      </c>
      <c r="Q222" s="503">
        <v>0</v>
      </c>
      <c r="R222" s="503">
        <v>0</v>
      </c>
      <c r="S222" s="503">
        <v>0</v>
      </c>
      <c r="T222" s="503">
        <v>0</v>
      </c>
      <c r="U222" s="502"/>
      <c r="V222" s="502"/>
      <c r="W222" s="511">
        <v>0</v>
      </c>
      <c r="X222" s="502">
        <v>0</v>
      </c>
      <c r="Y222" s="502">
        <v>0</v>
      </c>
      <c r="Z222" s="502">
        <v>0</v>
      </c>
      <c r="AA222" s="502">
        <v>0</v>
      </c>
      <c r="AB222" s="502">
        <v>0</v>
      </c>
      <c r="AC222" s="502">
        <v>0</v>
      </c>
      <c r="AD222" s="502">
        <v>0</v>
      </c>
      <c r="AE222" s="502">
        <v>0</v>
      </c>
      <c r="AF222" s="502">
        <v>0</v>
      </c>
      <c r="AG222" s="502">
        <v>0</v>
      </c>
      <c r="AH222" s="502">
        <v>0</v>
      </c>
      <c r="AI222" s="502">
        <v>0</v>
      </c>
      <c r="AJ222" s="502">
        <v>0</v>
      </c>
      <c r="AK222" s="502"/>
      <c r="AL222" s="502"/>
      <c r="AM222" s="502"/>
      <c r="AN222" s="502"/>
      <c r="AO222" s="511">
        <v>0</v>
      </c>
      <c r="AP222" s="511">
        <v>0</v>
      </c>
      <c r="AQ222" s="502">
        <v>0</v>
      </c>
      <c r="AR222" s="502">
        <v>0</v>
      </c>
      <c r="AS222" s="502">
        <v>0</v>
      </c>
      <c r="AT222" s="502">
        <v>0</v>
      </c>
      <c r="AU222" s="502">
        <v>0</v>
      </c>
      <c r="AV222" s="502">
        <v>0</v>
      </c>
      <c r="AW222" s="502">
        <v>0</v>
      </c>
      <c r="AX222" s="502">
        <v>0</v>
      </c>
      <c r="AY222" s="502">
        <v>0</v>
      </c>
      <c r="AZ222" s="502">
        <v>0</v>
      </c>
      <c r="BA222" s="503">
        <f t="shared" si="9"/>
        <v>0</v>
      </c>
      <c r="BB222" s="503">
        <f t="shared" si="10"/>
        <v>0</v>
      </c>
      <c r="BC222" s="503">
        <f t="shared" si="11"/>
        <v>0</v>
      </c>
      <c r="BE222" s="475"/>
      <c r="BF222" s="475"/>
    </row>
    <row r="223" spans="2:58" s="512" customFormat="1" ht="15" x14ac:dyDescent="0.25">
      <c r="B223" s="515"/>
      <c r="C223" s="515"/>
      <c r="D223" s="515"/>
      <c r="E223" s="515"/>
      <c r="F223" s="515"/>
      <c r="G223" s="475"/>
      <c r="H223" s="37"/>
      <c r="I223" s="37"/>
      <c r="J223" s="51"/>
      <c r="K223" s="51"/>
      <c r="M223" s="477"/>
      <c r="N223" s="510" t="s">
        <v>343</v>
      </c>
      <c r="O223" s="510">
        <v>411</v>
      </c>
      <c r="P223" s="510" t="s">
        <v>578</v>
      </c>
      <c r="Q223" s="503">
        <v>0</v>
      </c>
      <c r="R223" s="503">
        <v>0</v>
      </c>
      <c r="S223" s="503">
        <v>0</v>
      </c>
      <c r="T223" s="503">
        <v>0</v>
      </c>
      <c r="U223" s="502"/>
      <c r="V223" s="502"/>
      <c r="W223" s="511">
        <v>0</v>
      </c>
      <c r="X223" s="502">
        <v>0</v>
      </c>
      <c r="Y223" s="502">
        <v>0</v>
      </c>
      <c r="Z223" s="502">
        <v>0</v>
      </c>
      <c r="AA223" s="502">
        <v>0</v>
      </c>
      <c r="AB223" s="502">
        <v>0</v>
      </c>
      <c r="AC223" s="502">
        <v>0</v>
      </c>
      <c r="AD223" s="502">
        <v>0</v>
      </c>
      <c r="AE223" s="502">
        <v>0</v>
      </c>
      <c r="AF223" s="502">
        <v>0</v>
      </c>
      <c r="AG223" s="502">
        <v>0</v>
      </c>
      <c r="AH223" s="502">
        <v>0</v>
      </c>
      <c r="AI223" s="502">
        <v>0</v>
      </c>
      <c r="AJ223" s="502">
        <v>0</v>
      </c>
      <c r="AK223" s="502"/>
      <c r="AL223" s="502"/>
      <c r="AM223" s="502"/>
      <c r="AN223" s="502"/>
      <c r="AO223" s="511">
        <v>0</v>
      </c>
      <c r="AP223" s="511">
        <v>0</v>
      </c>
      <c r="AQ223" s="502">
        <v>0</v>
      </c>
      <c r="AR223" s="502">
        <v>0</v>
      </c>
      <c r="AS223" s="502">
        <v>0</v>
      </c>
      <c r="AT223" s="502">
        <v>0</v>
      </c>
      <c r="AU223" s="502">
        <v>0</v>
      </c>
      <c r="AV223" s="502">
        <v>0</v>
      </c>
      <c r="AW223" s="502">
        <v>0</v>
      </c>
      <c r="AX223" s="502">
        <v>0</v>
      </c>
      <c r="AY223" s="502">
        <v>0</v>
      </c>
      <c r="AZ223" s="502">
        <v>0</v>
      </c>
      <c r="BA223" s="503">
        <f t="shared" si="9"/>
        <v>0</v>
      </c>
      <c r="BB223" s="503">
        <f t="shared" si="10"/>
        <v>0</v>
      </c>
      <c r="BC223" s="503">
        <f t="shared" si="11"/>
        <v>0</v>
      </c>
      <c r="BE223" s="475"/>
      <c r="BF223" s="475"/>
    </row>
    <row r="224" spans="2:58" s="512" customFormat="1" ht="15" x14ac:dyDescent="0.25">
      <c r="B224" s="515"/>
      <c r="C224" s="515"/>
      <c r="D224" s="515"/>
      <c r="E224" s="515"/>
      <c r="F224" s="515"/>
      <c r="G224" s="475"/>
      <c r="H224" s="37"/>
      <c r="I224" s="37"/>
      <c r="J224" s="51"/>
      <c r="K224" s="51"/>
      <c r="M224" s="477"/>
      <c r="N224" s="510" t="s">
        <v>343</v>
      </c>
      <c r="O224" s="510">
        <v>413</v>
      </c>
      <c r="P224" s="510" t="s">
        <v>581</v>
      </c>
      <c r="Q224" s="503">
        <v>0</v>
      </c>
      <c r="R224" s="503">
        <v>0</v>
      </c>
      <c r="S224" s="503">
        <v>0</v>
      </c>
      <c r="T224" s="503">
        <v>0</v>
      </c>
      <c r="U224" s="502"/>
      <c r="V224" s="502"/>
      <c r="W224" s="511">
        <v>0</v>
      </c>
      <c r="X224" s="502">
        <v>0</v>
      </c>
      <c r="Y224" s="502">
        <v>0</v>
      </c>
      <c r="Z224" s="502">
        <v>0</v>
      </c>
      <c r="AA224" s="502">
        <v>0</v>
      </c>
      <c r="AB224" s="502">
        <v>0</v>
      </c>
      <c r="AC224" s="502">
        <v>0</v>
      </c>
      <c r="AD224" s="502">
        <v>0</v>
      </c>
      <c r="AE224" s="502">
        <v>0</v>
      </c>
      <c r="AF224" s="502">
        <v>0</v>
      </c>
      <c r="AG224" s="502">
        <v>0</v>
      </c>
      <c r="AH224" s="502">
        <v>0</v>
      </c>
      <c r="AI224" s="502">
        <v>0</v>
      </c>
      <c r="AJ224" s="502">
        <v>0</v>
      </c>
      <c r="AK224" s="502"/>
      <c r="AL224" s="502"/>
      <c r="AM224" s="502"/>
      <c r="AN224" s="502"/>
      <c r="AO224" s="511">
        <v>0</v>
      </c>
      <c r="AP224" s="511">
        <v>0</v>
      </c>
      <c r="AQ224" s="502">
        <v>0</v>
      </c>
      <c r="AR224" s="502">
        <v>0</v>
      </c>
      <c r="AS224" s="502">
        <v>0</v>
      </c>
      <c r="AT224" s="502">
        <v>0</v>
      </c>
      <c r="AU224" s="502">
        <v>0</v>
      </c>
      <c r="AV224" s="502">
        <v>0</v>
      </c>
      <c r="AW224" s="502">
        <v>0</v>
      </c>
      <c r="AX224" s="502">
        <v>0</v>
      </c>
      <c r="AY224" s="502">
        <v>0</v>
      </c>
      <c r="AZ224" s="502">
        <v>0</v>
      </c>
      <c r="BA224" s="503">
        <f t="shared" si="9"/>
        <v>0</v>
      </c>
      <c r="BB224" s="503">
        <f t="shared" si="10"/>
        <v>0</v>
      </c>
      <c r="BC224" s="503">
        <f t="shared" si="11"/>
        <v>0</v>
      </c>
      <c r="BE224" s="475"/>
      <c r="BF224" s="475"/>
    </row>
    <row r="225" spans="2:58" s="512" customFormat="1" ht="15" x14ac:dyDescent="0.25">
      <c r="B225" s="515"/>
      <c r="C225" s="515"/>
      <c r="D225" s="515"/>
      <c r="E225" s="515"/>
      <c r="F225" s="515"/>
      <c r="G225" s="475"/>
      <c r="H225" s="37"/>
      <c r="I225" s="37"/>
      <c r="J225" s="51"/>
      <c r="K225" s="51"/>
      <c r="M225" s="477"/>
      <c r="N225" s="510" t="s">
        <v>343</v>
      </c>
      <c r="O225" s="510">
        <v>403</v>
      </c>
      <c r="P225" s="510" t="s">
        <v>582</v>
      </c>
      <c r="Q225" s="503">
        <v>0</v>
      </c>
      <c r="R225" s="503">
        <v>0</v>
      </c>
      <c r="S225" s="503">
        <v>0</v>
      </c>
      <c r="T225" s="503">
        <v>0</v>
      </c>
      <c r="U225" s="502"/>
      <c r="V225" s="502"/>
      <c r="W225" s="511">
        <v>0</v>
      </c>
      <c r="X225" s="502">
        <v>0</v>
      </c>
      <c r="Y225" s="502">
        <v>0</v>
      </c>
      <c r="Z225" s="502">
        <v>0</v>
      </c>
      <c r="AA225" s="502">
        <v>0</v>
      </c>
      <c r="AB225" s="502">
        <v>0</v>
      </c>
      <c r="AC225" s="502">
        <v>0</v>
      </c>
      <c r="AD225" s="502">
        <v>0</v>
      </c>
      <c r="AE225" s="502">
        <v>0</v>
      </c>
      <c r="AF225" s="502">
        <v>0</v>
      </c>
      <c r="AG225" s="502">
        <v>0</v>
      </c>
      <c r="AH225" s="502">
        <v>0</v>
      </c>
      <c r="AI225" s="502">
        <v>0</v>
      </c>
      <c r="AJ225" s="502">
        <v>0</v>
      </c>
      <c r="AK225" s="502"/>
      <c r="AL225" s="502"/>
      <c r="AM225" s="502"/>
      <c r="AN225" s="502"/>
      <c r="AO225" s="511">
        <v>0</v>
      </c>
      <c r="AP225" s="511">
        <v>0</v>
      </c>
      <c r="AQ225" s="502">
        <v>0</v>
      </c>
      <c r="AR225" s="502">
        <v>0</v>
      </c>
      <c r="AS225" s="502">
        <v>0</v>
      </c>
      <c r="AT225" s="502">
        <v>0</v>
      </c>
      <c r="AU225" s="502">
        <v>0</v>
      </c>
      <c r="AV225" s="502">
        <v>0</v>
      </c>
      <c r="AW225" s="502">
        <v>0</v>
      </c>
      <c r="AX225" s="502">
        <v>0</v>
      </c>
      <c r="AY225" s="502">
        <v>0</v>
      </c>
      <c r="AZ225" s="502">
        <v>0</v>
      </c>
      <c r="BA225" s="503">
        <f t="shared" si="9"/>
        <v>0</v>
      </c>
      <c r="BB225" s="503">
        <f t="shared" si="10"/>
        <v>0</v>
      </c>
      <c r="BC225" s="503">
        <f t="shared" si="11"/>
        <v>0</v>
      </c>
      <c r="BE225" s="475"/>
      <c r="BF225" s="475"/>
    </row>
    <row r="226" spans="2:58" s="512" customFormat="1" ht="15" x14ac:dyDescent="0.25">
      <c r="B226" s="515"/>
      <c r="C226" s="515"/>
      <c r="D226" s="515"/>
      <c r="E226" s="515"/>
      <c r="F226" s="515"/>
      <c r="G226" s="475"/>
      <c r="H226" s="37"/>
      <c r="I226" s="37"/>
      <c r="J226" s="51"/>
      <c r="K226" s="51"/>
      <c r="M226" s="477"/>
      <c r="N226" s="510" t="s">
        <v>343</v>
      </c>
      <c r="O226" s="510">
        <v>412</v>
      </c>
      <c r="P226" s="510" t="s">
        <v>583</v>
      </c>
      <c r="Q226" s="503">
        <v>0</v>
      </c>
      <c r="R226" s="503">
        <v>0</v>
      </c>
      <c r="S226" s="503">
        <v>0</v>
      </c>
      <c r="T226" s="503">
        <v>0</v>
      </c>
      <c r="U226" s="502"/>
      <c r="V226" s="502"/>
      <c r="W226" s="511">
        <v>0</v>
      </c>
      <c r="X226" s="502">
        <v>0</v>
      </c>
      <c r="Y226" s="502">
        <v>0</v>
      </c>
      <c r="Z226" s="502">
        <v>0</v>
      </c>
      <c r="AA226" s="502">
        <v>0</v>
      </c>
      <c r="AB226" s="502">
        <v>0</v>
      </c>
      <c r="AC226" s="502">
        <v>0</v>
      </c>
      <c r="AD226" s="502">
        <v>0</v>
      </c>
      <c r="AE226" s="502">
        <v>0</v>
      </c>
      <c r="AF226" s="502">
        <v>0</v>
      </c>
      <c r="AG226" s="502">
        <v>0</v>
      </c>
      <c r="AH226" s="502">
        <v>0</v>
      </c>
      <c r="AI226" s="502">
        <v>0</v>
      </c>
      <c r="AJ226" s="502">
        <v>0</v>
      </c>
      <c r="AK226" s="502"/>
      <c r="AL226" s="502"/>
      <c r="AM226" s="502"/>
      <c r="AN226" s="502"/>
      <c r="AO226" s="511">
        <v>0</v>
      </c>
      <c r="AP226" s="511">
        <v>0</v>
      </c>
      <c r="AQ226" s="502">
        <v>0</v>
      </c>
      <c r="AR226" s="502">
        <v>0</v>
      </c>
      <c r="AS226" s="502">
        <v>0</v>
      </c>
      <c r="AT226" s="502">
        <v>0</v>
      </c>
      <c r="AU226" s="502">
        <v>0</v>
      </c>
      <c r="AV226" s="502">
        <v>0</v>
      </c>
      <c r="AW226" s="502">
        <v>0</v>
      </c>
      <c r="AX226" s="502">
        <v>0</v>
      </c>
      <c r="AY226" s="502">
        <v>0</v>
      </c>
      <c r="AZ226" s="502">
        <v>0</v>
      </c>
      <c r="BA226" s="503">
        <f t="shared" si="9"/>
        <v>0</v>
      </c>
      <c r="BB226" s="503">
        <f t="shared" si="10"/>
        <v>0</v>
      </c>
      <c r="BC226" s="503">
        <f t="shared" si="11"/>
        <v>0</v>
      </c>
      <c r="BE226" s="475"/>
      <c r="BF226" s="475"/>
    </row>
    <row r="227" spans="2:58" s="512" customFormat="1" ht="15" x14ac:dyDescent="0.25">
      <c r="B227" s="515"/>
      <c r="C227" s="515"/>
      <c r="D227" s="515"/>
      <c r="E227" s="515"/>
      <c r="F227" s="515"/>
      <c r="G227" s="475"/>
      <c r="H227" s="37"/>
      <c r="I227" s="37"/>
      <c r="J227" s="51"/>
      <c r="K227" s="51"/>
      <c r="M227" s="477"/>
      <c r="N227" s="510" t="s">
        <v>343</v>
      </c>
      <c r="O227" s="510">
        <v>418</v>
      </c>
      <c r="P227" s="510" t="s">
        <v>585</v>
      </c>
      <c r="Q227" s="503">
        <v>0</v>
      </c>
      <c r="R227" s="503">
        <v>0</v>
      </c>
      <c r="S227" s="503">
        <v>0</v>
      </c>
      <c r="T227" s="503">
        <v>0</v>
      </c>
      <c r="U227" s="502"/>
      <c r="V227" s="502"/>
      <c r="W227" s="511">
        <v>0</v>
      </c>
      <c r="X227" s="502">
        <v>0</v>
      </c>
      <c r="Y227" s="502">
        <v>0</v>
      </c>
      <c r="Z227" s="502">
        <v>0</v>
      </c>
      <c r="AA227" s="502">
        <v>0</v>
      </c>
      <c r="AB227" s="502">
        <v>0</v>
      </c>
      <c r="AC227" s="502">
        <v>0</v>
      </c>
      <c r="AD227" s="502">
        <v>0</v>
      </c>
      <c r="AE227" s="502">
        <v>0</v>
      </c>
      <c r="AF227" s="502">
        <v>0</v>
      </c>
      <c r="AG227" s="502">
        <v>0</v>
      </c>
      <c r="AH227" s="502">
        <v>0</v>
      </c>
      <c r="AI227" s="502">
        <v>0</v>
      </c>
      <c r="AJ227" s="502">
        <v>0</v>
      </c>
      <c r="AK227" s="502"/>
      <c r="AL227" s="502"/>
      <c r="AM227" s="502"/>
      <c r="AN227" s="502"/>
      <c r="AO227" s="511">
        <v>0</v>
      </c>
      <c r="AP227" s="511">
        <v>0</v>
      </c>
      <c r="AQ227" s="502">
        <v>0</v>
      </c>
      <c r="AR227" s="502">
        <v>0</v>
      </c>
      <c r="AS227" s="502">
        <v>0</v>
      </c>
      <c r="AT227" s="502">
        <v>0</v>
      </c>
      <c r="AU227" s="502">
        <v>0</v>
      </c>
      <c r="AV227" s="502">
        <v>0</v>
      </c>
      <c r="AW227" s="502">
        <v>0</v>
      </c>
      <c r="AX227" s="502">
        <v>0</v>
      </c>
      <c r="AY227" s="502">
        <v>0</v>
      </c>
      <c r="AZ227" s="502">
        <v>0</v>
      </c>
      <c r="BA227" s="503">
        <f t="shared" si="9"/>
        <v>0</v>
      </c>
      <c r="BB227" s="503">
        <f t="shared" si="10"/>
        <v>0</v>
      </c>
      <c r="BC227" s="503">
        <f t="shared" si="11"/>
        <v>0</v>
      </c>
      <c r="BE227" s="475"/>
      <c r="BF227" s="475"/>
    </row>
    <row r="228" spans="2:58" s="512" customFormat="1" ht="15" x14ac:dyDescent="0.25">
      <c r="B228" s="515"/>
      <c r="C228" s="515"/>
      <c r="D228" s="515"/>
      <c r="E228" s="515"/>
      <c r="F228" s="515"/>
      <c r="G228" s="475"/>
      <c r="H228" s="37"/>
      <c r="I228" s="37"/>
      <c r="J228" s="51"/>
      <c r="K228" s="51"/>
      <c r="M228" s="477"/>
      <c r="N228" s="510" t="s">
        <v>343</v>
      </c>
      <c r="O228" s="510">
        <v>407</v>
      </c>
      <c r="P228" s="510" t="s">
        <v>586</v>
      </c>
      <c r="Q228" s="503">
        <v>0</v>
      </c>
      <c r="R228" s="503">
        <v>0</v>
      </c>
      <c r="S228" s="503">
        <v>0</v>
      </c>
      <c r="T228" s="503">
        <v>0</v>
      </c>
      <c r="U228" s="502"/>
      <c r="V228" s="502"/>
      <c r="W228" s="511">
        <v>0</v>
      </c>
      <c r="X228" s="502">
        <v>0</v>
      </c>
      <c r="Y228" s="502">
        <v>0</v>
      </c>
      <c r="Z228" s="502">
        <v>0</v>
      </c>
      <c r="AA228" s="502">
        <v>0</v>
      </c>
      <c r="AB228" s="502">
        <v>0</v>
      </c>
      <c r="AC228" s="502">
        <v>0</v>
      </c>
      <c r="AD228" s="502">
        <v>0</v>
      </c>
      <c r="AE228" s="502">
        <v>0</v>
      </c>
      <c r="AF228" s="502">
        <v>0</v>
      </c>
      <c r="AG228" s="502">
        <v>0</v>
      </c>
      <c r="AH228" s="502">
        <v>0</v>
      </c>
      <c r="AI228" s="502">
        <v>0</v>
      </c>
      <c r="AJ228" s="502">
        <v>0</v>
      </c>
      <c r="AK228" s="502"/>
      <c r="AL228" s="502"/>
      <c r="AM228" s="502"/>
      <c r="AN228" s="502"/>
      <c r="AO228" s="511">
        <v>0</v>
      </c>
      <c r="AP228" s="511">
        <v>0</v>
      </c>
      <c r="AQ228" s="502">
        <v>0</v>
      </c>
      <c r="AR228" s="502">
        <v>0</v>
      </c>
      <c r="AS228" s="502">
        <v>0</v>
      </c>
      <c r="AT228" s="502">
        <v>0</v>
      </c>
      <c r="AU228" s="502">
        <v>0</v>
      </c>
      <c r="AV228" s="502">
        <v>0</v>
      </c>
      <c r="AW228" s="502">
        <v>0</v>
      </c>
      <c r="AX228" s="502">
        <v>0</v>
      </c>
      <c r="AY228" s="502">
        <v>0</v>
      </c>
      <c r="AZ228" s="502">
        <v>0</v>
      </c>
      <c r="BA228" s="503">
        <f t="shared" si="9"/>
        <v>0</v>
      </c>
      <c r="BB228" s="503">
        <f t="shared" si="10"/>
        <v>0</v>
      </c>
      <c r="BC228" s="503">
        <f t="shared" si="11"/>
        <v>0</v>
      </c>
      <c r="BE228" s="475"/>
      <c r="BF228" s="475"/>
    </row>
    <row r="229" spans="2:58" s="512" customFormat="1" ht="15" x14ac:dyDescent="0.25">
      <c r="B229" s="515"/>
      <c r="C229" s="515"/>
      <c r="D229" s="515"/>
      <c r="E229" s="515"/>
      <c r="F229" s="515"/>
      <c r="G229" s="475"/>
      <c r="H229" s="37"/>
      <c r="I229" s="37"/>
      <c r="J229" s="51"/>
      <c r="K229" s="51"/>
      <c r="M229" s="477"/>
      <c r="N229" s="510" t="s">
        <v>343</v>
      </c>
      <c r="O229" s="510">
        <v>398</v>
      </c>
      <c r="P229" s="510" t="s">
        <v>587</v>
      </c>
      <c r="Q229" s="503">
        <v>0</v>
      </c>
      <c r="R229" s="503">
        <v>0</v>
      </c>
      <c r="S229" s="503">
        <v>0</v>
      </c>
      <c r="T229" s="503">
        <v>0</v>
      </c>
      <c r="U229" s="502"/>
      <c r="V229" s="502"/>
      <c r="W229" s="511">
        <v>0</v>
      </c>
      <c r="X229" s="502">
        <v>0</v>
      </c>
      <c r="Y229" s="502">
        <v>0</v>
      </c>
      <c r="Z229" s="502">
        <v>0</v>
      </c>
      <c r="AA229" s="502">
        <v>0</v>
      </c>
      <c r="AB229" s="502">
        <v>0</v>
      </c>
      <c r="AC229" s="502">
        <v>0</v>
      </c>
      <c r="AD229" s="502">
        <v>0</v>
      </c>
      <c r="AE229" s="502">
        <v>0</v>
      </c>
      <c r="AF229" s="502">
        <v>0</v>
      </c>
      <c r="AG229" s="502">
        <v>0</v>
      </c>
      <c r="AH229" s="502">
        <v>0</v>
      </c>
      <c r="AI229" s="502">
        <v>0</v>
      </c>
      <c r="AJ229" s="502">
        <v>0</v>
      </c>
      <c r="AK229" s="502"/>
      <c r="AL229" s="502"/>
      <c r="AM229" s="502"/>
      <c r="AN229" s="502"/>
      <c r="AO229" s="511">
        <v>0</v>
      </c>
      <c r="AP229" s="511">
        <v>0</v>
      </c>
      <c r="AQ229" s="502">
        <v>0</v>
      </c>
      <c r="AR229" s="502">
        <v>0</v>
      </c>
      <c r="AS229" s="502">
        <v>0</v>
      </c>
      <c r="AT229" s="502">
        <v>0</v>
      </c>
      <c r="AU229" s="502">
        <v>0</v>
      </c>
      <c r="AV229" s="502">
        <v>0</v>
      </c>
      <c r="AW229" s="502">
        <v>0</v>
      </c>
      <c r="AX229" s="502">
        <v>0</v>
      </c>
      <c r="AY229" s="502">
        <v>0</v>
      </c>
      <c r="AZ229" s="502">
        <v>0</v>
      </c>
      <c r="BA229" s="503">
        <f t="shared" si="9"/>
        <v>0</v>
      </c>
      <c r="BB229" s="503">
        <f t="shared" si="10"/>
        <v>0</v>
      </c>
      <c r="BC229" s="503">
        <f t="shared" si="11"/>
        <v>0</v>
      </c>
      <c r="BE229" s="475"/>
      <c r="BF229" s="475"/>
    </row>
    <row r="230" spans="2:58" s="512" customFormat="1" ht="15" x14ac:dyDescent="0.25">
      <c r="B230" s="515"/>
      <c r="C230" s="515"/>
      <c r="D230" s="515"/>
      <c r="E230" s="515"/>
      <c r="F230" s="515"/>
      <c r="G230" s="475"/>
      <c r="H230" s="37"/>
      <c r="I230" s="37"/>
      <c r="J230" s="51"/>
      <c r="K230" s="51"/>
      <c r="M230" s="477"/>
      <c r="N230" s="510" t="s">
        <v>343</v>
      </c>
      <c r="O230" s="510">
        <v>420</v>
      </c>
      <c r="P230" s="510" t="s">
        <v>589</v>
      </c>
      <c r="Q230" s="503">
        <v>0</v>
      </c>
      <c r="R230" s="503">
        <v>0</v>
      </c>
      <c r="S230" s="503">
        <v>0</v>
      </c>
      <c r="T230" s="503">
        <v>0</v>
      </c>
      <c r="U230" s="502"/>
      <c r="V230" s="502"/>
      <c r="W230" s="511">
        <v>0</v>
      </c>
      <c r="X230" s="502">
        <v>0</v>
      </c>
      <c r="Y230" s="502">
        <v>0</v>
      </c>
      <c r="Z230" s="502">
        <v>0</v>
      </c>
      <c r="AA230" s="502">
        <v>0</v>
      </c>
      <c r="AB230" s="502">
        <v>0</v>
      </c>
      <c r="AC230" s="502">
        <v>0</v>
      </c>
      <c r="AD230" s="502">
        <v>0</v>
      </c>
      <c r="AE230" s="502">
        <v>0</v>
      </c>
      <c r="AF230" s="502">
        <v>0</v>
      </c>
      <c r="AG230" s="502">
        <v>0</v>
      </c>
      <c r="AH230" s="502">
        <v>0</v>
      </c>
      <c r="AI230" s="502">
        <v>0</v>
      </c>
      <c r="AJ230" s="502">
        <v>0</v>
      </c>
      <c r="AK230" s="502"/>
      <c r="AL230" s="502"/>
      <c r="AM230" s="502"/>
      <c r="AN230" s="502"/>
      <c r="AO230" s="511">
        <v>0</v>
      </c>
      <c r="AP230" s="511">
        <v>0</v>
      </c>
      <c r="AQ230" s="502">
        <v>0</v>
      </c>
      <c r="AR230" s="502">
        <v>0</v>
      </c>
      <c r="AS230" s="502">
        <v>0</v>
      </c>
      <c r="AT230" s="502">
        <v>0</v>
      </c>
      <c r="AU230" s="502">
        <v>0</v>
      </c>
      <c r="AV230" s="502">
        <v>0</v>
      </c>
      <c r="AW230" s="502">
        <v>0</v>
      </c>
      <c r="AX230" s="502">
        <v>0</v>
      </c>
      <c r="AY230" s="502">
        <v>0</v>
      </c>
      <c r="AZ230" s="502">
        <v>0</v>
      </c>
      <c r="BA230" s="503">
        <f t="shared" si="9"/>
        <v>0</v>
      </c>
      <c r="BB230" s="503">
        <f t="shared" si="10"/>
        <v>0</v>
      </c>
      <c r="BC230" s="503">
        <f t="shared" si="11"/>
        <v>0</v>
      </c>
      <c r="BE230" s="475"/>
      <c r="BF230" s="475"/>
    </row>
    <row r="231" spans="2:58" s="512" customFormat="1" ht="15" x14ac:dyDescent="0.25">
      <c r="B231" s="515"/>
      <c r="C231" s="515"/>
      <c r="D231" s="515"/>
      <c r="E231" s="515"/>
      <c r="F231" s="515"/>
      <c r="G231" s="475"/>
      <c r="H231" s="37"/>
      <c r="I231" s="37"/>
      <c r="J231" s="51"/>
      <c r="K231" s="51"/>
      <c r="M231" s="477"/>
      <c r="N231" s="510" t="s">
        <v>343</v>
      </c>
      <c r="O231" s="510">
        <v>343</v>
      </c>
      <c r="P231" s="510" t="s">
        <v>590</v>
      </c>
      <c r="Q231" s="503">
        <v>0</v>
      </c>
      <c r="R231" s="503">
        <v>0</v>
      </c>
      <c r="S231" s="503">
        <v>0</v>
      </c>
      <c r="T231" s="503">
        <v>0</v>
      </c>
      <c r="U231" s="502"/>
      <c r="V231" s="502"/>
      <c r="W231" s="511">
        <v>0</v>
      </c>
      <c r="X231" s="502">
        <v>0</v>
      </c>
      <c r="Y231" s="502">
        <v>0</v>
      </c>
      <c r="Z231" s="502">
        <v>0</v>
      </c>
      <c r="AA231" s="502">
        <v>0</v>
      </c>
      <c r="AB231" s="502">
        <v>0</v>
      </c>
      <c r="AC231" s="502">
        <v>0</v>
      </c>
      <c r="AD231" s="502">
        <v>0</v>
      </c>
      <c r="AE231" s="502">
        <v>0</v>
      </c>
      <c r="AF231" s="502">
        <v>0</v>
      </c>
      <c r="AG231" s="502">
        <v>0</v>
      </c>
      <c r="AH231" s="502">
        <v>0</v>
      </c>
      <c r="AI231" s="502">
        <v>0</v>
      </c>
      <c r="AJ231" s="502">
        <v>0</v>
      </c>
      <c r="AK231" s="502"/>
      <c r="AL231" s="502"/>
      <c r="AM231" s="502"/>
      <c r="AN231" s="502"/>
      <c r="AO231" s="511">
        <v>0</v>
      </c>
      <c r="AP231" s="511">
        <v>0</v>
      </c>
      <c r="AQ231" s="502">
        <v>0</v>
      </c>
      <c r="AR231" s="502">
        <v>0</v>
      </c>
      <c r="AS231" s="502">
        <v>0</v>
      </c>
      <c r="AT231" s="502">
        <v>0</v>
      </c>
      <c r="AU231" s="502">
        <v>0</v>
      </c>
      <c r="AV231" s="502">
        <v>0</v>
      </c>
      <c r="AW231" s="502">
        <v>0</v>
      </c>
      <c r="AX231" s="502">
        <v>0</v>
      </c>
      <c r="AY231" s="502">
        <v>0</v>
      </c>
      <c r="AZ231" s="502">
        <v>0</v>
      </c>
      <c r="BA231" s="503">
        <f t="shared" si="9"/>
        <v>0</v>
      </c>
      <c r="BB231" s="503">
        <f t="shared" si="10"/>
        <v>0</v>
      </c>
      <c r="BC231" s="503">
        <f t="shared" si="11"/>
        <v>0</v>
      </c>
      <c r="BE231" s="475"/>
      <c r="BF231" s="475"/>
    </row>
    <row r="232" spans="2:58" s="512" customFormat="1" ht="15" x14ac:dyDescent="0.25">
      <c r="B232" s="515"/>
      <c r="C232" s="515"/>
      <c r="D232" s="515"/>
      <c r="E232" s="515"/>
      <c r="F232" s="515"/>
      <c r="G232" s="475"/>
      <c r="H232" s="37"/>
      <c r="I232" s="37"/>
      <c r="J232" s="51"/>
      <c r="K232" s="51"/>
      <c r="M232" s="477"/>
      <c r="N232" s="510" t="s">
        <v>343</v>
      </c>
      <c r="O232" s="510">
        <v>391</v>
      </c>
      <c r="P232" s="510" t="s">
        <v>592</v>
      </c>
      <c r="Q232" s="503">
        <v>0</v>
      </c>
      <c r="R232" s="503">
        <v>0</v>
      </c>
      <c r="S232" s="503">
        <v>0</v>
      </c>
      <c r="T232" s="503">
        <v>0</v>
      </c>
      <c r="U232" s="502"/>
      <c r="V232" s="502"/>
      <c r="W232" s="511">
        <v>0</v>
      </c>
      <c r="X232" s="502">
        <v>0</v>
      </c>
      <c r="Y232" s="502">
        <v>0</v>
      </c>
      <c r="Z232" s="502">
        <v>0</v>
      </c>
      <c r="AA232" s="502">
        <v>0</v>
      </c>
      <c r="AB232" s="502">
        <v>0</v>
      </c>
      <c r="AC232" s="502">
        <v>0</v>
      </c>
      <c r="AD232" s="502">
        <v>0</v>
      </c>
      <c r="AE232" s="502">
        <v>0</v>
      </c>
      <c r="AF232" s="502">
        <v>0</v>
      </c>
      <c r="AG232" s="502">
        <v>0</v>
      </c>
      <c r="AH232" s="502">
        <v>0</v>
      </c>
      <c r="AI232" s="502">
        <v>0</v>
      </c>
      <c r="AJ232" s="502">
        <v>0</v>
      </c>
      <c r="AK232" s="502"/>
      <c r="AL232" s="502"/>
      <c r="AM232" s="502"/>
      <c r="AN232" s="502"/>
      <c r="AO232" s="511">
        <v>0</v>
      </c>
      <c r="AP232" s="511">
        <v>0</v>
      </c>
      <c r="AQ232" s="502">
        <v>0</v>
      </c>
      <c r="AR232" s="502">
        <v>0</v>
      </c>
      <c r="AS232" s="502">
        <v>0</v>
      </c>
      <c r="AT232" s="502">
        <v>0</v>
      </c>
      <c r="AU232" s="502">
        <v>0</v>
      </c>
      <c r="AV232" s="502">
        <v>0</v>
      </c>
      <c r="AW232" s="502">
        <v>0</v>
      </c>
      <c r="AX232" s="502">
        <v>0</v>
      </c>
      <c r="AY232" s="502">
        <v>0</v>
      </c>
      <c r="AZ232" s="502">
        <v>0</v>
      </c>
      <c r="BA232" s="503">
        <f t="shared" si="9"/>
        <v>0</v>
      </c>
      <c r="BB232" s="503">
        <f t="shared" si="10"/>
        <v>0</v>
      </c>
      <c r="BC232" s="503">
        <f t="shared" si="11"/>
        <v>0</v>
      </c>
      <c r="BE232" s="475"/>
      <c r="BF232" s="475"/>
    </row>
    <row r="233" spans="2:58" s="512" customFormat="1" ht="15" x14ac:dyDescent="0.25">
      <c r="B233" s="515"/>
      <c r="C233" s="515"/>
      <c r="D233" s="515"/>
      <c r="E233" s="515"/>
      <c r="F233" s="515"/>
      <c r="G233" s="475"/>
      <c r="H233" s="37"/>
      <c r="I233" s="37"/>
      <c r="J233" s="51"/>
      <c r="K233" s="51"/>
      <c r="M233" s="477"/>
      <c r="N233" s="510" t="s">
        <v>343</v>
      </c>
      <c r="O233" s="510">
        <v>406</v>
      </c>
      <c r="P233" s="510" t="s">
        <v>594</v>
      </c>
      <c r="Q233" s="503">
        <v>0</v>
      </c>
      <c r="R233" s="503">
        <v>0</v>
      </c>
      <c r="S233" s="503">
        <v>0</v>
      </c>
      <c r="T233" s="503">
        <v>0</v>
      </c>
      <c r="U233" s="502"/>
      <c r="V233" s="502"/>
      <c r="W233" s="511">
        <v>0</v>
      </c>
      <c r="X233" s="502">
        <v>0</v>
      </c>
      <c r="Y233" s="502">
        <v>0</v>
      </c>
      <c r="Z233" s="502">
        <v>0</v>
      </c>
      <c r="AA233" s="502">
        <v>0</v>
      </c>
      <c r="AB233" s="502">
        <v>0</v>
      </c>
      <c r="AC233" s="502">
        <v>0</v>
      </c>
      <c r="AD233" s="502">
        <v>0</v>
      </c>
      <c r="AE233" s="502">
        <v>0</v>
      </c>
      <c r="AF233" s="502">
        <v>0</v>
      </c>
      <c r="AG233" s="502">
        <v>0</v>
      </c>
      <c r="AH233" s="502">
        <v>0</v>
      </c>
      <c r="AI233" s="502">
        <v>0</v>
      </c>
      <c r="AJ233" s="502">
        <v>0</v>
      </c>
      <c r="AK233" s="502"/>
      <c r="AL233" s="502"/>
      <c r="AM233" s="502"/>
      <c r="AN233" s="502"/>
      <c r="AO233" s="511">
        <v>0</v>
      </c>
      <c r="AP233" s="511">
        <v>0</v>
      </c>
      <c r="AQ233" s="502">
        <v>0</v>
      </c>
      <c r="AR233" s="502">
        <v>0</v>
      </c>
      <c r="AS233" s="502">
        <v>0</v>
      </c>
      <c r="AT233" s="502">
        <v>0</v>
      </c>
      <c r="AU233" s="502">
        <v>0</v>
      </c>
      <c r="AV233" s="502">
        <v>0</v>
      </c>
      <c r="AW233" s="502">
        <v>0</v>
      </c>
      <c r="AX233" s="502">
        <v>0</v>
      </c>
      <c r="AY233" s="502">
        <v>0</v>
      </c>
      <c r="AZ233" s="502">
        <v>0</v>
      </c>
      <c r="BA233" s="503">
        <f t="shared" si="9"/>
        <v>0</v>
      </c>
      <c r="BB233" s="503">
        <f t="shared" si="10"/>
        <v>0</v>
      </c>
      <c r="BC233" s="503">
        <f t="shared" si="11"/>
        <v>0</v>
      </c>
      <c r="BE233" s="475"/>
      <c r="BF233" s="475"/>
    </row>
    <row r="234" spans="2:58" s="512" customFormat="1" ht="15" x14ac:dyDescent="0.25">
      <c r="B234" s="515"/>
      <c r="C234" s="515"/>
      <c r="D234" s="515"/>
      <c r="E234" s="515"/>
      <c r="F234" s="515"/>
      <c r="G234" s="475"/>
      <c r="H234" s="37"/>
      <c r="I234" s="37"/>
      <c r="J234" s="51"/>
      <c r="K234" s="51"/>
      <c r="N234" s="510" t="s">
        <v>343</v>
      </c>
      <c r="O234" s="510">
        <v>401</v>
      </c>
      <c r="P234" s="510" t="s">
        <v>596</v>
      </c>
      <c r="Q234" s="503">
        <v>0</v>
      </c>
      <c r="R234" s="503">
        <v>0</v>
      </c>
      <c r="S234" s="503">
        <v>0</v>
      </c>
      <c r="T234" s="503">
        <v>0</v>
      </c>
      <c r="U234" s="502"/>
      <c r="V234" s="502"/>
      <c r="W234" s="511">
        <v>0</v>
      </c>
      <c r="X234" s="502">
        <v>0</v>
      </c>
      <c r="Y234" s="502">
        <v>0</v>
      </c>
      <c r="Z234" s="502">
        <v>0</v>
      </c>
      <c r="AA234" s="502">
        <v>0</v>
      </c>
      <c r="AB234" s="502">
        <v>0</v>
      </c>
      <c r="AC234" s="502">
        <v>0</v>
      </c>
      <c r="AD234" s="502">
        <v>0</v>
      </c>
      <c r="AE234" s="502">
        <v>0</v>
      </c>
      <c r="AF234" s="502">
        <v>0</v>
      </c>
      <c r="AG234" s="502">
        <v>0</v>
      </c>
      <c r="AH234" s="502">
        <v>0</v>
      </c>
      <c r="AI234" s="502">
        <v>0</v>
      </c>
      <c r="AJ234" s="502">
        <v>0</v>
      </c>
      <c r="AK234" s="502"/>
      <c r="AL234" s="502"/>
      <c r="AM234" s="502"/>
      <c r="AN234" s="502"/>
      <c r="AO234" s="511">
        <v>0</v>
      </c>
      <c r="AP234" s="511">
        <v>0</v>
      </c>
      <c r="AQ234" s="502">
        <v>0</v>
      </c>
      <c r="AR234" s="502">
        <v>0</v>
      </c>
      <c r="AS234" s="502">
        <v>0</v>
      </c>
      <c r="AT234" s="502">
        <v>0</v>
      </c>
      <c r="AU234" s="502">
        <v>0</v>
      </c>
      <c r="AV234" s="502">
        <v>0</v>
      </c>
      <c r="AW234" s="502">
        <v>0</v>
      </c>
      <c r="AX234" s="502">
        <v>0</v>
      </c>
      <c r="AY234" s="502">
        <v>0</v>
      </c>
      <c r="AZ234" s="502">
        <v>0</v>
      </c>
      <c r="BA234" s="503">
        <f t="shared" si="9"/>
        <v>0</v>
      </c>
      <c r="BB234" s="503">
        <f t="shared" si="10"/>
        <v>0</v>
      </c>
      <c r="BC234" s="503">
        <f t="shared" si="11"/>
        <v>0</v>
      </c>
      <c r="BE234" s="475"/>
      <c r="BF234" s="475"/>
    </row>
    <row r="235" spans="2:58" s="512" customFormat="1" ht="15" x14ac:dyDescent="0.25">
      <c r="B235" s="515"/>
      <c r="C235" s="515"/>
      <c r="D235" s="515"/>
      <c r="E235" s="515"/>
      <c r="F235" s="515"/>
      <c r="G235" s="475"/>
      <c r="H235" s="37"/>
      <c r="I235" s="37"/>
      <c r="J235" s="51"/>
      <c r="K235" s="51"/>
      <c r="N235" s="510" t="s">
        <v>343</v>
      </c>
      <c r="O235" s="510">
        <v>419</v>
      </c>
      <c r="P235" s="510" t="s">
        <v>597</v>
      </c>
      <c r="Q235" s="503">
        <v>0</v>
      </c>
      <c r="R235" s="503">
        <v>0</v>
      </c>
      <c r="S235" s="503">
        <v>0</v>
      </c>
      <c r="T235" s="503">
        <v>0</v>
      </c>
      <c r="U235" s="502"/>
      <c r="V235" s="502"/>
      <c r="W235" s="511">
        <v>0</v>
      </c>
      <c r="X235" s="502">
        <v>0</v>
      </c>
      <c r="Y235" s="502">
        <v>0</v>
      </c>
      <c r="Z235" s="502">
        <v>0</v>
      </c>
      <c r="AA235" s="502">
        <v>0</v>
      </c>
      <c r="AB235" s="502">
        <v>0</v>
      </c>
      <c r="AC235" s="502">
        <v>0</v>
      </c>
      <c r="AD235" s="502">
        <v>0</v>
      </c>
      <c r="AE235" s="502">
        <v>0</v>
      </c>
      <c r="AF235" s="502">
        <v>0</v>
      </c>
      <c r="AG235" s="502">
        <v>0</v>
      </c>
      <c r="AH235" s="502">
        <v>0</v>
      </c>
      <c r="AI235" s="502">
        <v>0</v>
      </c>
      <c r="AJ235" s="502">
        <v>0</v>
      </c>
      <c r="AK235" s="502"/>
      <c r="AL235" s="502"/>
      <c r="AM235" s="502"/>
      <c r="AN235" s="502"/>
      <c r="AO235" s="511">
        <v>0</v>
      </c>
      <c r="AP235" s="511">
        <v>0</v>
      </c>
      <c r="AQ235" s="502">
        <v>0</v>
      </c>
      <c r="AR235" s="502">
        <v>0</v>
      </c>
      <c r="AS235" s="502">
        <v>0</v>
      </c>
      <c r="AT235" s="502">
        <v>0</v>
      </c>
      <c r="AU235" s="502">
        <v>0</v>
      </c>
      <c r="AV235" s="502">
        <v>0</v>
      </c>
      <c r="AW235" s="502">
        <v>0</v>
      </c>
      <c r="AX235" s="502">
        <v>0</v>
      </c>
      <c r="AY235" s="502">
        <v>0</v>
      </c>
      <c r="AZ235" s="502">
        <v>0</v>
      </c>
      <c r="BA235" s="503">
        <f t="shared" si="9"/>
        <v>0</v>
      </c>
      <c r="BB235" s="503">
        <f t="shared" si="10"/>
        <v>0</v>
      </c>
      <c r="BC235" s="503">
        <f t="shared" si="11"/>
        <v>0</v>
      </c>
      <c r="BE235" s="475"/>
      <c r="BF235" s="475"/>
    </row>
    <row r="236" spans="2:58" s="512" customFormat="1" ht="15" x14ac:dyDescent="0.25">
      <c r="B236" s="515"/>
      <c r="C236" s="515"/>
      <c r="D236" s="515"/>
      <c r="E236" s="515"/>
      <c r="F236" s="515"/>
      <c r="G236" s="475"/>
      <c r="H236" s="37"/>
      <c r="I236" s="37"/>
      <c r="J236" s="51"/>
      <c r="K236" s="51"/>
      <c r="N236" s="510" t="s">
        <v>343</v>
      </c>
      <c r="O236" s="510">
        <v>392</v>
      </c>
      <c r="P236" s="510" t="s">
        <v>605</v>
      </c>
      <c r="Q236" s="503">
        <v>0</v>
      </c>
      <c r="R236" s="503">
        <v>0</v>
      </c>
      <c r="S236" s="503">
        <v>0</v>
      </c>
      <c r="T236" s="503">
        <v>0</v>
      </c>
      <c r="U236" s="502"/>
      <c r="V236" s="502"/>
      <c r="W236" s="511">
        <v>0</v>
      </c>
      <c r="X236" s="502">
        <v>0</v>
      </c>
      <c r="Y236" s="502">
        <v>0</v>
      </c>
      <c r="Z236" s="502">
        <v>0</v>
      </c>
      <c r="AA236" s="502">
        <v>0</v>
      </c>
      <c r="AB236" s="502">
        <v>0</v>
      </c>
      <c r="AC236" s="502">
        <v>0</v>
      </c>
      <c r="AD236" s="502">
        <v>0</v>
      </c>
      <c r="AE236" s="502">
        <v>0</v>
      </c>
      <c r="AF236" s="502">
        <v>0</v>
      </c>
      <c r="AG236" s="502">
        <v>0</v>
      </c>
      <c r="AH236" s="502">
        <v>0</v>
      </c>
      <c r="AI236" s="502">
        <v>0</v>
      </c>
      <c r="AJ236" s="502">
        <v>0</v>
      </c>
      <c r="AK236" s="502"/>
      <c r="AL236" s="502"/>
      <c r="AM236" s="502"/>
      <c r="AN236" s="502"/>
      <c r="AO236" s="511">
        <v>0</v>
      </c>
      <c r="AP236" s="511">
        <v>0</v>
      </c>
      <c r="AQ236" s="502">
        <v>0</v>
      </c>
      <c r="AR236" s="502">
        <v>0</v>
      </c>
      <c r="AS236" s="502">
        <v>0</v>
      </c>
      <c r="AT236" s="502">
        <v>0</v>
      </c>
      <c r="AU236" s="502">
        <v>0</v>
      </c>
      <c r="AV236" s="502">
        <v>0</v>
      </c>
      <c r="AW236" s="502">
        <v>0</v>
      </c>
      <c r="AX236" s="502">
        <v>0</v>
      </c>
      <c r="AY236" s="502">
        <v>0</v>
      </c>
      <c r="AZ236" s="502">
        <v>0</v>
      </c>
      <c r="BA236" s="503">
        <f t="shared" si="9"/>
        <v>0</v>
      </c>
      <c r="BB236" s="503">
        <f t="shared" si="10"/>
        <v>0</v>
      </c>
      <c r="BC236" s="503">
        <f t="shared" si="11"/>
        <v>0</v>
      </c>
      <c r="BE236" s="475"/>
      <c r="BF236" s="475"/>
    </row>
    <row r="237" spans="2:58" s="512" customFormat="1" ht="15" x14ac:dyDescent="0.25">
      <c r="B237" s="515"/>
      <c r="C237" s="515"/>
      <c r="D237" s="515"/>
      <c r="E237" s="515"/>
      <c r="F237" s="515"/>
      <c r="G237" s="475"/>
      <c r="H237" s="37"/>
      <c r="I237" s="37"/>
      <c r="J237" s="51"/>
      <c r="K237" s="51"/>
      <c r="N237" s="510" t="s">
        <v>63</v>
      </c>
      <c r="O237" s="510">
        <v>430</v>
      </c>
      <c r="P237" s="510" t="s">
        <v>606</v>
      </c>
      <c r="Q237" s="503">
        <v>0</v>
      </c>
      <c r="R237" s="503">
        <v>0</v>
      </c>
      <c r="S237" s="503">
        <v>0</v>
      </c>
      <c r="T237" s="503">
        <v>0</v>
      </c>
      <c r="U237" s="502"/>
      <c r="V237" s="502"/>
      <c r="W237" s="511">
        <v>0</v>
      </c>
      <c r="X237" s="502">
        <v>0</v>
      </c>
      <c r="Y237" s="502">
        <v>0</v>
      </c>
      <c r="Z237" s="502">
        <v>0</v>
      </c>
      <c r="AA237" s="502">
        <v>0</v>
      </c>
      <c r="AB237" s="502">
        <v>0</v>
      </c>
      <c r="AC237" s="502">
        <v>0</v>
      </c>
      <c r="AD237" s="502">
        <v>0</v>
      </c>
      <c r="AE237" s="502">
        <v>0</v>
      </c>
      <c r="AF237" s="502">
        <v>0</v>
      </c>
      <c r="AG237" s="502">
        <v>0</v>
      </c>
      <c r="AH237" s="502">
        <v>0</v>
      </c>
      <c r="AI237" s="502">
        <v>0</v>
      </c>
      <c r="AJ237" s="502">
        <v>0</v>
      </c>
      <c r="AK237" s="502"/>
      <c r="AL237" s="502"/>
      <c r="AM237" s="502"/>
      <c r="AN237" s="502"/>
      <c r="AO237" s="511">
        <v>0</v>
      </c>
      <c r="AP237" s="511">
        <v>0</v>
      </c>
      <c r="AQ237" s="502">
        <v>0</v>
      </c>
      <c r="AR237" s="502">
        <v>0</v>
      </c>
      <c r="AS237" s="502">
        <v>0</v>
      </c>
      <c r="AT237" s="502">
        <v>0</v>
      </c>
      <c r="AU237" s="502">
        <v>0</v>
      </c>
      <c r="AV237" s="502">
        <v>0</v>
      </c>
      <c r="AW237" s="502">
        <v>0</v>
      </c>
      <c r="AX237" s="502">
        <v>0</v>
      </c>
      <c r="AY237" s="502">
        <v>0</v>
      </c>
      <c r="AZ237" s="502">
        <v>0</v>
      </c>
      <c r="BA237" s="503">
        <f t="shared" si="9"/>
        <v>0</v>
      </c>
      <c r="BB237" s="503">
        <f t="shared" si="10"/>
        <v>0</v>
      </c>
      <c r="BC237" s="503">
        <f t="shared" si="11"/>
        <v>0</v>
      </c>
      <c r="BE237" s="475"/>
      <c r="BF237" s="475"/>
    </row>
    <row r="238" spans="2:58" s="512" customFormat="1" ht="15" x14ac:dyDescent="0.25">
      <c r="B238" s="515"/>
      <c r="C238" s="515"/>
      <c r="D238" s="515"/>
      <c r="E238" s="515"/>
      <c r="F238" s="515"/>
      <c r="G238" s="475"/>
      <c r="H238" s="37"/>
      <c r="I238" s="37"/>
      <c r="J238" s="51"/>
      <c r="K238" s="51"/>
      <c r="N238" s="510" t="s">
        <v>609</v>
      </c>
      <c r="O238" s="510">
        <v>435</v>
      </c>
      <c r="P238" s="510" t="s">
        <v>607</v>
      </c>
      <c r="Q238" s="503">
        <v>0</v>
      </c>
      <c r="R238" s="503">
        <v>0</v>
      </c>
      <c r="S238" s="503">
        <v>0</v>
      </c>
      <c r="T238" s="503">
        <v>0</v>
      </c>
      <c r="U238" s="502"/>
      <c r="V238" s="502"/>
      <c r="W238" s="511">
        <v>0</v>
      </c>
      <c r="X238" s="502">
        <v>0</v>
      </c>
      <c r="Y238" s="502">
        <v>0</v>
      </c>
      <c r="Z238" s="502">
        <v>0</v>
      </c>
      <c r="AA238" s="502">
        <v>0</v>
      </c>
      <c r="AB238" s="502">
        <v>0</v>
      </c>
      <c r="AC238" s="502">
        <v>0</v>
      </c>
      <c r="AD238" s="502">
        <v>0</v>
      </c>
      <c r="AE238" s="502">
        <v>0</v>
      </c>
      <c r="AF238" s="502">
        <v>0</v>
      </c>
      <c r="AG238" s="502">
        <v>0</v>
      </c>
      <c r="AH238" s="502">
        <v>0</v>
      </c>
      <c r="AI238" s="502">
        <v>0</v>
      </c>
      <c r="AJ238" s="502">
        <v>0</v>
      </c>
      <c r="AK238" s="502"/>
      <c r="AL238" s="502"/>
      <c r="AM238" s="502"/>
      <c r="AN238" s="502"/>
      <c r="AO238" s="511">
        <v>0</v>
      </c>
      <c r="AP238" s="511">
        <v>0</v>
      </c>
      <c r="AQ238" s="502">
        <v>0</v>
      </c>
      <c r="AR238" s="502">
        <v>0</v>
      </c>
      <c r="AS238" s="502">
        <v>0</v>
      </c>
      <c r="AT238" s="502">
        <v>0</v>
      </c>
      <c r="AU238" s="502">
        <v>0</v>
      </c>
      <c r="AV238" s="502">
        <v>0</v>
      </c>
      <c r="AW238" s="502">
        <v>0</v>
      </c>
      <c r="AX238" s="502">
        <v>0</v>
      </c>
      <c r="AY238" s="502">
        <v>0</v>
      </c>
      <c r="AZ238" s="502">
        <v>0</v>
      </c>
      <c r="BA238" s="503">
        <f t="shared" si="9"/>
        <v>0</v>
      </c>
      <c r="BB238" s="503">
        <f t="shared" si="10"/>
        <v>0</v>
      </c>
      <c r="BC238" s="503">
        <f t="shared" si="11"/>
        <v>0</v>
      </c>
      <c r="BE238" s="475"/>
      <c r="BF238" s="475"/>
    </row>
    <row r="239" spans="2:58" s="512" customFormat="1" ht="15" x14ac:dyDescent="0.25">
      <c r="B239" s="515"/>
      <c r="C239" s="515"/>
      <c r="D239" s="515"/>
      <c r="E239" s="515"/>
      <c r="F239" s="515"/>
      <c r="G239" s="475"/>
      <c r="H239" s="37"/>
      <c r="I239" s="37"/>
      <c r="J239" s="51"/>
      <c r="K239" s="51"/>
      <c r="M239" s="477"/>
      <c r="N239" s="510" t="s">
        <v>71</v>
      </c>
      <c r="O239" s="510">
        <v>424</v>
      </c>
      <c r="P239" s="510" t="s">
        <v>604</v>
      </c>
      <c r="Q239" s="503">
        <v>0</v>
      </c>
      <c r="R239" s="503">
        <v>0</v>
      </c>
      <c r="S239" s="503">
        <v>0</v>
      </c>
      <c r="T239" s="503">
        <v>0</v>
      </c>
      <c r="U239" s="502"/>
      <c r="V239" s="502"/>
      <c r="W239" s="511">
        <v>0</v>
      </c>
      <c r="X239" s="502">
        <v>0</v>
      </c>
      <c r="Y239" s="502">
        <v>0</v>
      </c>
      <c r="Z239" s="502">
        <v>0</v>
      </c>
      <c r="AA239" s="502">
        <v>0</v>
      </c>
      <c r="AB239" s="502">
        <v>0</v>
      </c>
      <c r="AC239" s="502">
        <v>0</v>
      </c>
      <c r="AD239" s="502">
        <v>0</v>
      </c>
      <c r="AE239" s="502">
        <v>0</v>
      </c>
      <c r="AF239" s="502">
        <v>0</v>
      </c>
      <c r="AG239" s="502">
        <v>0</v>
      </c>
      <c r="AH239" s="502">
        <v>0</v>
      </c>
      <c r="AI239" s="502">
        <v>0</v>
      </c>
      <c r="AJ239" s="502">
        <v>0</v>
      </c>
      <c r="AK239" s="502"/>
      <c r="AL239" s="502"/>
      <c r="AM239" s="502"/>
      <c r="AN239" s="502"/>
      <c r="AO239" s="511">
        <v>0</v>
      </c>
      <c r="AP239" s="511">
        <v>0</v>
      </c>
      <c r="AQ239" s="502">
        <v>0</v>
      </c>
      <c r="AR239" s="502">
        <v>0</v>
      </c>
      <c r="AS239" s="502">
        <v>0</v>
      </c>
      <c r="AT239" s="502">
        <v>0</v>
      </c>
      <c r="AU239" s="502">
        <v>0</v>
      </c>
      <c r="AV239" s="502">
        <v>0</v>
      </c>
      <c r="AW239" s="502">
        <v>0</v>
      </c>
      <c r="AX239" s="502">
        <v>0</v>
      </c>
      <c r="AY239" s="502">
        <v>0</v>
      </c>
      <c r="AZ239" s="502">
        <v>0</v>
      </c>
      <c r="BA239" s="503">
        <f t="shared" si="9"/>
        <v>0</v>
      </c>
      <c r="BB239" s="503">
        <f t="shared" si="10"/>
        <v>0</v>
      </c>
      <c r="BC239" s="503">
        <f t="shared" si="11"/>
        <v>0</v>
      </c>
      <c r="BE239" s="475"/>
      <c r="BF239" s="475"/>
    </row>
    <row r="240" spans="2:58" s="512" customFormat="1" ht="15" x14ac:dyDescent="0.25">
      <c r="B240" s="515"/>
      <c r="C240" s="515"/>
      <c r="D240" s="515"/>
      <c r="E240" s="515"/>
      <c r="F240" s="515"/>
      <c r="G240" s="475"/>
      <c r="H240" s="37"/>
      <c r="I240" s="37"/>
      <c r="J240" s="51"/>
      <c r="K240" s="51"/>
      <c r="M240" s="477"/>
      <c r="N240" s="510" t="s">
        <v>71</v>
      </c>
      <c r="O240" s="510">
        <v>425</v>
      </c>
      <c r="P240" s="510" t="s">
        <v>603</v>
      </c>
      <c r="Q240" s="503">
        <v>0</v>
      </c>
      <c r="R240" s="503">
        <v>0</v>
      </c>
      <c r="S240" s="503">
        <v>0</v>
      </c>
      <c r="T240" s="503">
        <v>0</v>
      </c>
      <c r="U240" s="502"/>
      <c r="V240" s="502"/>
      <c r="W240" s="511">
        <v>0</v>
      </c>
      <c r="X240" s="502">
        <v>0</v>
      </c>
      <c r="Y240" s="502">
        <v>0</v>
      </c>
      <c r="Z240" s="502">
        <v>0</v>
      </c>
      <c r="AA240" s="502">
        <v>0</v>
      </c>
      <c r="AB240" s="502">
        <v>0</v>
      </c>
      <c r="AC240" s="502">
        <v>0</v>
      </c>
      <c r="AD240" s="502">
        <v>0</v>
      </c>
      <c r="AE240" s="502">
        <v>0</v>
      </c>
      <c r="AF240" s="502">
        <v>0</v>
      </c>
      <c r="AG240" s="502">
        <v>0</v>
      </c>
      <c r="AH240" s="502">
        <v>0</v>
      </c>
      <c r="AI240" s="502">
        <v>0</v>
      </c>
      <c r="AJ240" s="502">
        <v>0</v>
      </c>
      <c r="AK240" s="502"/>
      <c r="AL240" s="502"/>
      <c r="AM240" s="502"/>
      <c r="AN240" s="502"/>
      <c r="AO240" s="511">
        <v>0</v>
      </c>
      <c r="AP240" s="511">
        <v>0</v>
      </c>
      <c r="AQ240" s="502">
        <v>0</v>
      </c>
      <c r="AR240" s="502">
        <v>0</v>
      </c>
      <c r="AS240" s="502">
        <v>0</v>
      </c>
      <c r="AT240" s="502">
        <v>0</v>
      </c>
      <c r="AU240" s="502">
        <v>0</v>
      </c>
      <c r="AV240" s="502">
        <v>0</v>
      </c>
      <c r="AW240" s="502">
        <v>0</v>
      </c>
      <c r="AX240" s="502">
        <v>0</v>
      </c>
      <c r="AY240" s="502">
        <v>0</v>
      </c>
      <c r="AZ240" s="502">
        <v>0</v>
      </c>
      <c r="BA240" s="503">
        <f t="shared" si="9"/>
        <v>0</v>
      </c>
      <c r="BB240" s="503">
        <f t="shared" si="10"/>
        <v>0</v>
      </c>
      <c r="BC240" s="503">
        <f t="shared" si="11"/>
        <v>0</v>
      </c>
      <c r="BE240" s="475"/>
      <c r="BF240" s="475"/>
    </row>
    <row r="241" spans="2:58" s="512" customFormat="1" ht="15" x14ac:dyDescent="0.25">
      <c r="B241" s="515"/>
      <c r="C241" s="515"/>
      <c r="D241" s="515"/>
      <c r="E241" s="515"/>
      <c r="F241" s="515"/>
      <c r="G241" s="475"/>
      <c r="H241" s="37"/>
      <c r="I241" s="37"/>
      <c r="J241" s="51"/>
      <c r="K241" s="51"/>
      <c r="N241" s="510" t="s">
        <v>610</v>
      </c>
      <c r="O241" s="510">
        <v>437</v>
      </c>
      <c r="P241" s="510" t="s">
        <v>602</v>
      </c>
      <c r="Q241" s="503">
        <v>0</v>
      </c>
      <c r="R241" s="503">
        <v>0</v>
      </c>
      <c r="S241" s="503">
        <v>0</v>
      </c>
      <c r="T241" s="503">
        <v>0</v>
      </c>
      <c r="U241" s="502"/>
      <c r="V241" s="502"/>
      <c r="W241" s="511">
        <v>0</v>
      </c>
      <c r="X241" s="502">
        <v>0</v>
      </c>
      <c r="Y241" s="502">
        <v>0</v>
      </c>
      <c r="Z241" s="502">
        <v>0</v>
      </c>
      <c r="AA241" s="502">
        <v>0</v>
      </c>
      <c r="AB241" s="502">
        <v>0</v>
      </c>
      <c r="AC241" s="502">
        <v>0</v>
      </c>
      <c r="AD241" s="502">
        <v>0</v>
      </c>
      <c r="AE241" s="502">
        <v>0</v>
      </c>
      <c r="AF241" s="502">
        <v>0</v>
      </c>
      <c r="AG241" s="502">
        <v>0</v>
      </c>
      <c r="AH241" s="502">
        <v>0</v>
      </c>
      <c r="AI241" s="502">
        <v>0</v>
      </c>
      <c r="AJ241" s="502">
        <v>0</v>
      </c>
      <c r="AK241" s="502"/>
      <c r="AL241" s="502"/>
      <c r="AM241" s="502"/>
      <c r="AN241" s="502"/>
      <c r="AO241" s="511">
        <v>0</v>
      </c>
      <c r="AP241" s="511">
        <v>0</v>
      </c>
      <c r="AQ241" s="502">
        <v>0</v>
      </c>
      <c r="AR241" s="502">
        <v>0</v>
      </c>
      <c r="AS241" s="502">
        <v>0</v>
      </c>
      <c r="AT241" s="502">
        <v>0</v>
      </c>
      <c r="AU241" s="502">
        <v>0</v>
      </c>
      <c r="AV241" s="502">
        <v>0</v>
      </c>
      <c r="AW241" s="502">
        <v>0</v>
      </c>
      <c r="AX241" s="502">
        <v>0</v>
      </c>
      <c r="AY241" s="502">
        <v>0</v>
      </c>
      <c r="AZ241" s="502">
        <v>0</v>
      </c>
      <c r="BA241" s="503">
        <f t="shared" si="9"/>
        <v>0</v>
      </c>
      <c r="BB241" s="503">
        <f t="shared" si="10"/>
        <v>0</v>
      </c>
      <c r="BC241" s="503">
        <f t="shared" si="11"/>
        <v>0</v>
      </c>
      <c r="BE241" s="475"/>
      <c r="BF241" s="475"/>
    </row>
    <row r="242" spans="2:58" s="512" customFormat="1" ht="15" x14ac:dyDescent="0.25">
      <c r="B242" s="515"/>
      <c r="C242" s="515"/>
      <c r="D242" s="515"/>
      <c r="E242" s="515"/>
      <c r="F242" s="515"/>
      <c r="G242" s="475"/>
      <c r="H242" s="37"/>
      <c r="I242" s="37"/>
      <c r="J242" s="51"/>
      <c r="K242" s="51"/>
      <c r="N242" s="510" t="s">
        <v>75</v>
      </c>
      <c r="O242" s="510">
        <v>431</v>
      </c>
      <c r="P242" s="510" t="s">
        <v>601</v>
      </c>
      <c r="Q242" s="503">
        <v>0</v>
      </c>
      <c r="R242" s="503">
        <v>0</v>
      </c>
      <c r="S242" s="503">
        <v>0</v>
      </c>
      <c r="T242" s="503">
        <v>0</v>
      </c>
      <c r="U242" s="502"/>
      <c r="V242" s="502"/>
      <c r="W242" s="511">
        <v>0</v>
      </c>
      <c r="X242" s="502">
        <v>0</v>
      </c>
      <c r="Y242" s="502">
        <v>0</v>
      </c>
      <c r="Z242" s="502">
        <v>0</v>
      </c>
      <c r="AA242" s="502">
        <v>0</v>
      </c>
      <c r="AB242" s="502">
        <v>0</v>
      </c>
      <c r="AC242" s="502">
        <v>0</v>
      </c>
      <c r="AD242" s="502">
        <v>0</v>
      </c>
      <c r="AE242" s="502">
        <v>0</v>
      </c>
      <c r="AF242" s="502">
        <v>0</v>
      </c>
      <c r="AG242" s="502">
        <v>0</v>
      </c>
      <c r="AH242" s="502">
        <v>0</v>
      </c>
      <c r="AI242" s="502">
        <v>0</v>
      </c>
      <c r="AJ242" s="502">
        <v>0</v>
      </c>
      <c r="AK242" s="502"/>
      <c r="AL242" s="502"/>
      <c r="AM242" s="502"/>
      <c r="AN242" s="502"/>
      <c r="AO242" s="511">
        <v>0</v>
      </c>
      <c r="AP242" s="511">
        <v>0</v>
      </c>
      <c r="AQ242" s="502">
        <v>0</v>
      </c>
      <c r="AR242" s="502">
        <v>0</v>
      </c>
      <c r="AS242" s="502">
        <v>0</v>
      </c>
      <c r="AT242" s="502">
        <v>0</v>
      </c>
      <c r="AU242" s="502">
        <v>0</v>
      </c>
      <c r="AV242" s="502">
        <v>0</v>
      </c>
      <c r="AW242" s="502">
        <v>0</v>
      </c>
      <c r="AX242" s="502">
        <v>0</v>
      </c>
      <c r="AY242" s="502">
        <v>0</v>
      </c>
      <c r="AZ242" s="502">
        <v>0</v>
      </c>
      <c r="BA242" s="503">
        <f t="shared" si="9"/>
        <v>0</v>
      </c>
      <c r="BB242" s="503">
        <f t="shared" si="10"/>
        <v>0</v>
      </c>
      <c r="BC242" s="503">
        <f t="shared" si="11"/>
        <v>0</v>
      </c>
      <c r="BE242" s="475"/>
      <c r="BF242" s="475"/>
    </row>
    <row r="243" spans="2:58" s="512" customFormat="1" ht="15" x14ac:dyDescent="0.25">
      <c r="B243" s="515"/>
      <c r="C243" s="515"/>
      <c r="D243" s="515"/>
      <c r="E243" s="515"/>
      <c r="F243" s="515"/>
      <c r="G243" s="475"/>
      <c r="H243" s="37"/>
      <c r="I243" s="37"/>
      <c r="J243" s="51"/>
      <c r="K243" s="51"/>
      <c r="N243" s="510" t="s">
        <v>75</v>
      </c>
      <c r="O243" s="510">
        <v>433</v>
      </c>
      <c r="P243" s="510" t="s">
        <v>600</v>
      </c>
      <c r="Q243" s="503">
        <v>0</v>
      </c>
      <c r="R243" s="503">
        <v>0</v>
      </c>
      <c r="S243" s="503">
        <v>0</v>
      </c>
      <c r="T243" s="503">
        <v>0</v>
      </c>
      <c r="U243" s="502"/>
      <c r="V243" s="502"/>
      <c r="W243" s="511">
        <v>0</v>
      </c>
      <c r="X243" s="502">
        <v>0</v>
      </c>
      <c r="Y243" s="502">
        <v>0</v>
      </c>
      <c r="Z243" s="502">
        <v>0</v>
      </c>
      <c r="AA243" s="502">
        <v>0</v>
      </c>
      <c r="AB243" s="502">
        <v>0</v>
      </c>
      <c r="AC243" s="502">
        <v>0</v>
      </c>
      <c r="AD243" s="502">
        <v>0</v>
      </c>
      <c r="AE243" s="502">
        <v>0</v>
      </c>
      <c r="AF243" s="502">
        <v>0</v>
      </c>
      <c r="AG243" s="502">
        <v>0</v>
      </c>
      <c r="AH243" s="502">
        <v>0</v>
      </c>
      <c r="AI243" s="502">
        <v>0</v>
      </c>
      <c r="AJ243" s="502">
        <v>0</v>
      </c>
      <c r="AK243" s="502"/>
      <c r="AL243" s="502"/>
      <c r="AM243" s="502"/>
      <c r="AN243" s="502"/>
      <c r="AO243" s="511">
        <v>0</v>
      </c>
      <c r="AP243" s="511">
        <v>0</v>
      </c>
      <c r="AQ243" s="502">
        <v>0</v>
      </c>
      <c r="AR243" s="502">
        <v>0</v>
      </c>
      <c r="AS243" s="502">
        <v>0</v>
      </c>
      <c r="AT243" s="502">
        <v>0</v>
      </c>
      <c r="AU243" s="502">
        <v>0</v>
      </c>
      <c r="AV243" s="502">
        <v>0</v>
      </c>
      <c r="AW243" s="502">
        <v>0</v>
      </c>
      <c r="AX243" s="502">
        <v>0</v>
      </c>
      <c r="AY243" s="502">
        <v>0</v>
      </c>
      <c r="AZ243" s="502">
        <v>0</v>
      </c>
      <c r="BA243" s="503">
        <f t="shared" si="9"/>
        <v>0</v>
      </c>
      <c r="BB243" s="503">
        <f t="shared" si="10"/>
        <v>0</v>
      </c>
      <c r="BC243" s="503">
        <f t="shared" si="11"/>
        <v>0</v>
      </c>
      <c r="BE243" s="475"/>
      <c r="BF243" s="475"/>
    </row>
    <row r="244" spans="2:58" s="512" customFormat="1" ht="15" x14ac:dyDescent="0.25">
      <c r="B244" s="515"/>
      <c r="C244" s="515"/>
      <c r="D244" s="515"/>
      <c r="E244" s="515"/>
      <c r="F244" s="515"/>
      <c r="G244" s="475"/>
      <c r="H244" s="37"/>
      <c r="I244" s="37"/>
      <c r="J244" s="51"/>
      <c r="K244" s="51"/>
      <c r="N244" s="510" t="s">
        <v>75</v>
      </c>
      <c r="O244" s="510">
        <v>432</v>
      </c>
      <c r="P244" s="510" t="s">
        <v>599</v>
      </c>
      <c r="Q244" s="503">
        <v>0</v>
      </c>
      <c r="R244" s="503">
        <v>0</v>
      </c>
      <c r="S244" s="503">
        <v>0</v>
      </c>
      <c r="T244" s="503">
        <v>0</v>
      </c>
      <c r="U244" s="502"/>
      <c r="V244" s="502"/>
      <c r="W244" s="511">
        <v>0</v>
      </c>
      <c r="X244" s="502">
        <v>0</v>
      </c>
      <c r="Y244" s="502">
        <v>0</v>
      </c>
      <c r="Z244" s="502">
        <v>0</v>
      </c>
      <c r="AA244" s="502">
        <v>0</v>
      </c>
      <c r="AB244" s="502">
        <v>0</v>
      </c>
      <c r="AC244" s="502">
        <v>0</v>
      </c>
      <c r="AD244" s="502">
        <v>0</v>
      </c>
      <c r="AE244" s="502">
        <v>0</v>
      </c>
      <c r="AF244" s="502">
        <v>0</v>
      </c>
      <c r="AG244" s="502">
        <v>0</v>
      </c>
      <c r="AH244" s="502">
        <v>0</v>
      </c>
      <c r="AI244" s="502">
        <v>0</v>
      </c>
      <c r="AJ244" s="502">
        <v>0</v>
      </c>
      <c r="AK244" s="502"/>
      <c r="AL244" s="502"/>
      <c r="AM244" s="502"/>
      <c r="AN244" s="502"/>
      <c r="AO244" s="511">
        <v>0</v>
      </c>
      <c r="AP244" s="511">
        <v>0</v>
      </c>
      <c r="AQ244" s="502">
        <v>0</v>
      </c>
      <c r="AR244" s="502">
        <v>0</v>
      </c>
      <c r="AS244" s="502">
        <v>0</v>
      </c>
      <c r="AT244" s="502">
        <v>0</v>
      </c>
      <c r="AU244" s="502">
        <v>0</v>
      </c>
      <c r="AV244" s="502">
        <v>0</v>
      </c>
      <c r="AW244" s="502">
        <v>0</v>
      </c>
      <c r="AX244" s="502">
        <v>0</v>
      </c>
      <c r="AY244" s="502">
        <v>0</v>
      </c>
      <c r="AZ244" s="502">
        <v>0</v>
      </c>
      <c r="BA244" s="503">
        <f t="shared" si="9"/>
        <v>0</v>
      </c>
      <c r="BB244" s="503">
        <f t="shared" si="10"/>
        <v>0</v>
      </c>
      <c r="BC244" s="503">
        <f t="shared" si="11"/>
        <v>0</v>
      </c>
      <c r="BE244" s="475"/>
      <c r="BF244" s="475"/>
    </row>
    <row r="245" spans="2:58" s="512" customFormat="1" ht="15" x14ac:dyDescent="0.25">
      <c r="B245" s="515"/>
      <c r="C245" s="515"/>
      <c r="D245" s="515"/>
      <c r="E245" s="515"/>
      <c r="F245" s="515"/>
      <c r="G245" s="475"/>
      <c r="H245" s="37"/>
      <c r="I245" s="37"/>
      <c r="J245" s="51"/>
      <c r="K245" s="51"/>
      <c r="N245" s="510" t="s">
        <v>611</v>
      </c>
      <c r="O245" s="510">
        <v>429</v>
      </c>
      <c r="P245" s="510" t="s">
        <v>598</v>
      </c>
      <c r="Q245" s="503">
        <v>0</v>
      </c>
      <c r="R245" s="503">
        <v>0</v>
      </c>
      <c r="S245" s="503">
        <v>0</v>
      </c>
      <c r="T245" s="503">
        <v>0</v>
      </c>
      <c r="U245" s="502"/>
      <c r="V245" s="502"/>
      <c r="W245" s="511">
        <v>0</v>
      </c>
      <c r="X245" s="502">
        <v>0</v>
      </c>
      <c r="Y245" s="502">
        <v>0</v>
      </c>
      <c r="Z245" s="502">
        <v>0</v>
      </c>
      <c r="AA245" s="502">
        <v>0</v>
      </c>
      <c r="AB245" s="502">
        <v>0</v>
      </c>
      <c r="AC245" s="502">
        <v>0</v>
      </c>
      <c r="AD245" s="502">
        <v>0</v>
      </c>
      <c r="AE245" s="502">
        <v>0</v>
      </c>
      <c r="AF245" s="502">
        <v>0</v>
      </c>
      <c r="AG245" s="502">
        <v>0</v>
      </c>
      <c r="AH245" s="502">
        <v>0</v>
      </c>
      <c r="AI245" s="502">
        <v>0</v>
      </c>
      <c r="AJ245" s="502">
        <v>0</v>
      </c>
      <c r="AK245" s="502"/>
      <c r="AL245" s="502"/>
      <c r="AM245" s="502"/>
      <c r="AN245" s="502"/>
      <c r="AO245" s="511">
        <v>0</v>
      </c>
      <c r="AP245" s="511">
        <v>0</v>
      </c>
      <c r="AQ245" s="502">
        <v>0</v>
      </c>
      <c r="AR245" s="502">
        <v>0</v>
      </c>
      <c r="AS245" s="502">
        <v>0</v>
      </c>
      <c r="AT245" s="502">
        <v>0</v>
      </c>
      <c r="AU245" s="502">
        <v>0</v>
      </c>
      <c r="AV245" s="502">
        <v>0</v>
      </c>
      <c r="AW245" s="502">
        <v>0</v>
      </c>
      <c r="AX245" s="502">
        <v>0</v>
      </c>
      <c r="AY245" s="502">
        <v>0</v>
      </c>
      <c r="AZ245" s="502">
        <v>0</v>
      </c>
      <c r="BA245" s="503">
        <f t="shared" si="9"/>
        <v>0</v>
      </c>
      <c r="BB245" s="503">
        <f t="shared" si="10"/>
        <v>0</v>
      </c>
      <c r="BC245" s="503">
        <f t="shared" si="11"/>
        <v>0</v>
      </c>
      <c r="BE245" s="475"/>
      <c r="BF245" s="475"/>
    </row>
    <row r="246" spans="2:58" s="512" customFormat="1" ht="15" x14ac:dyDescent="0.25">
      <c r="B246" s="515"/>
      <c r="C246" s="515"/>
      <c r="D246" s="515"/>
      <c r="E246" s="515"/>
      <c r="F246" s="515"/>
      <c r="G246" s="475"/>
      <c r="H246" s="37"/>
      <c r="I246" s="37"/>
      <c r="J246" s="51"/>
      <c r="K246" s="51"/>
      <c r="M246" s="477"/>
      <c r="N246" s="510" t="s">
        <v>131</v>
      </c>
      <c r="O246" s="510">
        <v>428</v>
      </c>
      <c r="P246" s="510" t="s">
        <v>577</v>
      </c>
      <c r="Q246" s="503">
        <v>0</v>
      </c>
      <c r="R246" s="503">
        <v>0</v>
      </c>
      <c r="S246" s="503">
        <v>0</v>
      </c>
      <c r="T246" s="503">
        <v>0</v>
      </c>
      <c r="U246" s="502"/>
      <c r="V246" s="502"/>
      <c r="W246" s="511">
        <v>0</v>
      </c>
      <c r="X246" s="502">
        <v>0</v>
      </c>
      <c r="Y246" s="502">
        <v>0</v>
      </c>
      <c r="Z246" s="502">
        <v>0</v>
      </c>
      <c r="AA246" s="502">
        <v>0</v>
      </c>
      <c r="AB246" s="502">
        <v>0</v>
      </c>
      <c r="AC246" s="502">
        <v>0</v>
      </c>
      <c r="AD246" s="502">
        <v>0</v>
      </c>
      <c r="AE246" s="502">
        <v>0</v>
      </c>
      <c r="AF246" s="502">
        <v>0</v>
      </c>
      <c r="AG246" s="502">
        <v>0</v>
      </c>
      <c r="AH246" s="502">
        <v>0</v>
      </c>
      <c r="AI246" s="502">
        <v>0</v>
      </c>
      <c r="AJ246" s="502">
        <v>0</v>
      </c>
      <c r="AK246" s="502"/>
      <c r="AL246" s="502"/>
      <c r="AM246" s="502"/>
      <c r="AN246" s="502"/>
      <c r="AO246" s="511">
        <v>0</v>
      </c>
      <c r="AP246" s="511">
        <v>0</v>
      </c>
      <c r="AQ246" s="502">
        <v>0</v>
      </c>
      <c r="AR246" s="502">
        <v>0</v>
      </c>
      <c r="AS246" s="502">
        <v>0</v>
      </c>
      <c r="AT246" s="502">
        <v>0</v>
      </c>
      <c r="AU246" s="502">
        <v>0</v>
      </c>
      <c r="AV246" s="502">
        <v>0</v>
      </c>
      <c r="AW246" s="502">
        <v>0</v>
      </c>
      <c r="AX246" s="502">
        <v>0</v>
      </c>
      <c r="AY246" s="502">
        <v>0</v>
      </c>
      <c r="AZ246" s="502">
        <v>0</v>
      </c>
      <c r="BA246" s="503">
        <f t="shared" si="9"/>
        <v>0</v>
      </c>
      <c r="BB246" s="503">
        <f t="shared" si="10"/>
        <v>0</v>
      </c>
      <c r="BC246" s="503">
        <f t="shared" si="11"/>
        <v>0</v>
      </c>
      <c r="BE246" s="475"/>
      <c r="BF246" s="475"/>
    </row>
    <row r="247" spans="2:58" s="512" customFormat="1" ht="15" x14ac:dyDescent="0.25">
      <c r="B247" s="515"/>
      <c r="C247" s="515"/>
      <c r="D247" s="515"/>
      <c r="E247" s="515"/>
      <c r="F247" s="515"/>
      <c r="G247" s="475"/>
      <c r="H247" s="37"/>
      <c r="I247" s="37"/>
      <c r="J247" s="51"/>
      <c r="K247" s="51"/>
      <c r="M247" s="477"/>
      <c r="N247" s="510" t="s">
        <v>136</v>
      </c>
      <c r="O247" s="510">
        <v>426</v>
      </c>
      <c r="P247" s="510" t="s">
        <v>574</v>
      </c>
      <c r="Q247" s="503">
        <v>0</v>
      </c>
      <c r="R247" s="503">
        <v>0</v>
      </c>
      <c r="S247" s="503">
        <v>0</v>
      </c>
      <c r="T247" s="503">
        <v>0</v>
      </c>
      <c r="U247" s="502"/>
      <c r="V247" s="502"/>
      <c r="W247" s="511">
        <v>0</v>
      </c>
      <c r="X247" s="502">
        <v>0</v>
      </c>
      <c r="Y247" s="502">
        <v>0</v>
      </c>
      <c r="Z247" s="502">
        <v>0</v>
      </c>
      <c r="AA247" s="502">
        <v>0</v>
      </c>
      <c r="AB247" s="502">
        <v>0</v>
      </c>
      <c r="AC247" s="502">
        <v>0</v>
      </c>
      <c r="AD247" s="502">
        <v>0</v>
      </c>
      <c r="AE247" s="502">
        <v>0</v>
      </c>
      <c r="AF247" s="502">
        <v>0</v>
      </c>
      <c r="AG247" s="502">
        <v>0</v>
      </c>
      <c r="AH247" s="502">
        <v>0</v>
      </c>
      <c r="AI247" s="502">
        <v>0</v>
      </c>
      <c r="AJ247" s="502">
        <v>0</v>
      </c>
      <c r="AK247" s="502"/>
      <c r="AL247" s="502"/>
      <c r="AM247" s="502"/>
      <c r="AN247" s="502"/>
      <c r="AO247" s="511">
        <v>0</v>
      </c>
      <c r="AP247" s="511">
        <v>0</v>
      </c>
      <c r="AQ247" s="502">
        <v>0</v>
      </c>
      <c r="AR247" s="502">
        <v>0</v>
      </c>
      <c r="AS247" s="502">
        <v>0</v>
      </c>
      <c r="AT247" s="502">
        <v>0</v>
      </c>
      <c r="AU247" s="502">
        <v>0</v>
      </c>
      <c r="AV247" s="502">
        <v>0</v>
      </c>
      <c r="AW247" s="502">
        <v>0</v>
      </c>
      <c r="AX247" s="502">
        <v>0</v>
      </c>
      <c r="AY247" s="502">
        <v>0</v>
      </c>
      <c r="AZ247" s="502">
        <v>0</v>
      </c>
      <c r="BA247" s="503">
        <f t="shared" si="9"/>
        <v>0</v>
      </c>
      <c r="BB247" s="503">
        <f t="shared" si="10"/>
        <v>0</v>
      </c>
      <c r="BC247" s="503">
        <f t="shared" si="11"/>
        <v>0</v>
      </c>
      <c r="BE247" s="475"/>
      <c r="BF247" s="475"/>
    </row>
    <row r="248" spans="2:58" s="512" customFormat="1" ht="15" x14ac:dyDescent="0.25">
      <c r="B248" s="515"/>
      <c r="C248" s="515"/>
      <c r="D248" s="515"/>
      <c r="E248" s="515"/>
      <c r="F248" s="515"/>
      <c r="G248" s="475"/>
      <c r="H248" s="37"/>
      <c r="I248" s="37"/>
      <c r="J248" s="51"/>
      <c r="K248" s="51"/>
      <c r="M248" s="477"/>
      <c r="N248" s="510" t="s">
        <v>113</v>
      </c>
      <c r="O248" s="510">
        <v>518</v>
      </c>
      <c r="P248" s="510" t="s">
        <v>626</v>
      </c>
      <c r="Q248" s="503">
        <v>0</v>
      </c>
      <c r="R248" s="503">
        <v>0</v>
      </c>
      <c r="S248" s="503">
        <v>0</v>
      </c>
      <c r="T248" s="503">
        <v>0</v>
      </c>
      <c r="U248" s="503">
        <v>0</v>
      </c>
      <c r="V248" s="503">
        <v>0</v>
      </c>
      <c r="W248" s="511">
        <v>0</v>
      </c>
      <c r="X248" s="502">
        <v>0</v>
      </c>
      <c r="Y248" s="502">
        <v>0</v>
      </c>
      <c r="Z248" s="502">
        <v>0</v>
      </c>
      <c r="AA248" s="502">
        <v>0</v>
      </c>
      <c r="AB248" s="502">
        <v>0</v>
      </c>
      <c r="AC248" s="503">
        <v>0</v>
      </c>
      <c r="AD248" s="503">
        <v>0</v>
      </c>
      <c r="AE248" s="503">
        <v>0</v>
      </c>
      <c r="AF248" s="503">
        <v>0</v>
      </c>
      <c r="AG248" s="503">
        <v>0</v>
      </c>
      <c r="AH248" s="503">
        <v>0</v>
      </c>
      <c r="AI248" s="503">
        <v>0</v>
      </c>
      <c r="AJ248" s="503">
        <v>0</v>
      </c>
      <c r="AK248" s="503">
        <v>0</v>
      </c>
      <c r="AL248" s="503">
        <v>0</v>
      </c>
      <c r="AM248" s="503">
        <v>0</v>
      </c>
      <c r="AN248" s="503">
        <v>0</v>
      </c>
      <c r="AO248" s="511">
        <v>0</v>
      </c>
      <c r="AP248" s="511">
        <v>0</v>
      </c>
      <c r="AQ248" s="502">
        <v>0</v>
      </c>
      <c r="AR248" s="502">
        <v>0</v>
      </c>
      <c r="AS248" s="502">
        <v>0</v>
      </c>
      <c r="AT248" s="502">
        <v>0</v>
      </c>
      <c r="AU248" s="502">
        <v>0</v>
      </c>
      <c r="AV248" s="502">
        <v>0</v>
      </c>
      <c r="AW248" s="502">
        <v>0</v>
      </c>
      <c r="AX248" s="502">
        <v>0</v>
      </c>
      <c r="AY248" s="502">
        <v>0</v>
      </c>
      <c r="AZ248" s="502">
        <v>0</v>
      </c>
      <c r="BA248" s="503">
        <f t="shared" si="9"/>
        <v>0</v>
      </c>
      <c r="BB248" s="503">
        <f t="shared" si="10"/>
        <v>0</v>
      </c>
      <c r="BC248" s="503">
        <f t="shared" si="11"/>
        <v>0</v>
      </c>
      <c r="BE248" s="475"/>
      <c r="BF248" s="475"/>
    </row>
    <row r="249" spans="2:58" s="512" customFormat="1" ht="15" x14ac:dyDescent="0.25">
      <c r="B249" s="515"/>
      <c r="C249" s="515"/>
      <c r="D249" s="515"/>
      <c r="E249" s="515"/>
      <c r="F249" s="515"/>
      <c r="G249" s="475"/>
      <c r="H249" s="37"/>
      <c r="I249" s="37"/>
      <c r="J249" s="51"/>
      <c r="K249" s="51"/>
      <c r="M249" s="477"/>
      <c r="N249" s="510" t="s">
        <v>56</v>
      </c>
      <c r="O249" s="510">
        <v>559</v>
      </c>
      <c r="P249" s="510" t="s">
        <v>720</v>
      </c>
      <c r="Q249" s="503">
        <v>0</v>
      </c>
      <c r="R249" s="503">
        <v>0</v>
      </c>
      <c r="S249" s="503">
        <v>0</v>
      </c>
      <c r="T249" s="503">
        <v>0</v>
      </c>
      <c r="U249" s="503">
        <v>0</v>
      </c>
      <c r="V249" s="503">
        <v>0</v>
      </c>
      <c r="W249" s="503">
        <v>0</v>
      </c>
      <c r="X249" s="503">
        <v>0</v>
      </c>
      <c r="Y249" s="503">
        <v>0</v>
      </c>
      <c r="Z249" s="502">
        <v>0</v>
      </c>
      <c r="AA249" s="502">
        <v>0</v>
      </c>
      <c r="AB249" s="502">
        <v>0</v>
      </c>
      <c r="AC249" s="503">
        <v>0</v>
      </c>
      <c r="AD249" s="503">
        <v>0</v>
      </c>
      <c r="AE249" s="503">
        <v>0</v>
      </c>
      <c r="AF249" s="503">
        <v>0</v>
      </c>
      <c r="AG249" s="503">
        <v>0</v>
      </c>
      <c r="AH249" s="503">
        <v>0</v>
      </c>
      <c r="AI249" s="503">
        <v>0</v>
      </c>
      <c r="AJ249" s="503">
        <v>0</v>
      </c>
      <c r="AK249" s="503">
        <v>0</v>
      </c>
      <c r="AL249" s="503">
        <v>0</v>
      </c>
      <c r="AM249" s="503">
        <v>0</v>
      </c>
      <c r="AN249" s="503">
        <v>0</v>
      </c>
      <c r="AO249" s="503">
        <v>0</v>
      </c>
      <c r="AP249" s="503">
        <v>0</v>
      </c>
      <c r="AQ249" s="503">
        <v>0</v>
      </c>
      <c r="AR249" s="503">
        <v>0</v>
      </c>
      <c r="AS249" s="503">
        <v>0</v>
      </c>
      <c r="AT249" s="503">
        <v>0</v>
      </c>
      <c r="AU249" s="502">
        <v>0</v>
      </c>
      <c r="AV249" s="502">
        <v>0</v>
      </c>
      <c r="AW249" s="502">
        <v>0</v>
      </c>
      <c r="AX249" s="502">
        <v>0</v>
      </c>
      <c r="AY249" s="502">
        <v>0</v>
      </c>
      <c r="AZ249" s="502">
        <v>0</v>
      </c>
      <c r="BA249" s="503">
        <f t="shared" si="9"/>
        <v>0</v>
      </c>
      <c r="BB249" s="503">
        <f t="shared" si="10"/>
        <v>0</v>
      </c>
      <c r="BC249" s="503">
        <f t="shared" si="11"/>
        <v>0</v>
      </c>
      <c r="BE249" s="475"/>
      <c r="BF249" s="475"/>
    </row>
    <row r="250" spans="2:58" s="512" customFormat="1" ht="15" x14ac:dyDescent="0.25">
      <c r="B250" s="515"/>
      <c r="C250" s="515"/>
      <c r="D250" s="515"/>
      <c r="E250" s="515"/>
      <c r="F250" s="515"/>
      <c r="G250" s="475"/>
      <c r="H250" s="37"/>
      <c r="I250" s="37"/>
      <c r="J250" s="51"/>
      <c r="K250" s="51"/>
      <c r="M250" s="477"/>
      <c r="N250" s="510" t="s">
        <v>7</v>
      </c>
      <c r="O250" s="510">
        <v>574</v>
      </c>
      <c r="P250" s="510" t="s">
        <v>751</v>
      </c>
      <c r="Q250" s="503">
        <v>0</v>
      </c>
      <c r="R250" s="503">
        <v>0</v>
      </c>
      <c r="S250" s="503">
        <v>0</v>
      </c>
      <c r="T250" s="503">
        <v>0</v>
      </c>
      <c r="U250" s="503">
        <v>0</v>
      </c>
      <c r="V250" s="503">
        <v>0</v>
      </c>
      <c r="W250" s="503">
        <v>0</v>
      </c>
      <c r="X250" s="503">
        <v>0</v>
      </c>
      <c r="Y250" s="503">
        <v>0</v>
      </c>
      <c r="Z250" s="502">
        <v>0</v>
      </c>
      <c r="AA250" s="502">
        <v>0</v>
      </c>
      <c r="AB250" s="502">
        <v>0</v>
      </c>
      <c r="AC250" s="503">
        <v>0</v>
      </c>
      <c r="AD250" s="503">
        <v>0</v>
      </c>
      <c r="AE250" s="503">
        <v>0</v>
      </c>
      <c r="AF250" s="503">
        <v>0</v>
      </c>
      <c r="AG250" s="503">
        <v>0</v>
      </c>
      <c r="AH250" s="503">
        <v>0</v>
      </c>
      <c r="AI250" s="503">
        <v>0</v>
      </c>
      <c r="AJ250" s="503">
        <v>0</v>
      </c>
      <c r="AK250" s="503">
        <v>0</v>
      </c>
      <c r="AL250" s="503">
        <v>0</v>
      </c>
      <c r="AM250" s="503">
        <v>0</v>
      </c>
      <c r="AN250" s="503">
        <v>0</v>
      </c>
      <c r="AO250" s="503">
        <v>0</v>
      </c>
      <c r="AP250" s="503">
        <v>0</v>
      </c>
      <c r="AQ250" s="503">
        <v>0</v>
      </c>
      <c r="AR250" s="503">
        <v>0</v>
      </c>
      <c r="AS250" s="503">
        <v>0</v>
      </c>
      <c r="AT250" s="503">
        <v>0</v>
      </c>
      <c r="AU250" s="502">
        <v>0</v>
      </c>
      <c r="AV250" s="502">
        <v>0</v>
      </c>
      <c r="AW250" s="502">
        <v>0</v>
      </c>
      <c r="AX250" s="502">
        <v>0</v>
      </c>
      <c r="AY250" s="502">
        <v>0</v>
      </c>
      <c r="AZ250" s="502">
        <v>0</v>
      </c>
      <c r="BA250" s="503">
        <f t="shared" si="9"/>
        <v>0</v>
      </c>
      <c r="BB250" s="503">
        <f t="shared" si="10"/>
        <v>0</v>
      </c>
      <c r="BC250" s="503">
        <f t="shared" si="11"/>
        <v>0</v>
      </c>
      <c r="BE250" s="475"/>
      <c r="BF250" s="475"/>
    </row>
    <row r="251" spans="2:58" s="512" customFormat="1" ht="15" x14ac:dyDescent="0.25">
      <c r="B251" s="515"/>
      <c r="C251" s="515"/>
      <c r="D251" s="515"/>
      <c r="E251" s="515"/>
      <c r="F251" s="515"/>
      <c r="G251" s="475"/>
      <c r="H251" s="37"/>
      <c r="I251" s="37"/>
      <c r="J251" s="51"/>
      <c r="K251" s="51"/>
      <c r="M251" s="477"/>
      <c r="N251" s="510" t="s">
        <v>7</v>
      </c>
      <c r="O251" s="483">
        <v>572</v>
      </c>
      <c r="P251" s="483" t="s">
        <v>762</v>
      </c>
      <c r="Q251" s="503">
        <v>0</v>
      </c>
      <c r="R251" s="503">
        <v>0</v>
      </c>
      <c r="S251" s="503">
        <v>0</v>
      </c>
      <c r="T251" s="503">
        <v>0</v>
      </c>
      <c r="U251" s="503">
        <v>0</v>
      </c>
      <c r="V251" s="503">
        <v>0</v>
      </c>
      <c r="W251" s="503">
        <v>0</v>
      </c>
      <c r="X251" s="503">
        <v>0</v>
      </c>
      <c r="Y251" s="503">
        <v>0</v>
      </c>
      <c r="Z251" s="502">
        <v>0</v>
      </c>
      <c r="AA251" s="502">
        <v>0</v>
      </c>
      <c r="AB251" s="502">
        <v>1</v>
      </c>
      <c r="AC251" s="503">
        <v>0</v>
      </c>
      <c r="AD251" s="503">
        <v>0</v>
      </c>
      <c r="AE251" s="503">
        <v>0</v>
      </c>
      <c r="AF251" s="503">
        <v>0</v>
      </c>
      <c r="AG251" s="503">
        <v>0</v>
      </c>
      <c r="AH251" s="503">
        <v>0</v>
      </c>
      <c r="AI251" s="503">
        <v>0</v>
      </c>
      <c r="AJ251" s="503">
        <v>0</v>
      </c>
      <c r="AK251" s="503">
        <v>0</v>
      </c>
      <c r="AL251" s="503">
        <v>0</v>
      </c>
      <c r="AM251" s="503">
        <v>0</v>
      </c>
      <c r="AN251" s="503">
        <v>0</v>
      </c>
      <c r="AO251" s="503">
        <v>0</v>
      </c>
      <c r="AP251" s="503">
        <v>0</v>
      </c>
      <c r="AQ251" s="503">
        <v>0</v>
      </c>
      <c r="AR251" s="503">
        <v>0</v>
      </c>
      <c r="AS251" s="503">
        <v>0</v>
      </c>
      <c r="AT251" s="503">
        <v>0</v>
      </c>
      <c r="AU251" s="502">
        <v>0</v>
      </c>
      <c r="AV251" s="502">
        <v>0</v>
      </c>
      <c r="AW251" s="502">
        <v>0</v>
      </c>
      <c r="AX251" s="502">
        <v>0</v>
      </c>
      <c r="AY251" s="502">
        <v>0</v>
      </c>
      <c r="AZ251" s="502">
        <v>1</v>
      </c>
      <c r="BA251" s="503">
        <f t="shared" si="9"/>
        <v>1</v>
      </c>
      <c r="BB251" s="503">
        <f t="shared" si="10"/>
        <v>0</v>
      </c>
      <c r="BC251" s="503">
        <f t="shared" si="11"/>
        <v>1</v>
      </c>
      <c r="BE251" s="475"/>
      <c r="BF251" s="475"/>
    </row>
    <row r="252" spans="2:58" s="512" customFormat="1" ht="15" x14ac:dyDescent="0.25">
      <c r="B252" s="515"/>
      <c r="C252" s="515"/>
      <c r="D252" s="515"/>
      <c r="E252" s="515"/>
      <c r="F252" s="515"/>
      <c r="G252" s="475"/>
      <c r="H252" s="37"/>
      <c r="I252" s="37"/>
      <c r="J252" s="51"/>
      <c r="K252" s="51"/>
      <c r="M252" s="477"/>
      <c r="N252" s="499" t="s">
        <v>34</v>
      </c>
      <c r="O252" s="481">
        <v>571</v>
      </c>
      <c r="P252" s="483" t="s">
        <v>781</v>
      </c>
      <c r="Q252" s="503">
        <v>0</v>
      </c>
      <c r="R252" s="503">
        <v>0</v>
      </c>
      <c r="S252" s="503">
        <v>0</v>
      </c>
      <c r="T252" s="503">
        <v>0</v>
      </c>
      <c r="U252" s="503">
        <v>0</v>
      </c>
      <c r="V252" s="503">
        <v>0</v>
      </c>
      <c r="W252" s="503">
        <v>0</v>
      </c>
      <c r="X252" s="503">
        <v>0</v>
      </c>
      <c r="Y252" s="503">
        <v>0</v>
      </c>
      <c r="Z252" s="503">
        <v>0</v>
      </c>
      <c r="AA252" s="503">
        <v>0</v>
      </c>
      <c r="AB252" s="502">
        <v>0</v>
      </c>
      <c r="AC252" s="502">
        <v>0</v>
      </c>
      <c r="AD252" s="502">
        <v>0</v>
      </c>
      <c r="AE252" s="502">
        <v>0</v>
      </c>
      <c r="AF252" s="502">
        <v>0</v>
      </c>
      <c r="AG252" s="502">
        <v>0</v>
      </c>
      <c r="AH252" s="502">
        <v>0</v>
      </c>
      <c r="AI252" s="502">
        <v>0</v>
      </c>
      <c r="AJ252" s="502">
        <v>0</v>
      </c>
      <c r="AK252" s="502">
        <v>0</v>
      </c>
      <c r="AL252" s="502">
        <v>0</v>
      </c>
      <c r="AM252" s="502">
        <v>0</v>
      </c>
      <c r="AN252" s="502">
        <v>0</v>
      </c>
      <c r="AO252" s="502">
        <v>0</v>
      </c>
      <c r="AP252" s="502">
        <v>0</v>
      </c>
      <c r="AQ252" s="502">
        <v>0</v>
      </c>
      <c r="AR252" s="502">
        <v>0</v>
      </c>
      <c r="AS252" s="502">
        <v>0</v>
      </c>
      <c r="AT252" s="502">
        <v>0</v>
      </c>
      <c r="AU252" s="502">
        <v>0</v>
      </c>
      <c r="AV252" s="502">
        <v>0</v>
      </c>
      <c r="AW252" s="502">
        <v>0</v>
      </c>
      <c r="AX252" s="502">
        <v>0</v>
      </c>
      <c r="AY252" s="502">
        <v>0</v>
      </c>
      <c r="AZ252" s="502">
        <v>0</v>
      </c>
      <c r="BA252" s="503">
        <f t="shared" si="9"/>
        <v>0</v>
      </c>
      <c r="BB252" s="503">
        <f t="shared" si="10"/>
        <v>0</v>
      </c>
      <c r="BC252" s="503">
        <f t="shared" si="11"/>
        <v>0</v>
      </c>
      <c r="BE252" s="475"/>
      <c r="BF252" s="475"/>
    </row>
    <row r="253" spans="2:58" s="512" customFormat="1" ht="15" x14ac:dyDescent="0.25">
      <c r="B253" s="515"/>
      <c r="C253" s="515"/>
      <c r="D253" s="515"/>
      <c r="E253" s="515"/>
      <c r="F253" s="515"/>
      <c r="G253" s="475"/>
      <c r="H253" s="37"/>
      <c r="I253" s="37"/>
      <c r="J253" s="51"/>
      <c r="K253" s="51"/>
      <c r="M253" s="477"/>
      <c r="N253" s="499" t="s">
        <v>39</v>
      </c>
      <c r="O253" s="481">
        <v>578</v>
      </c>
      <c r="P253" s="483" t="s">
        <v>782</v>
      </c>
      <c r="Q253" s="503">
        <v>0</v>
      </c>
      <c r="R253" s="503">
        <v>0</v>
      </c>
      <c r="S253" s="503">
        <v>0</v>
      </c>
      <c r="T253" s="503">
        <v>0</v>
      </c>
      <c r="U253" s="503">
        <v>0</v>
      </c>
      <c r="V253" s="503">
        <v>0</v>
      </c>
      <c r="W253" s="503">
        <v>0</v>
      </c>
      <c r="X253" s="503">
        <v>0</v>
      </c>
      <c r="Y253" s="503">
        <v>0</v>
      </c>
      <c r="Z253" s="503">
        <v>0</v>
      </c>
      <c r="AA253" s="503">
        <v>0</v>
      </c>
      <c r="AB253" s="502">
        <v>0</v>
      </c>
      <c r="AC253" s="502">
        <v>0</v>
      </c>
      <c r="AD253" s="502">
        <v>0</v>
      </c>
      <c r="AE253" s="502">
        <v>0</v>
      </c>
      <c r="AF253" s="502">
        <v>0</v>
      </c>
      <c r="AG253" s="502">
        <v>0</v>
      </c>
      <c r="AH253" s="502">
        <v>0</v>
      </c>
      <c r="AI253" s="502">
        <v>0</v>
      </c>
      <c r="AJ253" s="502">
        <v>0</v>
      </c>
      <c r="AK253" s="502">
        <v>0</v>
      </c>
      <c r="AL253" s="502">
        <v>0</v>
      </c>
      <c r="AM253" s="502">
        <v>0</v>
      </c>
      <c r="AN253" s="502">
        <v>0</v>
      </c>
      <c r="AO253" s="502">
        <v>0</v>
      </c>
      <c r="AP253" s="502">
        <v>0</v>
      </c>
      <c r="AQ253" s="502">
        <v>0</v>
      </c>
      <c r="AR253" s="502">
        <v>0</v>
      </c>
      <c r="AS253" s="502">
        <v>0</v>
      </c>
      <c r="AT253" s="502">
        <v>0</v>
      </c>
      <c r="AU253" s="502">
        <v>0</v>
      </c>
      <c r="AV253" s="502">
        <v>0</v>
      </c>
      <c r="AW253" s="502">
        <v>0</v>
      </c>
      <c r="AX253" s="502">
        <v>0</v>
      </c>
      <c r="AY253" s="502">
        <v>0</v>
      </c>
      <c r="AZ253" s="502">
        <v>0</v>
      </c>
      <c r="BA253" s="503">
        <f t="shared" si="9"/>
        <v>0</v>
      </c>
      <c r="BB253" s="503">
        <f t="shared" si="10"/>
        <v>0</v>
      </c>
      <c r="BC253" s="503">
        <f t="shared" si="11"/>
        <v>0</v>
      </c>
      <c r="BE253" s="475"/>
      <c r="BF253" s="475"/>
    </row>
    <row r="254" spans="2:58" s="512" customFormat="1" ht="15" x14ac:dyDescent="0.25">
      <c r="B254" s="515"/>
      <c r="C254" s="515"/>
      <c r="D254" s="515"/>
      <c r="E254" s="515"/>
      <c r="F254" s="515"/>
      <c r="G254" s="475"/>
      <c r="H254" s="37"/>
      <c r="I254" s="37"/>
      <c r="J254" s="51"/>
      <c r="K254" s="51"/>
      <c r="M254" s="477"/>
      <c r="N254" s="499" t="s">
        <v>193</v>
      </c>
      <c r="O254" s="481">
        <v>573</v>
      </c>
      <c r="P254" s="483" t="s">
        <v>784</v>
      </c>
      <c r="Q254" s="503">
        <v>0</v>
      </c>
      <c r="R254" s="503">
        <v>0</v>
      </c>
      <c r="S254" s="503">
        <v>0</v>
      </c>
      <c r="T254" s="503">
        <v>0</v>
      </c>
      <c r="U254" s="503">
        <v>0</v>
      </c>
      <c r="V254" s="503">
        <v>0</v>
      </c>
      <c r="W254" s="503">
        <v>0</v>
      </c>
      <c r="X254" s="503">
        <v>0</v>
      </c>
      <c r="Y254" s="503">
        <v>0</v>
      </c>
      <c r="Z254" s="503">
        <v>0</v>
      </c>
      <c r="AA254" s="503">
        <v>0</v>
      </c>
      <c r="AB254" s="502">
        <v>0</v>
      </c>
      <c r="AC254" s="502">
        <v>0</v>
      </c>
      <c r="AD254" s="502">
        <v>0</v>
      </c>
      <c r="AE254" s="502">
        <v>0</v>
      </c>
      <c r="AF254" s="502">
        <v>0</v>
      </c>
      <c r="AG254" s="502">
        <v>0</v>
      </c>
      <c r="AH254" s="502">
        <v>0</v>
      </c>
      <c r="AI254" s="502">
        <v>0</v>
      </c>
      <c r="AJ254" s="502">
        <v>0</v>
      </c>
      <c r="AK254" s="502">
        <v>0</v>
      </c>
      <c r="AL254" s="502">
        <v>0</v>
      </c>
      <c r="AM254" s="502">
        <v>0</v>
      </c>
      <c r="AN254" s="502">
        <v>0</v>
      </c>
      <c r="AO254" s="502">
        <v>0</v>
      </c>
      <c r="AP254" s="502">
        <v>0</v>
      </c>
      <c r="AQ254" s="502">
        <v>0</v>
      </c>
      <c r="AR254" s="502">
        <v>0</v>
      </c>
      <c r="AS254" s="502">
        <v>0</v>
      </c>
      <c r="AT254" s="502">
        <v>0</v>
      </c>
      <c r="AU254" s="502">
        <v>0</v>
      </c>
      <c r="AV254" s="502">
        <v>0</v>
      </c>
      <c r="AW254" s="502">
        <v>0</v>
      </c>
      <c r="AX254" s="502">
        <v>0</v>
      </c>
      <c r="AY254" s="502">
        <v>0</v>
      </c>
      <c r="AZ254" s="502">
        <v>0</v>
      </c>
      <c r="BA254" s="503">
        <f t="shared" si="9"/>
        <v>0</v>
      </c>
      <c r="BB254" s="503">
        <f t="shared" si="10"/>
        <v>0</v>
      </c>
      <c r="BC254" s="503">
        <f t="shared" si="11"/>
        <v>0</v>
      </c>
      <c r="BE254" s="475"/>
      <c r="BF254" s="475"/>
    </row>
    <row r="255" spans="2:58" s="512" customFormat="1" ht="15" x14ac:dyDescent="0.25">
      <c r="B255" s="515"/>
      <c r="C255" s="515"/>
      <c r="D255" s="515"/>
      <c r="E255" s="515"/>
      <c r="F255" s="515"/>
      <c r="G255" s="475"/>
      <c r="H255" s="37"/>
      <c r="I255" s="37"/>
      <c r="J255" s="51"/>
      <c r="K255" s="51"/>
      <c r="M255" s="477"/>
      <c r="N255" s="499" t="s">
        <v>39</v>
      </c>
      <c r="O255" s="481">
        <v>577</v>
      </c>
      <c r="P255" s="483" t="s">
        <v>785</v>
      </c>
      <c r="Q255" s="503">
        <v>0</v>
      </c>
      <c r="R255" s="503">
        <v>0</v>
      </c>
      <c r="S255" s="503">
        <v>0</v>
      </c>
      <c r="T255" s="503">
        <v>0</v>
      </c>
      <c r="U255" s="503">
        <v>0</v>
      </c>
      <c r="V255" s="503">
        <v>0</v>
      </c>
      <c r="W255" s="503">
        <v>0</v>
      </c>
      <c r="X255" s="503">
        <v>0</v>
      </c>
      <c r="Y255" s="503">
        <v>0</v>
      </c>
      <c r="Z255" s="503">
        <v>0</v>
      </c>
      <c r="AA255" s="503">
        <v>0</v>
      </c>
      <c r="AB255" s="502">
        <v>0</v>
      </c>
      <c r="AC255" s="502">
        <v>0</v>
      </c>
      <c r="AD255" s="502">
        <v>0</v>
      </c>
      <c r="AE255" s="502">
        <v>0</v>
      </c>
      <c r="AF255" s="502">
        <v>0</v>
      </c>
      <c r="AG255" s="502">
        <v>0</v>
      </c>
      <c r="AH255" s="502">
        <v>0</v>
      </c>
      <c r="AI255" s="502">
        <v>0</v>
      </c>
      <c r="AJ255" s="502">
        <v>0</v>
      </c>
      <c r="AK255" s="502">
        <v>0</v>
      </c>
      <c r="AL255" s="502">
        <v>0</v>
      </c>
      <c r="AM255" s="502">
        <v>0</v>
      </c>
      <c r="AN255" s="502">
        <v>0</v>
      </c>
      <c r="AO255" s="502">
        <v>0</v>
      </c>
      <c r="AP255" s="502">
        <v>0</v>
      </c>
      <c r="AQ255" s="502">
        <v>0</v>
      </c>
      <c r="AR255" s="502">
        <v>0</v>
      </c>
      <c r="AS255" s="502">
        <v>0</v>
      </c>
      <c r="AT255" s="502">
        <v>0</v>
      </c>
      <c r="AU255" s="502">
        <v>0</v>
      </c>
      <c r="AV255" s="502">
        <v>0</v>
      </c>
      <c r="AW255" s="502">
        <v>0</v>
      </c>
      <c r="AX255" s="502">
        <v>0</v>
      </c>
      <c r="AY255" s="502">
        <v>0</v>
      </c>
      <c r="AZ255" s="502">
        <v>0</v>
      </c>
      <c r="BA255" s="503">
        <f t="shared" si="9"/>
        <v>0</v>
      </c>
      <c r="BB255" s="503">
        <f t="shared" si="10"/>
        <v>0</v>
      </c>
      <c r="BC255" s="503">
        <f t="shared" si="11"/>
        <v>0</v>
      </c>
      <c r="BE255" s="475"/>
      <c r="BF255" s="475"/>
    </row>
    <row r="256" spans="2:58" s="512" customFormat="1" ht="15" x14ac:dyDescent="0.25">
      <c r="B256" s="515"/>
      <c r="C256" s="515"/>
      <c r="D256" s="515"/>
      <c r="E256" s="515"/>
      <c r="F256" s="515"/>
      <c r="G256" s="475"/>
      <c r="H256" s="37"/>
      <c r="I256" s="37"/>
      <c r="J256" s="51"/>
      <c r="K256" s="51"/>
      <c r="M256" s="477"/>
      <c r="N256" s="499" t="s">
        <v>193</v>
      </c>
      <c r="O256" s="481">
        <v>580</v>
      </c>
      <c r="P256" s="483" t="s">
        <v>786</v>
      </c>
      <c r="Q256" s="503">
        <v>0</v>
      </c>
      <c r="R256" s="503">
        <v>0</v>
      </c>
      <c r="S256" s="503">
        <v>0</v>
      </c>
      <c r="T256" s="503">
        <v>0</v>
      </c>
      <c r="U256" s="503">
        <v>0</v>
      </c>
      <c r="V256" s="503">
        <v>0</v>
      </c>
      <c r="W256" s="503">
        <v>0</v>
      </c>
      <c r="X256" s="503">
        <v>0</v>
      </c>
      <c r="Y256" s="503">
        <v>0</v>
      </c>
      <c r="Z256" s="503">
        <v>0</v>
      </c>
      <c r="AA256" s="503">
        <v>0</v>
      </c>
      <c r="AB256" s="502">
        <v>0</v>
      </c>
      <c r="AC256" s="502">
        <v>0</v>
      </c>
      <c r="AD256" s="502">
        <v>0</v>
      </c>
      <c r="AE256" s="502">
        <v>0</v>
      </c>
      <c r="AF256" s="502">
        <v>0</v>
      </c>
      <c r="AG256" s="502">
        <v>0</v>
      </c>
      <c r="AH256" s="502">
        <v>0</v>
      </c>
      <c r="AI256" s="502">
        <v>0</v>
      </c>
      <c r="AJ256" s="502">
        <v>0</v>
      </c>
      <c r="AK256" s="502">
        <v>0</v>
      </c>
      <c r="AL256" s="502">
        <v>0</v>
      </c>
      <c r="AM256" s="502">
        <v>0</v>
      </c>
      <c r="AN256" s="502">
        <v>0</v>
      </c>
      <c r="AO256" s="502">
        <v>0</v>
      </c>
      <c r="AP256" s="502">
        <v>0</v>
      </c>
      <c r="AQ256" s="502">
        <v>0</v>
      </c>
      <c r="AR256" s="502">
        <v>0</v>
      </c>
      <c r="AS256" s="502">
        <v>0</v>
      </c>
      <c r="AT256" s="502">
        <v>0</v>
      </c>
      <c r="AU256" s="502">
        <v>0</v>
      </c>
      <c r="AV256" s="502">
        <v>0</v>
      </c>
      <c r="AW256" s="502">
        <v>0</v>
      </c>
      <c r="AX256" s="502">
        <v>0</v>
      </c>
      <c r="AY256" s="502">
        <v>0</v>
      </c>
      <c r="AZ256" s="502">
        <v>0</v>
      </c>
      <c r="BA256" s="503">
        <f t="shared" si="9"/>
        <v>0</v>
      </c>
      <c r="BB256" s="503">
        <f t="shared" si="10"/>
        <v>0</v>
      </c>
      <c r="BC256" s="503">
        <f t="shared" si="11"/>
        <v>0</v>
      </c>
      <c r="BE256" s="475"/>
      <c r="BF256" s="475"/>
    </row>
    <row r="257" spans="2:58" s="512" customFormat="1" ht="15" x14ac:dyDescent="0.25">
      <c r="B257" s="515"/>
      <c r="C257" s="515"/>
      <c r="D257" s="515"/>
      <c r="E257" s="515"/>
      <c r="F257" s="515"/>
      <c r="G257" s="475"/>
      <c r="H257" s="37"/>
      <c r="I257" s="37"/>
      <c r="J257" s="51"/>
      <c r="K257" s="51"/>
      <c r="M257" s="477"/>
      <c r="N257" s="510"/>
      <c r="O257" s="483"/>
      <c r="P257" s="483"/>
      <c r="Q257" s="503">
        <v>0</v>
      </c>
      <c r="R257" s="503">
        <v>0</v>
      </c>
      <c r="S257" s="503">
        <v>0</v>
      </c>
      <c r="T257" s="503">
        <v>0</v>
      </c>
      <c r="U257" s="503">
        <v>0</v>
      </c>
      <c r="V257" s="503">
        <v>0</v>
      </c>
      <c r="W257" s="503">
        <v>0</v>
      </c>
      <c r="X257" s="503">
        <v>0</v>
      </c>
      <c r="Y257" s="503">
        <v>0</v>
      </c>
      <c r="Z257" s="503">
        <v>0</v>
      </c>
      <c r="AA257" s="503">
        <v>0</v>
      </c>
      <c r="AB257" s="502">
        <v>0</v>
      </c>
      <c r="AC257" s="503"/>
      <c r="AD257" s="503"/>
      <c r="AE257" s="503"/>
      <c r="AF257" s="503"/>
      <c r="AG257" s="503"/>
      <c r="AH257" s="503"/>
      <c r="AI257" s="503"/>
      <c r="AJ257" s="503"/>
      <c r="AK257" s="503"/>
      <c r="AL257" s="503"/>
      <c r="AM257" s="503"/>
      <c r="AN257" s="503"/>
      <c r="AO257" s="503"/>
      <c r="AP257" s="503"/>
      <c r="AQ257" s="503"/>
      <c r="AR257" s="503"/>
      <c r="AS257" s="503"/>
      <c r="AT257" s="503"/>
      <c r="AU257" s="503"/>
      <c r="AV257" s="503"/>
      <c r="AW257" s="502"/>
      <c r="AX257" s="502"/>
      <c r="AY257" s="502"/>
      <c r="AZ257" s="502"/>
      <c r="BA257" s="503">
        <f t="shared" ref="BA257" si="12">+SUM(Q257:AB257)</f>
        <v>0</v>
      </c>
      <c r="BB257" s="503">
        <f t="shared" ref="BB257" si="13">+AC257+AE257+AG257+AI257+AK257+AM257+AO257+AQ257+AS257+AU257+AW257+AY257</f>
        <v>0</v>
      </c>
      <c r="BC257" s="503">
        <f t="shared" ref="BC257" si="14">+AD257+AF257+AH257+AJ257+AL257+AN257+AP257+AR257+AT257+AV257+AX257+AZ257</f>
        <v>0</v>
      </c>
      <c r="BE257" s="475"/>
      <c r="BF257" s="475"/>
    </row>
    <row r="258" spans="2:58" s="512" customFormat="1" ht="15" x14ac:dyDescent="0.25">
      <c r="B258" s="515"/>
      <c r="C258" s="515"/>
      <c r="D258" s="515"/>
      <c r="E258" s="515"/>
      <c r="F258" s="515"/>
      <c r="G258" s="475"/>
      <c r="H258" s="37"/>
      <c r="I258" s="37"/>
      <c r="J258" s="51"/>
      <c r="K258" s="51"/>
      <c r="M258" s="477"/>
      <c r="N258" s="475"/>
      <c r="O258" s="475"/>
      <c r="P258" s="475"/>
      <c r="Q258" s="516">
        <f>+SUM(Q17:Q257)</f>
        <v>96</v>
      </c>
      <c r="R258" s="516">
        <f t="shared" ref="R258:BC258" si="15">+SUM(R17:R257)</f>
        <v>103</v>
      </c>
      <c r="S258" s="516">
        <f t="shared" si="15"/>
        <v>116</v>
      </c>
      <c r="T258" s="516">
        <f t="shared" si="15"/>
        <v>101</v>
      </c>
      <c r="U258" s="516">
        <f t="shared" si="15"/>
        <v>132</v>
      </c>
      <c r="V258" s="516">
        <f t="shared" si="15"/>
        <v>100</v>
      </c>
      <c r="W258" s="516">
        <f t="shared" si="15"/>
        <v>96</v>
      </c>
      <c r="X258" s="516">
        <f t="shared" si="15"/>
        <v>120</v>
      </c>
      <c r="Y258" s="516">
        <f t="shared" si="15"/>
        <v>131</v>
      </c>
      <c r="Z258" s="516">
        <f t="shared" si="15"/>
        <v>170</v>
      </c>
      <c r="AA258" s="516">
        <f t="shared" si="15"/>
        <v>102</v>
      </c>
      <c r="AB258" s="516">
        <f t="shared" si="15"/>
        <v>121</v>
      </c>
      <c r="AC258" s="516">
        <f t="shared" si="15"/>
        <v>41</v>
      </c>
      <c r="AD258" s="516">
        <f t="shared" si="15"/>
        <v>55</v>
      </c>
      <c r="AE258" s="516">
        <f t="shared" si="15"/>
        <v>45</v>
      </c>
      <c r="AF258" s="516">
        <f t="shared" si="15"/>
        <v>58</v>
      </c>
      <c r="AG258" s="516">
        <f t="shared" si="15"/>
        <v>59</v>
      </c>
      <c r="AH258" s="516">
        <f t="shared" si="15"/>
        <v>57</v>
      </c>
      <c r="AI258" s="516">
        <f t="shared" si="15"/>
        <v>47</v>
      </c>
      <c r="AJ258" s="516">
        <f t="shared" si="15"/>
        <v>54</v>
      </c>
      <c r="AK258" s="516">
        <f t="shared" si="15"/>
        <v>50</v>
      </c>
      <c r="AL258" s="516">
        <f t="shared" si="15"/>
        <v>82</v>
      </c>
      <c r="AM258" s="516">
        <f t="shared" si="15"/>
        <v>45</v>
      </c>
      <c r="AN258" s="516">
        <f t="shared" si="15"/>
        <v>55</v>
      </c>
      <c r="AO258" s="516">
        <f t="shared" si="15"/>
        <v>50</v>
      </c>
      <c r="AP258" s="516">
        <f t="shared" si="15"/>
        <v>46</v>
      </c>
      <c r="AQ258" s="516">
        <f t="shared" si="15"/>
        <v>64</v>
      </c>
      <c r="AR258" s="516">
        <f t="shared" si="15"/>
        <v>56</v>
      </c>
      <c r="AS258" s="516">
        <f t="shared" si="15"/>
        <v>45</v>
      </c>
      <c r="AT258" s="516">
        <f t="shared" si="15"/>
        <v>86</v>
      </c>
      <c r="AU258" s="516">
        <f t="shared" si="15"/>
        <v>82</v>
      </c>
      <c r="AV258" s="516">
        <f t="shared" si="15"/>
        <v>88</v>
      </c>
      <c r="AW258" s="516">
        <f t="shared" si="15"/>
        <v>37</v>
      </c>
      <c r="AX258" s="516">
        <f t="shared" si="15"/>
        <v>65</v>
      </c>
      <c r="AY258" s="516">
        <f t="shared" si="15"/>
        <v>68</v>
      </c>
      <c r="AZ258" s="516">
        <f t="shared" si="15"/>
        <v>53</v>
      </c>
      <c r="BA258" s="516">
        <f t="shared" si="15"/>
        <v>1388</v>
      </c>
      <c r="BB258" s="516">
        <f t="shared" si="15"/>
        <v>633</v>
      </c>
      <c r="BC258" s="516">
        <f t="shared" si="15"/>
        <v>755</v>
      </c>
      <c r="BE258" s="475"/>
      <c r="BF258" s="475"/>
    </row>
    <row r="259" spans="2:58" s="512" customFormat="1" ht="15" x14ac:dyDescent="0.25">
      <c r="B259" s="515"/>
      <c r="C259" s="515"/>
      <c r="D259" s="515"/>
      <c r="E259" s="515"/>
      <c r="F259" s="515"/>
      <c r="G259" s="475"/>
      <c r="H259" s="37"/>
      <c r="I259" s="37"/>
      <c r="J259" s="51"/>
      <c r="K259" s="51"/>
      <c r="M259" s="477"/>
      <c r="N259" s="475"/>
      <c r="O259" s="475"/>
      <c r="P259" s="475"/>
      <c r="Q259" s="475"/>
      <c r="R259" s="475"/>
      <c r="S259" s="475"/>
      <c r="T259" s="475"/>
      <c r="U259" s="475"/>
      <c r="V259" s="475"/>
      <c r="W259" s="475"/>
      <c r="X259" s="475"/>
      <c r="Y259" s="475"/>
      <c r="Z259" s="475"/>
      <c r="AA259" s="475"/>
      <c r="AB259" s="475"/>
      <c r="AC259" s="475"/>
      <c r="AD259" s="475"/>
      <c r="AE259" s="475"/>
      <c r="AF259" s="475"/>
      <c r="AG259" s="475"/>
      <c r="AH259" s="475"/>
      <c r="AI259" s="475"/>
      <c r="AJ259" s="475"/>
      <c r="AK259" s="475"/>
      <c r="AL259" s="475"/>
      <c r="AM259" s="475"/>
      <c r="AN259" s="475"/>
      <c r="AO259" s="475"/>
      <c r="AP259" s="475"/>
      <c r="AQ259" s="475"/>
      <c r="AR259" s="475"/>
      <c r="AS259" s="475"/>
      <c r="AT259" s="475"/>
      <c r="AU259" s="475"/>
      <c r="AV259" s="475"/>
      <c r="AW259" s="475"/>
      <c r="AX259" s="475"/>
      <c r="AY259" s="475"/>
      <c r="AZ259" s="475"/>
      <c r="BA259" s="475"/>
      <c r="BB259" s="475"/>
      <c r="BC259" s="475"/>
      <c r="BE259" s="475"/>
      <c r="BF259" s="475"/>
    </row>
    <row r="260" spans="2:58" s="512" customFormat="1" ht="15" x14ac:dyDescent="0.25">
      <c r="B260" s="515"/>
      <c r="C260" s="515"/>
      <c r="D260" s="515"/>
      <c r="E260" s="515"/>
      <c r="F260" s="515"/>
      <c r="G260" s="475"/>
      <c r="H260" s="37"/>
      <c r="I260" s="37"/>
      <c r="J260" s="51"/>
      <c r="K260" s="51"/>
      <c r="M260" s="477"/>
      <c r="O260" s="517"/>
      <c r="R260" s="475"/>
      <c r="S260" s="475"/>
      <c r="T260" s="475"/>
      <c r="U260" s="475"/>
      <c r="V260" s="475"/>
      <c r="W260" s="475"/>
      <c r="X260" s="475"/>
      <c r="Y260" s="475"/>
      <c r="Z260" s="475"/>
      <c r="AA260" s="475"/>
      <c r="AB260" s="475"/>
      <c r="AC260" s="475"/>
      <c r="AD260" s="475"/>
      <c r="AE260" s="475"/>
      <c r="AF260" s="475"/>
      <c r="AG260" s="475"/>
      <c r="AH260" s="475"/>
      <c r="AI260" s="475"/>
      <c r="AJ260" s="475"/>
      <c r="AK260" s="475"/>
      <c r="AL260" s="475"/>
      <c r="AM260" s="475"/>
      <c r="AN260" s="475"/>
      <c r="AO260" s="475"/>
      <c r="AP260" s="475"/>
      <c r="AQ260" s="475"/>
      <c r="AR260" s="475"/>
      <c r="AS260" s="475"/>
      <c r="AT260" s="475"/>
      <c r="AU260" s="475"/>
      <c r="AV260" s="475"/>
      <c r="AW260" s="475"/>
      <c r="AX260" s="475"/>
      <c r="AY260" s="475"/>
      <c r="AZ260" s="475"/>
      <c r="BA260" s="475"/>
      <c r="BB260" s="475"/>
      <c r="BC260" s="475"/>
      <c r="BE260" s="475"/>
      <c r="BF260" s="475"/>
    </row>
    <row r="261" spans="2:58" s="512" customFormat="1" ht="15" x14ac:dyDescent="0.25">
      <c r="B261" s="515"/>
      <c r="C261" s="515"/>
      <c r="D261" s="515"/>
      <c r="E261" s="515"/>
      <c r="F261" s="515"/>
      <c r="G261" s="475"/>
      <c r="H261" s="37"/>
      <c r="I261" s="37"/>
      <c r="J261" s="51"/>
      <c r="K261" s="51"/>
      <c r="M261" s="477"/>
      <c r="O261" s="517"/>
      <c r="R261" s="475"/>
      <c r="S261" s="475"/>
      <c r="T261" s="475"/>
      <c r="U261" s="475"/>
      <c r="V261" s="475"/>
      <c r="W261" s="475"/>
      <c r="X261" s="475"/>
      <c r="Y261" s="475"/>
      <c r="Z261" s="475"/>
      <c r="AA261" s="475"/>
      <c r="AB261" s="475"/>
      <c r="AC261" s="475"/>
      <c r="AD261" s="475"/>
      <c r="AE261" s="475"/>
      <c r="AF261" s="475"/>
      <c r="AG261" s="475"/>
      <c r="AH261" s="475"/>
      <c r="AI261" s="475"/>
      <c r="AJ261" s="475"/>
      <c r="AK261" s="475"/>
      <c r="AL261" s="475"/>
      <c r="AM261" s="475"/>
      <c r="AN261" s="475"/>
      <c r="AO261" s="475"/>
      <c r="AP261" s="475"/>
      <c r="AQ261" s="475"/>
      <c r="AR261" s="475"/>
      <c r="AS261" s="475"/>
      <c r="AT261" s="475"/>
      <c r="AU261" s="475"/>
      <c r="AV261" s="475"/>
      <c r="AW261" s="475"/>
      <c r="AX261" s="475"/>
      <c r="AY261" s="475"/>
      <c r="AZ261" s="475"/>
      <c r="BA261" s="475"/>
      <c r="BB261" s="475"/>
      <c r="BC261" s="475"/>
      <c r="BE261" s="475"/>
      <c r="BF261" s="475"/>
    </row>
    <row r="262" spans="2:58" s="512" customFormat="1" ht="15" x14ac:dyDescent="0.25">
      <c r="B262" s="515"/>
      <c r="C262" s="515"/>
      <c r="D262" s="515"/>
      <c r="E262" s="515"/>
      <c r="F262" s="515"/>
      <c r="G262" s="475"/>
      <c r="H262" s="37"/>
      <c r="I262" s="37"/>
      <c r="J262" s="51"/>
      <c r="K262" s="51"/>
      <c r="M262" s="477"/>
      <c r="O262" s="517"/>
      <c r="R262" s="475"/>
      <c r="S262" s="475"/>
      <c r="T262" s="475"/>
      <c r="U262" s="475"/>
      <c r="V262" s="475"/>
      <c r="W262" s="475"/>
      <c r="X262" s="475"/>
      <c r="Y262" s="475"/>
      <c r="Z262" s="475"/>
      <c r="AA262" s="475"/>
      <c r="AB262" s="475"/>
      <c r="AC262" s="475"/>
      <c r="AD262" s="475"/>
      <c r="AE262" s="475"/>
      <c r="AF262" s="475"/>
      <c r="AG262" s="475"/>
      <c r="AH262" s="475"/>
      <c r="AI262" s="475"/>
      <c r="AJ262" s="475"/>
      <c r="AK262" s="475"/>
      <c r="AL262" s="475"/>
      <c r="AM262" s="475"/>
      <c r="AN262" s="475"/>
      <c r="AO262" s="475"/>
      <c r="AP262" s="475"/>
      <c r="AQ262" s="475"/>
      <c r="AR262" s="475"/>
      <c r="AS262" s="475"/>
      <c r="AT262" s="475"/>
      <c r="AU262" s="475"/>
      <c r="AV262" s="475"/>
      <c r="AW262" s="475"/>
      <c r="AX262" s="475"/>
      <c r="AY262" s="475"/>
      <c r="AZ262" s="475"/>
      <c r="BA262" s="475"/>
      <c r="BB262" s="475"/>
      <c r="BC262" s="475"/>
      <c r="BE262" s="475"/>
      <c r="BF262" s="475"/>
    </row>
    <row r="263" spans="2:58" s="512" customFormat="1" ht="15" x14ac:dyDescent="0.25">
      <c r="B263" s="515"/>
      <c r="C263" s="515"/>
      <c r="D263" s="515"/>
      <c r="E263" s="515"/>
      <c r="F263" s="515"/>
      <c r="G263" s="475"/>
      <c r="H263" s="37"/>
      <c r="I263" s="37"/>
      <c r="J263" s="51"/>
      <c r="K263" s="51"/>
      <c r="M263" s="477"/>
      <c r="N263" s="475"/>
      <c r="O263" s="475"/>
      <c r="P263" s="475"/>
      <c r="Q263" s="475"/>
      <c r="R263" s="475"/>
      <c r="S263" s="475"/>
      <c r="T263" s="475"/>
      <c r="U263" s="475"/>
      <c r="V263" s="475"/>
      <c r="W263" s="475"/>
      <c r="X263" s="475"/>
      <c r="Y263" s="475"/>
      <c r="Z263" s="475"/>
      <c r="AA263" s="475"/>
      <c r="AB263" s="475"/>
      <c r="AC263" s="475"/>
      <c r="AD263" s="475"/>
      <c r="AE263" s="475"/>
      <c r="AF263" s="475"/>
      <c r="AG263" s="475"/>
      <c r="AH263" s="475"/>
      <c r="AI263" s="475"/>
      <c r="AJ263" s="475"/>
      <c r="AK263" s="475"/>
      <c r="AL263" s="475"/>
      <c r="AM263" s="475"/>
      <c r="AN263" s="475"/>
      <c r="AO263" s="475"/>
      <c r="AP263" s="475"/>
      <c r="AQ263" s="475"/>
      <c r="AR263" s="475"/>
      <c r="AS263" s="475"/>
      <c r="AT263" s="475"/>
      <c r="AU263" s="475"/>
      <c r="AV263" s="475"/>
      <c r="AW263" s="475"/>
      <c r="AX263" s="475"/>
      <c r="AY263" s="475"/>
      <c r="AZ263" s="475"/>
      <c r="BA263" s="475"/>
      <c r="BB263" s="475"/>
      <c r="BC263" s="475"/>
      <c r="BE263" s="475"/>
      <c r="BF263" s="475"/>
    </row>
    <row r="264" spans="2:58" s="512" customFormat="1" ht="15" x14ac:dyDescent="0.25">
      <c r="B264" s="515"/>
      <c r="C264" s="515"/>
      <c r="D264" s="515"/>
      <c r="E264" s="515"/>
      <c r="F264" s="515"/>
      <c r="G264" s="475"/>
      <c r="H264" s="37"/>
      <c r="I264" s="37"/>
      <c r="J264" s="51"/>
      <c r="K264" s="51"/>
      <c r="M264" s="477"/>
      <c r="Q264" s="475"/>
      <c r="R264" s="475"/>
      <c r="S264" s="475"/>
      <c r="T264" s="475"/>
      <c r="U264" s="475"/>
      <c r="V264" s="475"/>
      <c r="W264" s="475"/>
      <c r="X264" s="475"/>
      <c r="Y264" s="475"/>
      <c r="Z264" s="475"/>
      <c r="AA264" s="475"/>
      <c r="AB264" s="475"/>
      <c r="AC264" s="475"/>
      <c r="AD264" s="475"/>
      <c r="AE264" s="475"/>
      <c r="AF264" s="475"/>
      <c r="AG264" s="475"/>
      <c r="AH264" s="475"/>
      <c r="AI264" s="475"/>
      <c r="AJ264" s="475"/>
      <c r="AK264" s="475"/>
      <c r="AL264" s="475"/>
      <c r="AM264" s="475"/>
      <c r="AN264" s="475"/>
      <c r="AO264" s="475"/>
      <c r="AP264" s="475"/>
      <c r="AQ264" s="475"/>
      <c r="AR264" s="475"/>
      <c r="AS264" s="475"/>
      <c r="AT264" s="475"/>
      <c r="AU264" s="475"/>
      <c r="AV264" s="475"/>
      <c r="AW264" s="475"/>
      <c r="AX264" s="475"/>
      <c r="AY264" s="475"/>
      <c r="AZ264" s="475"/>
      <c r="BA264" s="475"/>
      <c r="BB264" s="475"/>
      <c r="BC264" s="475"/>
      <c r="BE264" s="475"/>
      <c r="BF264" s="475"/>
    </row>
    <row r="265" spans="2:58" s="512" customFormat="1" ht="15" x14ac:dyDescent="0.25">
      <c r="B265" s="515"/>
      <c r="C265" s="515"/>
      <c r="D265" s="515"/>
      <c r="E265" s="515"/>
      <c r="F265" s="515"/>
      <c r="G265" s="475"/>
      <c r="H265" s="37"/>
      <c r="I265" s="37"/>
      <c r="J265" s="51"/>
      <c r="K265" s="51"/>
      <c r="M265" s="477"/>
      <c r="Q265" s="475"/>
      <c r="R265" s="475"/>
      <c r="S265" s="475"/>
      <c r="T265" s="475"/>
      <c r="U265" s="475"/>
      <c r="V265" s="475"/>
      <c r="W265" s="475"/>
      <c r="X265" s="475"/>
      <c r="Y265" s="475"/>
      <c r="Z265" s="475"/>
      <c r="AA265" s="475"/>
      <c r="AB265" s="475"/>
      <c r="AC265" s="475"/>
      <c r="AD265" s="475"/>
      <c r="AE265" s="475"/>
      <c r="AF265" s="475"/>
      <c r="AG265" s="475"/>
      <c r="AH265" s="475"/>
      <c r="AI265" s="475"/>
      <c r="AJ265" s="475"/>
      <c r="AK265" s="475"/>
      <c r="AL265" s="475"/>
      <c r="AM265" s="475"/>
      <c r="AN265" s="475"/>
      <c r="AO265" s="475"/>
      <c r="AP265" s="475"/>
      <c r="AQ265" s="475"/>
      <c r="AR265" s="475"/>
      <c r="AS265" s="475"/>
      <c r="AT265" s="475"/>
      <c r="AU265" s="475"/>
      <c r="AV265" s="475"/>
      <c r="AW265" s="475"/>
      <c r="AX265" s="475"/>
      <c r="AY265" s="475"/>
      <c r="AZ265" s="475"/>
      <c r="BA265" s="475"/>
      <c r="BB265" s="475"/>
      <c r="BC265" s="475"/>
      <c r="BE265" s="475"/>
      <c r="BF265" s="475"/>
    </row>
    <row r="266" spans="2:58" s="512" customFormat="1" ht="15" x14ac:dyDescent="0.25">
      <c r="B266" s="515"/>
      <c r="C266" s="515"/>
      <c r="D266" s="515"/>
      <c r="E266" s="515"/>
      <c r="F266" s="515"/>
      <c r="G266" s="475"/>
      <c r="H266" s="37"/>
      <c r="I266" s="37"/>
      <c r="J266" s="51"/>
      <c r="K266" s="51"/>
      <c r="M266" s="477"/>
      <c r="Q266" s="475"/>
      <c r="R266" s="475"/>
      <c r="S266" s="475"/>
      <c r="T266" s="475"/>
      <c r="U266" s="475"/>
      <c r="V266" s="475"/>
      <c r="W266" s="475"/>
      <c r="X266" s="475"/>
      <c r="Y266" s="475"/>
      <c r="Z266" s="475"/>
      <c r="AA266" s="475"/>
      <c r="AB266" s="475"/>
      <c r="AC266" s="475"/>
      <c r="AD266" s="475"/>
      <c r="AE266" s="475"/>
      <c r="AF266" s="475"/>
      <c r="AG266" s="475"/>
      <c r="AH266" s="475"/>
      <c r="AI266" s="475"/>
      <c r="AJ266" s="475"/>
      <c r="AK266" s="475"/>
      <c r="AL266" s="475"/>
      <c r="AM266" s="475"/>
      <c r="AN266" s="475"/>
      <c r="AO266" s="475"/>
      <c r="AP266" s="475"/>
      <c r="AQ266" s="475"/>
      <c r="AR266" s="475"/>
      <c r="AS266" s="475"/>
      <c r="AT266" s="475"/>
      <c r="AU266" s="475"/>
      <c r="AV266" s="475"/>
      <c r="AW266" s="475"/>
      <c r="AX266" s="475"/>
      <c r="AY266" s="475"/>
      <c r="AZ266" s="475"/>
      <c r="BA266" s="475"/>
      <c r="BB266" s="475"/>
      <c r="BC266" s="475"/>
      <c r="BE266" s="475"/>
      <c r="BF266" s="475"/>
    </row>
    <row r="267" spans="2:58" s="512" customFormat="1" ht="15" x14ac:dyDescent="0.25">
      <c r="B267" s="515"/>
      <c r="C267" s="515"/>
      <c r="D267" s="515"/>
      <c r="E267" s="515"/>
      <c r="F267" s="515"/>
      <c r="G267" s="475"/>
      <c r="H267" s="37"/>
      <c r="I267" s="37"/>
      <c r="J267" s="51"/>
      <c r="K267" s="51"/>
      <c r="M267" s="477"/>
      <c r="N267" s="475"/>
      <c r="O267" s="475"/>
      <c r="P267" s="475"/>
      <c r="Q267" s="475"/>
      <c r="R267" s="475"/>
      <c r="S267" s="475"/>
      <c r="T267" s="475"/>
      <c r="U267" s="475"/>
      <c r="V267" s="475"/>
      <c r="W267" s="475"/>
      <c r="X267" s="475"/>
      <c r="Y267" s="475"/>
      <c r="Z267" s="475"/>
      <c r="AA267" s="475"/>
      <c r="AB267" s="475"/>
      <c r="AC267" s="475"/>
      <c r="AD267" s="475"/>
      <c r="AE267" s="475"/>
      <c r="AF267" s="475"/>
      <c r="AG267" s="475"/>
      <c r="AH267" s="475"/>
      <c r="AI267" s="475"/>
      <c r="AJ267" s="475"/>
      <c r="AK267" s="475"/>
      <c r="AL267" s="475"/>
      <c r="AM267" s="475"/>
      <c r="AN267" s="475"/>
      <c r="AO267" s="475"/>
      <c r="AP267" s="475"/>
      <c r="AQ267" s="475"/>
      <c r="AR267" s="475"/>
      <c r="AS267" s="475"/>
      <c r="AT267" s="475"/>
      <c r="AU267" s="475"/>
      <c r="AV267" s="475"/>
      <c r="AW267" s="475"/>
      <c r="AX267" s="475"/>
      <c r="AY267" s="475"/>
      <c r="AZ267" s="475"/>
      <c r="BA267" s="475"/>
      <c r="BB267" s="475"/>
      <c r="BC267" s="475"/>
      <c r="BE267" s="475"/>
      <c r="BF267" s="475"/>
    </row>
    <row r="268" spans="2:58" s="512" customFormat="1" ht="15" x14ac:dyDescent="0.25">
      <c r="B268" s="515"/>
      <c r="C268" s="515"/>
      <c r="D268" s="515"/>
      <c r="E268" s="515"/>
      <c r="F268" s="515"/>
      <c r="G268" s="475"/>
      <c r="H268" s="37"/>
      <c r="I268" s="37"/>
      <c r="J268" s="51"/>
      <c r="K268" s="51"/>
      <c r="M268" s="477"/>
      <c r="N268" s="475"/>
      <c r="O268" s="475"/>
      <c r="P268" s="475"/>
      <c r="Q268" s="475"/>
      <c r="R268" s="475"/>
      <c r="S268" s="475"/>
      <c r="T268" s="475"/>
      <c r="U268" s="475"/>
      <c r="V268" s="475"/>
      <c r="W268" s="475"/>
      <c r="X268" s="475"/>
      <c r="Y268" s="475"/>
      <c r="Z268" s="475"/>
      <c r="AA268" s="475"/>
      <c r="AB268" s="475"/>
      <c r="AC268" s="475"/>
      <c r="AD268" s="475"/>
      <c r="AE268" s="475"/>
      <c r="AF268" s="475"/>
      <c r="AG268" s="475"/>
      <c r="AH268" s="475"/>
      <c r="AI268" s="475"/>
      <c r="AJ268" s="475"/>
      <c r="AK268" s="475"/>
      <c r="AL268" s="475"/>
      <c r="AM268" s="475"/>
      <c r="AN268" s="475"/>
      <c r="AO268" s="475"/>
      <c r="AP268" s="475"/>
      <c r="AQ268" s="475"/>
      <c r="AR268" s="475"/>
      <c r="AS268" s="475"/>
      <c r="AT268" s="475"/>
      <c r="AU268" s="475"/>
      <c r="AV268" s="475"/>
      <c r="AW268" s="475"/>
      <c r="AX268" s="475"/>
      <c r="AY268" s="475"/>
      <c r="AZ268" s="475"/>
      <c r="BA268" s="475"/>
      <c r="BB268" s="475"/>
      <c r="BC268" s="475"/>
      <c r="BE268" s="475"/>
      <c r="BF268" s="475"/>
    </row>
    <row r="269" spans="2:58" s="512" customFormat="1" ht="15" x14ac:dyDescent="0.25">
      <c r="B269" s="515"/>
      <c r="C269" s="515"/>
      <c r="D269" s="515"/>
      <c r="E269" s="515"/>
      <c r="F269" s="515"/>
      <c r="G269" s="475"/>
      <c r="H269" s="37"/>
      <c r="I269" s="37"/>
      <c r="J269" s="51"/>
      <c r="K269" s="51"/>
      <c r="M269" s="477"/>
      <c r="N269" s="475"/>
      <c r="O269" s="475"/>
      <c r="P269" s="475"/>
      <c r="Q269" s="475"/>
      <c r="R269" s="475"/>
      <c r="S269" s="475"/>
      <c r="T269" s="475"/>
      <c r="U269" s="475"/>
      <c r="V269" s="475"/>
      <c r="W269" s="475"/>
      <c r="X269" s="475"/>
      <c r="Y269" s="475"/>
      <c r="Z269" s="475"/>
      <c r="AA269" s="475"/>
      <c r="AB269" s="475"/>
      <c r="AC269" s="475"/>
      <c r="AD269" s="475"/>
      <c r="AE269" s="475"/>
      <c r="AF269" s="475"/>
      <c r="AG269" s="475"/>
      <c r="AH269" s="475"/>
      <c r="AI269" s="475"/>
      <c r="AJ269" s="475"/>
      <c r="AK269" s="475"/>
      <c r="AL269" s="475"/>
      <c r="AM269" s="475"/>
      <c r="AN269" s="475"/>
      <c r="AO269" s="475"/>
      <c r="AP269" s="475"/>
      <c r="AQ269" s="475"/>
      <c r="AR269" s="475"/>
      <c r="AS269" s="475"/>
      <c r="AT269" s="475"/>
      <c r="AU269" s="475"/>
      <c r="AV269" s="475"/>
      <c r="AW269" s="475"/>
      <c r="AX269" s="475"/>
      <c r="AY269" s="475"/>
      <c r="AZ269" s="475"/>
      <c r="BA269" s="475"/>
      <c r="BB269" s="475"/>
      <c r="BC269" s="475"/>
      <c r="BE269" s="475"/>
      <c r="BF269" s="475"/>
    </row>
    <row r="270" spans="2:58" s="512" customFormat="1" ht="15" x14ac:dyDescent="0.25">
      <c r="B270" s="518"/>
      <c r="C270" s="518"/>
      <c r="D270" s="518"/>
      <c r="E270" s="518"/>
      <c r="F270" s="518"/>
      <c r="G270" s="475"/>
      <c r="H270" s="37"/>
      <c r="I270" s="37"/>
      <c r="J270" s="51"/>
      <c r="K270" s="51"/>
      <c r="M270" s="477"/>
      <c r="N270" s="475"/>
      <c r="O270" s="475"/>
      <c r="P270" s="475"/>
      <c r="Q270" s="475"/>
      <c r="R270" s="475"/>
      <c r="S270" s="475"/>
      <c r="T270" s="475"/>
      <c r="U270" s="475"/>
      <c r="V270" s="475"/>
      <c r="W270" s="475"/>
      <c r="X270" s="475"/>
      <c r="Y270" s="475"/>
      <c r="Z270" s="475"/>
      <c r="AA270" s="475"/>
      <c r="AB270" s="475"/>
      <c r="AC270" s="475"/>
      <c r="AD270" s="475"/>
      <c r="AE270" s="475"/>
      <c r="AF270" s="475"/>
      <c r="AG270" s="475"/>
      <c r="AH270" s="475"/>
      <c r="AI270" s="475"/>
      <c r="AJ270" s="475"/>
      <c r="AK270" s="475"/>
      <c r="AL270" s="475"/>
      <c r="AM270" s="475"/>
      <c r="AN270" s="475"/>
      <c r="AO270" s="475"/>
      <c r="AP270" s="475"/>
      <c r="AQ270" s="475"/>
      <c r="AR270" s="475"/>
      <c r="AS270" s="475"/>
      <c r="AT270" s="475"/>
      <c r="AU270" s="475"/>
      <c r="AV270" s="475"/>
      <c r="AW270" s="475"/>
      <c r="AX270" s="475"/>
      <c r="AY270" s="475"/>
      <c r="AZ270" s="475"/>
      <c r="BA270" s="475"/>
      <c r="BB270" s="475"/>
      <c r="BC270" s="475"/>
      <c r="BE270" s="475"/>
      <c r="BF270" s="475"/>
    </row>
    <row r="271" spans="2:58" s="512" customFormat="1" ht="15" x14ac:dyDescent="0.25">
      <c r="B271" s="518"/>
      <c r="C271" s="518"/>
      <c r="D271" s="518"/>
      <c r="E271" s="518"/>
      <c r="F271" s="518"/>
      <c r="G271" s="475"/>
      <c r="H271" s="37"/>
      <c r="I271" s="37"/>
      <c r="J271" s="51"/>
      <c r="K271" s="51"/>
      <c r="M271" s="477"/>
      <c r="N271" s="475"/>
      <c r="O271" s="475"/>
      <c r="P271" s="475"/>
      <c r="Q271" s="475"/>
      <c r="R271" s="475"/>
      <c r="S271" s="475"/>
      <c r="T271" s="475"/>
      <c r="U271" s="475"/>
      <c r="V271" s="475"/>
      <c r="W271" s="475"/>
      <c r="X271" s="475"/>
      <c r="Y271" s="475"/>
      <c r="Z271" s="475"/>
      <c r="AA271" s="475"/>
      <c r="AB271" s="475"/>
      <c r="AC271" s="475"/>
      <c r="AD271" s="475"/>
      <c r="AE271" s="475"/>
      <c r="AF271" s="475"/>
      <c r="AG271" s="475"/>
      <c r="AH271" s="475"/>
      <c r="AI271" s="475"/>
      <c r="AJ271" s="475"/>
      <c r="AK271" s="475"/>
      <c r="AL271" s="475"/>
      <c r="AM271" s="475"/>
      <c r="AN271" s="475"/>
      <c r="AO271" s="475"/>
      <c r="AP271" s="475"/>
      <c r="AQ271" s="475"/>
      <c r="AR271" s="475"/>
      <c r="AS271" s="475"/>
      <c r="AT271" s="475"/>
      <c r="AU271" s="475"/>
      <c r="AV271" s="475"/>
      <c r="AW271" s="475"/>
      <c r="AX271" s="475"/>
      <c r="AY271" s="475"/>
      <c r="AZ271" s="475"/>
      <c r="BA271" s="475"/>
      <c r="BB271" s="475"/>
      <c r="BC271" s="475"/>
      <c r="BE271" s="475"/>
      <c r="BF271" s="475"/>
    </row>
    <row r="272" spans="2:58" s="512" customFormat="1" ht="15" x14ac:dyDescent="0.25">
      <c r="B272" s="518"/>
      <c r="C272" s="518"/>
      <c r="D272" s="518"/>
      <c r="E272" s="518"/>
      <c r="F272" s="518"/>
      <c r="G272" s="475"/>
      <c r="H272" s="37"/>
      <c r="I272" s="37"/>
      <c r="J272" s="51"/>
      <c r="K272" s="51"/>
      <c r="M272" s="477"/>
      <c r="N272" s="475"/>
      <c r="O272" s="475"/>
      <c r="P272" s="475"/>
      <c r="Q272" s="475"/>
      <c r="R272" s="475"/>
      <c r="S272" s="475"/>
      <c r="T272" s="475"/>
      <c r="U272" s="475"/>
      <c r="V272" s="475"/>
      <c r="W272" s="475"/>
      <c r="X272" s="475"/>
      <c r="Y272" s="475"/>
      <c r="Z272" s="475"/>
      <c r="AA272" s="475"/>
      <c r="AB272" s="475"/>
      <c r="AC272" s="475"/>
      <c r="AD272" s="475"/>
      <c r="AE272" s="475"/>
      <c r="AF272" s="475"/>
      <c r="AG272" s="475"/>
      <c r="AH272" s="475"/>
      <c r="AI272" s="475"/>
      <c r="AJ272" s="475"/>
      <c r="AK272" s="475"/>
      <c r="AL272" s="475"/>
      <c r="AM272" s="475"/>
      <c r="AN272" s="475"/>
      <c r="AO272" s="475"/>
      <c r="AP272" s="475"/>
      <c r="AQ272" s="475"/>
      <c r="AR272" s="475"/>
      <c r="AS272" s="475"/>
      <c r="AT272" s="475"/>
      <c r="AU272" s="475"/>
      <c r="AV272" s="475"/>
      <c r="AW272" s="475"/>
      <c r="AX272" s="475"/>
      <c r="AY272" s="475"/>
      <c r="AZ272" s="475"/>
      <c r="BA272" s="475"/>
      <c r="BB272" s="475"/>
      <c r="BC272" s="475"/>
      <c r="BE272" s="475"/>
      <c r="BF272" s="475"/>
    </row>
    <row r="273" spans="2:58" s="512" customFormat="1" ht="15" x14ac:dyDescent="0.25">
      <c r="B273" s="518"/>
      <c r="C273" s="518"/>
      <c r="D273" s="518"/>
      <c r="E273" s="518"/>
      <c r="F273" s="518"/>
      <c r="G273" s="475"/>
      <c r="H273" s="37"/>
      <c r="I273" s="37"/>
      <c r="J273" s="51"/>
      <c r="K273" s="51"/>
      <c r="M273" s="477"/>
      <c r="N273" s="475"/>
      <c r="O273" s="475"/>
      <c r="P273" s="475"/>
      <c r="Q273" s="475"/>
      <c r="R273" s="475"/>
      <c r="S273" s="475"/>
      <c r="T273" s="475"/>
      <c r="U273" s="475"/>
      <c r="V273" s="475"/>
      <c r="W273" s="475"/>
      <c r="X273" s="475"/>
      <c r="Y273" s="475"/>
      <c r="Z273" s="475"/>
      <c r="AA273" s="475"/>
      <c r="AB273" s="475"/>
      <c r="AC273" s="475"/>
      <c r="AD273" s="475"/>
      <c r="AE273" s="475"/>
      <c r="AF273" s="475"/>
      <c r="AG273" s="475"/>
      <c r="AH273" s="475"/>
      <c r="AI273" s="475"/>
      <c r="AJ273" s="475"/>
      <c r="AK273" s="475"/>
      <c r="AL273" s="475"/>
      <c r="AM273" s="475"/>
      <c r="AN273" s="475"/>
      <c r="AO273" s="475"/>
      <c r="AP273" s="475"/>
      <c r="AQ273" s="475"/>
      <c r="AR273" s="475"/>
      <c r="AS273" s="475"/>
      <c r="AT273" s="475"/>
      <c r="AU273" s="475"/>
      <c r="AV273" s="475"/>
      <c r="AW273" s="475"/>
      <c r="AX273" s="475"/>
      <c r="AY273" s="475"/>
      <c r="AZ273" s="475"/>
      <c r="BA273" s="475"/>
      <c r="BB273" s="475"/>
      <c r="BC273" s="475"/>
      <c r="BE273" s="475"/>
      <c r="BF273" s="475"/>
    </row>
    <row r="274" spans="2:58" s="512" customFormat="1" ht="15" x14ac:dyDescent="0.25">
      <c r="B274" s="518"/>
      <c r="C274" s="518"/>
      <c r="D274" s="518"/>
      <c r="E274" s="518"/>
      <c r="F274" s="518"/>
      <c r="G274" s="475"/>
      <c r="H274" s="37"/>
      <c r="I274" s="37"/>
      <c r="J274" s="51"/>
      <c r="K274" s="51"/>
      <c r="M274" s="477"/>
      <c r="N274" s="475"/>
      <c r="O274" s="475"/>
      <c r="P274" s="475"/>
      <c r="Q274" s="475"/>
      <c r="R274" s="475"/>
      <c r="S274" s="475"/>
      <c r="T274" s="475"/>
      <c r="U274" s="475"/>
      <c r="V274" s="475"/>
      <c r="W274" s="475"/>
      <c r="X274" s="475"/>
      <c r="Y274" s="475"/>
      <c r="Z274" s="475"/>
      <c r="AA274" s="475"/>
      <c r="AB274" s="475"/>
      <c r="AC274" s="475"/>
      <c r="AD274" s="475"/>
      <c r="AE274" s="475"/>
      <c r="AF274" s="475"/>
      <c r="AG274" s="475"/>
      <c r="AH274" s="475"/>
      <c r="AI274" s="475"/>
      <c r="AJ274" s="475"/>
      <c r="AK274" s="475"/>
      <c r="AL274" s="475"/>
      <c r="AM274" s="475"/>
      <c r="AN274" s="475"/>
      <c r="AO274" s="475"/>
      <c r="AP274" s="475"/>
      <c r="AQ274" s="475"/>
      <c r="AR274" s="475"/>
      <c r="AS274" s="475"/>
      <c r="AT274" s="475"/>
      <c r="AU274" s="475"/>
      <c r="AV274" s="475"/>
      <c r="AW274" s="475"/>
      <c r="AX274" s="475"/>
      <c r="AY274" s="475"/>
      <c r="AZ274" s="475"/>
      <c r="BA274" s="475"/>
      <c r="BB274" s="475"/>
      <c r="BC274" s="475"/>
      <c r="BE274" s="475"/>
      <c r="BF274" s="475"/>
    </row>
    <row r="275" spans="2:58" s="512" customFormat="1" ht="15" x14ac:dyDescent="0.25">
      <c r="B275" s="518"/>
      <c r="C275" s="518"/>
      <c r="D275" s="518"/>
      <c r="E275" s="518"/>
      <c r="F275" s="518"/>
      <c r="G275" s="475"/>
      <c r="H275" s="37"/>
      <c r="I275" s="37"/>
      <c r="J275" s="51"/>
      <c r="K275" s="51"/>
      <c r="M275" s="477"/>
      <c r="N275" s="475"/>
      <c r="O275" s="475"/>
      <c r="P275" s="475"/>
      <c r="Q275" s="475"/>
      <c r="R275" s="475"/>
      <c r="S275" s="475"/>
      <c r="T275" s="475"/>
      <c r="U275" s="475"/>
      <c r="V275" s="475"/>
      <c r="W275" s="475"/>
      <c r="X275" s="475"/>
      <c r="Y275" s="475"/>
      <c r="Z275" s="475"/>
      <c r="AA275" s="475"/>
      <c r="AB275" s="475"/>
      <c r="AC275" s="475"/>
      <c r="AD275" s="475"/>
      <c r="AE275" s="475"/>
      <c r="AF275" s="475"/>
      <c r="AG275" s="475"/>
      <c r="AH275" s="475"/>
      <c r="AI275" s="475"/>
      <c r="AJ275" s="475"/>
      <c r="AK275" s="475"/>
      <c r="AL275" s="475"/>
      <c r="AM275" s="475"/>
      <c r="AN275" s="475"/>
      <c r="AO275" s="475"/>
      <c r="AP275" s="475"/>
      <c r="AQ275" s="475"/>
      <c r="AR275" s="475"/>
      <c r="AS275" s="475"/>
      <c r="AT275" s="475"/>
      <c r="AU275" s="475"/>
      <c r="AV275" s="475"/>
      <c r="AW275" s="475"/>
      <c r="AX275" s="475"/>
      <c r="AY275" s="475"/>
      <c r="AZ275" s="475"/>
      <c r="BA275" s="475"/>
      <c r="BB275" s="475"/>
      <c r="BC275" s="475"/>
      <c r="BE275" s="475"/>
      <c r="BF275" s="475"/>
    </row>
    <row r="276" spans="2:58" s="512" customFormat="1" x14ac:dyDescent="0.2">
      <c r="B276" s="518"/>
      <c r="C276" s="518"/>
      <c r="D276" s="518"/>
      <c r="E276" s="518"/>
      <c r="F276" s="518"/>
      <c r="G276" s="475"/>
      <c r="H276" s="484"/>
      <c r="I276" s="475"/>
      <c r="J276" s="475"/>
      <c r="K276" s="475"/>
      <c r="M276" s="477"/>
      <c r="N276" s="475"/>
      <c r="O276" s="475"/>
      <c r="P276" s="475"/>
      <c r="Q276" s="475"/>
      <c r="R276" s="475"/>
      <c r="S276" s="475"/>
      <c r="T276" s="475"/>
      <c r="U276" s="475"/>
      <c r="V276" s="475"/>
      <c r="W276" s="475"/>
      <c r="X276" s="475"/>
      <c r="Y276" s="475"/>
      <c r="Z276" s="475"/>
      <c r="AA276" s="475"/>
      <c r="AB276" s="475"/>
      <c r="AC276" s="475"/>
      <c r="AD276" s="475"/>
      <c r="AE276" s="475"/>
      <c r="AF276" s="475"/>
      <c r="AG276" s="475"/>
      <c r="AH276" s="475"/>
      <c r="AI276" s="475"/>
      <c r="AJ276" s="475"/>
      <c r="AK276" s="475"/>
      <c r="AL276" s="475"/>
      <c r="AM276" s="475"/>
      <c r="AN276" s="475"/>
      <c r="AO276" s="475"/>
      <c r="AP276" s="475"/>
      <c r="AQ276" s="475"/>
      <c r="AR276" s="475"/>
      <c r="AS276" s="475"/>
      <c r="AT276" s="475"/>
      <c r="AU276" s="475"/>
      <c r="AV276" s="475"/>
      <c r="AW276" s="475"/>
      <c r="AX276" s="475"/>
      <c r="AY276" s="475"/>
      <c r="AZ276" s="475"/>
      <c r="BA276" s="475"/>
      <c r="BB276" s="475"/>
      <c r="BC276" s="475"/>
      <c r="BE276" s="475"/>
      <c r="BF276" s="475"/>
    </row>
    <row r="277" spans="2:58" s="512" customFormat="1" x14ac:dyDescent="0.2">
      <c r="B277" s="518"/>
      <c r="C277" s="518"/>
      <c r="D277" s="518"/>
      <c r="E277" s="518"/>
      <c r="F277" s="518"/>
      <c r="G277" s="475"/>
      <c r="H277" s="484"/>
      <c r="I277" s="475"/>
      <c r="J277" s="475"/>
      <c r="K277" s="475"/>
      <c r="M277" s="477"/>
      <c r="N277" s="475"/>
      <c r="O277" s="475"/>
      <c r="P277" s="475"/>
      <c r="Q277" s="475"/>
      <c r="R277" s="475"/>
      <c r="S277" s="475"/>
      <c r="T277" s="475"/>
      <c r="U277" s="475"/>
      <c r="V277" s="475"/>
      <c r="W277" s="475"/>
      <c r="X277" s="475"/>
      <c r="Y277" s="475"/>
      <c r="Z277" s="475"/>
      <c r="AA277" s="475"/>
      <c r="AB277" s="475"/>
      <c r="AC277" s="475"/>
      <c r="AD277" s="475"/>
      <c r="AE277" s="475"/>
      <c r="AF277" s="475"/>
      <c r="AG277" s="475"/>
      <c r="AH277" s="475"/>
      <c r="AI277" s="475"/>
      <c r="AJ277" s="475"/>
      <c r="AK277" s="475"/>
      <c r="AL277" s="475"/>
      <c r="AM277" s="475"/>
      <c r="AN277" s="475"/>
      <c r="AO277" s="475"/>
      <c r="AP277" s="475"/>
      <c r="AQ277" s="475"/>
      <c r="AR277" s="475"/>
      <c r="AS277" s="475"/>
      <c r="AT277" s="475"/>
      <c r="AU277" s="475"/>
      <c r="AV277" s="475"/>
      <c r="AW277" s="475"/>
      <c r="AX277" s="475"/>
      <c r="AY277" s="475"/>
      <c r="AZ277" s="475"/>
      <c r="BA277" s="475"/>
      <c r="BB277" s="475"/>
      <c r="BC277" s="475"/>
      <c r="BE277" s="475"/>
      <c r="BF277" s="475"/>
    </row>
    <row r="278" spans="2:58" s="512" customFormat="1" x14ac:dyDescent="0.2">
      <c r="B278" s="518"/>
      <c r="C278" s="518"/>
      <c r="D278" s="518"/>
      <c r="E278" s="518"/>
      <c r="F278" s="518"/>
      <c r="G278" s="475"/>
      <c r="H278" s="484"/>
      <c r="I278" s="475"/>
      <c r="J278" s="475"/>
      <c r="K278" s="475"/>
      <c r="M278" s="477"/>
      <c r="N278" s="475"/>
      <c r="O278" s="475"/>
      <c r="P278" s="475"/>
      <c r="Q278" s="475"/>
      <c r="R278" s="475"/>
      <c r="S278" s="475"/>
      <c r="T278" s="475"/>
      <c r="U278" s="475"/>
      <c r="V278" s="475"/>
      <c r="W278" s="475"/>
      <c r="X278" s="475"/>
      <c r="Y278" s="475"/>
      <c r="Z278" s="475"/>
      <c r="AA278" s="475"/>
      <c r="AB278" s="475"/>
      <c r="AC278" s="475"/>
      <c r="AD278" s="475"/>
      <c r="AE278" s="475"/>
      <c r="AF278" s="475"/>
      <c r="AG278" s="475"/>
      <c r="AH278" s="475"/>
      <c r="AI278" s="475"/>
      <c r="AJ278" s="475"/>
      <c r="AK278" s="475"/>
      <c r="AL278" s="475"/>
      <c r="AM278" s="475"/>
      <c r="AN278" s="475"/>
      <c r="AO278" s="475"/>
      <c r="AP278" s="475"/>
      <c r="AQ278" s="475"/>
      <c r="AR278" s="475"/>
      <c r="AS278" s="475"/>
      <c r="AT278" s="475"/>
      <c r="AU278" s="475"/>
      <c r="AV278" s="475"/>
      <c r="AW278" s="475"/>
      <c r="AX278" s="475"/>
      <c r="AY278" s="475"/>
      <c r="AZ278" s="475"/>
      <c r="BA278" s="475"/>
      <c r="BB278" s="475"/>
      <c r="BC278" s="475"/>
      <c r="BE278" s="475"/>
      <c r="BF278" s="475"/>
    </row>
    <row r="279" spans="2:58" s="512" customFormat="1" x14ac:dyDescent="0.2">
      <c r="B279" s="518"/>
      <c r="C279" s="518"/>
      <c r="D279" s="518"/>
      <c r="E279" s="518"/>
      <c r="F279" s="518"/>
      <c r="G279" s="475"/>
      <c r="H279" s="484"/>
      <c r="I279" s="475"/>
      <c r="J279" s="475"/>
      <c r="K279" s="475"/>
      <c r="M279" s="477"/>
      <c r="N279" s="475"/>
      <c r="O279" s="475"/>
      <c r="P279" s="475"/>
      <c r="Q279" s="475"/>
      <c r="R279" s="475"/>
      <c r="S279" s="475"/>
      <c r="T279" s="475"/>
      <c r="U279" s="475"/>
      <c r="V279" s="475"/>
      <c r="W279" s="475"/>
      <c r="X279" s="475"/>
      <c r="Y279" s="475"/>
      <c r="Z279" s="475"/>
      <c r="AA279" s="475"/>
      <c r="AB279" s="475"/>
      <c r="AC279" s="475"/>
      <c r="AD279" s="475"/>
      <c r="AE279" s="475"/>
      <c r="AF279" s="475"/>
      <c r="AG279" s="475"/>
      <c r="AH279" s="475"/>
      <c r="AI279" s="475"/>
      <c r="AJ279" s="475"/>
      <c r="AK279" s="475"/>
      <c r="AL279" s="475"/>
      <c r="AM279" s="475"/>
      <c r="AN279" s="475"/>
      <c r="AO279" s="475"/>
      <c r="AP279" s="475"/>
      <c r="AQ279" s="475"/>
      <c r="AR279" s="475"/>
      <c r="AS279" s="475"/>
      <c r="AT279" s="475"/>
      <c r="AU279" s="475"/>
      <c r="AV279" s="475"/>
      <c r="AW279" s="475"/>
      <c r="AX279" s="475"/>
      <c r="AY279" s="475"/>
      <c r="AZ279" s="475"/>
      <c r="BA279" s="475"/>
      <c r="BB279" s="475"/>
      <c r="BC279" s="475"/>
      <c r="BE279" s="475"/>
      <c r="BF279" s="475"/>
    </row>
    <row r="280" spans="2:58" s="512" customFormat="1" x14ac:dyDescent="0.2">
      <c r="B280" s="518"/>
      <c r="C280" s="518"/>
      <c r="D280" s="518"/>
      <c r="E280" s="518"/>
      <c r="F280" s="518"/>
      <c r="G280" s="475"/>
      <c r="H280" s="484"/>
      <c r="I280" s="475"/>
      <c r="J280" s="475"/>
      <c r="K280" s="475"/>
      <c r="M280" s="477"/>
      <c r="N280" s="475"/>
      <c r="O280" s="475"/>
      <c r="P280" s="475"/>
      <c r="Q280" s="475"/>
      <c r="R280" s="475"/>
      <c r="S280" s="475"/>
      <c r="T280" s="475"/>
      <c r="U280" s="475"/>
      <c r="V280" s="475"/>
      <c r="W280" s="475"/>
      <c r="X280" s="475"/>
      <c r="Y280" s="475"/>
      <c r="Z280" s="475"/>
      <c r="AA280" s="475"/>
      <c r="AB280" s="475"/>
      <c r="AC280" s="475"/>
      <c r="AD280" s="475"/>
      <c r="AE280" s="475"/>
      <c r="AF280" s="475"/>
      <c r="AG280" s="475"/>
      <c r="AH280" s="475"/>
      <c r="AI280" s="475"/>
      <c r="AJ280" s="475"/>
      <c r="AK280" s="475"/>
      <c r="AL280" s="475"/>
      <c r="AM280" s="475"/>
      <c r="AN280" s="475"/>
      <c r="AO280" s="475"/>
      <c r="AP280" s="475"/>
      <c r="AQ280" s="475"/>
      <c r="AR280" s="475"/>
      <c r="AS280" s="475"/>
      <c r="AT280" s="475"/>
      <c r="AU280" s="475"/>
      <c r="AV280" s="475"/>
      <c r="AW280" s="475"/>
      <c r="AX280" s="475"/>
      <c r="AY280" s="475"/>
      <c r="AZ280" s="475"/>
      <c r="BA280" s="475"/>
      <c r="BB280" s="475"/>
      <c r="BC280" s="475"/>
      <c r="BE280" s="475"/>
      <c r="BF280" s="475"/>
    </row>
    <row r="281" spans="2:58" s="512" customFormat="1" x14ac:dyDescent="0.2">
      <c r="B281" s="518"/>
      <c r="C281" s="518"/>
      <c r="D281" s="518"/>
      <c r="E281" s="518"/>
      <c r="F281" s="518"/>
      <c r="G281" s="475"/>
      <c r="H281" s="484"/>
      <c r="I281" s="475"/>
      <c r="J281" s="475"/>
      <c r="K281" s="475"/>
      <c r="M281" s="477"/>
      <c r="N281" s="475"/>
      <c r="O281" s="475"/>
      <c r="P281" s="475"/>
      <c r="Q281" s="475"/>
      <c r="R281" s="475"/>
      <c r="S281" s="475"/>
      <c r="T281" s="475"/>
      <c r="U281" s="475"/>
      <c r="V281" s="475"/>
      <c r="W281" s="475"/>
      <c r="X281" s="475"/>
      <c r="Y281" s="475"/>
      <c r="Z281" s="475"/>
      <c r="AA281" s="475"/>
      <c r="AB281" s="475"/>
      <c r="AC281" s="475"/>
      <c r="AD281" s="475"/>
      <c r="AE281" s="475"/>
      <c r="AF281" s="475"/>
      <c r="AG281" s="475"/>
      <c r="AH281" s="475"/>
      <c r="AI281" s="475"/>
      <c r="AJ281" s="475"/>
      <c r="AK281" s="475"/>
      <c r="AL281" s="475"/>
      <c r="AM281" s="475"/>
      <c r="AN281" s="475"/>
      <c r="AO281" s="475"/>
      <c r="AP281" s="475"/>
      <c r="AQ281" s="475"/>
      <c r="AR281" s="475"/>
      <c r="AS281" s="475"/>
      <c r="AT281" s="475"/>
      <c r="AU281" s="475"/>
      <c r="AV281" s="475"/>
      <c r="AW281" s="475"/>
      <c r="AX281" s="475"/>
      <c r="AY281" s="475"/>
      <c r="AZ281" s="475"/>
      <c r="BA281" s="475"/>
      <c r="BB281" s="475"/>
      <c r="BC281" s="475"/>
      <c r="BE281" s="475"/>
      <c r="BF281" s="475"/>
    </row>
    <row r="282" spans="2:58" s="512" customFormat="1" x14ac:dyDescent="0.2">
      <c r="B282" s="518"/>
      <c r="C282" s="518"/>
      <c r="D282" s="518"/>
      <c r="E282" s="518"/>
      <c r="F282" s="518"/>
      <c r="G282" s="475"/>
      <c r="H282" s="484"/>
      <c r="I282" s="475"/>
      <c r="J282" s="475"/>
      <c r="K282" s="475"/>
      <c r="M282" s="477"/>
      <c r="N282" s="475"/>
      <c r="O282" s="475"/>
      <c r="P282" s="475"/>
      <c r="Q282" s="475"/>
      <c r="R282" s="475"/>
      <c r="S282" s="475"/>
      <c r="T282" s="475"/>
      <c r="U282" s="475"/>
      <c r="V282" s="475"/>
      <c r="W282" s="475"/>
      <c r="X282" s="475"/>
      <c r="Y282" s="475"/>
      <c r="Z282" s="475"/>
      <c r="AA282" s="475"/>
      <c r="AB282" s="475"/>
      <c r="AC282" s="475"/>
      <c r="AD282" s="475"/>
      <c r="AE282" s="475"/>
      <c r="AF282" s="475"/>
      <c r="AG282" s="475"/>
      <c r="AH282" s="475"/>
      <c r="AI282" s="475"/>
      <c r="AJ282" s="475"/>
      <c r="AK282" s="475"/>
      <c r="AL282" s="475"/>
      <c r="AM282" s="475"/>
      <c r="AN282" s="475"/>
      <c r="AO282" s="475"/>
      <c r="AP282" s="475"/>
      <c r="AQ282" s="475"/>
      <c r="AR282" s="475"/>
      <c r="AS282" s="475"/>
      <c r="AT282" s="475"/>
      <c r="AU282" s="475"/>
      <c r="AV282" s="475"/>
      <c r="AW282" s="475"/>
      <c r="AX282" s="475"/>
      <c r="AY282" s="475"/>
      <c r="AZ282" s="475"/>
      <c r="BA282" s="475"/>
      <c r="BB282" s="475"/>
      <c r="BC282" s="475"/>
      <c r="BE282" s="475"/>
      <c r="BF282" s="475"/>
    </row>
    <row r="283" spans="2:58" s="512" customFormat="1" x14ac:dyDescent="0.2">
      <c r="B283" s="518"/>
      <c r="C283" s="518"/>
      <c r="D283" s="518"/>
      <c r="E283" s="518"/>
      <c r="F283" s="518"/>
      <c r="G283" s="475"/>
      <c r="H283" s="484"/>
      <c r="I283" s="475"/>
      <c r="J283" s="475"/>
      <c r="K283" s="475"/>
      <c r="M283" s="477"/>
      <c r="N283" s="475"/>
      <c r="O283" s="475"/>
      <c r="P283" s="475"/>
      <c r="Q283" s="475"/>
      <c r="R283" s="475"/>
      <c r="S283" s="475"/>
      <c r="T283" s="475"/>
      <c r="U283" s="475"/>
      <c r="V283" s="475"/>
      <c r="W283" s="475"/>
      <c r="X283" s="475"/>
      <c r="Y283" s="475"/>
      <c r="Z283" s="475"/>
      <c r="AA283" s="475"/>
      <c r="AB283" s="475"/>
      <c r="AC283" s="475"/>
      <c r="AD283" s="475"/>
      <c r="AE283" s="475"/>
      <c r="AF283" s="475"/>
      <c r="AG283" s="475"/>
      <c r="AH283" s="475"/>
      <c r="AI283" s="475"/>
      <c r="AJ283" s="475"/>
      <c r="AK283" s="475"/>
      <c r="AL283" s="475"/>
      <c r="AM283" s="475"/>
      <c r="AN283" s="475"/>
      <c r="AO283" s="475"/>
      <c r="AP283" s="475"/>
      <c r="AQ283" s="475"/>
      <c r="AR283" s="475"/>
      <c r="AS283" s="475"/>
      <c r="AT283" s="475"/>
      <c r="AU283" s="475"/>
      <c r="AV283" s="475"/>
      <c r="AW283" s="475"/>
      <c r="AX283" s="475"/>
      <c r="AY283" s="475"/>
      <c r="AZ283" s="475"/>
      <c r="BA283" s="475"/>
      <c r="BB283" s="475"/>
      <c r="BC283" s="475"/>
      <c r="BE283" s="475"/>
      <c r="BF283" s="475"/>
    </row>
    <row r="284" spans="2:58" s="512" customFormat="1" x14ac:dyDescent="0.2">
      <c r="B284" s="518"/>
      <c r="C284" s="518"/>
      <c r="D284" s="518"/>
      <c r="E284" s="518"/>
      <c r="F284" s="518"/>
      <c r="G284" s="475"/>
      <c r="H284" s="484"/>
      <c r="I284" s="475"/>
      <c r="J284" s="475"/>
      <c r="K284" s="475"/>
      <c r="M284" s="477"/>
      <c r="N284" s="475"/>
      <c r="O284" s="475"/>
      <c r="P284" s="475"/>
      <c r="Q284" s="475"/>
      <c r="R284" s="475"/>
      <c r="S284" s="475"/>
      <c r="T284" s="475"/>
      <c r="U284" s="475"/>
      <c r="V284" s="475"/>
      <c r="W284" s="475"/>
      <c r="X284" s="475"/>
      <c r="Y284" s="475"/>
      <c r="Z284" s="475"/>
      <c r="AA284" s="475"/>
      <c r="AB284" s="475"/>
      <c r="AC284" s="475"/>
      <c r="AD284" s="475"/>
      <c r="AE284" s="475"/>
      <c r="AF284" s="475"/>
      <c r="AG284" s="475"/>
      <c r="AH284" s="475"/>
      <c r="AI284" s="475"/>
      <c r="AJ284" s="475"/>
      <c r="AK284" s="475"/>
      <c r="AL284" s="475"/>
      <c r="AM284" s="475"/>
      <c r="AN284" s="475"/>
      <c r="AO284" s="475"/>
      <c r="AP284" s="475"/>
      <c r="AQ284" s="475"/>
      <c r="AR284" s="475"/>
      <c r="AS284" s="475"/>
      <c r="AT284" s="475"/>
      <c r="AU284" s="475"/>
      <c r="AV284" s="475"/>
      <c r="AW284" s="475"/>
      <c r="AX284" s="475"/>
      <c r="AY284" s="475"/>
      <c r="AZ284" s="475"/>
      <c r="BA284" s="475"/>
      <c r="BB284" s="475"/>
      <c r="BC284" s="475"/>
      <c r="BE284" s="475"/>
      <c r="BF284" s="475"/>
    </row>
    <row r="285" spans="2:58" s="512" customFormat="1" x14ac:dyDescent="0.2">
      <c r="B285" s="518"/>
      <c r="C285" s="518"/>
      <c r="D285" s="518"/>
      <c r="E285" s="518"/>
      <c r="F285" s="518"/>
      <c r="G285" s="475"/>
      <c r="H285" s="484"/>
      <c r="I285" s="475"/>
      <c r="J285" s="475"/>
      <c r="K285" s="475"/>
      <c r="M285" s="477"/>
      <c r="N285" s="475"/>
      <c r="O285" s="475"/>
      <c r="P285" s="475"/>
      <c r="Q285" s="475"/>
      <c r="R285" s="475"/>
      <c r="S285" s="475"/>
      <c r="T285" s="475"/>
      <c r="U285" s="475"/>
      <c r="V285" s="475"/>
      <c r="W285" s="475"/>
      <c r="X285" s="475"/>
      <c r="Y285" s="475"/>
      <c r="Z285" s="475"/>
      <c r="AA285" s="475"/>
      <c r="AB285" s="475"/>
      <c r="AC285" s="475"/>
      <c r="AD285" s="475"/>
      <c r="AE285" s="475"/>
      <c r="AF285" s="475"/>
      <c r="AG285" s="475"/>
      <c r="AH285" s="475"/>
      <c r="AI285" s="475"/>
      <c r="AJ285" s="475"/>
      <c r="AK285" s="475"/>
      <c r="AL285" s="475"/>
      <c r="AM285" s="475"/>
      <c r="AN285" s="475"/>
      <c r="AO285" s="475"/>
      <c r="AP285" s="475"/>
      <c r="AQ285" s="475"/>
      <c r="AR285" s="475"/>
      <c r="AS285" s="475"/>
      <c r="AT285" s="475"/>
      <c r="AU285" s="475"/>
      <c r="AV285" s="475"/>
      <c r="AW285" s="475"/>
      <c r="AX285" s="475"/>
      <c r="AY285" s="475"/>
      <c r="AZ285" s="475"/>
      <c r="BA285" s="475"/>
      <c r="BB285" s="475"/>
      <c r="BC285" s="475"/>
      <c r="BE285" s="475"/>
      <c r="BF285" s="475"/>
    </row>
    <row r="286" spans="2:58" s="512" customFormat="1" x14ac:dyDescent="0.2">
      <c r="B286" s="518"/>
      <c r="C286" s="518"/>
      <c r="D286" s="518"/>
      <c r="E286" s="518"/>
      <c r="F286" s="518"/>
      <c r="G286" s="475"/>
      <c r="H286" s="484"/>
      <c r="I286" s="475"/>
      <c r="J286" s="475"/>
      <c r="K286" s="475"/>
      <c r="M286" s="477"/>
      <c r="N286" s="475"/>
      <c r="O286" s="475"/>
      <c r="P286" s="475"/>
      <c r="Q286" s="475"/>
      <c r="R286" s="475"/>
      <c r="S286" s="475"/>
      <c r="T286" s="475"/>
      <c r="U286" s="475"/>
      <c r="V286" s="475"/>
      <c r="W286" s="475"/>
      <c r="X286" s="475"/>
      <c r="Y286" s="475"/>
      <c r="Z286" s="475"/>
      <c r="AA286" s="475"/>
      <c r="AB286" s="475"/>
      <c r="AC286" s="475"/>
      <c r="AD286" s="475"/>
      <c r="AE286" s="475"/>
      <c r="AF286" s="475"/>
      <c r="AG286" s="475"/>
      <c r="AH286" s="475"/>
      <c r="AI286" s="475"/>
      <c r="AJ286" s="475"/>
      <c r="AK286" s="475"/>
      <c r="AL286" s="475"/>
      <c r="AM286" s="475"/>
      <c r="AN286" s="475"/>
      <c r="AO286" s="475"/>
      <c r="AP286" s="475"/>
      <c r="AQ286" s="475"/>
      <c r="AR286" s="475"/>
      <c r="AS286" s="475"/>
      <c r="AT286" s="475"/>
      <c r="AU286" s="475"/>
      <c r="AV286" s="475"/>
      <c r="AW286" s="475"/>
      <c r="AX286" s="475"/>
      <c r="AY286" s="475"/>
      <c r="AZ286" s="475"/>
      <c r="BA286" s="475"/>
      <c r="BB286" s="475"/>
      <c r="BC286" s="475"/>
      <c r="BE286" s="475"/>
      <c r="BF286" s="475"/>
    </row>
    <row r="287" spans="2:58" s="512" customFormat="1" x14ac:dyDescent="0.2">
      <c r="B287" s="518"/>
      <c r="C287" s="518"/>
      <c r="D287" s="518"/>
      <c r="E287" s="518"/>
      <c r="F287" s="518"/>
      <c r="G287" s="475"/>
      <c r="H287" s="484"/>
      <c r="I287" s="475"/>
      <c r="J287" s="475"/>
      <c r="K287" s="475"/>
      <c r="M287" s="477"/>
      <c r="N287" s="475"/>
      <c r="O287" s="475"/>
      <c r="P287" s="475"/>
      <c r="Q287" s="475"/>
      <c r="R287" s="475"/>
      <c r="S287" s="475"/>
      <c r="T287" s="475"/>
      <c r="U287" s="475"/>
      <c r="V287" s="475"/>
      <c r="W287" s="475"/>
      <c r="X287" s="475"/>
      <c r="Y287" s="475"/>
      <c r="Z287" s="475"/>
      <c r="AA287" s="475"/>
      <c r="AB287" s="475"/>
      <c r="AC287" s="475"/>
      <c r="AD287" s="475"/>
      <c r="AE287" s="475"/>
      <c r="AF287" s="475"/>
      <c r="AG287" s="475"/>
      <c r="AH287" s="475"/>
      <c r="AI287" s="475"/>
      <c r="AJ287" s="475"/>
      <c r="AK287" s="475"/>
      <c r="AL287" s="475"/>
      <c r="AM287" s="475"/>
      <c r="AN287" s="475"/>
      <c r="AO287" s="475"/>
      <c r="AP287" s="475"/>
      <c r="AQ287" s="475"/>
      <c r="AR287" s="475"/>
      <c r="AS287" s="475"/>
      <c r="AT287" s="475"/>
      <c r="AU287" s="475"/>
      <c r="AV287" s="475"/>
      <c r="AW287" s="475"/>
      <c r="AX287" s="475"/>
      <c r="AY287" s="475"/>
      <c r="AZ287" s="475"/>
      <c r="BA287" s="475"/>
      <c r="BB287" s="475"/>
      <c r="BC287" s="475"/>
      <c r="BE287" s="475"/>
      <c r="BF287" s="475"/>
    </row>
    <row r="288" spans="2:58" s="512" customFormat="1" x14ac:dyDescent="0.2">
      <c r="B288" s="518"/>
      <c r="C288" s="518"/>
      <c r="D288" s="518"/>
      <c r="E288" s="518"/>
      <c r="F288" s="518"/>
      <c r="G288" s="475"/>
      <c r="H288" s="484"/>
      <c r="I288" s="475"/>
      <c r="J288" s="475"/>
      <c r="K288" s="475"/>
      <c r="M288" s="477"/>
      <c r="N288" s="475"/>
      <c r="O288" s="475"/>
      <c r="P288" s="475"/>
      <c r="Q288" s="475"/>
      <c r="R288" s="475"/>
      <c r="S288" s="475"/>
      <c r="T288" s="475"/>
      <c r="U288" s="475"/>
      <c r="V288" s="475"/>
      <c r="W288" s="475"/>
      <c r="X288" s="475"/>
      <c r="Y288" s="475"/>
      <c r="Z288" s="475"/>
      <c r="AA288" s="475"/>
      <c r="AB288" s="475"/>
      <c r="AC288" s="475"/>
      <c r="AD288" s="475"/>
      <c r="AE288" s="475"/>
      <c r="AF288" s="475"/>
      <c r="AG288" s="475"/>
      <c r="AH288" s="475"/>
      <c r="AI288" s="475"/>
      <c r="AJ288" s="475"/>
      <c r="AK288" s="475"/>
      <c r="AL288" s="475"/>
      <c r="AM288" s="475"/>
      <c r="AN288" s="475"/>
      <c r="AO288" s="475"/>
      <c r="AP288" s="475"/>
      <c r="AQ288" s="475"/>
      <c r="AR288" s="475"/>
      <c r="AS288" s="475"/>
      <c r="AT288" s="475"/>
      <c r="AU288" s="475"/>
      <c r="AV288" s="475"/>
      <c r="AW288" s="475"/>
      <c r="AX288" s="475"/>
      <c r="AY288" s="475"/>
      <c r="AZ288" s="475"/>
      <c r="BA288" s="475"/>
      <c r="BB288" s="475"/>
      <c r="BC288" s="475"/>
      <c r="BE288" s="475"/>
      <c r="BF288" s="475"/>
    </row>
    <row r="289" spans="2:58" s="512" customFormat="1" x14ac:dyDescent="0.2">
      <c r="B289" s="518"/>
      <c r="C289" s="518"/>
      <c r="D289" s="518"/>
      <c r="E289" s="518"/>
      <c r="F289" s="518"/>
      <c r="G289" s="475"/>
      <c r="H289" s="484"/>
      <c r="I289" s="475"/>
      <c r="J289" s="475"/>
      <c r="K289" s="475"/>
      <c r="M289" s="477"/>
      <c r="N289" s="475"/>
      <c r="O289" s="475"/>
      <c r="P289" s="475"/>
      <c r="Q289" s="475"/>
      <c r="R289" s="475"/>
      <c r="S289" s="475"/>
      <c r="T289" s="475"/>
      <c r="U289" s="475"/>
      <c r="V289" s="475"/>
      <c r="W289" s="475"/>
      <c r="X289" s="475"/>
      <c r="Y289" s="475"/>
      <c r="Z289" s="475"/>
      <c r="AA289" s="475"/>
      <c r="AB289" s="475"/>
      <c r="AC289" s="475"/>
      <c r="AD289" s="475"/>
      <c r="AE289" s="475"/>
      <c r="AF289" s="475"/>
      <c r="AG289" s="475"/>
      <c r="AH289" s="475"/>
      <c r="AI289" s="475"/>
      <c r="AJ289" s="475"/>
      <c r="AK289" s="475"/>
      <c r="AL289" s="475"/>
      <c r="AM289" s="475"/>
      <c r="AN289" s="475"/>
      <c r="AO289" s="475"/>
      <c r="AP289" s="475"/>
      <c r="AQ289" s="475"/>
      <c r="AR289" s="475"/>
      <c r="AS289" s="475"/>
      <c r="AT289" s="475"/>
      <c r="AU289" s="475"/>
      <c r="AV289" s="475"/>
      <c r="AW289" s="475"/>
      <c r="AX289" s="475"/>
      <c r="AY289" s="475"/>
      <c r="AZ289" s="475"/>
      <c r="BA289" s="475"/>
      <c r="BB289" s="475"/>
      <c r="BC289" s="475"/>
      <c r="BE289" s="475"/>
      <c r="BF289" s="475"/>
    </row>
    <row r="290" spans="2:58" s="512" customFormat="1" x14ac:dyDescent="0.2">
      <c r="B290" s="518"/>
      <c r="C290" s="518"/>
      <c r="D290" s="518"/>
      <c r="E290" s="518"/>
      <c r="F290" s="518"/>
      <c r="G290" s="475"/>
      <c r="H290" s="484"/>
      <c r="I290" s="475"/>
      <c r="J290" s="475"/>
      <c r="K290" s="475"/>
      <c r="M290" s="477"/>
      <c r="N290" s="475"/>
      <c r="O290" s="475"/>
      <c r="P290" s="475"/>
      <c r="Q290" s="475"/>
      <c r="R290" s="475"/>
      <c r="S290" s="475"/>
      <c r="T290" s="475"/>
      <c r="U290" s="475"/>
      <c r="V290" s="475"/>
      <c r="W290" s="475"/>
      <c r="X290" s="475"/>
      <c r="Y290" s="475"/>
      <c r="Z290" s="475"/>
      <c r="AA290" s="475"/>
      <c r="AB290" s="475"/>
      <c r="AC290" s="475"/>
      <c r="AD290" s="475"/>
      <c r="AE290" s="475"/>
      <c r="AF290" s="475"/>
      <c r="AG290" s="475"/>
      <c r="AH290" s="475"/>
      <c r="AI290" s="475"/>
      <c r="AJ290" s="475"/>
      <c r="AK290" s="475"/>
      <c r="AL290" s="475"/>
      <c r="AM290" s="475"/>
      <c r="AN290" s="475"/>
      <c r="AO290" s="475"/>
      <c r="AP290" s="475"/>
      <c r="AQ290" s="475"/>
      <c r="AR290" s="475"/>
      <c r="AS290" s="475"/>
      <c r="AT290" s="475"/>
      <c r="AU290" s="475"/>
      <c r="AV290" s="475"/>
      <c r="AW290" s="475"/>
      <c r="AX290" s="475"/>
      <c r="AY290" s="475"/>
      <c r="AZ290" s="475"/>
      <c r="BA290" s="475"/>
      <c r="BB290" s="475"/>
      <c r="BC290" s="475"/>
      <c r="BE290" s="475"/>
      <c r="BF290" s="475"/>
    </row>
    <row r="291" spans="2:58" s="512" customFormat="1" x14ac:dyDescent="0.2">
      <c r="B291" s="518"/>
      <c r="C291" s="518"/>
      <c r="D291" s="518"/>
      <c r="E291" s="518"/>
      <c r="F291" s="518"/>
      <c r="G291" s="475"/>
      <c r="H291" s="484"/>
      <c r="I291" s="475"/>
      <c r="J291" s="475"/>
      <c r="K291" s="475"/>
      <c r="M291" s="477"/>
      <c r="N291" s="475"/>
      <c r="O291" s="475"/>
      <c r="P291" s="475"/>
      <c r="Q291" s="475"/>
      <c r="R291" s="475"/>
      <c r="S291" s="475"/>
      <c r="T291" s="475"/>
      <c r="U291" s="475"/>
      <c r="V291" s="475"/>
      <c r="W291" s="475"/>
      <c r="X291" s="475"/>
      <c r="Y291" s="475"/>
      <c r="Z291" s="475"/>
      <c r="AA291" s="475"/>
      <c r="AB291" s="475"/>
      <c r="AC291" s="475"/>
      <c r="AD291" s="475"/>
      <c r="AE291" s="475"/>
      <c r="AF291" s="475"/>
      <c r="AG291" s="475"/>
      <c r="AH291" s="475"/>
      <c r="AI291" s="475"/>
      <c r="AJ291" s="475"/>
      <c r="AK291" s="475"/>
      <c r="AL291" s="475"/>
      <c r="AM291" s="475"/>
      <c r="AN291" s="475"/>
      <c r="AO291" s="475"/>
      <c r="AP291" s="475"/>
      <c r="AQ291" s="475"/>
      <c r="AR291" s="475"/>
      <c r="AS291" s="475"/>
      <c r="AT291" s="475"/>
      <c r="AU291" s="475"/>
      <c r="AV291" s="475"/>
      <c r="AW291" s="475"/>
      <c r="AX291" s="475"/>
      <c r="AY291" s="475"/>
      <c r="AZ291" s="475"/>
      <c r="BA291" s="475"/>
      <c r="BB291" s="475"/>
      <c r="BC291" s="475"/>
      <c r="BE291" s="475"/>
      <c r="BF291" s="475"/>
    </row>
    <row r="292" spans="2:58" s="512" customFormat="1" x14ac:dyDescent="0.2">
      <c r="B292" s="518"/>
      <c r="C292" s="518"/>
      <c r="D292" s="518"/>
      <c r="E292" s="518"/>
      <c r="F292" s="518"/>
      <c r="G292" s="475"/>
      <c r="H292" s="484"/>
      <c r="I292" s="475"/>
      <c r="J292" s="475"/>
      <c r="K292" s="475"/>
      <c r="M292" s="477"/>
      <c r="N292" s="475"/>
      <c r="O292" s="475"/>
      <c r="P292" s="475"/>
      <c r="Q292" s="475"/>
      <c r="R292" s="475"/>
      <c r="S292" s="475"/>
      <c r="T292" s="475"/>
      <c r="U292" s="475"/>
      <c r="V292" s="475"/>
      <c r="W292" s="475"/>
      <c r="X292" s="475"/>
      <c r="Y292" s="475"/>
      <c r="Z292" s="475"/>
      <c r="AA292" s="475"/>
      <c r="AB292" s="475"/>
      <c r="AC292" s="475"/>
      <c r="AD292" s="475"/>
      <c r="AE292" s="475"/>
      <c r="AF292" s="475"/>
      <c r="AG292" s="475"/>
      <c r="AH292" s="475"/>
      <c r="AI292" s="475"/>
      <c r="AJ292" s="475"/>
      <c r="AK292" s="475"/>
      <c r="AL292" s="475"/>
      <c r="AM292" s="475"/>
      <c r="AN292" s="475"/>
      <c r="AO292" s="475"/>
      <c r="AP292" s="475"/>
      <c r="AQ292" s="475"/>
      <c r="AR292" s="475"/>
      <c r="AS292" s="475"/>
      <c r="AT292" s="475"/>
      <c r="AU292" s="475"/>
      <c r="AV292" s="475"/>
      <c r="AW292" s="475"/>
      <c r="AX292" s="475"/>
      <c r="AY292" s="475"/>
      <c r="AZ292" s="475"/>
      <c r="BA292" s="475"/>
      <c r="BB292" s="475"/>
      <c r="BC292" s="475"/>
      <c r="BE292" s="475"/>
      <c r="BF292" s="475"/>
    </row>
    <row r="293" spans="2:58" s="512" customFormat="1" x14ac:dyDescent="0.2">
      <c r="B293" s="518"/>
      <c r="C293" s="518"/>
      <c r="D293" s="518"/>
      <c r="E293" s="518"/>
      <c r="F293" s="518"/>
      <c r="G293" s="475"/>
      <c r="H293" s="484"/>
      <c r="I293" s="475"/>
      <c r="J293" s="475"/>
      <c r="K293" s="475"/>
      <c r="M293" s="477"/>
      <c r="N293" s="475"/>
      <c r="O293" s="475"/>
      <c r="P293" s="475"/>
      <c r="Q293" s="475"/>
      <c r="R293" s="475"/>
      <c r="S293" s="475"/>
      <c r="T293" s="475"/>
      <c r="U293" s="475"/>
      <c r="V293" s="475"/>
      <c r="W293" s="475"/>
      <c r="X293" s="475"/>
      <c r="Y293" s="475"/>
      <c r="Z293" s="475"/>
      <c r="AA293" s="475"/>
      <c r="AB293" s="475"/>
      <c r="AC293" s="475"/>
      <c r="AD293" s="475"/>
      <c r="AE293" s="475"/>
      <c r="AF293" s="475"/>
      <c r="AG293" s="475"/>
      <c r="AH293" s="475"/>
      <c r="AI293" s="475"/>
      <c r="AJ293" s="475"/>
      <c r="AK293" s="475"/>
      <c r="AL293" s="475"/>
      <c r="AM293" s="475"/>
      <c r="AN293" s="475"/>
      <c r="AO293" s="475"/>
      <c r="AP293" s="475"/>
      <c r="AQ293" s="475"/>
      <c r="AR293" s="475"/>
      <c r="AS293" s="475"/>
      <c r="AT293" s="475"/>
      <c r="AU293" s="475"/>
      <c r="AV293" s="475"/>
      <c r="AW293" s="475"/>
      <c r="AX293" s="475"/>
      <c r="AY293" s="475"/>
      <c r="AZ293" s="475"/>
      <c r="BA293" s="475"/>
      <c r="BB293" s="475"/>
      <c r="BC293" s="475"/>
      <c r="BE293" s="475"/>
      <c r="BF293" s="475"/>
    </row>
    <row r="294" spans="2:58" s="512" customFormat="1" x14ac:dyDescent="0.2">
      <c r="B294" s="518"/>
      <c r="C294" s="518"/>
      <c r="D294" s="518"/>
      <c r="E294" s="518"/>
      <c r="F294" s="518"/>
      <c r="G294" s="475"/>
      <c r="H294" s="484"/>
      <c r="I294" s="475"/>
      <c r="J294" s="475"/>
      <c r="K294" s="475"/>
      <c r="M294" s="477"/>
      <c r="N294" s="475"/>
      <c r="O294" s="475"/>
      <c r="P294" s="475"/>
      <c r="Q294" s="475"/>
      <c r="R294" s="475"/>
      <c r="S294" s="475"/>
      <c r="T294" s="475"/>
      <c r="U294" s="475"/>
      <c r="V294" s="475"/>
      <c r="W294" s="475"/>
      <c r="X294" s="475"/>
      <c r="Y294" s="475"/>
      <c r="Z294" s="475"/>
      <c r="AA294" s="475"/>
      <c r="AB294" s="475"/>
      <c r="AC294" s="475"/>
      <c r="AD294" s="475"/>
      <c r="AE294" s="475"/>
      <c r="AF294" s="475"/>
      <c r="AG294" s="475"/>
      <c r="AH294" s="475"/>
      <c r="AI294" s="475"/>
      <c r="AJ294" s="475"/>
      <c r="AK294" s="475"/>
      <c r="AL294" s="475"/>
      <c r="AM294" s="475"/>
      <c r="AN294" s="475"/>
      <c r="AO294" s="475"/>
      <c r="AP294" s="475"/>
      <c r="AQ294" s="475"/>
      <c r="AR294" s="475"/>
      <c r="AS294" s="475"/>
      <c r="AT294" s="475"/>
      <c r="AU294" s="475"/>
      <c r="AV294" s="475"/>
      <c r="AW294" s="475"/>
      <c r="AX294" s="475"/>
      <c r="AY294" s="475"/>
      <c r="AZ294" s="475"/>
      <c r="BA294" s="475"/>
      <c r="BB294" s="475"/>
      <c r="BC294" s="475"/>
      <c r="BE294" s="475"/>
      <c r="BF294" s="475"/>
    </row>
    <row r="295" spans="2:58" s="512" customFormat="1" x14ac:dyDescent="0.2">
      <c r="B295" s="518"/>
      <c r="C295" s="518"/>
      <c r="D295" s="518"/>
      <c r="E295" s="518"/>
      <c r="F295" s="518"/>
      <c r="G295" s="475"/>
      <c r="H295" s="484"/>
      <c r="I295" s="475"/>
      <c r="J295" s="475"/>
      <c r="K295" s="475"/>
      <c r="M295" s="477"/>
      <c r="N295" s="475"/>
      <c r="O295" s="475"/>
      <c r="P295" s="475"/>
      <c r="Q295" s="475"/>
      <c r="R295" s="475"/>
      <c r="S295" s="475"/>
      <c r="T295" s="475"/>
      <c r="U295" s="475"/>
      <c r="V295" s="475"/>
      <c r="W295" s="475"/>
      <c r="X295" s="475"/>
      <c r="Y295" s="475"/>
      <c r="Z295" s="475"/>
      <c r="AA295" s="475"/>
      <c r="AB295" s="475"/>
      <c r="AC295" s="475"/>
      <c r="AD295" s="475"/>
      <c r="AE295" s="475"/>
      <c r="AF295" s="475"/>
      <c r="AG295" s="475"/>
      <c r="AH295" s="475"/>
      <c r="AI295" s="475"/>
      <c r="AJ295" s="475"/>
      <c r="AK295" s="475"/>
      <c r="AL295" s="475"/>
      <c r="AM295" s="475"/>
      <c r="AN295" s="475"/>
      <c r="AO295" s="475"/>
      <c r="AP295" s="475"/>
      <c r="AQ295" s="475"/>
      <c r="AR295" s="475"/>
      <c r="AS295" s="475"/>
      <c r="AT295" s="475"/>
      <c r="AU295" s="475"/>
      <c r="AV295" s="475"/>
      <c r="AW295" s="475"/>
      <c r="AX295" s="475"/>
      <c r="AY295" s="475"/>
      <c r="AZ295" s="475"/>
      <c r="BA295" s="475"/>
      <c r="BB295" s="475"/>
      <c r="BC295" s="475"/>
      <c r="BE295" s="475"/>
      <c r="BF295" s="475"/>
    </row>
    <row r="296" spans="2:58" s="512" customFormat="1" x14ac:dyDescent="0.2">
      <c r="B296" s="518"/>
      <c r="C296" s="518"/>
      <c r="D296" s="518"/>
      <c r="E296" s="518"/>
      <c r="F296" s="518"/>
      <c r="G296" s="475"/>
      <c r="H296" s="484"/>
      <c r="I296" s="475"/>
      <c r="J296" s="475"/>
      <c r="K296" s="475"/>
      <c r="M296" s="477"/>
      <c r="N296" s="475"/>
      <c r="O296" s="475"/>
      <c r="P296" s="475"/>
      <c r="Q296" s="475"/>
      <c r="R296" s="475"/>
      <c r="S296" s="475"/>
      <c r="T296" s="475"/>
      <c r="U296" s="475"/>
      <c r="V296" s="475"/>
      <c r="W296" s="475"/>
      <c r="X296" s="475"/>
      <c r="Y296" s="475"/>
      <c r="Z296" s="475"/>
      <c r="AA296" s="475"/>
      <c r="AB296" s="475"/>
      <c r="AC296" s="475"/>
      <c r="AD296" s="475"/>
      <c r="AE296" s="475"/>
      <c r="AF296" s="475"/>
      <c r="AG296" s="475"/>
      <c r="AH296" s="475"/>
      <c r="AI296" s="475"/>
      <c r="AJ296" s="475"/>
      <c r="AK296" s="475"/>
      <c r="AL296" s="475"/>
      <c r="AM296" s="475"/>
      <c r="AN296" s="475"/>
      <c r="AO296" s="475"/>
      <c r="AP296" s="475"/>
      <c r="AQ296" s="475"/>
      <c r="AR296" s="475"/>
      <c r="AS296" s="475"/>
      <c r="AT296" s="475"/>
      <c r="AU296" s="475"/>
      <c r="AV296" s="475"/>
      <c r="AW296" s="475"/>
      <c r="AX296" s="475"/>
      <c r="AY296" s="475"/>
      <c r="AZ296" s="475"/>
      <c r="BA296" s="475"/>
      <c r="BB296" s="475"/>
      <c r="BC296" s="475"/>
      <c r="BE296" s="475"/>
      <c r="BF296" s="475"/>
    </row>
    <row r="297" spans="2:58" s="512" customFormat="1" x14ac:dyDescent="0.2">
      <c r="B297" s="518"/>
      <c r="C297" s="518"/>
      <c r="D297" s="518"/>
      <c r="E297" s="518"/>
      <c r="F297" s="518"/>
      <c r="G297" s="475"/>
      <c r="H297" s="484"/>
      <c r="I297" s="475"/>
      <c r="J297" s="475"/>
      <c r="K297" s="475"/>
      <c r="M297" s="477"/>
      <c r="N297" s="475"/>
      <c r="O297" s="475"/>
      <c r="P297" s="475"/>
      <c r="Q297" s="475"/>
      <c r="R297" s="475"/>
      <c r="S297" s="475"/>
      <c r="T297" s="475"/>
      <c r="U297" s="475"/>
      <c r="V297" s="475"/>
      <c r="W297" s="475"/>
      <c r="X297" s="475"/>
      <c r="Y297" s="475"/>
      <c r="Z297" s="475"/>
      <c r="AA297" s="475"/>
      <c r="AB297" s="475"/>
      <c r="AC297" s="475"/>
      <c r="AD297" s="475"/>
      <c r="AE297" s="475"/>
      <c r="AF297" s="475"/>
      <c r="AG297" s="475"/>
      <c r="AH297" s="475"/>
      <c r="AI297" s="475"/>
      <c r="AJ297" s="475"/>
      <c r="AK297" s="475"/>
      <c r="AL297" s="475"/>
      <c r="AM297" s="475"/>
      <c r="AN297" s="475"/>
      <c r="AO297" s="475"/>
      <c r="AP297" s="475"/>
      <c r="AQ297" s="475"/>
      <c r="AR297" s="475"/>
      <c r="AS297" s="475"/>
      <c r="AT297" s="475"/>
      <c r="AU297" s="475"/>
      <c r="AV297" s="475"/>
      <c r="AW297" s="475"/>
      <c r="AX297" s="475"/>
      <c r="AY297" s="475"/>
      <c r="AZ297" s="475"/>
      <c r="BA297" s="475"/>
      <c r="BB297" s="475"/>
      <c r="BC297" s="475"/>
      <c r="BE297" s="475"/>
      <c r="BF297" s="475"/>
    </row>
    <row r="298" spans="2:58" s="512" customFormat="1" x14ac:dyDescent="0.2">
      <c r="B298" s="518"/>
      <c r="C298" s="518"/>
      <c r="D298" s="518"/>
      <c r="E298" s="518"/>
      <c r="F298" s="518"/>
      <c r="G298" s="475"/>
      <c r="H298" s="484"/>
      <c r="I298" s="475"/>
      <c r="J298" s="475"/>
      <c r="K298" s="475"/>
      <c r="M298" s="477"/>
      <c r="N298" s="475"/>
      <c r="O298" s="475"/>
      <c r="P298" s="475"/>
      <c r="Q298" s="475"/>
      <c r="R298" s="475"/>
      <c r="S298" s="475"/>
      <c r="T298" s="475"/>
      <c r="U298" s="475"/>
      <c r="V298" s="475"/>
      <c r="W298" s="475"/>
      <c r="X298" s="475"/>
      <c r="Y298" s="475"/>
      <c r="Z298" s="475"/>
      <c r="AA298" s="475"/>
      <c r="AB298" s="475"/>
      <c r="AC298" s="475"/>
      <c r="AD298" s="475"/>
      <c r="AE298" s="475"/>
      <c r="AF298" s="475"/>
      <c r="AG298" s="475"/>
      <c r="AH298" s="475"/>
      <c r="AI298" s="475"/>
      <c r="AJ298" s="475"/>
      <c r="AK298" s="475"/>
      <c r="AL298" s="475"/>
      <c r="AM298" s="475"/>
      <c r="AN298" s="475"/>
      <c r="AO298" s="475"/>
      <c r="AP298" s="475"/>
      <c r="AQ298" s="475"/>
      <c r="AR298" s="475"/>
      <c r="AS298" s="475"/>
      <c r="AT298" s="475"/>
      <c r="AU298" s="475"/>
      <c r="AV298" s="475"/>
      <c r="AW298" s="475"/>
      <c r="AX298" s="475"/>
      <c r="AY298" s="475"/>
      <c r="AZ298" s="475"/>
      <c r="BA298" s="475"/>
      <c r="BB298" s="475"/>
      <c r="BC298" s="475"/>
      <c r="BE298" s="475"/>
      <c r="BF298" s="475"/>
    </row>
    <row r="299" spans="2:58" s="512" customFormat="1" x14ac:dyDescent="0.2">
      <c r="B299" s="518"/>
      <c r="C299" s="518"/>
      <c r="D299" s="518"/>
      <c r="E299" s="518"/>
      <c r="F299" s="518"/>
      <c r="G299" s="475"/>
      <c r="H299" s="484"/>
      <c r="I299" s="475"/>
      <c r="J299" s="475"/>
      <c r="K299" s="475"/>
      <c r="M299" s="477"/>
      <c r="N299" s="475"/>
      <c r="O299" s="475"/>
      <c r="P299" s="475"/>
      <c r="Q299" s="475"/>
      <c r="R299" s="475"/>
      <c r="S299" s="475"/>
      <c r="T299" s="475"/>
      <c r="U299" s="475"/>
      <c r="V299" s="475"/>
      <c r="W299" s="475"/>
      <c r="X299" s="475"/>
      <c r="Y299" s="475"/>
      <c r="Z299" s="475"/>
      <c r="AA299" s="475"/>
      <c r="AB299" s="475"/>
      <c r="AC299" s="475"/>
      <c r="AD299" s="475"/>
      <c r="AE299" s="475"/>
      <c r="AF299" s="475"/>
      <c r="AG299" s="475"/>
      <c r="AH299" s="475"/>
      <c r="AI299" s="475"/>
      <c r="AJ299" s="475"/>
      <c r="AK299" s="475"/>
      <c r="AL299" s="475"/>
      <c r="AM299" s="475"/>
      <c r="AN299" s="475"/>
      <c r="AO299" s="475"/>
      <c r="AP299" s="475"/>
      <c r="AQ299" s="475"/>
      <c r="AR299" s="475"/>
      <c r="AS299" s="475"/>
      <c r="AT299" s="475"/>
      <c r="AU299" s="475"/>
      <c r="AV299" s="475"/>
      <c r="AW299" s="475"/>
      <c r="AX299" s="475"/>
      <c r="AY299" s="475"/>
      <c r="AZ299" s="475"/>
      <c r="BA299" s="475"/>
      <c r="BB299" s="475"/>
      <c r="BC299" s="475"/>
      <c r="BE299" s="475"/>
      <c r="BF299" s="475"/>
    </row>
    <row r="300" spans="2:58" s="512" customFormat="1" x14ac:dyDescent="0.2">
      <c r="B300" s="518"/>
      <c r="C300" s="518"/>
      <c r="D300" s="518"/>
      <c r="E300" s="518"/>
      <c r="F300" s="518"/>
      <c r="G300" s="475"/>
      <c r="H300" s="484"/>
      <c r="I300" s="475"/>
      <c r="J300" s="475"/>
      <c r="K300" s="475"/>
      <c r="M300" s="477"/>
      <c r="N300" s="475"/>
      <c r="O300" s="475"/>
      <c r="P300" s="475"/>
      <c r="Q300" s="475"/>
      <c r="R300" s="475"/>
      <c r="S300" s="475"/>
      <c r="T300" s="475"/>
      <c r="U300" s="475"/>
      <c r="V300" s="475"/>
      <c r="W300" s="475"/>
      <c r="X300" s="475"/>
      <c r="Y300" s="475"/>
      <c r="Z300" s="475"/>
      <c r="AA300" s="475"/>
      <c r="AB300" s="475"/>
      <c r="AC300" s="475"/>
      <c r="AD300" s="475"/>
      <c r="AE300" s="475"/>
      <c r="AF300" s="475"/>
      <c r="AG300" s="475"/>
      <c r="AH300" s="475"/>
      <c r="AI300" s="475"/>
      <c r="AJ300" s="475"/>
      <c r="AK300" s="475"/>
      <c r="AL300" s="475"/>
      <c r="AM300" s="475"/>
      <c r="AN300" s="475"/>
      <c r="AO300" s="475"/>
      <c r="AP300" s="475"/>
      <c r="AQ300" s="475"/>
      <c r="AR300" s="475"/>
      <c r="AS300" s="475"/>
      <c r="AT300" s="475"/>
      <c r="AU300" s="475"/>
      <c r="AV300" s="475"/>
      <c r="AW300" s="475"/>
      <c r="AX300" s="475"/>
      <c r="AY300" s="475"/>
      <c r="AZ300" s="475"/>
      <c r="BA300" s="475"/>
      <c r="BB300" s="475"/>
      <c r="BC300" s="475"/>
      <c r="BE300" s="475"/>
      <c r="BF300" s="475"/>
    </row>
    <row r="301" spans="2:58" s="512" customFormat="1" x14ac:dyDescent="0.2">
      <c r="B301" s="518"/>
      <c r="C301" s="518"/>
      <c r="D301" s="518"/>
      <c r="E301" s="518"/>
      <c r="F301" s="518"/>
      <c r="G301" s="475"/>
      <c r="H301" s="484"/>
      <c r="I301" s="475"/>
      <c r="J301" s="475"/>
      <c r="K301" s="475"/>
      <c r="M301" s="477"/>
      <c r="N301" s="475"/>
      <c r="O301" s="475"/>
      <c r="P301" s="475"/>
      <c r="Q301" s="475"/>
      <c r="R301" s="475"/>
      <c r="S301" s="475"/>
      <c r="T301" s="475"/>
      <c r="U301" s="475"/>
      <c r="V301" s="475"/>
      <c r="W301" s="475"/>
      <c r="X301" s="475"/>
      <c r="Y301" s="475"/>
      <c r="Z301" s="475"/>
      <c r="AA301" s="475"/>
      <c r="AB301" s="475"/>
      <c r="AC301" s="475"/>
      <c r="AD301" s="475"/>
      <c r="AE301" s="475"/>
      <c r="AF301" s="475"/>
      <c r="AG301" s="475"/>
      <c r="AH301" s="475"/>
      <c r="AI301" s="475"/>
      <c r="AJ301" s="475"/>
      <c r="AK301" s="475"/>
      <c r="AL301" s="475"/>
      <c r="AM301" s="475"/>
      <c r="AN301" s="475"/>
      <c r="AO301" s="475"/>
      <c r="AP301" s="475"/>
      <c r="AQ301" s="475"/>
      <c r="AR301" s="475"/>
      <c r="AS301" s="475"/>
      <c r="AT301" s="475"/>
      <c r="AU301" s="475"/>
      <c r="AV301" s="475"/>
      <c r="AW301" s="475"/>
      <c r="AX301" s="475"/>
      <c r="AY301" s="475"/>
      <c r="AZ301" s="475"/>
      <c r="BA301" s="475"/>
      <c r="BB301" s="475"/>
      <c r="BC301" s="475"/>
      <c r="BE301" s="475"/>
      <c r="BF301" s="475"/>
    </row>
    <row r="302" spans="2:58" s="512" customFormat="1" x14ac:dyDescent="0.2">
      <c r="B302" s="518"/>
      <c r="C302" s="518"/>
      <c r="D302" s="518"/>
      <c r="E302" s="518"/>
      <c r="F302" s="518"/>
      <c r="G302" s="475"/>
      <c r="H302" s="484"/>
      <c r="I302" s="475"/>
      <c r="J302" s="475"/>
      <c r="K302" s="475"/>
      <c r="M302" s="477"/>
      <c r="N302" s="475"/>
      <c r="O302" s="475"/>
      <c r="P302" s="475"/>
      <c r="Q302" s="475"/>
      <c r="R302" s="475"/>
      <c r="S302" s="475"/>
      <c r="T302" s="475"/>
      <c r="U302" s="475"/>
      <c r="V302" s="475"/>
      <c r="W302" s="475"/>
      <c r="X302" s="475"/>
      <c r="Y302" s="475"/>
      <c r="Z302" s="475"/>
      <c r="AA302" s="475"/>
      <c r="AB302" s="475"/>
      <c r="AC302" s="475"/>
      <c r="AD302" s="475"/>
      <c r="AE302" s="475"/>
      <c r="AF302" s="475"/>
      <c r="AG302" s="475"/>
      <c r="AH302" s="475"/>
      <c r="AI302" s="475"/>
      <c r="AJ302" s="475"/>
      <c r="AK302" s="475"/>
      <c r="AL302" s="475"/>
      <c r="AM302" s="475"/>
      <c r="AN302" s="475"/>
      <c r="AO302" s="475"/>
      <c r="AP302" s="475"/>
      <c r="AQ302" s="475"/>
      <c r="AR302" s="475"/>
      <c r="AS302" s="475"/>
      <c r="AT302" s="475"/>
      <c r="AU302" s="475"/>
      <c r="AV302" s="475"/>
      <c r="AW302" s="475"/>
      <c r="AX302" s="475"/>
      <c r="AY302" s="475"/>
      <c r="AZ302" s="475"/>
      <c r="BA302" s="475"/>
      <c r="BB302" s="475"/>
      <c r="BC302" s="475"/>
      <c r="BE302" s="475"/>
      <c r="BF302" s="475"/>
    </row>
    <row r="303" spans="2:58" s="512" customFormat="1" x14ac:dyDescent="0.2">
      <c r="B303" s="518"/>
      <c r="C303" s="518"/>
      <c r="D303" s="518"/>
      <c r="E303" s="518"/>
      <c r="F303" s="518"/>
      <c r="G303" s="475"/>
      <c r="H303" s="484"/>
      <c r="I303" s="475"/>
      <c r="J303" s="475"/>
      <c r="K303" s="475"/>
      <c r="M303" s="477"/>
      <c r="N303" s="475"/>
      <c r="O303" s="475"/>
      <c r="P303" s="475"/>
      <c r="Q303" s="475"/>
      <c r="R303" s="475"/>
      <c r="S303" s="475"/>
      <c r="T303" s="475"/>
      <c r="U303" s="475"/>
      <c r="V303" s="475"/>
      <c r="W303" s="475"/>
      <c r="X303" s="475"/>
      <c r="Y303" s="475"/>
      <c r="Z303" s="475"/>
      <c r="AA303" s="475"/>
      <c r="AB303" s="475"/>
      <c r="AC303" s="475"/>
      <c r="AD303" s="475"/>
      <c r="AE303" s="475"/>
      <c r="AF303" s="475"/>
      <c r="AG303" s="475"/>
      <c r="AH303" s="475"/>
      <c r="AI303" s="475"/>
      <c r="AJ303" s="475"/>
      <c r="AK303" s="475"/>
      <c r="AL303" s="475"/>
      <c r="AM303" s="475"/>
      <c r="AN303" s="475"/>
      <c r="AO303" s="475"/>
      <c r="AP303" s="475"/>
      <c r="AQ303" s="475"/>
      <c r="AR303" s="475"/>
      <c r="AS303" s="475"/>
      <c r="AT303" s="475"/>
      <c r="AU303" s="475"/>
      <c r="AV303" s="475"/>
      <c r="AW303" s="475"/>
      <c r="AX303" s="475"/>
      <c r="AY303" s="475"/>
      <c r="AZ303" s="475"/>
      <c r="BA303" s="475"/>
      <c r="BB303" s="475"/>
      <c r="BC303" s="475"/>
      <c r="BE303" s="475"/>
      <c r="BF303" s="475"/>
    </row>
    <row r="304" spans="2:58" s="512" customFormat="1" x14ac:dyDescent="0.2">
      <c r="B304" s="518"/>
      <c r="C304" s="518"/>
      <c r="D304" s="518"/>
      <c r="E304" s="518"/>
      <c r="F304" s="518"/>
      <c r="G304" s="475"/>
      <c r="H304" s="484"/>
      <c r="I304" s="475"/>
      <c r="J304" s="475"/>
      <c r="K304" s="475"/>
      <c r="M304" s="477"/>
      <c r="N304" s="475"/>
      <c r="O304" s="475"/>
      <c r="P304" s="475"/>
      <c r="Q304" s="475"/>
      <c r="R304" s="475"/>
      <c r="S304" s="475"/>
      <c r="T304" s="475"/>
      <c r="U304" s="475"/>
      <c r="V304" s="475"/>
      <c r="W304" s="475"/>
      <c r="X304" s="475"/>
      <c r="Y304" s="475"/>
      <c r="Z304" s="475"/>
      <c r="AA304" s="475"/>
      <c r="AB304" s="475"/>
      <c r="AC304" s="475"/>
      <c r="AD304" s="475"/>
      <c r="AE304" s="475"/>
      <c r="AF304" s="475"/>
      <c r="AG304" s="475"/>
      <c r="AH304" s="475"/>
      <c r="AI304" s="475"/>
      <c r="AJ304" s="475"/>
      <c r="AK304" s="475"/>
      <c r="AL304" s="475"/>
      <c r="AM304" s="475"/>
      <c r="AN304" s="475"/>
      <c r="AO304" s="475"/>
      <c r="AP304" s="475"/>
      <c r="AQ304" s="475"/>
      <c r="AR304" s="475"/>
      <c r="AS304" s="475"/>
      <c r="AT304" s="475"/>
      <c r="AU304" s="475"/>
      <c r="AV304" s="475"/>
      <c r="AW304" s="475"/>
      <c r="AX304" s="475"/>
      <c r="AY304" s="475"/>
      <c r="AZ304" s="475"/>
      <c r="BA304" s="475"/>
      <c r="BB304" s="475"/>
      <c r="BC304" s="475"/>
      <c r="BE304" s="475"/>
      <c r="BF304" s="475"/>
    </row>
    <row r="305" spans="2:58" s="512" customFormat="1" x14ac:dyDescent="0.2">
      <c r="B305" s="518"/>
      <c r="C305" s="518"/>
      <c r="D305" s="518"/>
      <c r="E305" s="518"/>
      <c r="F305" s="518"/>
      <c r="G305" s="475"/>
      <c r="H305" s="484"/>
      <c r="I305" s="475"/>
      <c r="J305" s="475"/>
      <c r="K305" s="475"/>
      <c r="M305" s="477"/>
      <c r="N305" s="475"/>
      <c r="O305" s="475"/>
      <c r="P305" s="475"/>
      <c r="Q305" s="475"/>
      <c r="R305" s="475"/>
      <c r="S305" s="475"/>
      <c r="T305" s="475"/>
      <c r="U305" s="475"/>
      <c r="V305" s="475"/>
      <c r="W305" s="475"/>
      <c r="X305" s="475"/>
      <c r="Y305" s="475"/>
      <c r="Z305" s="475"/>
      <c r="AA305" s="475"/>
      <c r="AB305" s="475"/>
      <c r="AC305" s="475"/>
      <c r="AD305" s="475"/>
      <c r="AE305" s="475"/>
      <c r="AF305" s="475"/>
      <c r="AG305" s="475"/>
      <c r="AH305" s="475"/>
      <c r="AI305" s="475"/>
      <c r="AJ305" s="475"/>
      <c r="AK305" s="475"/>
      <c r="AL305" s="475"/>
      <c r="AM305" s="475"/>
      <c r="AN305" s="475"/>
      <c r="AO305" s="475"/>
      <c r="AP305" s="475"/>
      <c r="AQ305" s="475"/>
      <c r="AR305" s="475"/>
      <c r="AS305" s="475"/>
      <c r="AT305" s="475"/>
      <c r="AU305" s="475"/>
      <c r="AV305" s="475"/>
      <c r="AW305" s="475"/>
      <c r="AX305" s="475"/>
      <c r="AY305" s="475"/>
      <c r="AZ305" s="475"/>
      <c r="BA305" s="475"/>
      <c r="BB305" s="475"/>
      <c r="BC305" s="475"/>
      <c r="BE305" s="475"/>
      <c r="BF305" s="475"/>
    </row>
    <row r="306" spans="2:58" s="512" customFormat="1" x14ac:dyDescent="0.2">
      <c r="B306" s="518"/>
      <c r="C306" s="518"/>
      <c r="D306" s="518"/>
      <c r="E306" s="518"/>
      <c r="F306" s="518"/>
      <c r="G306" s="475"/>
      <c r="H306" s="484"/>
      <c r="I306" s="475"/>
      <c r="J306" s="475"/>
      <c r="K306" s="475"/>
      <c r="M306" s="477"/>
      <c r="N306" s="475"/>
      <c r="O306" s="475"/>
      <c r="P306" s="475"/>
      <c r="Q306" s="475"/>
      <c r="R306" s="475"/>
      <c r="S306" s="475"/>
      <c r="T306" s="475"/>
      <c r="U306" s="475"/>
      <c r="V306" s="475"/>
      <c r="W306" s="475"/>
      <c r="X306" s="475"/>
      <c r="Y306" s="475"/>
      <c r="Z306" s="475"/>
      <c r="AA306" s="475"/>
      <c r="AB306" s="475"/>
      <c r="AC306" s="475"/>
      <c r="AD306" s="475"/>
      <c r="AE306" s="475"/>
      <c r="AF306" s="475"/>
      <c r="AG306" s="475"/>
      <c r="AH306" s="475"/>
      <c r="AI306" s="475"/>
      <c r="AJ306" s="475"/>
      <c r="AK306" s="475"/>
      <c r="AL306" s="475"/>
      <c r="AM306" s="475"/>
      <c r="AN306" s="475"/>
      <c r="AO306" s="475"/>
      <c r="AP306" s="475"/>
      <c r="AQ306" s="475"/>
      <c r="AR306" s="475"/>
      <c r="AS306" s="475"/>
      <c r="AT306" s="475"/>
      <c r="AU306" s="475"/>
      <c r="AV306" s="475"/>
      <c r="AW306" s="475"/>
      <c r="AX306" s="475"/>
      <c r="AY306" s="475"/>
      <c r="AZ306" s="475"/>
      <c r="BA306" s="475"/>
      <c r="BB306" s="475"/>
      <c r="BC306" s="475"/>
      <c r="BE306" s="475"/>
      <c r="BF306" s="475"/>
    </row>
    <row r="307" spans="2:58" s="512" customFormat="1" x14ac:dyDescent="0.2">
      <c r="B307" s="518"/>
      <c r="C307" s="518"/>
      <c r="D307" s="518"/>
      <c r="E307" s="518"/>
      <c r="F307" s="518"/>
      <c r="G307" s="475"/>
      <c r="H307" s="484"/>
      <c r="I307" s="475"/>
      <c r="J307" s="475"/>
      <c r="K307" s="475"/>
      <c r="M307" s="477"/>
      <c r="N307" s="475"/>
      <c r="O307" s="475"/>
      <c r="P307" s="475"/>
      <c r="Q307" s="475"/>
      <c r="R307" s="475"/>
      <c r="S307" s="475"/>
      <c r="T307" s="475"/>
      <c r="U307" s="475"/>
      <c r="V307" s="475"/>
      <c r="W307" s="475"/>
      <c r="X307" s="475"/>
      <c r="Y307" s="475"/>
      <c r="Z307" s="475"/>
      <c r="AA307" s="475"/>
      <c r="AB307" s="475"/>
      <c r="AC307" s="475"/>
      <c r="AD307" s="475"/>
      <c r="AE307" s="475"/>
      <c r="AF307" s="475"/>
      <c r="AG307" s="475"/>
      <c r="AH307" s="475"/>
      <c r="AI307" s="475"/>
      <c r="AJ307" s="475"/>
      <c r="AK307" s="475"/>
      <c r="AL307" s="475"/>
      <c r="AM307" s="475"/>
      <c r="AN307" s="475"/>
      <c r="AO307" s="475"/>
      <c r="AP307" s="475"/>
      <c r="AQ307" s="475"/>
      <c r="AR307" s="475"/>
      <c r="AS307" s="475"/>
      <c r="AT307" s="475"/>
      <c r="AU307" s="475"/>
      <c r="AV307" s="475"/>
      <c r="AW307" s="475"/>
      <c r="AX307" s="475"/>
      <c r="AY307" s="475"/>
      <c r="AZ307" s="475"/>
      <c r="BA307" s="475"/>
      <c r="BB307" s="475"/>
      <c r="BC307" s="475"/>
      <c r="BE307" s="475"/>
      <c r="BF307" s="475"/>
    </row>
    <row r="308" spans="2:58" s="512" customFormat="1" x14ac:dyDescent="0.2">
      <c r="B308" s="518"/>
      <c r="C308" s="518"/>
      <c r="D308" s="518"/>
      <c r="E308" s="518"/>
      <c r="F308" s="518"/>
      <c r="G308" s="475"/>
      <c r="H308" s="484"/>
      <c r="I308" s="475"/>
      <c r="J308" s="475"/>
      <c r="K308" s="475"/>
      <c r="M308" s="477"/>
      <c r="N308" s="475"/>
      <c r="O308" s="475"/>
      <c r="P308" s="475"/>
      <c r="Q308" s="475"/>
      <c r="R308" s="475"/>
      <c r="S308" s="475"/>
      <c r="T308" s="475"/>
      <c r="U308" s="475"/>
      <c r="V308" s="475"/>
      <c r="W308" s="475"/>
      <c r="X308" s="475"/>
      <c r="Y308" s="475"/>
      <c r="Z308" s="475"/>
      <c r="AA308" s="475"/>
      <c r="AB308" s="475"/>
      <c r="AC308" s="475"/>
      <c r="AD308" s="475"/>
      <c r="AE308" s="475"/>
      <c r="AF308" s="475"/>
      <c r="AG308" s="475"/>
      <c r="AH308" s="475"/>
      <c r="AI308" s="475"/>
      <c r="AJ308" s="475"/>
      <c r="AK308" s="475"/>
      <c r="AL308" s="475"/>
      <c r="AM308" s="475"/>
      <c r="AN308" s="475"/>
      <c r="AO308" s="475"/>
      <c r="AP308" s="475"/>
      <c r="AQ308" s="475"/>
      <c r="AR308" s="475"/>
      <c r="AS308" s="475"/>
      <c r="AT308" s="475"/>
      <c r="AU308" s="475"/>
      <c r="AV308" s="475"/>
      <c r="AW308" s="475"/>
      <c r="AX308" s="475"/>
      <c r="AY308" s="475"/>
      <c r="AZ308" s="475"/>
      <c r="BA308" s="475"/>
      <c r="BB308" s="475"/>
      <c r="BC308" s="475"/>
      <c r="BE308" s="475"/>
      <c r="BF308" s="475"/>
    </row>
    <row r="309" spans="2:58" s="512" customFormat="1" x14ac:dyDescent="0.2">
      <c r="B309" s="518"/>
      <c r="C309" s="518"/>
      <c r="D309" s="518"/>
      <c r="E309" s="518"/>
      <c r="F309" s="518"/>
      <c r="G309" s="475"/>
      <c r="H309" s="484"/>
      <c r="I309" s="475"/>
      <c r="J309" s="475"/>
      <c r="K309" s="475"/>
      <c r="M309" s="477"/>
      <c r="N309" s="475"/>
      <c r="O309" s="475"/>
      <c r="P309" s="475"/>
      <c r="Q309" s="475"/>
      <c r="R309" s="475"/>
      <c r="S309" s="475"/>
      <c r="T309" s="475"/>
      <c r="U309" s="475"/>
      <c r="V309" s="475"/>
      <c r="W309" s="475"/>
      <c r="X309" s="475"/>
      <c r="Y309" s="475"/>
      <c r="Z309" s="475"/>
      <c r="AA309" s="475"/>
      <c r="AB309" s="475"/>
      <c r="AC309" s="475"/>
      <c r="AD309" s="475"/>
      <c r="AE309" s="475"/>
      <c r="AF309" s="475"/>
      <c r="AG309" s="475"/>
      <c r="AH309" s="475"/>
      <c r="AI309" s="475"/>
      <c r="AJ309" s="475"/>
      <c r="AK309" s="475"/>
      <c r="AL309" s="475"/>
      <c r="AM309" s="475"/>
      <c r="AN309" s="475"/>
      <c r="AO309" s="475"/>
      <c r="AP309" s="475"/>
      <c r="AQ309" s="475"/>
      <c r="AR309" s="475"/>
      <c r="AS309" s="475"/>
      <c r="AT309" s="475"/>
      <c r="AU309" s="475"/>
      <c r="AV309" s="475"/>
      <c r="AW309" s="475"/>
      <c r="AX309" s="475"/>
      <c r="AY309" s="475"/>
      <c r="AZ309" s="475"/>
      <c r="BA309" s="475"/>
      <c r="BB309" s="475"/>
      <c r="BC309" s="475"/>
      <c r="BE309" s="475"/>
      <c r="BF309" s="475"/>
    </row>
    <row r="310" spans="2:58" s="512" customFormat="1" x14ac:dyDescent="0.2">
      <c r="B310" s="518"/>
      <c r="C310" s="518"/>
      <c r="D310" s="518"/>
      <c r="E310" s="518"/>
      <c r="F310" s="518"/>
      <c r="G310" s="475"/>
      <c r="H310" s="484"/>
      <c r="I310" s="475"/>
      <c r="J310" s="475"/>
      <c r="K310" s="475"/>
      <c r="M310" s="477"/>
      <c r="N310" s="475"/>
      <c r="O310" s="475"/>
      <c r="P310" s="475"/>
      <c r="Q310" s="475"/>
      <c r="R310" s="475"/>
      <c r="S310" s="475"/>
      <c r="T310" s="475"/>
      <c r="U310" s="475"/>
      <c r="V310" s="475"/>
      <c r="W310" s="475"/>
      <c r="X310" s="475"/>
      <c r="Y310" s="475"/>
      <c r="Z310" s="475"/>
      <c r="AA310" s="475"/>
      <c r="AB310" s="475"/>
      <c r="AC310" s="475"/>
      <c r="AD310" s="475"/>
      <c r="AE310" s="475"/>
      <c r="AF310" s="475"/>
      <c r="AG310" s="475"/>
      <c r="AH310" s="475"/>
      <c r="AI310" s="475"/>
      <c r="AJ310" s="475"/>
      <c r="AK310" s="475"/>
      <c r="AL310" s="475"/>
      <c r="AM310" s="475"/>
      <c r="AN310" s="475"/>
      <c r="AO310" s="475"/>
      <c r="AP310" s="475"/>
      <c r="AQ310" s="475"/>
      <c r="AR310" s="475"/>
      <c r="AS310" s="475"/>
      <c r="AT310" s="475"/>
      <c r="AU310" s="475"/>
      <c r="AV310" s="475"/>
      <c r="AW310" s="475"/>
      <c r="AX310" s="475"/>
      <c r="AY310" s="475"/>
      <c r="AZ310" s="475"/>
      <c r="BA310" s="475"/>
      <c r="BB310" s="475"/>
      <c r="BC310" s="475"/>
      <c r="BE310" s="475"/>
      <c r="BF310" s="475"/>
    </row>
    <row r="311" spans="2:58" s="512" customFormat="1" x14ac:dyDescent="0.2">
      <c r="B311" s="518"/>
      <c r="C311" s="518"/>
      <c r="D311" s="518"/>
      <c r="E311" s="518"/>
      <c r="F311" s="518"/>
      <c r="G311" s="475"/>
      <c r="H311" s="484"/>
      <c r="I311" s="475"/>
      <c r="J311" s="475"/>
      <c r="K311" s="475"/>
      <c r="M311" s="477"/>
      <c r="N311" s="475"/>
      <c r="O311" s="475"/>
      <c r="P311" s="475"/>
      <c r="Q311" s="475"/>
      <c r="R311" s="475"/>
      <c r="S311" s="475"/>
      <c r="T311" s="475"/>
      <c r="U311" s="475"/>
      <c r="V311" s="475"/>
      <c r="W311" s="475"/>
      <c r="X311" s="475"/>
      <c r="Y311" s="475"/>
      <c r="Z311" s="475"/>
      <c r="AA311" s="475"/>
      <c r="AB311" s="475"/>
      <c r="AC311" s="475"/>
      <c r="AD311" s="475"/>
      <c r="AE311" s="475"/>
      <c r="AF311" s="475"/>
      <c r="AG311" s="475"/>
      <c r="AH311" s="475"/>
      <c r="AI311" s="475"/>
      <c r="AJ311" s="475"/>
      <c r="AK311" s="475"/>
      <c r="AL311" s="475"/>
      <c r="AM311" s="475"/>
      <c r="AN311" s="475"/>
      <c r="AO311" s="475"/>
      <c r="AP311" s="475"/>
      <c r="AQ311" s="475"/>
      <c r="AR311" s="475"/>
      <c r="AS311" s="475"/>
      <c r="AT311" s="475"/>
      <c r="AU311" s="475"/>
      <c r="AV311" s="475"/>
      <c r="AW311" s="475"/>
      <c r="AX311" s="475"/>
      <c r="AY311" s="475"/>
      <c r="AZ311" s="475"/>
      <c r="BA311" s="475"/>
      <c r="BB311" s="475"/>
      <c r="BC311" s="475"/>
      <c r="BE311" s="475"/>
      <c r="BF311" s="475"/>
    </row>
    <row r="312" spans="2:58" s="512" customFormat="1" x14ac:dyDescent="0.2">
      <c r="B312" s="518"/>
      <c r="C312" s="518"/>
      <c r="D312" s="518"/>
      <c r="E312" s="518"/>
      <c r="F312" s="518"/>
      <c r="G312" s="475"/>
      <c r="H312" s="484"/>
      <c r="I312" s="475"/>
      <c r="J312" s="475"/>
      <c r="K312" s="475"/>
      <c r="M312" s="477"/>
      <c r="N312" s="475"/>
      <c r="O312" s="475"/>
      <c r="P312" s="475"/>
      <c r="Q312" s="475"/>
      <c r="R312" s="475"/>
      <c r="S312" s="475"/>
      <c r="T312" s="475"/>
      <c r="U312" s="475"/>
      <c r="V312" s="475"/>
      <c r="W312" s="475"/>
      <c r="X312" s="475"/>
      <c r="Y312" s="475"/>
      <c r="Z312" s="475"/>
      <c r="AA312" s="475"/>
      <c r="AB312" s="475"/>
      <c r="AC312" s="475"/>
      <c r="AD312" s="475"/>
      <c r="AE312" s="475"/>
      <c r="AF312" s="475"/>
      <c r="AG312" s="475"/>
      <c r="AH312" s="475"/>
      <c r="AI312" s="475"/>
      <c r="AJ312" s="475"/>
      <c r="AK312" s="475"/>
      <c r="AL312" s="475"/>
      <c r="AM312" s="475"/>
      <c r="AN312" s="475"/>
      <c r="AO312" s="475"/>
      <c r="AP312" s="475"/>
      <c r="AQ312" s="475"/>
      <c r="AR312" s="475"/>
      <c r="AS312" s="475"/>
      <c r="AT312" s="475"/>
      <c r="AU312" s="475"/>
      <c r="AV312" s="475"/>
      <c r="AW312" s="475"/>
      <c r="AX312" s="475"/>
      <c r="AY312" s="475"/>
      <c r="AZ312" s="475"/>
      <c r="BA312" s="475"/>
      <c r="BB312" s="475"/>
      <c r="BC312" s="475"/>
      <c r="BE312" s="475"/>
      <c r="BF312" s="475"/>
    </row>
    <row r="313" spans="2:58" s="512" customFormat="1" x14ac:dyDescent="0.2">
      <c r="B313" s="518"/>
      <c r="C313" s="518"/>
      <c r="D313" s="518"/>
      <c r="E313" s="518"/>
      <c r="F313" s="518"/>
      <c r="G313" s="475"/>
      <c r="H313" s="484"/>
      <c r="I313" s="475"/>
      <c r="J313" s="475"/>
      <c r="K313" s="475"/>
      <c r="M313" s="477"/>
      <c r="N313" s="475"/>
      <c r="O313" s="475"/>
      <c r="P313" s="475"/>
      <c r="Q313" s="475"/>
      <c r="R313" s="475"/>
      <c r="S313" s="475"/>
      <c r="T313" s="475"/>
      <c r="U313" s="475"/>
      <c r="V313" s="475"/>
      <c r="W313" s="475"/>
      <c r="X313" s="475"/>
      <c r="Y313" s="475"/>
      <c r="Z313" s="475"/>
      <c r="AA313" s="475"/>
      <c r="AB313" s="475"/>
      <c r="AC313" s="475"/>
      <c r="AD313" s="475"/>
      <c r="AE313" s="475"/>
      <c r="AF313" s="475"/>
      <c r="AG313" s="475"/>
      <c r="AH313" s="475"/>
      <c r="AI313" s="475"/>
      <c r="AJ313" s="475"/>
      <c r="AK313" s="475"/>
      <c r="AL313" s="475"/>
      <c r="AM313" s="475"/>
      <c r="AN313" s="475"/>
      <c r="AO313" s="475"/>
      <c r="AP313" s="475"/>
      <c r="AQ313" s="475"/>
      <c r="AR313" s="475"/>
      <c r="AS313" s="475"/>
      <c r="AT313" s="475"/>
      <c r="AU313" s="475"/>
      <c r="AV313" s="475"/>
      <c r="AW313" s="475"/>
      <c r="AX313" s="475"/>
      <c r="AY313" s="475"/>
      <c r="AZ313" s="475"/>
      <c r="BA313" s="475"/>
      <c r="BB313" s="475"/>
      <c r="BC313" s="475"/>
      <c r="BE313" s="475"/>
      <c r="BF313" s="475"/>
    </row>
    <row r="314" spans="2:58" s="512" customFormat="1" x14ac:dyDescent="0.2">
      <c r="B314" s="518"/>
      <c r="C314" s="518"/>
      <c r="D314" s="518"/>
      <c r="E314" s="518"/>
      <c r="F314" s="518"/>
      <c r="G314" s="475"/>
      <c r="H314" s="484"/>
      <c r="I314" s="475"/>
      <c r="J314" s="475"/>
      <c r="K314" s="475"/>
      <c r="M314" s="477"/>
      <c r="N314" s="475"/>
      <c r="O314" s="475"/>
      <c r="P314" s="475"/>
      <c r="Q314" s="475"/>
      <c r="R314" s="475"/>
      <c r="S314" s="475"/>
      <c r="T314" s="475"/>
      <c r="U314" s="475"/>
      <c r="V314" s="475"/>
      <c r="W314" s="475"/>
      <c r="X314" s="475"/>
      <c r="Y314" s="475"/>
      <c r="Z314" s="475"/>
      <c r="AA314" s="475"/>
      <c r="AB314" s="475"/>
      <c r="AC314" s="475"/>
      <c r="AD314" s="475"/>
      <c r="AE314" s="475"/>
      <c r="AF314" s="475"/>
      <c r="AG314" s="475"/>
      <c r="AH314" s="475"/>
      <c r="AI314" s="475"/>
      <c r="AJ314" s="475"/>
      <c r="AK314" s="475"/>
      <c r="AL314" s="475"/>
      <c r="AM314" s="475"/>
      <c r="AN314" s="475"/>
      <c r="AO314" s="475"/>
      <c r="AP314" s="475"/>
      <c r="AQ314" s="475"/>
      <c r="AR314" s="475"/>
      <c r="AS314" s="475"/>
      <c r="AT314" s="475"/>
      <c r="AU314" s="475"/>
      <c r="AV314" s="475"/>
      <c r="AW314" s="475"/>
      <c r="AX314" s="475"/>
      <c r="AY314" s="475"/>
      <c r="AZ314" s="475"/>
      <c r="BA314" s="475"/>
      <c r="BB314" s="475"/>
      <c r="BC314" s="475"/>
      <c r="BE314" s="475"/>
      <c r="BF314" s="475"/>
    </row>
    <row r="315" spans="2:58" x14ac:dyDescent="0.2">
      <c r="L315" s="512"/>
    </row>
    <row r="316" spans="2:58" x14ac:dyDescent="0.2">
      <c r="L316" s="512"/>
    </row>
    <row r="317" spans="2:58" x14ac:dyDescent="0.2">
      <c r="L317" s="512"/>
    </row>
    <row r="318" spans="2:58" x14ac:dyDescent="0.2">
      <c r="L318" s="512"/>
    </row>
    <row r="319" spans="2:58" x14ac:dyDescent="0.2">
      <c r="L319" s="512"/>
    </row>
    <row r="320" spans="2:58" x14ac:dyDescent="0.2">
      <c r="L320" s="512"/>
    </row>
    <row r="321" spans="12:12" x14ac:dyDescent="0.2">
      <c r="L321" s="512"/>
    </row>
    <row r="322" spans="12:12" x14ac:dyDescent="0.2">
      <c r="L322" s="512"/>
    </row>
    <row r="323" spans="12:12" x14ac:dyDescent="0.2">
      <c r="L323" s="512"/>
    </row>
    <row r="324" spans="12:12" x14ac:dyDescent="0.2">
      <c r="L324" s="512"/>
    </row>
    <row r="325" spans="12:12" x14ac:dyDescent="0.2">
      <c r="L325" s="512"/>
    </row>
    <row r="326" spans="12:12" x14ac:dyDescent="0.2">
      <c r="L326" s="512"/>
    </row>
    <row r="327" spans="12:12" x14ac:dyDescent="0.2">
      <c r="L327" s="512"/>
    </row>
    <row r="328" spans="12:12" x14ac:dyDescent="0.2">
      <c r="L328" s="512"/>
    </row>
    <row r="329" spans="12:12" x14ac:dyDescent="0.2">
      <c r="L329" s="512"/>
    </row>
    <row r="330" spans="12:12" x14ac:dyDescent="0.2">
      <c r="L330" s="512"/>
    </row>
    <row r="331" spans="12:12" x14ac:dyDescent="0.2">
      <c r="L331" s="512"/>
    </row>
    <row r="332" spans="12:12" x14ac:dyDescent="0.2">
      <c r="L332" s="512"/>
    </row>
    <row r="333" spans="12:12" x14ac:dyDescent="0.2">
      <c r="L333" s="512"/>
    </row>
    <row r="334" spans="12:12" x14ac:dyDescent="0.2">
      <c r="L334" s="512"/>
    </row>
    <row r="335" spans="12:12" x14ac:dyDescent="0.2">
      <c r="L335" s="512"/>
    </row>
    <row r="336" spans="12:12" x14ac:dyDescent="0.2">
      <c r="L336" s="512"/>
    </row>
    <row r="337" spans="12:12" x14ac:dyDescent="0.2">
      <c r="L337" s="512"/>
    </row>
    <row r="338" spans="12:12" x14ac:dyDescent="0.2">
      <c r="L338" s="512"/>
    </row>
    <row r="339" spans="12:12" x14ac:dyDescent="0.2">
      <c r="L339" s="512"/>
    </row>
    <row r="340" spans="12:12" x14ac:dyDescent="0.2">
      <c r="L340" s="512"/>
    </row>
    <row r="341" spans="12:12" x14ac:dyDescent="0.2">
      <c r="L341" s="512"/>
    </row>
    <row r="342" spans="12:12" x14ac:dyDescent="0.2">
      <c r="L342" s="512"/>
    </row>
    <row r="343" spans="12:12" x14ac:dyDescent="0.2">
      <c r="L343" s="512"/>
    </row>
    <row r="344" spans="12:12" x14ac:dyDescent="0.2">
      <c r="L344" s="512"/>
    </row>
    <row r="345" spans="12:12" x14ac:dyDescent="0.2">
      <c r="L345" s="512"/>
    </row>
    <row r="346" spans="12:12" x14ac:dyDescent="0.2">
      <c r="L346" s="512"/>
    </row>
    <row r="347" spans="12:12" x14ac:dyDescent="0.2">
      <c r="L347" s="512"/>
    </row>
    <row r="348" spans="12:12" x14ac:dyDescent="0.2">
      <c r="L348" s="512"/>
    </row>
    <row r="349" spans="12:12" x14ac:dyDescent="0.2">
      <c r="L349" s="512"/>
    </row>
    <row r="350" spans="12:12" x14ac:dyDescent="0.2">
      <c r="L350" s="512"/>
    </row>
    <row r="351" spans="12:12" x14ac:dyDescent="0.2">
      <c r="L351" s="512"/>
    </row>
    <row r="352" spans="12:12" x14ac:dyDescent="0.2">
      <c r="L352" s="512"/>
    </row>
    <row r="353" spans="12:12" x14ac:dyDescent="0.2">
      <c r="L353" s="512"/>
    </row>
    <row r="354" spans="12:12" x14ac:dyDescent="0.2">
      <c r="L354" s="512"/>
    </row>
    <row r="355" spans="12:12" x14ac:dyDescent="0.2">
      <c r="L355" s="512"/>
    </row>
    <row r="356" spans="12:12" x14ac:dyDescent="0.2">
      <c r="L356" s="512"/>
    </row>
    <row r="357" spans="12:12" x14ac:dyDescent="0.2">
      <c r="L357" s="512"/>
    </row>
    <row r="358" spans="12:12" x14ac:dyDescent="0.2">
      <c r="L358" s="512"/>
    </row>
    <row r="359" spans="12:12" x14ac:dyDescent="0.2">
      <c r="L359" s="512"/>
    </row>
    <row r="360" spans="12:12" x14ac:dyDescent="0.2">
      <c r="L360" s="512"/>
    </row>
    <row r="361" spans="12:12" x14ac:dyDescent="0.2">
      <c r="L361" s="512"/>
    </row>
    <row r="362" spans="12:12" x14ac:dyDescent="0.2">
      <c r="L362" s="512"/>
    </row>
    <row r="363" spans="12:12" x14ac:dyDescent="0.2">
      <c r="L363" s="512"/>
    </row>
    <row r="364" spans="12:12" x14ac:dyDescent="0.2">
      <c r="L364" s="512"/>
    </row>
    <row r="365" spans="12:12" x14ac:dyDescent="0.2">
      <c r="L365" s="512"/>
    </row>
    <row r="366" spans="12:12" x14ac:dyDescent="0.2">
      <c r="L366" s="512"/>
    </row>
    <row r="367" spans="12:12" x14ac:dyDescent="0.2">
      <c r="L367" s="512"/>
    </row>
    <row r="368" spans="12:12" x14ac:dyDescent="0.2">
      <c r="L368" s="512"/>
    </row>
    <row r="369" spans="12:12" x14ac:dyDescent="0.2">
      <c r="L369" s="512"/>
    </row>
    <row r="370" spans="12:12" x14ac:dyDescent="0.2">
      <c r="L370" s="512"/>
    </row>
    <row r="371" spans="12:12" x14ac:dyDescent="0.2">
      <c r="L371" s="512"/>
    </row>
    <row r="372" spans="12:12" x14ac:dyDescent="0.2">
      <c r="L372" s="512"/>
    </row>
    <row r="373" spans="12:12" x14ac:dyDescent="0.2">
      <c r="L373" s="512"/>
    </row>
    <row r="374" spans="12:12" x14ac:dyDescent="0.2">
      <c r="L374" s="512"/>
    </row>
    <row r="375" spans="12:12" x14ac:dyDescent="0.2">
      <c r="L375" s="512"/>
    </row>
    <row r="376" spans="12:12" x14ac:dyDescent="0.2">
      <c r="L376" s="512"/>
    </row>
    <row r="377" spans="12:12" x14ac:dyDescent="0.2">
      <c r="L377" s="512"/>
    </row>
    <row r="378" spans="12:12" x14ac:dyDescent="0.2">
      <c r="L378" s="512"/>
    </row>
    <row r="379" spans="12:12" x14ac:dyDescent="0.2">
      <c r="L379" s="512"/>
    </row>
    <row r="380" spans="12:12" x14ac:dyDescent="0.2">
      <c r="L380" s="512"/>
    </row>
    <row r="381" spans="12:12" x14ac:dyDescent="0.2">
      <c r="L381" s="512"/>
    </row>
    <row r="382" spans="12:12" x14ac:dyDescent="0.2">
      <c r="L382" s="512"/>
    </row>
    <row r="383" spans="12:12" x14ac:dyDescent="0.2">
      <c r="L383" s="512"/>
    </row>
    <row r="384" spans="12:12" x14ac:dyDescent="0.2">
      <c r="L384" s="512"/>
    </row>
    <row r="385" spans="12:12" x14ac:dyDescent="0.2">
      <c r="L385" s="512"/>
    </row>
    <row r="386" spans="12:12" x14ac:dyDescent="0.2">
      <c r="L386" s="512"/>
    </row>
    <row r="387" spans="12:12" x14ac:dyDescent="0.2">
      <c r="L387" s="512"/>
    </row>
    <row r="388" spans="12:12" x14ac:dyDescent="0.2">
      <c r="L388" s="512"/>
    </row>
    <row r="389" spans="12:12" x14ac:dyDescent="0.2">
      <c r="L389" s="512"/>
    </row>
    <row r="390" spans="12:12" x14ac:dyDescent="0.2">
      <c r="L390" s="512"/>
    </row>
    <row r="391" spans="12:12" x14ac:dyDescent="0.2">
      <c r="L391" s="512"/>
    </row>
    <row r="392" spans="12:12" x14ac:dyDescent="0.2">
      <c r="L392" s="512"/>
    </row>
    <row r="393" spans="12:12" x14ac:dyDescent="0.2">
      <c r="L393" s="512"/>
    </row>
    <row r="394" spans="12:12" x14ac:dyDescent="0.2">
      <c r="L394" s="512"/>
    </row>
    <row r="395" spans="12:12" x14ac:dyDescent="0.2">
      <c r="L395" s="512"/>
    </row>
    <row r="396" spans="12:12" x14ac:dyDescent="0.2">
      <c r="L396" s="512"/>
    </row>
    <row r="397" spans="12:12" x14ac:dyDescent="0.2">
      <c r="L397" s="512"/>
    </row>
    <row r="398" spans="12:12" x14ac:dyDescent="0.2">
      <c r="L398" s="512"/>
    </row>
    <row r="399" spans="12:12" x14ac:dyDescent="0.2">
      <c r="L399" s="512"/>
    </row>
    <row r="400" spans="12:12" x14ac:dyDescent="0.2">
      <c r="L400" s="512"/>
    </row>
    <row r="401" spans="12:12" x14ac:dyDescent="0.2">
      <c r="L401" s="512"/>
    </row>
    <row r="402" spans="12:12" x14ac:dyDescent="0.2">
      <c r="L402" s="512"/>
    </row>
    <row r="403" spans="12:12" x14ac:dyDescent="0.2">
      <c r="L403" s="512"/>
    </row>
    <row r="404" spans="12:12" x14ac:dyDescent="0.2">
      <c r="L404" s="512"/>
    </row>
    <row r="405" spans="12:12" x14ac:dyDescent="0.2">
      <c r="L405" s="512"/>
    </row>
    <row r="406" spans="12:12" x14ac:dyDescent="0.2">
      <c r="L406" s="512"/>
    </row>
    <row r="407" spans="12:12" x14ac:dyDescent="0.2">
      <c r="L407" s="512"/>
    </row>
    <row r="408" spans="12:12" x14ac:dyDescent="0.2">
      <c r="L408" s="512"/>
    </row>
    <row r="409" spans="12:12" x14ac:dyDescent="0.2">
      <c r="L409" s="512"/>
    </row>
    <row r="410" spans="12:12" x14ac:dyDescent="0.2">
      <c r="L410" s="512"/>
    </row>
  </sheetData>
  <autoFilter ref="B2:F127"/>
  <sortState ref="N17:BC256">
    <sortCondition descending="1" ref="BA17:BA256"/>
  </sortState>
  <mergeCells count="3">
    <mergeCell ref="H14:L14"/>
    <mergeCell ref="N15:BC15"/>
    <mergeCell ref="H92:K92"/>
  </mergeCells>
  <hyperlinks>
    <hyperlink ref="P159" r:id="rId5" display="E:\AppData\Roaming\Downloads\Directorio Cruz Verde\FOTOS DROGUERIAS\ACUÑA\ACUÑA LAS VILLAS.jpg"/>
    <hyperlink ref="P116" r:id="rId6" display="E:\AppData\Roaming\Downloads\Directorio Cruz Verde\FOTOS DROGUERIAS\ACUÑA\ACUÑA SALITRE.jpg"/>
    <hyperlink ref="P228" r:id="rId7" display="E:\AppData\Roaming\Downloads\Directorio Cruz Verde\FOTOS DROGUERIAS\ACUÑA\ACUÑA MODELIA.jpg"/>
    <hyperlink ref="P170" r:id="rId8" display="E:\AppData\Roaming\Downloads\Directorio Cruz Verde\FOTOS DROGUERIAS\ACUÑA\ACUÑA PUENTE LARGO.jpg"/>
    <hyperlink ref="P161" r:id="rId9" display="E:\AppData\Roaming\Downloads\Directorio Cruz Verde\FOTOS DROGUERIAS\ACUÑA\ACUÑA TINTALITO.jpg"/>
    <hyperlink ref="P234" r:id="rId10" display="E:\AppData\Roaming\Downloads\Directorio Cruz Verde\FOTOS DROGUERIAS\ACUÑA\ACUÑA UNICENTRO OCCIDENTE.jpg"/>
    <hyperlink ref="P235" r:id="rId11" display="E:\AppData\Roaming\Downloads\Directorio Cruz Verde\FOTOS DROGUERIAS\ACUÑA\ACUÑA VENECIA.jpg"/>
  </hyperlinks>
  <pageMargins left="0.7" right="0.7" top="0.75" bottom="0.75" header="0.3" footer="0.3"/>
  <pageSetup paperSize="9" orientation="portrait" r:id="rId12"/>
  <drawing r:id="rId1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E1365"/>
  <sheetViews>
    <sheetView tabSelected="1"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J14" sqref="J14"/>
    </sheetView>
  </sheetViews>
  <sheetFormatPr baseColWidth="10" defaultRowHeight="16.5" x14ac:dyDescent="0.3"/>
  <cols>
    <col min="1" max="1" width="4.42578125" style="448" customWidth="1"/>
    <col min="2" max="2" width="31" style="448" bestFit="1" customWidth="1"/>
    <col min="3" max="3" width="9.140625" style="448" customWidth="1"/>
    <col min="4" max="4" width="11.42578125" style="448" customWidth="1"/>
    <col min="5" max="5" width="9.42578125" style="448" customWidth="1"/>
    <col min="6" max="6" width="7" style="448" bestFit="1" customWidth="1"/>
    <col min="7" max="7" width="11.7109375" style="449" customWidth="1"/>
    <col min="8" max="8" width="10.42578125" style="449" customWidth="1"/>
    <col min="9" max="12" width="11.42578125" style="448"/>
    <col min="13" max="13" width="12.5703125" style="448" customWidth="1"/>
    <col min="14" max="14" width="10" style="448" customWidth="1"/>
    <col min="15" max="15" width="11.5703125" style="448" customWidth="1"/>
    <col min="16" max="16" width="11.42578125" style="448"/>
    <col min="17" max="18" width="11.42578125" style="449"/>
    <col min="19" max="16384" width="11.42578125" style="448"/>
  </cols>
  <sheetData>
    <row r="1" spans="2:18" s="451" customFormat="1" x14ac:dyDescent="0.3">
      <c r="B1" s="448"/>
      <c r="C1" s="448"/>
      <c r="D1" s="448"/>
      <c r="E1" s="448"/>
      <c r="F1" s="448"/>
      <c r="G1" s="449"/>
      <c r="H1" s="450"/>
      <c r="Q1" s="450"/>
      <c r="R1" s="450"/>
    </row>
    <row r="2" spans="2:18" s="451" customFormat="1" x14ac:dyDescent="0.3">
      <c r="B2" s="452"/>
      <c r="C2" s="453">
        <v>43101</v>
      </c>
      <c r="D2" s="453">
        <v>43132</v>
      </c>
      <c r="E2" s="453">
        <v>43160</v>
      </c>
      <c r="F2" s="453">
        <v>43191</v>
      </c>
      <c r="G2" s="453">
        <v>43221</v>
      </c>
      <c r="H2" s="453">
        <v>43252</v>
      </c>
      <c r="I2" s="453">
        <v>43282</v>
      </c>
      <c r="J2" s="453">
        <v>43313</v>
      </c>
      <c r="K2" s="453">
        <v>43344</v>
      </c>
      <c r="L2" s="453">
        <v>43374</v>
      </c>
      <c r="M2" s="453">
        <v>43405</v>
      </c>
      <c r="N2" s="453">
        <v>43435</v>
      </c>
      <c r="O2" s="453" t="s">
        <v>615</v>
      </c>
    </row>
    <row r="3" spans="2:18" s="451" customFormat="1" x14ac:dyDescent="0.3">
      <c r="B3" s="454" t="s">
        <v>299</v>
      </c>
      <c r="C3" s="549">
        <v>169</v>
      </c>
      <c r="D3" s="549">
        <v>168</v>
      </c>
      <c r="E3" s="549">
        <v>168</v>
      </c>
      <c r="F3" s="549">
        <v>169</v>
      </c>
      <c r="G3" s="549">
        <v>216</v>
      </c>
      <c r="H3" s="549">
        <v>217</v>
      </c>
      <c r="I3" s="549">
        <v>223</v>
      </c>
      <c r="J3" s="549">
        <v>224</v>
      </c>
      <c r="K3" s="549">
        <v>230</v>
      </c>
      <c r="L3" s="549">
        <v>233</v>
      </c>
      <c r="M3" s="549">
        <v>234</v>
      </c>
      <c r="N3" s="549">
        <v>240</v>
      </c>
      <c r="O3" s="456">
        <v>240</v>
      </c>
    </row>
    <row r="4" spans="2:18" s="451" customFormat="1" x14ac:dyDescent="0.25">
      <c r="B4" s="455" t="s">
        <v>767</v>
      </c>
      <c r="C4" s="455">
        <f>+C5+C6</f>
        <v>98</v>
      </c>
      <c r="D4" s="455">
        <f>+D5+D6</f>
        <v>105</v>
      </c>
      <c r="E4" s="455">
        <f>+E5+E6</f>
        <v>116</v>
      </c>
      <c r="F4" s="455">
        <v>101</v>
      </c>
      <c r="G4" s="455">
        <v>132</v>
      </c>
      <c r="H4" s="455">
        <v>100</v>
      </c>
      <c r="I4" s="455">
        <v>96</v>
      </c>
      <c r="J4" s="455">
        <v>120</v>
      </c>
      <c r="K4" s="455">
        <v>131</v>
      </c>
      <c r="L4" s="455">
        <v>170</v>
      </c>
      <c r="M4" s="455">
        <v>102</v>
      </c>
      <c r="N4" s="455">
        <v>121</v>
      </c>
      <c r="O4" s="455">
        <f>+SUM(C4:N4)</f>
        <v>1392</v>
      </c>
    </row>
    <row r="5" spans="2:18" s="451" customFormat="1" x14ac:dyDescent="0.25">
      <c r="B5" s="456" t="s">
        <v>2</v>
      </c>
      <c r="C5" s="456">
        <v>41</v>
      </c>
      <c r="D5" s="456">
        <v>45</v>
      </c>
      <c r="E5" s="456">
        <v>59</v>
      </c>
      <c r="F5" s="456">
        <v>47</v>
      </c>
      <c r="G5" s="456">
        <v>50</v>
      </c>
      <c r="H5" s="456">
        <v>45</v>
      </c>
      <c r="I5" s="456">
        <v>50</v>
      </c>
      <c r="J5" s="457">
        <v>64</v>
      </c>
      <c r="K5" s="457">
        <v>45</v>
      </c>
      <c r="L5" s="457">
        <v>82</v>
      </c>
      <c r="M5" s="457">
        <v>37</v>
      </c>
      <c r="N5" s="457">
        <v>68</v>
      </c>
      <c r="O5" s="456">
        <f t="shared" ref="O5:O6" si="0">+SUM(C5:N5)</f>
        <v>633</v>
      </c>
    </row>
    <row r="6" spans="2:18" s="451" customFormat="1" x14ac:dyDescent="0.25">
      <c r="B6" s="456" t="s">
        <v>1</v>
      </c>
      <c r="C6" s="456">
        <v>57</v>
      </c>
      <c r="D6" s="456">
        <v>60</v>
      </c>
      <c r="E6" s="456">
        <v>57</v>
      </c>
      <c r="F6" s="456">
        <v>54</v>
      </c>
      <c r="G6" s="456">
        <v>82</v>
      </c>
      <c r="H6" s="456">
        <v>55</v>
      </c>
      <c r="I6" s="456">
        <v>46</v>
      </c>
      <c r="J6" s="456">
        <v>56</v>
      </c>
      <c r="K6" s="456">
        <v>86</v>
      </c>
      <c r="L6" s="456">
        <v>88</v>
      </c>
      <c r="M6" s="457">
        <v>65</v>
      </c>
      <c r="N6" s="457">
        <v>53</v>
      </c>
      <c r="O6" s="456">
        <f t="shared" si="0"/>
        <v>759</v>
      </c>
    </row>
    <row r="7" spans="2:18" s="451" customFormat="1" x14ac:dyDescent="0.25">
      <c r="B7" s="455" t="s">
        <v>295</v>
      </c>
      <c r="C7" s="458">
        <f t="shared" ref="C7:J7" si="1">+C5/C4</f>
        <v>0.41836734693877553</v>
      </c>
      <c r="D7" s="458">
        <f t="shared" si="1"/>
        <v>0.42857142857142855</v>
      </c>
      <c r="E7" s="458">
        <f t="shared" si="1"/>
        <v>0.50862068965517238</v>
      </c>
      <c r="F7" s="458">
        <f t="shared" si="1"/>
        <v>0.46534653465346537</v>
      </c>
      <c r="G7" s="458">
        <f t="shared" si="1"/>
        <v>0.37878787878787878</v>
      </c>
      <c r="H7" s="458">
        <f t="shared" si="1"/>
        <v>0.45</v>
      </c>
      <c r="I7" s="458">
        <f t="shared" si="1"/>
        <v>0.52083333333333337</v>
      </c>
      <c r="J7" s="458">
        <f t="shared" si="1"/>
        <v>0.53333333333333333</v>
      </c>
      <c r="K7" s="458">
        <f>+K5/K4</f>
        <v>0.34351145038167941</v>
      </c>
      <c r="L7" s="458">
        <f>+L5/L4</f>
        <v>0.4823529411764706</v>
      </c>
      <c r="M7" s="458">
        <f>+M5/M4</f>
        <v>0.36274509803921567</v>
      </c>
      <c r="N7" s="458">
        <f>+N5/N4</f>
        <v>0.56198347107438018</v>
      </c>
      <c r="O7" s="458">
        <f>+O5/O4</f>
        <v>0.45474137931034481</v>
      </c>
    </row>
    <row r="8" spans="2:18" s="451" customFormat="1" x14ac:dyDescent="0.25">
      <c r="B8" s="459" t="s">
        <v>296</v>
      </c>
      <c r="C8" s="460">
        <f t="shared" ref="C8:J8" si="2">+C6/C4</f>
        <v>0.58163265306122447</v>
      </c>
      <c r="D8" s="460">
        <f t="shared" si="2"/>
        <v>0.5714285714285714</v>
      </c>
      <c r="E8" s="460">
        <f t="shared" si="2"/>
        <v>0.49137931034482757</v>
      </c>
      <c r="F8" s="460">
        <f t="shared" si="2"/>
        <v>0.53465346534653468</v>
      </c>
      <c r="G8" s="460">
        <f t="shared" si="2"/>
        <v>0.62121212121212122</v>
      </c>
      <c r="H8" s="460">
        <f t="shared" si="2"/>
        <v>0.55000000000000004</v>
      </c>
      <c r="I8" s="460">
        <f t="shared" si="2"/>
        <v>0.47916666666666669</v>
      </c>
      <c r="J8" s="460">
        <f t="shared" si="2"/>
        <v>0.46666666666666667</v>
      </c>
      <c r="K8" s="460">
        <f>+K6/K4</f>
        <v>0.65648854961832059</v>
      </c>
      <c r="L8" s="460">
        <f>+L6/L4</f>
        <v>0.51764705882352946</v>
      </c>
      <c r="M8" s="460">
        <f>+M6/M4</f>
        <v>0.63725490196078427</v>
      </c>
      <c r="N8" s="460">
        <f>+N6/N4</f>
        <v>0.43801652892561982</v>
      </c>
      <c r="O8" s="460">
        <f>+O6/O4</f>
        <v>0.54525862068965514</v>
      </c>
    </row>
    <row r="9" spans="2:18" s="451" customFormat="1" x14ac:dyDescent="0.25">
      <c r="B9" s="461" t="s">
        <v>502</v>
      </c>
      <c r="C9" s="456">
        <v>114</v>
      </c>
      <c r="D9" s="456">
        <v>109</v>
      </c>
      <c r="E9" s="456">
        <v>107</v>
      </c>
      <c r="F9" s="456">
        <v>119</v>
      </c>
      <c r="G9" s="456">
        <v>150</v>
      </c>
      <c r="H9" s="456">
        <v>166</v>
      </c>
      <c r="I9" s="456">
        <v>175</v>
      </c>
      <c r="J9" s="549">
        <v>163</v>
      </c>
      <c r="K9" s="549">
        <v>169</v>
      </c>
      <c r="L9" s="549">
        <v>163</v>
      </c>
      <c r="M9" s="549">
        <v>177</v>
      </c>
      <c r="N9" s="549">
        <v>183</v>
      </c>
      <c r="O9" s="549">
        <v>73</v>
      </c>
    </row>
    <row r="10" spans="2:18" s="451" customFormat="1" x14ac:dyDescent="0.3">
      <c r="B10" s="462" t="s">
        <v>300</v>
      </c>
      <c r="C10" s="463">
        <f t="shared" ref="C10:J10" si="3">+C9/C3</f>
        <v>0.67455621301775148</v>
      </c>
      <c r="D10" s="463">
        <f t="shared" si="3"/>
        <v>0.64880952380952384</v>
      </c>
      <c r="E10" s="463">
        <f t="shared" si="3"/>
        <v>0.63690476190476186</v>
      </c>
      <c r="F10" s="463">
        <f t="shared" si="3"/>
        <v>0.70414201183431957</v>
      </c>
      <c r="G10" s="463">
        <f t="shared" si="3"/>
        <v>0.69444444444444442</v>
      </c>
      <c r="H10" s="463">
        <f t="shared" si="3"/>
        <v>0.76497695852534564</v>
      </c>
      <c r="I10" s="463">
        <f t="shared" si="3"/>
        <v>0.7847533632286996</v>
      </c>
      <c r="J10" s="463">
        <f t="shared" si="3"/>
        <v>0.7276785714285714</v>
      </c>
      <c r="K10" s="463">
        <f>+K9/K3</f>
        <v>0.73478260869565215</v>
      </c>
      <c r="L10" s="463">
        <f>+L9/L3</f>
        <v>0.69957081545064381</v>
      </c>
      <c r="M10" s="463">
        <f>+M9/M3</f>
        <v>0.75641025641025639</v>
      </c>
      <c r="N10" s="463">
        <f>+N9/N3</f>
        <v>0.76249999999999996</v>
      </c>
      <c r="O10" s="463">
        <f>+O9/O3</f>
        <v>0.30416666666666664</v>
      </c>
    </row>
    <row r="11" spans="2:18" s="451" customFormat="1" x14ac:dyDescent="0.3">
      <c r="B11" s="448"/>
      <c r="C11" s="448"/>
      <c r="D11" s="448"/>
      <c r="E11" s="448"/>
      <c r="F11" s="448"/>
      <c r="G11" s="449"/>
      <c r="H11" s="450"/>
      <c r="Q11" s="450"/>
      <c r="R11" s="450"/>
    </row>
    <row r="12" spans="2:18" s="451" customFormat="1" x14ac:dyDescent="0.3">
      <c r="B12" s="448"/>
      <c r="C12" s="448"/>
      <c r="D12" s="448"/>
      <c r="E12" s="448"/>
      <c r="F12" s="448"/>
      <c r="G12" s="449"/>
      <c r="H12" s="450"/>
      <c r="Q12" s="450"/>
      <c r="R12" s="450"/>
    </row>
    <row r="13" spans="2:18" s="451" customFormat="1" x14ac:dyDescent="0.3">
      <c r="B13" s="448"/>
      <c r="C13" s="448"/>
      <c r="D13" s="448"/>
      <c r="E13" s="448"/>
      <c r="F13" s="448"/>
      <c r="G13" s="449"/>
      <c r="H13" s="450"/>
      <c r="Q13" s="450"/>
      <c r="R13" s="450"/>
    </row>
    <row r="14" spans="2:18" s="451" customFormat="1" x14ac:dyDescent="0.3">
      <c r="B14" s="448"/>
      <c r="C14" s="448"/>
      <c r="D14" s="448"/>
      <c r="E14" s="448"/>
      <c r="F14" s="448"/>
      <c r="G14" s="449"/>
      <c r="H14" s="450"/>
      <c r="Q14" s="464"/>
      <c r="R14" s="450"/>
    </row>
    <row r="15" spans="2:18" s="451" customFormat="1" x14ac:dyDescent="0.3">
      <c r="B15" s="448"/>
      <c r="C15" s="448"/>
      <c r="D15" s="448"/>
      <c r="E15" s="448"/>
      <c r="F15" s="448"/>
      <c r="G15" s="449"/>
      <c r="H15" s="450"/>
      <c r="Q15" s="450"/>
      <c r="R15" s="450"/>
    </row>
    <row r="16" spans="2:18" s="451" customFormat="1" x14ac:dyDescent="0.3">
      <c r="B16" s="448"/>
      <c r="C16" s="448"/>
      <c r="D16" s="448"/>
      <c r="E16" s="448"/>
      <c r="F16" s="448"/>
      <c r="G16" s="449"/>
      <c r="H16" s="450"/>
      <c r="Q16" s="450"/>
      <c r="R16" s="450"/>
    </row>
    <row r="17" spans="2:18" s="451" customFormat="1" x14ac:dyDescent="0.3">
      <c r="B17" s="448"/>
      <c r="C17" s="448"/>
      <c r="D17" s="448"/>
      <c r="E17" s="448"/>
      <c r="F17" s="448"/>
      <c r="G17" s="449"/>
      <c r="H17" s="450"/>
      <c r="Q17" s="450"/>
      <c r="R17" s="450"/>
    </row>
    <row r="18" spans="2:18" s="451" customFormat="1" x14ac:dyDescent="0.3">
      <c r="B18" s="448"/>
      <c r="C18" s="448"/>
      <c r="D18" s="448"/>
      <c r="E18" s="448"/>
      <c r="F18" s="448"/>
      <c r="G18" s="449"/>
      <c r="H18" s="450"/>
      <c r="Q18" s="450"/>
      <c r="R18" s="450"/>
    </row>
    <row r="19" spans="2:18" s="451" customFormat="1" x14ac:dyDescent="0.3">
      <c r="B19" s="448"/>
      <c r="C19" s="448"/>
      <c r="D19" s="448"/>
      <c r="E19" s="448"/>
      <c r="F19" s="448"/>
      <c r="G19" s="449"/>
      <c r="H19" s="450"/>
      <c r="Q19" s="450"/>
      <c r="R19" s="450"/>
    </row>
    <row r="20" spans="2:18" s="451" customFormat="1" x14ac:dyDescent="0.3">
      <c r="B20" s="448"/>
      <c r="C20" s="448"/>
      <c r="D20" s="448"/>
      <c r="E20" s="448"/>
      <c r="F20" s="448"/>
      <c r="G20" s="449"/>
      <c r="H20" s="450"/>
      <c r="Q20" s="450"/>
      <c r="R20" s="450"/>
    </row>
    <row r="21" spans="2:18" s="451" customFormat="1" x14ac:dyDescent="0.3">
      <c r="B21" s="448"/>
      <c r="C21" s="448"/>
      <c r="D21" s="448"/>
      <c r="E21" s="448"/>
      <c r="F21" s="448"/>
      <c r="G21" s="449"/>
      <c r="H21" s="450"/>
      <c r="Q21" s="450"/>
      <c r="R21" s="450"/>
    </row>
    <row r="22" spans="2:18" s="451" customFormat="1" x14ac:dyDescent="0.3">
      <c r="B22" s="448"/>
      <c r="C22" s="448"/>
      <c r="D22" s="448"/>
      <c r="E22" s="448"/>
      <c r="F22" s="448"/>
      <c r="G22" s="449"/>
      <c r="H22" s="450"/>
      <c r="Q22" s="450"/>
      <c r="R22" s="450"/>
    </row>
    <row r="23" spans="2:18" s="451" customFormat="1" x14ac:dyDescent="0.3">
      <c r="B23" s="448"/>
      <c r="C23" s="448"/>
      <c r="D23" s="448"/>
      <c r="E23" s="448"/>
      <c r="F23" s="448"/>
      <c r="G23" s="449"/>
      <c r="H23" s="450"/>
      <c r="Q23" s="450"/>
      <c r="R23" s="450"/>
    </row>
    <row r="24" spans="2:18" s="451" customFormat="1" x14ac:dyDescent="0.3">
      <c r="B24" s="448"/>
      <c r="C24" s="448"/>
      <c r="D24" s="448"/>
      <c r="E24" s="448"/>
      <c r="F24" s="448"/>
      <c r="G24" s="449"/>
      <c r="H24" s="450"/>
      <c r="Q24" s="450"/>
      <c r="R24" s="450"/>
    </row>
    <row r="25" spans="2:18" s="451" customFormat="1" x14ac:dyDescent="0.3">
      <c r="B25" s="448"/>
      <c r="C25" s="448"/>
      <c r="D25" s="448"/>
      <c r="E25" s="448"/>
      <c r="F25" s="448"/>
      <c r="G25" s="449"/>
      <c r="H25" s="450"/>
      <c r="Q25" s="450"/>
      <c r="R25" s="450"/>
    </row>
    <row r="26" spans="2:18" s="451" customFormat="1" x14ac:dyDescent="0.3">
      <c r="B26" s="448"/>
      <c r="C26" s="448"/>
      <c r="D26" s="448"/>
      <c r="E26" s="448"/>
      <c r="F26" s="448"/>
      <c r="G26" s="449"/>
      <c r="H26" s="450"/>
      <c r="Q26" s="450"/>
      <c r="R26" s="450"/>
    </row>
    <row r="27" spans="2:18" s="451" customFormat="1" x14ac:dyDescent="0.3">
      <c r="B27" s="448"/>
      <c r="C27" s="448"/>
      <c r="D27" s="448"/>
      <c r="E27" s="448"/>
      <c r="F27" s="448"/>
      <c r="G27" s="449"/>
      <c r="H27" s="450"/>
      <c r="Q27" s="450"/>
      <c r="R27" s="450"/>
    </row>
    <row r="28" spans="2:18" s="451" customFormat="1" x14ac:dyDescent="0.3">
      <c r="B28" s="448"/>
      <c r="C28" s="448"/>
      <c r="D28" s="448"/>
      <c r="E28" s="448"/>
      <c r="F28" s="448"/>
      <c r="G28" s="449"/>
      <c r="H28" s="450"/>
      <c r="Q28" s="450"/>
      <c r="R28" s="450"/>
    </row>
    <row r="29" spans="2:18" s="451" customFormat="1" x14ac:dyDescent="0.3">
      <c r="B29" s="448"/>
      <c r="C29" s="448"/>
      <c r="D29" s="448"/>
      <c r="E29" s="448"/>
      <c r="F29" s="448"/>
      <c r="G29" s="449"/>
      <c r="H29" s="450"/>
      <c r="Q29" s="450"/>
      <c r="R29" s="450"/>
    </row>
    <row r="30" spans="2:18" s="451" customFormat="1" x14ac:dyDescent="0.3">
      <c r="B30" s="448"/>
      <c r="C30" s="448"/>
      <c r="D30" s="448"/>
      <c r="E30" s="448"/>
      <c r="F30" s="448"/>
      <c r="G30" s="449"/>
      <c r="H30" s="450"/>
      <c r="Q30" s="450"/>
      <c r="R30" s="450"/>
    </row>
    <row r="31" spans="2:18" s="451" customFormat="1" x14ac:dyDescent="0.3">
      <c r="B31" s="448"/>
      <c r="C31" s="448"/>
      <c r="D31" s="448"/>
      <c r="E31" s="448"/>
      <c r="F31" s="448"/>
      <c r="G31" s="449"/>
      <c r="H31" s="450"/>
      <c r="Q31" s="450"/>
      <c r="R31" s="450"/>
    </row>
    <row r="32" spans="2:18" s="451" customFormat="1" x14ac:dyDescent="0.3">
      <c r="B32" s="448"/>
      <c r="C32" s="448"/>
      <c r="D32" s="448"/>
      <c r="E32" s="448"/>
      <c r="F32" s="448"/>
      <c r="G32" s="449"/>
      <c r="H32" s="450"/>
      <c r="Q32" s="450"/>
      <c r="R32" s="450"/>
    </row>
    <row r="33" spans="2:18" s="451" customFormat="1" x14ac:dyDescent="0.3">
      <c r="B33" s="448"/>
      <c r="C33" s="448"/>
      <c r="D33" s="448"/>
      <c r="E33" s="448"/>
      <c r="F33" s="448"/>
      <c r="G33" s="449"/>
      <c r="H33" s="450"/>
      <c r="Q33" s="450"/>
      <c r="R33" s="450"/>
    </row>
    <row r="34" spans="2:18" s="451" customFormat="1" x14ac:dyDescent="0.3">
      <c r="B34" s="448"/>
      <c r="C34" s="448"/>
      <c r="D34" s="448"/>
      <c r="E34" s="448"/>
      <c r="F34" s="448"/>
      <c r="G34" s="449"/>
      <c r="H34" s="450"/>
      <c r="Q34" s="450"/>
      <c r="R34" s="450"/>
    </row>
    <row r="35" spans="2:18" s="451" customFormat="1" x14ac:dyDescent="0.3">
      <c r="B35" s="448"/>
      <c r="C35" s="448"/>
      <c r="D35" s="448"/>
      <c r="E35" s="448"/>
      <c r="F35" s="448"/>
      <c r="G35" s="449"/>
      <c r="H35" s="450"/>
      <c r="Q35" s="450"/>
      <c r="R35" s="450"/>
    </row>
    <row r="36" spans="2:18" s="451" customFormat="1" x14ac:dyDescent="0.3">
      <c r="B36" s="448"/>
      <c r="C36" s="448"/>
      <c r="D36" s="448"/>
      <c r="E36" s="448"/>
      <c r="F36" s="448"/>
      <c r="G36" s="449"/>
      <c r="H36" s="450"/>
      <c r="Q36" s="450"/>
      <c r="R36" s="450"/>
    </row>
    <row r="37" spans="2:18" s="451" customFormat="1" x14ac:dyDescent="0.3">
      <c r="B37" s="448"/>
      <c r="C37" s="448"/>
      <c r="D37" s="448"/>
      <c r="E37" s="448"/>
      <c r="F37" s="448"/>
      <c r="G37" s="449"/>
      <c r="H37" s="450"/>
      <c r="Q37" s="450"/>
      <c r="R37" s="450"/>
    </row>
    <row r="38" spans="2:18" s="451" customFormat="1" x14ac:dyDescent="0.3">
      <c r="B38" s="448"/>
      <c r="C38" s="448"/>
      <c r="D38" s="448"/>
      <c r="E38" s="448"/>
      <c r="F38" s="448"/>
      <c r="G38" s="449"/>
      <c r="H38" s="450"/>
      <c r="Q38" s="450"/>
      <c r="R38" s="450"/>
    </row>
    <row r="39" spans="2:18" s="451" customFormat="1" x14ac:dyDescent="0.3">
      <c r="B39" s="448"/>
      <c r="C39" s="448"/>
      <c r="D39" s="448"/>
      <c r="E39" s="448"/>
      <c r="F39" s="448"/>
      <c r="G39" s="449"/>
      <c r="H39" s="450"/>
      <c r="Q39" s="450"/>
      <c r="R39" s="450"/>
    </row>
    <row r="40" spans="2:18" s="451" customFormat="1" x14ac:dyDescent="0.3">
      <c r="B40" s="448"/>
      <c r="C40" s="448"/>
      <c r="D40" s="448"/>
      <c r="E40" s="448"/>
      <c r="F40" s="448"/>
      <c r="G40" s="449"/>
      <c r="H40" s="450"/>
      <c r="Q40" s="450"/>
      <c r="R40" s="450"/>
    </row>
    <row r="41" spans="2:18" s="451" customFormat="1" x14ac:dyDescent="0.3">
      <c r="B41" s="448"/>
      <c r="C41" s="448"/>
      <c r="D41" s="448"/>
      <c r="E41" s="448"/>
      <c r="F41" s="448"/>
      <c r="G41" s="449"/>
      <c r="H41" s="450"/>
      <c r="Q41" s="450"/>
      <c r="R41" s="450"/>
    </row>
    <row r="42" spans="2:18" s="451" customFormat="1" x14ac:dyDescent="0.3">
      <c r="B42" s="448"/>
      <c r="C42" s="448"/>
      <c r="D42" s="448"/>
      <c r="E42" s="448"/>
      <c r="F42" s="448"/>
      <c r="G42" s="449"/>
      <c r="H42" s="450"/>
      <c r="Q42" s="450"/>
      <c r="R42" s="450"/>
    </row>
    <row r="43" spans="2:18" s="451" customFormat="1" x14ac:dyDescent="0.3">
      <c r="B43" s="448"/>
      <c r="C43" s="448"/>
      <c r="D43" s="448"/>
      <c r="E43" s="448"/>
      <c r="F43" s="448"/>
      <c r="G43" s="449"/>
      <c r="H43" s="450"/>
      <c r="Q43" s="450"/>
      <c r="R43" s="450"/>
    </row>
    <row r="44" spans="2:18" s="451" customFormat="1" x14ac:dyDescent="0.3">
      <c r="B44" s="448"/>
      <c r="C44" s="448"/>
      <c r="D44" s="448"/>
      <c r="E44" s="448"/>
      <c r="F44" s="448"/>
      <c r="G44" s="449"/>
      <c r="H44" s="450"/>
      <c r="Q44" s="450"/>
      <c r="R44" s="450"/>
    </row>
    <row r="45" spans="2:18" s="451" customFormat="1" x14ac:dyDescent="0.3">
      <c r="B45" s="448"/>
      <c r="C45" s="448"/>
      <c r="D45" s="448"/>
      <c r="E45" s="448"/>
      <c r="F45" s="448"/>
      <c r="G45" s="449"/>
      <c r="H45" s="450"/>
      <c r="Q45" s="450"/>
      <c r="R45" s="450"/>
    </row>
    <row r="46" spans="2:18" s="451" customFormat="1" x14ac:dyDescent="0.3">
      <c r="B46" s="448"/>
      <c r="C46" s="448"/>
      <c r="D46" s="448"/>
      <c r="E46" s="448"/>
      <c r="F46" s="448"/>
      <c r="G46" s="449"/>
      <c r="H46" s="450"/>
      <c r="Q46" s="450"/>
      <c r="R46" s="450"/>
    </row>
    <row r="47" spans="2:18" s="451" customFormat="1" x14ac:dyDescent="0.3">
      <c r="B47" s="448"/>
      <c r="C47" s="448"/>
      <c r="D47" s="448"/>
      <c r="E47" s="448"/>
      <c r="F47" s="448"/>
      <c r="G47" s="449"/>
      <c r="H47" s="450"/>
      <c r="Q47" s="450"/>
      <c r="R47" s="450"/>
    </row>
    <row r="48" spans="2:18" s="451" customFormat="1" x14ac:dyDescent="0.3">
      <c r="B48" s="448"/>
      <c r="C48" s="448"/>
      <c r="D48" s="448"/>
      <c r="E48" s="448"/>
      <c r="F48" s="448"/>
      <c r="G48" s="449"/>
      <c r="H48" s="450"/>
      <c r="Q48" s="450"/>
      <c r="R48" s="450"/>
    </row>
    <row r="49" spans="2:18" s="451" customFormat="1" x14ac:dyDescent="0.3">
      <c r="B49" s="448"/>
      <c r="C49" s="448"/>
      <c r="D49" s="448"/>
      <c r="E49" s="448"/>
      <c r="F49" s="448"/>
      <c r="G49" s="449"/>
      <c r="H49" s="450"/>
      <c r="Q49" s="450"/>
      <c r="R49" s="450"/>
    </row>
    <row r="50" spans="2:18" s="451" customFormat="1" x14ac:dyDescent="0.3">
      <c r="B50" s="448"/>
      <c r="C50" s="448"/>
      <c r="D50" s="448"/>
      <c r="E50" s="448"/>
      <c r="F50" s="448"/>
      <c r="G50" s="449"/>
      <c r="H50" s="450"/>
      <c r="Q50" s="450"/>
      <c r="R50" s="450"/>
    </row>
    <row r="51" spans="2:18" s="451" customFormat="1" x14ac:dyDescent="0.3">
      <c r="B51" s="448"/>
      <c r="C51" s="448"/>
      <c r="D51" s="448"/>
      <c r="E51" s="448"/>
      <c r="F51" s="448"/>
      <c r="G51" s="449"/>
      <c r="H51" s="450"/>
      <c r="Q51" s="450"/>
      <c r="R51" s="450"/>
    </row>
    <row r="52" spans="2:18" s="451" customFormat="1" x14ac:dyDescent="0.3">
      <c r="B52" s="448"/>
      <c r="C52" s="448"/>
      <c r="D52" s="448"/>
      <c r="E52" s="448"/>
      <c r="F52" s="448"/>
      <c r="G52" s="449"/>
      <c r="H52" s="450"/>
      <c r="Q52" s="450"/>
      <c r="R52" s="450"/>
    </row>
    <row r="53" spans="2:18" s="451" customFormat="1" x14ac:dyDescent="0.3">
      <c r="B53" s="448"/>
      <c r="C53" s="448"/>
      <c r="D53" s="448"/>
      <c r="E53" s="448"/>
      <c r="F53" s="448"/>
      <c r="G53" s="449"/>
      <c r="H53" s="450"/>
      <c r="Q53" s="450"/>
      <c r="R53" s="450"/>
    </row>
    <row r="54" spans="2:18" s="451" customFormat="1" x14ac:dyDescent="0.3">
      <c r="B54" s="448"/>
      <c r="C54" s="448"/>
      <c r="D54" s="448"/>
      <c r="E54" s="448"/>
      <c r="F54" s="448"/>
      <c r="G54" s="449"/>
      <c r="H54" s="450"/>
      <c r="Q54" s="450"/>
      <c r="R54" s="450"/>
    </row>
    <row r="55" spans="2:18" s="451" customFormat="1" x14ac:dyDescent="0.3">
      <c r="B55" s="448"/>
      <c r="C55" s="448"/>
      <c r="D55" s="448"/>
      <c r="E55" s="448"/>
      <c r="F55" s="448"/>
      <c r="G55" s="449"/>
      <c r="H55" s="450"/>
      <c r="Q55" s="450"/>
      <c r="R55" s="450"/>
    </row>
    <row r="56" spans="2:18" s="451" customFormat="1" x14ac:dyDescent="0.3">
      <c r="B56" s="448"/>
      <c r="C56" s="448"/>
      <c r="D56" s="448"/>
      <c r="E56" s="448"/>
      <c r="F56" s="448"/>
      <c r="G56" s="449"/>
      <c r="H56" s="450"/>
      <c r="Q56" s="450"/>
      <c r="R56" s="450"/>
    </row>
    <row r="57" spans="2:18" s="451" customFormat="1" x14ac:dyDescent="0.3">
      <c r="B57" s="448"/>
      <c r="C57" s="448"/>
      <c r="D57" s="448"/>
      <c r="E57" s="448"/>
      <c r="F57" s="448"/>
      <c r="G57" s="449"/>
      <c r="H57" s="450"/>
      <c r="Q57" s="450"/>
      <c r="R57" s="450"/>
    </row>
    <row r="58" spans="2:18" s="451" customFormat="1" x14ac:dyDescent="0.3">
      <c r="B58" s="448"/>
      <c r="C58" s="448"/>
      <c r="D58" s="448"/>
      <c r="E58" s="448"/>
      <c r="F58" s="448"/>
      <c r="G58" s="449"/>
      <c r="H58" s="450"/>
      <c r="Q58" s="450"/>
      <c r="R58" s="450"/>
    </row>
    <row r="59" spans="2:18" s="451" customFormat="1" x14ac:dyDescent="0.3">
      <c r="B59" s="448"/>
      <c r="C59" s="448"/>
      <c r="D59" s="448"/>
      <c r="E59" s="448"/>
      <c r="F59" s="448"/>
      <c r="G59" s="449"/>
      <c r="H59" s="450"/>
      <c r="Q59" s="450"/>
      <c r="R59" s="450"/>
    </row>
    <row r="60" spans="2:18" s="451" customFormat="1" x14ac:dyDescent="0.3">
      <c r="B60" s="448"/>
      <c r="C60" s="448"/>
      <c r="D60" s="448"/>
      <c r="E60" s="448"/>
      <c r="F60" s="448"/>
      <c r="G60" s="449"/>
      <c r="H60" s="450"/>
      <c r="Q60" s="450"/>
      <c r="R60" s="450"/>
    </row>
    <row r="61" spans="2:18" s="451" customFormat="1" x14ac:dyDescent="0.3">
      <c r="B61" s="448"/>
      <c r="C61" s="448"/>
      <c r="D61" s="448"/>
      <c r="E61" s="448"/>
      <c r="F61" s="448"/>
      <c r="G61" s="449"/>
      <c r="H61" s="450"/>
      <c r="Q61" s="450"/>
      <c r="R61" s="450"/>
    </row>
    <row r="62" spans="2:18" s="451" customFormat="1" x14ac:dyDescent="0.3">
      <c r="B62" s="448"/>
      <c r="C62" s="448"/>
      <c r="D62" s="448"/>
      <c r="E62" s="448"/>
      <c r="F62" s="448"/>
      <c r="G62" s="449"/>
      <c r="H62" s="450"/>
      <c r="Q62" s="450"/>
      <c r="R62" s="450"/>
    </row>
    <row r="63" spans="2:18" s="451" customFormat="1" x14ac:dyDescent="0.3">
      <c r="B63" s="448"/>
      <c r="C63" s="448"/>
      <c r="D63" s="448"/>
      <c r="E63" s="448"/>
      <c r="F63" s="448"/>
      <c r="G63" s="449"/>
      <c r="H63" s="450"/>
      <c r="Q63" s="450"/>
      <c r="R63" s="450"/>
    </row>
    <row r="64" spans="2:18" s="451" customFormat="1" x14ac:dyDescent="0.3">
      <c r="B64" s="448"/>
      <c r="C64" s="448"/>
      <c r="D64" s="448"/>
      <c r="E64" s="448"/>
      <c r="F64" s="448"/>
      <c r="G64" s="449"/>
      <c r="H64" s="450"/>
      <c r="Q64" s="450"/>
      <c r="R64" s="450"/>
    </row>
    <row r="65" spans="2:18" s="451" customFormat="1" x14ac:dyDescent="0.3">
      <c r="B65" s="448"/>
      <c r="C65" s="448"/>
      <c r="D65" s="448"/>
      <c r="E65" s="448"/>
      <c r="F65" s="448"/>
      <c r="G65" s="449"/>
      <c r="H65" s="450"/>
      <c r="Q65" s="450"/>
      <c r="R65" s="450"/>
    </row>
    <row r="66" spans="2:18" s="451" customFormat="1" x14ac:dyDescent="0.3">
      <c r="B66" s="448"/>
      <c r="C66" s="448"/>
      <c r="D66" s="448"/>
      <c r="E66" s="448"/>
      <c r="F66" s="448"/>
      <c r="G66" s="449"/>
      <c r="H66" s="450"/>
      <c r="Q66" s="450"/>
      <c r="R66" s="450"/>
    </row>
    <row r="67" spans="2:18" s="451" customFormat="1" x14ac:dyDescent="0.3">
      <c r="B67" s="448"/>
      <c r="C67" s="448"/>
      <c r="D67" s="448"/>
      <c r="E67" s="448"/>
      <c r="F67" s="448"/>
      <c r="G67" s="449"/>
      <c r="H67" s="450"/>
      <c r="Q67" s="450"/>
      <c r="R67" s="450"/>
    </row>
    <row r="68" spans="2:18" s="451" customFormat="1" x14ac:dyDescent="0.3">
      <c r="B68" s="448"/>
      <c r="C68" s="448"/>
      <c r="D68" s="448"/>
      <c r="E68" s="448"/>
      <c r="F68" s="448"/>
      <c r="G68" s="449"/>
      <c r="H68" s="450"/>
      <c r="Q68" s="450"/>
      <c r="R68" s="450"/>
    </row>
    <row r="69" spans="2:18" s="451" customFormat="1" x14ac:dyDescent="0.3">
      <c r="B69" s="448"/>
      <c r="C69" s="448"/>
      <c r="D69" s="448"/>
      <c r="E69" s="448"/>
      <c r="F69" s="448"/>
      <c r="G69" s="449"/>
      <c r="H69" s="450"/>
      <c r="Q69" s="450"/>
      <c r="R69" s="450"/>
    </row>
    <row r="70" spans="2:18" s="451" customFormat="1" x14ac:dyDescent="0.3">
      <c r="B70" s="448"/>
      <c r="C70" s="448"/>
      <c r="D70" s="448"/>
      <c r="E70" s="448"/>
      <c r="F70" s="448"/>
      <c r="G70" s="449"/>
      <c r="H70" s="450"/>
      <c r="Q70" s="450"/>
      <c r="R70" s="450"/>
    </row>
    <row r="71" spans="2:18" s="451" customFormat="1" x14ac:dyDescent="0.3">
      <c r="B71" s="448"/>
      <c r="C71" s="448"/>
      <c r="D71" s="448"/>
      <c r="E71" s="448"/>
      <c r="F71" s="448"/>
      <c r="G71" s="449"/>
      <c r="H71" s="450"/>
      <c r="Q71" s="450"/>
      <c r="R71" s="450"/>
    </row>
    <row r="72" spans="2:18" s="451" customFormat="1" x14ac:dyDescent="0.3">
      <c r="B72" s="448"/>
      <c r="C72" s="448"/>
      <c r="D72" s="448"/>
      <c r="E72" s="448"/>
      <c r="F72" s="448"/>
      <c r="G72" s="449"/>
      <c r="H72" s="450"/>
      <c r="Q72" s="450"/>
      <c r="R72" s="450"/>
    </row>
    <row r="73" spans="2:18" s="451" customFormat="1" x14ac:dyDescent="0.3">
      <c r="B73" s="448"/>
      <c r="C73" s="448"/>
      <c r="D73" s="448"/>
      <c r="E73" s="448"/>
      <c r="F73" s="448"/>
      <c r="G73" s="449"/>
      <c r="H73" s="450"/>
      <c r="Q73" s="450"/>
      <c r="R73" s="450"/>
    </row>
    <row r="74" spans="2:18" s="451" customFormat="1" x14ac:dyDescent="0.3">
      <c r="B74" s="448"/>
      <c r="C74" s="448"/>
      <c r="D74" s="448"/>
      <c r="E74" s="448"/>
      <c r="F74" s="448"/>
      <c r="G74" s="449"/>
      <c r="H74" s="450"/>
      <c r="Q74" s="450"/>
      <c r="R74" s="450"/>
    </row>
    <row r="75" spans="2:18" s="451" customFormat="1" x14ac:dyDescent="0.3">
      <c r="B75" s="448"/>
      <c r="C75" s="448"/>
      <c r="D75" s="448"/>
      <c r="E75" s="448"/>
      <c r="F75" s="448"/>
      <c r="G75" s="449"/>
      <c r="H75" s="450"/>
      <c r="Q75" s="450"/>
      <c r="R75" s="450"/>
    </row>
    <row r="76" spans="2:18" s="451" customFormat="1" x14ac:dyDescent="0.3">
      <c r="B76" s="448"/>
      <c r="C76" s="448"/>
      <c r="D76" s="448"/>
      <c r="E76" s="448"/>
      <c r="F76" s="448"/>
      <c r="G76" s="449"/>
      <c r="H76" s="450"/>
      <c r="Q76" s="450"/>
      <c r="R76" s="450"/>
    </row>
    <row r="77" spans="2:18" s="451" customFormat="1" x14ac:dyDescent="0.3">
      <c r="B77" s="448"/>
      <c r="C77" s="448"/>
      <c r="D77" s="448"/>
      <c r="E77" s="448"/>
      <c r="F77" s="448"/>
      <c r="G77" s="449"/>
      <c r="H77" s="450"/>
      <c r="Q77" s="450"/>
      <c r="R77" s="450"/>
    </row>
    <row r="78" spans="2:18" s="451" customFormat="1" x14ac:dyDescent="0.3">
      <c r="B78" s="448"/>
      <c r="C78" s="448"/>
      <c r="D78" s="448"/>
      <c r="E78" s="448"/>
      <c r="F78" s="448"/>
      <c r="G78" s="449"/>
      <c r="H78" s="450"/>
      <c r="Q78" s="450"/>
      <c r="R78" s="450"/>
    </row>
    <row r="79" spans="2:18" s="451" customFormat="1" x14ac:dyDescent="0.3">
      <c r="B79" s="448"/>
      <c r="C79" s="448"/>
      <c r="D79" s="448"/>
      <c r="E79" s="448"/>
      <c r="F79" s="448"/>
      <c r="G79" s="449"/>
      <c r="H79" s="450"/>
      <c r="Q79" s="450"/>
      <c r="R79" s="450"/>
    </row>
    <row r="80" spans="2:18" s="451" customFormat="1" x14ac:dyDescent="0.3">
      <c r="B80" s="448"/>
      <c r="C80" s="448"/>
      <c r="D80" s="448"/>
      <c r="E80" s="448"/>
      <c r="F80" s="448"/>
      <c r="G80" s="449"/>
      <c r="H80" s="450"/>
      <c r="Q80" s="450"/>
      <c r="R80" s="450"/>
    </row>
    <row r="81" spans="2:18" s="451" customFormat="1" x14ac:dyDescent="0.3">
      <c r="B81" s="448"/>
      <c r="C81" s="448"/>
      <c r="D81" s="448"/>
      <c r="E81" s="448"/>
      <c r="F81" s="448"/>
      <c r="G81" s="449"/>
      <c r="H81" s="450"/>
      <c r="Q81" s="450"/>
      <c r="R81" s="450"/>
    </row>
    <row r="82" spans="2:18" s="451" customFormat="1" x14ac:dyDescent="0.3">
      <c r="B82" s="448"/>
      <c r="C82" s="448"/>
      <c r="D82" s="448"/>
      <c r="E82" s="448"/>
      <c r="F82" s="448"/>
      <c r="G82" s="449"/>
      <c r="H82" s="450"/>
      <c r="Q82" s="450"/>
      <c r="R82" s="450"/>
    </row>
    <row r="83" spans="2:18" s="451" customFormat="1" x14ac:dyDescent="0.3">
      <c r="B83" s="448"/>
      <c r="C83" s="448"/>
      <c r="D83" s="448"/>
      <c r="E83" s="448"/>
      <c r="F83" s="448"/>
      <c r="G83" s="449"/>
      <c r="H83" s="450"/>
      <c r="Q83" s="450"/>
      <c r="R83" s="450"/>
    </row>
    <row r="84" spans="2:18" s="451" customFormat="1" x14ac:dyDescent="0.3">
      <c r="B84" s="448"/>
      <c r="C84" s="448"/>
      <c r="D84" s="448"/>
      <c r="E84" s="448"/>
      <c r="F84" s="448"/>
      <c r="G84" s="449"/>
      <c r="H84" s="450"/>
      <c r="Q84" s="450"/>
      <c r="R84" s="450"/>
    </row>
    <row r="85" spans="2:18" s="451" customFormat="1" x14ac:dyDescent="0.3">
      <c r="B85" s="448"/>
      <c r="C85" s="448"/>
      <c r="D85" s="448"/>
      <c r="E85" s="448"/>
      <c r="F85" s="448"/>
      <c r="G85" s="449"/>
      <c r="H85" s="450"/>
      <c r="Q85" s="450"/>
      <c r="R85" s="450"/>
    </row>
    <row r="86" spans="2:18" s="451" customFormat="1" x14ac:dyDescent="0.3">
      <c r="B86" s="448"/>
      <c r="C86" s="448"/>
      <c r="D86" s="448"/>
      <c r="E86" s="448"/>
      <c r="F86" s="448"/>
      <c r="G86" s="449"/>
      <c r="H86" s="450"/>
      <c r="Q86" s="450"/>
      <c r="R86" s="450"/>
    </row>
    <row r="87" spans="2:18" s="451" customFormat="1" x14ac:dyDescent="0.3">
      <c r="B87" s="448"/>
      <c r="C87" s="448"/>
      <c r="D87" s="448"/>
      <c r="E87" s="448"/>
      <c r="F87" s="448"/>
      <c r="G87" s="449"/>
      <c r="H87" s="450"/>
      <c r="Q87" s="450"/>
      <c r="R87" s="450"/>
    </row>
    <row r="88" spans="2:18" s="451" customFormat="1" x14ac:dyDescent="0.3">
      <c r="B88" s="448"/>
      <c r="C88" s="448"/>
      <c r="D88" s="448"/>
      <c r="E88" s="448"/>
      <c r="F88" s="448"/>
      <c r="G88" s="449"/>
      <c r="H88" s="450"/>
      <c r="Q88" s="450"/>
      <c r="R88" s="450"/>
    </row>
    <row r="89" spans="2:18" s="451" customFormat="1" x14ac:dyDescent="0.3">
      <c r="B89" s="448"/>
      <c r="C89" s="448"/>
      <c r="D89" s="448"/>
      <c r="E89" s="448"/>
      <c r="F89" s="448"/>
      <c r="G89" s="449"/>
      <c r="H89" s="450"/>
      <c r="Q89" s="450"/>
      <c r="R89" s="450"/>
    </row>
    <row r="90" spans="2:18" s="451" customFormat="1" x14ac:dyDescent="0.3">
      <c r="B90" s="448"/>
      <c r="C90" s="448"/>
      <c r="D90" s="448"/>
      <c r="E90" s="448"/>
      <c r="F90" s="448"/>
      <c r="G90" s="449"/>
      <c r="H90" s="450"/>
      <c r="Q90" s="450"/>
      <c r="R90" s="450"/>
    </row>
    <row r="91" spans="2:18" s="451" customFormat="1" x14ac:dyDescent="0.3">
      <c r="B91" s="448"/>
      <c r="C91" s="448"/>
      <c r="D91" s="448"/>
      <c r="E91" s="448"/>
      <c r="F91" s="448"/>
      <c r="G91" s="449"/>
      <c r="H91" s="450"/>
      <c r="Q91" s="450"/>
      <c r="R91" s="450"/>
    </row>
    <row r="92" spans="2:18" s="451" customFormat="1" x14ac:dyDescent="0.3">
      <c r="B92" s="448"/>
      <c r="C92" s="448"/>
      <c r="D92" s="448"/>
      <c r="E92" s="448"/>
      <c r="F92" s="448"/>
      <c r="G92" s="449"/>
      <c r="H92" s="450"/>
      <c r="Q92" s="450"/>
      <c r="R92" s="450"/>
    </row>
    <row r="93" spans="2:18" s="451" customFormat="1" x14ac:dyDescent="0.3">
      <c r="B93" s="448"/>
      <c r="C93" s="448"/>
      <c r="D93" s="448"/>
      <c r="E93" s="448"/>
      <c r="F93" s="448"/>
      <c r="G93" s="449"/>
      <c r="H93" s="450"/>
      <c r="Q93" s="450"/>
      <c r="R93" s="450"/>
    </row>
    <row r="94" spans="2:18" s="451" customFormat="1" x14ac:dyDescent="0.3">
      <c r="B94" s="448"/>
      <c r="C94" s="448"/>
      <c r="D94" s="448"/>
      <c r="E94" s="448"/>
      <c r="F94" s="448"/>
      <c r="G94" s="449"/>
      <c r="H94" s="450"/>
      <c r="Q94" s="450"/>
      <c r="R94" s="450"/>
    </row>
    <row r="95" spans="2:18" s="451" customFormat="1" x14ac:dyDescent="0.3">
      <c r="B95" s="448"/>
      <c r="C95" s="448"/>
      <c r="D95" s="448"/>
      <c r="E95" s="448"/>
      <c r="F95" s="448"/>
      <c r="G95" s="449"/>
      <c r="H95" s="450"/>
      <c r="Q95" s="450"/>
      <c r="R95" s="450"/>
    </row>
    <row r="96" spans="2:18" s="451" customFormat="1" x14ac:dyDescent="0.3">
      <c r="B96" s="448"/>
      <c r="C96" s="448"/>
      <c r="D96" s="448"/>
      <c r="E96" s="448"/>
      <c r="F96" s="448"/>
      <c r="G96" s="449"/>
      <c r="H96" s="450"/>
      <c r="Q96" s="450"/>
      <c r="R96" s="450"/>
    </row>
    <row r="97" spans="2:18" s="451" customFormat="1" x14ac:dyDescent="0.3">
      <c r="B97" s="448"/>
      <c r="C97" s="448"/>
      <c r="D97" s="448"/>
      <c r="E97" s="448"/>
      <c r="F97" s="448"/>
      <c r="G97" s="449"/>
      <c r="H97" s="450"/>
      <c r="Q97" s="450"/>
      <c r="R97" s="450"/>
    </row>
    <row r="98" spans="2:18" s="451" customFormat="1" x14ac:dyDescent="0.3">
      <c r="B98" s="448"/>
      <c r="C98" s="448"/>
      <c r="D98" s="448"/>
      <c r="E98" s="448"/>
      <c r="F98" s="448"/>
      <c r="G98" s="449"/>
      <c r="H98" s="450"/>
      <c r="Q98" s="450"/>
      <c r="R98" s="450"/>
    </row>
    <row r="99" spans="2:18" s="451" customFormat="1" x14ac:dyDescent="0.3">
      <c r="B99" s="448"/>
      <c r="C99" s="448"/>
      <c r="D99" s="448"/>
      <c r="E99" s="448"/>
      <c r="F99" s="448"/>
      <c r="G99" s="449"/>
      <c r="H99" s="450"/>
      <c r="Q99" s="450"/>
      <c r="R99" s="450"/>
    </row>
    <row r="124" spans="7:18" s="451" customFormat="1" x14ac:dyDescent="0.25">
      <c r="G124" s="450"/>
      <c r="H124" s="450"/>
      <c r="Q124" s="450"/>
      <c r="R124" s="450"/>
    </row>
    <row r="144" ht="17.25" customHeight="1" x14ac:dyDescent="0.3"/>
    <row r="145" spans="2:31" ht="21" customHeight="1" x14ac:dyDescent="0.3"/>
    <row r="148" spans="2:31" s="465" customFormat="1" ht="18" x14ac:dyDescent="0.25">
      <c r="G148" s="466"/>
      <c r="H148" s="466"/>
      <c r="Q148" s="466"/>
      <c r="R148" s="466"/>
    </row>
    <row r="152" spans="2:31" s="449" customFormat="1" x14ac:dyDescent="0.3">
      <c r="B152" s="448"/>
      <c r="C152" s="448"/>
      <c r="D152" s="448"/>
      <c r="E152" s="448"/>
      <c r="F152" s="448"/>
      <c r="I152" s="448"/>
      <c r="J152" s="448"/>
      <c r="K152" s="448"/>
      <c r="L152" s="448"/>
      <c r="M152" s="448"/>
      <c r="N152" s="448"/>
      <c r="O152" s="448"/>
      <c r="P152" s="448"/>
      <c r="S152" s="448"/>
      <c r="T152" s="448"/>
      <c r="U152" s="448"/>
      <c r="V152" s="448"/>
      <c r="W152" s="448"/>
      <c r="X152" s="448"/>
      <c r="Y152" s="448"/>
      <c r="Z152" s="448"/>
      <c r="AA152" s="448"/>
      <c r="AB152" s="448"/>
      <c r="AC152" s="448"/>
      <c r="AD152" s="448"/>
      <c r="AE152" s="448"/>
    </row>
    <row r="153" spans="2:31" s="449" customFormat="1" x14ac:dyDescent="0.3">
      <c r="B153" s="448"/>
      <c r="C153" s="448"/>
      <c r="D153" s="448"/>
      <c r="E153" s="448"/>
      <c r="F153" s="448"/>
      <c r="I153" s="448"/>
      <c r="J153" s="448"/>
      <c r="K153" s="448"/>
      <c r="L153" s="448"/>
      <c r="M153" s="448"/>
      <c r="N153" s="448"/>
      <c r="O153" s="448"/>
      <c r="P153" s="448"/>
      <c r="S153" s="448"/>
      <c r="T153" s="448"/>
      <c r="U153" s="448"/>
      <c r="V153" s="448"/>
      <c r="W153" s="448"/>
      <c r="X153" s="448"/>
      <c r="Y153" s="448"/>
      <c r="Z153" s="448"/>
      <c r="AA153" s="448"/>
      <c r="AB153" s="448"/>
      <c r="AC153" s="448"/>
      <c r="AD153" s="448"/>
      <c r="AE153" s="448"/>
    </row>
    <row r="154" spans="2:31" s="449" customFormat="1" x14ac:dyDescent="0.3">
      <c r="B154" s="448"/>
      <c r="C154" s="448"/>
      <c r="D154" s="448"/>
      <c r="E154" s="448"/>
      <c r="F154" s="448"/>
      <c r="I154" s="448"/>
      <c r="J154" s="448"/>
      <c r="K154" s="448"/>
      <c r="L154" s="448"/>
      <c r="M154" s="448"/>
      <c r="N154" s="448"/>
      <c r="O154" s="448"/>
      <c r="P154" s="448"/>
      <c r="S154" s="448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</row>
    <row r="155" spans="2:31" s="449" customFormat="1" x14ac:dyDescent="0.3">
      <c r="B155" s="448"/>
      <c r="C155" s="448"/>
      <c r="D155" s="448"/>
      <c r="E155" s="448"/>
      <c r="F155" s="448"/>
      <c r="I155" s="448"/>
      <c r="J155" s="448"/>
      <c r="K155" s="448"/>
      <c r="L155" s="448"/>
      <c r="M155" s="448"/>
      <c r="N155" s="448"/>
      <c r="O155" s="448"/>
      <c r="P155" s="448"/>
      <c r="S155" s="448"/>
      <c r="T155" s="448"/>
      <c r="U155" s="448"/>
      <c r="V155" s="448"/>
      <c r="W155" s="448"/>
      <c r="X155" s="448"/>
      <c r="Y155" s="448"/>
      <c r="Z155" s="448"/>
      <c r="AA155" s="448"/>
      <c r="AB155" s="448"/>
      <c r="AC155" s="448"/>
      <c r="AD155" s="448"/>
      <c r="AE155" s="448"/>
    </row>
    <row r="156" spans="2:31" s="449" customFormat="1" x14ac:dyDescent="0.3">
      <c r="B156" s="448"/>
      <c r="C156" s="448"/>
      <c r="D156" s="448"/>
      <c r="E156" s="448"/>
      <c r="F156" s="448"/>
      <c r="I156" s="448"/>
      <c r="J156" s="448"/>
      <c r="K156" s="448"/>
      <c r="L156" s="448"/>
      <c r="M156" s="448"/>
      <c r="N156" s="448"/>
      <c r="O156" s="448"/>
      <c r="P156" s="448"/>
      <c r="S156" s="448"/>
      <c r="T156" s="448"/>
      <c r="U156" s="448"/>
      <c r="V156" s="448"/>
      <c r="W156" s="448"/>
      <c r="X156" s="448"/>
      <c r="Y156" s="448"/>
      <c r="Z156" s="448"/>
      <c r="AA156" s="448"/>
      <c r="AB156" s="448"/>
      <c r="AC156" s="448"/>
      <c r="AD156" s="448"/>
      <c r="AE156" s="448"/>
    </row>
    <row r="157" spans="2:31" s="449" customFormat="1" x14ac:dyDescent="0.3">
      <c r="B157" s="448"/>
      <c r="C157" s="448"/>
      <c r="D157" s="448"/>
      <c r="E157" s="448"/>
      <c r="F157" s="448"/>
      <c r="I157" s="448"/>
      <c r="J157" s="448"/>
      <c r="K157" s="448"/>
      <c r="L157" s="448"/>
      <c r="M157" s="448"/>
      <c r="N157" s="448"/>
      <c r="O157" s="448"/>
      <c r="P157" s="448"/>
      <c r="S157" s="448"/>
      <c r="T157" s="448"/>
      <c r="U157" s="448"/>
      <c r="V157" s="448"/>
      <c r="W157" s="448"/>
      <c r="X157" s="448"/>
      <c r="Y157" s="448"/>
      <c r="Z157" s="448"/>
      <c r="AA157" s="448"/>
      <c r="AB157" s="448"/>
      <c r="AC157" s="448"/>
      <c r="AD157" s="448"/>
      <c r="AE157" s="448"/>
    </row>
    <row r="158" spans="2:31" s="449" customFormat="1" x14ac:dyDescent="0.3">
      <c r="B158" s="448"/>
      <c r="C158" s="448"/>
      <c r="D158" s="448"/>
      <c r="E158" s="448"/>
      <c r="F158" s="448"/>
      <c r="I158" s="448"/>
      <c r="J158" s="448"/>
      <c r="K158" s="448"/>
      <c r="L158" s="448"/>
      <c r="M158" s="448"/>
      <c r="N158" s="448"/>
      <c r="O158" s="448"/>
      <c r="P158" s="448"/>
      <c r="S158" s="448"/>
      <c r="T158" s="448"/>
      <c r="U158" s="448"/>
      <c r="V158" s="448"/>
      <c r="W158" s="448"/>
      <c r="X158" s="448"/>
      <c r="Y158" s="448"/>
      <c r="Z158" s="448"/>
      <c r="AA158" s="448"/>
      <c r="AB158" s="448"/>
      <c r="AC158" s="448"/>
      <c r="AD158" s="448"/>
      <c r="AE158" s="448"/>
    </row>
    <row r="159" spans="2:31" s="449" customFormat="1" x14ac:dyDescent="0.3">
      <c r="B159" s="448"/>
      <c r="C159" s="448"/>
      <c r="D159" s="448"/>
      <c r="E159" s="448"/>
      <c r="F159" s="448"/>
      <c r="I159" s="448"/>
      <c r="J159" s="448"/>
      <c r="K159" s="448"/>
      <c r="L159" s="448"/>
      <c r="M159" s="448"/>
      <c r="N159" s="448"/>
      <c r="O159" s="448"/>
      <c r="P159" s="448"/>
      <c r="S159" s="448"/>
      <c r="T159" s="448"/>
      <c r="U159" s="448"/>
      <c r="V159" s="448"/>
      <c r="W159" s="448"/>
      <c r="X159" s="448"/>
      <c r="Y159" s="448"/>
      <c r="Z159" s="448"/>
      <c r="AA159" s="448"/>
      <c r="AB159" s="448"/>
      <c r="AC159" s="448"/>
      <c r="AD159" s="448"/>
      <c r="AE159" s="448"/>
    </row>
    <row r="160" spans="2:31" s="449" customFormat="1" x14ac:dyDescent="0.3">
      <c r="B160" s="448"/>
      <c r="C160" s="448"/>
      <c r="D160" s="448"/>
      <c r="E160" s="448"/>
      <c r="F160" s="448"/>
      <c r="I160" s="448"/>
      <c r="J160" s="448"/>
      <c r="K160" s="448"/>
      <c r="L160" s="448"/>
      <c r="M160" s="448"/>
      <c r="N160" s="448"/>
      <c r="O160" s="448"/>
      <c r="P160" s="448"/>
      <c r="S160" s="448"/>
      <c r="T160" s="448"/>
      <c r="U160" s="448"/>
      <c r="V160" s="448"/>
      <c r="W160" s="448"/>
      <c r="X160" s="448"/>
      <c r="Y160" s="448"/>
      <c r="Z160" s="448"/>
      <c r="AA160" s="448"/>
      <c r="AB160" s="448"/>
      <c r="AC160" s="448"/>
      <c r="AD160" s="448"/>
      <c r="AE160" s="448"/>
    </row>
    <row r="161" spans="2:31" s="449" customFormat="1" x14ac:dyDescent="0.3">
      <c r="B161" s="448"/>
      <c r="C161" s="448"/>
      <c r="D161" s="448"/>
      <c r="E161" s="448"/>
      <c r="F161" s="448"/>
      <c r="I161" s="448"/>
      <c r="J161" s="448"/>
      <c r="K161" s="448"/>
      <c r="L161" s="448"/>
      <c r="M161" s="448"/>
      <c r="N161" s="448"/>
      <c r="O161" s="448"/>
      <c r="P161" s="448"/>
      <c r="S161" s="448"/>
      <c r="T161" s="448"/>
      <c r="U161" s="448"/>
      <c r="V161" s="448"/>
      <c r="W161" s="448"/>
      <c r="X161" s="448"/>
      <c r="Y161" s="448"/>
      <c r="Z161" s="448"/>
      <c r="AA161" s="448"/>
      <c r="AB161" s="448"/>
      <c r="AC161" s="448"/>
      <c r="AD161" s="448"/>
      <c r="AE161" s="448"/>
    </row>
    <row r="162" spans="2:31" s="449" customFormat="1" x14ac:dyDescent="0.3">
      <c r="B162" s="448"/>
      <c r="C162" s="448"/>
      <c r="D162" s="448"/>
      <c r="E162" s="448"/>
      <c r="F162" s="448"/>
      <c r="I162" s="448"/>
      <c r="J162" s="448"/>
      <c r="K162" s="448"/>
      <c r="L162" s="448"/>
      <c r="M162" s="448"/>
      <c r="N162" s="448"/>
      <c r="O162" s="448"/>
      <c r="P162" s="448"/>
      <c r="S162" s="448"/>
      <c r="T162" s="448"/>
      <c r="U162" s="448"/>
      <c r="V162" s="448"/>
      <c r="W162" s="448"/>
      <c r="X162" s="448"/>
      <c r="Y162" s="448"/>
      <c r="Z162" s="448"/>
      <c r="AA162" s="448"/>
      <c r="AB162" s="448"/>
      <c r="AC162" s="448"/>
      <c r="AD162" s="448"/>
      <c r="AE162" s="448"/>
    </row>
    <row r="163" spans="2:31" s="449" customFormat="1" x14ac:dyDescent="0.3">
      <c r="B163" s="448"/>
      <c r="C163" s="448"/>
      <c r="D163" s="448"/>
      <c r="E163" s="448"/>
      <c r="F163" s="448"/>
      <c r="I163" s="448"/>
      <c r="J163" s="448"/>
      <c r="K163" s="448"/>
      <c r="L163" s="448"/>
      <c r="M163" s="448"/>
      <c r="N163" s="448"/>
      <c r="O163" s="448"/>
      <c r="P163" s="448"/>
      <c r="S163" s="448"/>
      <c r="T163" s="448"/>
      <c r="U163" s="448"/>
      <c r="V163" s="448"/>
      <c r="W163" s="448"/>
      <c r="X163" s="448"/>
      <c r="Y163" s="448"/>
      <c r="Z163" s="448"/>
      <c r="AA163" s="448"/>
      <c r="AB163" s="448"/>
      <c r="AC163" s="448"/>
      <c r="AD163" s="448"/>
      <c r="AE163" s="448"/>
    </row>
    <row r="164" spans="2:31" s="449" customFormat="1" x14ac:dyDescent="0.3">
      <c r="B164" s="448"/>
      <c r="C164" s="448"/>
      <c r="D164" s="448"/>
      <c r="E164" s="448"/>
      <c r="F164" s="448"/>
      <c r="I164" s="448"/>
      <c r="J164" s="448"/>
      <c r="K164" s="448"/>
      <c r="L164" s="448"/>
      <c r="M164" s="448"/>
      <c r="N164" s="448"/>
      <c r="O164" s="448"/>
      <c r="P164" s="448"/>
      <c r="S164" s="448"/>
      <c r="T164" s="448"/>
      <c r="U164" s="448"/>
      <c r="V164" s="448"/>
      <c r="W164" s="448"/>
      <c r="X164" s="448"/>
      <c r="Y164" s="448"/>
      <c r="Z164" s="448"/>
      <c r="AA164" s="448"/>
      <c r="AB164" s="448"/>
      <c r="AC164" s="448"/>
      <c r="AD164" s="448"/>
      <c r="AE164" s="448"/>
    </row>
    <row r="165" spans="2:31" s="449" customFormat="1" x14ac:dyDescent="0.3">
      <c r="B165" s="448"/>
      <c r="C165" s="448"/>
      <c r="D165" s="448"/>
      <c r="E165" s="448"/>
      <c r="F165" s="448"/>
      <c r="I165" s="448"/>
      <c r="J165" s="448"/>
      <c r="K165" s="448"/>
      <c r="L165" s="448"/>
      <c r="M165" s="448"/>
      <c r="N165" s="448"/>
      <c r="O165" s="448"/>
      <c r="P165" s="448"/>
      <c r="S165" s="448"/>
      <c r="T165" s="448"/>
      <c r="U165" s="448"/>
      <c r="V165" s="448"/>
      <c r="W165" s="448"/>
      <c r="X165" s="448"/>
      <c r="Y165" s="448"/>
      <c r="Z165" s="448"/>
      <c r="AA165" s="448"/>
      <c r="AB165" s="448"/>
      <c r="AC165" s="448"/>
      <c r="AD165" s="448"/>
      <c r="AE165" s="448"/>
    </row>
    <row r="166" spans="2:31" s="449" customFormat="1" x14ac:dyDescent="0.3">
      <c r="B166" s="448"/>
      <c r="C166" s="448"/>
      <c r="D166" s="448"/>
      <c r="E166" s="448"/>
      <c r="F166" s="448"/>
      <c r="I166" s="448"/>
      <c r="J166" s="448"/>
      <c r="K166" s="448"/>
      <c r="L166" s="448"/>
      <c r="M166" s="448"/>
      <c r="N166" s="448"/>
      <c r="O166" s="448"/>
      <c r="P166" s="448"/>
      <c r="S166" s="448"/>
      <c r="T166" s="448"/>
      <c r="U166" s="448"/>
      <c r="V166" s="448"/>
      <c r="W166" s="448"/>
      <c r="X166" s="448"/>
      <c r="Y166" s="448"/>
      <c r="Z166" s="448"/>
      <c r="AA166" s="448"/>
      <c r="AB166" s="448"/>
      <c r="AC166" s="448"/>
      <c r="AD166" s="448"/>
      <c r="AE166" s="448"/>
    </row>
    <row r="167" spans="2:31" s="449" customFormat="1" x14ac:dyDescent="0.3">
      <c r="B167" s="448"/>
      <c r="C167" s="448"/>
      <c r="D167" s="448"/>
      <c r="E167" s="448"/>
      <c r="F167" s="448"/>
      <c r="I167" s="448"/>
      <c r="J167" s="448"/>
      <c r="K167" s="448"/>
      <c r="L167" s="448"/>
      <c r="M167" s="448"/>
      <c r="N167" s="448"/>
      <c r="O167" s="448"/>
      <c r="P167" s="448"/>
      <c r="S167" s="448"/>
      <c r="T167" s="448"/>
      <c r="U167" s="448"/>
      <c r="V167" s="448"/>
      <c r="W167" s="448"/>
      <c r="X167" s="448"/>
      <c r="Y167" s="448"/>
      <c r="Z167" s="448"/>
      <c r="AA167" s="448"/>
      <c r="AB167" s="448"/>
      <c r="AC167" s="448"/>
      <c r="AD167" s="448"/>
      <c r="AE167" s="448"/>
    </row>
    <row r="168" spans="2:31" s="449" customFormat="1" x14ac:dyDescent="0.3">
      <c r="B168" s="448"/>
      <c r="C168" s="448"/>
      <c r="D168" s="448"/>
      <c r="E168" s="448"/>
      <c r="F168" s="448"/>
      <c r="I168" s="448"/>
      <c r="J168" s="448"/>
      <c r="K168" s="448"/>
      <c r="L168" s="448"/>
      <c r="M168" s="448"/>
      <c r="N168" s="448"/>
      <c r="O168" s="448"/>
      <c r="P168" s="448"/>
      <c r="S168" s="448"/>
      <c r="T168" s="448"/>
      <c r="U168" s="448"/>
      <c r="V168" s="448"/>
      <c r="W168" s="448"/>
      <c r="X168" s="448"/>
      <c r="Y168" s="448"/>
      <c r="Z168" s="448"/>
      <c r="AA168" s="448"/>
      <c r="AB168" s="448"/>
      <c r="AC168" s="448"/>
      <c r="AD168" s="448"/>
      <c r="AE168" s="448"/>
    </row>
    <row r="169" spans="2:31" s="449" customFormat="1" x14ac:dyDescent="0.3">
      <c r="B169" s="448"/>
      <c r="C169" s="448"/>
      <c r="D169" s="448"/>
      <c r="E169" s="448"/>
      <c r="F169" s="448"/>
      <c r="I169" s="448"/>
      <c r="J169" s="448"/>
      <c r="K169" s="448"/>
      <c r="L169" s="448"/>
      <c r="M169" s="448"/>
      <c r="N169" s="448"/>
      <c r="O169" s="448"/>
      <c r="P169" s="448"/>
      <c r="S169" s="448"/>
      <c r="T169" s="448"/>
      <c r="U169" s="448"/>
      <c r="V169" s="448"/>
      <c r="W169" s="448"/>
      <c r="X169" s="448"/>
      <c r="Y169" s="448"/>
      <c r="Z169" s="448"/>
      <c r="AA169" s="448"/>
      <c r="AB169" s="448"/>
      <c r="AC169" s="448"/>
      <c r="AD169" s="448"/>
      <c r="AE169" s="448"/>
    </row>
    <row r="170" spans="2:31" s="449" customFormat="1" x14ac:dyDescent="0.3">
      <c r="B170" s="448"/>
      <c r="C170" s="448"/>
      <c r="D170" s="448"/>
      <c r="E170" s="448"/>
      <c r="F170" s="448"/>
      <c r="I170" s="448"/>
      <c r="J170" s="448"/>
      <c r="K170" s="448"/>
      <c r="L170" s="448"/>
      <c r="M170" s="448"/>
      <c r="N170" s="448"/>
      <c r="O170" s="448"/>
      <c r="P170" s="448"/>
      <c r="S170" s="448"/>
      <c r="T170" s="448"/>
      <c r="U170" s="448"/>
      <c r="V170" s="448"/>
      <c r="W170" s="448"/>
      <c r="X170" s="448"/>
      <c r="Y170" s="448"/>
      <c r="Z170" s="448"/>
      <c r="AA170" s="448"/>
      <c r="AB170" s="448"/>
      <c r="AC170" s="448"/>
      <c r="AD170" s="448"/>
      <c r="AE170" s="448"/>
    </row>
    <row r="171" spans="2:31" s="449" customFormat="1" x14ac:dyDescent="0.3">
      <c r="B171" s="448"/>
      <c r="C171" s="448"/>
      <c r="D171" s="448"/>
      <c r="E171" s="448"/>
      <c r="F171" s="448"/>
      <c r="I171" s="448"/>
      <c r="J171" s="448"/>
      <c r="K171" s="448"/>
      <c r="L171" s="448"/>
      <c r="M171" s="448"/>
      <c r="N171" s="448"/>
      <c r="O171" s="448"/>
      <c r="P171" s="448"/>
      <c r="S171" s="448"/>
      <c r="T171" s="448"/>
      <c r="U171" s="448"/>
      <c r="V171" s="448"/>
      <c r="W171" s="448"/>
      <c r="X171" s="448"/>
      <c r="Y171" s="448"/>
      <c r="Z171" s="448"/>
      <c r="AA171" s="448"/>
      <c r="AB171" s="448"/>
      <c r="AC171" s="448"/>
      <c r="AD171" s="448"/>
      <c r="AE171" s="448"/>
    </row>
    <row r="172" spans="2:31" s="449" customFormat="1" x14ac:dyDescent="0.3">
      <c r="B172" s="448"/>
      <c r="C172" s="448"/>
      <c r="D172" s="448"/>
      <c r="E172" s="448"/>
      <c r="F172" s="448"/>
      <c r="I172" s="448"/>
      <c r="J172" s="448"/>
      <c r="K172" s="448"/>
      <c r="L172" s="448"/>
      <c r="M172" s="448"/>
      <c r="N172" s="448"/>
      <c r="O172" s="448"/>
      <c r="P172" s="448"/>
      <c r="S172" s="448"/>
      <c r="T172" s="448"/>
      <c r="U172" s="448"/>
      <c r="V172" s="448"/>
      <c r="W172" s="448"/>
      <c r="X172" s="448"/>
      <c r="Y172" s="448"/>
      <c r="Z172" s="448"/>
      <c r="AA172" s="448"/>
      <c r="AB172" s="448"/>
      <c r="AC172" s="448"/>
      <c r="AD172" s="448"/>
      <c r="AE172" s="448"/>
    </row>
    <row r="173" spans="2:31" s="449" customFormat="1" x14ac:dyDescent="0.3">
      <c r="B173" s="448"/>
      <c r="C173" s="448"/>
      <c r="D173" s="448"/>
      <c r="E173" s="448"/>
      <c r="F173" s="448"/>
      <c r="I173" s="448"/>
      <c r="J173" s="448"/>
      <c r="K173" s="448"/>
      <c r="L173" s="448"/>
      <c r="M173" s="448"/>
      <c r="N173" s="448"/>
      <c r="O173" s="448"/>
      <c r="P173" s="448"/>
      <c r="S173" s="448"/>
      <c r="T173" s="448"/>
      <c r="U173" s="448"/>
      <c r="V173" s="448"/>
      <c r="W173" s="448"/>
      <c r="X173" s="448"/>
      <c r="Y173" s="448"/>
      <c r="Z173" s="448"/>
      <c r="AA173" s="448"/>
      <c r="AB173" s="448"/>
      <c r="AC173" s="448"/>
      <c r="AD173" s="448"/>
      <c r="AE173" s="448"/>
    </row>
    <row r="174" spans="2:31" s="449" customFormat="1" x14ac:dyDescent="0.3">
      <c r="B174" s="448"/>
      <c r="C174" s="448"/>
      <c r="D174" s="448"/>
      <c r="E174" s="448"/>
      <c r="F174" s="448"/>
      <c r="I174" s="448"/>
      <c r="J174" s="448"/>
      <c r="K174" s="448"/>
      <c r="L174" s="448"/>
      <c r="M174" s="448"/>
      <c r="N174" s="448"/>
      <c r="O174" s="448"/>
      <c r="P174" s="448"/>
      <c r="S174" s="448"/>
      <c r="T174" s="448"/>
      <c r="U174" s="448"/>
      <c r="V174" s="448"/>
      <c r="W174" s="448"/>
      <c r="X174" s="448"/>
      <c r="Y174" s="448"/>
      <c r="Z174" s="448"/>
      <c r="AA174" s="448"/>
      <c r="AB174" s="448"/>
      <c r="AC174" s="448"/>
      <c r="AD174" s="448"/>
      <c r="AE174" s="448"/>
    </row>
    <row r="175" spans="2:31" s="449" customFormat="1" x14ac:dyDescent="0.3">
      <c r="B175" s="448"/>
      <c r="C175" s="448"/>
      <c r="D175" s="448"/>
      <c r="E175" s="448"/>
      <c r="F175" s="448"/>
      <c r="I175" s="448"/>
      <c r="J175" s="448"/>
      <c r="K175" s="448"/>
      <c r="L175" s="448"/>
      <c r="M175" s="448"/>
      <c r="N175" s="448"/>
      <c r="O175" s="448"/>
      <c r="P175" s="448"/>
      <c r="S175" s="448"/>
      <c r="T175" s="448"/>
      <c r="U175" s="448"/>
      <c r="V175" s="448"/>
      <c r="W175" s="448"/>
      <c r="X175" s="448"/>
      <c r="Y175" s="448"/>
      <c r="Z175" s="448"/>
      <c r="AA175" s="448"/>
      <c r="AB175" s="448"/>
      <c r="AC175" s="448"/>
      <c r="AD175" s="448"/>
      <c r="AE175" s="448"/>
    </row>
    <row r="176" spans="2:31" s="449" customFormat="1" x14ac:dyDescent="0.3">
      <c r="B176" s="448"/>
      <c r="C176" s="448"/>
      <c r="D176" s="448"/>
      <c r="E176" s="448"/>
      <c r="F176" s="448"/>
      <c r="I176" s="448"/>
      <c r="J176" s="448"/>
      <c r="K176" s="448"/>
      <c r="L176" s="448"/>
      <c r="M176" s="448"/>
      <c r="N176" s="448"/>
      <c r="O176" s="448"/>
      <c r="P176" s="448"/>
      <c r="S176" s="448"/>
      <c r="T176" s="448"/>
      <c r="U176" s="448"/>
      <c r="V176" s="448"/>
      <c r="W176" s="448"/>
      <c r="X176" s="448"/>
      <c r="Y176" s="448"/>
      <c r="Z176" s="448"/>
      <c r="AA176" s="448"/>
      <c r="AB176" s="448"/>
      <c r="AC176" s="448"/>
      <c r="AD176" s="448"/>
      <c r="AE176" s="448"/>
    </row>
    <row r="177" spans="2:31" s="449" customFormat="1" x14ac:dyDescent="0.3">
      <c r="B177" s="448"/>
      <c r="C177" s="448"/>
      <c r="D177" s="448"/>
      <c r="E177" s="448"/>
      <c r="F177" s="448"/>
      <c r="I177" s="448"/>
      <c r="J177" s="448"/>
      <c r="K177" s="448"/>
      <c r="L177" s="448"/>
      <c r="M177" s="448"/>
      <c r="N177" s="448"/>
      <c r="O177" s="448"/>
      <c r="P177" s="448"/>
      <c r="S177" s="448"/>
      <c r="T177" s="448"/>
      <c r="U177" s="448"/>
      <c r="V177" s="448"/>
      <c r="W177" s="448"/>
      <c r="X177" s="448"/>
      <c r="Y177" s="448"/>
      <c r="Z177" s="448"/>
      <c r="AA177" s="448"/>
      <c r="AB177" s="448"/>
      <c r="AC177" s="448"/>
      <c r="AD177" s="448"/>
      <c r="AE177" s="448"/>
    </row>
    <row r="178" spans="2:31" s="449" customFormat="1" x14ac:dyDescent="0.3">
      <c r="B178" s="448"/>
      <c r="C178" s="448"/>
      <c r="D178" s="448"/>
      <c r="E178" s="448"/>
      <c r="F178" s="448"/>
      <c r="I178" s="448"/>
      <c r="J178" s="448"/>
      <c r="K178" s="448"/>
      <c r="L178" s="448"/>
      <c r="M178" s="448"/>
      <c r="N178" s="448"/>
      <c r="O178" s="448"/>
      <c r="P178" s="448"/>
      <c r="S178" s="448"/>
      <c r="T178" s="448"/>
      <c r="U178" s="448"/>
      <c r="V178" s="448"/>
      <c r="W178" s="448"/>
      <c r="X178" s="448"/>
      <c r="Y178" s="448"/>
      <c r="Z178" s="448"/>
      <c r="AA178" s="448"/>
      <c r="AB178" s="448"/>
      <c r="AC178" s="448"/>
      <c r="AD178" s="448"/>
      <c r="AE178" s="448"/>
    </row>
    <row r="179" spans="2:31" s="449" customFormat="1" x14ac:dyDescent="0.3">
      <c r="B179" s="448"/>
      <c r="C179" s="448"/>
      <c r="D179" s="448"/>
      <c r="E179" s="448"/>
      <c r="F179" s="448"/>
      <c r="I179" s="448"/>
      <c r="J179" s="448"/>
      <c r="K179" s="448"/>
      <c r="L179" s="448"/>
      <c r="M179" s="448"/>
      <c r="N179" s="448"/>
      <c r="O179" s="448"/>
      <c r="P179" s="448"/>
      <c r="S179" s="448"/>
      <c r="T179" s="448"/>
      <c r="U179" s="448"/>
      <c r="V179" s="448"/>
      <c r="W179" s="448"/>
      <c r="X179" s="448"/>
      <c r="Y179" s="448"/>
      <c r="Z179" s="448"/>
      <c r="AA179" s="448"/>
      <c r="AB179" s="448"/>
      <c r="AC179" s="448"/>
      <c r="AD179" s="448"/>
      <c r="AE179" s="448"/>
    </row>
    <row r="180" spans="2:31" s="449" customFormat="1" x14ac:dyDescent="0.3">
      <c r="B180" s="448"/>
      <c r="C180" s="448"/>
      <c r="D180" s="448"/>
      <c r="E180" s="448"/>
      <c r="F180" s="448"/>
      <c r="I180" s="448"/>
      <c r="J180" s="448"/>
      <c r="K180" s="448"/>
      <c r="L180" s="448"/>
      <c r="M180" s="448"/>
      <c r="N180" s="448"/>
      <c r="O180" s="448"/>
      <c r="P180" s="448"/>
      <c r="S180" s="448"/>
      <c r="T180" s="448"/>
      <c r="U180" s="448"/>
      <c r="V180" s="448"/>
      <c r="W180" s="448"/>
      <c r="X180" s="448"/>
      <c r="Y180" s="448"/>
      <c r="Z180" s="448"/>
      <c r="AA180" s="448"/>
      <c r="AB180" s="448"/>
      <c r="AC180" s="448"/>
      <c r="AD180" s="448"/>
      <c r="AE180" s="448"/>
    </row>
    <row r="181" spans="2:31" s="449" customFormat="1" x14ac:dyDescent="0.3">
      <c r="B181" s="448"/>
      <c r="C181" s="448"/>
      <c r="D181" s="448"/>
      <c r="E181" s="448"/>
      <c r="F181" s="448"/>
      <c r="I181" s="448"/>
      <c r="J181" s="448"/>
      <c r="K181" s="448"/>
      <c r="L181" s="448"/>
      <c r="M181" s="448"/>
      <c r="N181" s="448"/>
      <c r="O181" s="448"/>
      <c r="P181" s="448"/>
      <c r="S181" s="448"/>
      <c r="T181" s="448"/>
      <c r="U181" s="448"/>
      <c r="V181" s="448"/>
      <c r="W181" s="448"/>
      <c r="X181" s="448"/>
      <c r="Y181" s="448"/>
      <c r="Z181" s="448"/>
      <c r="AA181" s="448"/>
      <c r="AB181" s="448"/>
      <c r="AC181" s="448"/>
      <c r="AD181" s="448"/>
      <c r="AE181" s="448"/>
    </row>
    <row r="182" spans="2:31" s="449" customFormat="1" x14ac:dyDescent="0.3">
      <c r="B182" s="448"/>
      <c r="C182" s="448"/>
      <c r="D182" s="448"/>
      <c r="E182" s="448"/>
      <c r="F182" s="448"/>
      <c r="I182" s="448"/>
      <c r="J182" s="448"/>
      <c r="K182" s="448"/>
      <c r="L182" s="448"/>
      <c r="M182" s="448"/>
      <c r="N182" s="448"/>
      <c r="O182" s="448"/>
      <c r="P182" s="448"/>
      <c r="S182" s="448"/>
      <c r="T182" s="448"/>
      <c r="U182" s="448"/>
      <c r="V182" s="448"/>
      <c r="W182" s="448"/>
      <c r="X182" s="448"/>
      <c r="Y182" s="448"/>
      <c r="Z182" s="448"/>
      <c r="AA182" s="448"/>
      <c r="AB182" s="448"/>
      <c r="AC182" s="448"/>
      <c r="AD182" s="448"/>
      <c r="AE182" s="448"/>
    </row>
    <row r="183" spans="2:31" s="449" customFormat="1" x14ac:dyDescent="0.3">
      <c r="B183" s="448"/>
      <c r="C183" s="448"/>
      <c r="D183" s="448"/>
      <c r="E183" s="448"/>
      <c r="F183" s="448"/>
      <c r="I183" s="448"/>
      <c r="J183" s="448"/>
      <c r="K183" s="448"/>
      <c r="L183" s="448"/>
      <c r="M183" s="448"/>
      <c r="N183" s="448"/>
      <c r="O183" s="448"/>
      <c r="P183" s="448"/>
      <c r="S183" s="448"/>
      <c r="T183" s="448"/>
      <c r="U183" s="448"/>
      <c r="V183" s="448"/>
      <c r="W183" s="448"/>
      <c r="X183" s="448"/>
      <c r="Y183" s="448"/>
      <c r="Z183" s="448"/>
      <c r="AA183" s="448"/>
      <c r="AB183" s="448"/>
      <c r="AC183" s="448"/>
      <c r="AD183" s="448"/>
      <c r="AE183" s="448"/>
    </row>
    <row r="184" spans="2:31" s="450" customFormat="1" x14ac:dyDescent="0.3">
      <c r="B184" s="448"/>
      <c r="C184" s="448"/>
      <c r="D184" s="448"/>
      <c r="E184" s="448"/>
      <c r="F184" s="448"/>
      <c r="G184" s="449"/>
      <c r="H184" s="449"/>
      <c r="I184" s="448"/>
      <c r="J184" s="448"/>
      <c r="K184" s="448"/>
      <c r="L184" s="448"/>
      <c r="M184" s="448"/>
      <c r="N184" s="448"/>
      <c r="O184" s="448"/>
      <c r="P184" s="448"/>
      <c r="Q184" s="449"/>
      <c r="R184" s="449"/>
      <c r="S184" s="448"/>
      <c r="T184" s="448"/>
      <c r="U184" s="448"/>
      <c r="V184" s="448"/>
      <c r="W184" s="448"/>
      <c r="X184" s="448"/>
      <c r="Y184" s="448"/>
      <c r="Z184" s="448"/>
      <c r="AA184" s="448"/>
      <c r="AB184" s="448"/>
      <c r="AC184" s="448"/>
      <c r="AD184" s="448"/>
      <c r="AE184" s="448"/>
    </row>
    <row r="185" spans="2:31" s="450" customFormat="1" x14ac:dyDescent="0.3">
      <c r="B185" s="448"/>
      <c r="C185" s="448"/>
      <c r="D185" s="448"/>
      <c r="E185" s="448"/>
      <c r="F185" s="448"/>
      <c r="G185" s="449"/>
      <c r="H185" s="449"/>
      <c r="I185" s="448"/>
      <c r="J185" s="448"/>
      <c r="K185" s="448"/>
      <c r="L185" s="448"/>
      <c r="M185" s="448"/>
      <c r="N185" s="448"/>
      <c r="O185" s="448"/>
      <c r="P185" s="448"/>
      <c r="Q185" s="449"/>
      <c r="R185" s="449"/>
      <c r="S185" s="448"/>
      <c r="T185" s="448"/>
      <c r="U185" s="448"/>
      <c r="V185" s="448"/>
      <c r="W185" s="448"/>
      <c r="X185" s="448"/>
      <c r="Y185" s="448"/>
      <c r="Z185" s="448"/>
      <c r="AA185" s="448"/>
      <c r="AB185" s="448"/>
      <c r="AC185" s="448"/>
      <c r="AD185" s="448"/>
      <c r="AE185" s="448"/>
    </row>
    <row r="186" spans="2:31" s="450" customFormat="1" x14ac:dyDescent="0.3">
      <c r="B186" s="448"/>
      <c r="C186" s="448"/>
      <c r="D186" s="448"/>
      <c r="E186" s="448"/>
      <c r="F186" s="448"/>
      <c r="G186" s="449"/>
      <c r="H186" s="449"/>
      <c r="I186" s="448"/>
      <c r="J186" s="448"/>
      <c r="K186" s="448"/>
      <c r="L186" s="448"/>
      <c r="M186" s="448"/>
      <c r="N186" s="448"/>
      <c r="O186" s="448"/>
      <c r="P186" s="448"/>
      <c r="Q186" s="449"/>
      <c r="R186" s="449"/>
      <c r="S186" s="448"/>
      <c r="T186" s="448"/>
      <c r="U186" s="448"/>
      <c r="V186" s="448"/>
      <c r="W186" s="448"/>
      <c r="X186" s="448"/>
      <c r="Y186" s="448"/>
      <c r="Z186" s="448"/>
      <c r="AA186" s="448"/>
      <c r="AB186" s="448"/>
      <c r="AC186" s="448"/>
      <c r="AD186" s="448"/>
      <c r="AE186" s="448"/>
    </row>
    <row r="187" spans="2:31" s="450" customFormat="1" x14ac:dyDescent="0.3">
      <c r="B187" s="448"/>
      <c r="C187" s="448"/>
      <c r="D187" s="448"/>
      <c r="E187" s="448"/>
      <c r="F187" s="448"/>
      <c r="G187" s="449"/>
      <c r="H187" s="449"/>
      <c r="I187" s="448"/>
      <c r="J187" s="448"/>
      <c r="K187" s="448"/>
      <c r="L187" s="448"/>
      <c r="M187" s="448"/>
      <c r="N187" s="448"/>
      <c r="O187" s="448"/>
      <c r="P187" s="448"/>
      <c r="Q187" s="449"/>
      <c r="R187" s="449"/>
      <c r="S187" s="448"/>
      <c r="T187" s="448"/>
      <c r="U187" s="448"/>
      <c r="V187" s="448"/>
      <c r="W187" s="448"/>
      <c r="X187" s="448"/>
      <c r="Y187" s="448"/>
      <c r="Z187" s="448"/>
      <c r="AA187" s="448"/>
      <c r="AB187" s="448"/>
      <c r="AC187" s="448"/>
      <c r="AD187" s="448"/>
      <c r="AE187" s="448"/>
    </row>
    <row r="188" spans="2:31" s="450" customFormat="1" x14ac:dyDescent="0.3">
      <c r="B188" s="448"/>
      <c r="C188" s="448"/>
      <c r="D188" s="448"/>
      <c r="E188" s="448"/>
      <c r="F188" s="448"/>
      <c r="G188" s="449"/>
      <c r="H188" s="449"/>
      <c r="I188" s="448"/>
      <c r="J188" s="448"/>
      <c r="K188" s="448"/>
      <c r="L188" s="448"/>
      <c r="M188" s="448"/>
      <c r="N188" s="448"/>
      <c r="O188" s="448"/>
      <c r="P188" s="448"/>
      <c r="Q188" s="449"/>
      <c r="R188" s="449"/>
      <c r="S188" s="448"/>
      <c r="T188" s="448"/>
      <c r="U188" s="448"/>
      <c r="V188" s="448"/>
      <c r="W188" s="448"/>
      <c r="X188" s="448"/>
      <c r="Y188" s="448"/>
      <c r="Z188" s="448"/>
      <c r="AA188" s="448"/>
      <c r="AB188" s="448"/>
      <c r="AC188" s="448"/>
      <c r="AD188" s="448"/>
      <c r="AE188" s="448"/>
    </row>
    <row r="189" spans="2:31" s="450" customFormat="1" x14ac:dyDescent="0.3">
      <c r="B189" s="448"/>
      <c r="C189" s="448"/>
      <c r="D189" s="448"/>
      <c r="E189" s="448"/>
      <c r="F189" s="448"/>
      <c r="G189" s="449"/>
      <c r="H189" s="449"/>
      <c r="I189" s="448"/>
      <c r="J189" s="448"/>
      <c r="K189" s="448"/>
      <c r="L189" s="448"/>
      <c r="M189" s="448"/>
      <c r="N189" s="448"/>
      <c r="O189" s="448"/>
      <c r="P189" s="448"/>
      <c r="Q189" s="449"/>
      <c r="R189" s="449"/>
      <c r="S189" s="448"/>
      <c r="T189" s="448"/>
      <c r="U189" s="448"/>
      <c r="V189" s="448"/>
      <c r="W189" s="448"/>
      <c r="X189" s="448"/>
      <c r="Y189" s="448"/>
      <c r="Z189" s="448"/>
      <c r="AA189" s="448"/>
      <c r="AB189" s="448"/>
      <c r="AC189" s="448"/>
      <c r="AD189" s="448"/>
      <c r="AE189" s="448"/>
    </row>
    <row r="190" spans="2:31" s="450" customFormat="1" x14ac:dyDescent="0.3">
      <c r="B190" s="448"/>
      <c r="C190" s="448"/>
      <c r="D190" s="448"/>
      <c r="E190" s="448"/>
      <c r="F190" s="448"/>
      <c r="G190" s="449"/>
      <c r="H190" s="449"/>
      <c r="I190" s="448"/>
      <c r="J190" s="448"/>
      <c r="K190" s="448"/>
      <c r="L190" s="448"/>
      <c r="M190" s="448"/>
      <c r="N190" s="448"/>
      <c r="O190" s="448"/>
      <c r="P190" s="448"/>
      <c r="Q190" s="449"/>
      <c r="R190" s="449"/>
      <c r="S190" s="448"/>
      <c r="T190" s="448"/>
      <c r="U190" s="448"/>
      <c r="V190" s="448"/>
      <c r="W190" s="448"/>
      <c r="X190" s="448"/>
      <c r="Y190" s="448"/>
      <c r="Z190" s="448"/>
      <c r="AA190" s="448"/>
      <c r="AB190" s="448"/>
      <c r="AC190" s="448"/>
      <c r="AD190" s="448"/>
      <c r="AE190" s="448"/>
    </row>
    <row r="191" spans="2:31" s="450" customFormat="1" x14ac:dyDescent="0.3">
      <c r="B191" s="448"/>
      <c r="C191" s="448"/>
      <c r="D191" s="448"/>
      <c r="E191" s="448"/>
      <c r="F191" s="448"/>
      <c r="G191" s="449"/>
      <c r="H191" s="449"/>
      <c r="I191" s="448"/>
      <c r="J191" s="448"/>
      <c r="K191" s="448"/>
      <c r="L191" s="448"/>
      <c r="M191" s="448"/>
      <c r="N191" s="448"/>
      <c r="O191" s="448"/>
      <c r="P191" s="448"/>
      <c r="Q191" s="449"/>
      <c r="R191" s="449"/>
      <c r="S191" s="448"/>
      <c r="T191" s="448"/>
      <c r="U191" s="448"/>
      <c r="V191" s="448"/>
      <c r="W191" s="448"/>
      <c r="X191" s="448"/>
      <c r="Y191" s="448"/>
      <c r="Z191" s="448"/>
      <c r="AA191" s="448"/>
      <c r="AB191" s="448"/>
      <c r="AC191" s="448"/>
      <c r="AD191" s="448"/>
      <c r="AE191" s="448"/>
    </row>
    <row r="192" spans="2:31" s="450" customFormat="1" x14ac:dyDescent="0.3">
      <c r="B192" s="448"/>
      <c r="C192" s="448"/>
      <c r="D192" s="448"/>
      <c r="E192" s="448"/>
      <c r="F192" s="448"/>
      <c r="G192" s="449"/>
      <c r="H192" s="449"/>
      <c r="I192" s="448"/>
      <c r="J192" s="448"/>
      <c r="K192" s="448"/>
      <c r="L192" s="448"/>
      <c r="M192" s="448"/>
      <c r="N192" s="448"/>
      <c r="O192" s="448"/>
      <c r="P192" s="448"/>
      <c r="Q192" s="449"/>
      <c r="R192" s="449"/>
      <c r="S192" s="448"/>
      <c r="T192" s="448"/>
      <c r="U192" s="448"/>
      <c r="V192" s="448"/>
      <c r="W192" s="448"/>
      <c r="X192" s="448"/>
      <c r="Y192" s="448"/>
      <c r="Z192" s="448"/>
      <c r="AA192" s="448"/>
      <c r="AB192" s="448"/>
      <c r="AC192" s="448"/>
      <c r="AD192" s="448"/>
      <c r="AE192" s="448"/>
    </row>
    <row r="193" spans="2:31" s="450" customFormat="1" x14ac:dyDescent="0.3">
      <c r="B193" s="448"/>
      <c r="C193" s="448"/>
      <c r="D193" s="448"/>
      <c r="E193" s="448"/>
      <c r="F193" s="448"/>
      <c r="G193" s="449"/>
      <c r="H193" s="449"/>
      <c r="I193" s="448"/>
      <c r="J193" s="448"/>
      <c r="K193" s="448"/>
      <c r="L193" s="448"/>
      <c r="M193" s="448"/>
      <c r="N193" s="448"/>
      <c r="O193" s="448"/>
      <c r="P193" s="448"/>
      <c r="Q193" s="449"/>
      <c r="R193" s="449"/>
      <c r="S193" s="448"/>
      <c r="T193" s="448"/>
      <c r="U193" s="448"/>
      <c r="V193" s="448"/>
      <c r="W193" s="448"/>
      <c r="X193" s="448"/>
      <c r="Y193" s="448"/>
      <c r="Z193" s="448"/>
      <c r="AA193" s="448"/>
      <c r="AB193" s="448"/>
      <c r="AC193" s="448"/>
      <c r="AD193" s="448"/>
      <c r="AE193" s="448"/>
    </row>
    <row r="194" spans="2:31" s="450" customFormat="1" x14ac:dyDescent="0.3">
      <c r="B194" s="448"/>
      <c r="C194" s="448"/>
      <c r="D194" s="448"/>
      <c r="E194" s="448"/>
      <c r="F194" s="448"/>
      <c r="G194" s="449"/>
      <c r="H194" s="449"/>
      <c r="I194" s="448"/>
      <c r="J194" s="448"/>
      <c r="K194" s="448"/>
      <c r="L194" s="448"/>
      <c r="M194" s="448"/>
      <c r="N194" s="448"/>
      <c r="O194" s="448"/>
      <c r="P194" s="448"/>
      <c r="Q194" s="449"/>
      <c r="R194" s="449"/>
      <c r="S194" s="448"/>
      <c r="T194" s="448"/>
      <c r="U194" s="448"/>
      <c r="V194" s="448"/>
      <c r="W194" s="448"/>
      <c r="X194" s="448"/>
      <c r="Y194" s="448"/>
      <c r="Z194" s="448"/>
      <c r="AA194" s="448"/>
      <c r="AB194" s="448"/>
      <c r="AC194" s="448"/>
      <c r="AD194" s="448"/>
      <c r="AE194" s="448"/>
    </row>
    <row r="195" spans="2:31" s="450" customFormat="1" x14ac:dyDescent="0.3">
      <c r="B195" s="448"/>
      <c r="C195" s="448"/>
      <c r="D195" s="448"/>
      <c r="E195" s="448"/>
      <c r="F195" s="448"/>
      <c r="G195" s="449"/>
      <c r="H195" s="449"/>
      <c r="I195" s="448"/>
      <c r="J195" s="448"/>
      <c r="K195" s="448"/>
      <c r="L195" s="448"/>
      <c r="M195" s="448"/>
      <c r="N195" s="448"/>
      <c r="O195" s="448"/>
      <c r="P195" s="448"/>
      <c r="Q195" s="449"/>
      <c r="R195" s="449"/>
      <c r="S195" s="448"/>
      <c r="T195" s="448"/>
      <c r="U195" s="448"/>
      <c r="V195" s="448"/>
      <c r="W195" s="448"/>
      <c r="X195" s="448"/>
      <c r="Y195" s="448"/>
      <c r="Z195" s="448"/>
      <c r="AA195" s="448"/>
      <c r="AB195" s="448"/>
      <c r="AC195" s="448"/>
      <c r="AD195" s="448"/>
      <c r="AE195" s="448"/>
    </row>
    <row r="196" spans="2:31" s="450" customFormat="1" x14ac:dyDescent="0.3">
      <c r="B196" s="448"/>
      <c r="C196" s="448"/>
      <c r="D196" s="448"/>
      <c r="E196" s="448"/>
      <c r="F196" s="448"/>
      <c r="G196" s="449"/>
      <c r="H196" s="449"/>
      <c r="I196" s="448"/>
      <c r="J196" s="448"/>
      <c r="K196" s="448"/>
      <c r="L196" s="448"/>
      <c r="M196" s="448"/>
      <c r="N196" s="448"/>
      <c r="O196" s="448"/>
      <c r="P196" s="448"/>
      <c r="Q196" s="449"/>
      <c r="R196" s="449"/>
      <c r="S196" s="448"/>
      <c r="T196" s="448"/>
      <c r="U196" s="448"/>
      <c r="V196" s="448"/>
      <c r="W196" s="448"/>
      <c r="X196" s="448"/>
      <c r="Y196" s="448"/>
      <c r="Z196" s="448"/>
      <c r="AA196" s="448"/>
      <c r="AB196" s="448"/>
      <c r="AC196" s="448"/>
      <c r="AD196" s="448"/>
      <c r="AE196" s="448"/>
    </row>
    <row r="197" spans="2:31" s="450" customFormat="1" x14ac:dyDescent="0.3">
      <c r="B197" s="448"/>
      <c r="C197" s="448"/>
      <c r="D197" s="448"/>
      <c r="E197" s="448"/>
      <c r="F197" s="448"/>
      <c r="G197" s="449"/>
      <c r="H197" s="449"/>
      <c r="I197" s="448"/>
      <c r="J197" s="448"/>
      <c r="K197" s="448"/>
      <c r="L197" s="448"/>
      <c r="M197" s="448"/>
      <c r="N197" s="448"/>
      <c r="O197" s="448"/>
      <c r="P197" s="448"/>
      <c r="Q197" s="449"/>
      <c r="R197" s="449"/>
      <c r="S197" s="448"/>
      <c r="T197" s="448"/>
      <c r="U197" s="448"/>
      <c r="V197" s="448"/>
      <c r="W197" s="448"/>
      <c r="X197" s="448"/>
      <c r="Y197" s="448"/>
      <c r="Z197" s="448"/>
      <c r="AA197" s="448"/>
      <c r="AB197" s="448"/>
      <c r="AC197" s="448"/>
      <c r="AD197" s="448"/>
      <c r="AE197" s="448"/>
    </row>
    <row r="198" spans="2:31" s="450" customFormat="1" x14ac:dyDescent="0.3">
      <c r="B198" s="448"/>
      <c r="C198" s="448"/>
      <c r="D198" s="448"/>
      <c r="E198" s="448"/>
      <c r="F198" s="448"/>
      <c r="G198" s="449"/>
      <c r="H198" s="449"/>
      <c r="I198" s="448"/>
      <c r="J198" s="448"/>
      <c r="K198" s="448"/>
      <c r="L198" s="448"/>
      <c r="M198" s="448"/>
      <c r="N198" s="448"/>
      <c r="O198" s="448"/>
      <c r="P198" s="448"/>
      <c r="Q198" s="449"/>
      <c r="R198" s="449"/>
      <c r="S198" s="448"/>
      <c r="T198" s="448"/>
      <c r="U198" s="448"/>
      <c r="V198" s="448"/>
      <c r="W198" s="448"/>
      <c r="X198" s="448"/>
      <c r="Y198" s="448"/>
      <c r="Z198" s="448"/>
      <c r="AA198" s="448"/>
      <c r="AB198" s="448"/>
      <c r="AC198" s="448"/>
      <c r="AD198" s="448"/>
      <c r="AE198" s="448"/>
    </row>
    <row r="199" spans="2:31" s="450" customFormat="1" x14ac:dyDescent="0.3">
      <c r="B199" s="448"/>
      <c r="C199" s="448"/>
      <c r="D199" s="448"/>
      <c r="E199" s="448"/>
      <c r="F199" s="448"/>
      <c r="G199" s="449"/>
      <c r="H199" s="449"/>
      <c r="I199" s="448"/>
      <c r="J199" s="448"/>
      <c r="K199" s="448"/>
      <c r="L199" s="448"/>
      <c r="M199" s="448"/>
      <c r="N199" s="448"/>
      <c r="O199" s="448"/>
      <c r="P199" s="448"/>
      <c r="Q199" s="449"/>
      <c r="R199" s="449"/>
      <c r="S199" s="448"/>
      <c r="T199" s="448"/>
      <c r="U199" s="448"/>
      <c r="V199" s="448"/>
      <c r="W199" s="448"/>
      <c r="X199" s="448"/>
      <c r="Y199" s="448"/>
      <c r="Z199" s="448"/>
      <c r="AA199" s="448"/>
      <c r="AB199" s="448"/>
      <c r="AC199" s="448"/>
      <c r="AD199" s="448"/>
      <c r="AE199" s="448"/>
    </row>
    <row r="200" spans="2:31" s="450" customFormat="1" x14ac:dyDescent="0.3">
      <c r="B200" s="448"/>
      <c r="C200" s="448"/>
      <c r="D200" s="448"/>
      <c r="E200" s="448"/>
      <c r="F200" s="448"/>
      <c r="G200" s="449"/>
      <c r="H200" s="449"/>
      <c r="I200" s="448"/>
      <c r="J200" s="448"/>
      <c r="K200" s="448"/>
      <c r="L200" s="448"/>
      <c r="M200" s="448"/>
      <c r="N200" s="448"/>
      <c r="O200" s="448"/>
      <c r="P200" s="448"/>
      <c r="Q200" s="449"/>
      <c r="R200" s="449"/>
      <c r="S200" s="448"/>
      <c r="T200" s="448"/>
      <c r="U200" s="448"/>
      <c r="V200" s="448"/>
      <c r="W200" s="448"/>
      <c r="X200" s="448"/>
      <c r="Y200" s="448"/>
      <c r="Z200" s="448"/>
      <c r="AA200" s="448"/>
      <c r="AB200" s="448"/>
      <c r="AC200" s="448"/>
      <c r="AD200" s="448"/>
      <c r="AE200" s="448"/>
    </row>
    <row r="201" spans="2:31" s="450" customFormat="1" x14ac:dyDescent="0.3">
      <c r="B201" s="448"/>
      <c r="C201" s="448"/>
      <c r="D201" s="448"/>
      <c r="E201" s="448"/>
      <c r="F201" s="448"/>
      <c r="G201" s="449"/>
      <c r="H201" s="449"/>
      <c r="I201" s="448"/>
      <c r="J201" s="448"/>
      <c r="K201" s="448"/>
      <c r="L201" s="448"/>
      <c r="M201" s="448"/>
      <c r="N201" s="448"/>
      <c r="O201" s="448"/>
      <c r="P201" s="448"/>
      <c r="Q201" s="449"/>
      <c r="R201" s="449"/>
      <c r="S201" s="448"/>
      <c r="T201" s="448"/>
      <c r="U201" s="448"/>
      <c r="V201" s="448"/>
      <c r="W201" s="448"/>
      <c r="X201" s="448"/>
      <c r="Y201" s="448"/>
      <c r="Z201" s="448"/>
      <c r="AA201" s="448"/>
      <c r="AB201" s="448"/>
      <c r="AC201" s="448"/>
      <c r="AD201" s="448"/>
      <c r="AE201" s="448"/>
    </row>
    <row r="202" spans="2:31" s="450" customFormat="1" x14ac:dyDescent="0.3">
      <c r="B202" s="448"/>
      <c r="C202" s="448"/>
      <c r="D202" s="448"/>
      <c r="E202" s="448"/>
      <c r="F202" s="448"/>
      <c r="G202" s="449"/>
      <c r="H202" s="449"/>
      <c r="I202" s="448"/>
      <c r="J202" s="448"/>
      <c r="K202" s="448"/>
      <c r="L202" s="448"/>
      <c r="M202" s="448"/>
      <c r="N202" s="448"/>
      <c r="O202" s="448"/>
      <c r="P202" s="448"/>
      <c r="Q202" s="449"/>
      <c r="R202" s="449"/>
      <c r="S202" s="448"/>
      <c r="T202" s="448"/>
      <c r="U202" s="448"/>
      <c r="V202" s="448"/>
      <c r="W202" s="448"/>
      <c r="X202" s="448"/>
      <c r="Y202" s="448"/>
      <c r="Z202" s="448"/>
      <c r="AA202" s="448"/>
      <c r="AB202" s="448"/>
      <c r="AC202" s="448"/>
      <c r="AD202" s="448"/>
      <c r="AE202" s="448"/>
    </row>
    <row r="203" spans="2:31" s="450" customFormat="1" x14ac:dyDescent="0.3">
      <c r="B203" s="448"/>
      <c r="C203" s="448"/>
      <c r="D203" s="448"/>
      <c r="E203" s="448"/>
      <c r="F203" s="448"/>
      <c r="G203" s="449"/>
      <c r="H203" s="449"/>
      <c r="I203" s="448"/>
      <c r="J203" s="448"/>
      <c r="K203" s="448"/>
      <c r="L203" s="448"/>
      <c r="M203" s="448"/>
      <c r="N203" s="448"/>
      <c r="O203" s="448"/>
      <c r="P203" s="448"/>
      <c r="Q203" s="449"/>
      <c r="R203" s="449"/>
      <c r="S203" s="448"/>
      <c r="T203" s="448"/>
      <c r="U203" s="448"/>
      <c r="V203" s="448"/>
      <c r="W203" s="448"/>
      <c r="X203" s="448"/>
      <c r="Y203" s="448"/>
      <c r="Z203" s="448"/>
      <c r="AA203" s="448"/>
      <c r="AB203" s="448"/>
      <c r="AC203" s="448"/>
      <c r="AD203" s="448"/>
      <c r="AE203" s="448"/>
    </row>
    <row r="204" spans="2:31" s="450" customFormat="1" x14ac:dyDescent="0.3">
      <c r="B204" s="448"/>
      <c r="C204" s="448"/>
      <c r="D204" s="448"/>
      <c r="E204" s="448"/>
      <c r="F204" s="448"/>
      <c r="G204" s="449"/>
      <c r="H204" s="449"/>
      <c r="I204" s="448"/>
      <c r="J204" s="448"/>
      <c r="K204" s="448"/>
      <c r="L204" s="448"/>
      <c r="M204" s="448"/>
      <c r="N204" s="448"/>
      <c r="O204" s="448"/>
      <c r="P204" s="448"/>
      <c r="Q204" s="449"/>
      <c r="R204" s="449"/>
      <c r="S204" s="448"/>
      <c r="T204" s="448"/>
      <c r="U204" s="448"/>
      <c r="V204" s="448"/>
      <c r="W204" s="448"/>
      <c r="X204" s="448"/>
      <c r="Y204" s="448"/>
      <c r="Z204" s="448"/>
      <c r="AA204" s="448"/>
      <c r="AB204" s="448"/>
      <c r="AC204" s="448"/>
      <c r="AD204" s="448"/>
      <c r="AE204" s="448"/>
    </row>
    <row r="205" spans="2:31" s="450" customFormat="1" x14ac:dyDescent="0.3">
      <c r="B205" s="448"/>
      <c r="C205" s="448"/>
      <c r="D205" s="448"/>
      <c r="E205" s="448"/>
      <c r="F205" s="448"/>
      <c r="G205" s="449"/>
      <c r="H205" s="449"/>
      <c r="I205" s="448"/>
      <c r="J205" s="448"/>
      <c r="K205" s="448"/>
      <c r="L205" s="448"/>
      <c r="M205" s="448"/>
      <c r="N205" s="448"/>
      <c r="O205" s="448"/>
      <c r="P205" s="448"/>
      <c r="Q205" s="449"/>
      <c r="R205" s="449"/>
      <c r="S205" s="448"/>
      <c r="T205" s="448"/>
      <c r="U205" s="448"/>
      <c r="V205" s="448"/>
      <c r="W205" s="448"/>
      <c r="X205" s="448"/>
      <c r="Y205" s="448"/>
      <c r="Z205" s="448"/>
      <c r="AA205" s="448"/>
      <c r="AB205" s="448"/>
      <c r="AC205" s="448"/>
      <c r="AD205" s="448"/>
      <c r="AE205" s="448"/>
    </row>
    <row r="206" spans="2:31" s="450" customFormat="1" x14ac:dyDescent="0.3">
      <c r="B206" s="448"/>
      <c r="C206" s="448"/>
      <c r="D206" s="448"/>
      <c r="E206" s="448"/>
      <c r="F206" s="448"/>
      <c r="G206" s="449"/>
      <c r="H206" s="449"/>
      <c r="I206" s="448"/>
      <c r="J206" s="448"/>
      <c r="K206" s="448"/>
      <c r="L206" s="448"/>
      <c r="M206" s="448"/>
      <c r="N206" s="448"/>
      <c r="O206" s="448"/>
      <c r="P206" s="448"/>
      <c r="Q206" s="449"/>
      <c r="R206" s="449"/>
      <c r="S206" s="448"/>
      <c r="T206" s="448"/>
      <c r="U206" s="448"/>
      <c r="V206" s="448"/>
      <c r="W206" s="448"/>
      <c r="X206" s="448"/>
      <c r="Y206" s="448"/>
      <c r="Z206" s="448"/>
      <c r="AA206" s="448"/>
      <c r="AB206" s="448"/>
      <c r="AC206" s="448"/>
      <c r="AD206" s="448"/>
      <c r="AE206" s="448"/>
    </row>
    <row r="207" spans="2:31" s="450" customFormat="1" x14ac:dyDescent="0.3">
      <c r="B207" s="448"/>
      <c r="C207" s="448"/>
      <c r="D207" s="448"/>
      <c r="E207" s="448"/>
      <c r="F207" s="448"/>
      <c r="G207" s="449"/>
      <c r="H207" s="449"/>
      <c r="I207" s="448"/>
      <c r="J207" s="448"/>
      <c r="K207" s="448"/>
      <c r="L207" s="448"/>
      <c r="M207" s="448"/>
      <c r="N207" s="448"/>
      <c r="O207" s="448"/>
      <c r="P207" s="448"/>
      <c r="Q207" s="449"/>
      <c r="R207" s="449"/>
      <c r="S207" s="448"/>
      <c r="T207" s="448"/>
      <c r="U207" s="448"/>
      <c r="V207" s="448"/>
      <c r="W207" s="448"/>
      <c r="X207" s="448"/>
      <c r="Y207" s="448"/>
      <c r="Z207" s="448"/>
      <c r="AA207" s="448"/>
      <c r="AB207" s="448"/>
      <c r="AC207" s="448"/>
      <c r="AD207" s="448"/>
      <c r="AE207" s="448"/>
    </row>
    <row r="208" spans="2:31" s="450" customFormat="1" x14ac:dyDescent="0.3">
      <c r="B208" s="448"/>
      <c r="C208" s="448"/>
      <c r="D208" s="448"/>
      <c r="E208" s="448"/>
      <c r="F208" s="448"/>
      <c r="G208" s="449"/>
      <c r="H208" s="449"/>
      <c r="I208" s="448"/>
      <c r="J208" s="448"/>
      <c r="K208" s="448"/>
      <c r="L208" s="448"/>
      <c r="M208" s="448"/>
      <c r="N208" s="448"/>
      <c r="O208" s="448"/>
      <c r="P208" s="448"/>
      <c r="Q208" s="449"/>
      <c r="R208" s="449"/>
      <c r="S208" s="448"/>
      <c r="T208" s="448"/>
      <c r="U208" s="448"/>
      <c r="V208" s="448"/>
      <c r="W208" s="448"/>
      <c r="X208" s="448"/>
      <c r="Y208" s="448"/>
      <c r="Z208" s="448"/>
      <c r="AA208" s="448"/>
      <c r="AB208" s="448"/>
      <c r="AC208" s="448"/>
      <c r="AD208" s="448"/>
      <c r="AE208" s="448"/>
    </row>
    <row r="209" spans="2:31" s="450" customFormat="1" x14ac:dyDescent="0.3">
      <c r="B209" s="448"/>
      <c r="C209" s="448"/>
      <c r="D209" s="448"/>
      <c r="E209" s="448"/>
      <c r="F209" s="448"/>
      <c r="G209" s="449"/>
      <c r="H209" s="449"/>
      <c r="I209" s="448"/>
      <c r="J209" s="448"/>
      <c r="K209" s="448"/>
      <c r="L209" s="448"/>
      <c r="M209" s="448"/>
      <c r="N209" s="448"/>
      <c r="O209" s="448"/>
      <c r="P209" s="448"/>
      <c r="Q209" s="449"/>
      <c r="R209" s="449"/>
      <c r="S209" s="448"/>
      <c r="T209" s="448"/>
      <c r="U209" s="448"/>
      <c r="V209" s="448"/>
      <c r="W209" s="448"/>
      <c r="X209" s="448"/>
      <c r="Y209" s="448"/>
      <c r="Z209" s="448"/>
      <c r="AA209" s="448"/>
      <c r="AB209" s="448"/>
      <c r="AC209" s="448"/>
      <c r="AD209" s="448"/>
      <c r="AE209" s="448"/>
    </row>
    <row r="210" spans="2:31" s="450" customFormat="1" x14ac:dyDescent="0.3">
      <c r="B210" s="448"/>
      <c r="C210" s="448"/>
      <c r="D210" s="448"/>
      <c r="E210" s="448"/>
      <c r="F210" s="448"/>
      <c r="G210" s="449"/>
      <c r="H210" s="449"/>
      <c r="I210" s="448"/>
      <c r="J210" s="448"/>
      <c r="K210" s="448"/>
      <c r="L210" s="448"/>
      <c r="M210" s="448"/>
      <c r="N210" s="448"/>
      <c r="O210" s="448"/>
      <c r="P210" s="448"/>
      <c r="Q210" s="449"/>
      <c r="R210" s="449"/>
      <c r="S210" s="448"/>
      <c r="T210" s="448"/>
      <c r="U210" s="448"/>
      <c r="V210" s="448"/>
      <c r="W210" s="448"/>
      <c r="X210" s="448"/>
      <c r="Y210" s="448"/>
      <c r="Z210" s="448"/>
      <c r="AA210" s="448"/>
      <c r="AB210" s="448"/>
      <c r="AC210" s="448"/>
      <c r="AD210" s="448"/>
      <c r="AE210" s="448"/>
    </row>
    <row r="211" spans="2:31" s="450" customFormat="1" x14ac:dyDescent="0.3">
      <c r="B211" s="448"/>
      <c r="C211" s="448"/>
      <c r="D211" s="448"/>
      <c r="E211" s="448"/>
      <c r="F211" s="448"/>
      <c r="G211" s="449"/>
      <c r="H211" s="449"/>
      <c r="I211" s="448"/>
      <c r="J211" s="448"/>
      <c r="K211" s="448"/>
      <c r="L211" s="448"/>
      <c r="M211" s="448"/>
      <c r="N211" s="448"/>
      <c r="O211" s="448"/>
      <c r="P211" s="448"/>
      <c r="Q211" s="449"/>
      <c r="R211" s="449"/>
      <c r="S211" s="448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</row>
    <row r="212" spans="2:31" s="450" customFormat="1" x14ac:dyDescent="0.3">
      <c r="B212" s="448"/>
      <c r="C212" s="448"/>
      <c r="D212" s="448"/>
      <c r="E212" s="448"/>
      <c r="F212" s="448"/>
      <c r="G212" s="449"/>
      <c r="H212" s="449"/>
      <c r="I212" s="448"/>
      <c r="J212" s="448"/>
      <c r="K212" s="448"/>
      <c r="L212" s="448"/>
      <c r="M212" s="448"/>
      <c r="N212" s="448"/>
      <c r="O212" s="448"/>
      <c r="P212" s="448"/>
      <c r="Q212" s="449"/>
      <c r="R212" s="449"/>
      <c r="S212" s="448"/>
      <c r="T212" s="448"/>
      <c r="U212" s="448"/>
      <c r="V212" s="448"/>
      <c r="W212" s="448"/>
      <c r="X212" s="448"/>
      <c r="Y212" s="448"/>
      <c r="Z212" s="448"/>
      <c r="AA212" s="448"/>
      <c r="AB212" s="448"/>
      <c r="AC212" s="448"/>
      <c r="AD212" s="448"/>
      <c r="AE212" s="448"/>
    </row>
    <row r="213" spans="2:31" s="450" customFormat="1" x14ac:dyDescent="0.3">
      <c r="B213" s="448"/>
      <c r="C213" s="448"/>
      <c r="D213" s="448"/>
      <c r="E213" s="448"/>
      <c r="F213" s="448"/>
      <c r="G213" s="449"/>
      <c r="H213" s="449"/>
      <c r="I213" s="448"/>
      <c r="J213" s="448"/>
      <c r="K213" s="448"/>
      <c r="L213" s="448"/>
      <c r="M213" s="448"/>
      <c r="N213" s="448"/>
      <c r="O213" s="448"/>
      <c r="P213" s="448"/>
      <c r="Q213" s="449"/>
      <c r="R213" s="449"/>
      <c r="S213" s="448"/>
      <c r="T213" s="448"/>
      <c r="U213" s="448"/>
      <c r="V213" s="448"/>
      <c r="W213" s="448"/>
      <c r="X213" s="448"/>
      <c r="Y213" s="448"/>
      <c r="Z213" s="448"/>
      <c r="AA213" s="448"/>
      <c r="AB213" s="448"/>
      <c r="AC213" s="448"/>
      <c r="AD213" s="448"/>
      <c r="AE213" s="448"/>
    </row>
    <row r="214" spans="2:31" s="450" customFormat="1" x14ac:dyDescent="0.3">
      <c r="B214" s="448"/>
      <c r="C214" s="448"/>
      <c r="D214" s="448"/>
      <c r="E214" s="448"/>
      <c r="F214" s="448"/>
      <c r="G214" s="449"/>
      <c r="H214" s="449"/>
      <c r="I214" s="448"/>
      <c r="J214" s="448"/>
      <c r="K214" s="448"/>
      <c r="L214" s="448"/>
      <c r="M214" s="448"/>
      <c r="N214" s="448"/>
      <c r="O214" s="448"/>
      <c r="P214" s="448"/>
      <c r="Q214" s="449"/>
      <c r="R214" s="449"/>
      <c r="S214" s="448"/>
      <c r="T214" s="448"/>
      <c r="U214" s="448"/>
      <c r="V214" s="448"/>
      <c r="W214" s="448"/>
      <c r="X214" s="448"/>
      <c r="Y214" s="448"/>
      <c r="Z214" s="448"/>
      <c r="AA214" s="448"/>
      <c r="AB214" s="448"/>
      <c r="AC214" s="448"/>
      <c r="AD214" s="448"/>
      <c r="AE214" s="448"/>
    </row>
    <row r="215" spans="2:31" s="450" customFormat="1" x14ac:dyDescent="0.3">
      <c r="B215" s="448"/>
      <c r="C215" s="448"/>
      <c r="D215" s="448"/>
      <c r="E215" s="448"/>
      <c r="F215" s="448"/>
      <c r="G215" s="449"/>
      <c r="H215" s="449"/>
      <c r="I215" s="448"/>
      <c r="J215" s="448"/>
      <c r="K215" s="448"/>
      <c r="L215" s="448"/>
      <c r="M215" s="448"/>
      <c r="N215" s="448"/>
      <c r="O215" s="448"/>
      <c r="P215" s="448"/>
      <c r="Q215" s="449"/>
      <c r="R215" s="449"/>
      <c r="S215" s="448"/>
      <c r="T215" s="448"/>
      <c r="U215" s="448"/>
      <c r="V215" s="448"/>
      <c r="W215" s="448"/>
      <c r="X215" s="448"/>
      <c r="Y215" s="448"/>
      <c r="Z215" s="448"/>
      <c r="AA215" s="448"/>
      <c r="AB215" s="448"/>
      <c r="AC215" s="448"/>
      <c r="AD215" s="448"/>
      <c r="AE215" s="448"/>
    </row>
    <row r="216" spans="2:31" s="450" customFormat="1" x14ac:dyDescent="0.3">
      <c r="B216" s="448"/>
      <c r="C216" s="448"/>
      <c r="D216" s="448"/>
      <c r="E216" s="448"/>
      <c r="F216" s="448"/>
      <c r="G216" s="449"/>
      <c r="H216" s="449"/>
      <c r="I216" s="448"/>
      <c r="J216" s="448"/>
      <c r="K216" s="448"/>
      <c r="L216" s="448"/>
      <c r="M216" s="448"/>
      <c r="N216" s="448"/>
      <c r="O216" s="448"/>
      <c r="P216" s="448"/>
      <c r="Q216" s="449"/>
      <c r="R216" s="449"/>
      <c r="S216" s="448"/>
      <c r="T216" s="448"/>
      <c r="U216" s="448"/>
      <c r="V216" s="448"/>
      <c r="W216" s="448"/>
      <c r="X216" s="448"/>
      <c r="Y216" s="448"/>
      <c r="Z216" s="448"/>
      <c r="AA216" s="448"/>
      <c r="AB216" s="448"/>
      <c r="AC216" s="448"/>
      <c r="AD216" s="448"/>
      <c r="AE216" s="448"/>
    </row>
    <row r="217" spans="2:31" s="450" customFormat="1" x14ac:dyDescent="0.3">
      <c r="B217" s="448"/>
      <c r="C217" s="448"/>
      <c r="D217" s="448"/>
      <c r="E217" s="448"/>
      <c r="F217" s="448"/>
      <c r="G217" s="449"/>
      <c r="H217" s="449"/>
      <c r="I217" s="448"/>
      <c r="J217" s="448"/>
      <c r="K217" s="448"/>
      <c r="L217" s="448"/>
      <c r="M217" s="448"/>
      <c r="N217" s="448"/>
      <c r="O217" s="448"/>
      <c r="P217" s="448"/>
      <c r="Q217" s="449"/>
      <c r="R217" s="449"/>
      <c r="S217" s="448"/>
      <c r="T217" s="448"/>
      <c r="U217" s="448"/>
      <c r="V217" s="448"/>
      <c r="W217" s="448"/>
      <c r="X217" s="448"/>
      <c r="Y217" s="448"/>
      <c r="Z217" s="448"/>
      <c r="AA217" s="448"/>
      <c r="AB217" s="448"/>
      <c r="AC217" s="448"/>
      <c r="AD217" s="448"/>
      <c r="AE217" s="448"/>
    </row>
    <row r="218" spans="2:31" s="450" customFormat="1" x14ac:dyDescent="0.3">
      <c r="B218" s="448"/>
      <c r="C218" s="448"/>
      <c r="D218" s="448"/>
      <c r="E218" s="448"/>
      <c r="F218" s="448"/>
      <c r="G218" s="449"/>
      <c r="H218" s="449"/>
      <c r="I218" s="448"/>
      <c r="J218" s="448"/>
      <c r="K218" s="448"/>
      <c r="L218" s="448"/>
      <c r="M218" s="448"/>
      <c r="N218" s="448"/>
      <c r="O218" s="448"/>
      <c r="P218" s="448"/>
      <c r="Q218" s="449"/>
      <c r="R218" s="449"/>
      <c r="S218" s="448"/>
      <c r="T218" s="448"/>
      <c r="U218" s="448"/>
      <c r="V218" s="448"/>
      <c r="W218" s="448"/>
      <c r="X218" s="448"/>
      <c r="Y218" s="448"/>
      <c r="Z218" s="448"/>
      <c r="AA218" s="448"/>
      <c r="AB218" s="448"/>
      <c r="AC218" s="448"/>
      <c r="AD218" s="448"/>
      <c r="AE218" s="448"/>
    </row>
    <row r="219" spans="2:31" s="450" customFormat="1" x14ac:dyDescent="0.3">
      <c r="B219" s="448"/>
      <c r="C219" s="448"/>
      <c r="D219" s="448"/>
      <c r="E219" s="448"/>
      <c r="F219" s="448"/>
      <c r="G219" s="449"/>
      <c r="H219" s="449"/>
      <c r="I219" s="448"/>
      <c r="J219" s="448"/>
      <c r="K219" s="448"/>
      <c r="L219" s="448"/>
      <c r="M219" s="448"/>
      <c r="N219" s="448"/>
      <c r="O219" s="448"/>
      <c r="P219" s="448"/>
      <c r="Q219" s="449"/>
      <c r="R219" s="449"/>
      <c r="S219" s="448"/>
      <c r="T219" s="448"/>
      <c r="U219" s="448"/>
      <c r="V219" s="448"/>
      <c r="W219" s="448"/>
      <c r="X219" s="448"/>
      <c r="Y219" s="448"/>
      <c r="Z219" s="448"/>
      <c r="AA219" s="448"/>
      <c r="AB219" s="448"/>
      <c r="AC219" s="448"/>
      <c r="AD219" s="448"/>
      <c r="AE219" s="448"/>
    </row>
    <row r="220" spans="2:31" s="450" customFormat="1" x14ac:dyDescent="0.3">
      <c r="B220" s="448"/>
      <c r="C220" s="448"/>
      <c r="D220" s="448"/>
      <c r="E220" s="448"/>
      <c r="F220" s="448"/>
      <c r="G220" s="449"/>
      <c r="H220" s="449"/>
      <c r="I220" s="448"/>
      <c r="J220" s="448"/>
      <c r="K220" s="448"/>
      <c r="L220" s="448"/>
      <c r="M220" s="448"/>
      <c r="N220" s="448"/>
      <c r="O220" s="448"/>
      <c r="P220" s="448"/>
      <c r="Q220" s="449"/>
      <c r="R220" s="449"/>
      <c r="S220" s="448"/>
      <c r="T220" s="448"/>
      <c r="U220" s="448"/>
      <c r="V220" s="448"/>
      <c r="W220" s="448"/>
      <c r="X220" s="448"/>
      <c r="Y220" s="448"/>
      <c r="Z220" s="448"/>
      <c r="AA220" s="448"/>
      <c r="AB220" s="448"/>
      <c r="AC220" s="448"/>
      <c r="AD220" s="448"/>
      <c r="AE220" s="448"/>
    </row>
    <row r="221" spans="2:31" s="450" customFormat="1" x14ac:dyDescent="0.3">
      <c r="B221" s="448"/>
      <c r="C221" s="448"/>
      <c r="D221" s="448"/>
      <c r="E221" s="448"/>
      <c r="F221" s="448"/>
      <c r="G221" s="449"/>
      <c r="H221" s="449"/>
      <c r="I221" s="448"/>
      <c r="J221" s="448"/>
      <c r="K221" s="448"/>
      <c r="L221" s="448"/>
      <c r="M221" s="448"/>
      <c r="N221" s="448"/>
      <c r="O221" s="448"/>
      <c r="P221" s="448"/>
      <c r="Q221" s="449"/>
      <c r="R221" s="449"/>
      <c r="S221" s="448"/>
      <c r="T221" s="448"/>
      <c r="U221" s="448"/>
      <c r="V221" s="448"/>
      <c r="W221" s="448"/>
      <c r="X221" s="448"/>
      <c r="Y221" s="448"/>
      <c r="Z221" s="448"/>
      <c r="AA221" s="448"/>
      <c r="AB221" s="448"/>
      <c r="AC221" s="448"/>
      <c r="AD221" s="448"/>
      <c r="AE221" s="448"/>
    </row>
    <row r="222" spans="2:31" s="450" customFormat="1" x14ac:dyDescent="0.3">
      <c r="B222" s="448"/>
      <c r="C222" s="448"/>
      <c r="D222" s="448"/>
      <c r="E222" s="448"/>
      <c r="F222" s="448"/>
      <c r="G222" s="449"/>
      <c r="H222" s="449"/>
      <c r="I222" s="448"/>
      <c r="J222" s="448"/>
      <c r="K222" s="448"/>
      <c r="L222" s="448"/>
      <c r="M222" s="448"/>
      <c r="N222" s="448"/>
      <c r="O222" s="448"/>
      <c r="P222" s="448"/>
      <c r="Q222" s="449"/>
      <c r="R222" s="449"/>
      <c r="S222" s="448"/>
      <c r="T222" s="448"/>
      <c r="U222" s="448"/>
      <c r="V222" s="448"/>
      <c r="W222" s="448"/>
      <c r="X222" s="448"/>
      <c r="Y222" s="448"/>
      <c r="Z222" s="448"/>
      <c r="AA222" s="448"/>
      <c r="AB222" s="448"/>
      <c r="AC222" s="448"/>
      <c r="AD222" s="448"/>
      <c r="AE222" s="448"/>
    </row>
    <row r="223" spans="2:31" s="450" customFormat="1" x14ac:dyDescent="0.3">
      <c r="B223" s="448"/>
      <c r="C223" s="448"/>
      <c r="D223" s="448"/>
      <c r="E223" s="448"/>
      <c r="F223" s="448"/>
      <c r="G223" s="449"/>
      <c r="H223" s="449"/>
      <c r="I223" s="448"/>
      <c r="J223" s="448"/>
      <c r="K223" s="448"/>
      <c r="L223" s="448"/>
      <c r="M223" s="448"/>
      <c r="N223" s="448"/>
      <c r="O223" s="448"/>
      <c r="P223" s="448"/>
      <c r="Q223" s="449"/>
      <c r="R223" s="449"/>
      <c r="S223" s="448"/>
      <c r="T223" s="448"/>
      <c r="U223" s="448"/>
      <c r="V223" s="448"/>
      <c r="W223" s="448"/>
      <c r="X223" s="448"/>
      <c r="Y223" s="448"/>
      <c r="Z223" s="448"/>
      <c r="AA223" s="448"/>
      <c r="AB223" s="448"/>
      <c r="AC223" s="448"/>
      <c r="AD223" s="448"/>
      <c r="AE223" s="448"/>
    </row>
    <row r="224" spans="2:31" s="450" customFormat="1" x14ac:dyDescent="0.3">
      <c r="B224" s="448"/>
      <c r="C224" s="448"/>
      <c r="D224" s="448"/>
      <c r="E224" s="448"/>
      <c r="F224" s="448"/>
      <c r="G224" s="449"/>
      <c r="H224" s="449"/>
      <c r="I224" s="448"/>
      <c r="J224" s="448"/>
      <c r="K224" s="448"/>
      <c r="L224" s="448"/>
      <c r="M224" s="448"/>
      <c r="N224" s="448"/>
      <c r="O224" s="448"/>
      <c r="P224" s="448"/>
      <c r="Q224" s="449"/>
      <c r="R224" s="449"/>
      <c r="S224" s="448"/>
      <c r="T224" s="448"/>
      <c r="U224" s="448"/>
      <c r="V224" s="448"/>
      <c r="W224" s="448"/>
      <c r="X224" s="448"/>
      <c r="Y224" s="448"/>
      <c r="Z224" s="448"/>
      <c r="AA224" s="448"/>
      <c r="AB224" s="448"/>
      <c r="AC224" s="448"/>
      <c r="AD224" s="448"/>
      <c r="AE224" s="448"/>
    </row>
    <row r="225" spans="2:31" s="450" customFormat="1" x14ac:dyDescent="0.3">
      <c r="B225" s="448"/>
      <c r="C225" s="448"/>
      <c r="D225" s="448"/>
      <c r="E225" s="448"/>
      <c r="F225" s="448"/>
      <c r="G225" s="449"/>
      <c r="H225" s="449"/>
      <c r="I225" s="448"/>
      <c r="J225" s="448"/>
      <c r="K225" s="448"/>
      <c r="L225" s="448"/>
      <c r="M225" s="448"/>
      <c r="N225" s="448"/>
      <c r="O225" s="448"/>
      <c r="P225" s="448"/>
      <c r="Q225" s="449"/>
      <c r="R225" s="449"/>
      <c r="S225" s="448"/>
      <c r="T225" s="448"/>
      <c r="U225" s="448"/>
      <c r="V225" s="448"/>
      <c r="W225" s="448"/>
      <c r="X225" s="448"/>
      <c r="Y225" s="448"/>
      <c r="Z225" s="448"/>
      <c r="AA225" s="448"/>
      <c r="AB225" s="448"/>
      <c r="AC225" s="448"/>
      <c r="AD225" s="448"/>
      <c r="AE225" s="448"/>
    </row>
    <row r="226" spans="2:31" s="450" customFormat="1" x14ac:dyDescent="0.3">
      <c r="B226" s="448"/>
      <c r="C226" s="448"/>
      <c r="D226" s="448"/>
      <c r="E226" s="448"/>
      <c r="F226" s="448"/>
      <c r="G226" s="449"/>
      <c r="H226" s="449"/>
      <c r="I226" s="448"/>
      <c r="J226" s="448"/>
      <c r="K226" s="448"/>
      <c r="L226" s="448"/>
      <c r="M226" s="448"/>
      <c r="N226" s="448"/>
      <c r="O226" s="448"/>
      <c r="P226" s="448"/>
      <c r="Q226" s="449"/>
      <c r="R226" s="449"/>
      <c r="S226" s="448"/>
      <c r="T226" s="448"/>
      <c r="U226" s="448"/>
      <c r="V226" s="448"/>
      <c r="W226" s="448"/>
      <c r="X226" s="448"/>
      <c r="Y226" s="448"/>
      <c r="Z226" s="448"/>
      <c r="AA226" s="448"/>
      <c r="AB226" s="448"/>
      <c r="AC226" s="448"/>
      <c r="AD226" s="448"/>
      <c r="AE226" s="448"/>
    </row>
    <row r="227" spans="2:31" s="450" customFormat="1" x14ac:dyDescent="0.3">
      <c r="B227" s="448"/>
      <c r="C227" s="448"/>
      <c r="D227" s="448"/>
      <c r="E227" s="448"/>
      <c r="F227" s="448"/>
      <c r="G227" s="449"/>
      <c r="H227" s="449"/>
      <c r="I227" s="448"/>
      <c r="J227" s="448"/>
      <c r="K227" s="448"/>
      <c r="L227" s="448"/>
      <c r="M227" s="448"/>
      <c r="N227" s="448"/>
      <c r="O227" s="448"/>
      <c r="P227" s="448"/>
      <c r="Q227" s="449"/>
      <c r="R227" s="449"/>
      <c r="S227" s="448"/>
      <c r="T227" s="448"/>
      <c r="U227" s="448"/>
      <c r="V227" s="448"/>
      <c r="W227" s="448"/>
      <c r="X227" s="448"/>
      <c r="Y227" s="448"/>
      <c r="Z227" s="448"/>
      <c r="AA227" s="448"/>
      <c r="AB227" s="448"/>
      <c r="AC227" s="448"/>
      <c r="AD227" s="448"/>
      <c r="AE227" s="448"/>
    </row>
    <row r="228" spans="2:31" s="450" customFormat="1" x14ac:dyDescent="0.3">
      <c r="B228" s="448"/>
      <c r="C228" s="448"/>
      <c r="D228" s="448"/>
      <c r="E228" s="448"/>
      <c r="F228" s="448"/>
      <c r="G228" s="449"/>
      <c r="H228" s="449"/>
      <c r="I228" s="448"/>
      <c r="J228" s="448"/>
      <c r="K228" s="448"/>
      <c r="L228" s="448"/>
      <c r="M228" s="448"/>
      <c r="N228" s="448"/>
      <c r="O228" s="448"/>
      <c r="P228" s="448"/>
      <c r="Q228" s="449"/>
      <c r="R228" s="449"/>
      <c r="S228" s="448"/>
      <c r="T228" s="448"/>
      <c r="U228" s="448"/>
      <c r="V228" s="448"/>
      <c r="W228" s="448"/>
      <c r="X228" s="448"/>
      <c r="Y228" s="448"/>
      <c r="Z228" s="448"/>
      <c r="AA228" s="448"/>
      <c r="AB228" s="448"/>
      <c r="AC228" s="448"/>
      <c r="AD228" s="448"/>
      <c r="AE228" s="448"/>
    </row>
    <row r="229" spans="2:31" s="450" customFormat="1" x14ac:dyDescent="0.3">
      <c r="B229" s="448"/>
      <c r="C229" s="448"/>
      <c r="D229" s="448"/>
      <c r="E229" s="448"/>
      <c r="F229" s="448"/>
      <c r="G229" s="449"/>
      <c r="H229" s="449"/>
      <c r="I229" s="448"/>
      <c r="J229" s="448"/>
      <c r="K229" s="448"/>
      <c r="L229" s="448"/>
      <c r="M229" s="448"/>
      <c r="N229" s="448"/>
      <c r="O229" s="448"/>
      <c r="P229" s="448"/>
      <c r="Q229" s="449"/>
      <c r="R229" s="449"/>
      <c r="S229" s="448"/>
      <c r="T229" s="448"/>
      <c r="U229" s="448"/>
      <c r="V229" s="448"/>
      <c r="W229" s="448"/>
      <c r="X229" s="448"/>
      <c r="Y229" s="448"/>
      <c r="Z229" s="448"/>
      <c r="AA229" s="448"/>
      <c r="AB229" s="448"/>
      <c r="AC229" s="448"/>
      <c r="AD229" s="448"/>
      <c r="AE229" s="448"/>
    </row>
    <row r="230" spans="2:31" s="450" customFormat="1" x14ac:dyDescent="0.3">
      <c r="B230" s="448"/>
      <c r="C230" s="448"/>
      <c r="D230" s="448"/>
      <c r="E230" s="448"/>
      <c r="F230" s="448"/>
      <c r="G230" s="449"/>
      <c r="H230" s="449"/>
      <c r="I230" s="448"/>
      <c r="J230" s="448"/>
      <c r="K230" s="448"/>
      <c r="L230" s="448"/>
      <c r="M230" s="448"/>
      <c r="N230" s="448"/>
      <c r="O230" s="448"/>
      <c r="P230" s="448"/>
      <c r="Q230" s="449"/>
      <c r="R230" s="449"/>
      <c r="S230" s="448"/>
      <c r="T230" s="448"/>
      <c r="U230" s="448"/>
      <c r="V230" s="448"/>
      <c r="W230" s="448"/>
      <c r="X230" s="448"/>
      <c r="Y230" s="448"/>
      <c r="Z230" s="448"/>
      <c r="AA230" s="448"/>
      <c r="AB230" s="448"/>
      <c r="AC230" s="448"/>
      <c r="AD230" s="448"/>
      <c r="AE230" s="448"/>
    </row>
    <row r="231" spans="2:31" s="450" customFormat="1" x14ac:dyDescent="0.3">
      <c r="B231" s="448"/>
      <c r="C231" s="448"/>
      <c r="D231" s="448"/>
      <c r="E231" s="448"/>
      <c r="F231" s="448"/>
      <c r="G231" s="449"/>
      <c r="H231" s="449"/>
      <c r="I231" s="448"/>
      <c r="J231" s="448"/>
      <c r="K231" s="448"/>
      <c r="L231" s="448"/>
      <c r="M231" s="448"/>
      <c r="N231" s="448"/>
      <c r="O231" s="448"/>
      <c r="P231" s="448"/>
      <c r="Q231" s="449"/>
      <c r="R231" s="449"/>
      <c r="S231" s="448"/>
      <c r="T231" s="448"/>
      <c r="U231" s="448"/>
      <c r="V231" s="448"/>
      <c r="W231" s="448"/>
      <c r="X231" s="448"/>
      <c r="Y231" s="448"/>
      <c r="Z231" s="448"/>
      <c r="AA231" s="448"/>
      <c r="AB231" s="448"/>
      <c r="AC231" s="448"/>
      <c r="AD231" s="448"/>
      <c r="AE231" s="448"/>
    </row>
    <row r="232" spans="2:31" s="450" customFormat="1" x14ac:dyDescent="0.3">
      <c r="B232" s="448"/>
      <c r="C232" s="448"/>
      <c r="D232" s="448"/>
      <c r="E232" s="448"/>
      <c r="F232" s="448"/>
      <c r="G232" s="449"/>
      <c r="H232" s="449"/>
      <c r="I232" s="448"/>
      <c r="J232" s="448"/>
      <c r="K232" s="448"/>
      <c r="L232" s="448"/>
      <c r="M232" s="448"/>
      <c r="N232" s="448"/>
      <c r="O232" s="448"/>
      <c r="P232" s="448"/>
      <c r="Q232" s="449"/>
      <c r="R232" s="449"/>
      <c r="S232" s="448"/>
      <c r="T232" s="448"/>
      <c r="U232" s="448"/>
      <c r="V232" s="448"/>
      <c r="W232" s="448"/>
      <c r="X232" s="448"/>
      <c r="Y232" s="448"/>
      <c r="Z232" s="448"/>
      <c r="AA232" s="448"/>
      <c r="AB232" s="448"/>
      <c r="AC232" s="448"/>
      <c r="AD232" s="448"/>
      <c r="AE232" s="448"/>
    </row>
    <row r="233" spans="2:31" s="450" customFormat="1" x14ac:dyDescent="0.3">
      <c r="B233" s="448"/>
      <c r="C233" s="448"/>
      <c r="D233" s="448"/>
      <c r="E233" s="448"/>
      <c r="F233" s="448"/>
      <c r="G233" s="449"/>
      <c r="H233" s="449"/>
      <c r="I233" s="448"/>
      <c r="J233" s="448"/>
      <c r="K233" s="448"/>
      <c r="L233" s="448"/>
      <c r="M233" s="448"/>
      <c r="N233" s="448"/>
      <c r="O233" s="448"/>
      <c r="P233" s="448"/>
      <c r="Q233" s="449"/>
      <c r="R233" s="449"/>
      <c r="S233" s="448"/>
      <c r="T233" s="448"/>
      <c r="U233" s="448"/>
      <c r="V233" s="448"/>
      <c r="W233" s="448"/>
      <c r="X233" s="448"/>
      <c r="Y233" s="448"/>
      <c r="Z233" s="448"/>
      <c r="AA233" s="448"/>
      <c r="AB233" s="448"/>
      <c r="AC233" s="448"/>
      <c r="AD233" s="448"/>
      <c r="AE233" s="448"/>
    </row>
    <row r="234" spans="2:31" s="450" customFormat="1" x14ac:dyDescent="0.3">
      <c r="B234" s="448"/>
      <c r="C234" s="448"/>
      <c r="D234" s="448"/>
      <c r="E234" s="448"/>
      <c r="F234" s="448"/>
      <c r="G234" s="449"/>
      <c r="H234" s="449"/>
      <c r="I234" s="448"/>
      <c r="J234" s="448"/>
      <c r="K234" s="448"/>
      <c r="L234" s="448"/>
      <c r="M234" s="448"/>
      <c r="N234" s="448"/>
      <c r="O234" s="448"/>
      <c r="P234" s="448"/>
      <c r="Q234" s="449"/>
      <c r="R234" s="449"/>
      <c r="S234" s="448"/>
      <c r="T234" s="448"/>
      <c r="U234" s="448"/>
      <c r="V234" s="448"/>
      <c r="W234" s="448"/>
      <c r="X234" s="448"/>
      <c r="Y234" s="448"/>
      <c r="Z234" s="448"/>
      <c r="AA234" s="448"/>
      <c r="AB234" s="448"/>
      <c r="AC234" s="448"/>
      <c r="AD234" s="448"/>
      <c r="AE234" s="448"/>
    </row>
    <row r="235" spans="2:31" s="450" customFormat="1" x14ac:dyDescent="0.3">
      <c r="B235" s="448"/>
      <c r="C235" s="448"/>
      <c r="D235" s="448"/>
      <c r="E235" s="448"/>
      <c r="F235" s="448"/>
      <c r="G235" s="449"/>
      <c r="H235" s="449"/>
      <c r="I235" s="448"/>
      <c r="J235" s="448"/>
      <c r="K235" s="448"/>
      <c r="L235" s="448"/>
      <c r="M235" s="448"/>
      <c r="N235" s="448"/>
      <c r="O235" s="448"/>
      <c r="P235" s="448"/>
      <c r="Q235" s="449"/>
      <c r="R235" s="449"/>
      <c r="S235" s="448"/>
      <c r="T235" s="448"/>
      <c r="U235" s="448"/>
      <c r="V235" s="448"/>
      <c r="W235" s="448"/>
      <c r="X235" s="448"/>
      <c r="Y235" s="448"/>
      <c r="Z235" s="448"/>
      <c r="AA235" s="448"/>
      <c r="AB235" s="448"/>
      <c r="AC235" s="448"/>
      <c r="AD235" s="448"/>
      <c r="AE235" s="448"/>
    </row>
    <row r="236" spans="2:31" s="450" customFormat="1" x14ac:dyDescent="0.3">
      <c r="B236" s="448"/>
      <c r="C236" s="448"/>
      <c r="D236" s="448"/>
      <c r="E236" s="448"/>
      <c r="F236" s="448"/>
      <c r="G236" s="449"/>
      <c r="H236" s="449"/>
      <c r="I236" s="448"/>
      <c r="J236" s="448"/>
      <c r="K236" s="448"/>
      <c r="L236" s="448"/>
      <c r="M236" s="448"/>
      <c r="N236" s="448"/>
      <c r="O236" s="448"/>
      <c r="P236" s="448"/>
      <c r="Q236" s="449"/>
      <c r="R236" s="449"/>
      <c r="S236" s="448"/>
      <c r="T236" s="448"/>
      <c r="U236" s="448"/>
      <c r="V236" s="448"/>
      <c r="W236" s="448"/>
      <c r="X236" s="448"/>
      <c r="Y236" s="448"/>
      <c r="Z236" s="448"/>
      <c r="AA236" s="448"/>
      <c r="AB236" s="448"/>
      <c r="AC236" s="448"/>
      <c r="AD236" s="448"/>
      <c r="AE236" s="448"/>
    </row>
    <row r="237" spans="2:31" s="450" customFormat="1" x14ac:dyDescent="0.3">
      <c r="B237" s="448"/>
      <c r="C237" s="448"/>
      <c r="D237" s="448"/>
      <c r="E237" s="448"/>
      <c r="F237" s="448"/>
      <c r="G237" s="449"/>
      <c r="H237" s="449"/>
      <c r="I237" s="448"/>
      <c r="J237" s="448"/>
      <c r="K237" s="448"/>
      <c r="L237" s="448"/>
      <c r="M237" s="448"/>
      <c r="N237" s="448"/>
      <c r="O237" s="448"/>
      <c r="P237" s="448"/>
      <c r="Q237" s="449"/>
      <c r="R237" s="449"/>
      <c r="S237" s="448"/>
      <c r="T237" s="448"/>
      <c r="U237" s="448"/>
      <c r="V237" s="448"/>
      <c r="W237" s="448"/>
      <c r="X237" s="448"/>
      <c r="Y237" s="448"/>
      <c r="Z237" s="448"/>
      <c r="AA237" s="448"/>
      <c r="AB237" s="448"/>
      <c r="AC237" s="448"/>
      <c r="AD237" s="448"/>
      <c r="AE237" s="448"/>
    </row>
    <row r="238" spans="2:31" s="450" customFormat="1" x14ac:dyDescent="0.3">
      <c r="B238" s="448"/>
      <c r="C238" s="448"/>
      <c r="D238" s="448"/>
      <c r="E238" s="448"/>
      <c r="F238" s="448"/>
      <c r="G238" s="449"/>
      <c r="H238" s="449"/>
      <c r="I238" s="448"/>
      <c r="J238" s="448"/>
      <c r="K238" s="448"/>
      <c r="L238" s="448"/>
      <c r="M238" s="448"/>
      <c r="N238" s="448"/>
      <c r="O238" s="448"/>
      <c r="P238" s="448"/>
      <c r="Q238" s="449"/>
      <c r="R238" s="449"/>
      <c r="S238" s="448"/>
      <c r="T238" s="448"/>
      <c r="U238" s="448"/>
      <c r="V238" s="448"/>
      <c r="W238" s="448"/>
      <c r="X238" s="448"/>
      <c r="Y238" s="448"/>
      <c r="Z238" s="448"/>
      <c r="AA238" s="448"/>
      <c r="AB238" s="448"/>
      <c r="AC238" s="448"/>
      <c r="AD238" s="448"/>
      <c r="AE238" s="448"/>
    </row>
    <row r="239" spans="2:31" s="450" customFormat="1" x14ac:dyDescent="0.3">
      <c r="B239" s="448"/>
      <c r="C239" s="448"/>
      <c r="D239" s="448"/>
      <c r="E239" s="448"/>
      <c r="F239" s="448"/>
      <c r="G239" s="449"/>
      <c r="H239" s="449"/>
      <c r="I239" s="448"/>
      <c r="J239" s="448"/>
      <c r="K239" s="448"/>
      <c r="L239" s="448"/>
      <c r="M239" s="448"/>
      <c r="N239" s="448"/>
      <c r="O239" s="448"/>
      <c r="P239" s="448"/>
      <c r="Q239" s="449"/>
      <c r="R239" s="449"/>
      <c r="S239" s="448"/>
      <c r="T239" s="448"/>
      <c r="U239" s="448"/>
      <c r="V239" s="448"/>
      <c r="W239" s="448"/>
      <c r="X239" s="448"/>
      <c r="Y239" s="448"/>
      <c r="Z239" s="448"/>
      <c r="AA239" s="448"/>
      <c r="AB239" s="448"/>
      <c r="AC239" s="448"/>
      <c r="AD239" s="448"/>
      <c r="AE239" s="448"/>
    </row>
    <row r="240" spans="2:31" s="450" customFormat="1" x14ac:dyDescent="0.3">
      <c r="B240" s="448"/>
      <c r="C240" s="448"/>
      <c r="D240" s="448"/>
      <c r="E240" s="448"/>
      <c r="F240" s="448"/>
      <c r="G240" s="449"/>
      <c r="H240" s="449"/>
      <c r="I240" s="448"/>
      <c r="J240" s="448"/>
      <c r="K240" s="448"/>
      <c r="L240" s="448"/>
      <c r="M240" s="448"/>
      <c r="N240" s="448"/>
      <c r="O240" s="448"/>
      <c r="P240" s="448"/>
      <c r="Q240" s="449"/>
      <c r="R240" s="449"/>
      <c r="S240" s="448"/>
      <c r="T240" s="448"/>
      <c r="U240" s="448"/>
      <c r="V240" s="448"/>
      <c r="W240" s="448"/>
      <c r="X240" s="448"/>
      <c r="Y240" s="448"/>
      <c r="Z240" s="448"/>
      <c r="AA240" s="448"/>
      <c r="AB240" s="448"/>
      <c r="AC240" s="448"/>
      <c r="AD240" s="448"/>
      <c r="AE240" s="448"/>
    </row>
    <row r="241" spans="2:31" s="450" customFormat="1" x14ac:dyDescent="0.3">
      <c r="B241" s="448"/>
      <c r="C241" s="448"/>
      <c r="D241" s="448"/>
      <c r="E241" s="448"/>
      <c r="F241" s="448"/>
      <c r="G241" s="449"/>
      <c r="H241" s="449"/>
      <c r="I241" s="448"/>
      <c r="J241" s="448"/>
      <c r="K241" s="448"/>
      <c r="L241" s="448"/>
      <c r="M241" s="448"/>
      <c r="N241" s="448"/>
      <c r="O241" s="448"/>
      <c r="P241" s="448"/>
      <c r="Q241" s="449"/>
      <c r="R241" s="449"/>
      <c r="S241" s="448"/>
      <c r="T241" s="448"/>
      <c r="U241" s="448"/>
      <c r="V241" s="448"/>
      <c r="W241" s="448"/>
      <c r="X241" s="448"/>
      <c r="Y241" s="448"/>
      <c r="Z241" s="448"/>
      <c r="AA241" s="448"/>
      <c r="AB241" s="448"/>
      <c r="AC241" s="448"/>
      <c r="AD241" s="448"/>
      <c r="AE241" s="448"/>
    </row>
    <row r="242" spans="2:31" s="450" customFormat="1" x14ac:dyDescent="0.3">
      <c r="B242" s="448"/>
      <c r="C242" s="448"/>
      <c r="D242" s="448"/>
      <c r="E242" s="448"/>
      <c r="F242" s="448"/>
      <c r="G242" s="449"/>
      <c r="H242" s="449"/>
      <c r="I242" s="448"/>
      <c r="J242" s="448"/>
      <c r="K242" s="448"/>
      <c r="L242" s="448"/>
      <c r="M242" s="448"/>
      <c r="N242" s="448"/>
      <c r="O242" s="448"/>
      <c r="P242" s="448"/>
      <c r="Q242" s="449"/>
      <c r="R242" s="449"/>
      <c r="S242" s="448"/>
      <c r="T242" s="448"/>
      <c r="U242" s="448"/>
      <c r="V242" s="448"/>
      <c r="W242" s="448"/>
      <c r="X242" s="448"/>
      <c r="Y242" s="448"/>
      <c r="Z242" s="448"/>
      <c r="AA242" s="448"/>
      <c r="AB242" s="448"/>
      <c r="AC242" s="448"/>
      <c r="AD242" s="448"/>
      <c r="AE242" s="448"/>
    </row>
    <row r="243" spans="2:31" s="450" customFormat="1" x14ac:dyDescent="0.3">
      <c r="B243" s="448"/>
      <c r="C243" s="448"/>
      <c r="D243" s="448"/>
      <c r="E243" s="448"/>
      <c r="F243" s="448"/>
      <c r="G243" s="449"/>
      <c r="H243" s="449"/>
      <c r="I243" s="448"/>
      <c r="J243" s="448"/>
      <c r="K243" s="448"/>
      <c r="L243" s="448"/>
      <c r="M243" s="448"/>
      <c r="N243" s="448"/>
      <c r="O243" s="448"/>
      <c r="P243" s="448"/>
      <c r="Q243" s="449"/>
      <c r="R243" s="449"/>
      <c r="S243" s="448"/>
      <c r="T243" s="448"/>
      <c r="U243" s="448"/>
      <c r="V243" s="448"/>
      <c r="W243" s="448"/>
      <c r="X243" s="448"/>
      <c r="Y243" s="448"/>
      <c r="Z243" s="448"/>
      <c r="AA243" s="448"/>
      <c r="AB243" s="448"/>
      <c r="AC243" s="448"/>
      <c r="AD243" s="448"/>
      <c r="AE243" s="448"/>
    </row>
    <row r="244" spans="2:31" s="450" customFormat="1" x14ac:dyDescent="0.3">
      <c r="B244" s="448"/>
      <c r="C244" s="448"/>
      <c r="D244" s="448"/>
      <c r="E244" s="448"/>
      <c r="F244" s="448"/>
      <c r="G244" s="449"/>
      <c r="H244" s="449"/>
      <c r="I244" s="448"/>
      <c r="J244" s="448"/>
      <c r="K244" s="448"/>
      <c r="L244" s="448"/>
      <c r="M244" s="448"/>
      <c r="N244" s="448"/>
      <c r="O244" s="448"/>
      <c r="P244" s="448"/>
      <c r="Q244" s="449"/>
      <c r="R244" s="449"/>
      <c r="S244" s="448"/>
      <c r="T244" s="448"/>
      <c r="U244" s="448"/>
      <c r="V244" s="448"/>
      <c r="W244" s="448"/>
      <c r="X244" s="448"/>
      <c r="Y244" s="448"/>
      <c r="Z244" s="448"/>
      <c r="AA244" s="448"/>
      <c r="AB244" s="448"/>
      <c r="AC244" s="448"/>
      <c r="AD244" s="448"/>
      <c r="AE244" s="448"/>
    </row>
    <row r="245" spans="2:31" s="450" customFormat="1" x14ac:dyDescent="0.3">
      <c r="B245" s="448"/>
      <c r="C245" s="448"/>
      <c r="D245" s="448"/>
      <c r="E245" s="448"/>
      <c r="F245" s="448"/>
      <c r="G245" s="449"/>
      <c r="H245" s="449"/>
      <c r="I245" s="448"/>
      <c r="J245" s="448"/>
      <c r="K245" s="448"/>
      <c r="L245" s="448"/>
      <c r="M245" s="448"/>
      <c r="N245" s="448"/>
      <c r="O245" s="448"/>
      <c r="P245" s="448"/>
      <c r="Q245" s="449"/>
      <c r="R245" s="449"/>
      <c r="S245" s="448"/>
      <c r="T245" s="448"/>
      <c r="U245" s="448"/>
      <c r="V245" s="448"/>
      <c r="W245" s="448"/>
      <c r="X245" s="448"/>
      <c r="Y245" s="448"/>
      <c r="Z245" s="448"/>
      <c r="AA245" s="448"/>
      <c r="AB245" s="448"/>
      <c r="AC245" s="448"/>
      <c r="AD245" s="448"/>
      <c r="AE245" s="448"/>
    </row>
    <row r="246" spans="2:31" s="450" customFormat="1" x14ac:dyDescent="0.3">
      <c r="B246" s="448"/>
      <c r="C246" s="448"/>
      <c r="D246" s="448"/>
      <c r="E246" s="448"/>
      <c r="F246" s="448"/>
      <c r="G246" s="449"/>
      <c r="H246" s="449"/>
      <c r="I246" s="448"/>
      <c r="J246" s="448"/>
      <c r="K246" s="448"/>
      <c r="L246" s="448"/>
      <c r="M246" s="448"/>
      <c r="N246" s="448"/>
      <c r="O246" s="448"/>
      <c r="P246" s="448"/>
      <c r="Q246" s="449"/>
      <c r="R246" s="449"/>
      <c r="S246" s="448"/>
      <c r="T246" s="448"/>
      <c r="U246" s="448"/>
      <c r="V246" s="448"/>
      <c r="W246" s="448"/>
      <c r="X246" s="448"/>
      <c r="Y246" s="448"/>
      <c r="Z246" s="448"/>
      <c r="AA246" s="448"/>
      <c r="AB246" s="448"/>
      <c r="AC246" s="448"/>
      <c r="AD246" s="448"/>
      <c r="AE246" s="448"/>
    </row>
    <row r="247" spans="2:31" s="450" customFormat="1" x14ac:dyDescent="0.3">
      <c r="B247" s="448"/>
      <c r="C247" s="448"/>
      <c r="D247" s="448"/>
      <c r="E247" s="448"/>
      <c r="F247" s="448"/>
      <c r="G247" s="449"/>
      <c r="H247" s="449"/>
      <c r="I247" s="448"/>
      <c r="J247" s="448"/>
      <c r="K247" s="448"/>
      <c r="L247" s="448"/>
      <c r="M247" s="448"/>
      <c r="N247" s="448"/>
      <c r="O247" s="448"/>
      <c r="P247" s="448"/>
      <c r="Q247" s="449"/>
      <c r="R247" s="449"/>
      <c r="S247" s="448"/>
      <c r="T247" s="448"/>
      <c r="U247" s="448"/>
      <c r="V247" s="448"/>
      <c r="W247" s="448"/>
      <c r="X247" s="448"/>
      <c r="Y247" s="448"/>
      <c r="Z247" s="448"/>
      <c r="AA247" s="448"/>
      <c r="AB247" s="448"/>
      <c r="AC247" s="448"/>
      <c r="AD247" s="448"/>
      <c r="AE247" s="448"/>
    </row>
    <row r="248" spans="2:31" s="450" customFormat="1" x14ac:dyDescent="0.3">
      <c r="B248" s="448"/>
      <c r="C248" s="448"/>
      <c r="D248" s="448"/>
      <c r="E248" s="448"/>
      <c r="F248" s="448"/>
      <c r="G248" s="449"/>
      <c r="H248" s="449"/>
      <c r="I248" s="448"/>
      <c r="J248" s="448"/>
      <c r="K248" s="448"/>
      <c r="L248" s="448"/>
      <c r="M248" s="448"/>
      <c r="N248" s="448"/>
      <c r="O248" s="448"/>
      <c r="P248" s="448"/>
      <c r="Q248" s="449"/>
      <c r="R248" s="449"/>
      <c r="S248" s="448"/>
      <c r="T248" s="448"/>
      <c r="U248" s="448"/>
      <c r="V248" s="448"/>
      <c r="W248" s="448"/>
      <c r="X248" s="448"/>
      <c r="Y248" s="448"/>
      <c r="Z248" s="448"/>
      <c r="AA248" s="448"/>
      <c r="AB248" s="448"/>
      <c r="AC248" s="448"/>
      <c r="AD248" s="448"/>
      <c r="AE248" s="448"/>
    </row>
    <row r="249" spans="2:31" s="450" customFormat="1" x14ac:dyDescent="0.3">
      <c r="B249" s="448"/>
      <c r="C249" s="448"/>
      <c r="D249" s="448"/>
      <c r="E249" s="448"/>
      <c r="F249" s="448"/>
      <c r="G249" s="449"/>
      <c r="H249" s="449"/>
      <c r="I249" s="448"/>
      <c r="J249" s="448"/>
      <c r="K249" s="448"/>
      <c r="L249" s="448"/>
      <c r="M249" s="448"/>
      <c r="N249" s="448"/>
      <c r="O249" s="448"/>
      <c r="P249" s="448"/>
      <c r="Q249" s="449"/>
      <c r="R249" s="449"/>
      <c r="S249" s="448"/>
      <c r="T249" s="448"/>
      <c r="U249" s="448"/>
      <c r="V249" s="448"/>
      <c r="W249" s="448"/>
      <c r="X249" s="448"/>
      <c r="Y249" s="448"/>
      <c r="Z249" s="448"/>
      <c r="AA249" s="448"/>
      <c r="AB249" s="448"/>
      <c r="AC249" s="448"/>
      <c r="AD249" s="448"/>
      <c r="AE249" s="448"/>
    </row>
    <row r="250" spans="2:31" s="450" customFormat="1" x14ac:dyDescent="0.3">
      <c r="B250" s="448"/>
      <c r="C250" s="448"/>
      <c r="D250" s="448"/>
      <c r="E250" s="448"/>
      <c r="F250" s="448"/>
      <c r="G250" s="449"/>
      <c r="H250" s="449"/>
      <c r="I250" s="448"/>
      <c r="J250" s="448"/>
      <c r="K250" s="448"/>
      <c r="L250" s="448"/>
      <c r="M250" s="448"/>
      <c r="N250" s="448"/>
      <c r="O250" s="448"/>
      <c r="P250" s="448"/>
      <c r="Q250" s="449"/>
      <c r="R250" s="449"/>
      <c r="S250" s="448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</row>
    <row r="251" spans="2:31" s="450" customFormat="1" x14ac:dyDescent="0.3">
      <c r="B251" s="448"/>
      <c r="C251" s="448"/>
      <c r="D251" s="448"/>
      <c r="E251" s="448"/>
      <c r="F251" s="448"/>
      <c r="G251" s="449"/>
      <c r="H251" s="449"/>
      <c r="I251" s="448"/>
      <c r="J251" s="448"/>
      <c r="K251" s="448"/>
      <c r="L251" s="448"/>
      <c r="M251" s="448"/>
      <c r="N251" s="448"/>
      <c r="O251" s="448"/>
      <c r="P251" s="448"/>
      <c r="Q251" s="449"/>
      <c r="R251" s="449"/>
      <c r="S251" s="448"/>
      <c r="T251" s="448"/>
      <c r="U251" s="448"/>
      <c r="V251" s="448"/>
      <c r="W251" s="448"/>
      <c r="X251" s="448"/>
      <c r="Y251" s="448"/>
      <c r="Z251" s="448"/>
      <c r="AA251" s="448"/>
      <c r="AB251" s="448"/>
      <c r="AC251" s="448"/>
      <c r="AD251" s="448"/>
      <c r="AE251" s="448"/>
    </row>
    <row r="252" spans="2:31" s="450" customFormat="1" x14ac:dyDescent="0.3">
      <c r="B252" s="448"/>
      <c r="C252" s="448"/>
      <c r="D252" s="448"/>
      <c r="E252" s="448"/>
      <c r="F252" s="448"/>
      <c r="G252" s="449"/>
      <c r="H252" s="449"/>
      <c r="I252" s="448"/>
      <c r="J252" s="448"/>
      <c r="K252" s="448"/>
      <c r="L252" s="448"/>
      <c r="M252" s="448"/>
      <c r="N252" s="448"/>
      <c r="O252" s="448"/>
      <c r="P252" s="448"/>
      <c r="Q252" s="449"/>
      <c r="R252" s="449"/>
      <c r="S252" s="448"/>
      <c r="T252" s="448"/>
      <c r="U252" s="448"/>
      <c r="V252" s="448"/>
      <c r="W252" s="448"/>
      <c r="X252" s="448"/>
      <c r="Y252" s="448"/>
      <c r="Z252" s="448"/>
      <c r="AA252" s="448"/>
      <c r="AB252" s="448"/>
      <c r="AC252" s="448"/>
      <c r="AD252" s="448"/>
      <c r="AE252" s="448"/>
    </row>
    <row r="253" spans="2:31" s="450" customFormat="1" x14ac:dyDescent="0.3">
      <c r="B253" s="448"/>
      <c r="C253" s="448"/>
      <c r="D253" s="448"/>
      <c r="E253" s="448"/>
      <c r="F253" s="448"/>
      <c r="G253" s="449"/>
      <c r="H253" s="449"/>
      <c r="I253" s="448"/>
      <c r="J253" s="448"/>
      <c r="K253" s="448"/>
      <c r="L253" s="448"/>
      <c r="M253" s="448"/>
      <c r="N253" s="448"/>
      <c r="O253" s="448"/>
      <c r="P253" s="448"/>
      <c r="Q253" s="449"/>
      <c r="R253" s="449"/>
      <c r="S253" s="448"/>
      <c r="T253" s="448"/>
      <c r="U253" s="448"/>
      <c r="V253" s="448"/>
      <c r="W253" s="448"/>
      <c r="X253" s="448"/>
      <c r="Y253" s="448"/>
      <c r="Z253" s="448"/>
      <c r="AA253" s="448"/>
      <c r="AB253" s="448"/>
      <c r="AC253" s="448"/>
      <c r="AD253" s="448"/>
      <c r="AE253" s="448"/>
    </row>
    <row r="254" spans="2:31" s="450" customFormat="1" x14ac:dyDescent="0.3">
      <c r="B254" s="448"/>
      <c r="C254" s="448"/>
      <c r="D254" s="448"/>
      <c r="E254" s="448"/>
      <c r="F254" s="448"/>
      <c r="G254" s="449"/>
      <c r="H254" s="449"/>
      <c r="I254" s="448"/>
      <c r="J254" s="448"/>
      <c r="K254" s="448"/>
      <c r="L254" s="448"/>
      <c r="M254" s="448"/>
      <c r="N254" s="448"/>
      <c r="O254" s="448"/>
      <c r="P254" s="448"/>
      <c r="Q254" s="449"/>
      <c r="R254" s="449"/>
      <c r="S254" s="448"/>
      <c r="T254" s="448"/>
      <c r="U254" s="448"/>
      <c r="V254" s="448"/>
      <c r="W254" s="448"/>
      <c r="X254" s="448"/>
      <c r="Y254" s="448"/>
      <c r="Z254" s="448"/>
      <c r="AA254" s="448"/>
      <c r="AB254" s="448"/>
      <c r="AC254" s="448"/>
      <c r="AD254" s="448"/>
      <c r="AE254" s="448"/>
    </row>
    <row r="255" spans="2:31" s="450" customFormat="1" x14ac:dyDescent="0.3">
      <c r="B255" s="448"/>
      <c r="C255" s="448"/>
      <c r="D255" s="448"/>
      <c r="E255" s="448"/>
      <c r="F255" s="448"/>
      <c r="G255" s="449"/>
      <c r="H255" s="449"/>
      <c r="I255" s="448"/>
      <c r="J255" s="448"/>
      <c r="K255" s="448"/>
      <c r="L255" s="448"/>
      <c r="M255" s="448"/>
      <c r="N255" s="448"/>
      <c r="O255" s="448"/>
      <c r="P255" s="448"/>
      <c r="Q255" s="449"/>
      <c r="R255" s="449"/>
      <c r="S255" s="448"/>
      <c r="T255" s="448"/>
      <c r="U255" s="448"/>
      <c r="V255" s="448"/>
      <c r="W255" s="448"/>
      <c r="X255" s="448"/>
      <c r="Y255" s="448"/>
      <c r="Z255" s="448"/>
      <c r="AA255" s="448"/>
      <c r="AB255" s="448"/>
      <c r="AC255" s="448"/>
      <c r="AD255" s="448"/>
      <c r="AE255" s="448"/>
    </row>
    <row r="256" spans="2:31" s="450" customFormat="1" x14ac:dyDescent="0.3">
      <c r="B256" s="448"/>
      <c r="C256" s="448"/>
      <c r="D256" s="448"/>
      <c r="E256" s="448"/>
      <c r="F256" s="448"/>
      <c r="G256" s="449"/>
      <c r="H256" s="449"/>
      <c r="I256" s="448"/>
      <c r="J256" s="448"/>
      <c r="K256" s="448"/>
      <c r="L256" s="448"/>
      <c r="M256" s="448"/>
      <c r="N256" s="448"/>
      <c r="O256" s="448"/>
      <c r="P256" s="448"/>
      <c r="Q256" s="449"/>
      <c r="R256" s="449"/>
      <c r="S256" s="448"/>
      <c r="T256" s="448"/>
      <c r="U256" s="448"/>
      <c r="V256" s="448"/>
      <c r="W256" s="448"/>
      <c r="X256" s="448"/>
      <c r="Y256" s="448"/>
      <c r="Z256" s="448"/>
      <c r="AA256" s="448"/>
      <c r="AB256" s="448"/>
      <c r="AC256" s="448"/>
      <c r="AD256" s="448"/>
      <c r="AE256" s="448"/>
    </row>
    <row r="257" spans="2:31" s="450" customFormat="1" x14ac:dyDescent="0.3">
      <c r="B257" s="448"/>
      <c r="C257" s="448"/>
      <c r="D257" s="448"/>
      <c r="E257" s="448"/>
      <c r="F257" s="448"/>
      <c r="G257" s="449"/>
      <c r="H257" s="449"/>
      <c r="I257" s="448"/>
      <c r="J257" s="448"/>
      <c r="K257" s="448"/>
      <c r="L257" s="448"/>
      <c r="M257" s="448"/>
      <c r="N257" s="448"/>
      <c r="O257" s="448"/>
      <c r="P257" s="448"/>
      <c r="Q257" s="449"/>
      <c r="R257" s="449"/>
      <c r="S257" s="448"/>
      <c r="T257" s="448"/>
      <c r="U257" s="448"/>
      <c r="V257" s="448"/>
      <c r="W257" s="448"/>
      <c r="X257" s="448"/>
      <c r="Y257" s="448"/>
      <c r="Z257" s="448"/>
      <c r="AA257" s="448"/>
      <c r="AB257" s="448"/>
      <c r="AC257" s="448"/>
      <c r="AD257" s="448"/>
      <c r="AE257" s="448"/>
    </row>
    <row r="258" spans="2:31" s="450" customFormat="1" x14ac:dyDescent="0.3">
      <c r="B258" s="448"/>
      <c r="C258" s="448"/>
      <c r="D258" s="448"/>
      <c r="E258" s="448"/>
      <c r="F258" s="448"/>
      <c r="G258" s="449"/>
      <c r="H258" s="449"/>
      <c r="I258" s="448"/>
      <c r="J258" s="448"/>
      <c r="K258" s="448"/>
      <c r="L258" s="448"/>
      <c r="M258" s="448"/>
      <c r="N258" s="448"/>
      <c r="O258" s="448"/>
      <c r="P258" s="448"/>
      <c r="Q258" s="449"/>
      <c r="R258" s="449"/>
      <c r="S258" s="448"/>
      <c r="T258" s="448"/>
      <c r="U258" s="448"/>
      <c r="V258" s="448"/>
      <c r="W258" s="448"/>
      <c r="X258" s="448"/>
      <c r="Y258" s="448"/>
      <c r="Z258" s="448"/>
      <c r="AA258" s="448"/>
      <c r="AB258" s="448"/>
      <c r="AC258" s="448"/>
      <c r="AD258" s="448"/>
      <c r="AE258" s="448"/>
    </row>
    <row r="259" spans="2:31" s="450" customFormat="1" x14ac:dyDescent="0.3">
      <c r="B259" s="448"/>
      <c r="C259" s="448"/>
      <c r="D259" s="448"/>
      <c r="E259" s="448"/>
      <c r="F259" s="448"/>
      <c r="G259" s="449"/>
      <c r="H259" s="449"/>
      <c r="I259" s="448"/>
      <c r="J259" s="448"/>
      <c r="K259" s="448"/>
      <c r="L259" s="448"/>
      <c r="M259" s="448"/>
      <c r="N259" s="448"/>
      <c r="O259" s="448"/>
      <c r="P259" s="448"/>
      <c r="Q259" s="449"/>
      <c r="R259" s="449"/>
      <c r="S259" s="448"/>
      <c r="T259" s="448"/>
      <c r="U259" s="448"/>
      <c r="V259" s="448"/>
      <c r="W259" s="448"/>
      <c r="X259" s="448"/>
      <c r="Y259" s="448"/>
      <c r="Z259" s="448"/>
      <c r="AA259" s="448"/>
      <c r="AB259" s="448"/>
      <c r="AC259" s="448"/>
      <c r="AD259" s="448"/>
      <c r="AE259" s="448"/>
    </row>
    <row r="260" spans="2:31" s="450" customFormat="1" x14ac:dyDescent="0.3">
      <c r="B260" s="448"/>
      <c r="C260" s="448"/>
      <c r="D260" s="448"/>
      <c r="E260" s="448"/>
      <c r="F260" s="448"/>
      <c r="G260" s="449"/>
      <c r="H260" s="449"/>
      <c r="I260" s="448"/>
      <c r="J260" s="448"/>
      <c r="K260" s="448"/>
      <c r="L260" s="448"/>
      <c r="M260" s="448"/>
      <c r="N260" s="448"/>
      <c r="O260" s="448"/>
      <c r="P260" s="448"/>
      <c r="Q260" s="449"/>
      <c r="R260" s="449"/>
      <c r="S260" s="448"/>
      <c r="T260" s="448"/>
      <c r="U260" s="448"/>
      <c r="V260" s="448"/>
      <c r="W260" s="448"/>
      <c r="X260" s="448"/>
      <c r="Y260" s="448"/>
      <c r="Z260" s="448"/>
      <c r="AA260" s="448"/>
      <c r="AB260" s="448"/>
      <c r="AC260" s="448"/>
      <c r="AD260" s="448"/>
      <c r="AE260" s="448"/>
    </row>
    <row r="261" spans="2:31" s="450" customFormat="1" x14ac:dyDescent="0.3">
      <c r="B261" s="448"/>
      <c r="C261" s="448"/>
      <c r="D261" s="448"/>
      <c r="E261" s="448"/>
      <c r="F261" s="448"/>
      <c r="G261" s="449"/>
      <c r="H261" s="449"/>
      <c r="I261" s="448"/>
      <c r="J261" s="448"/>
      <c r="K261" s="448"/>
      <c r="L261" s="448"/>
      <c r="M261" s="448"/>
      <c r="N261" s="448"/>
      <c r="O261" s="448"/>
      <c r="P261" s="448"/>
      <c r="Q261" s="449"/>
      <c r="R261" s="449"/>
      <c r="S261" s="448"/>
      <c r="T261" s="448"/>
      <c r="U261" s="448"/>
      <c r="V261" s="448"/>
      <c r="W261" s="448"/>
      <c r="X261" s="448"/>
      <c r="Y261" s="448"/>
      <c r="Z261" s="448"/>
      <c r="AA261" s="448"/>
      <c r="AB261" s="448"/>
      <c r="AC261" s="448"/>
      <c r="AD261" s="448"/>
      <c r="AE261" s="448"/>
    </row>
    <row r="262" spans="2:31" s="450" customFormat="1" x14ac:dyDescent="0.3">
      <c r="B262" s="448"/>
      <c r="C262" s="448"/>
      <c r="D262" s="448"/>
      <c r="E262" s="448"/>
      <c r="F262" s="448"/>
      <c r="G262" s="449"/>
      <c r="H262" s="449"/>
      <c r="I262" s="448"/>
      <c r="J262" s="448"/>
      <c r="K262" s="448"/>
      <c r="L262" s="448"/>
      <c r="M262" s="448"/>
      <c r="N262" s="448"/>
      <c r="O262" s="448"/>
      <c r="P262" s="448"/>
      <c r="Q262" s="449"/>
      <c r="R262" s="449"/>
      <c r="S262" s="448"/>
      <c r="T262" s="448"/>
      <c r="U262" s="448"/>
      <c r="V262" s="448"/>
      <c r="W262" s="448"/>
      <c r="X262" s="448"/>
      <c r="Y262" s="448"/>
      <c r="Z262" s="448"/>
      <c r="AA262" s="448"/>
      <c r="AB262" s="448"/>
      <c r="AC262" s="448"/>
      <c r="AD262" s="448"/>
      <c r="AE262" s="448"/>
    </row>
    <row r="263" spans="2:31" s="450" customFormat="1" x14ac:dyDescent="0.3">
      <c r="B263" s="448"/>
      <c r="C263" s="448"/>
      <c r="D263" s="448"/>
      <c r="E263" s="448"/>
      <c r="F263" s="448"/>
      <c r="G263" s="449"/>
      <c r="H263" s="449"/>
      <c r="I263" s="448"/>
      <c r="J263" s="448"/>
      <c r="K263" s="448"/>
      <c r="L263" s="448"/>
      <c r="M263" s="448"/>
      <c r="N263" s="448"/>
      <c r="O263" s="448"/>
      <c r="P263" s="448"/>
      <c r="Q263" s="449"/>
      <c r="R263" s="449"/>
      <c r="S263" s="448"/>
      <c r="T263" s="448"/>
      <c r="U263" s="448"/>
      <c r="V263" s="448"/>
      <c r="W263" s="448"/>
      <c r="X263" s="448"/>
      <c r="Y263" s="448"/>
      <c r="Z263" s="448"/>
      <c r="AA263" s="448"/>
      <c r="AB263" s="448"/>
      <c r="AC263" s="448"/>
      <c r="AD263" s="448"/>
      <c r="AE263" s="448"/>
    </row>
    <row r="264" spans="2:31" s="450" customFormat="1" x14ac:dyDescent="0.3">
      <c r="B264" s="448"/>
      <c r="C264" s="448"/>
      <c r="D264" s="448"/>
      <c r="E264" s="448"/>
      <c r="F264" s="448"/>
      <c r="G264" s="449"/>
      <c r="H264" s="449"/>
      <c r="I264" s="448"/>
      <c r="J264" s="448"/>
      <c r="K264" s="448"/>
      <c r="L264" s="448"/>
      <c r="M264" s="448"/>
      <c r="N264" s="448"/>
      <c r="O264" s="448"/>
      <c r="P264" s="448"/>
      <c r="Q264" s="449"/>
      <c r="R264" s="449"/>
      <c r="S264" s="448"/>
      <c r="T264" s="448"/>
      <c r="U264" s="448"/>
      <c r="V264" s="448"/>
      <c r="W264" s="448"/>
      <c r="X264" s="448"/>
      <c r="Y264" s="448"/>
      <c r="Z264" s="448"/>
      <c r="AA264" s="448"/>
      <c r="AB264" s="448"/>
      <c r="AC264" s="448"/>
      <c r="AD264" s="448"/>
      <c r="AE264" s="448"/>
    </row>
    <row r="265" spans="2:31" s="450" customFormat="1" x14ac:dyDescent="0.3">
      <c r="B265" s="448"/>
      <c r="C265" s="448"/>
      <c r="D265" s="448"/>
      <c r="E265" s="448"/>
      <c r="F265" s="448"/>
      <c r="G265" s="449"/>
      <c r="H265" s="449"/>
      <c r="I265" s="448"/>
      <c r="J265" s="448"/>
      <c r="K265" s="448"/>
      <c r="L265" s="448"/>
      <c r="M265" s="448"/>
      <c r="N265" s="448"/>
      <c r="O265" s="448"/>
      <c r="P265" s="448"/>
      <c r="Q265" s="449"/>
      <c r="R265" s="449"/>
      <c r="S265" s="448"/>
      <c r="T265" s="448"/>
      <c r="U265" s="448"/>
      <c r="V265" s="448"/>
      <c r="W265" s="448"/>
      <c r="X265" s="448"/>
      <c r="Y265" s="448"/>
      <c r="Z265" s="448"/>
      <c r="AA265" s="448"/>
      <c r="AB265" s="448"/>
      <c r="AC265" s="448"/>
      <c r="AD265" s="448"/>
      <c r="AE265" s="448"/>
    </row>
    <row r="266" spans="2:31" s="450" customFormat="1" x14ac:dyDescent="0.3">
      <c r="B266" s="448"/>
      <c r="C266" s="448"/>
      <c r="D266" s="448"/>
      <c r="E266" s="448"/>
      <c r="F266" s="448"/>
      <c r="G266" s="449"/>
      <c r="H266" s="449"/>
      <c r="I266" s="448"/>
      <c r="J266" s="448"/>
      <c r="K266" s="448"/>
      <c r="L266" s="448"/>
      <c r="M266" s="448"/>
      <c r="N266" s="448"/>
      <c r="O266" s="448"/>
      <c r="P266" s="448"/>
      <c r="Q266" s="449"/>
      <c r="R266" s="449"/>
      <c r="S266" s="448"/>
      <c r="T266" s="448"/>
      <c r="U266" s="448"/>
      <c r="V266" s="448"/>
      <c r="W266" s="448"/>
      <c r="X266" s="448"/>
      <c r="Y266" s="448"/>
      <c r="Z266" s="448"/>
      <c r="AA266" s="448"/>
      <c r="AB266" s="448"/>
      <c r="AC266" s="448"/>
      <c r="AD266" s="448"/>
      <c r="AE266" s="448"/>
    </row>
    <row r="267" spans="2:31" s="450" customFormat="1" x14ac:dyDescent="0.3">
      <c r="B267" s="448"/>
      <c r="C267" s="448"/>
      <c r="D267" s="448"/>
      <c r="E267" s="448"/>
      <c r="F267" s="448"/>
      <c r="G267" s="449"/>
      <c r="H267" s="449"/>
      <c r="I267" s="448"/>
      <c r="J267" s="448"/>
      <c r="K267" s="448"/>
      <c r="L267" s="448"/>
      <c r="M267" s="448"/>
      <c r="N267" s="448"/>
      <c r="O267" s="448"/>
      <c r="P267" s="448"/>
      <c r="Q267" s="449"/>
      <c r="R267" s="449"/>
      <c r="S267" s="448"/>
      <c r="T267" s="448"/>
      <c r="U267" s="448"/>
      <c r="V267" s="448"/>
      <c r="W267" s="448"/>
      <c r="X267" s="448"/>
      <c r="Y267" s="448"/>
      <c r="Z267" s="448"/>
      <c r="AA267" s="448"/>
      <c r="AB267" s="448"/>
      <c r="AC267" s="448"/>
      <c r="AD267" s="448"/>
      <c r="AE267" s="448"/>
    </row>
    <row r="268" spans="2:31" s="450" customFormat="1" x14ac:dyDescent="0.3">
      <c r="B268" s="448"/>
      <c r="C268" s="448"/>
      <c r="D268" s="448"/>
      <c r="E268" s="448"/>
      <c r="F268" s="448"/>
      <c r="G268" s="449"/>
      <c r="H268" s="449"/>
      <c r="I268" s="448"/>
      <c r="J268" s="448"/>
      <c r="K268" s="448"/>
      <c r="L268" s="448"/>
      <c r="M268" s="448"/>
      <c r="N268" s="448"/>
      <c r="O268" s="448"/>
      <c r="P268" s="448"/>
      <c r="Q268" s="449"/>
      <c r="R268" s="449"/>
      <c r="S268" s="448"/>
      <c r="T268" s="448"/>
      <c r="U268" s="448"/>
      <c r="V268" s="448"/>
      <c r="W268" s="448"/>
      <c r="X268" s="448"/>
      <c r="Y268" s="448"/>
      <c r="Z268" s="448"/>
      <c r="AA268" s="448"/>
      <c r="AB268" s="448"/>
      <c r="AC268" s="448"/>
      <c r="AD268" s="448"/>
      <c r="AE268" s="448"/>
    </row>
    <row r="269" spans="2:31" s="450" customFormat="1" x14ac:dyDescent="0.3">
      <c r="B269" s="448"/>
      <c r="C269" s="448"/>
      <c r="D269" s="448"/>
      <c r="E269" s="448"/>
      <c r="F269" s="448"/>
      <c r="G269" s="449"/>
      <c r="H269" s="449"/>
      <c r="I269" s="448"/>
      <c r="J269" s="448"/>
      <c r="K269" s="448"/>
      <c r="L269" s="448"/>
      <c r="M269" s="448"/>
      <c r="N269" s="448"/>
      <c r="O269" s="448"/>
      <c r="P269" s="448"/>
      <c r="Q269" s="449"/>
      <c r="R269" s="449"/>
      <c r="S269" s="448"/>
      <c r="T269" s="448"/>
      <c r="U269" s="448"/>
      <c r="V269" s="448"/>
      <c r="W269" s="448"/>
      <c r="X269" s="448"/>
      <c r="Y269" s="448"/>
      <c r="Z269" s="448"/>
      <c r="AA269" s="448"/>
      <c r="AB269" s="448"/>
      <c r="AC269" s="448"/>
      <c r="AD269" s="448"/>
      <c r="AE269" s="448"/>
    </row>
    <row r="270" spans="2:31" s="450" customFormat="1" x14ac:dyDescent="0.3">
      <c r="B270" s="448"/>
      <c r="C270" s="448"/>
      <c r="D270" s="448"/>
      <c r="E270" s="448"/>
      <c r="F270" s="448"/>
      <c r="G270" s="449"/>
      <c r="H270" s="449"/>
      <c r="I270" s="448"/>
      <c r="J270" s="448"/>
      <c r="K270" s="448"/>
      <c r="L270" s="448"/>
      <c r="M270" s="448"/>
      <c r="N270" s="448"/>
      <c r="O270" s="448"/>
      <c r="P270" s="448"/>
      <c r="Q270" s="449"/>
      <c r="R270" s="449"/>
      <c r="S270" s="448"/>
      <c r="T270" s="448"/>
      <c r="U270" s="448"/>
      <c r="V270" s="448"/>
      <c r="W270" s="448"/>
      <c r="X270" s="448"/>
      <c r="Y270" s="448"/>
      <c r="Z270" s="448"/>
      <c r="AA270" s="448"/>
      <c r="AB270" s="448"/>
      <c r="AC270" s="448"/>
      <c r="AD270" s="448"/>
      <c r="AE270" s="448"/>
    </row>
    <row r="271" spans="2:31" s="450" customFormat="1" x14ac:dyDescent="0.3">
      <c r="B271" s="448"/>
      <c r="C271" s="448"/>
      <c r="D271" s="448"/>
      <c r="E271" s="448"/>
      <c r="F271" s="448"/>
      <c r="G271" s="449"/>
      <c r="H271" s="449"/>
      <c r="I271" s="448"/>
      <c r="J271" s="448"/>
      <c r="K271" s="448"/>
      <c r="L271" s="448"/>
      <c r="M271" s="448"/>
      <c r="N271" s="448"/>
      <c r="O271" s="448"/>
      <c r="P271" s="448"/>
      <c r="Q271" s="449"/>
      <c r="R271" s="449"/>
      <c r="S271" s="448"/>
      <c r="T271" s="448"/>
      <c r="U271" s="448"/>
      <c r="V271" s="448"/>
      <c r="W271" s="448"/>
      <c r="X271" s="448"/>
      <c r="Y271" s="448"/>
      <c r="Z271" s="448"/>
      <c r="AA271" s="448"/>
      <c r="AB271" s="448"/>
      <c r="AC271" s="448"/>
      <c r="AD271" s="448"/>
      <c r="AE271" s="448"/>
    </row>
    <row r="272" spans="2:31" s="450" customFormat="1" x14ac:dyDescent="0.3">
      <c r="B272" s="448"/>
      <c r="C272" s="448"/>
      <c r="D272" s="448"/>
      <c r="E272" s="448"/>
      <c r="F272" s="448"/>
      <c r="G272" s="449"/>
      <c r="H272" s="449"/>
      <c r="I272" s="448"/>
      <c r="J272" s="448"/>
      <c r="K272" s="448"/>
      <c r="L272" s="448"/>
      <c r="M272" s="448"/>
      <c r="N272" s="448"/>
      <c r="O272" s="448"/>
      <c r="P272" s="448"/>
      <c r="Q272" s="449"/>
      <c r="R272" s="449"/>
      <c r="S272" s="448"/>
      <c r="T272" s="448"/>
      <c r="U272" s="448"/>
      <c r="V272" s="448"/>
      <c r="W272" s="448"/>
      <c r="X272" s="448"/>
      <c r="Y272" s="448"/>
      <c r="Z272" s="448"/>
      <c r="AA272" s="448"/>
      <c r="AB272" s="448"/>
      <c r="AC272" s="448"/>
      <c r="AD272" s="448"/>
      <c r="AE272" s="448"/>
    </row>
    <row r="273" spans="2:31" s="450" customFormat="1" x14ac:dyDescent="0.3">
      <c r="B273" s="448"/>
      <c r="C273" s="448"/>
      <c r="D273" s="448"/>
      <c r="E273" s="448"/>
      <c r="F273" s="448"/>
      <c r="G273" s="449"/>
      <c r="H273" s="449"/>
      <c r="I273" s="448"/>
      <c r="J273" s="448"/>
      <c r="K273" s="448"/>
      <c r="L273" s="448"/>
      <c r="M273" s="448"/>
      <c r="N273" s="448"/>
      <c r="O273" s="448"/>
      <c r="P273" s="448"/>
      <c r="Q273" s="449"/>
      <c r="R273" s="449"/>
      <c r="S273" s="448"/>
      <c r="T273" s="448"/>
      <c r="U273" s="448"/>
      <c r="V273" s="448"/>
      <c r="W273" s="448"/>
      <c r="X273" s="448"/>
      <c r="Y273" s="448"/>
      <c r="Z273" s="448"/>
      <c r="AA273" s="448"/>
      <c r="AB273" s="448"/>
      <c r="AC273" s="448"/>
      <c r="AD273" s="448"/>
      <c r="AE273" s="448"/>
    </row>
    <row r="274" spans="2:31" s="450" customFormat="1" x14ac:dyDescent="0.3">
      <c r="B274" s="448"/>
      <c r="C274" s="448"/>
      <c r="D274" s="448"/>
      <c r="E274" s="448"/>
      <c r="F274" s="448"/>
      <c r="G274" s="449"/>
      <c r="H274" s="449"/>
      <c r="I274" s="448"/>
      <c r="J274" s="448"/>
      <c r="K274" s="448"/>
      <c r="L274" s="448"/>
      <c r="M274" s="448"/>
      <c r="N274" s="448"/>
      <c r="O274" s="448"/>
      <c r="P274" s="448"/>
      <c r="Q274" s="449"/>
      <c r="R274" s="449"/>
      <c r="S274" s="448"/>
      <c r="T274" s="448"/>
      <c r="U274" s="448"/>
      <c r="V274" s="448"/>
      <c r="W274" s="448"/>
      <c r="X274" s="448"/>
      <c r="Y274" s="448"/>
      <c r="Z274" s="448"/>
      <c r="AA274" s="448"/>
      <c r="AB274" s="448"/>
      <c r="AC274" s="448"/>
      <c r="AD274" s="448"/>
      <c r="AE274" s="448"/>
    </row>
    <row r="275" spans="2:31" s="450" customFormat="1" x14ac:dyDescent="0.3">
      <c r="B275" s="448"/>
      <c r="C275" s="448"/>
      <c r="D275" s="448"/>
      <c r="E275" s="448"/>
      <c r="F275" s="448"/>
      <c r="G275" s="449"/>
      <c r="H275" s="449"/>
      <c r="I275" s="448"/>
      <c r="J275" s="448"/>
      <c r="K275" s="448"/>
      <c r="L275" s="448"/>
      <c r="M275" s="448"/>
      <c r="N275" s="448"/>
      <c r="O275" s="448"/>
      <c r="P275" s="448"/>
      <c r="Q275" s="449"/>
      <c r="R275" s="449"/>
      <c r="S275" s="448"/>
      <c r="T275" s="448"/>
      <c r="U275" s="448"/>
      <c r="V275" s="448"/>
      <c r="W275" s="448"/>
      <c r="X275" s="448"/>
      <c r="Y275" s="448"/>
      <c r="Z275" s="448"/>
      <c r="AA275" s="448"/>
      <c r="AB275" s="448"/>
      <c r="AC275" s="448"/>
      <c r="AD275" s="448"/>
      <c r="AE275" s="448"/>
    </row>
    <row r="276" spans="2:31" s="450" customFormat="1" x14ac:dyDescent="0.3">
      <c r="B276" s="448"/>
      <c r="C276" s="448"/>
      <c r="D276" s="448"/>
      <c r="E276" s="448"/>
      <c r="F276" s="448"/>
      <c r="G276" s="449"/>
      <c r="H276" s="449"/>
      <c r="I276" s="448"/>
      <c r="J276" s="448"/>
      <c r="K276" s="448"/>
      <c r="L276" s="448"/>
      <c r="M276" s="448"/>
      <c r="N276" s="448"/>
      <c r="O276" s="448"/>
      <c r="P276" s="448"/>
      <c r="Q276" s="449"/>
      <c r="R276" s="449"/>
      <c r="S276" s="448"/>
      <c r="T276" s="448"/>
      <c r="U276" s="448"/>
      <c r="V276" s="448"/>
      <c r="W276" s="448"/>
      <c r="X276" s="448"/>
      <c r="Y276" s="448"/>
      <c r="Z276" s="448"/>
      <c r="AA276" s="448"/>
      <c r="AB276" s="448"/>
      <c r="AC276" s="448"/>
      <c r="AD276" s="448"/>
      <c r="AE276" s="448"/>
    </row>
    <row r="277" spans="2:31" s="450" customFormat="1" x14ac:dyDescent="0.3">
      <c r="B277" s="448"/>
      <c r="C277" s="448"/>
      <c r="D277" s="448"/>
      <c r="E277" s="448"/>
      <c r="F277" s="448"/>
      <c r="G277" s="449"/>
      <c r="H277" s="449"/>
      <c r="I277" s="448"/>
      <c r="J277" s="448"/>
      <c r="K277" s="448"/>
      <c r="L277" s="448"/>
      <c r="M277" s="448"/>
      <c r="N277" s="448"/>
      <c r="O277" s="448"/>
      <c r="P277" s="448"/>
      <c r="Q277" s="449"/>
      <c r="R277" s="449"/>
      <c r="S277" s="448"/>
      <c r="T277" s="448"/>
      <c r="U277" s="448"/>
      <c r="V277" s="448"/>
      <c r="W277" s="448"/>
      <c r="X277" s="448"/>
      <c r="Y277" s="448"/>
      <c r="Z277" s="448"/>
      <c r="AA277" s="448"/>
      <c r="AB277" s="448"/>
      <c r="AC277" s="448"/>
      <c r="AD277" s="448"/>
      <c r="AE277" s="448"/>
    </row>
    <row r="278" spans="2:31" s="450" customFormat="1" x14ac:dyDescent="0.3">
      <c r="B278" s="448"/>
      <c r="C278" s="448"/>
      <c r="D278" s="448"/>
      <c r="E278" s="448"/>
      <c r="F278" s="448"/>
      <c r="G278" s="449"/>
      <c r="H278" s="449"/>
      <c r="I278" s="448"/>
      <c r="J278" s="448"/>
      <c r="K278" s="448"/>
      <c r="L278" s="448"/>
      <c r="M278" s="448"/>
      <c r="N278" s="448"/>
      <c r="O278" s="448"/>
      <c r="P278" s="448"/>
      <c r="Q278" s="449"/>
      <c r="R278" s="449"/>
      <c r="S278" s="448"/>
      <c r="T278" s="448"/>
      <c r="U278" s="448"/>
      <c r="V278" s="448"/>
      <c r="W278" s="448"/>
      <c r="X278" s="448"/>
      <c r="Y278" s="448"/>
      <c r="Z278" s="448"/>
      <c r="AA278" s="448"/>
      <c r="AB278" s="448"/>
      <c r="AC278" s="448"/>
      <c r="AD278" s="448"/>
      <c r="AE278" s="448"/>
    </row>
    <row r="279" spans="2:31" s="450" customFormat="1" x14ac:dyDescent="0.3">
      <c r="B279" s="448"/>
      <c r="C279" s="448"/>
      <c r="D279" s="448"/>
      <c r="E279" s="448"/>
      <c r="F279" s="448"/>
      <c r="G279" s="449"/>
      <c r="H279" s="449"/>
      <c r="I279" s="448"/>
      <c r="J279" s="448"/>
      <c r="K279" s="448"/>
      <c r="L279" s="448"/>
      <c r="M279" s="448"/>
      <c r="N279" s="448"/>
      <c r="O279" s="448"/>
      <c r="P279" s="448"/>
      <c r="Q279" s="449"/>
      <c r="R279" s="449"/>
      <c r="S279" s="448"/>
      <c r="T279" s="448"/>
      <c r="U279" s="448"/>
      <c r="V279" s="448"/>
      <c r="W279" s="448"/>
      <c r="X279" s="448"/>
      <c r="Y279" s="448"/>
      <c r="Z279" s="448"/>
      <c r="AA279" s="448"/>
      <c r="AB279" s="448"/>
      <c r="AC279" s="448"/>
      <c r="AD279" s="448"/>
      <c r="AE279" s="448"/>
    </row>
    <row r="280" spans="2:31" s="450" customFormat="1" x14ac:dyDescent="0.3">
      <c r="B280" s="448"/>
      <c r="C280" s="448"/>
      <c r="D280" s="448"/>
      <c r="E280" s="448"/>
      <c r="F280" s="448"/>
      <c r="G280" s="449"/>
      <c r="H280" s="449"/>
      <c r="I280" s="448"/>
      <c r="J280" s="448"/>
      <c r="K280" s="448"/>
      <c r="L280" s="448"/>
      <c r="M280" s="448"/>
      <c r="N280" s="448"/>
      <c r="O280" s="448"/>
      <c r="P280" s="448"/>
      <c r="Q280" s="449"/>
      <c r="R280" s="449"/>
      <c r="S280" s="448"/>
      <c r="T280" s="448"/>
      <c r="U280" s="448"/>
      <c r="V280" s="448"/>
      <c r="W280" s="448"/>
      <c r="X280" s="448"/>
      <c r="Y280" s="448"/>
      <c r="Z280" s="448"/>
      <c r="AA280" s="448"/>
      <c r="AB280" s="448"/>
      <c r="AC280" s="448"/>
      <c r="AD280" s="448"/>
      <c r="AE280" s="448"/>
    </row>
    <row r="281" spans="2:31" s="450" customFormat="1" x14ac:dyDescent="0.3">
      <c r="B281" s="448"/>
      <c r="C281" s="448"/>
      <c r="D281" s="448"/>
      <c r="E281" s="448"/>
      <c r="F281" s="448"/>
      <c r="G281" s="449"/>
      <c r="H281" s="449"/>
      <c r="I281" s="448"/>
      <c r="J281" s="448"/>
      <c r="K281" s="448"/>
      <c r="L281" s="448"/>
      <c r="M281" s="448"/>
      <c r="N281" s="448"/>
      <c r="O281" s="448"/>
      <c r="P281" s="448"/>
      <c r="Q281" s="449"/>
      <c r="R281" s="449"/>
      <c r="S281" s="448"/>
      <c r="T281" s="448"/>
      <c r="U281" s="448"/>
      <c r="V281" s="448"/>
      <c r="W281" s="448"/>
      <c r="X281" s="448"/>
      <c r="Y281" s="448"/>
      <c r="Z281" s="448"/>
      <c r="AA281" s="448"/>
      <c r="AB281" s="448"/>
      <c r="AC281" s="448"/>
      <c r="AD281" s="448"/>
      <c r="AE281" s="448"/>
    </row>
    <row r="282" spans="2:31" s="450" customFormat="1" x14ac:dyDescent="0.3">
      <c r="B282" s="448"/>
      <c r="C282" s="448"/>
      <c r="D282" s="448"/>
      <c r="E282" s="448"/>
      <c r="F282" s="448"/>
      <c r="G282" s="449"/>
      <c r="H282" s="449"/>
      <c r="I282" s="448"/>
      <c r="J282" s="448"/>
      <c r="K282" s="448"/>
      <c r="L282" s="448"/>
      <c r="M282" s="448"/>
      <c r="N282" s="448"/>
      <c r="O282" s="448"/>
      <c r="P282" s="448"/>
      <c r="Q282" s="449"/>
      <c r="R282" s="449"/>
      <c r="S282" s="448"/>
      <c r="T282" s="448"/>
      <c r="U282" s="448"/>
      <c r="V282" s="448"/>
      <c r="W282" s="448"/>
      <c r="X282" s="448"/>
      <c r="Y282" s="448"/>
      <c r="Z282" s="448"/>
      <c r="AA282" s="448"/>
      <c r="AB282" s="448"/>
      <c r="AC282" s="448"/>
      <c r="AD282" s="448"/>
      <c r="AE282" s="448"/>
    </row>
    <row r="283" spans="2:31" s="450" customFormat="1" x14ac:dyDescent="0.3">
      <c r="B283" s="448"/>
      <c r="C283" s="448"/>
      <c r="D283" s="448"/>
      <c r="E283" s="448"/>
      <c r="F283" s="448"/>
      <c r="G283" s="449"/>
      <c r="H283" s="449"/>
      <c r="I283" s="448"/>
      <c r="J283" s="448"/>
      <c r="K283" s="448"/>
      <c r="L283" s="448"/>
      <c r="M283" s="448"/>
      <c r="N283" s="448"/>
      <c r="O283" s="448"/>
      <c r="P283" s="448"/>
      <c r="Q283" s="449"/>
      <c r="R283" s="449"/>
      <c r="S283" s="448"/>
      <c r="T283" s="448"/>
      <c r="U283" s="448"/>
      <c r="V283" s="448"/>
      <c r="W283" s="448"/>
      <c r="X283" s="448"/>
      <c r="Y283" s="448"/>
      <c r="Z283" s="448"/>
      <c r="AA283" s="448"/>
      <c r="AB283" s="448"/>
      <c r="AC283" s="448"/>
      <c r="AD283" s="448"/>
      <c r="AE283" s="448"/>
    </row>
    <row r="284" spans="2:31" s="450" customFormat="1" x14ac:dyDescent="0.3">
      <c r="B284" s="448"/>
      <c r="C284" s="448"/>
      <c r="D284" s="448"/>
      <c r="E284" s="448"/>
      <c r="F284" s="448"/>
      <c r="G284" s="449"/>
      <c r="H284" s="449"/>
      <c r="I284" s="448"/>
      <c r="J284" s="448"/>
      <c r="K284" s="448"/>
      <c r="L284" s="448"/>
      <c r="M284" s="448"/>
      <c r="N284" s="448"/>
      <c r="O284" s="448"/>
      <c r="P284" s="448"/>
      <c r="Q284" s="449"/>
      <c r="R284" s="449"/>
      <c r="S284" s="448"/>
      <c r="T284" s="448"/>
      <c r="U284" s="448"/>
      <c r="V284" s="448"/>
      <c r="W284" s="448"/>
      <c r="X284" s="448"/>
      <c r="Y284" s="448"/>
      <c r="Z284" s="448"/>
      <c r="AA284" s="448"/>
      <c r="AB284" s="448"/>
      <c r="AC284" s="448"/>
      <c r="AD284" s="448"/>
      <c r="AE284" s="448"/>
    </row>
    <row r="285" spans="2:31" s="450" customFormat="1" x14ac:dyDescent="0.3">
      <c r="B285" s="448"/>
      <c r="C285" s="448"/>
      <c r="D285" s="448"/>
      <c r="E285" s="448"/>
      <c r="F285" s="448"/>
      <c r="G285" s="449"/>
      <c r="H285" s="449"/>
      <c r="I285" s="448"/>
      <c r="J285" s="448"/>
      <c r="K285" s="448"/>
      <c r="L285" s="448"/>
      <c r="M285" s="448"/>
      <c r="N285" s="448"/>
      <c r="O285" s="448"/>
      <c r="P285" s="448"/>
      <c r="Q285" s="449"/>
      <c r="R285" s="449"/>
      <c r="S285" s="448"/>
      <c r="T285" s="448"/>
      <c r="U285" s="448"/>
      <c r="V285" s="448"/>
      <c r="W285" s="448"/>
      <c r="X285" s="448"/>
      <c r="Y285" s="448"/>
      <c r="Z285" s="448"/>
      <c r="AA285" s="448"/>
      <c r="AB285" s="448"/>
      <c r="AC285" s="448"/>
      <c r="AD285" s="448"/>
      <c r="AE285" s="448"/>
    </row>
    <row r="286" spans="2:31" s="450" customFormat="1" x14ac:dyDescent="0.3">
      <c r="B286" s="448"/>
      <c r="C286" s="448"/>
      <c r="D286" s="448"/>
      <c r="E286" s="448"/>
      <c r="F286" s="448"/>
      <c r="G286" s="449"/>
      <c r="H286" s="449"/>
      <c r="I286" s="448"/>
      <c r="J286" s="448"/>
      <c r="K286" s="448"/>
      <c r="L286" s="448"/>
      <c r="M286" s="448"/>
      <c r="N286" s="448"/>
      <c r="O286" s="448"/>
      <c r="P286" s="448"/>
      <c r="Q286" s="449"/>
      <c r="R286" s="449"/>
      <c r="S286" s="448"/>
      <c r="T286" s="448"/>
      <c r="U286" s="448"/>
      <c r="V286" s="448"/>
      <c r="W286" s="448"/>
      <c r="X286" s="448"/>
      <c r="Y286" s="448"/>
      <c r="Z286" s="448"/>
      <c r="AA286" s="448"/>
      <c r="AB286" s="448"/>
      <c r="AC286" s="448"/>
      <c r="AD286" s="448"/>
      <c r="AE286" s="448"/>
    </row>
    <row r="287" spans="2:31" s="450" customFormat="1" x14ac:dyDescent="0.3">
      <c r="B287" s="448"/>
      <c r="C287" s="448"/>
      <c r="D287" s="448"/>
      <c r="E287" s="448"/>
      <c r="F287" s="448"/>
      <c r="G287" s="449"/>
      <c r="H287" s="449"/>
      <c r="I287" s="448"/>
      <c r="J287" s="448"/>
      <c r="K287" s="448"/>
      <c r="L287" s="448"/>
      <c r="M287" s="448"/>
      <c r="N287" s="448"/>
      <c r="O287" s="448"/>
      <c r="P287" s="448"/>
      <c r="Q287" s="449"/>
      <c r="R287" s="449"/>
      <c r="S287" s="448"/>
      <c r="T287" s="448"/>
      <c r="U287" s="448"/>
      <c r="V287" s="448"/>
      <c r="W287" s="448"/>
      <c r="X287" s="448"/>
      <c r="Y287" s="448"/>
      <c r="Z287" s="448"/>
      <c r="AA287" s="448"/>
      <c r="AB287" s="448"/>
      <c r="AC287" s="448"/>
      <c r="AD287" s="448"/>
      <c r="AE287" s="448"/>
    </row>
    <row r="288" spans="2:31" s="450" customFormat="1" x14ac:dyDescent="0.3">
      <c r="B288" s="448"/>
      <c r="C288" s="448"/>
      <c r="D288" s="448"/>
      <c r="E288" s="448"/>
      <c r="F288" s="448"/>
      <c r="G288" s="449"/>
      <c r="H288" s="449"/>
      <c r="I288" s="448"/>
      <c r="J288" s="448"/>
      <c r="K288" s="448"/>
      <c r="L288" s="448"/>
      <c r="M288" s="448"/>
      <c r="N288" s="448"/>
      <c r="O288" s="448"/>
      <c r="P288" s="448"/>
      <c r="Q288" s="449"/>
      <c r="R288" s="449"/>
      <c r="S288" s="448"/>
      <c r="T288" s="448"/>
      <c r="U288" s="448"/>
      <c r="V288" s="448"/>
      <c r="W288" s="448"/>
      <c r="X288" s="448"/>
      <c r="Y288" s="448"/>
      <c r="Z288" s="448"/>
      <c r="AA288" s="448"/>
      <c r="AB288" s="448"/>
      <c r="AC288" s="448"/>
      <c r="AD288" s="448"/>
      <c r="AE288" s="448"/>
    </row>
    <row r="289" spans="2:31" s="450" customFormat="1" x14ac:dyDescent="0.3">
      <c r="B289" s="448"/>
      <c r="C289" s="448"/>
      <c r="D289" s="448"/>
      <c r="E289" s="448"/>
      <c r="F289" s="448"/>
      <c r="G289" s="449"/>
      <c r="H289" s="449"/>
      <c r="I289" s="448"/>
      <c r="J289" s="448"/>
      <c r="K289" s="448"/>
      <c r="L289" s="448"/>
      <c r="M289" s="448"/>
      <c r="N289" s="448"/>
      <c r="O289" s="448"/>
      <c r="P289" s="448"/>
      <c r="Q289" s="449"/>
      <c r="R289" s="449"/>
      <c r="S289" s="448"/>
      <c r="T289" s="448"/>
      <c r="U289" s="448"/>
      <c r="V289" s="448"/>
      <c r="W289" s="448"/>
      <c r="X289" s="448"/>
      <c r="Y289" s="448"/>
      <c r="Z289" s="448"/>
      <c r="AA289" s="448"/>
      <c r="AB289" s="448"/>
      <c r="AC289" s="448"/>
      <c r="AD289" s="448"/>
      <c r="AE289" s="448"/>
    </row>
    <row r="290" spans="2:31" s="450" customFormat="1" x14ac:dyDescent="0.3">
      <c r="B290" s="448"/>
      <c r="C290" s="448"/>
      <c r="D290" s="448"/>
      <c r="E290" s="448"/>
      <c r="F290" s="448"/>
      <c r="G290" s="449"/>
      <c r="H290" s="449"/>
      <c r="I290" s="448"/>
      <c r="J290" s="448"/>
      <c r="K290" s="448"/>
      <c r="L290" s="448"/>
      <c r="M290" s="448"/>
      <c r="N290" s="448"/>
      <c r="O290" s="448"/>
      <c r="P290" s="448"/>
      <c r="Q290" s="449"/>
      <c r="R290" s="449"/>
      <c r="S290" s="448"/>
      <c r="T290" s="448"/>
      <c r="U290" s="448"/>
      <c r="V290" s="448"/>
      <c r="W290" s="448"/>
      <c r="X290" s="448"/>
      <c r="Y290" s="448"/>
      <c r="Z290" s="448"/>
      <c r="AA290" s="448"/>
      <c r="AB290" s="448"/>
      <c r="AC290" s="448"/>
      <c r="AD290" s="448"/>
      <c r="AE290" s="448"/>
    </row>
    <row r="291" spans="2:31" s="450" customFormat="1" x14ac:dyDescent="0.3">
      <c r="B291" s="448"/>
      <c r="C291" s="448"/>
      <c r="D291" s="448"/>
      <c r="E291" s="448"/>
      <c r="F291" s="448"/>
      <c r="G291" s="449"/>
      <c r="H291" s="449"/>
      <c r="I291" s="448"/>
      <c r="J291" s="448"/>
      <c r="K291" s="448"/>
      <c r="L291" s="448"/>
      <c r="M291" s="448"/>
      <c r="N291" s="448"/>
      <c r="O291" s="448"/>
      <c r="P291" s="448"/>
      <c r="Q291" s="449"/>
      <c r="R291" s="449"/>
      <c r="S291" s="448"/>
      <c r="T291" s="448"/>
      <c r="U291" s="448"/>
      <c r="V291" s="448"/>
      <c r="W291" s="448"/>
      <c r="X291" s="448"/>
      <c r="Y291" s="448"/>
      <c r="Z291" s="448"/>
      <c r="AA291" s="448"/>
      <c r="AB291" s="448"/>
      <c r="AC291" s="448"/>
      <c r="AD291" s="448"/>
      <c r="AE291" s="448"/>
    </row>
    <row r="292" spans="2:31" s="450" customFormat="1" x14ac:dyDescent="0.3">
      <c r="B292" s="448"/>
      <c r="C292" s="448"/>
      <c r="D292" s="448"/>
      <c r="E292" s="448"/>
      <c r="F292" s="448"/>
      <c r="G292" s="449"/>
      <c r="H292" s="449"/>
      <c r="I292" s="448"/>
      <c r="J292" s="448"/>
      <c r="K292" s="448"/>
      <c r="L292" s="448"/>
      <c r="M292" s="448"/>
      <c r="N292" s="448"/>
      <c r="O292" s="448"/>
      <c r="P292" s="448"/>
      <c r="Q292" s="449"/>
      <c r="R292" s="449"/>
      <c r="S292" s="448"/>
      <c r="T292" s="448"/>
      <c r="U292" s="448"/>
      <c r="V292" s="448"/>
      <c r="W292" s="448"/>
      <c r="X292" s="448"/>
      <c r="Y292" s="448"/>
      <c r="Z292" s="448"/>
      <c r="AA292" s="448"/>
      <c r="AB292" s="448"/>
      <c r="AC292" s="448"/>
      <c r="AD292" s="448"/>
      <c r="AE292" s="448"/>
    </row>
    <row r="293" spans="2:31" s="450" customFormat="1" x14ac:dyDescent="0.3">
      <c r="B293" s="448"/>
      <c r="C293" s="448"/>
      <c r="D293" s="448"/>
      <c r="E293" s="448"/>
      <c r="F293" s="448"/>
      <c r="G293" s="449"/>
      <c r="H293" s="449"/>
      <c r="I293" s="448"/>
      <c r="J293" s="448"/>
      <c r="K293" s="448"/>
      <c r="L293" s="448"/>
      <c r="M293" s="448"/>
      <c r="N293" s="448"/>
      <c r="O293" s="448"/>
      <c r="P293" s="448"/>
      <c r="Q293" s="449"/>
      <c r="R293" s="449"/>
      <c r="S293" s="448"/>
      <c r="T293" s="448"/>
      <c r="U293" s="448"/>
      <c r="V293" s="448"/>
      <c r="W293" s="448"/>
      <c r="X293" s="448"/>
      <c r="Y293" s="448"/>
      <c r="Z293" s="448"/>
      <c r="AA293" s="448"/>
      <c r="AB293" s="448"/>
      <c r="AC293" s="448"/>
      <c r="AD293" s="448"/>
      <c r="AE293" s="448"/>
    </row>
    <row r="294" spans="2:31" s="450" customFormat="1" x14ac:dyDescent="0.3">
      <c r="B294" s="448"/>
      <c r="C294" s="448"/>
      <c r="D294" s="448"/>
      <c r="E294" s="448"/>
      <c r="F294" s="448"/>
      <c r="G294" s="449"/>
      <c r="H294" s="449"/>
      <c r="I294" s="448"/>
      <c r="J294" s="448"/>
      <c r="K294" s="448"/>
      <c r="L294" s="448"/>
      <c r="M294" s="448"/>
      <c r="N294" s="448"/>
      <c r="O294" s="448"/>
      <c r="P294" s="448"/>
      <c r="Q294" s="449"/>
      <c r="R294" s="449"/>
      <c r="S294" s="448"/>
      <c r="T294" s="448"/>
      <c r="U294" s="448"/>
      <c r="V294" s="448"/>
      <c r="W294" s="448"/>
      <c r="X294" s="448"/>
      <c r="Y294" s="448"/>
      <c r="Z294" s="448"/>
      <c r="AA294" s="448"/>
      <c r="AB294" s="448"/>
      <c r="AC294" s="448"/>
      <c r="AD294" s="448"/>
      <c r="AE294" s="448"/>
    </row>
    <row r="295" spans="2:31" s="450" customFormat="1" x14ac:dyDescent="0.3">
      <c r="B295" s="448"/>
      <c r="C295" s="448"/>
      <c r="D295" s="448"/>
      <c r="E295" s="448"/>
      <c r="F295" s="448"/>
      <c r="G295" s="449"/>
      <c r="H295" s="449"/>
      <c r="I295" s="448"/>
      <c r="J295" s="448"/>
      <c r="K295" s="448"/>
      <c r="L295" s="448"/>
      <c r="M295" s="448"/>
      <c r="N295" s="448"/>
      <c r="O295" s="448"/>
      <c r="P295" s="448"/>
      <c r="Q295" s="449"/>
      <c r="R295" s="449"/>
      <c r="S295" s="448"/>
      <c r="T295" s="448"/>
      <c r="U295" s="448"/>
      <c r="V295" s="448"/>
      <c r="W295" s="448"/>
      <c r="X295" s="448"/>
      <c r="Y295" s="448"/>
      <c r="Z295" s="448"/>
      <c r="AA295" s="448"/>
      <c r="AB295" s="448"/>
      <c r="AC295" s="448"/>
      <c r="AD295" s="448"/>
      <c r="AE295" s="448"/>
    </row>
    <row r="296" spans="2:31" s="450" customFormat="1" x14ac:dyDescent="0.3">
      <c r="B296" s="448"/>
      <c r="C296" s="448"/>
      <c r="D296" s="448"/>
      <c r="E296" s="448"/>
      <c r="F296" s="448"/>
      <c r="G296" s="449"/>
      <c r="H296" s="449"/>
      <c r="I296" s="448"/>
      <c r="J296" s="448"/>
      <c r="K296" s="448"/>
      <c r="L296" s="448"/>
      <c r="M296" s="448"/>
      <c r="N296" s="448"/>
      <c r="O296" s="448"/>
      <c r="P296" s="448"/>
      <c r="Q296" s="449"/>
      <c r="R296" s="449"/>
      <c r="S296" s="448"/>
      <c r="T296" s="448"/>
      <c r="U296" s="448"/>
      <c r="V296" s="448"/>
      <c r="W296" s="448"/>
      <c r="X296" s="448"/>
      <c r="Y296" s="448"/>
      <c r="Z296" s="448"/>
      <c r="AA296" s="448"/>
      <c r="AB296" s="448"/>
      <c r="AC296" s="448"/>
      <c r="AD296" s="448"/>
      <c r="AE296" s="448"/>
    </row>
    <row r="297" spans="2:31" s="450" customFormat="1" x14ac:dyDescent="0.3">
      <c r="B297" s="448"/>
      <c r="C297" s="448"/>
      <c r="D297" s="448"/>
      <c r="E297" s="448"/>
      <c r="F297" s="448"/>
      <c r="G297" s="449"/>
      <c r="H297" s="449"/>
      <c r="I297" s="448"/>
      <c r="J297" s="448"/>
      <c r="K297" s="448"/>
      <c r="L297" s="448"/>
      <c r="M297" s="448"/>
      <c r="N297" s="448"/>
      <c r="O297" s="448"/>
      <c r="P297" s="448"/>
      <c r="Q297" s="449"/>
      <c r="R297" s="449"/>
      <c r="S297" s="448"/>
      <c r="T297" s="448"/>
      <c r="U297" s="448"/>
      <c r="V297" s="448"/>
      <c r="W297" s="448"/>
      <c r="X297" s="448"/>
      <c r="Y297" s="448"/>
      <c r="Z297" s="448"/>
      <c r="AA297" s="448"/>
      <c r="AB297" s="448"/>
      <c r="AC297" s="448"/>
      <c r="AD297" s="448"/>
      <c r="AE297" s="448"/>
    </row>
    <row r="298" spans="2:31" s="450" customFormat="1" x14ac:dyDescent="0.3">
      <c r="B298" s="448"/>
      <c r="C298" s="448"/>
      <c r="D298" s="448"/>
      <c r="E298" s="448"/>
      <c r="F298" s="448"/>
      <c r="G298" s="449"/>
      <c r="H298" s="449"/>
      <c r="I298" s="448"/>
      <c r="J298" s="448"/>
      <c r="K298" s="448"/>
      <c r="L298" s="448"/>
      <c r="M298" s="448"/>
      <c r="N298" s="448"/>
      <c r="O298" s="448"/>
      <c r="P298" s="448"/>
      <c r="Q298" s="449"/>
      <c r="R298" s="449"/>
      <c r="S298" s="448"/>
      <c r="T298" s="448"/>
      <c r="U298" s="448"/>
      <c r="V298" s="448"/>
      <c r="W298" s="448"/>
      <c r="X298" s="448"/>
      <c r="Y298" s="448"/>
      <c r="Z298" s="448"/>
      <c r="AA298" s="448"/>
      <c r="AB298" s="448"/>
      <c r="AC298" s="448"/>
      <c r="AD298" s="448"/>
      <c r="AE298" s="448"/>
    </row>
    <row r="299" spans="2:31" s="450" customFormat="1" x14ac:dyDescent="0.3">
      <c r="B299" s="448"/>
      <c r="C299" s="448"/>
      <c r="D299" s="448"/>
      <c r="E299" s="448"/>
      <c r="F299" s="448"/>
      <c r="G299" s="449"/>
      <c r="H299" s="449"/>
      <c r="I299" s="448"/>
      <c r="J299" s="448"/>
      <c r="K299" s="448"/>
      <c r="L299" s="448"/>
      <c r="M299" s="448"/>
      <c r="N299" s="448"/>
      <c r="O299" s="448"/>
      <c r="P299" s="448"/>
      <c r="Q299" s="449"/>
      <c r="R299" s="449"/>
      <c r="S299" s="448"/>
      <c r="T299" s="448"/>
      <c r="U299" s="448"/>
      <c r="V299" s="448"/>
      <c r="W299" s="448"/>
      <c r="X299" s="448"/>
      <c r="Y299" s="448"/>
      <c r="Z299" s="448"/>
      <c r="AA299" s="448"/>
      <c r="AB299" s="448"/>
      <c r="AC299" s="448"/>
      <c r="AD299" s="448"/>
      <c r="AE299" s="448"/>
    </row>
    <row r="300" spans="2:31" s="450" customFormat="1" x14ac:dyDescent="0.3">
      <c r="B300" s="448"/>
      <c r="C300" s="448"/>
      <c r="D300" s="448"/>
      <c r="E300" s="448"/>
      <c r="F300" s="448"/>
      <c r="G300" s="449"/>
      <c r="H300" s="449"/>
      <c r="I300" s="448"/>
      <c r="J300" s="448"/>
      <c r="K300" s="448"/>
      <c r="L300" s="448"/>
      <c r="M300" s="448"/>
      <c r="N300" s="448"/>
      <c r="O300" s="448"/>
      <c r="P300" s="448"/>
      <c r="Q300" s="449"/>
      <c r="R300" s="449"/>
      <c r="S300" s="448"/>
      <c r="T300" s="448"/>
      <c r="U300" s="448"/>
      <c r="V300" s="448"/>
      <c r="W300" s="448"/>
      <c r="X300" s="448"/>
      <c r="Y300" s="448"/>
      <c r="Z300" s="448"/>
      <c r="AA300" s="448"/>
      <c r="AB300" s="448"/>
      <c r="AC300" s="448"/>
      <c r="AD300" s="448"/>
      <c r="AE300" s="448"/>
    </row>
    <row r="301" spans="2:31" s="450" customFormat="1" x14ac:dyDescent="0.3">
      <c r="B301" s="448"/>
      <c r="C301" s="448"/>
      <c r="D301" s="448"/>
      <c r="E301" s="448"/>
      <c r="F301" s="448"/>
      <c r="G301" s="449"/>
      <c r="H301" s="449"/>
      <c r="I301" s="448"/>
      <c r="J301" s="448"/>
      <c r="K301" s="448"/>
      <c r="L301" s="448"/>
      <c r="M301" s="448"/>
      <c r="N301" s="448"/>
      <c r="O301" s="448"/>
      <c r="P301" s="448"/>
      <c r="Q301" s="449"/>
      <c r="R301" s="449"/>
      <c r="S301" s="448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</row>
    <row r="302" spans="2:31" s="450" customFormat="1" x14ac:dyDescent="0.3">
      <c r="B302" s="448"/>
      <c r="C302" s="448"/>
      <c r="D302" s="448"/>
      <c r="E302" s="448"/>
      <c r="F302" s="448"/>
      <c r="G302" s="449"/>
      <c r="H302" s="449"/>
      <c r="I302" s="448"/>
      <c r="J302" s="448"/>
      <c r="K302" s="448"/>
      <c r="L302" s="448"/>
      <c r="M302" s="448"/>
      <c r="N302" s="448"/>
      <c r="O302" s="448"/>
      <c r="P302" s="448"/>
      <c r="Q302" s="449"/>
      <c r="R302" s="449"/>
      <c r="S302" s="448"/>
      <c r="T302" s="448"/>
      <c r="U302" s="448"/>
      <c r="V302" s="448"/>
      <c r="W302" s="448"/>
      <c r="X302" s="448"/>
      <c r="Y302" s="448"/>
      <c r="Z302" s="448"/>
      <c r="AA302" s="448"/>
      <c r="AB302" s="448"/>
      <c r="AC302" s="448"/>
      <c r="AD302" s="448"/>
      <c r="AE302" s="448"/>
    </row>
    <row r="303" spans="2:31" s="450" customFormat="1" x14ac:dyDescent="0.3">
      <c r="B303" s="448"/>
      <c r="C303" s="448"/>
      <c r="D303" s="448"/>
      <c r="E303" s="448"/>
      <c r="F303" s="448"/>
      <c r="G303" s="449"/>
      <c r="H303" s="449"/>
      <c r="I303" s="448"/>
      <c r="J303" s="448"/>
      <c r="K303" s="448"/>
      <c r="L303" s="448"/>
      <c r="M303" s="448"/>
      <c r="N303" s="448"/>
      <c r="O303" s="448"/>
      <c r="P303" s="448"/>
      <c r="Q303" s="449"/>
      <c r="R303" s="449"/>
      <c r="S303" s="448"/>
      <c r="T303" s="448"/>
      <c r="U303" s="448"/>
      <c r="V303" s="448"/>
      <c r="W303" s="448"/>
      <c r="X303" s="448"/>
      <c r="Y303" s="448"/>
      <c r="Z303" s="448"/>
      <c r="AA303" s="448"/>
      <c r="AB303" s="448"/>
      <c r="AC303" s="448"/>
      <c r="AD303" s="448"/>
      <c r="AE303" s="448"/>
    </row>
    <row r="304" spans="2:31" s="450" customFormat="1" x14ac:dyDescent="0.3">
      <c r="B304" s="448"/>
      <c r="C304" s="448"/>
      <c r="D304" s="448"/>
      <c r="E304" s="448"/>
      <c r="F304" s="448"/>
      <c r="G304" s="449"/>
      <c r="H304" s="449"/>
      <c r="I304" s="448"/>
      <c r="J304" s="448"/>
      <c r="K304" s="448"/>
      <c r="L304" s="448"/>
      <c r="M304" s="448"/>
      <c r="N304" s="448"/>
      <c r="O304" s="448"/>
      <c r="P304" s="448"/>
      <c r="Q304" s="449"/>
      <c r="R304" s="449"/>
      <c r="S304" s="448"/>
      <c r="T304" s="448"/>
      <c r="U304" s="448"/>
      <c r="V304" s="448"/>
      <c r="W304" s="448"/>
      <c r="X304" s="448"/>
      <c r="Y304" s="448"/>
      <c r="Z304" s="448"/>
      <c r="AA304" s="448"/>
      <c r="AB304" s="448"/>
      <c r="AC304" s="448"/>
      <c r="AD304" s="448"/>
      <c r="AE304" s="448"/>
    </row>
    <row r="305" spans="2:31" s="450" customFormat="1" x14ac:dyDescent="0.3">
      <c r="B305" s="448"/>
      <c r="C305" s="448"/>
      <c r="D305" s="448"/>
      <c r="E305" s="448"/>
      <c r="F305" s="448"/>
      <c r="G305" s="449"/>
      <c r="H305" s="449"/>
      <c r="I305" s="448"/>
      <c r="J305" s="448"/>
      <c r="K305" s="448"/>
      <c r="L305" s="448"/>
      <c r="M305" s="448"/>
      <c r="N305" s="448"/>
      <c r="O305" s="448"/>
      <c r="P305" s="448"/>
      <c r="Q305" s="449"/>
      <c r="R305" s="449"/>
      <c r="S305" s="448"/>
      <c r="T305" s="448"/>
      <c r="U305" s="448"/>
      <c r="V305" s="448"/>
      <c r="W305" s="448"/>
      <c r="X305" s="448"/>
      <c r="Y305" s="448"/>
      <c r="Z305" s="448"/>
      <c r="AA305" s="448"/>
      <c r="AB305" s="448"/>
      <c r="AC305" s="448"/>
      <c r="AD305" s="448"/>
      <c r="AE305" s="448"/>
    </row>
    <row r="306" spans="2:31" s="450" customFormat="1" x14ac:dyDescent="0.3">
      <c r="B306" s="448"/>
      <c r="C306" s="448"/>
      <c r="D306" s="448"/>
      <c r="E306" s="448"/>
      <c r="F306" s="448"/>
      <c r="G306" s="449"/>
      <c r="H306" s="449"/>
      <c r="I306" s="448"/>
      <c r="J306" s="448"/>
      <c r="K306" s="448"/>
      <c r="L306" s="448"/>
      <c r="M306" s="448"/>
      <c r="N306" s="448"/>
      <c r="O306" s="448"/>
      <c r="P306" s="448"/>
      <c r="Q306" s="449"/>
      <c r="R306" s="449"/>
      <c r="S306" s="448"/>
      <c r="T306" s="448"/>
      <c r="U306" s="448"/>
      <c r="V306" s="448"/>
      <c r="W306" s="448"/>
      <c r="X306" s="448"/>
      <c r="Y306" s="448"/>
      <c r="Z306" s="448"/>
      <c r="AA306" s="448"/>
      <c r="AB306" s="448"/>
      <c r="AC306" s="448"/>
      <c r="AD306" s="448"/>
      <c r="AE306" s="448"/>
    </row>
    <row r="307" spans="2:31" s="450" customFormat="1" x14ac:dyDescent="0.3">
      <c r="B307" s="448"/>
      <c r="C307" s="448"/>
      <c r="D307" s="448"/>
      <c r="E307" s="448"/>
      <c r="F307" s="448"/>
      <c r="G307" s="449"/>
      <c r="H307" s="449"/>
      <c r="I307" s="448"/>
      <c r="J307" s="448"/>
      <c r="K307" s="448"/>
      <c r="L307" s="448"/>
      <c r="M307" s="448"/>
      <c r="N307" s="448"/>
      <c r="O307" s="448"/>
      <c r="P307" s="448"/>
      <c r="Q307" s="449"/>
      <c r="R307" s="449"/>
      <c r="S307" s="448"/>
      <c r="T307" s="448"/>
      <c r="U307" s="448"/>
      <c r="V307" s="448"/>
      <c r="W307" s="448"/>
      <c r="X307" s="448"/>
      <c r="Y307" s="448"/>
      <c r="Z307" s="448"/>
      <c r="AA307" s="448"/>
      <c r="AB307" s="448"/>
      <c r="AC307" s="448"/>
      <c r="AD307" s="448"/>
      <c r="AE307" s="448"/>
    </row>
    <row r="308" spans="2:31" s="450" customFormat="1" x14ac:dyDescent="0.3">
      <c r="B308" s="448"/>
      <c r="C308" s="448"/>
      <c r="D308" s="448"/>
      <c r="E308" s="448"/>
      <c r="F308" s="448"/>
      <c r="G308" s="449"/>
      <c r="H308" s="449"/>
      <c r="I308" s="448"/>
      <c r="J308" s="448"/>
      <c r="K308" s="448"/>
      <c r="L308" s="448"/>
      <c r="M308" s="448"/>
      <c r="N308" s="448"/>
      <c r="O308" s="448"/>
      <c r="P308" s="448"/>
      <c r="Q308" s="449"/>
      <c r="R308" s="449"/>
      <c r="S308" s="448"/>
      <c r="T308" s="448"/>
      <c r="U308" s="448"/>
      <c r="V308" s="448"/>
      <c r="W308" s="448"/>
      <c r="X308" s="448"/>
      <c r="Y308" s="448"/>
      <c r="Z308" s="448"/>
      <c r="AA308" s="448"/>
      <c r="AB308" s="448"/>
      <c r="AC308" s="448"/>
      <c r="AD308" s="448"/>
      <c r="AE308" s="448"/>
    </row>
    <row r="309" spans="2:31" s="450" customFormat="1" x14ac:dyDescent="0.3">
      <c r="B309" s="448"/>
      <c r="C309" s="448"/>
      <c r="D309" s="448"/>
      <c r="E309" s="448"/>
      <c r="F309" s="448"/>
      <c r="G309" s="449"/>
      <c r="H309" s="449"/>
      <c r="I309" s="448"/>
      <c r="J309" s="448"/>
      <c r="K309" s="448"/>
      <c r="L309" s="448"/>
      <c r="M309" s="448"/>
      <c r="N309" s="448"/>
      <c r="O309" s="448"/>
      <c r="P309" s="448"/>
      <c r="Q309" s="449"/>
      <c r="R309" s="449"/>
      <c r="S309" s="448"/>
      <c r="T309" s="448"/>
      <c r="U309" s="448"/>
      <c r="V309" s="448"/>
      <c r="W309" s="448"/>
      <c r="X309" s="448"/>
      <c r="Y309" s="448"/>
      <c r="Z309" s="448"/>
      <c r="AA309" s="448"/>
      <c r="AB309" s="448"/>
      <c r="AC309" s="448"/>
      <c r="AD309" s="448"/>
      <c r="AE309" s="448"/>
    </row>
    <row r="310" spans="2:31" s="450" customFormat="1" x14ac:dyDescent="0.3">
      <c r="B310" s="448"/>
      <c r="C310" s="448"/>
      <c r="D310" s="448"/>
      <c r="E310" s="448"/>
      <c r="F310" s="448"/>
      <c r="G310" s="449"/>
      <c r="H310" s="449"/>
      <c r="I310" s="448"/>
      <c r="J310" s="448"/>
      <c r="K310" s="448"/>
      <c r="L310" s="448"/>
      <c r="M310" s="448"/>
      <c r="N310" s="448"/>
      <c r="O310" s="448"/>
      <c r="P310" s="448"/>
      <c r="Q310" s="449"/>
      <c r="R310" s="449"/>
      <c r="S310" s="448"/>
      <c r="T310" s="448"/>
      <c r="U310" s="448"/>
      <c r="V310" s="448"/>
      <c r="W310" s="448"/>
      <c r="X310" s="448"/>
      <c r="Y310" s="448"/>
      <c r="Z310" s="448"/>
      <c r="AA310" s="448"/>
      <c r="AB310" s="448"/>
      <c r="AC310" s="448"/>
      <c r="AD310" s="448"/>
      <c r="AE310" s="448"/>
    </row>
    <row r="311" spans="2:31" s="450" customFormat="1" x14ac:dyDescent="0.3">
      <c r="B311" s="448"/>
      <c r="C311" s="448"/>
      <c r="D311" s="448"/>
      <c r="E311" s="448"/>
      <c r="F311" s="448"/>
      <c r="G311" s="449"/>
      <c r="H311" s="449"/>
      <c r="I311" s="448"/>
      <c r="J311" s="448"/>
      <c r="K311" s="448"/>
      <c r="L311" s="448"/>
      <c r="M311" s="448"/>
      <c r="N311" s="448"/>
      <c r="O311" s="448"/>
      <c r="P311" s="448"/>
      <c r="Q311" s="449"/>
      <c r="R311" s="449"/>
      <c r="S311" s="448"/>
      <c r="T311" s="448"/>
      <c r="U311" s="448"/>
      <c r="V311" s="448"/>
      <c r="W311" s="448"/>
      <c r="X311" s="448"/>
      <c r="Y311" s="448"/>
      <c r="Z311" s="448"/>
      <c r="AA311" s="448"/>
      <c r="AB311" s="448"/>
      <c r="AC311" s="448"/>
      <c r="AD311" s="448"/>
      <c r="AE311" s="448"/>
    </row>
    <row r="312" spans="2:31" s="450" customFormat="1" x14ac:dyDescent="0.3">
      <c r="B312" s="448"/>
      <c r="C312" s="448"/>
      <c r="D312" s="448"/>
      <c r="E312" s="448"/>
      <c r="F312" s="448"/>
      <c r="G312" s="449"/>
      <c r="H312" s="449"/>
      <c r="I312" s="448"/>
      <c r="J312" s="448"/>
      <c r="K312" s="448"/>
      <c r="L312" s="448"/>
      <c r="M312" s="448"/>
      <c r="N312" s="448"/>
      <c r="O312" s="448"/>
      <c r="P312" s="448"/>
      <c r="Q312" s="449"/>
      <c r="R312" s="449"/>
      <c r="S312" s="448"/>
      <c r="T312" s="448"/>
      <c r="U312" s="448"/>
      <c r="V312" s="448"/>
      <c r="W312" s="448"/>
      <c r="X312" s="448"/>
      <c r="Y312" s="448"/>
      <c r="Z312" s="448"/>
      <c r="AA312" s="448"/>
      <c r="AB312" s="448"/>
      <c r="AC312" s="448"/>
      <c r="AD312" s="448"/>
      <c r="AE312" s="448"/>
    </row>
    <row r="313" spans="2:31" s="450" customFormat="1" x14ac:dyDescent="0.3">
      <c r="B313" s="448"/>
      <c r="C313" s="448"/>
      <c r="D313" s="448"/>
      <c r="E313" s="448"/>
      <c r="F313" s="448"/>
      <c r="G313" s="449"/>
      <c r="H313" s="449"/>
      <c r="I313" s="448"/>
      <c r="J313" s="448"/>
      <c r="K313" s="448"/>
      <c r="L313" s="448"/>
      <c r="M313" s="448"/>
      <c r="N313" s="448"/>
      <c r="O313" s="448"/>
      <c r="P313" s="448"/>
      <c r="Q313" s="449"/>
      <c r="R313" s="449"/>
      <c r="S313" s="448"/>
      <c r="T313" s="448"/>
      <c r="U313" s="448"/>
      <c r="V313" s="448"/>
      <c r="W313" s="448"/>
      <c r="X313" s="448"/>
      <c r="Y313" s="448"/>
      <c r="Z313" s="448"/>
      <c r="AA313" s="448"/>
      <c r="AB313" s="448"/>
      <c r="AC313" s="448"/>
      <c r="AD313" s="448"/>
      <c r="AE313" s="448"/>
    </row>
    <row r="314" spans="2:31" s="450" customFormat="1" x14ac:dyDescent="0.3">
      <c r="B314" s="448"/>
      <c r="C314" s="448"/>
      <c r="D314" s="448"/>
      <c r="E314" s="448"/>
      <c r="F314" s="448"/>
      <c r="G314" s="449"/>
      <c r="H314" s="449"/>
      <c r="I314" s="448"/>
      <c r="J314" s="448"/>
      <c r="K314" s="448"/>
      <c r="L314" s="448"/>
      <c r="M314" s="448"/>
      <c r="N314" s="448"/>
      <c r="O314" s="448"/>
      <c r="P314" s="448"/>
      <c r="Q314" s="449"/>
      <c r="R314" s="449"/>
      <c r="S314" s="448"/>
      <c r="T314" s="448"/>
      <c r="U314" s="448"/>
      <c r="V314" s="448"/>
      <c r="W314" s="448"/>
      <c r="X314" s="448"/>
      <c r="Y314" s="448"/>
      <c r="Z314" s="448"/>
      <c r="AA314" s="448"/>
      <c r="AB314" s="448"/>
      <c r="AC314" s="448"/>
      <c r="AD314" s="448"/>
      <c r="AE314" s="448"/>
    </row>
    <row r="315" spans="2:31" s="450" customFormat="1" x14ac:dyDescent="0.3">
      <c r="B315" s="448"/>
      <c r="C315" s="448"/>
      <c r="D315" s="448"/>
      <c r="E315" s="448"/>
      <c r="F315" s="448"/>
      <c r="G315" s="449"/>
      <c r="H315" s="449"/>
      <c r="I315" s="448"/>
      <c r="J315" s="448"/>
      <c r="K315" s="448"/>
      <c r="L315" s="448"/>
      <c r="M315" s="448"/>
      <c r="N315" s="448"/>
      <c r="O315" s="448"/>
      <c r="P315" s="448"/>
      <c r="Q315" s="449"/>
      <c r="R315" s="449"/>
      <c r="S315" s="448"/>
      <c r="T315" s="448"/>
      <c r="U315" s="448"/>
      <c r="V315" s="448"/>
      <c r="W315" s="448"/>
      <c r="X315" s="448"/>
      <c r="Y315" s="448"/>
      <c r="Z315" s="448"/>
      <c r="AA315" s="448"/>
      <c r="AB315" s="448"/>
      <c r="AC315" s="448"/>
      <c r="AD315" s="448"/>
      <c r="AE315" s="448"/>
    </row>
    <row r="316" spans="2:31" s="450" customFormat="1" x14ac:dyDescent="0.3">
      <c r="B316" s="448"/>
      <c r="C316" s="448"/>
      <c r="D316" s="448"/>
      <c r="E316" s="448"/>
      <c r="F316" s="448"/>
      <c r="G316" s="449"/>
      <c r="H316" s="449"/>
      <c r="I316" s="448"/>
      <c r="J316" s="448"/>
      <c r="K316" s="448"/>
      <c r="L316" s="448"/>
      <c r="M316" s="448"/>
      <c r="N316" s="448"/>
      <c r="O316" s="448"/>
      <c r="P316" s="448"/>
      <c r="Q316" s="449"/>
      <c r="R316" s="449"/>
      <c r="S316" s="448"/>
      <c r="T316" s="448"/>
      <c r="U316" s="448"/>
      <c r="V316" s="448"/>
      <c r="W316" s="448"/>
      <c r="X316" s="448"/>
      <c r="Y316" s="448"/>
      <c r="Z316" s="448"/>
      <c r="AA316" s="448"/>
      <c r="AB316" s="448"/>
      <c r="AC316" s="448"/>
      <c r="AD316" s="448"/>
      <c r="AE316" s="448"/>
    </row>
    <row r="317" spans="2:31" s="450" customFormat="1" x14ac:dyDescent="0.3">
      <c r="B317" s="448"/>
      <c r="C317" s="448"/>
      <c r="D317" s="448"/>
      <c r="E317" s="448"/>
      <c r="F317" s="448"/>
      <c r="G317" s="449"/>
      <c r="H317" s="449"/>
      <c r="I317" s="448"/>
      <c r="J317" s="448"/>
      <c r="K317" s="448"/>
      <c r="L317" s="448"/>
      <c r="M317" s="448"/>
      <c r="N317" s="448"/>
      <c r="O317" s="448"/>
      <c r="P317" s="448"/>
      <c r="Q317" s="449"/>
      <c r="R317" s="449"/>
      <c r="S317" s="448"/>
      <c r="T317" s="448"/>
      <c r="U317" s="448"/>
      <c r="V317" s="448"/>
      <c r="W317" s="448"/>
      <c r="X317" s="448"/>
      <c r="Y317" s="448"/>
      <c r="Z317" s="448"/>
      <c r="AA317" s="448"/>
      <c r="AB317" s="448"/>
      <c r="AC317" s="448"/>
      <c r="AD317" s="448"/>
      <c r="AE317" s="448"/>
    </row>
    <row r="318" spans="2:31" s="450" customFormat="1" x14ac:dyDescent="0.3">
      <c r="B318" s="448"/>
      <c r="C318" s="448"/>
      <c r="D318" s="448"/>
      <c r="E318" s="448"/>
      <c r="F318" s="448"/>
      <c r="G318" s="449"/>
      <c r="H318" s="449"/>
      <c r="I318" s="448"/>
      <c r="J318" s="448"/>
      <c r="K318" s="448"/>
      <c r="L318" s="448"/>
      <c r="M318" s="448"/>
      <c r="N318" s="448"/>
      <c r="O318" s="448"/>
      <c r="P318" s="448"/>
      <c r="Q318" s="449"/>
      <c r="R318" s="449"/>
      <c r="S318" s="448"/>
      <c r="T318" s="448"/>
      <c r="U318" s="448"/>
      <c r="V318" s="448"/>
      <c r="W318" s="448"/>
      <c r="X318" s="448"/>
      <c r="Y318" s="448"/>
      <c r="Z318" s="448"/>
      <c r="AA318" s="448"/>
      <c r="AB318" s="448"/>
      <c r="AC318" s="448"/>
      <c r="AD318" s="448"/>
      <c r="AE318" s="448"/>
    </row>
    <row r="319" spans="2:31" s="450" customFormat="1" x14ac:dyDescent="0.3">
      <c r="B319" s="448"/>
      <c r="C319" s="448"/>
      <c r="D319" s="448"/>
      <c r="E319" s="448"/>
      <c r="F319" s="448"/>
      <c r="G319" s="449"/>
      <c r="H319" s="449"/>
      <c r="I319" s="448"/>
      <c r="J319" s="448"/>
      <c r="K319" s="448"/>
      <c r="L319" s="448"/>
      <c r="M319" s="448"/>
      <c r="N319" s="448"/>
      <c r="O319" s="448"/>
      <c r="P319" s="448"/>
      <c r="Q319" s="449"/>
      <c r="R319" s="449"/>
      <c r="S319" s="448"/>
      <c r="T319" s="448"/>
      <c r="U319" s="448"/>
      <c r="V319" s="448"/>
      <c r="W319" s="448"/>
      <c r="X319" s="448"/>
      <c r="Y319" s="448"/>
      <c r="Z319" s="448"/>
      <c r="AA319" s="448"/>
      <c r="AB319" s="448"/>
      <c r="AC319" s="448"/>
      <c r="AD319" s="448"/>
      <c r="AE319" s="448"/>
    </row>
    <row r="320" spans="2:31" s="450" customFormat="1" x14ac:dyDescent="0.3">
      <c r="B320" s="448"/>
      <c r="C320" s="448"/>
      <c r="D320" s="448"/>
      <c r="E320" s="448"/>
      <c r="F320" s="448"/>
      <c r="G320" s="449"/>
      <c r="H320" s="449"/>
      <c r="I320" s="448"/>
      <c r="J320" s="448"/>
      <c r="K320" s="448"/>
      <c r="L320" s="448"/>
      <c r="M320" s="448"/>
      <c r="N320" s="448"/>
      <c r="O320" s="448"/>
      <c r="P320" s="448"/>
      <c r="Q320" s="449"/>
      <c r="R320" s="449"/>
      <c r="S320" s="448"/>
      <c r="T320" s="448"/>
      <c r="U320" s="448"/>
      <c r="V320" s="448"/>
      <c r="W320" s="448"/>
      <c r="X320" s="448"/>
      <c r="Y320" s="448"/>
      <c r="Z320" s="448"/>
      <c r="AA320" s="448"/>
      <c r="AB320" s="448"/>
      <c r="AC320" s="448"/>
      <c r="AD320" s="448"/>
      <c r="AE320" s="448"/>
    </row>
    <row r="321" spans="2:31" s="450" customFormat="1" x14ac:dyDescent="0.3">
      <c r="B321" s="448"/>
      <c r="C321" s="448"/>
      <c r="D321" s="448"/>
      <c r="E321" s="448"/>
      <c r="F321" s="448"/>
      <c r="G321" s="449"/>
      <c r="H321" s="449"/>
      <c r="I321" s="448"/>
      <c r="J321" s="448"/>
      <c r="K321" s="448"/>
      <c r="L321" s="448"/>
      <c r="M321" s="448"/>
      <c r="N321" s="448"/>
      <c r="O321" s="448"/>
      <c r="P321" s="448"/>
      <c r="Q321" s="449"/>
      <c r="R321" s="449"/>
      <c r="S321" s="448"/>
      <c r="T321" s="448"/>
      <c r="U321" s="448"/>
      <c r="V321" s="448"/>
      <c r="W321" s="448"/>
      <c r="X321" s="448"/>
      <c r="Y321" s="448"/>
      <c r="Z321" s="448"/>
      <c r="AA321" s="448"/>
      <c r="AB321" s="448"/>
      <c r="AC321" s="448"/>
      <c r="AD321" s="448"/>
      <c r="AE321" s="448"/>
    </row>
    <row r="322" spans="2:31" s="450" customFormat="1" x14ac:dyDescent="0.3">
      <c r="B322" s="448"/>
      <c r="C322" s="448"/>
      <c r="D322" s="448"/>
      <c r="E322" s="448"/>
      <c r="F322" s="448"/>
      <c r="G322" s="449"/>
      <c r="H322" s="449"/>
      <c r="I322" s="448"/>
      <c r="J322" s="448"/>
      <c r="K322" s="448"/>
      <c r="L322" s="448"/>
      <c r="M322" s="448"/>
      <c r="N322" s="448"/>
      <c r="O322" s="448"/>
      <c r="P322" s="448"/>
      <c r="Q322" s="449"/>
      <c r="R322" s="449"/>
      <c r="S322" s="448"/>
      <c r="T322" s="448"/>
      <c r="U322" s="448"/>
      <c r="V322" s="448"/>
      <c r="W322" s="448"/>
      <c r="X322" s="448"/>
      <c r="Y322" s="448"/>
      <c r="Z322" s="448"/>
      <c r="AA322" s="448"/>
      <c r="AB322" s="448"/>
      <c r="AC322" s="448"/>
      <c r="AD322" s="448"/>
      <c r="AE322" s="448"/>
    </row>
    <row r="323" spans="2:31" s="450" customFormat="1" x14ac:dyDescent="0.3">
      <c r="B323" s="448"/>
      <c r="C323" s="448"/>
      <c r="D323" s="448"/>
      <c r="E323" s="448"/>
      <c r="F323" s="448"/>
      <c r="G323" s="449"/>
      <c r="H323" s="449"/>
      <c r="I323" s="448"/>
      <c r="J323" s="448"/>
      <c r="K323" s="448"/>
      <c r="L323" s="448"/>
      <c r="M323" s="448"/>
      <c r="N323" s="448"/>
      <c r="O323" s="448"/>
      <c r="P323" s="448"/>
      <c r="Q323" s="449"/>
      <c r="R323" s="449"/>
      <c r="S323" s="448"/>
      <c r="T323" s="448"/>
      <c r="U323" s="448"/>
      <c r="V323" s="448"/>
      <c r="W323" s="448"/>
      <c r="X323" s="448"/>
      <c r="Y323" s="448"/>
      <c r="Z323" s="448"/>
      <c r="AA323" s="448"/>
      <c r="AB323" s="448"/>
      <c r="AC323" s="448"/>
      <c r="AD323" s="448"/>
      <c r="AE323" s="448"/>
    </row>
    <row r="324" spans="2:31" s="450" customFormat="1" x14ac:dyDescent="0.3">
      <c r="B324" s="448"/>
      <c r="C324" s="448"/>
      <c r="D324" s="448"/>
      <c r="E324" s="448"/>
      <c r="F324" s="448"/>
      <c r="G324" s="449"/>
      <c r="H324" s="449"/>
      <c r="I324" s="448"/>
      <c r="J324" s="448"/>
      <c r="K324" s="448"/>
      <c r="L324" s="448"/>
      <c r="M324" s="448"/>
      <c r="N324" s="448"/>
      <c r="O324" s="448"/>
      <c r="P324" s="448"/>
      <c r="Q324" s="449"/>
      <c r="R324" s="449"/>
      <c r="S324" s="448"/>
      <c r="T324" s="448"/>
      <c r="U324" s="448"/>
      <c r="V324" s="448"/>
      <c r="W324" s="448"/>
      <c r="X324" s="448"/>
      <c r="Y324" s="448"/>
      <c r="Z324" s="448"/>
      <c r="AA324" s="448"/>
      <c r="AB324" s="448"/>
      <c r="AC324" s="448"/>
      <c r="AD324" s="448"/>
      <c r="AE324" s="448"/>
    </row>
    <row r="325" spans="2:31" s="450" customFormat="1" x14ac:dyDescent="0.3">
      <c r="B325" s="448"/>
      <c r="C325" s="448"/>
      <c r="D325" s="448"/>
      <c r="E325" s="448"/>
      <c r="F325" s="448"/>
      <c r="G325" s="449"/>
      <c r="H325" s="449"/>
      <c r="I325" s="448"/>
      <c r="J325" s="448"/>
      <c r="K325" s="448"/>
      <c r="L325" s="448"/>
      <c r="M325" s="448"/>
      <c r="N325" s="448"/>
      <c r="O325" s="448"/>
      <c r="P325" s="448"/>
      <c r="Q325" s="449"/>
      <c r="R325" s="449"/>
      <c r="S325" s="448"/>
      <c r="T325" s="448"/>
      <c r="U325" s="448"/>
      <c r="V325" s="448"/>
      <c r="W325" s="448"/>
      <c r="X325" s="448"/>
      <c r="Y325" s="448"/>
      <c r="Z325" s="448"/>
      <c r="AA325" s="448"/>
      <c r="AB325" s="448"/>
      <c r="AC325" s="448"/>
      <c r="AD325" s="448"/>
      <c r="AE325" s="448"/>
    </row>
    <row r="326" spans="2:31" s="450" customFormat="1" x14ac:dyDescent="0.3">
      <c r="B326" s="448"/>
      <c r="C326" s="448"/>
      <c r="D326" s="448"/>
      <c r="E326" s="448"/>
      <c r="F326" s="448"/>
      <c r="G326" s="449"/>
      <c r="H326" s="449"/>
      <c r="I326" s="448"/>
      <c r="J326" s="448"/>
      <c r="K326" s="448"/>
      <c r="L326" s="448"/>
      <c r="M326" s="448"/>
      <c r="N326" s="448"/>
      <c r="O326" s="448"/>
      <c r="P326" s="448"/>
      <c r="Q326" s="449"/>
      <c r="R326" s="449"/>
      <c r="S326" s="448"/>
      <c r="T326" s="448"/>
      <c r="U326" s="448"/>
      <c r="V326" s="448"/>
      <c r="W326" s="448"/>
      <c r="X326" s="448"/>
      <c r="Y326" s="448"/>
      <c r="Z326" s="448"/>
      <c r="AA326" s="448"/>
      <c r="AB326" s="448"/>
      <c r="AC326" s="448"/>
      <c r="AD326" s="448"/>
      <c r="AE326" s="448"/>
    </row>
    <row r="327" spans="2:31" s="450" customFormat="1" x14ac:dyDescent="0.3">
      <c r="B327" s="448"/>
      <c r="C327" s="448"/>
      <c r="D327" s="448"/>
      <c r="E327" s="448"/>
      <c r="F327" s="448"/>
      <c r="G327" s="449"/>
      <c r="H327" s="449"/>
      <c r="I327" s="448"/>
      <c r="J327" s="448"/>
      <c r="K327" s="448"/>
      <c r="L327" s="448"/>
      <c r="M327" s="448"/>
      <c r="N327" s="448"/>
      <c r="O327" s="448"/>
      <c r="P327" s="448"/>
      <c r="Q327" s="449"/>
      <c r="R327" s="449"/>
      <c r="S327" s="448"/>
      <c r="T327" s="448"/>
      <c r="U327" s="448"/>
      <c r="V327" s="448"/>
      <c r="W327" s="448"/>
      <c r="X327" s="448"/>
      <c r="Y327" s="448"/>
      <c r="Z327" s="448"/>
      <c r="AA327" s="448"/>
      <c r="AB327" s="448"/>
      <c r="AC327" s="448"/>
      <c r="AD327" s="448"/>
      <c r="AE327" s="448"/>
    </row>
    <row r="328" spans="2:31" s="450" customFormat="1" x14ac:dyDescent="0.3">
      <c r="B328" s="448"/>
      <c r="C328" s="448"/>
      <c r="D328" s="448"/>
      <c r="E328" s="448"/>
      <c r="F328" s="448"/>
      <c r="G328" s="449"/>
      <c r="H328" s="449"/>
      <c r="I328" s="448"/>
      <c r="J328" s="448"/>
      <c r="K328" s="448"/>
      <c r="L328" s="448"/>
      <c r="M328" s="448"/>
      <c r="N328" s="448"/>
      <c r="O328" s="448"/>
      <c r="P328" s="448"/>
      <c r="Q328" s="449"/>
      <c r="R328" s="449"/>
      <c r="S328" s="448"/>
      <c r="T328" s="448"/>
      <c r="U328" s="448"/>
      <c r="V328" s="448"/>
      <c r="W328" s="448"/>
      <c r="X328" s="448"/>
      <c r="Y328" s="448"/>
      <c r="Z328" s="448"/>
      <c r="AA328" s="448"/>
      <c r="AB328" s="448"/>
      <c r="AC328" s="448"/>
      <c r="AD328" s="448"/>
      <c r="AE328" s="448"/>
    </row>
    <row r="329" spans="2:31" s="450" customFormat="1" x14ac:dyDescent="0.3">
      <c r="B329" s="448"/>
      <c r="C329" s="448"/>
      <c r="D329" s="448"/>
      <c r="E329" s="448"/>
      <c r="F329" s="448"/>
      <c r="G329" s="449"/>
      <c r="H329" s="449"/>
      <c r="I329" s="448"/>
      <c r="J329" s="448"/>
      <c r="K329" s="448"/>
      <c r="L329" s="448"/>
      <c r="M329" s="448"/>
      <c r="N329" s="448"/>
      <c r="O329" s="448"/>
      <c r="P329" s="448"/>
      <c r="Q329" s="449"/>
      <c r="R329" s="449"/>
      <c r="S329" s="448"/>
      <c r="T329" s="448"/>
      <c r="U329" s="448"/>
      <c r="V329" s="448"/>
      <c r="W329" s="448"/>
      <c r="X329" s="448"/>
      <c r="Y329" s="448"/>
      <c r="Z329" s="448"/>
      <c r="AA329" s="448"/>
      <c r="AB329" s="448"/>
      <c r="AC329" s="448"/>
      <c r="AD329" s="448"/>
      <c r="AE329" s="448"/>
    </row>
    <row r="330" spans="2:31" s="450" customFormat="1" x14ac:dyDescent="0.3">
      <c r="B330" s="448"/>
      <c r="C330" s="448"/>
      <c r="D330" s="448"/>
      <c r="E330" s="448"/>
      <c r="F330" s="448"/>
      <c r="G330" s="449"/>
      <c r="H330" s="449"/>
      <c r="I330" s="448"/>
      <c r="J330" s="448"/>
      <c r="K330" s="448"/>
      <c r="L330" s="448"/>
      <c r="M330" s="448"/>
      <c r="N330" s="448"/>
      <c r="O330" s="448"/>
      <c r="P330" s="448"/>
      <c r="Q330" s="449"/>
      <c r="R330" s="449"/>
      <c r="S330" s="448"/>
      <c r="T330" s="448"/>
      <c r="U330" s="448"/>
      <c r="V330" s="448"/>
      <c r="W330" s="448"/>
      <c r="X330" s="448"/>
      <c r="Y330" s="448"/>
      <c r="Z330" s="448"/>
      <c r="AA330" s="448"/>
      <c r="AB330" s="448"/>
      <c r="AC330" s="448"/>
      <c r="AD330" s="448"/>
      <c r="AE330" s="448"/>
    </row>
    <row r="331" spans="2:31" s="450" customFormat="1" x14ac:dyDescent="0.3">
      <c r="B331" s="448"/>
      <c r="C331" s="448"/>
      <c r="D331" s="448"/>
      <c r="E331" s="448"/>
      <c r="F331" s="448"/>
      <c r="G331" s="449"/>
      <c r="H331" s="449"/>
      <c r="I331" s="448"/>
      <c r="J331" s="448"/>
      <c r="K331" s="448"/>
      <c r="L331" s="448"/>
      <c r="M331" s="448"/>
      <c r="N331" s="448"/>
      <c r="O331" s="448"/>
      <c r="P331" s="448"/>
      <c r="Q331" s="449"/>
      <c r="R331" s="449"/>
      <c r="S331" s="448"/>
      <c r="T331" s="448"/>
      <c r="U331" s="448"/>
      <c r="V331" s="448"/>
      <c r="W331" s="448"/>
      <c r="X331" s="448"/>
      <c r="Y331" s="448"/>
      <c r="Z331" s="448"/>
      <c r="AA331" s="448"/>
      <c r="AB331" s="448"/>
      <c r="AC331" s="448"/>
      <c r="AD331" s="448"/>
      <c r="AE331" s="448"/>
    </row>
    <row r="332" spans="2:31" s="450" customFormat="1" x14ac:dyDescent="0.3">
      <c r="B332" s="448"/>
      <c r="C332" s="448"/>
      <c r="D332" s="448"/>
      <c r="E332" s="448"/>
      <c r="F332" s="448"/>
      <c r="G332" s="449"/>
      <c r="H332" s="449"/>
      <c r="I332" s="448"/>
      <c r="J332" s="448"/>
      <c r="K332" s="448"/>
      <c r="L332" s="448"/>
      <c r="M332" s="448"/>
      <c r="N332" s="448"/>
      <c r="O332" s="448"/>
      <c r="P332" s="448"/>
      <c r="Q332" s="449"/>
      <c r="R332" s="449"/>
      <c r="S332" s="448"/>
      <c r="T332" s="448"/>
      <c r="U332" s="448"/>
      <c r="V332" s="448"/>
      <c r="W332" s="448"/>
      <c r="X332" s="448"/>
      <c r="Y332" s="448"/>
      <c r="Z332" s="448"/>
      <c r="AA332" s="448"/>
      <c r="AB332" s="448"/>
      <c r="AC332" s="448"/>
      <c r="AD332" s="448"/>
      <c r="AE332" s="448"/>
    </row>
    <row r="333" spans="2:31" s="450" customFormat="1" x14ac:dyDescent="0.3">
      <c r="B333" s="448"/>
      <c r="C333" s="448"/>
      <c r="D333" s="448"/>
      <c r="E333" s="448"/>
      <c r="F333" s="448"/>
      <c r="G333" s="449"/>
      <c r="H333" s="449"/>
      <c r="I333" s="448"/>
      <c r="J333" s="448"/>
      <c r="K333" s="448"/>
      <c r="L333" s="448"/>
      <c r="M333" s="448"/>
      <c r="N333" s="448"/>
      <c r="O333" s="448"/>
      <c r="P333" s="448"/>
      <c r="Q333" s="449"/>
      <c r="R333" s="449"/>
      <c r="S333" s="448"/>
      <c r="T333" s="448"/>
      <c r="U333" s="448"/>
      <c r="V333" s="448"/>
      <c r="W333" s="448"/>
      <c r="X333" s="448"/>
      <c r="Y333" s="448"/>
      <c r="Z333" s="448"/>
      <c r="AA333" s="448"/>
      <c r="AB333" s="448"/>
      <c r="AC333" s="448"/>
      <c r="AD333" s="448"/>
      <c r="AE333" s="448"/>
    </row>
    <row r="334" spans="2:31" s="450" customFormat="1" x14ac:dyDescent="0.3">
      <c r="B334" s="448"/>
      <c r="C334" s="448"/>
      <c r="D334" s="448"/>
      <c r="E334" s="448"/>
      <c r="F334" s="448"/>
      <c r="G334" s="449"/>
      <c r="H334" s="449"/>
      <c r="I334" s="448"/>
      <c r="J334" s="448"/>
      <c r="K334" s="448"/>
      <c r="L334" s="448"/>
      <c r="M334" s="448"/>
      <c r="N334" s="448"/>
      <c r="O334" s="448"/>
      <c r="P334" s="448"/>
      <c r="Q334" s="449"/>
      <c r="R334" s="449"/>
      <c r="S334" s="448"/>
      <c r="T334" s="448"/>
      <c r="U334" s="448"/>
      <c r="V334" s="448"/>
      <c r="W334" s="448"/>
      <c r="X334" s="448"/>
      <c r="Y334" s="448"/>
      <c r="Z334" s="448"/>
      <c r="AA334" s="448"/>
      <c r="AB334" s="448"/>
      <c r="AC334" s="448"/>
      <c r="AD334" s="448"/>
      <c r="AE334" s="448"/>
    </row>
    <row r="335" spans="2:31" s="450" customFormat="1" x14ac:dyDescent="0.3">
      <c r="B335" s="448"/>
      <c r="C335" s="448"/>
      <c r="D335" s="448"/>
      <c r="E335" s="448"/>
      <c r="F335" s="448"/>
      <c r="G335" s="449"/>
      <c r="H335" s="449"/>
      <c r="I335" s="448"/>
      <c r="J335" s="448"/>
      <c r="K335" s="448"/>
      <c r="L335" s="448"/>
      <c r="M335" s="448"/>
      <c r="N335" s="448"/>
      <c r="O335" s="448"/>
      <c r="P335" s="448"/>
      <c r="Q335" s="449"/>
      <c r="R335" s="449"/>
      <c r="S335" s="448"/>
      <c r="T335" s="448"/>
      <c r="U335" s="448"/>
      <c r="V335" s="448"/>
      <c r="W335" s="448"/>
      <c r="X335" s="448"/>
      <c r="Y335" s="448"/>
      <c r="Z335" s="448"/>
      <c r="AA335" s="448"/>
      <c r="AB335" s="448"/>
      <c r="AC335" s="448"/>
      <c r="AD335" s="448"/>
      <c r="AE335" s="448"/>
    </row>
    <row r="336" spans="2:31" s="450" customFormat="1" x14ac:dyDescent="0.3">
      <c r="B336" s="448"/>
      <c r="C336" s="448"/>
      <c r="D336" s="448"/>
      <c r="E336" s="448"/>
      <c r="F336" s="448"/>
      <c r="G336" s="449"/>
      <c r="H336" s="449"/>
      <c r="I336" s="448"/>
      <c r="J336" s="448"/>
      <c r="K336" s="448"/>
      <c r="L336" s="448"/>
      <c r="M336" s="448"/>
      <c r="N336" s="448"/>
      <c r="O336" s="448"/>
      <c r="P336" s="448"/>
      <c r="Q336" s="449"/>
      <c r="R336" s="449"/>
      <c r="S336" s="448"/>
      <c r="T336" s="448"/>
      <c r="U336" s="448"/>
      <c r="V336" s="448"/>
      <c r="W336" s="448"/>
      <c r="X336" s="448"/>
      <c r="Y336" s="448"/>
      <c r="Z336" s="448"/>
      <c r="AA336" s="448"/>
      <c r="AB336" s="448"/>
      <c r="AC336" s="448"/>
      <c r="AD336" s="448"/>
      <c r="AE336" s="448"/>
    </row>
    <row r="337" spans="2:31" s="450" customFormat="1" x14ac:dyDescent="0.3">
      <c r="B337" s="448"/>
      <c r="C337" s="448"/>
      <c r="D337" s="448"/>
      <c r="E337" s="448"/>
      <c r="F337" s="448"/>
      <c r="G337" s="449"/>
      <c r="H337" s="449"/>
      <c r="I337" s="448"/>
      <c r="J337" s="448"/>
      <c r="K337" s="448"/>
      <c r="L337" s="448"/>
      <c r="M337" s="448"/>
      <c r="N337" s="448"/>
      <c r="O337" s="448"/>
      <c r="P337" s="448"/>
      <c r="Q337" s="449"/>
      <c r="R337" s="449"/>
      <c r="S337" s="448"/>
      <c r="T337" s="448"/>
      <c r="U337" s="448"/>
      <c r="V337" s="448"/>
      <c r="W337" s="448"/>
      <c r="X337" s="448"/>
      <c r="Y337" s="448"/>
      <c r="Z337" s="448"/>
      <c r="AA337" s="448"/>
      <c r="AB337" s="448"/>
      <c r="AC337" s="448"/>
      <c r="AD337" s="448"/>
      <c r="AE337" s="448"/>
    </row>
    <row r="338" spans="2:31" s="450" customFormat="1" x14ac:dyDescent="0.3">
      <c r="B338" s="448"/>
      <c r="C338" s="448"/>
      <c r="D338" s="448"/>
      <c r="E338" s="448"/>
      <c r="F338" s="448"/>
      <c r="G338" s="449"/>
      <c r="H338" s="449"/>
      <c r="I338" s="448"/>
      <c r="J338" s="448"/>
      <c r="K338" s="448"/>
      <c r="L338" s="448"/>
      <c r="M338" s="448"/>
      <c r="N338" s="448"/>
      <c r="O338" s="448"/>
      <c r="P338" s="448"/>
      <c r="Q338" s="449"/>
      <c r="R338" s="449"/>
      <c r="S338" s="448"/>
      <c r="T338" s="448"/>
      <c r="U338" s="448"/>
      <c r="V338" s="448"/>
      <c r="W338" s="448"/>
      <c r="X338" s="448"/>
      <c r="Y338" s="448"/>
      <c r="Z338" s="448"/>
      <c r="AA338" s="448"/>
      <c r="AB338" s="448"/>
      <c r="AC338" s="448"/>
      <c r="AD338" s="448"/>
      <c r="AE338" s="448"/>
    </row>
    <row r="339" spans="2:31" s="450" customFormat="1" x14ac:dyDescent="0.3">
      <c r="B339" s="448"/>
      <c r="C339" s="448"/>
      <c r="D339" s="448"/>
      <c r="E339" s="448"/>
      <c r="F339" s="448"/>
      <c r="G339" s="449"/>
      <c r="H339" s="449"/>
      <c r="I339" s="448"/>
      <c r="J339" s="448"/>
      <c r="K339" s="448"/>
      <c r="L339" s="448"/>
      <c r="M339" s="448"/>
      <c r="N339" s="448"/>
      <c r="O339" s="448"/>
      <c r="P339" s="448"/>
      <c r="Q339" s="449"/>
      <c r="R339" s="449"/>
      <c r="S339" s="448"/>
      <c r="T339" s="448"/>
      <c r="U339" s="448"/>
      <c r="V339" s="448"/>
      <c r="W339" s="448"/>
      <c r="X339" s="448"/>
      <c r="Y339" s="448"/>
      <c r="Z339" s="448"/>
      <c r="AA339" s="448"/>
      <c r="AB339" s="448"/>
      <c r="AC339" s="448"/>
      <c r="AD339" s="448"/>
      <c r="AE339" s="448"/>
    </row>
    <row r="340" spans="2:31" s="450" customFormat="1" x14ac:dyDescent="0.3">
      <c r="B340" s="448"/>
      <c r="C340" s="448"/>
      <c r="D340" s="448"/>
      <c r="E340" s="448"/>
      <c r="F340" s="448"/>
      <c r="G340" s="449"/>
      <c r="H340" s="449"/>
      <c r="I340" s="448"/>
      <c r="J340" s="448"/>
      <c r="K340" s="448"/>
      <c r="L340" s="448"/>
      <c r="M340" s="448"/>
      <c r="N340" s="448"/>
      <c r="O340" s="448"/>
      <c r="P340" s="448"/>
      <c r="Q340" s="449"/>
      <c r="R340" s="449"/>
      <c r="S340" s="448"/>
      <c r="T340" s="448"/>
      <c r="U340" s="448"/>
      <c r="V340" s="448"/>
      <c r="W340" s="448"/>
      <c r="X340" s="448"/>
      <c r="Y340" s="448"/>
      <c r="Z340" s="448"/>
      <c r="AA340" s="448"/>
      <c r="AB340" s="448"/>
      <c r="AC340" s="448"/>
      <c r="AD340" s="448"/>
      <c r="AE340" s="448"/>
    </row>
    <row r="341" spans="2:31" s="450" customFormat="1" x14ac:dyDescent="0.3">
      <c r="B341" s="448"/>
      <c r="C341" s="448"/>
      <c r="D341" s="448"/>
      <c r="E341" s="448"/>
      <c r="F341" s="448"/>
      <c r="G341" s="449"/>
      <c r="H341" s="449"/>
      <c r="I341" s="448"/>
      <c r="J341" s="448"/>
      <c r="K341" s="448"/>
      <c r="L341" s="448"/>
      <c r="M341" s="448"/>
      <c r="N341" s="448"/>
      <c r="O341" s="448"/>
      <c r="P341" s="448"/>
      <c r="Q341" s="449"/>
      <c r="R341" s="449"/>
      <c r="S341" s="448"/>
      <c r="T341" s="448"/>
      <c r="U341" s="448"/>
      <c r="V341" s="448"/>
      <c r="W341" s="448"/>
      <c r="X341" s="448"/>
      <c r="Y341" s="448"/>
      <c r="Z341" s="448"/>
      <c r="AA341" s="448"/>
      <c r="AB341" s="448"/>
      <c r="AC341" s="448"/>
      <c r="AD341" s="448"/>
      <c r="AE341" s="448"/>
    </row>
    <row r="342" spans="2:31" s="450" customFormat="1" x14ac:dyDescent="0.3">
      <c r="B342" s="448"/>
      <c r="C342" s="448"/>
      <c r="D342" s="448"/>
      <c r="E342" s="448"/>
      <c r="F342" s="448"/>
      <c r="G342" s="449"/>
      <c r="H342" s="449"/>
      <c r="I342" s="448"/>
      <c r="J342" s="448"/>
      <c r="K342" s="448"/>
      <c r="L342" s="448"/>
      <c r="M342" s="448"/>
      <c r="N342" s="448"/>
      <c r="O342" s="448"/>
      <c r="P342" s="448"/>
      <c r="Q342" s="449"/>
      <c r="R342" s="449"/>
      <c r="S342" s="448"/>
      <c r="T342" s="448"/>
      <c r="U342" s="448"/>
      <c r="V342" s="448"/>
      <c r="W342" s="448"/>
      <c r="X342" s="448"/>
      <c r="Y342" s="448"/>
      <c r="Z342" s="448"/>
      <c r="AA342" s="448"/>
      <c r="AB342" s="448"/>
      <c r="AC342" s="448"/>
      <c r="AD342" s="448"/>
      <c r="AE342" s="448"/>
    </row>
    <row r="343" spans="2:31" s="450" customFormat="1" x14ac:dyDescent="0.3">
      <c r="B343" s="448"/>
      <c r="C343" s="448"/>
      <c r="D343" s="448"/>
      <c r="E343" s="448"/>
      <c r="F343" s="448"/>
      <c r="G343" s="449"/>
      <c r="H343" s="449"/>
      <c r="I343" s="448"/>
      <c r="J343" s="448"/>
      <c r="K343" s="448"/>
      <c r="L343" s="448"/>
      <c r="M343" s="448"/>
      <c r="N343" s="448"/>
      <c r="O343" s="448"/>
      <c r="P343" s="448"/>
      <c r="Q343" s="449"/>
      <c r="R343" s="449"/>
      <c r="S343" s="448"/>
      <c r="T343" s="448"/>
      <c r="U343" s="448"/>
      <c r="V343" s="448"/>
      <c r="W343" s="448"/>
      <c r="X343" s="448"/>
      <c r="Y343" s="448"/>
      <c r="Z343" s="448"/>
      <c r="AA343" s="448"/>
      <c r="AB343" s="448"/>
      <c r="AC343" s="448"/>
      <c r="AD343" s="448"/>
      <c r="AE343" s="448"/>
    </row>
    <row r="344" spans="2:31" s="450" customFormat="1" x14ac:dyDescent="0.3">
      <c r="B344" s="448"/>
      <c r="C344" s="448"/>
      <c r="D344" s="448"/>
      <c r="E344" s="448"/>
      <c r="F344" s="448"/>
      <c r="G344" s="449"/>
      <c r="H344" s="449"/>
      <c r="I344" s="448"/>
      <c r="J344" s="448"/>
      <c r="K344" s="448"/>
      <c r="L344" s="448"/>
      <c r="M344" s="448"/>
      <c r="N344" s="448"/>
      <c r="O344" s="448"/>
      <c r="P344" s="448"/>
      <c r="Q344" s="449"/>
      <c r="R344" s="449"/>
      <c r="S344" s="448"/>
      <c r="T344" s="448"/>
      <c r="U344" s="448"/>
      <c r="V344" s="448"/>
      <c r="W344" s="448"/>
      <c r="X344" s="448"/>
      <c r="Y344" s="448"/>
      <c r="Z344" s="448"/>
      <c r="AA344" s="448"/>
      <c r="AB344" s="448"/>
      <c r="AC344" s="448"/>
      <c r="AD344" s="448"/>
      <c r="AE344" s="448"/>
    </row>
    <row r="345" spans="2:31" s="450" customFormat="1" x14ac:dyDescent="0.3">
      <c r="B345" s="448"/>
      <c r="C345" s="448"/>
      <c r="D345" s="448"/>
      <c r="E345" s="448"/>
      <c r="F345" s="448"/>
      <c r="G345" s="449"/>
      <c r="H345" s="449"/>
      <c r="I345" s="448"/>
      <c r="J345" s="448"/>
      <c r="K345" s="448"/>
      <c r="L345" s="448"/>
      <c r="M345" s="448"/>
      <c r="N345" s="448"/>
      <c r="O345" s="448"/>
      <c r="P345" s="448"/>
      <c r="Q345" s="449"/>
      <c r="R345" s="449"/>
      <c r="S345" s="448"/>
      <c r="T345" s="448"/>
      <c r="U345" s="448"/>
      <c r="V345" s="448"/>
      <c r="W345" s="448"/>
      <c r="X345" s="448"/>
      <c r="Y345" s="448"/>
      <c r="Z345" s="448"/>
      <c r="AA345" s="448"/>
      <c r="AB345" s="448"/>
      <c r="AC345" s="448"/>
      <c r="AD345" s="448"/>
      <c r="AE345" s="448"/>
    </row>
    <row r="346" spans="2:31" s="450" customFormat="1" x14ac:dyDescent="0.3">
      <c r="B346" s="448"/>
      <c r="C346" s="448"/>
      <c r="D346" s="448"/>
      <c r="E346" s="448"/>
      <c r="F346" s="448"/>
      <c r="G346" s="449"/>
      <c r="H346" s="449"/>
      <c r="I346" s="448"/>
      <c r="J346" s="448"/>
      <c r="K346" s="448"/>
      <c r="L346" s="448"/>
      <c r="M346" s="448"/>
      <c r="N346" s="448"/>
      <c r="O346" s="448"/>
      <c r="P346" s="448"/>
      <c r="Q346" s="449"/>
      <c r="R346" s="449"/>
      <c r="S346" s="448"/>
      <c r="T346" s="448"/>
      <c r="U346" s="448"/>
      <c r="V346" s="448"/>
      <c r="W346" s="448"/>
      <c r="X346" s="448"/>
      <c r="Y346" s="448"/>
      <c r="Z346" s="448"/>
      <c r="AA346" s="448"/>
      <c r="AB346" s="448"/>
      <c r="AC346" s="448"/>
      <c r="AD346" s="448"/>
      <c r="AE346" s="448"/>
    </row>
    <row r="347" spans="2:31" s="450" customFormat="1" x14ac:dyDescent="0.3">
      <c r="B347" s="448"/>
      <c r="C347" s="448"/>
      <c r="D347" s="448"/>
      <c r="E347" s="448"/>
      <c r="F347" s="448"/>
      <c r="G347" s="449"/>
      <c r="H347" s="449"/>
      <c r="I347" s="448"/>
      <c r="J347" s="448"/>
      <c r="K347" s="448"/>
      <c r="L347" s="448"/>
      <c r="M347" s="448"/>
      <c r="N347" s="448"/>
      <c r="O347" s="448"/>
      <c r="P347" s="448"/>
      <c r="Q347" s="449"/>
      <c r="R347" s="449"/>
      <c r="S347" s="448"/>
      <c r="T347" s="448"/>
      <c r="U347" s="448"/>
      <c r="V347" s="448"/>
      <c r="W347" s="448"/>
      <c r="X347" s="448"/>
      <c r="Y347" s="448"/>
      <c r="Z347" s="448"/>
      <c r="AA347" s="448"/>
      <c r="AB347" s="448"/>
      <c r="AC347" s="448"/>
      <c r="AD347" s="448"/>
      <c r="AE347" s="448"/>
    </row>
    <row r="348" spans="2:31" s="450" customFormat="1" x14ac:dyDescent="0.3">
      <c r="B348" s="448"/>
      <c r="C348" s="448"/>
      <c r="D348" s="448"/>
      <c r="E348" s="448"/>
      <c r="F348" s="448"/>
      <c r="G348" s="449"/>
      <c r="H348" s="449"/>
      <c r="I348" s="448"/>
      <c r="J348" s="448"/>
      <c r="K348" s="448"/>
      <c r="L348" s="448"/>
      <c r="M348" s="448"/>
      <c r="N348" s="448"/>
      <c r="O348" s="448"/>
      <c r="P348" s="448"/>
      <c r="Q348" s="449"/>
      <c r="R348" s="449"/>
      <c r="S348" s="448"/>
      <c r="T348" s="448"/>
      <c r="U348" s="448"/>
      <c r="V348" s="448"/>
      <c r="W348" s="448"/>
      <c r="X348" s="448"/>
      <c r="Y348" s="448"/>
      <c r="Z348" s="448"/>
      <c r="AA348" s="448"/>
      <c r="AB348" s="448"/>
      <c r="AC348" s="448"/>
      <c r="AD348" s="448"/>
      <c r="AE348" s="448"/>
    </row>
    <row r="349" spans="2:31" s="450" customFormat="1" x14ac:dyDescent="0.3">
      <c r="B349" s="448"/>
      <c r="C349" s="448"/>
      <c r="D349" s="448"/>
      <c r="E349" s="448"/>
      <c r="F349" s="448"/>
      <c r="G349" s="449"/>
      <c r="H349" s="449"/>
      <c r="I349" s="448"/>
      <c r="J349" s="448"/>
      <c r="K349" s="448"/>
      <c r="L349" s="448"/>
      <c r="M349" s="448"/>
      <c r="N349" s="448"/>
      <c r="O349" s="448"/>
      <c r="P349" s="448"/>
      <c r="Q349" s="449"/>
      <c r="R349" s="449"/>
      <c r="S349" s="448"/>
      <c r="T349" s="448"/>
      <c r="U349" s="448"/>
      <c r="V349" s="448"/>
      <c r="W349" s="448"/>
      <c r="X349" s="448"/>
      <c r="Y349" s="448"/>
      <c r="Z349" s="448"/>
      <c r="AA349" s="448"/>
      <c r="AB349" s="448"/>
      <c r="AC349" s="448"/>
      <c r="AD349" s="448"/>
      <c r="AE349" s="448"/>
    </row>
    <row r="350" spans="2:31" s="450" customFormat="1" x14ac:dyDescent="0.3">
      <c r="B350" s="448"/>
      <c r="C350" s="448"/>
      <c r="D350" s="448"/>
      <c r="E350" s="448"/>
      <c r="F350" s="448"/>
      <c r="G350" s="449"/>
      <c r="H350" s="449"/>
      <c r="I350" s="448"/>
      <c r="J350" s="448"/>
      <c r="K350" s="448"/>
      <c r="L350" s="448"/>
      <c r="M350" s="448"/>
      <c r="N350" s="448"/>
      <c r="O350" s="448"/>
      <c r="P350" s="448"/>
      <c r="Q350" s="449"/>
      <c r="R350" s="449"/>
      <c r="S350" s="448"/>
      <c r="T350" s="448"/>
      <c r="U350" s="448"/>
      <c r="V350" s="448"/>
      <c r="W350" s="448"/>
      <c r="X350" s="448"/>
      <c r="Y350" s="448"/>
      <c r="Z350" s="448"/>
      <c r="AA350" s="448"/>
      <c r="AB350" s="448"/>
      <c r="AC350" s="448"/>
      <c r="AD350" s="448"/>
      <c r="AE350" s="448"/>
    </row>
    <row r="351" spans="2:31" s="450" customFormat="1" x14ac:dyDescent="0.3">
      <c r="B351" s="448"/>
      <c r="C351" s="448"/>
      <c r="D351" s="448"/>
      <c r="E351" s="448"/>
      <c r="F351" s="448"/>
      <c r="G351" s="449"/>
      <c r="H351" s="449"/>
      <c r="I351" s="448"/>
      <c r="J351" s="448"/>
      <c r="K351" s="448"/>
      <c r="L351" s="448"/>
      <c r="M351" s="448"/>
      <c r="N351" s="448"/>
      <c r="O351" s="448"/>
      <c r="P351" s="448"/>
      <c r="Q351" s="449"/>
      <c r="R351" s="449"/>
      <c r="S351" s="448"/>
      <c r="T351" s="448"/>
      <c r="U351" s="448"/>
      <c r="V351" s="448"/>
      <c r="W351" s="448"/>
      <c r="X351" s="448"/>
      <c r="Y351" s="448"/>
      <c r="Z351" s="448"/>
      <c r="AA351" s="448"/>
      <c r="AB351" s="448"/>
      <c r="AC351" s="448"/>
      <c r="AD351" s="448"/>
      <c r="AE351" s="448"/>
    </row>
    <row r="352" spans="2:31" s="450" customFormat="1" x14ac:dyDescent="0.3">
      <c r="B352" s="448"/>
      <c r="C352" s="448"/>
      <c r="D352" s="448"/>
      <c r="E352" s="448"/>
      <c r="F352" s="448"/>
      <c r="G352" s="449"/>
      <c r="H352" s="449"/>
      <c r="I352" s="448"/>
      <c r="J352" s="448"/>
      <c r="K352" s="448"/>
      <c r="L352" s="448"/>
      <c r="M352" s="448"/>
      <c r="N352" s="448"/>
      <c r="O352" s="448"/>
      <c r="P352" s="448"/>
      <c r="Q352" s="449"/>
      <c r="R352" s="449"/>
      <c r="S352" s="448"/>
      <c r="T352" s="448"/>
      <c r="U352" s="448"/>
      <c r="V352" s="448"/>
      <c r="W352" s="448"/>
      <c r="X352" s="448"/>
      <c r="Y352" s="448"/>
      <c r="Z352" s="448"/>
      <c r="AA352" s="448"/>
      <c r="AB352" s="448"/>
      <c r="AC352" s="448"/>
      <c r="AD352" s="448"/>
      <c r="AE352" s="448"/>
    </row>
    <row r="353" spans="2:31" s="450" customFormat="1" x14ac:dyDescent="0.3">
      <c r="B353" s="448"/>
      <c r="C353" s="448"/>
      <c r="D353" s="448"/>
      <c r="E353" s="448"/>
      <c r="F353" s="448"/>
      <c r="G353" s="449"/>
      <c r="H353" s="449"/>
      <c r="I353" s="448"/>
      <c r="J353" s="448"/>
      <c r="K353" s="448"/>
      <c r="L353" s="448"/>
      <c r="M353" s="448"/>
      <c r="N353" s="448"/>
      <c r="O353" s="448"/>
      <c r="P353" s="448"/>
      <c r="Q353" s="449"/>
      <c r="R353" s="449"/>
      <c r="S353" s="448"/>
      <c r="T353" s="448"/>
      <c r="U353" s="448"/>
      <c r="V353" s="448"/>
      <c r="W353" s="448"/>
      <c r="X353" s="448"/>
      <c r="Y353" s="448"/>
      <c r="Z353" s="448"/>
      <c r="AA353" s="448"/>
      <c r="AB353" s="448"/>
      <c r="AC353" s="448"/>
      <c r="AD353" s="448"/>
      <c r="AE353" s="448"/>
    </row>
    <row r="354" spans="2:31" s="450" customFormat="1" x14ac:dyDescent="0.3">
      <c r="B354" s="448"/>
      <c r="C354" s="448"/>
      <c r="D354" s="448"/>
      <c r="E354" s="448"/>
      <c r="F354" s="448"/>
      <c r="G354" s="449"/>
      <c r="H354" s="449"/>
      <c r="I354" s="448"/>
      <c r="J354" s="448"/>
      <c r="K354" s="448"/>
      <c r="L354" s="448"/>
      <c r="M354" s="448"/>
      <c r="N354" s="448"/>
      <c r="O354" s="448"/>
      <c r="P354" s="448"/>
      <c r="Q354" s="449"/>
      <c r="R354" s="449"/>
      <c r="S354" s="448"/>
      <c r="T354" s="448"/>
      <c r="U354" s="448"/>
      <c r="V354" s="448"/>
      <c r="W354" s="448"/>
      <c r="X354" s="448"/>
      <c r="Y354" s="448"/>
      <c r="Z354" s="448"/>
      <c r="AA354" s="448"/>
      <c r="AB354" s="448"/>
      <c r="AC354" s="448"/>
      <c r="AD354" s="448"/>
      <c r="AE354" s="448"/>
    </row>
    <row r="355" spans="2:31" s="450" customFormat="1" x14ac:dyDescent="0.3">
      <c r="B355" s="448"/>
      <c r="C355" s="448"/>
      <c r="D355" s="448"/>
      <c r="E355" s="448"/>
      <c r="F355" s="448"/>
      <c r="G355" s="449"/>
      <c r="H355" s="449"/>
      <c r="I355" s="448"/>
      <c r="J355" s="448"/>
      <c r="K355" s="448"/>
      <c r="L355" s="448"/>
      <c r="M355" s="448"/>
      <c r="N355" s="448"/>
      <c r="O355" s="448"/>
      <c r="P355" s="448"/>
      <c r="Q355" s="449"/>
      <c r="R355" s="449"/>
      <c r="S355" s="448"/>
      <c r="T355" s="448"/>
      <c r="U355" s="448"/>
      <c r="V355" s="448"/>
      <c r="W355" s="448"/>
      <c r="X355" s="448"/>
      <c r="Y355" s="448"/>
      <c r="Z355" s="448"/>
      <c r="AA355" s="448"/>
      <c r="AB355" s="448"/>
      <c r="AC355" s="448"/>
      <c r="AD355" s="448"/>
      <c r="AE355" s="448"/>
    </row>
    <row r="356" spans="2:31" s="450" customFormat="1" x14ac:dyDescent="0.3">
      <c r="B356" s="448"/>
      <c r="C356" s="448"/>
      <c r="D356" s="448"/>
      <c r="E356" s="448"/>
      <c r="F356" s="448"/>
      <c r="G356" s="449"/>
      <c r="H356" s="449"/>
      <c r="I356" s="448"/>
      <c r="J356" s="448"/>
      <c r="K356" s="448"/>
      <c r="L356" s="448"/>
      <c r="M356" s="448"/>
      <c r="N356" s="448"/>
      <c r="O356" s="448"/>
      <c r="P356" s="448"/>
      <c r="Q356" s="449"/>
      <c r="R356" s="449"/>
      <c r="S356" s="448"/>
      <c r="T356" s="448"/>
      <c r="U356" s="448"/>
      <c r="V356" s="448"/>
      <c r="W356" s="448"/>
      <c r="X356" s="448"/>
      <c r="Y356" s="448"/>
      <c r="Z356" s="448"/>
      <c r="AA356" s="448"/>
      <c r="AB356" s="448"/>
      <c r="AC356" s="448"/>
      <c r="AD356" s="448"/>
      <c r="AE356" s="448"/>
    </row>
    <row r="357" spans="2:31" s="450" customFormat="1" x14ac:dyDescent="0.3">
      <c r="B357" s="448"/>
      <c r="C357" s="448"/>
      <c r="D357" s="448"/>
      <c r="E357" s="448"/>
      <c r="F357" s="448"/>
      <c r="G357" s="449"/>
      <c r="H357" s="449"/>
      <c r="I357" s="448"/>
      <c r="J357" s="448"/>
      <c r="K357" s="448"/>
      <c r="L357" s="448"/>
      <c r="M357" s="448"/>
      <c r="N357" s="448"/>
      <c r="O357" s="448"/>
      <c r="P357" s="448"/>
      <c r="Q357" s="449"/>
      <c r="R357" s="449"/>
      <c r="S357" s="448"/>
      <c r="T357" s="448"/>
      <c r="U357" s="448"/>
      <c r="V357" s="448"/>
      <c r="W357" s="448"/>
      <c r="X357" s="448"/>
      <c r="Y357" s="448"/>
      <c r="Z357" s="448"/>
      <c r="AA357" s="448"/>
      <c r="AB357" s="448"/>
      <c r="AC357" s="448"/>
      <c r="AD357" s="448"/>
      <c r="AE357" s="448"/>
    </row>
    <row r="358" spans="2:31" s="450" customFormat="1" x14ac:dyDescent="0.3">
      <c r="B358" s="448"/>
      <c r="C358" s="448"/>
      <c r="D358" s="448"/>
      <c r="E358" s="448"/>
      <c r="F358" s="448"/>
      <c r="G358" s="449"/>
      <c r="H358" s="449"/>
      <c r="I358" s="448"/>
      <c r="J358" s="448"/>
      <c r="K358" s="448"/>
      <c r="L358" s="448"/>
      <c r="M358" s="448"/>
      <c r="N358" s="448"/>
      <c r="O358" s="448"/>
      <c r="P358" s="448"/>
      <c r="Q358" s="449"/>
      <c r="R358" s="449"/>
      <c r="S358" s="448"/>
      <c r="T358" s="448"/>
      <c r="U358" s="448"/>
      <c r="V358" s="448"/>
      <c r="W358" s="448"/>
      <c r="X358" s="448"/>
      <c r="Y358" s="448"/>
      <c r="Z358" s="448"/>
      <c r="AA358" s="448"/>
      <c r="AB358" s="448"/>
      <c r="AC358" s="448"/>
      <c r="AD358" s="448"/>
      <c r="AE358" s="448"/>
    </row>
    <row r="359" spans="2:31" s="450" customFormat="1" x14ac:dyDescent="0.3">
      <c r="B359" s="448"/>
      <c r="C359" s="448"/>
      <c r="D359" s="448"/>
      <c r="E359" s="448"/>
      <c r="F359" s="448"/>
      <c r="G359" s="449"/>
      <c r="H359" s="449"/>
      <c r="I359" s="448"/>
      <c r="J359" s="448"/>
      <c r="K359" s="448"/>
      <c r="L359" s="448"/>
      <c r="M359" s="448"/>
      <c r="N359" s="448"/>
      <c r="O359" s="448"/>
      <c r="P359" s="448"/>
      <c r="Q359" s="449"/>
      <c r="R359" s="449"/>
      <c r="S359" s="448"/>
      <c r="T359" s="448"/>
      <c r="U359" s="448"/>
      <c r="V359" s="448"/>
      <c r="W359" s="448"/>
      <c r="X359" s="448"/>
      <c r="Y359" s="448"/>
      <c r="Z359" s="448"/>
      <c r="AA359" s="448"/>
      <c r="AB359" s="448"/>
      <c r="AC359" s="448"/>
      <c r="AD359" s="448"/>
      <c r="AE359" s="448"/>
    </row>
    <row r="360" spans="2:31" s="450" customFormat="1" x14ac:dyDescent="0.3">
      <c r="B360" s="448"/>
      <c r="C360" s="448"/>
      <c r="D360" s="448"/>
      <c r="E360" s="448"/>
      <c r="F360" s="448"/>
      <c r="G360" s="449"/>
      <c r="H360" s="449"/>
      <c r="I360" s="448"/>
      <c r="J360" s="448"/>
      <c r="K360" s="448"/>
      <c r="L360" s="448"/>
      <c r="M360" s="448"/>
      <c r="N360" s="448"/>
      <c r="O360" s="448"/>
      <c r="P360" s="448"/>
      <c r="Q360" s="449"/>
      <c r="R360" s="449"/>
      <c r="S360" s="448"/>
      <c r="T360" s="448"/>
      <c r="U360" s="448"/>
      <c r="V360" s="448"/>
      <c r="W360" s="448"/>
      <c r="X360" s="448"/>
      <c r="Y360" s="448"/>
      <c r="Z360" s="448"/>
      <c r="AA360" s="448"/>
      <c r="AB360" s="448"/>
      <c r="AC360" s="448"/>
      <c r="AD360" s="448"/>
      <c r="AE360" s="448"/>
    </row>
    <row r="361" spans="2:31" s="450" customFormat="1" x14ac:dyDescent="0.3">
      <c r="B361" s="448"/>
      <c r="C361" s="448"/>
      <c r="D361" s="448"/>
      <c r="E361" s="448"/>
      <c r="F361" s="448"/>
      <c r="G361" s="449"/>
      <c r="H361" s="449"/>
      <c r="I361" s="448"/>
      <c r="J361" s="448"/>
      <c r="K361" s="448"/>
      <c r="L361" s="448"/>
      <c r="M361" s="448"/>
      <c r="N361" s="448"/>
      <c r="O361" s="448"/>
      <c r="P361" s="448"/>
      <c r="Q361" s="449"/>
      <c r="R361" s="449"/>
      <c r="S361" s="448"/>
      <c r="T361" s="448"/>
      <c r="U361" s="448"/>
      <c r="V361" s="448"/>
      <c r="W361" s="448"/>
      <c r="X361" s="448"/>
      <c r="Y361" s="448"/>
      <c r="Z361" s="448"/>
      <c r="AA361" s="448"/>
      <c r="AB361" s="448"/>
      <c r="AC361" s="448"/>
      <c r="AD361" s="448"/>
      <c r="AE361" s="448"/>
    </row>
    <row r="362" spans="2:31" s="450" customFormat="1" x14ac:dyDescent="0.3">
      <c r="B362" s="448"/>
      <c r="C362" s="448"/>
      <c r="D362" s="448"/>
      <c r="E362" s="448"/>
      <c r="F362" s="448"/>
      <c r="G362" s="449"/>
      <c r="H362" s="449"/>
      <c r="I362" s="448"/>
      <c r="J362" s="448"/>
      <c r="K362" s="448"/>
      <c r="L362" s="448"/>
      <c r="M362" s="448"/>
      <c r="N362" s="448"/>
      <c r="O362" s="448"/>
      <c r="P362" s="448"/>
      <c r="Q362" s="449"/>
      <c r="R362" s="449"/>
      <c r="S362" s="448"/>
      <c r="T362" s="448"/>
      <c r="U362" s="448"/>
      <c r="V362" s="448"/>
      <c r="W362" s="448"/>
      <c r="X362" s="448"/>
      <c r="Y362" s="448"/>
      <c r="Z362" s="448"/>
      <c r="AA362" s="448"/>
      <c r="AB362" s="448"/>
      <c r="AC362" s="448"/>
      <c r="AD362" s="448"/>
      <c r="AE362" s="448"/>
    </row>
    <row r="363" spans="2:31" s="450" customFormat="1" x14ac:dyDescent="0.3">
      <c r="B363" s="448"/>
      <c r="C363" s="448"/>
      <c r="D363" s="448"/>
      <c r="E363" s="448"/>
      <c r="F363" s="448"/>
      <c r="G363" s="449"/>
      <c r="H363" s="449"/>
      <c r="I363" s="448"/>
      <c r="J363" s="448"/>
      <c r="K363" s="448"/>
      <c r="L363" s="448"/>
      <c r="M363" s="448"/>
      <c r="N363" s="448"/>
      <c r="O363" s="448"/>
      <c r="P363" s="448"/>
      <c r="Q363" s="449"/>
      <c r="R363" s="449"/>
      <c r="S363" s="448"/>
      <c r="T363" s="448"/>
      <c r="U363" s="448"/>
      <c r="V363" s="448"/>
      <c r="W363" s="448"/>
      <c r="X363" s="448"/>
      <c r="Y363" s="448"/>
      <c r="Z363" s="448"/>
      <c r="AA363" s="448"/>
      <c r="AB363" s="448"/>
      <c r="AC363" s="448"/>
      <c r="AD363" s="448"/>
      <c r="AE363" s="448"/>
    </row>
    <row r="364" spans="2:31" s="450" customFormat="1" x14ac:dyDescent="0.3">
      <c r="B364" s="448"/>
      <c r="C364" s="448"/>
      <c r="D364" s="448"/>
      <c r="E364" s="448"/>
      <c r="F364" s="448"/>
      <c r="G364" s="449"/>
      <c r="H364" s="449"/>
      <c r="I364" s="448"/>
      <c r="J364" s="448"/>
      <c r="K364" s="448"/>
      <c r="L364" s="448"/>
      <c r="M364" s="448"/>
      <c r="N364" s="448"/>
      <c r="O364" s="448"/>
      <c r="P364" s="448"/>
      <c r="Q364" s="449"/>
      <c r="R364" s="449"/>
      <c r="S364" s="448"/>
      <c r="T364" s="448"/>
      <c r="U364" s="448"/>
      <c r="V364" s="448"/>
      <c r="W364" s="448"/>
      <c r="X364" s="448"/>
      <c r="Y364" s="448"/>
      <c r="Z364" s="448"/>
      <c r="AA364" s="448"/>
      <c r="AB364" s="448"/>
      <c r="AC364" s="448"/>
      <c r="AD364" s="448"/>
      <c r="AE364" s="448"/>
    </row>
    <row r="365" spans="2:31" s="450" customFormat="1" x14ac:dyDescent="0.3">
      <c r="B365" s="448"/>
      <c r="C365" s="448"/>
      <c r="D365" s="448"/>
      <c r="E365" s="448"/>
      <c r="F365" s="448"/>
      <c r="G365" s="449"/>
      <c r="H365" s="449"/>
      <c r="I365" s="448"/>
      <c r="J365" s="448"/>
      <c r="K365" s="448"/>
      <c r="L365" s="448"/>
      <c r="M365" s="448"/>
      <c r="N365" s="448"/>
      <c r="O365" s="448"/>
      <c r="P365" s="448"/>
      <c r="Q365" s="449"/>
      <c r="R365" s="449"/>
      <c r="S365" s="448"/>
      <c r="T365" s="448"/>
      <c r="U365" s="448"/>
      <c r="V365" s="448"/>
      <c r="W365" s="448"/>
      <c r="X365" s="448"/>
      <c r="Y365" s="448"/>
      <c r="Z365" s="448"/>
      <c r="AA365" s="448"/>
      <c r="AB365" s="448"/>
      <c r="AC365" s="448"/>
      <c r="AD365" s="448"/>
      <c r="AE365" s="448"/>
    </row>
    <row r="366" spans="2:31" s="450" customFormat="1" x14ac:dyDescent="0.3">
      <c r="B366" s="448"/>
      <c r="C366" s="448"/>
      <c r="D366" s="448"/>
      <c r="E366" s="448"/>
      <c r="F366" s="448"/>
      <c r="G366" s="449"/>
      <c r="H366" s="449"/>
      <c r="I366" s="448"/>
      <c r="J366" s="448"/>
      <c r="K366" s="448"/>
      <c r="L366" s="448"/>
      <c r="M366" s="448"/>
      <c r="N366" s="448"/>
      <c r="O366" s="448"/>
      <c r="P366" s="448"/>
      <c r="Q366" s="449"/>
      <c r="R366" s="449"/>
      <c r="S366" s="448"/>
      <c r="T366" s="448"/>
      <c r="U366" s="448"/>
      <c r="V366" s="448"/>
      <c r="W366" s="448"/>
      <c r="X366" s="448"/>
      <c r="Y366" s="448"/>
      <c r="Z366" s="448"/>
      <c r="AA366" s="448"/>
      <c r="AB366" s="448"/>
      <c r="AC366" s="448"/>
      <c r="AD366" s="448"/>
      <c r="AE366" s="448"/>
    </row>
    <row r="367" spans="2:31" s="450" customFormat="1" x14ac:dyDescent="0.3">
      <c r="B367" s="448"/>
      <c r="C367" s="448"/>
      <c r="D367" s="448"/>
      <c r="E367" s="448"/>
      <c r="F367" s="448"/>
      <c r="G367" s="449"/>
      <c r="H367" s="449"/>
      <c r="I367" s="448"/>
      <c r="J367" s="448"/>
      <c r="K367" s="448"/>
      <c r="L367" s="448"/>
      <c r="M367" s="448"/>
      <c r="N367" s="448"/>
      <c r="O367" s="448"/>
      <c r="P367" s="448"/>
      <c r="Q367" s="449"/>
      <c r="R367" s="449"/>
      <c r="S367" s="448"/>
      <c r="T367" s="448"/>
      <c r="U367" s="448"/>
      <c r="V367" s="448"/>
      <c r="W367" s="448"/>
      <c r="X367" s="448"/>
      <c r="Y367" s="448"/>
      <c r="Z367" s="448"/>
      <c r="AA367" s="448"/>
      <c r="AB367" s="448"/>
      <c r="AC367" s="448"/>
      <c r="AD367" s="448"/>
      <c r="AE367" s="448"/>
    </row>
    <row r="368" spans="2:31" s="450" customFormat="1" x14ac:dyDescent="0.3">
      <c r="B368" s="448"/>
      <c r="C368" s="448"/>
      <c r="D368" s="448"/>
      <c r="E368" s="448"/>
      <c r="F368" s="448"/>
      <c r="G368" s="449"/>
      <c r="H368" s="449"/>
      <c r="I368" s="448"/>
      <c r="J368" s="448"/>
      <c r="K368" s="448"/>
      <c r="L368" s="448"/>
      <c r="M368" s="448"/>
      <c r="N368" s="448"/>
      <c r="O368" s="448"/>
      <c r="P368" s="448"/>
      <c r="Q368" s="449"/>
      <c r="R368" s="449"/>
      <c r="S368" s="448"/>
      <c r="T368" s="448"/>
      <c r="U368" s="448"/>
      <c r="V368" s="448"/>
      <c r="W368" s="448"/>
      <c r="X368" s="448"/>
      <c r="Y368" s="448"/>
      <c r="Z368" s="448"/>
      <c r="AA368" s="448"/>
      <c r="AB368" s="448"/>
      <c r="AC368" s="448"/>
      <c r="AD368" s="448"/>
      <c r="AE368" s="448"/>
    </row>
    <row r="369" spans="2:31" s="450" customFormat="1" x14ac:dyDescent="0.3">
      <c r="B369" s="448"/>
      <c r="C369" s="448"/>
      <c r="D369" s="448"/>
      <c r="E369" s="448"/>
      <c r="F369" s="448"/>
      <c r="G369" s="449"/>
      <c r="H369" s="449"/>
      <c r="I369" s="448"/>
      <c r="J369" s="448"/>
      <c r="K369" s="448"/>
      <c r="L369" s="448"/>
      <c r="M369" s="448"/>
      <c r="N369" s="448"/>
      <c r="O369" s="448"/>
      <c r="P369" s="448"/>
      <c r="Q369" s="449"/>
      <c r="R369" s="449"/>
      <c r="S369" s="448"/>
      <c r="T369" s="448"/>
      <c r="U369" s="448"/>
      <c r="V369" s="448"/>
      <c r="W369" s="448"/>
      <c r="X369" s="448"/>
      <c r="Y369" s="448"/>
      <c r="Z369" s="448"/>
      <c r="AA369" s="448"/>
      <c r="AB369" s="448"/>
      <c r="AC369" s="448"/>
      <c r="AD369" s="448"/>
      <c r="AE369" s="448"/>
    </row>
    <row r="370" spans="2:31" s="450" customFormat="1" x14ac:dyDescent="0.3">
      <c r="B370" s="448"/>
      <c r="C370" s="448"/>
      <c r="D370" s="448"/>
      <c r="E370" s="448"/>
      <c r="F370" s="448"/>
      <c r="G370" s="449"/>
      <c r="H370" s="449"/>
      <c r="I370" s="448"/>
      <c r="J370" s="448"/>
      <c r="K370" s="448"/>
      <c r="L370" s="448"/>
      <c r="M370" s="448"/>
      <c r="N370" s="448"/>
      <c r="O370" s="448"/>
      <c r="P370" s="448"/>
      <c r="Q370" s="449"/>
      <c r="R370" s="449"/>
      <c r="S370" s="448"/>
      <c r="T370" s="448"/>
      <c r="U370" s="448"/>
      <c r="V370" s="448"/>
      <c r="W370" s="448"/>
      <c r="X370" s="448"/>
      <c r="Y370" s="448"/>
      <c r="Z370" s="448"/>
      <c r="AA370" s="448"/>
      <c r="AB370" s="448"/>
      <c r="AC370" s="448"/>
      <c r="AD370" s="448"/>
      <c r="AE370" s="448"/>
    </row>
    <row r="371" spans="2:31" s="450" customFormat="1" x14ac:dyDescent="0.3">
      <c r="B371" s="448"/>
      <c r="C371" s="448"/>
      <c r="D371" s="448"/>
      <c r="E371" s="448"/>
      <c r="F371" s="448"/>
      <c r="G371" s="449"/>
      <c r="H371" s="449"/>
      <c r="I371" s="448"/>
      <c r="J371" s="448"/>
      <c r="K371" s="448"/>
      <c r="L371" s="448"/>
      <c r="M371" s="448"/>
      <c r="N371" s="448"/>
      <c r="O371" s="448"/>
      <c r="P371" s="448"/>
      <c r="Q371" s="449"/>
      <c r="R371" s="449"/>
      <c r="S371" s="448"/>
      <c r="T371" s="448"/>
      <c r="U371" s="448"/>
      <c r="V371" s="448"/>
      <c r="W371" s="448"/>
      <c r="X371" s="448"/>
      <c r="Y371" s="448"/>
      <c r="Z371" s="448"/>
      <c r="AA371" s="448"/>
      <c r="AB371" s="448"/>
      <c r="AC371" s="448"/>
      <c r="AD371" s="448"/>
      <c r="AE371" s="448"/>
    </row>
    <row r="372" spans="2:31" s="450" customFormat="1" x14ac:dyDescent="0.3">
      <c r="B372" s="448"/>
      <c r="C372" s="448"/>
      <c r="D372" s="448"/>
      <c r="E372" s="448"/>
      <c r="F372" s="448"/>
      <c r="G372" s="449"/>
      <c r="H372" s="449"/>
      <c r="I372" s="448"/>
      <c r="J372" s="448"/>
      <c r="K372" s="448"/>
      <c r="L372" s="448"/>
      <c r="M372" s="448"/>
      <c r="N372" s="448"/>
      <c r="O372" s="448"/>
      <c r="P372" s="448"/>
      <c r="Q372" s="449"/>
      <c r="R372" s="449"/>
      <c r="S372" s="448"/>
      <c r="T372" s="448"/>
      <c r="U372" s="448"/>
      <c r="V372" s="448"/>
      <c r="W372" s="448"/>
      <c r="X372" s="448"/>
      <c r="Y372" s="448"/>
      <c r="Z372" s="448"/>
      <c r="AA372" s="448"/>
      <c r="AB372" s="448"/>
      <c r="AC372" s="448"/>
      <c r="AD372" s="448"/>
      <c r="AE372" s="448"/>
    </row>
    <row r="373" spans="2:31" s="450" customFormat="1" x14ac:dyDescent="0.3">
      <c r="B373" s="448"/>
      <c r="C373" s="448"/>
      <c r="D373" s="448"/>
      <c r="E373" s="448"/>
      <c r="F373" s="448"/>
      <c r="G373" s="449"/>
      <c r="H373" s="449"/>
      <c r="I373" s="448"/>
      <c r="J373" s="448"/>
      <c r="K373" s="448"/>
      <c r="L373" s="448"/>
      <c r="M373" s="448"/>
      <c r="N373" s="448"/>
      <c r="O373" s="448"/>
      <c r="P373" s="448"/>
      <c r="Q373" s="449"/>
      <c r="R373" s="449"/>
      <c r="S373" s="448"/>
      <c r="T373" s="448"/>
      <c r="U373" s="448"/>
      <c r="V373" s="448"/>
      <c r="W373" s="448"/>
      <c r="X373" s="448"/>
      <c r="Y373" s="448"/>
      <c r="Z373" s="448"/>
      <c r="AA373" s="448"/>
      <c r="AB373" s="448"/>
      <c r="AC373" s="448"/>
      <c r="AD373" s="448"/>
      <c r="AE373" s="448"/>
    </row>
    <row r="374" spans="2:31" s="450" customFormat="1" x14ac:dyDescent="0.3">
      <c r="B374" s="448"/>
      <c r="C374" s="448"/>
      <c r="D374" s="448"/>
      <c r="E374" s="448"/>
      <c r="F374" s="448"/>
      <c r="G374" s="449"/>
      <c r="H374" s="449"/>
      <c r="I374" s="448"/>
      <c r="J374" s="448"/>
      <c r="K374" s="448"/>
      <c r="L374" s="448"/>
      <c r="M374" s="448"/>
      <c r="N374" s="448"/>
      <c r="O374" s="448"/>
      <c r="P374" s="448"/>
      <c r="Q374" s="449"/>
      <c r="R374" s="449"/>
      <c r="S374" s="448"/>
      <c r="T374" s="448"/>
      <c r="U374" s="448"/>
      <c r="V374" s="448"/>
      <c r="W374" s="448"/>
      <c r="X374" s="448"/>
      <c r="Y374" s="448"/>
      <c r="Z374" s="448"/>
      <c r="AA374" s="448"/>
      <c r="AB374" s="448"/>
      <c r="AC374" s="448"/>
      <c r="AD374" s="448"/>
      <c r="AE374" s="448"/>
    </row>
    <row r="375" spans="2:31" s="450" customFormat="1" x14ac:dyDescent="0.3">
      <c r="B375" s="448"/>
      <c r="C375" s="448"/>
      <c r="D375" s="448"/>
      <c r="E375" s="448"/>
      <c r="F375" s="448"/>
      <c r="G375" s="449"/>
      <c r="H375" s="449"/>
      <c r="I375" s="448"/>
      <c r="J375" s="448"/>
      <c r="K375" s="448"/>
      <c r="L375" s="448"/>
      <c r="M375" s="448"/>
      <c r="N375" s="448"/>
      <c r="O375" s="448"/>
      <c r="P375" s="448"/>
      <c r="Q375" s="449"/>
      <c r="R375" s="449"/>
      <c r="S375" s="448"/>
      <c r="T375" s="448"/>
      <c r="U375" s="448"/>
      <c r="V375" s="448"/>
      <c r="W375" s="448"/>
      <c r="X375" s="448"/>
      <c r="Y375" s="448"/>
      <c r="Z375" s="448"/>
      <c r="AA375" s="448"/>
      <c r="AB375" s="448"/>
      <c r="AC375" s="448"/>
      <c r="AD375" s="448"/>
      <c r="AE375" s="448"/>
    </row>
    <row r="376" spans="2:31" s="450" customFormat="1" x14ac:dyDescent="0.3">
      <c r="B376" s="448"/>
      <c r="C376" s="448"/>
      <c r="D376" s="448"/>
      <c r="E376" s="448"/>
      <c r="F376" s="448"/>
      <c r="G376" s="449"/>
      <c r="H376" s="449"/>
      <c r="I376" s="448"/>
      <c r="J376" s="448"/>
      <c r="K376" s="448"/>
      <c r="L376" s="448"/>
      <c r="M376" s="448"/>
      <c r="N376" s="448"/>
      <c r="O376" s="448"/>
      <c r="P376" s="448"/>
      <c r="Q376" s="449"/>
      <c r="R376" s="449"/>
      <c r="S376" s="448"/>
      <c r="T376" s="448"/>
      <c r="U376" s="448"/>
      <c r="V376" s="448"/>
      <c r="W376" s="448"/>
      <c r="X376" s="448"/>
      <c r="Y376" s="448"/>
      <c r="Z376" s="448"/>
      <c r="AA376" s="448"/>
      <c r="AB376" s="448"/>
      <c r="AC376" s="448"/>
      <c r="AD376" s="448"/>
      <c r="AE376" s="448"/>
    </row>
    <row r="377" spans="2:31" s="450" customFormat="1" x14ac:dyDescent="0.3">
      <c r="B377" s="448"/>
      <c r="C377" s="448"/>
      <c r="D377" s="448"/>
      <c r="E377" s="448"/>
      <c r="F377" s="448"/>
      <c r="G377" s="449"/>
      <c r="H377" s="449"/>
      <c r="I377" s="448"/>
      <c r="J377" s="448"/>
      <c r="K377" s="448"/>
      <c r="L377" s="448"/>
      <c r="M377" s="448"/>
      <c r="N377" s="448"/>
      <c r="O377" s="448"/>
      <c r="P377" s="448"/>
      <c r="Q377" s="449"/>
      <c r="R377" s="449"/>
      <c r="S377" s="448"/>
      <c r="T377" s="448"/>
      <c r="U377" s="448"/>
      <c r="V377" s="448"/>
      <c r="W377" s="448"/>
      <c r="X377" s="448"/>
      <c r="Y377" s="448"/>
      <c r="Z377" s="448"/>
      <c r="AA377" s="448"/>
      <c r="AB377" s="448"/>
      <c r="AC377" s="448"/>
      <c r="AD377" s="448"/>
      <c r="AE377" s="448"/>
    </row>
    <row r="378" spans="2:31" s="450" customFormat="1" x14ac:dyDescent="0.3">
      <c r="B378" s="448"/>
      <c r="C378" s="448"/>
      <c r="D378" s="448"/>
      <c r="E378" s="448"/>
      <c r="F378" s="448"/>
      <c r="G378" s="449"/>
      <c r="H378" s="449"/>
      <c r="I378" s="448"/>
      <c r="J378" s="448"/>
      <c r="K378" s="448"/>
      <c r="L378" s="448"/>
      <c r="M378" s="448"/>
      <c r="N378" s="448"/>
      <c r="O378" s="448"/>
      <c r="P378" s="448"/>
      <c r="Q378" s="449"/>
      <c r="R378" s="449"/>
      <c r="S378" s="448"/>
      <c r="T378" s="448"/>
      <c r="U378" s="448"/>
      <c r="V378" s="448"/>
      <c r="W378" s="448"/>
      <c r="X378" s="448"/>
      <c r="Y378" s="448"/>
      <c r="Z378" s="448"/>
      <c r="AA378" s="448"/>
      <c r="AB378" s="448"/>
      <c r="AC378" s="448"/>
      <c r="AD378" s="448"/>
      <c r="AE378" s="448"/>
    </row>
    <row r="379" spans="2:31" s="450" customFormat="1" x14ac:dyDescent="0.3">
      <c r="B379" s="448"/>
      <c r="C379" s="448"/>
      <c r="D379" s="448"/>
      <c r="E379" s="448"/>
      <c r="F379" s="448"/>
      <c r="G379" s="449"/>
      <c r="H379" s="449"/>
      <c r="I379" s="448"/>
      <c r="J379" s="448"/>
      <c r="K379" s="448"/>
      <c r="L379" s="448"/>
      <c r="M379" s="448"/>
      <c r="N379" s="448"/>
      <c r="O379" s="448"/>
      <c r="P379" s="448"/>
      <c r="Q379" s="449"/>
      <c r="R379" s="449"/>
      <c r="S379" s="448"/>
      <c r="T379" s="448"/>
      <c r="U379" s="448"/>
      <c r="V379" s="448"/>
      <c r="W379" s="448"/>
      <c r="X379" s="448"/>
      <c r="Y379" s="448"/>
      <c r="Z379" s="448"/>
      <c r="AA379" s="448"/>
      <c r="AB379" s="448"/>
      <c r="AC379" s="448"/>
      <c r="AD379" s="448"/>
      <c r="AE379" s="448"/>
    </row>
    <row r="380" spans="2:31" s="450" customFormat="1" x14ac:dyDescent="0.3">
      <c r="B380" s="448"/>
      <c r="C380" s="448"/>
      <c r="D380" s="448"/>
      <c r="E380" s="448"/>
      <c r="F380" s="448"/>
      <c r="G380" s="449"/>
      <c r="H380" s="449"/>
      <c r="I380" s="448"/>
      <c r="J380" s="448"/>
      <c r="K380" s="448"/>
      <c r="L380" s="448"/>
      <c r="M380" s="448"/>
      <c r="N380" s="448"/>
      <c r="O380" s="448"/>
      <c r="P380" s="448"/>
      <c r="Q380" s="449"/>
      <c r="R380" s="449"/>
      <c r="S380" s="448"/>
      <c r="T380" s="448"/>
      <c r="U380" s="448"/>
      <c r="V380" s="448"/>
      <c r="W380" s="448"/>
      <c r="X380" s="448"/>
      <c r="Y380" s="448"/>
      <c r="Z380" s="448"/>
      <c r="AA380" s="448"/>
      <c r="AB380" s="448"/>
      <c r="AC380" s="448"/>
      <c r="AD380" s="448"/>
      <c r="AE380" s="448"/>
    </row>
    <row r="381" spans="2:31" s="450" customFormat="1" x14ac:dyDescent="0.3">
      <c r="B381" s="448"/>
      <c r="C381" s="448"/>
      <c r="D381" s="448"/>
      <c r="E381" s="448"/>
      <c r="F381" s="448"/>
      <c r="G381" s="449"/>
      <c r="H381" s="449"/>
      <c r="I381" s="448"/>
      <c r="J381" s="448"/>
      <c r="K381" s="448"/>
      <c r="L381" s="448"/>
      <c r="M381" s="448"/>
      <c r="N381" s="448"/>
      <c r="O381" s="448"/>
      <c r="P381" s="448"/>
      <c r="Q381" s="449"/>
      <c r="R381" s="449"/>
      <c r="S381" s="448"/>
      <c r="T381" s="448"/>
      <c r="U381" s="448"/>
      <c r="V381" s="448"/>
      <c r="W381" s="448"/>
      <c r="X381" s="448"/>
      <c r="Y381" s="448"/>
      <c r="Z381" s="448"/>
      <c r="AA381" s="448"/>
      <c r="AB381" s="448"/>
      <c r="AC381" s="448"/>
      <c r="AD381" s="448"/>
      <c r="AE381" s="448"/>
    </row>
    <row r="382" spans="2:31" s="450" customFormat="1" x14ac:dyDescent="0.3">
      <c r="B382" s="448"/>
      <c r="C382" s="448"/>
      <c r="D382" s="448"/>
      <c r="E382" s="448"/>
      <c r="F382" s="448"/>
      <c r="G382" s="449"/>
      <c r="H382" s="449"/>
      <c r="I382" s="448"/>
      <c r="J382" s="448"/>
      <c r="K382" s="448"/>
      <c r="L382" s="448"/>
      <c r="M382" s="448"/>
      <c r="N382" s="448"/>
      <c r="O382" s="448"/>
      <c r="P382" s="448"/>
      <c r="Q382" s="449"/>
      <c r="R382" s="449"/>
      <c r="S382" s="448"/>
      <c r="T382" s="448"/>
      <c r="U382" s="448"/>
      <c r="V382" s="448"/>
      <c r="W382" s="448"/>
      <c r="X382" s="448"/>
      <c r="Y382" s="448"/>
      <c r="Z382" s="448"/>
      <c r="AA382" s="448"/>
      <c r="AB382" s="448"/>
      <c r="AC382" s="448"/>
      <c r="AD382" s="448"/>
      <c r="AE382" s="448"/>
    </row>
    <row r="383" spans="2:31" s="450" customFormat="1" x14ac:dyDescent="0.3">
      <c r="B383" s="448"/>
      <c r="C383" s="448"/>
      <c r="D383" s="448"/>
      <c r="E383" s="448"/>
      <c r="F383" s="448"/>
      <c r="G383" s="449"/>
      <c r="H383" s="449"/>
      <c r="I383" s="448"/>
      <c r="J383" s="448"/>
      <c r="K383" s="448"/>
      <c r="L383" s="448"/>
      <c r="M383" s="448"/>
      <c r="N383" s="448"/>
      <c r="O383" s="448"/>
      <c r="P383" s="448"/>
      <c r="Q383" s="449"/>
      <c r="R383" s="449"/>
      <c r="S383" s="448"/>
      <c r="T383" s="448"/>
      <c r="U383" s="448"/>
      <c r="V383" s="448"/>
      <c r="W383" s="448"/>
      <c r="X383" s="448"/>
      <c r="Y383" s="448"/>
      <c r="Z383" s="448"/>
      <c r="AA383" s="448"/>
      <c r="AB383" s="448"/>
      <c r="AC383" s="448"/>
      <c r="AD383" s="448"/>
      <c r="AE383" s="448"/>
    </row>
    <row r="384" spans="2:31" s="450" customFormat="1" x14ac:dyDescent="0.3">
      <c r="B384" s="448"/>
      <c r="C384" s="448"/>
      <c r="D384" s="448"/>
      <c r="E384" s="448"/>
      <c r="F384" s="448"/>
      <c r="G384" s="449"/>
      <c r="H384" s="449"/>
      <c r="I384" s="448"/>
      <c r="J384" s="448"/>
      <c r="K384" s="448"/>
      <c r="L384" s="448"/>
      <c r="M384" s="448"/>
      <c r="N384" s="448"/>
      <c r="O384" s="448"/>
      <c r="P384" s="448"/>
      <c r="Q384" s="449"/>
      <c r="R384" s="449"/>
      <c r="S384" s="448"/>
      <c r="T384" s="448"/>
      <c r="U384" s="448"/>
      <c r="V384" s="448"/>
      <c r="W384" s="448"/>
      <c r="X384" s="448"/>
      <c r="Y384" s="448"/>
      <c r="Z384" s="448"/>
      <c r="AA384" s="448"/>
      <c r="AB384" s="448"/>
      <c r="AC384" s="448"/>
      <c r="AD384" s="448"/>
      <c r="AE384" s="448"/>
    </row>
    <row r="385" spans="2:31" s="450" customFormat="1" x14ac:dyDescent="0.3">
      <c r="B385" s="448"/>
      <c r="C385" s="448"/>
      <c r="D385" s="448"/>
      <c r="E385" s="448"/>
      <c r="F385" s="448"/>
      <c r="G385" s="449"/>
      <c r="H385" s="449"/>
      <c r="I385" s="448"/>
      <c r="J385" s="448"/>
      <c r="K385" s="448"/>
      <c r="L385" s="448"/>
      <c r="M385" s="448"/>
      <c r="N385" s="448"/>
      <c r="O385" s="448"/>
      <c r="P385" s="448"/>
      <c r="Q385" s="449"/>
      <c r="R385" s="449"/>
      <c r="S385" s="448"/>
      <c r="T385" s="448"/>
      <c r="U385" s="448"/>
      <c r="V385" s="448"/>
      <c r="W385" s="448"/>
      <c r="X385" s="448"/>
      <c r="Y385" s="448"/>
      <c r="Z385" s="448"/>
      <c r="AA385" s="448"/>
      <c r="AB385" s="448"/>
      <c r="AC385" s="448"/>
      <c r="AD385" s="448"/>
      <c r="AE385" s="448"/>
    </row>
    <row r="386" spans="2:31" s="450" customFormat="1" x14ac:dyDescent="0.3">
      <c r="B386" s="448"/>
      <c r="C386" s="448"/>
      <c r="D386" s="448"/>
      <c r="E386" s="448"/>
      <c r="F386" s="448"/>
      <c r="G386" s="449"/>
      <c r="H386" s="449"/>
      <c r="I386" s="448"/>
      <c r="J386" s="448"/>
      <c r="K386" s="448"/>
      <c r="L386" s="448"/>
      <c r="M386" s="448"/>
      <c r="N386" s="448"/>
      <c r="O386" s="448"/>
      <c r="P386" s="448"/>
      <c r="Q386" s="449"/>
      <c r="R386" s="449"/>
      <c r="S386" s="448"/>
      <c r="T386" s="448"/>
      <c r="U386" s="448"/>
      <c r="V386" s="448"/>
      <c r="W386" s="448"/>
      <c r="X386" s="448"/>
      <c r="Y386" s="448"/>
      <c r="Z386" s="448"/>
      <c r="AA386" s="448"/>
      <c r="AB386" s="448"/>
      <c r="AC386" s="448"/>
      <c r="AD386" s="448"/>
      <c r="AE386" s="448"/>
    </row>
    <row r="387" spans="2:31" s="450" customFormat="1" x14ac:dyDescent="0.3">
      <c r="B387" s="448"/>
      <c r="C387" s="448"/>
      <c r="D387" s="448"/>
      <c r="E387" s="448"/>
      <c r="F387" s="448"/>
      <c r="G387" s="449"/>
      <c r="H387" s="449"/>
      <c r="I387" s="448"/>
      <c r="J387" s="448"/>
      <c r="K387" s="448"/>
      <c r="L387" s="448"/>
      <c r="M387" s="448"/>
      <c r="N387" s="448"/>
      <c r="O387" s="448"/>
      <c r="P387" s="448"/>
      <c r="Q387" s="449"/>
      <c r="R387" s="449"/>
      <c r="S387" s="448"/>
      <c r="T387" s="448"/>
      <c r="U387" s="448"/>
      <c r="V387" s="448"/>
      <c r="W387" s="448"/>
      <c r="X387" s="448"/>
      <c r="Y387" s="448"/>
      <c r="Z387" s="448"/>
      <c r="AA387" s="448"/>
      <c r="AB387" s="448"/>
      <c r="AC387" s="448"/>
      <c r="AD387" s="448"/>
      <c r="AE387" s="448"/>
    </row>
    <row r="388" spans="2:31" s="450" customFormat="1" x14ac:dyDescent="0.3">
      <c r="B388" s="448"/>
      <c r="C388" s="448"/>
      <c r="D388" s="448"/>
      <c r="E388" s="448"/>
      <c r="F388" s="448"/>
      <c r="G388" s="449"/>
      <c r="H388" s="449"/>
      <c r="I388" s="448"/>
      <c r="J388" s="448"/>
      <c r="K388" s="448"/>
      <c r="L388" s="448"/>
      <c r="M388" s="448"/>
      <c r="N388" s="448"/>
      <c r="O388" s="448"/>
      <c r="P388" s="448"/>
      <c r="Q388" s="449"/>
      <c r="R388" s="449"/>
      <c r="S388" s="448"/>
      <c r="T388" s="448"/>
      <c r="U388" s="448"/>
      <c r="V388" s="448"/>
      <c r="W388" s="448"/>
      <c r="X388" s="448"/>
      <c r="Y388" s="448"/>
      <c r="Z388" s="448"/>
      <c r="AA388" s="448"/>
      <c r="AB388" s="448"/>
      <c r="AC388" s="448"/>
      <c r="AD388" s="448"/>
      <c r="AE388" s="448"/>
    </row>
    <row r="389" spans="2:31" s="450" customFormat="1" x14ac:dyDescent="0.3">
      <c r="B389" s="448"/>
      <c r="C389" s="448"/>
      <c r="D389" s="448"/>
      <c r="E389" s="448"/>
      <c r="F389" s="448"/>
      <c r="G389" s="449"/>
      <c r="H389" s="449"/>
      <c r="I389" s="448"/>
      <c r="J389" s="448"/>
      <c r="K389" s="448"/>
      <c r="L389" s="448"/>
      <c r="M389" s="448"/>
      <c r="N389" s="448"/>
      <c r="O389" s="448"/>
      <c r="P389" s="448"/>
      <c r="Q389" s="449"/>
      <c r="R389" s="449"/>
      <c r="S389" s="448"/>
      <c r="T389" s="448"/>
      <c r="U389" s="448"/>
      <c r="V389" s="448"/>
      <c r="W389" s="448"/>
      <c r="X389" s="448"/>
      <c r="Y389" s="448"/>
      <c r="Z389" s="448"/>
      <c r="AA389" s="448"/>
      <c r="AB389" s="448"/>
      <c r="AC389" s="448"/>
      <c r="AD389" s="448"/>
      <c r="AE389" s="448"/>
    </row>
    <row r="390" spans="2:31" s="450" customFormat="1" x14ac:dyDescent="0.3">
      <c r="B390" s="448"/>
      <c r="C390" s="448"/>
      <c r="D390" s="448"/>
      <c r="E390" s="448"/>
      <c r="F390" s="448"/>
      <c r="G390" s="449"/>
      <c r="H390" s="449"/>
      <c r="I390" s="448"/>
      <c r="J390" s="448"/>
      <c r="K390" s="448"/>
      <c r="L390" s="448"/>
      <c r="M390" s="448"/>
      <c r="N390" s="448"/>
      <c r="O390" s="448"/>
      <c r="P390" s="448"/>
      <c r="Q390" s="449"/>
      <c r="R390" s="449"/>
      <c r="S390" s="448"/>
      <c r="T390" s="448"/>
      <c r="U390" s="448"/>
      <c r="V390" s="448"/>
      <c r="W390" s="448"/>
      <c r="X390" s="448"/>
      <c r="Y390" s="448"/>
      <c r="Z390" s="448"/>
      <c r="AA390" s="448"/>
      <c r="AB390" s="448"/>
      <c r="AC390" s="448"/>
      <c r="AD390" s="448"/>
      <c r="AE390" s="448"/>
    </row>
    <row r="391" spans="2:31" s="450" customFormat="1" x14ac:dyDescent="0.3">
      <c r="B391" s="448"/>
      <c r="C391" s="448"/>
      <c r="D391" s="448"/>
      <c r="E391" s="448"/>
      <c r="F391" s="448"/>
      <c r="G391" s="449"/>
      <c r="H391" s="449"/>
      <c r="I391" s="448"/>
      <c r="J391" s="448"/>
      <c r="K391" s="448"/>
      <c r="L391" s="448"/>
      <c r="M391" s="448"/>
      <c r="N391" s="448"/>
      <c r="O391" s="448"/>
      <c r="P391" s="448"/>
      <c r="Q391" s="449"/>
      <c r="R391" s="449"/>
      <c r="S391" s="448"/>
      <c r="T391" s="448"/>
      <c r="U391" s="448"/>
      <c r="V391" s="448"/>
      <c r="W391" s="448"/>
      <c r="X391" s="448"/>
      <c r="Y391" s="448"/>
      <c r="Z391" s="448"/>
      <c r="AA391" s="448"/>
      <c r="AB391" s="448"/>
      <c r="AC391" s="448"/>
      <c r="AD391" s="448"/>
      <c r="AE391" s="448"/>
    </row>
    <row r="392" spans="2:31" s="450" customFormat="1" x14ac:dyDescent="0.3">
      <c r="B392" s="448"/>
      <c r="C392" s="448"/>
      <c r="D392" s="448"/>
      <c r="E392" s="448"/>
      <c r="F392" s="448"/>
      <c r="G392" s="449"/>
      <c r="H392" s="449"/>
      <c r="I392" s="448"/>
      <c r="J392" s="448"/>
      <c r="K392" s="448"/>
      <c r="L392" s="448"/>
      <c r="M392" s="448"/>
      <c r="N392" s="448"/>
      <c r="O392" s="448"/>
      <c r="P392" s="448"/>
      <c r="Q392" s="449"/>
      <c r="R392" s="449"/>
      <c r="S392" s="448"/>
      <c r="T392" s="448"/>
      <c r="U392" s="448"/>
      <c r="V392" s="448"/>
      <c r="W392" s="448"/>
      <c r="X392" s="448"/>
      <c r="Y392" s="448"/>
      <c r="Z392" s="448"/>
      <c r="AA392" s="448"/>
      <c r="AB392" s="448"/>
      <c r="AC392" s="448"/>
      <c r="AD392" s="448"/>
      <c r="AE392" s="448"/>
    </row>
    <row r="393" spans="2:31" s="450" customFormat="1" x14ac:dyDescent="0.3">
      <c r="B393" s="448"/>
      <c r="C393" s="448"/>
      <c r="D393" s="448"/>
      <c r="E393" s="448"/>
      <c r="F393" s="448"/>
      <c r="G393" s="449"/>
      <c r="H393" s="449"/>
      <c r="I393" s="448"/>
      <c r="J393" s="448"/>
      <c r="K393" s="448"/>
      <c r="L393" s="448"/>
      <c r="M393" s="448"/>
      <c r="N393" s="448"/>
      <c r="O393" s="448"/>
      <c r="P393" s="448"/>
      <c r="Q393" s="449"/>
      <c r="R393" s="449"/>
      <c r="S393" s="448"/>
      <c r="T393" s="448"/>
      <c r="U393" s="448"/>
      <c r="V393" s="448"/>
      <c r="W393" s="448"/>
      <c r="X393" s="448"/>
      <c r="Y393" s="448"/>
      <c r="Z393" s="448"/>
      <c r="AA393" s="448"/>
      <c r="AB393" s="448"/>
      <c r="AC393" s="448"/>
      <c r="AD393" s="448"/>
      <c r="AE393" s="448"/>
    </row>
    <row r="394" spans="2:31" s="450" customFormat="1" x14ac:dyDescent="0.3">
      <c r="B394" s="448"/>
      <c r="C394" s="448"/>
      <c r="D394" s="448"/>
      <c r="E394" s="448"/>
      <c r="F394" s="448"/>
      <c r="G394" s="449"/>
      <c r="H394" s="449"/>
      <c r="I394" s="448"/>
      <c r="J394" s="448"/>
      <c r="K394" s="448"/>
      <c r="L394" s="448"/>
      <c r="M394" s="448"/>
      <c r="N394" s="448"/>
      <c r="O394" s="448"/>
      <c r="P394" s="448"/>
      <c r="Q394" s="449"/>
      <c r="R394" s="449"/>
      <c r="S394" s="448"/>
      <c r="T394" s="448"/>
      <c r="U394" s="448"/>
      <c r="V394" s="448"/>
      <c r="W394" s="448"/>
      <c r="X394" s="448"/>
      <c r="Y394" s="448"/>
      <c r="Z394" s="448"/>
      <c r="AA394" s="448"/>
      <c r="AB394" s="448"/>
      <c r="AC394" s="448"/>
      <c r="AD394" s="448"/>
      <c r="AE394" s="448"/>
    </row>
    <row r="395" spans="2:31" s="450" customFormat="1" x14ac:dyDescent="0.3">
      <c r="B395" s="448"/>
      <c r="C395" s="448"/>
      <c r="D395" s="448"/>
      <c r="E395" s="448"/>
      <c r="F395" s="448"/>
      <c r="G395" s="449"/>
      <c r="H395" s="449"/>
      <c r="I395" s="448"/>
      <c r="J395" s="448"/>
      <c r="K395" s="448"/>
      <c r="L395" s="448"/>
      <c r="M395" s="448"/>
      <c r="N395" s="448"/>
      <c r="O395" s="448"/>
      <c r="P395" s="448"/>
      <c r="Q395" s="449"/>
      <c r="R395" s="449"/>
      <c r="S395" s="448"/>
      <c r="T395" s="448"/>
      <c r="U395" s="448"/>
      <c r="V395" s="448"/>
      <c r="W395" s="448"/>
      <c r="X395" s="448"/>
      <c r="Y395" s="448"/>
      <c r="Z395" s="448"/>
      <c r="AA395" s="448"/>
      <c r="AB395" s="448"/>
      <c r="AC395" s="448"/>
      <c r="AD395" s="448"/>
      <c r="AE395" s="448"/>
    </row>
    <row r="396" spans="2:31" s="450" customFormat="1" x14ac:dyDescent="0.3">
      <c r="B396" s="448"/>
      <c r="C396" s="448"/>
      <c r="D396" s="448"/>
      <c r="E396" s="448"/>
      <c r="F396" s="448"/>
      <c r="G396" s="449"/>
      <c r="H396" s="449"/>
      <c r="I396" s="448"/>
      <c r="J396" s="448"/>
      <c r="K396" s="448"/>
      <c r="L396" s="448"/>
      <c r="M396" s="448"/>
      <c r="N396" s="448"/>
      <c r="O396" s="448"/>
      <c r="P396" s="448"/>
      <c r="Q396" s="449"/>
      <c r="R396" s="449"/>
      <c r="S396" s="448"/>
      <c r="T396" s="448"/>
      <c r="U396" s="448"/>
      <c r="V396" s="448"/>
      <c r="W396" s="448"/>
      <c r="X396" s="448"/>
      <c r="Y396" s="448"/>
      <c r="Z396" s="448"/>
      <c r="AA396" s="448"/>
      <c r="AB396" s="448"/>
      <c r="AC396" s="448"/>
      <c r="AD396" s="448"/>
      <c r="AE396" s="448"/>
    </row>
    <row r="397" spans="2:31" s="450" customFormat="1" x14ac:dyDescent="0.3">
      <c r="B397" s="448"/>
      <c r="C397" s="448"/>
      <c r="D397" s="448"/>
      <c r="E397" s="448"/>
      <c r="F397" s="448"/>
      <c r="G397" s="449"/>
      <c r="H397" s="449"/>
      <c r="I397" s="448"/>
      <c r="J397" s="448"/>
      <c r="K397" s="448"/>
      <c r="L397" s="448"/>
      <c r="M397" s="448"/>
      <c r="N397" s="448"/>
      <c r="O397" s="448"/>
      <c r="P397" s="448"/>
      <c r="Q397" s="449"/>
      <c r="R397" s="449"/>
      <c r="S397" s="448"/>
      <c r="T397" s="448"/>
      <c r="U397" s="448"/>
      <c r="V397" s="448"/>
      <c r="W397" s="448"/>
      <c r="X397" s="448"/>
      <c r="Y397" s="448"/>
      <c r="Z397" s="448"/>
      <c r="AA397" s="448"/>
      <c r="AB397" s="448"/>
      <c r="AC397" s="448"/>
      <c r="AD397" s="448"/>
      <c r="AE397" s="448"/>
    </row>
    <row r="398" spans="2:31" s="450" customFormat="1" x14ac:dyDescent="0.3">
      <c r="B398" s="448"/>
      <c r="C398" s="448"/>
      <c r="D398" s="448"/>
      <c r="E398" s="448"/>
      <c r="F398" s="448"/>
      <c r="G398" s="449"/>
      <c r="H398" s="449"/>
      <c r="I398" s="448"/>
      <c r="J398" s="448"/>
      <c r="K398" s="448"/>
      <c r="L398" s="448"/>
      <c r="M398" s="448"/>
      <c r="N398" s="448"/>
      <c r="O398" s="448"/>
      <c r="P398" s="448"/>
      <c r="Q398" s="449"/>
      <c r="R398" s="449"/>
      <c r="S398" s="448"/>
      <c r="T398" s="448"/>
      <c r="U398" s="448"/>
      <c r="V398" s="448"/>
      <c r="W398" s="448"/>
      <c r="X398" s="448"/>
      <c r="Y398" s="448"/>
      <c r="Z398" s="448"/>
      <c r="AA398" s="448"/>
      <c r="AB398" s="448"/>
      <c r="AC398" s="448"/>
      <c r="AD398" s="448"/>
      <c r="AE398" s="448"/>
    </row>
    <row r="399" spans="2:31" s="450" customFormat="1" x14ac:dyDescent="0.3">
      <c r="B399" s="448"/>
      <c r="C399" s="448"/>
      <c r="D399" s="448"/>
      <c r="E399" s="448"/>
      <c r="F399" s="448"/>
      <c r="G399" s="449"/>
      <c r="H399" s="449"/>
      <c r="I399" s="448"/>
      <c r="J399" s="448"/>
      <c r="K399" s="448"/>
      <c r="L399" s="448"/>
      <c r="M399" s="448"/>
      <c r="N399" s="448"/>
      <c r="O399" s="448"/>
      <c r="P399" s="448"/>
      <c r="Q399" s="449"/>
      <c r="R399" s="449"/>
      <c r="S399" s="448"/>
      <c r="T399" s="448"/>
      <c r="U399" s="448"/>
      <c r="V399" s="448"/>
      <c r="W399" s="448"/>
      <c r="X399" s="448"/>
      <c r="Y399" s="448"/>
      <c r="Z399" s="448"/>
      <c r="AA399" s="448"/>
      <c r="AB399" s="448"/>
      <c r="AC399" s="448"/>
      <c r="AD399" s="448"/>
      <c r="AE399" s="448"/>
    </row>
    <row r="400" spans="2:31" s="450" customFormat="1" x14ac:dyDescent="0.3">
      <c r="B400" s="448"/>
      <c r="C400" s="448"/>
      <c r="D400" s="448"/>
      <c r="E400" s="448"/>
      <c r="F400" s="448"/>
      <c r="G400" s="449"/>
      <c r="H400" s="449"/>
      <c r="I400" s="448"/>
      <c r="J400" s="448"/>
      <c r="K400" s="448"/>
      <c r="L400" s="448"/>
      <c r="M400" s="448"/>
      <c r="N400" s="448"/>
      <c r="O400" s="448"/>
      <c r="P400" s="448"/>
      <c r="Q400" s="449"/>
      <c r="R400" s="449"/>
      <c r="S400" s="448"/>
      <c r="T400" s="448"/>
      <c r="U400" s="448"/>
      <c r="V400" s="448"/>
      <c r="W400" s="448"/>
      <c r="X400" s="448"/>
      <c r="Y400" s="448"/>
      <c r="Z400" s="448"/>
      <c r="AA400" s="448"/>
      <c r="AB400" s="448"/>
      <c r="AC400" s="448"/>
      <c r="AD400" s="448"/>
      <c r="AE400" s="448"/>
    </row>
    <row r="401" spans="2:31" s="450" customFormat="1" x14ac:dyDescent="0.3">
      <c r="B401" s="448"/>
      <c r="C401" s="448"/>
      <c r="D401" s="448"/>
      <c r="E401" s="448"/>
      <c r="F401" s="448"/>
      <c r="G401" s="449"/>
      <c r="H401" s="449"/>
      <c r="I401" s="448"/>
      <c r="J401" s="448"/>
      <c r="K401" s="448"/>
      <c r="L401" s="448"/>
      <c r="M401" s="448"/>
      <c r="N401" s="448"/>
      <c r="O401" s="448"/>
      <c r="P401" s="448"/>
      <c r="Q401" s="449"/>
      <c r="R401" s="449"/>
      <c r="S401" s="448"/>
      <c r="T401" s="448"/>
      <c r="U401" s="448"/>
      <c r="V401" s="448"/>
      <c r="W401" s="448"/>
      <c r="X401" s="448"/>
      <c r="Y401" s="448"/>
      <c r="Z401" s="448"/>
      <c r="AA401" s="448"/>
      <c r="AB401" s="448"/>
      <c r="AC401" s="448"/>
      <c r="AD401" s="448"/>
      <c r="AE401" s="448"/>
    </row>
    <row r="402" spans="2:31" s="450" customFormat="1" x14ac:dyDescent="0.3">
      <c r="B402" s="448"/>
      <c r="C402" s="448"/>
      <c r="D402" s="448"/>
      <c r="E402" s="448"/>
      <c r="F402" s="448"/>
      <c r="G402" s="449"/>
      <c r="H402" s="449"/>
      <c r="I402" s="448"/>
      <c r="J402" s="448"/>
      <c r="K402" s="448"/>
      <c r="L402" s="448"/>
      <c r="M402" s="448"/>
      <c r="N402" s="448"/>
      <c r="O402" s="448"/>
      <c r="P402" s="448"/>
      <c r="Q402" s="449"/>
      <c r="R402" s="449"/>
      <c r="S402" s="448"/>
      <c r="T402" s="448"/>
      <c r="U402" s="448"/>
      <c r="V402" s="448"/>
      <c r="W402" s="448"/>
      <c r="X402" s="448"/>
      <c r="Y402" s="448"/>
      <c r="Z402" s="448"/>
      <c r="AA402" s="448"/>
      <c r="AB402" s="448"/>
      <c r="AC402" s="448"/>
      <c r="AD402" s="448"/>
      <c r="AE402" s="448"/>
    </row>
    <row r="403" spans="2:31" s="450" customFormat="1" x14ac:dyDescent="0.3">
      <c r="B403" s="448"/>
      <c r="C403" s="448"/>
      <c r="D403" s="448"/>
      <c r="E403" s="448"/>
      <c r="F403" s="448"/>
      <c r="G403" s="449"/>
      <c r="H403" s="449"/>
      <c r="I403" s="448"/>
      <c r="J403" s="448"/>
      <c r="K403" s="448"/>
      <c r="L403" s="448"/>
      <c r="M403" s="448"/>
      <c r="N403" s="448"/>
      <c r="O403" s="448"/>
      <c r="P403" s="448"/>
      <c r="Q403" s="449"/>
      <c r="R403" s="449"/>
      <c r="S403" s="448"/>
      <c r="T403" s="448"/>
      <c r="U403" s="448"/>
      <c r="V403" s="448"/>
      <c r="W403" s="448"/>
      <c r="X403" s="448"/>
      <c r="Y403" s="448"/>
      <c r="Z403" s="448"/>
      <c r="AA403" s="448"/>
      <c r="AB403" s="448"/>
      <c r="AC403" s="448"/>
      <c r="AD403" s="448"/>
      <c r="AE403" s="448"/>
    </row>
    <row r="404" spans="2:31" s="450" customFormat="1" x14ac:dyDescent="0.3">
      <c r="B404" s="448"/>
      <c r="C404" s="448"/>
      <c r="D404" s="448"/>
      <c r="E404" s="448"/>
      <c r="F404" s="448"/>
      <c r="G404" s="449"/>
      <c r="H404" s="449"/>
      <c r="I404" s="448"/>
      <c r="J404" s="448"/>
      <c r="K404" s="448"/>
      <c r="L404" s="448"/>
      <c r="M404" s="448"/>
      <c r="N404" s="448"/>
      <c r="O404" s="448"/>
      <c r="P404" s="448"/>
      <c r="Q404" s="449"/>
      <c r="R404" s="449"/>
      <c r="S404" s="448"/>
      <c r="T404" s="448"/>
      <c r="U404" s="448"/>
      <c r="V404" s="448"/>
      <c r="W404" s="448"/>
      <c r="X404" s="448"/>
      <c r="Y404" s="448"/>
      <c r="Z404" s="448"/>
      <c r="AA404" s="448"/>
      <c r="AB404" s="448"/>
      <c r="AC404" s="448"/>
      <c r="AD404" s="448"/>
      <c r="AE404" s="448"/>
    </row>
    <row r="405" spans="2:31" s="450" customFormat="1" x14ac:dyDescent="0.3">
      <c r="B405" s="448"/>
      <c r="C405" s="448"/>
      <c r="D405" s="448"/>
      <c r="E405" s="448"/>
      <c r="F405" s="448"/>
      <c r="G405" s="449"/>
      <c r="H405" s="449"/>
      <c r="I405" s="448"/>
      <c r="J405" s="448"/>
      <c r="K405" s="448"/>
      <c r="L405" s="448"/>
      <c r="M405" s="448"/>
      <c r="N405" s="448"/>
      <c r="O405" s="448"/>
      <c r="P405" s="448"/>
      <c r="Q405" s="449"/>
      <c r="R405" s="449"/>
      <c r="S405" s="448"/>
      <c r="T405" s="448"/>
      <c r="U405" s="448"/>
      <c r="V405" s="448"/>
      <c r="W405" s="448"/>
      <c r="X405" s="448"/>
      <c r="Y405" s="448"/>
      <c r="Z405" s="448"/>
      <c r="AA405" s="448"/>
      <c r="AB405" s="448"/>
      <c r="AC405" s="448"/>
      <c r="AD405" s="448"/>
      <c r="AE405" s="448"/>
    </row>
    <row r="406" spans="2:31" s="450" customFormat="1" x14ac:dyDescent="0.3">
      <c r="B406" s="448"/>
      <c r="C406" s="448"/>
      <c r="D406" s="448"/>
      <c r="E406" s="448"/>
      <c r="F406" s="448"/>
      <c r="G406" s="449"/>
      <c r="H406" s="449"/>
      <c r="I406" s="448"/>
      <c r="J406" s="448"/>
      <c r="K406" s="448"/>
      <c r="L406" s="448"/>
      <c r="M406" s="448"/>
      <c r="N406" s="448"/>
      <c r="O406" s="448"/>
      <c r="P406" s="448"/>
      <c r="Q406" s="449"/>
      <c r="R406" s="449"/>
      <c r="S406" s="448"/>
      <c r="T406" s="448"/>
      <c r="U406" s="448"/>
      <c r="V406" s="448"/>
      <c r="W406" s="448"/>
      <c r="X406" s="448"/>
      <c r="Y406" s="448"/>
      <c r="Z406" s="448"/>
      <c r="AA406" s="448"/>
      <c r="AB406" s="448"/>
      <c r="AC406" s="448"/>
      <c r="AD406" s="448"/>
      <c r="AE406" s="448"/>
    </row>
    <row r="407" spans="2:31" s="450" customFormat="1" x14ac:dyDescent="0.3">
      <c r="B407" s="448"/>
      <c r="C407" s="448"/>
      <c r="D407" s="448"/>
      <c r="E407" s="448"/>
      <c r="F407" s="448"/>
      <c r="G407" s="449"/>
      <c r="H407" s="449"/>
      <c r="I407" s="448"/>
      <c r="J407" s="448"/>
      <c r="K407" s="448"/>
      <c r="L407" s="448"/>
      <c r="M407" s="448"/>
      <c r="N407" s="448"/>
      <c r="O407" s="448"/>
      <c r="P407" s="448"/>
      <c r="Q407" s="449"/>
      <c r="R407" s="449"/>
      <c r="S407" s="448"/>
      <c r="T407" s="448"/>
      <c r="U407" s="448"/>
      <c r="V407" s="448"/>
      <c r="W407" s="448"/>
      <c r="X407" s="448"/>
      <c r="Y407" s="448"/>
      <c r="Z407" s="448"/>
      <c r="AA407" s="448"/>
      <c r="AB407" s="448"/>
      <c r="AC407" s="448"/>
      <c r="AD407" s="448"/>
      <c r="AE407" s="448"/>
    </row>
    <row r="408" spans="2:31" s="450" customFormat="1" x14ac:dyDescent="0.3">
      <c r="B408" s="448"/>
      <c r="C408" s="448"/>
      <c r="D408" s="448"/>
      <c r="E408" s="448"/>
      <c r="F408" s="448"/>
      <c r="G408" s="449"/>
      <c r="H408" s="449"/>
      <c r="I408" s="448"/>
      <c r="J408" s="448"/>
      <c r="K408" s="448"/>
      <c r="L408" s="448"/>
      <c r="M408" s="448"/>
      <c r="N408" s="448"/>
      <c r="O408" s="448"/>
      <c r="P408" s="448"/>
      <c r="Q408" s="449"/>
      <c r="R408" s="449"/>
      <c r="S408" s="448"/>
      <c r="T408" s="448"/>
      <c r="U408" s="448"/>
      <c r="V408" s="448"/>
      <c r="W408" s="448"/>
      <c r="X408" s="448"/>
      <c r="Y408" s="448"/>
      <c r="Z408" s="448"/>
      <c r="AA408" s="448"/>
      <c r="AB408" s="448"/>
      <c r="AC408" s="448"/>
      <c r="AD408" s="448"/>
      <c r="AE408" s="448"/>
    </row>
    <row r="409" spans="2:31" s="450" customFormat="1" x14ac:dyDescent="0.3">
      <c r="B409" s="448"/>
      <c r="C409" s="448"/>
      <c r="D409" s="448"/>
      <c r="E409" s="448"/>
      <c r="F409" s="448"/>
      <c r="G409" s="449"/>
      <c r="H409" s="449"/>
      <c r="I409" s="448"/>
      <c r="J409" s="448"/>
      <c r="K409" s="448"/>
      <c r="L409" s="448"/>
      <c r="M409" s="448"/>
      <c r="N409" s="448"/>
      <c r="O409" s="448"/>
      <c r="P409" s="448"/>
      <c r="Q409" s="449"/>
      <c r="R409" s="449"/>
      <c r="S409" s="448"/>
      <c r="T409" s="448"/>
      <c r="U409" s="448"/>
      <c r="V409" s="448"/>
      <c r="W409" s="448"/>
      <c r="X409" s="448"/>
      <c r="Y409" s="448"/>
      <c r="Z409" s="448"/>
      <c r="AA409" s="448"/>
      <c r="AB409" s="448"/>
      <c r="AC409" s="448"/>
      <c r="AD409" s="448"/>
      <c r="AE409" s="448"/>
    </row>
    <row r="410" spans="2:31" s="450" customFormat="1" x14ac:dyDescent="0.3">
      <c r="B410" s="448"/>
      <c r="C410" s="448"/>
      <c r="D410" s="448"/>
      <c r="E410" s="448"/>
      <c r="F410" s="448"/>
      <c r="G410" s="449"/>
      <c r="H410" s="449"/>
      <c r="I410" s="448"/>
      <c r="J410" s="448"/>
      <c r="K410" s="448"/>
      <c r="L410" s="448"/>
      <c r="M410" s="448"/>
      <c r="N410" s="448"/>
      <c r="O410" s="448"/>
      <c r="P410" s="448"/>
      <c r="Q410" s="449"/>
      <c r="R410" s="449"/>
      <c r="S410" s="448"/>
      <c r="T410" s="448"/>
      <c r="U410" s="448"/>
      <c r="V410" s="448"/>
      <c r="W410" s="448"/>
      <c r="X410" s="448"/>
      <c r="Y410" s="448"/>
      <c r="Z410" s="448"/>
      <c r="AA410" s="448"/>
      <c r="AB410" s="448"/>
      <c r="AC410" s="448"/>
      <c r="AD410" s="448"/>
      <c r="AE410" s="448"/>
    </row>
    <row r="411" spans="2:31" s="450" customFormat="1" x14ac:dyDescent="0.3">
      <c r="B411" s="448"/>
      <c r="C411" s="448"/>
      <c r="D411" s="448"/>
      <c r="E411" s="448"/>
      <c r="F411" s="448"/>
      <c r="G411" s="449"/>
      <c r="H411" s="449"/>
      <c r="I411" s="448"/>
      <c r="J411" s="448"/>
      <c r="K411" s="448"/>
      <c r="L411" s="448"/>
      <c r="M411" s="448"/>
      <c r="N411" s="448"/>
      <c r="O411" s="448"/>
      <c r="P411" s="448"/>
      <c r="Q411" s="449"/>
      <c r="R411" s="449"/>
      <c r="S411" s="448"/>
      <c r="T411" s="448"/>
      <c r="U411" s="448"/>
      <c r="V411" s="448"/>
      <c r="W411" s="448"/>
      <c r="X411" s="448"/>
      <c r="Y411" s="448"/>
      <c r="Z411" s="448"/>
      <c r="AA411" s="448"/>
      <c r="AB411" s="448"/>
      <c r="AC411" s="448"/>
      <c r="AD411" s="448"/>
      <c r="AE411" s="448"/>
    </row>
    <row r="412" spans="2:31" s="450" customFormat="1" x14ac:dyDescent="0.3">
      <c r="B412" s="448"/>
      <c r="C412" s="448"/>
      <c r="D412" s="448"/>
      <c r="E412" s="448"/>
      <c r="F412" s="448"/>
      <c r="G412" s="449"/>
      <c r="H412" s="449"/>
      <c r="I412" s="448"/>
      <c r="J412" s="448"/>
      <c r="K412" s="448"/>
      <c r="L412" s="448"/>
      <c r="M412" s="448"/>
      <c r="N412" s="448"/>
      <c r="O412" s="448"/>
      <c r="P412" s="448"/>
      <c r="Q412" s="449"/>
      <c r="R412" s="449"/>
      <c r="S412" s="448"/>
      <c r="T412" s="448"/>
      <c r="U412" s="448"/>
      <c r="V412" s="448"/>
      <c r="W412" s="448"/>
      <c r="X412" s="448"/>
      <c r="Y412" s="448"/>
      <c r="Z412" s="448"/>
      <c r="AA412" s="448"/>
      <c r="AB412" s="448"/>
      <c r="AC412" s="448"/>
      <c r="AD412" s="448"/>
      <c r="AE412" s="448"/>
    </row>
    <row r="413" spans="2:31" s="450" customFormat="1" x14ac:dyDescent="0.3">
      <c r="B413" s="448"/>
      <c r="C413" s="448"/>
      <c r="D413" s="448"/>
      <c r="E413" s="448"/>
      <c r="F413" s="448"/>
      <c r="G413" s="449"/>
      <c r="H413" s="449"/>
      <c r="I413" s="448"/>
      <c r="J413" s="448"/>
      <c r="K413" s="448"/>
      <c r="L413" s="448"/>
      <c r="M413" s="448"/>
      <c r="N413" s="448"/>
      <c r="O413" s="448"/>
      <c r="P413" s="448"/>
      <c r="Q413" s="449"/>
      <c r="R413" s="449"/>
      <c r="S413" s="448"/>
      <c r="T413" s="448"/>
      <c r="U413" s="448"/>
      <c r="V413" s="448"/>
      <c r="W413" s="448"/>
      <c r="X413" s="448"/>
      <c r="Y413" s="448"/>
      <c r="Z413" s="448"/>
      <c r="AA413" s="448"/>
      <c r="AB413" s="448"/>
      <c r="AC413" s="448"/>
      <c r="AD413" s="448"/>
      <c r="AE413" s="448"/>
    </row>
    <row r="414" spans="2:31" s="450" customFormat="1" x14ac:dyDescent="0.3">
      <c r="B414" s="448"/>
      <c r="C414" s="448"/>
      <c r="D414" s="448"/>
      <c r="E414" s="448"/>
      <c r="F414" s="448"/>
      <c r="G414" s="449"/>
      <c r="H414" s="449"/>
      <c r="I414" s="448"/>
      <c r="J414" s="448"/>
      <c r="K414" s="448"/>
      <c r="L414" s="448"/>
      <c r="M414" s="448"/>
      <c r="N414" s="448"/>
      <c r="O414" s="448"/>
      <c r="P414" s="448"/>
      <c r="Q414" s="449"/>
      <c r="R414" s="449"/>
      <c r="S414" s="448"/>
      <c r="T414" s="448"/>
      <c r="U414" s="448"/>
      <c r="V414" s="448"/>
      <c r="W414" s="448"/>
      <c r="X414" s="448"/>
      <c r="Y414" s="448"/>
      <c r="Z414" s="448"/>
      <c r="AA414" s="448"/>
      <c r="AB414" s="448"/>
      <c r="AC414" s="448"/>
      <c r="AD414" s="448"/>
      <c r="AE414" s="448"/>
    </row>
    <row r="415" spans="2:31" s="450" customFormat="1" x14ac:dyDescent="0.3">
      <c r="B415" s="448"/>
      <c r="C415" s="448"/>
      <c r="D415" s="448"/>
      <c r="E415" s="448"/>
      <c r="F415" s="448"/>
      <c r="G415" s="449"/>
      <c r="H415" s="449"/>
      <c r="I415" s="448"/>
      <c r="J415" s="448"/>
      <c r="K415" s="448"/>
      <c r="L415" s="448"/>
      <c r="M415" s="448"/>
      <c r="N415" s="448"/>
      <c r="O415" s="448"/>
      <c r="P415" s="448"/>
      <c r="Q415" s="449"/>
      <c r="R415" s="449"/>
      <c r="S415" s="448"/>
      <c r="T415" s="448"/>
      <c r="U415" s="448"/>
      <c r="V415" s="448"/>
      <c r="W415" s="448"/>
      <c r="X415" s="448"/>
      <c r="Y415" s="448"/>
      <c r="Z415" s="448"/>
      <c r="AA415" s="448"/>
      <c r="AB415" s="448"/>
      <c r="AC415" s="448"/>
      <c r="AD415" s="448"/>
      <c r="AE415" s="448"/>
    </row>
    <row r="416" spans="2:31" s="450" customFormat="1" x14ac:dyDescent="0.3">
      <c r="B416" s="448"/>
      <c r="C416" s="448"/>
      <c r="D416" s="448"/>
      <c r="E416" s="448"/>
      <c r="F416" s="448"/>
      <c r="G416" s="449"/>
      <c r="H416" s="449"/>
      <c r="I416" s="448"/>
      <c r="J416" s="448"/>
      <c r="K416" s="448"/>
      <c r="L416" s="448"/>
      <c r="M416" s="448"/>
      <c r="N416" s="448"/>
      <c r="O416" s="448"/>
      <c r="P416" s="448"/>
      <c r="Q416" s="449"/>
      <c r="R416" s="449"/>
      <c r="S416" s="448"/>
      <c r="T416" s="448"/>
      <c r="U416" s="448"/>
      <c r="V416" s="448"/>
      <c r="W416" s="448"/>
      <c r="X416" s="448"/>
      <c r="Y416" s="448"/>
      <c r="Z416" s="448"/>
      <c r="AA416" s="448"/>
      <c r="AB416" s="448"/>
      <c r="AC416" s="448"/>
      <c r="AD416" s="448"/>
      <c r="AE416" s="448"/>
    </row>
    <row r="417" spans="2:31" s="450" customFormat="1" x14ac:dyDescent="0.3">
      <c r="B417" s="448"/>
      <c r="C417" s="448"/>
      <c r="D417" s="448"/>
      <c r="E417" s="448"/>
      <c r="F417" s="448"/>
      <c r="G417" s="449"/>
      <c r="H417" s="449"/>
      <c r="I417" s="448"/>
      <c r="J417" s="448"/>
      <c r="K417" s="448"/>
      <c r="L417" s="448"/>
      <c r="M417" s="448"/>
      <c r="N417" s="448"/>
      <c r="O417" s="448"/>
      <c r="P417" s="448"/>
      <c r="Q417" s="449"/>
      <c r="R417" s="449"/>
      <c r="S417" s="448"/>
      <c r="T417" s="448"/>
      <c r="U417" s="448"/>
      <c r="V417" s="448"/>
      <c r="W417" s="448"/>
      <c r="X417" s="448"/>
      <c r="Y417" s="448"/>
      <c r="Z417" s="448"/>
      <c r="AA417" s="448"/>
      <c r="AB417" s="448"/>
      <c r="AC417" s="448"/>
      <c r="AD417" s="448"/>
      <c r="AE417" s="448"/>
    </row>
    <row r="418" spans="2:31" s="450" customFormat="1" x14ac:dyDescent="0.3">
      <c r="B418" s="448"/>
      <c r="C418" s="448"/>
      <c r="D418" s="448"/>
      <c r="E418" s="448"/>
      <c r="F418" s="448"/>
      <c r="G418" s="449"/>
      <c r="H418" s="449"/>
      <c r="I418" s="448"/>
      <c r="J418" s="448"/>
      <c r="K418" s="448"/>
      <c r="L418" s="448"/>
      <c r="M418" s="448"/>
      <c r="N418" s="448"/>
      <c r="O418" s="448"/>
      <c r="P418" s="448"/>
      <c r="Q418" s="449"/>
      <c r="R418" s="449"/>
      <c r="S418" s="448"/>
      <c r="T418" s="448"/>
      <c r="U418" s="448"/>
      <c r="V418" s="448"/>
      <c r="W418" s="448"/>
      <c r="X418" s="448"/>
      <c r="Y418" s="448"/>
      <c r="Z418" s="448"/>
      <c r="AA418" s="448"/>
      <c r="AB418" s="448"/>
      <c r="AC418" s="448"/>
      <c r="AD418" s="448"/>
      <c r="AE418" s="448"/>
    </row>
    <row r="419" spans="2:31" s="450" customFormat="1" x14ac:dyDescent="0.3">
      <c r="B419" s="448"/>
      <c r="C419" s="448"/>
      <c r="D419" s="448"/>
      <c r="E419" s="448"/>
      <c r="F419" s="448"/>
      <c r="G419" s="449"/>
      <c r="H419" s="449"/>
      <c r="I419" s="448"/>
      <c r="J419" s="448"/>
      <c r="K419" s="448"/>
      <c r="L419" s="448"/>
      <c r="M419" s="448"/>
      <c r="N419" s="448"/>
      <c r="O419" s="448"/>
      <c r="P419" s="448"/>
      <c r="Q419" s="449"/>
      <c r="R419" s="449"/>
      <c r="S419" s="448"/>
      <c r="T419" s="448"/>
      <c r="U419" s="448"/>
      <c r="V419" s="448"/>
      <c r="W419" s="448"/>
      <c r="X419" s="448"/>
      <c r="Y419" s="448"/>
      <c r="Z419" s="448"/>
      <c r="AA419" s="448"/>
      <c r="AB419" s="448"/>
      <c r="AC419" s="448"/>
      <c r="AD419" s="448"/>
      <c r="AE419" s="448"/>
    </row>
    <row r="420" spans="2:31" s="450" customFormat="1" x14ac:dyDescent="0.3">
      <c r="B420" s="448"/>
      <c r="C420" s="448"/>
      <c r="D420" s="448"/>
      <c r="E420" s="448"/>
      <c r="F420" s="448"/>
      <c r="G420" s="449"/>
      <c r="H420" s="449"/>
      <c r="I420" s="448"/>
      <c r="J420" s="448"/>
      <c r="K420" s="448"/>
      <c r="L420" s="448"/>
      <c r="M420" s="448"/>
      <c r="N420" s="448"/>
      <c r="O420" s="448"/>
      <c r="P420" s="448"/>
      <c r="Q420" s="449"/>
      <c r="R420" s="449"/>
      <c r="S420" s="448"/>
      <c r="T420" s="448"/>
      <c r="U420" s="448"/>
      <c r="V420" s="448"/>
      <c r="W420" s="448"/>
      <c r="X420" s="448"/>
      <c r="Y420" s="448"/>
      <c r="Z420" s="448"/>
      <c r="AA420" s="448"/>
      <c r="AB420" s="448"/>
      <c r="AC420" s="448"/>
      <c r="AD420" s="448"/>
      <c r="AE420" s="448"/>
    </row>
    <row r="421" spans="2:31" s="450" customFormat="1" x14ac:dyDescent="0.3">
      <c r="B421" s="448"/>
      <c r="C421" s="448"/>
      <c r="D421" s="448"/>
      <c r="E421" s="448"/>
      <c r="F421" s="448"/>
      <c r="G421" s="449"/>
      <c r="H421" s="449"/>
      <c r="I421" s="448"/>
      <c r="J421" s="448"/>
      <c r="K421" s="448"/>
      <c r="L421" s="448"/>
      <c r="M421" s="448"/>
      <c r="N421" s="448"/>
      <c r="O421" s="448"/>
      <c r="P421" s="448"/>
      <c r="Q421" s="449"/>
      <c r="R421" s="449"/>
      <c r="S421" s="448"/>
      <c r="T421" s="448"/>
      <c r="U421" s="448"/>
      <c r="V421" s="448"/>
      <c r="W421" s="448"/>
      <c r="X421" s="448"/>
      <c r="Y421" s="448"/>
      <c r="Z421" s="448"/>
      <c r="AA421" s="448"/>
      <c r="AB421" s="448"/>
      <c r="AC421" s="448"/>
      <c r="AD421" s="448"/>
      <c r="AE421" s="448"/>
    </row>
    <row r="422" spans="2:31" s="450" customFormat="1" x14ac:dyDescent="0.3">
      <c r="B422" s="448"/>
      <c r="C422" s="448"/>
      <c r="D422" s="448"/>
      <c r="E422" s="448"/>
      <c r="F422" s="448"/>
      <c r="G422" s="449"/>
      <c r="H422" s="449"/>
      <c r="I422" s="448"/>
      <c r="J422" s="448"/>
      <c r="K422" s="448"/>
      <c r="L422" s="448"/>
      <c r="M422" s="448"/>
      <c r="N422" s="448"/>
      <c r="O422" s="448"/>
      <c r="P422" s="448"/>
      <c r="Q422" s="449"/>
      <c r="R422" s="449"/>
      <c r="S422" s="448"/>
      <c r="T422" s="448"/>
      <c r="U422" s="448"/>
      <c r="V422" s="448"/>
      <c r="W422" s="448"/>
      <c r="X422" s="448"/>
      <c r="Y422" s="448"/>
      <c r="Z422" s="448"/>
      <c r="AA422" s="448"/>
      <c r="AB422" s="448"/>
      <c r="AC422" s="448"/>
      <c r="AD422" s="448"/>
      <c r="AE422" s="448"/>
    </row>
    <row r="423" spans="2:31" s="450" customFormat="1" x14ac:dyDescent="0.3">
      <c r="B423" s="448"/>
      <c r="C423" s="448"/>
      <c r="D423" s="448"/>
      <c r="E423" s="448"/>
      <c r="F423" s="448"/>
      <c r="G423" s="449"/>
      <c r="H423" s="449"/>
      <c r="I423" s="448"/>
      <c r="J423" s="448"/>
      <c r="K423" s="448"/>
      <c r="L423" s="448"/>
      <c r="M423" s="448"/>
      <c r="N423" s="448"/>
      <c r="O423" s="448"/>
      <c r="P423" s="448"/>
      <c r="Q423" s="449"/>
      <c r="R423" s="449"/>
      <c r="S423" s="448"/>
      <c r="T423" s="448"/>
      <c r="U423" s="448"/>
      <c r="V423" s="448"/>
      <c r="W423" s="448"/>
      <c r="X423" s="448"/>
      <c r="Y423" s="448"/>
      <c r="Z423" s="448"/>
      <c r="AA423" s="448"/>
      <c r="AB423" s="448"/>
      <c r="AC423" s="448"/>
      <c r="AD423" s="448"/>
      <c r="AE423" s="448"/>
    </row>
    <row r="424" spans="2:31" s="450" customFormat="1" x14ac:dyDescent="0.3">
      <c r="B424" s="448"/>
      <c r="C424" s="448"/>
      <c r="D424" s="448"/>
      <c r="E424" s="448"/>
      <c r="F424" s="448"/>
      <c r="G424" s="449"/>
      <c r="H424" s="449"/>
      <c r="I424" s="448"/>
      <c r="J424" s="448"/>
      <c r="K424" s="448"/>
      <c r="L424" s="448"/>
      <c r="M424" s="448"/>
      <c r="N424" s="448"/>
      <c r="O424" s="448"/>
      <c r="P424" s="448"/>
      <c r="Q424" s="449"/>
      <c r="R424" s="449"/>
      <c r="S424" s="448"/>
      <c r="T424" s="448"/>
      <c r="U424" s="448"/>
      <c r="V424" s="448"/>
      <c r="W424" s="448"/>
      <c r="X424" s="448"/>
      <c r="Y424" s="448"/>
      <c r="Z424" s="448"/>
      <c r="AA424" s="448"/>
      <c r="AB424" s="448"/>
      <c r="AC424" s="448"/>
      <c r="AD424" s="448"/>
      <c r="AE424" s="448"/>
    </row>
    <row r="425" spans="2:31" s="450" customFormat="1" x14ac:dyDescent="0.3">
      <c r="B425" s="448"/>
      <c r="C425" s="448"/>
      <c r="D425" s="448"/>
      <c r="E425" s="448"/>
      <c r="F425" s="448"/>
      <c r="G425" s="449"/>
      <c r="H425" s="449"/>
      <c r="I425" s="448"/>
      <c r="J425" s="448"/>
      <c r="K425" s="448"/>
      <c r="L425" s="448"/>
      <c r="M425" s="448"/>
      <c r="N425" s="448"/>
      <c r="O425" s="448"/>
      <c r="P425" s="448"/>
      <c r="Q425" s="449"/>
      <c r="R425" s="449"/>
      <c r="S425" s="448"/>
      <c r="T425" s="448"/>
      <c r="U425" s="448"/>
      <c r="V425" s="448"/>
      <c r="W425" s="448"/>
      <c r="X425" s="448"/>
      <c r="Y425" s="448"/>
      <c r="Z425" s="448"/>
      <c r="AA425" s="448"/>
      <c r="AB425" s="448"/>
      <c r="AC425" s="448"/>
      <c r="AD425" s="448"/>
      <c r="AE425" s="448"/>
    </row>
    <row r="426" spans="2:31" s="450" customFormat="1" x14ac:dyDescent="0.3">
      <c r="B426" s="448"/>
      <c r="C426" s="448"/>
      <c r="D426" s="448"/>
      <c r="E426" s="448"/>
      <c r="F426" s="448"/>
      <c r="G426" s="449"/>
      <c r="H426" s="449"/>
      <c r="I426" s="448"/>
      <c r="J426" s="448"/>
      <c r="K426" s="448"/>
      <c r="L426" s="448"/>
      <c r="M426" s="448"/>
      <c r="N426" s="448"/>
      <c r="O426" s="448"/>
      <c r="P426" s="448"/>
      <c r="Q426" s="449"/>
      <c r="R426" s="449"/>
      <c r="S426" s="448"/>
      <c r="T426" s="448"/>
      <c r="U426" s="448"/>
      <c r="V426" s="448"/>
      <c r="W426" s="448"/>
      <c r="X426" s="448"/>
      <c r="Y426" s="448"/>
      <c r="Z426" s="448"/>
      <c r="AA426" s="448"/>
      <c r="AB426" s="448"/>
      <c r="AC426" s="448"/>
      <c r="AD426" s="448"/>
      <c r="AE426" s="448"/>
    </row>
    <row r="427" spans="2:31" s="450" customFormat="1" x14ac:dyDescent="0.3">
      <c r="B427" s="448"/>
      <c r="C427" s="448"/>
      <c r="D427" s="448"/>
      <c r="E427" s="448"/>
      <c r="F427" s="448"/>
      <c r="G427" s="449"/>
      <c r="H427" s="449"/>
      <c r="I427" s="448"/>
      <c r="J427" s="448"/>
      <c r="K427" s="448"/>
      <c r="L427" s="448"/>
      <c r="M427" s="448"/>
      <c r="N427" s="448"/>
      <c r="O427" s="448"/>
      <c r="P427" s="448"/>
      <c r="Q427" s="449"/>
      <c r="R427" s="449"/>
      <c r="S427" s="448"/>
      <c r="T427" s="448"/>
      <c r="U427" s="448"/>
      <c r="V427" s="448"/>
      <c r="W427" s="448"/>
      <c r="X427" s="448"/>
      <c r="Y427" s="448"/>
      <c r="Z427" s="448"/>
      <c r="AA427" s="448"/>
      <c r="AB427" s="448"/>
      <c r="AC427" s="448"/>
      <c r="AD427" s="448"/>
      <c r="AE427" s="448"/>
    </row>
    <row r="428" spans="2:31" s="450" customFormat="1" x14ac:dyDescent="0.3">
      <c r="B428" s="448"/>
      <c r="C428" s="448"/>
      <c r="D428" s="448"/>
      <c r="E428" s="448"/>
      <c r="F428" s="448"/>
      <c r="G428" s="449"/>
      <c r="H428" s="449"/>
      <c r="I428" s="448"/>
      <c r="J428" s="448"/>
      <c r="K428" s="448"/>
      <c r="L428" s="448"/>
      <c r="M428" s="448"/>
      <c r="N428" s="448"/>
      <c r="O428" s="448"/>
      <c r="P428" s="448"/>
      <c r="Q428" s="449"/>
      <c r="R428" s="449"/>
      <c r="S428" s="448"/>
      <c r="T428" s="448"/>
      <c r="U428" s="448"/>
      <c r="V428" s="448"/>
      <c r="W428" s="448"/>
      <c r="X428" s="448"/>
      <c r="Y428" s="448"/>
      <c r="Z428" s="448"/>
      <c r="AA428" s="448"/>
      <c r="AB428" s="448"/>
      <c r="AC428" s="448"/>
      <c r="AD428" s="448"/>
      <c r="AE428" s="448"/>
    </row>
    <row r="429" spans="2:31" s="450" customFormat="1" x14ac:dyDescent="0.3">
      <c r="B429" s="448"/>
      <c r="C429" s="448"/>
      <c r="D429" s="448"/>
      <c r="E429" s="448"/>
      <c r="F429" s="448"/>
      <c r="G429" s="449"/>
      <c r="H429" s="449"/>
      <c r="I429" s="448"/>
      <c r="J429" s="448"/>
      <c r="K429" s="448"/>
      <c r="L429" s="448"/>
      <c r="M429" s="448"/>
      <c r="N429" s="448"/>
      <c r="O429" s="448"/>
      <c r="P429" s="448"/>
      <c r="Q429" s="449"/>
      <c r="R429" s="449"/>
      <c r="S429" s="448"/>
      <c r="T429" s="448"/>
      <c r="U429" s="448"/>
      <c r="V429" s="448"/>
      <c r="W429" s="448"/>
      <c r="X429" s="448"/>
      <c r="Y429" s="448"/>
      <c r="Z429" s="448"/>
      <c r="AA429" s="448"/>
      <c r="AB429" s="448"/>
      <c r="AC429" s="448"/>
      <c r="AD429" s="448"/>
      <c r="AE429" s="448"/>
    </row>
    <row r="430" spans="2:31" s="450" customFormat="1" x14ac:dyDescent="0.3">
      <c r="B430" s="448"/>
      <c r="C430" s="448"/>
      <c r="D430" s="448"/>
      <c r="E430" s="448"/>
      <c r="F430" s="448"/>
      <c r="G430" s="449"/>
      <c r="H430" s="449"/>
      <c r="I430" s="448"/>
      <c r="J430" s="448"/>
      <c r="K430" s="448"/>
      <c r="L430" s="448"/>
      <c r="M430" s="448"/>
      <c r="N430" s="448"/>
      <c r="O430" s="448"/>
      <c r="P430" s="448"/>
      <c r="Q430" s="449"/>
      <c r="R430" s="449"/>
      <c r="S430" s="448"/>
      <c r="T430" s="448"/>
      <c r="U430" s="448"/>
      <c r="V430" s="448"/>
      <c r="W430" s="448"/>
      <c r="X430" s="448"/>
      <c r="Y430" s="448"/>
      <c r="Z430" s="448"/>
      <c r="AA430" s="448"/>
      <c r="AB430" s="448"/>
      <c r="AC430" s="448"/>
      <c r="AD430" s="448"/>
      <c r="AE430" s="448"/>
    </row>
    <row r="431" spans="2:31" s="450" customFormat="1" x14ac:dyDescent="0.3">
      <c r="B431" s="448"/>
      <c r="C431" s="448"/>
      <c r="D431" s="448"/>
      <c r="E431" s="448"/>
      <c r="F431" s="448"/>
      <c r="G431" s="449"/>
      <c r="H431" s="449"/>
      <c r="I431" s="448"/>
      <c r="J431" s="448"/>
      <c r="K431" s="448"/>
      <c r="L431" s="448"/>
      <c r="M431" s="448"/>
      <c r="N431" s="448"/>
      <c r="O431" s="448"/>
      <c r="P431" s="448"/>
      <c r="Q431" s="449"/>
      <c r="R431" s="449"/>
      <c r="S431" s="448"/>
      <c r="T431" s="448"/>
      <c r="U431" s="448"/>
      <c r="V431" s="448"/>
      <c r="W431" s="448"/>
      <c r="X431" s="448"/>
      <c r="Y431" s="448"/>
      <c r="Z431" s="448"/>
      <c r="AA431" s="448"/>
      <c r="AB431" s="448"/>
      <c r="AC431" s="448"/>
      <c r="AD431" s="448"/>
      <c r="AE431" s="448"/>
    </row>
    <row r="432" spans="2:31" s="450" customFormat="1" x14ac:dyDescent="0.3">
      <c r="B432" s="448"/>
      <c r="C432" s="448"/>
      <c r="D432" s="448"/>
      <c r="E432" s="448"/>
      <c r="F432" s="448"/>
      <c r="G432" s="449"/>
      <c r="H432" s="449"/>
      <c r="I432" s="448"/>
      <c r="J432" s="448"/>
      <c r="K432" s="448"/>
      <c r="L432" s="448"/>
      <c r="M432" s="448"/>
      <c r="N432" s="448"/>
      <c r="O432" s="448"/>
      <c r="P432" s="448"/>
      <c r="Q432" s="449"/>
      <c r="R432" s="449"/>
      <c r="S432" s="448"/>
      <c r="T432" s="448"/>
      <c r="U432" s="448"/>
      <c r="V432" s="448"/>
      <c r="W432" s="448"/>
      <c r="X432" s="448"/>
      <c r="Y432" s="448"/>
      <c r="Z432" s="448"/>
      <c r="AA432" s="448"/>
      <c r="AB432" s="448"/>
      <c r="AC432" s="448"/>
      <c r="AD432" s="448"/>
      <c r="AE432" s="448"/>
    </row>
    <row r="433" spans="2:31" s="450" customFormat="1" x14ac:dyDescent="0.3">
      <c r="B433" s="448"/>
      <c r="C433" s="448"/>
      <c r="D433" s="448"/>
      <c r="E433" s="448"/>
      <c r="F433" s="448"/>
      <c r="G433" s="449"/>
      <c r="H433" s="449"/>
      <c r="I433" s="448"/>
      <c r="J433" s="448"/>
      <c r="K433" s="448"/>
      <c r="L433" s="448"/>
      <c r="M433" s="448"/>
      <c r="N433" s="448"/>
      <c r="O433" s="448"/>
      <c r="P433" s="448"/>
      <c r="Q433" s="449"/>
      <c r="R433" s="449"/>
      <c r="S433" s="448"/>
      <c r="T433" s="448"/>
      <c r="U433" s="448"/>
      <c r="V433" s="448"/>
      <c r="W433" s="448"/>
      <c r="X433" s="448"/>
      <c r="Y433" s="448"/>
      <c r="Z433" s="448"/>
      <c r="AA433" s="448"/>
      <c r="AB433" s="448"/>
      <c r="AC433" s="448"/>
      <c r="AD433" s="448"/>
      <c r="AE433" s="448"/>
    </row>
    <row r="434" spans="2:31" s="450" customFormat="1" x14ac:dyDescent="0.3">
      <c r="B434" s="448"/>
      <c r="C434" s="448"/>
      <c r="D434" s="448"/>
      <c r="E434" s="448"/>
      <c r="F434" s="448"/>
      <c r="G434" s="449"/>
      <c r="H434" s="449"/>
      <c r="I434" s="448"/>
      <c r="J434" s="448"/>
      <c r="K434" s="448"/>
      <c r="L434" s="448"/>
      <c r="M434" s="448"/>
      <c r="N434" s="448"/>
      <c r="O434" s="448"/>
      <c r="P434" s="448"/>
      <c r="Q434" s="449"/>
      <c r="R434" s="449"/>
      <c r="S434" s="448"/>
      <c r="T434" s="448"/>
      <c r="U434" s="448"/>
      <c r="V434" s="448"/>
      <c r="W434" s="448"/>
      <c r="X434" s="448"/>
      <c r="Y434" s="448"/>
      <c r="Z434" s="448"/>
      <c r="AA434" s="448"/>
      <c r="AB434" s="448"/>
      <c r="AC434" s="448"/>
      <c r="AD434" s="448"/>
      <c r="AE434" s="448"/>
    </row>
    <row r="435" spans="2:31" s="450" customFormat="1" x14ac:dyDescent="0.3">
      <c r="B435" s="448"/>
      <c r="C435" s="448"/>
      <c r="D435" s="448"/>
      <c r="E435" s="448"/>
      <c r="F435" s="448"/>
      <c r="G435" s="449"/>
      <c r="H435" s="449"/>
      <c r="I435" s="448"/>
      <c r="J435" s="448"/>
      <c r="K435" s="448"/>
      <c r="L435" s="448"/>
      <c r="M435" s="448"/>
      <c r="N435" s="448"/>
      <c r="O435" s="448"/>
      <c r="P435" s="448"/>
      <c r="Q435" s="449"/>
      <c r="R435" s="449"/>
      <c r="S435" s="448"/>
      <c r="T435" s="448"/>
      <c r="U435" s="448"/>
      <c r="V435" s="448"/>
      <c r="W435" s="448"/>
      <c r="X435" s="448"/>
      <c r="Y435" s="448"/>
      <c r="Z435" s="448"/>
      <c r="AA435" s="448"/>
      <c r="AB435" s="448"/>
      <c r="AC435" s="448"/>
      <c r="AD435" s="448"/>
      <c r="AE435" s="448"/>
    </row>
    <row r="436" spans="2:31" s="450" customFormat="1" x14ac:dyDescent="0.3">
      <c r="B436" s="448"/>
      <c r="C436" s="448"/>
      <c r="D436" s="448"/>
      <c r="E436" s="448"/>
      <c r="F436" s="448"/>
      <c r="G436" s="449"/>
      <c r="H436" s="449"/>
      <c r="I436" s="448"/>
      <c r="J436" s="448"/>
      <c r="K436" s="448"/>
      <c r="L436" s="448"/>
      <c r="M436" s="448"/>
      <c r="N436" s="448"/>
      <c r="O436" s="448"/>
      <c r="P436" s="448"/>
      <c r="Q436" s="449"/>
      <c r="R436" s="449"/>
      <c r="S436" s="448"/>
      <c r="T436" s="448"/>
      <c r="U436" s="448"/>
      <c r="V436" s="448"/>
      <c r="W436" s="448"/>
      <c r="X436" s="448"/>
      <c r="Y436" s="448"/>
      <c r="Z436" s="448"/>
      <c r="AA436" s="448"/>
      <c r="AB436" s="448"/>
      <c r="AC436" s="448"/>
      <c r="AD436" s="448"/>
      <c r="AE436" s="448"/>
    </row>
    <row r="437" spans="2:31" s="450" customFormat="1" x14ac:dyDescent="0.3">
      <c r="B437" s="448"/>
      <c r="C437" s="448"/>
      <c r="D437" s="448"/>
      <c r="E437" s="448"/>
      <c r="F437" s="448"/>
      <c r="G437" s="449"/>
      <c r="H437" s="449"/>
      <c r="I437" s="448"/>
      <c r="J437" s="448"/>
      <c r="K437" s="448"/>
      <c r="L437" s="448"/>
      <c r="M437" s="448"/>
      <c r="N437" s="448"/>
      <c r="O437" s="448"/>
      <c r="P437" s="448"/>
      <c r="Q437" s="449"/>
      <c r="R437" s="449"/>
      <c r="S437" s="448"/>
      <c r="T437" s="448"/>
      <c r="U437" s="448"/>
      <c r="V437" s="448"/>
      <c r="W437" s="448"/>
      <c r="X437" s="448"/>
      <c r="Y437" s="448"/>
      <c r="Z437" s="448"/>
      <c r="AA437" s="448"/>
      <c r="AB437" s="448"/>
      <c r="AC437" s="448"/>
      <c r="AD437" s="448"/>
      <c r="AE437" s="448"/>
    </row>
    <row r="438" spans="2:31" s="450" customFormat="1" x14ac:dyDescent="0.3">
      <c r="B438" s="448"/>
      <c r="C438" s="448"/>
      <c r="D438" s="448"/>
      <c r="E438" s="448"/>
      <c r="F438" s="448"/>
      <c r="G438" s="449"/>
      <c r="H438" s="449"/>
      <c r="I438" s="448"/>
      <c r="J438" s="448"/>
      <c r="K438" s="448"/>
      <c r="L438" s="448"/>
      <c r="M438" s="448"/>
      <c r="N438" s="448"/>
      <c r="O438" s="448"/>
      <c r="P438" s="448"/>
      <c r="Q438" s="449"/>
      <c r="R438" s="449"/>
      <c r="S438" s="448"/>
      <c r="T438" s="448"/>
      <c r="U438" s="448"/>
      <c r="V438" s="448"/>
      <c r="W438" s="448"/>
      <c r="X438" s="448"/>
      <c r="Y438" s="448"/>
      <c r="Z438" s="448"/>
      <c r="AA438" s="448"/>
      <c r="AB438" s="448"/>
      <c r="AC438" s="448"/>
      <c r="AD438" s="448"/>
      <c r="AE438" s="448"/>
    </row>
    <row r="439" spans="2:31" s="450" customFormat="1" x14ac:dyDescent="0.3">
      <c r="B439" s="448"/>
      <c r="C439" s="448"/>
      <c r="D439" s="448"/>
      <c r="E439" s="448"/>
      <c r="F439" s="448"/>
      <c r="G439" s="449"/>
      <c r="H439" s="449"/>
      <c r="I439" s="448"/>
      <c r="J439" s="448"/>
      <c r="K439" s="448"/>
      <c r="L439" s="448"/>
      <c r="M439" s="448"/>
      <c r="N439" s="448"/>
      <c r="O439" s="448"/>
      <c r="P439" s="448"/>
      <c r="Q439" s="449"/>
      <c r="R439" s="449"/>
      <c r="S439" s="448"/>
      <c r="T439" s="448"/>
      <c r="U439" s="448"/>
      <c r="V439" s="448"/>
      <c r="W439" s="448"/>
      <c r="X439" s="448"/>
      <c r="Y439" s="448"/>
      <c r="Z439" s="448"/>
      <c r="AA439" s="448"/>
      <c r="AB439" s="448"/>
      <c r="AC439" s="448"/>
      <c r="AD439" s="448"/>
      <c r="AE439" s="448"/>
    </row>
    <row r="440" spans="2:31" s="450" customFormat="1" x14ac:dyDescent="0.3">
      <c r="B440" s="448"/>
      <c r="C440" s="448"/>
      <c r="D440" s="448"/>
      <c r="E440" s="448"/>
      <c r="F440" s="448"/>
      <c r="G440" s="449"/>
      <c r="H440" s="449"/>
      <c r="I440" s="448"/>
      <c r="J440" s="448"/>
      <c r="K440" s="448"/>
      <c r="L440" s="448"/>
      <c r="M440" s="448"/>
      <c r="N440" s="448"/>
      <c r="O440" s="448"/>
      <c r="P440" s="448"/>
      <c r="Q440" s="449"/>
      <c r="R440" s="449"/>
      <c r="S440" s="448"/>
      <c r="T440" s="448"/>
      <c r="U440" s="448"/>
      <c r="V440" s="448"/>
      <c r="W440" s="448"/>
      <c r="X440" s="448"/>
      <c r="Y440" s="448"/>
      <c r="Z440" s="448"/>
      <c r="AA440" s="448"/>
      <c r="AB440" s="448"/>
      <c r="AC440" s="448"/>
      <c r="AD440" s="448"/>
      <c r="AE440" s="448"/>
    </row>
    <row r="441" spans="2:31" s="450" customFormat="1" x14ac:dyDescent="0.3">
      <c r="B441" s="448"/>
      <c r="C441" s="448"/>
      <c r="D441" s="448"/>
      <c r="E441" s="448"/>
      <c r="F441" s="448"/>
      <c r="G441" s="449"/>
      <c r="H441" s="449"/>
      <c r="I441" s="448"/>
      <c r="J441" s="448"/>
      <c r="K441" s="448"/>
      <c r="L441" s="448"/>
      <c r="M441" s="448"/>
      <c r="N441" s="448"/>
      <c r="O441" s="448"/>
      <c r="P441" s="448"/>
      <c r="Q441" s="449"/>
      <c r="R441" s="449"/>
      <c r="S441" s="448"/>
      <c r="T441" s="448"/>
      <c r="U441" s="448"/>
      <c r="V441" s="448"/>
      <c r="W441" s="448"/>
      <c r="X441" s="448"/>
      <c r="Y441" s="448"/>
      <c r="Z441" s="448"/>
      <c r="AA441" s="448"/>
      <c r="AB441" s="448"/>
      <c r="AC441" s="448"/>
      <c r="AD441" s="448"/>
      <c r="AE441" s="448"/>
    </row>
    <row r="442" spans="2:31" s="450" customFormat="1" x14ac:dyDescent="0.3">
      <c r="B442" s="448"/>
      <c r="C442" s="448"/>
      <c r="D442" s="448"/>
      <c r="E442" s="448"/>
      <c r="F442" s="448"/>
      <c r="G442" s="449"/>
      <c r="H442" s="449"/>
      <c r="I442" s="448"/>
      <c r="J442" s="448"/>
      <c r="K442" s="448"/>
      <c r="L442" s="448"/>
      <c r="M442" s="448"/>
      <c r="N442" s="448"/>
      <c r="O442" s="448"/>
      <c r="P442" s="448"/>
      <c r="Q442" s="449"/>
      <c r="R442" s="449"/>
      <c r="S442" s="448"/>
      <c r="T442" s="448"/>
      <c r="U442" s="448"/>
      <c r="V442" s="448"/>
      <c r="W442" s="448"/>
      <c r="X442" s="448"/>
      <c r="Y442" s="448"/>
      <c r="Z442" s="448"/>
      <c r="AA442" s="448"/>
      <c r="AB442" s="448"/>
      <c r="AC442" s="448"/>
      <c r="AD442" s="448"/>
      <c r="AE442" s="448"/>
    </row>
    <row r="443" spans="2:31" s="450" customFormat="1" x14ac:dyDescent="0.3">
      <c r="B443" s="448"/>
      <c r="C443" s="448"/>
      <c r="D443" s="448"/>
      <c r="E443" s="448"/>
      <c r="F443" s="448"/>
      <c r="G443" s="449"/>
      <c r="H443" s="449"/>
      <c r="I443" s="448"/>
      <c r="J443" s="448"/>
      <c r="K443" s="448"/>
      <c r="L443" s="448"/>
      <c r="M443" s="448"/>
      <c r="N443" s="448"/>
      <c r="O443" s="448"/>
      <c r="P443" s="448"/>
      <c r="Q443" s="449"/>
      <c r="R443" s="449"/>
      <c r="S443" s="448"/>
      <c r="T443" s="448"/>
      <c r="U443" s="448"/>
      <c r="V443" s="448"/>
      <c r="W443" s="448"/>
      <c r="X443" s="448"/>
      <c r="Y443" s="448"/>
      <c r="Z443" s="448"/>
      <c r="AA443" s="448"/>
      <c r="AB443" s="448"/>
      <c r="AC443" s="448"/>
      <c r="AD443" s="448"/>
      <c r="AE443" s="448"/>
    </row>
    <row r="444" spans="2:31" s="450" customFormat="1" x14ac:dyDescent="0.3">
      <c r="B444" s="448"/>
      <c r="C444" s="448"/>
      <c r="D444" s="448"/>
      <c r="E444" s="448"/>
      <c r="F444" s="448"/>
      <c r="G444" s="449"/>
      <c r="H444" s="449"/>
      <c r="I444" s="448"/>
      <c r="J444" s="448"/>
      <c r="K444" s="448"/>
      <c r="L444" s="448"/>
      <c r="M444" s="448"/>
      <c r="N444" s="448"/>
      <c r="O444" s="448"/>
      <c r="P444" s="448"/>
      <c r="Q444" s="449"/>
      <c r="R444" s="449"/>
      <c r="S444" s="448"/>
      <c r="T444" s="448"/>
      <c r="U444" s="448"/>
      <c r="V444" s="448"/>
      <c r="W444" s="448"/>
      <c r="X444" s="448"/>
      <c r="Y444" s="448"/>
      <c r="Z444" s="448"/>
      <c r="AA444" s="448"/>
      <c r="AB444" s="448"/>
      <c r="AC444" s="448"/>
      <c r="AD444" s="448"/>
      <c r="AE444" s="448"/>
    </row>
    <row r="445" spans="2:31" s="450" customFormat="1" x14ac:dyDescent="0.3">
      <c r="B445" s="448"/>
      <c r="C445" s="448"/>
      <c r="D445" s="448"/>
      <c r="E445" s="448"/>
      <c r="F445" s="448"/>
      <c r="G445" s="449"/>
      <c r="H445" s="449"/>
      <c r="I445" s="448"/>
      <c r="J445" s="448"/>
      <c r="K445" s="448"/>
      <c r="L445" s="448"/>
      <c r="M445" s="448"/>
      <c r="N445" s="448"/>
      <c r="O445" s="448"/>
      <c r="P445" s="448"/>
      <c r="Q445" s="449"/>
      <c r="R445" s="449"/>
      <c r="S445" s="448"/>
      <c r="T445" s="448"/>
      <c r="U445" s="448"/>
      <c r="V445" s="448"/>
      <c r="W445" s="448"/>
      <c r="X445" s="448"/>
      <c r="Y445" s="448"/>
      <c r="Z445" s="448"/>
      <c r="AA445" s="448"/>
      <c r="AB445" s="448"/>
      <c r="AC445" s="448"/>
      <c r="AD445" s="448"/>
      <c r="AE445" s="448"/>
    </row>
    <row r="446" spans="2:31" s="450" customFormat="1" x14ac:dyDescent="0.3">
      <c r="B446" s="448"/>
      <c r="C446" s="448"/>
      <c r="D446" s="448"/>
      <c r="E446" s="448"/>
      <c r="F446" s="448"/>
      <c r="G446" s="449"/>
      <c r="H446" s="449"/>
      <c r="I446" s="448"/>
      <c r="J446" s="448"/>
      <c r="K446" s="448"/>
      <c r="L446" s="448"/>
      <c r="M446" s="448"/>
      <c r="N446" s="448"/>
      <c r="O446" s="448"/>
      <c r="P446" s="448"/>
      <c r="Q446" s="449"/>
      <c r="R446" s="449"/>
      <c r="S446" s="448"/>
      <c r="T446" s="448"/>
      <c r="U446" s="448"/>
      <c r="V446" s="448"/>
      <c r="W446" s="448"/>
      <c r="X446" s="448"/>
      <c r="Y446" s="448"/>
      <c r="Z446" s="448"/>
      <c r="AA446" s="448"/>
      <c r="AB446" s="448"/>
      <c r="AC446" s="448"/>
      <c r="AD446" s="448"/>
      <c r="AE446" s="448"/>
    </row>
    <row r="447" spans="2:31" s="450" customFormat="1" x14ac:dyDescent="0.3">
      <c r="B447" s="448"/>
      <c r="C447" s="448"/>
      <c r="D447" s="448"/>
      <c r="E447" s="448"/>
      <c r="F447" s="448"/>
      <c r="G447" s="449"/>
      <c r="H447" s="449"/>
      <c r="I447" s="448"/>
      <c r="J447" s="448"/>
      <c r="K447" s="448"/>
      <c r="L447" s="448"/>
      <c r="M447" s="448"/>
      <c r="N447" s="448"/>
      <c r="O447" s="448"/>
      <c r="P447" s="448"/>
      <c r="Q447" s="449"/>
      <c r="R447" s="449"/>
      <c r="S447" s="448"/>
      <c r="T447" s="448"/>
      <c r="U447" s="448"/>
      <c r="V447" s="448"/>
      <c r="W447" s="448"/>
      <c r="X447" s="448"/>
      <c r="Y447" s="448"/>
      <c r="Z447" s="448"/>
      <c r="AA447" s="448"/>
      <c r="AB447" s="448"/>
      <c r="AC447" s="448"/>
      <c r="AD447" s="448"/>
      <c r="AE447" s="448"/>
    </row>
    <row r="448" spans="2:31" s="450" customFormat="1" x14ac:dyDescent="0.3">
      <c r="B448" s="448"/>
      <c r="C448" s="448"/>
      <c r="D448" s="448"/>
      <c r="E448" s="448"/>
      <c r="F448" s="448"/>
      <c r="G448" s="449"/>
      <c r="H448" s="449"/>
      <c r="I448" s="448"/>
      <c r="J448" s="448"/>
      <c r="K448" s="448"/>
      <c r="L448" s="448"/>
      <c r="M448" s="448"/>
      <c r="N448" s="448"/>
      <c r="O448" s="448"/>
      <c r="P448" s="448"/>
      <c r="Q448" s="449"/>
      <c r="R448" s="449"/>
      <c r="S448" s="448"/>
      <c r="T448" s="448"/>
      <c r="U448" s="448"/>
      <c r="V448" s="448"/>
      <c r="W448" s="448"/>
      <c r="X448" s="448"/>
      <c r="Y448" s="448"/>
      <c r="Z448" s="448"/>
      <c r="AA448" s="448"/>
      <c r="AB448" s="448"/>
      <c r="AC448" s="448"/>
      <c r="AD448" s="448"/>
      <c r="AE448" s="448"/>
    </row>
    <row r="449" spans="2:31" s="450" customFormat="1" x14ac:dyDescent="0.3">
      <c r="B449" s="448"/>
      <c r="C449" s="448"/>
      <c r="D449" s="448"/>
      <c r="E449" s="448"/>
      <c r="F449" s="448"/>
      <c r="G449" s="449"/>
      <c r="H449" s="449"/>
      <c r="I449" s="448"/>
      <c r="J449" s="448"/>
      <c r="K449" s="448"/>
      <c r="L449" s="448"/>
      <c r="M449" s="448"/>
      <c r="N449" s="448"/>
      <c r="O449" s="448"/>
      <c r="P449" s="448"/>
      <c r="Q449" s="449"/>
      <c r="R449" s="449"/>
      <c r="S449" s="448"/>
      <c r="T449" s="448"/>
      <c r="U449" s="448"/>
      <c r="V449" s="448"/>
      <c r="W449" s="448"/>
      <c r="X449" s="448"/>
      <c r="Y449" s="448"/>
      <c r="Z449" s="448"/>
      <c r="AA449" s="448"/>
      <c r="AB449" s="448"/>
      <c r="AC449" s="448"/>
      <c r="AD449" s="448"/>
      <c r="AE449" s="448"/>
    </row>
    <row r="450" spans="2:31" s="450" customFormat="1" x14ac:dyDescent="0.3">
      <c r="B450" s="448"/>
      <c r="C450" s="448"/>
      <c r="D450" s="448"/>
      <c r="E450" s="448"/>
      <c r="F450" s="448"/>
      <c r="G450" s="449"/>
      <c r="H450" s="449"/>
      <c r="I450" s="448"/>
      <c r="J450" s="448"/>
      <c r="K450" s="448"/>
      <c r="L450" s="448"/>
      <c r="M450" s="448"/>
      <c r="N450" s="448"/>
      <c r="O450" s="448"/>
      <c r="P450" s="448"/>
      <c r="Q450" s="449"/>
      <c r="R450" s="449"/>
      <c r="S450" s="448"/>
      <c r="T450" s="448"/>
      <c r="U450" s="448"/>
      <c r="V450" s="448"/>
      <c r="W450" s="448"/>
      <c r="X450" s="448"/>
      <c r="Y450" s="448"/>
      <c r="Z450" s="448"/>
      <c r="AA450" s="448"/>
      <c r="AB450" s="448"/>
      <c r="AC450" s="448"/>
      <c r="AD450" s="448"/>
      <c r="AE450" s="448"/>
    </row>
    <row r="451" spans="2:31" s="450" customFormat="1" x14ac:dyDescent="0.3">
      <c r="B451" s="448"/>
      <c r="C451" s="448"/>
      <c r="D451" s="448"/>
      <c r="E451" s="448"/>
      <c r="F451" s="448"/>
      <c r="G451" s="449"/>
      <c r="H451" s="449"/>
      <c r="I451" s="448"/>
      <c r="J451" s="448"/>
      <c r="K451" s="448"/>
      <c r="L451" s="448"/>
      <c r="M451" s="448"/>
      <c r="N451" s="448"/>
      <c r="O451" s="448"/>
      <c r="P451" s="448"/>
      <c r="Q451" s="449"/>
      <c r="R451" s="449"/>
      <c r="S451" s="448"/>
      <c r="T451" s="448"/>
      <c r="U451" s="448"/>
      <c r="V451" s="448"/>
      <c r="W451" s="448"/>
      <c r="X451" s="448"/>
      <c r="Y451" s="448"/>
      <c r="Z451" s="448"/>
      <c r="AA451" s="448"/>
      <c r="AB451" s="448"/>
      <c r="AC451" s="448"/>
      <c r="AD451" s="448"/>
      <c r="AE451" s="448"/>
    </row>
    <row r="452" spans="2:31" s="450" customFormat="1" x14ac:dyDescent="0.3">
      <c r="B452" s="448"/>
      <c r="C452" s="448"/>
      <c r="D452" s="448"/>
      <c r="E452" s="448"/>
      <c r="F452" s="448"/>
      <c r="G452" s="449"/>
      <c r="H452" s="449"/>
      <c r="I452" s="448"/>
      <c r="J452" s="448"/>
      <c r="K452" s="448"/>
      <c r="L452" s="448"/>
      <c r="M452" s="448"/>
      <c r="N452" s="448"/>
      <c r="O452" s="448"/>
      <c r="P452" s="448"/>
      <c r="Q452" s="449"/>
      <c r="R452" s="449"/>
      <c r="S452" s="448"/>
      <c r="T452" s="448"/>
      <c r="U452" s="448"/>
      <c r="V452" s="448"/>
      <c r="W452" s="448"/>
      <c r="X452" s="448"/>
      <c r="Y452" s="448"/>
      <c r="Z452" s="448"/>
      <c r="AA452" s="448"/>
      <c r="AB452" s="448"/>
      <c r="AC452" s="448"/>
      <c r="AD452" s="448"/>
      <c r="AE452" s="448"/>
    </row>
    <row r="453" spans="2:31" s="450" customFormat="1" x14ac:dyDescent="0.3">
      <c r="B453" s="448"/>
      <c r="C453" s="448"/>
      <c r="D453" s="448"/>
      <c r="E453" s="448"/>
      <c r="F453" s="448"/>
      <c r="G453" s="449"/>
      <c r="H453" s="449"/>
      <c r="I453" s="448"/>
      <c r="J453" s="448"/>
      <c r="K453" s="448"/>
      <c r="L453" s="448"/>
      <c r="M453" s="448"/>
      <c r="N453" s="448"/>
      <c r="O453" s="448"/>
      <c r="P453" s="448"/>
      <c r="Q453" s="449"/>
      <c r="R453" s="449"/>
      <c r="S453" s="448"/>
      <c r="T453" s="448"/>
      <c r="U453" s="448"/>
      <c r="V453" s="448"/>
      <c r="W453" s="448"/>
      <c r="X453" s="448"/>
      <c r="Y453" s="448"/>
      <c r="Z453" s="448"/>
      <c r="AA453" s="448"/>
      <c r="AB453" s="448"/>
      <c r="AC453" s="448"/>
      <c r="AD453" s="448"/>
      <c r="AE453" s="448"/>
    </row>
    <row r="454" spans="2:31" s="450" customFormat="1" x14ac:dyDescent="0.3">
      <c r="B454" s="448"/>
      <c r="C454" s="448"/>
      <c r="D454" s="448"/>
      <c r="E454" s="448"/>
      <c r="F454" s="448"/>
      <c r="G454" s="449"/>
      <c r="H454" s="449"/>
      <c r="I454" s="448"/>
      <c r="J454" s="448"/>
      <c r="K454" s="448"/>
      <c r="L454" s="448"/>
      <c r="M454" s="448"/>
      <c r="N454" s="448"/>
      <c r="O454" s="448"/>
      <c r="P454" s="448"/>
      <c r="Q454" s="449"/>
      <c r="R454" s="449"/>
      <c r="S454" s="448"/>
      <c r="T454" s="448"/>
      <c r="U454" s="448"/>
      <c r="V454" s="448"/>
      <c r="W454" s="448"/>
      <c r="X454" s="448"/>
      <c r="Y454" s="448"/>
      <c r="Z454" s="448"/>
      <c r="AA454" s="448"/>
      <c r="AB454" s="448"/>
      <c r="AC454" s="448"/>
      <c r="AD454" s="448"/>
      <c r="AE454" s="448"/>
    </row>
    <row r="455" spans="2:31" s="450" customFormat="1" x14ac:dyDescent="0.3">
      <c r="B455" s="448"/>
      <c r="C455" s="448"/>
      <c r="D455" s="448"/>
      <c r="E455" s="448"/>
      <c r="F455" s="448"/>
      <c r="G455" s="449"/>
      <c r="H455" s="449"/>
      <c r="I455" s="448"/>
      <c r="J455" s="448"/>
      <c r="K455" s="448"/>
      <c r="L455" s="448"/>
      <c r="M455" s="448"/>
      <c r="N455" s="448"/>
      <c r="O455" s="448"/>
      <c r="P455" s="448"/>
      <c r="Q455" s="449"/>
      <c r="R455" s="449"/>
      <c r="S455" s="448"/>
      <c r="T455" s="448"/>
      <c r="U455" s="448"/>
      <c r="V455" s="448"/>
      <c r="W455" s="448"/>
      <c r="X455" s="448"/>
      <c r="Y455" s="448"/>
      <c r="Z455" s="448"/>
      <c r="AA455" s="448"/>
      <c r="AB455" s="448"/>
      <c r="AC455" s="448"/>
      <c r="AD455" s="448"/>
      <c r="AE455" s="448"/>
    </row>
    <row r="456" spans="2:31" s="450" customFormat="1" x14ac:dyDescent="0.3">
      <c r="B456" s="448"/>
      <c r="C456" s="448"/>
      <c r="D456" s="448"/>
      <c r="E456" s="448"/>
      <c r="F456" s="448"/>
      <c r="G456" s="449"/>
      <c r="H456" s="449"/>
      <c r="I456" s="448"/>
      <c r="J456" s="448"/>
      <c r="K456" s="448"/>
      <c r="L456" s="448"/>
      <c r="M456" s="448"/>
      <c r="N456" s="448"/>
      <c r="O456" s="448"/>
      <c r="P456" s="448"/>
      <c r="Q456" s="449"/>
      <c r="R456" s="449"/>
      <c r="S456" s="448"/>
      <c r="T456" s="448"/>
      <c r="U456" s="448"/>
      <c r="V456" s="448"/>
      <c r="W456" s="448"/>
      <c r="X456" s="448"/>
      <c r="Y456" s="448"/>
      <c r="Z456" s="448"/>
      <c r="AA456" s="448"/>
      <c r="AB456" s="448"/>
      <c r="AC456" s="448"/>
      <c r="AD456" s="448"/>
      <c r="AE456" s="448"/>
    </row>
    <row r="457" spans="2:31" s="450" customFormat="1" x14ac:dyDescent="0.3">
      <c r="B457" s="448"/>
      <c r="C457" s="448"/>
      <c r="D457" s="448"/>
      <c r="E457" s="448"/>
      <c r="F457" s="448"/>
      <c r="G457" s="449"/>
      <c r="H457" s="449"/>
      <c r="I457" s="448"/>
      <c r="J457" s="448"/>
      <c r="K457" s="448"/>
      <c r="L457" s="448"/>
      <c r="M457" s="448"/>
      <c r="N457" s="448"/>
      <c r="O457" s="448"/>
      <c r="P457" s="448"/>
      <c r="Q457" s="449"/>
      <c r="R457" s="449"/>
      <c r="S457" s="448"/>
      <c r="T457" s="448"/>
      <c r="U457" s="448"/>
      <c r="V457" s="448"/>
      <c r="W457" s="448"/>
      <c r="X457" s="448"/>
      <c r="Y457" s="448"/>
      <c r="Z457" s="448"/>
      <c r="AA457" s="448"/>
      <c r="AB457" s="448"/>
      <c r="AC457" s="448"/>
      <c r="AD457" s="448"/>
      <c r="AE457" s="448"/>
    </row>
    <row r="458" spans="2:31" s="450" customFormat="1" x14ac:dyDescent="0.3">
      <c r="B458" s="448"/>
      <c r="C458" s="448"/>
      <c r="D458" s="448"/>
      <c r="E458" s="448"/>
      <c r="F458" s="448"/>
      <c r="G458" s="449"/>
      <c r="H458" s="449"/>
      <c r="I458" s="448"/>
      <c r="J458" s="448"/>
      <c r="K458" s="448"/>
      <c r="L458" s="448"/>
      <c r="M458" s="448"/>
      <c r="N458" s="448"/>
      <c r="O458" s="448"/>
      <c r="P458" s="448"/>
      <c r="Q458" s="449"/>
      <c r="R458" s="449"/>
      <c r="S458" s="448"/>
      <c r="T458" s="448"/>
      <c r="U458" s="448"/>
      <c r="V458" s="448"/>
      <c r="W458" s="448"/>
      <c r="X458" s="448"/>
      <c r="Y458" s="448"/>
      <c r="Z458" s="448"/>
      <c r="AA458" s="448"/>
      <c r="AB458" s="448"/>
      <c r="AC458" s="448"/>
      <c r="AD458" s="448"/>
      <c r="AE458" s="448"/>
    </row>
    <row r="459" spans="2:31" s="450" customFormat="1" x14ac:dyDescent="0.3">
      <c r="B459" s="448"/>
      <c r="C459" s="448"/>
      <c r="D459" s="448"/>
      <c r="E459" s="448"/>
      <c r="F459" s="448"/>
      <c r="G459" s="449"/>
      <c r="H459" s="449"/>
      <c r="I459" s="448"/>
      <c r="J459" s="448"/>
      <c r="K459" s="448"/>
      <c r="L459" s="448"/>
      <c r="M459" s="448"/>
      <c r="N459" s="448"/>
      <c r="O459" s="448"/>
      <c r="P459" s="448"/>
      <c r="Q459" s="449"/>
      <c r="R459" s="449"/>
      <c r="S459" s="448"/>
      <c r="T459" s="448"/>
      <c r="U459" s="448"/>
      <c r="V459" s="448"/>
      <c r="W459" s="448"/>
      <c r="X459" s="448"/>
      <c r="Y459" s="448"/>
      <c r="Z459" s="448"/>
      <c r="AA459" s="448"/>
      <c r="AB459" s="448"/>
      <c r="AC459" s="448"/>
      <c r="AD459" s="448"/>
      <c r="AE459" s="448"/>
    </row>
    <row r="460" spans="2:31" s="450" customFormat="1" x14ac:dyDescent="0.3">
      <c r="B460" s="448"/>
      <c r="C460" s="448"/>
      <c r="D460" s="448"/>
      <c r="E460" s="448"/>
      <c r="F460" s="448"/>
      <c r="G460" s="449"/>
      <c r="H460" s="449"/>
      <c r="I460" s="448"/>
      <c r="J460" s="448"/>
      <c r="K460" s="448"/>
      <c r="L460" s="448"/>
      <c r="M460" s="448"/>
      <c r="N460" s="448"/>
      <c r="O460" s="448"/>
      <c r="P460" s="448"/>
      <c r="Q460" s="449"/>
      <c r="R460" s="449"/>
      <c r="S460" s="448"/>
      <c r="T460" s="448"/>
      <c r="U460" s="448"/>
      <c r="V460" s="448"/>
      <c r="W460" s="448"/>
      <c r="X460" s="448"/>
      <c r="Y460" s="448"/>
      <c r="Z460" s="448"/>
      <c r="AA460" s="448"/>
      <c r="AB460" s="448"/>
      <c r="AC460" s="448"/>
      <c r="AD460" s="448"/>
      <c r="AE460" s="448"/>
    </row>
    <row r="461" spans="2:31" s="450" customFormat="1" x14ac:dyDescent="0.3">
      <c r="B461" s="448"/>
      <c r="C461" s="448"/>
      <c r="D461" s="448"/>
      <c r="E461" s="448"/>
      <c r="F461" s="448"/>
      <c r="G461" s="449"/>
      <c r="H461" s="449"/>
      <c r="I461" s="448"/>
      <c r="J461" s="448"/>
      <c r="K461" s="448"/>
      <c r="L461" s="448"/>
      <c r="M461" s="448"/>
      <c r="N461" s="448"/>
      <c r="O461" s="448"/>
      <c r="P461" s="448"/>
      <c r="Q461" s="449"/>
      <c r="R461" s="449"/>
      <c r="S461" s="448"/>
      <c r="T461" s="448"/>
      <c r="U461" s="448"/>
      <c r="V461" s="448"/>
      <c r="W461" s="448"/>
      <c r="X461" s="448"/>
      <c r="Y461" s="448"/>
      <c r="Z461" s="448"/>
      <c r="AA461" s="448"/>
      <c r="AB461" s="448"/>
      <c r="AC461" s="448"/>
      <c r="AD461" s="448"/>
      <c r="AE461" s="448"/>
    </row>
    <row r="462" spans="2:31" s="450" customFormat="1" x14ac:dyDescent="0.3">
      <c r="B462" s="448"/>
      <c r="C462" s="448"/>
      <c r="D462" s="448"/>
      <c r="E462" s="448"/>
      <c r="F462" s="448"/>
      <c r="G462" s="449"/>
      <c r="H462" s="449"/>
      <c r="I462" s="448"/>
      <c r="J462" s="448"/>
      <c r="K462" s="448"/>
      <c r="L462" s="448"/>
      <c r="M462" s="448"/>
      <c r="N462" s="448"/>
      <c r="O462" s="448"/>
      <c r="P462" s="448"/>
      <c r="Q462" s="449"/>
      <c r="R462" s="449"/>
      <c r="S462" s="448"/>
      <c r="T462" s="448"/>
      <c r="U462" s="448"/>
      <c r="V462" s="448"/>
      <c r="W462" s="448"/>
      <c r="X462" s="448"/>
      <c r="Y462" s="448"/>
      <c r="Z462" s="448"/>
      <c r="AA462" s="448"/>
      <c r="AB462" s="448"/>
      <c r="AC462" s="448"/>
      <c r="AD462" s="448"/>
      <c r="AE462" s="448"/>
    </row>
    <row r="463" spans="2:31" s="450" customFormat="1" x14ac:dyDescent="0.3">
      <c r="B463" s="448"/>
      <c r="C463" s="448"/>
      <c r="D463" s="448"/>
      <c r="E463" s="448"/>
      <c r="F463" s="448"/>
      <c r="G463" s="449"/>
      <c r="H463" s="449"/>
      <c r="I463" s="448"/>
      <c r="J463" s="448"/>
      <c r="K463" s="448"/>
      <c r="L463" s="448"/>
      <c r="M463" s="448"/>
      <c r="N463" s="448"/>
      <c r="O463" s="448"/>
      <c r="P463" s="448"/>
      <c r="Q463" s="449"/>
      <c r="R463" s="449"/>
      <c r="S463" s="448"/>
      <c r="T463" s="448"/>
      <c r="U463" s="448"/>
      <c r="V463" s="448"/>
      <c r="W463" s="448"/>
      <c r="X463" s="448"/>
      <c r="Y463" s="448"/>
      <c r="Z463" s="448"/>
      <c r="AA463" s="448"/>
      <c r="AB463" s="448"/>
      <c r="AC463" s="448"/>
      <c r="AD463" s="448"/>
      <c r="AE463" s="448"/>
    </row>
    <row r="464" spans="2:31" s="450" customFormat="1" x14ac:dyDescent="0.3">
      <c r="B464" s="448"/>
      <c r="C464" s="448"/>
      <c r="D464" s="448"/>
      <c r="E464" s="448"/>
      <c r="F464" s="448"/>
      <c r="G464" s="449"/>
      <c r="H464" s="449"/>
      <c r="I464" s="448"/>
      <c r="J464" s="448"/>
      <c r="K464" s="448"/>
      <c r="L464" s="448"/>
      <c r="M464" s="448"/>
      <c r="N464" s="448"/>
      <c r="O464" s="448"/>
      <c r="P464" s="448"/>
      <c r="Q464" s="449"/>
      <c r="R464" s="449"/>
      <c r="S464" s="448"/>
      <c r="T464" s="448"/>
      <c r="U464" s="448"/>
      <c r="V464" s="448"/>
      <c r="W464" s="448"/>
      <c r="X464" s="448"/>
      <c r="Y464" s="448"/>
      <c r="Z464" s="448"/>
      <c r="AA464" s="448"/>
      <c r="AB464" s="448"/>
      <c r="AC464" s="448"/>
      <c r="AD464" s="448"/>
      <c r="AE464" s="448"/>
    </row>
    <row r="465" spans="2:31" s="450" customFormat="1" x14ac:dyDescent="0.3">
      <c r="B465" s="448"/>
      <c r="C465" s="448"/>
      <c r="D465" s="448"/>
      <c r="E465" s="448"/>
      <c r="F465" s="448"/>
      <c r="G465" s="449"/>
      <c r="H465" s="449"/>
      <c r="I465" s="448"/>
      <c r="J465" s="448"/>
      <c r="K465" s="448"/>
      <c r="L465" s="448"/>
      <c r="M465" s="448"/>
      <c r="N465" s="448"/>
      <c r="O465" s="448"/>
      <c r="P465" s="448"/>
      <c r="Q465" s="449"/>
      <c r="R465" s="449"/>
      <c r="S465" s="448"/>
      <c r="T465" s="448"/>
      <c r="U465" s="448"/>
      <c r="V465" s="448"/>
      <c r="W465" s="448"/>
      <c r="X465" s="448"/>
      <c r="Y465" s="448"/>
      <c r="Z465" s="448"/>
      <c r="AA465" s="448"/>
      <c r="AB465" s="448"/>
      <c r="AC465" s="448"/>
      <c r="AD465" s="448"/>
      <c r="AE465" s="448"/>
    </row>
    <row r="466" spans="2:31" s="450" customFormat="1" x14ac:dyDescent="0.3">
      <c r="B466" s="448"/>
      <c r="C466" s="448"/>
      <c r="D466" s="448"/>
      <c r="E466" s="448"/>
      <c r="F466" s="448"/>
      <c r="G466" s="449"/>
      <c r="H466" s="449"/>
      <c r="I466" s="448"/>
      <c r="J466" s="448"/>
      <c r="K466" s="448"/>
      <c r="L466" s="448"/>
      <c r="M466" s="448"/>
      <c r="N466" s="448"/>
      <c r="O466" s="448"/>
      <c r="P466" s="448"/>
      <c r="Q466" s="449"/>
      <c r="R466" s="449"/>
      <c r="S466" s="448"/>
      <c r="T466" s="448"/>
      <c r="U466" s="448"/>
      <c r="V466" s="448"/>
      <c r="W466" s="448"/>
      <c r="X466" s="448"/>
      <c r="Y466" s="448"/>
      <c r="Z466" s="448"/>
      <c r="AA466" s="448"/>
      <c r="AB466" s="448"/>
      <c r="AC466" s="448"/>
      <c r="AD466" s="448"/>
      <c r="AE466" s="448"/>
    </row>
    <row r="467" spans="2:31" s="450" customFormat="1" x14ac:dyDescent="0.3">
      <c r="B467" s="448"/>
      <c r="C467" s="448"/>
      <c r="D467" s="448"/>
      <c r="E467" s="448"/>
      <c r="F467" s="448"/>
      <c r="G467" s="449"/>
      <c r="H467" s="449"/>
      <c r="I467" s="448"/>
      <c r="J467" s="448"/>
      <c r="K467" s="448"/>
      <c r="L467" s="448"/>
      <c r="M467" s="448"/>
      <c r="N467" s="448"/>
      <c r="O467" s="448"/>
      <c r="P467" s="448"/>
      <c r="Q467" s="449"/>
      <c r="R467" s="449"/>
      <c r="S467" s="448"/>
      <c r="T467" s="448"/>
      <c r="U467" s="448"/>
      <c r="V467" s="448"/>
      <c r="W467" s="448"/>
      <c r="X467" s="448"/>
      <c r="Y467" s="448"/>
      <c r="Z467" s="448"/>
      <c r="AA467" s="448"/>
      <c r="AB467" s="448"/>
      <c r="AC467" s="448"/>
      <c r="AD467" s="448"/>
      <c r="AE467" s="448"/>
    </row>
    <row r="468" spans="2:31" s="450" customFormat="1" x14ac:dyDescent="0.3">
      <c r="B468" s="448"/>
      <c r="C468" s="448"/>
      <c r="D468" s="448"/>
      <c r="E468" s="448"/>
      <c r="F468" s="448"/>
      <c r="G468" s="449"/>
      <c r="H468" s="449"/>
      <c r="I468" s="448"/>
      <c r="J468" s="448"/>
      <c r="K468" s="448"/>
      <c r="L468" s="448"/>
      <c r="M468" s="448"/>
      <c r="N468" s="448"/>
      <c r="O468" s="448"/>
      <c r="P468" s="448"/>
      <c r="Q468" s="449"/>
      <c r="R468" s="449"/>
      <c r="S468" s="448"/>
      <c r="T468" s="448"/>
      <c r="U468" s="448"/>
      <c r="V468" s="448"/>
      <c r="W468" s="448"/>
      <c r="X468" s="448"/>
      <c r="Y468" s="448"/>
      <c r="Z468" s="448"/>
      <c r="AA468" s="448"/>
      <c r="AB468" s="448"/>
      <c r="AC468" s="448"/>
      <c r="AD468" s="448"/>
      <c r="AE468" s="448"/>
    </row>
    <row r="469" spans="2:31" s="450" customFormat="1" x14ac:dyDescent="0.3">
      <c r="B469" s="448"/>
      <c r="C469" s="448"/>
      <c r="D469" s="448"/>
      <c r="E469" s="448"/>
      <c r="F469" s="448"/>
      <c r="G469" s="449"/>
      <c r="H469" s="449"/>
      <c r="I469" s="448"/>
      <c r="J469" s="448"/>
      <c r="K469" s="448"/>
      <c r="L469" s="448"/>
      <c r="M469" s="448"/>
      <c r="N469" s="448"/>
      <c r="O469" s="448"/>
      <c r="P469" s="448"/>
      <c r="Q469" s="449"/>
      <c r="R469" s="449"/>
      <c r="S469" s="448"/>
      <c r="T469" s="448"/>
      <c r="U469" s="448"/>
      <c r="V469" s="448"/>
      <c r="W469" s="448"/>
      <c r="X469" s="448"/>
      <c r="Y469" s="448"/>
      <c r="Z469" s="448"/>
      <c r="AA469" s="448"/>
      <c r="AB469" s="448"/>
      <c r="AC469" s="448"/>
      <c r="AD469" s="448"/>
      <c r="AE469" s="448"/>
    </row>
    <row r="470" spans="2:31" s="450" customFormat="1" x14ac:dyDescent="0.3">
      <c r="B470" s="448"/>
      <c r="C470" s="448"/>
      <c r="D470" s="448"/>
      <c r="E470" s="448"/>
      <c r="F470" s="448"/>
      <c r="G470" s="449"/>
      <c r="H470" s="449"/>
      <c r="I470" s="448"/>
      <c r="J470" s="448"/>
      <c r="K470" s="448"/>
      <c r="L470" s="448"/>
      <c r="M470" s="448"/>
      <c r="N470" s="448"/>
      <c r="O470" s="448"/>
      <c r="P470" s="448"/>
      <c r="Q470" s="449"/>
      <c r="R470" s="449"/>
      <c r="S470" s="448"/>
      <c r="T470" s="448"/>
      <c r="U470" s="448"/>
      <c r="V470" s="448"/>
      <c r="W470" s="448"/>
      <c r="X470" s="448"/>
      <c r="Y470" s="448"/>
      <c r="Z470" s="448"/>
      <c r="AA470" s="448"/>
      <c r="AB470" s="448"/>
      <c r="AC470" s="448"/>
      <c r="AD470" s="448"/>
      <c r="AE470" s="448"/>
    </row>
    <row r="471" spans="2:31" s="450" customFormat="1" x14ac:dyDescent="0.3">
      <c r="B471" s="448"/>
      <c r="C471" s="448"/>
      <c r="D471" s="448"/>
      <c r="E471" s="448"/>
      <c r="F471" s="448"/>
      <c r="G471" s="449"/>
      <c r="H471" s="449"/>
      <c r="I471" s="448"/>
      <c r="J471" s="448"/>
      <c r="K471" s="448"/>
      <c r="L471" s="448"/>
      <c r="M471" s="448"/>
      <c r="N471" s="448"/>
      <c r="O471" s="448"/>
      <c r="P471" s="448"/>
      <c r="Q471" s="449"/>
      <c r="R471" s="449"/>
      <c r="S471" s="448"/>
      <c r="T471" s="448"/>
      <c r="U471" s="448"/>
      <c r="V471" s="448"/>
      <c r="W471" s="448"/>
      <c r="X471" s="448"/>
      <c r="Y471" s="448"/>
      <c r="Z471" s="448"/>
      <c r="AA471" s="448"/>
      <c r="AB471" s="448"/>
      <c r="AC471" s="448"/>
      <c r="AD471" s="448"/>
      <c r="AE471" s="448"/>
    </row>
    <row r="472" spans="2:31" s="450" customFormat="1" x14ac:dyDescent="0.3">
      <c r="B472" s="448"/>
      <c r="C472" s="448"/>
      <c r="D472" s="448"/>
      <c r="E472" s="448"/>
      <c r="F472" s="448"/>
      <c r="G472" s="449"/>
      <c r="H472" s="449"/>
      <c r="I472" s="448"/>
      <c r="J472" s="448"/>
      <c r="K472" s="448"/>
      <c r="L472" s="448"/>
      <c r="M472" s="448"/>
      <c r="N472" s="448"/>
      <c r="O472" s="448"/>
      <c r="P472" s="448"/>
      <c r="Q472" s="449"/>
      <c r="R472" s="449"/>
      <c r="S472" s="448"/>
      <c r="T472" s="448"/>
      <c r="U472" s="448"/>
      <c r="V472" s="448"/>
      <c r="W472" s="448"/>
      <c r="X472" s="448"/>
      <c r="Y472" s="448"/>
      <c r="Z472" s="448"/>
      <c r="AA472" s="448"/>
      <c r="AB472" s="448"/>
      <c r="AC472" s="448"/>
      <c r="AD472" s="448"/>
      <c r="AE472" s="448"/>
    </row>
    <row r="473" spans="2:31" s="450" customFormat="1" x14ac:dyDescent="0.3">
      <c r="B473" s="448"/>
      <c r="C473" s="448"/>
      <c r="D473" s="448"/>
      <c r="E473" s="448"/>
      <c r="F473" s="448"/>
      <c r="G473" s="449"/>
      <c r="H473" s="449"/>
      <c r="I473" s="448"/>
      <c r="J473" s="448"/>
      <c r="K473" s="448"/>
      <c r="L473" s="448"/>
      <c r="M473" s="448"/>
      <c r="N473" s="448"/>
      <c r="O473" s="448"/>
      <c r="P473" s="448"/>
      <c r="Q473" s="449"/>
      <c r="R473" s="449"/>
      <c r="S473" s="448"/>
      <c r="T473" s="448"/>
      <c r="U473" s="448"/>
      <c r="V473" s="448"/>
      <c r="W473" s="448"/>
      <c r="X473" s="448"/>
      <c r="Y473" s="448"/>
      <c r="Z473" s="448"/>
      <c r="AA473" s="448"/>
      <c r="AB473" s="448"/>
      <c r="AC473" s="448"/>
      <c r="AD473" s="448"/>
      <c r="AE473" s="448"/>
    </row>
    <row r="474" spans="2:31" s="450" customFormat="1" x14ac:dyDescent="0.3">
      <c r="B474" s="448"/>
      <c r="C474" s="448"/>
      <c r="D474" s="448"/>
      <c r="E474" s="448"/>
      <c r="F474" s="448"/>
      <c r="G474" s="449"/>
      <c r="H474" s="449"/>
      <c r="I474" s="448"/>
      <c r="J474" s="448"/>
      <c r="K474" s="448"/>
      <c r="L474" s="448"/>
      <c r="M474" s="448"/>
      <c r="N474" s="448"/>
      <c r="O474" s="448"/>
      <c r="P474" s="448"/>
      <c r="Q474" s="449"/>
      <c r="R474" s="449"/>
      <c r="S474" s="448"/>
      <c r="T474" s="448"/>
      <c r="U474" s="448"/>
      <c r="V474" s="448"/>
      <c r="W474" s="448"/>
      <c r="X474" s="448"/>
      <c r="Y474" s="448"/>
      <c r="Z474" s="448"/>
      <c r="AA474" s="448"/>
      <c r="AB474" s="448"/>
      <c r="AC474" s="448"/>
      <c r="AD474" s="448"/>
      <c r="AE474" s="448"/>
    </row>
    <row r="475" spans="2:31" s="450" customFormat="1" x14ac:dyDescent="0.3">
      <c r="B475" s="448"/>
      <c r="C475" s="448"/>
      <c r="D475" s="448"/>
      <c r="E475" s="448"/>
      <c r="F475" s="448"/>
      <c r="G475" s="449"/>
      <c r="H475" s="449"/>
      <c r="I475" s="448"/>
      <c r="J475" s="448"/>
      <c r="K475" s="448"/>
      <c r="L475" s="448"/>
      <c r="M475" s="448"/>
      <c r="N475" s="448"/>
      <c r="O475" s="448"/>
      <c r="P475" s="448"/>
      <c r="Q475" s="449"/>
      <c r="R475" s="449"/>
      <c r="S475" s="448"/>
      <c r="T475" s="448"/>
      <c r="U475" s="448"/>
      <c r="V475" s="448"/>
      <c r="W475" s="448"/>
      <c r="X475" s="448"/>
      <c r="Y475" s="448"/>
      <c r="Z475" s="448"/>
      <c r="AA475" s="448"/>
      <c r="AB475" s="448"/>
      <c r="AC475" s="448"/>
      <c r="AD475" s="448"/>
      <c r="AE475" s="448"/>
    </row>
    <row r="476" spans="2:31" s="450" customFormat="1" x14ac:dyDescent="0.3">
      <c r="B476" s="448"/>
      <c r="C476" s="448"/>
      <c r="D476" s="448"/>
      <c r="E476" s="448"/>
      <c r="F476" s="448"/>
      <c r="G476" s="449"/>
      <c r="H476" s="449"/>
      <c r="I476" s="448"/>
      <c r="J476" s="448"/>
      <c r="K476" s="448"/>
      <c r="L476" s="448"/>
      <c r="M476" s="448"/>
      <c r="N476" s="448"/>
      <c r="O476" s="448"/>
      <c r="P476" s="448"/>
      <c r="Q476" s="449"/>
      <c r="R476" s="449"/>
      <c r="S476" s="448"/>
      <c r="T476" s="448"/>
      <c r="U476" s="448"/>
      <c r="V476" s="448"/>
      <c r="W476" s="448"/>
      <c r="X476" s="448"/>
      <c r="Y476" s="448"/>
      <c r="Z476" s="448"/>
      <c r="AA476" s="448"/>
      <c r="AB476" s="448"/>
      <c r="AC476" s="448"/>
      <c r="AD476" s="448"/>
      <c r="AE476" s="448"/>
    </row>
    <row r="477" spans="2:31" s="450" customFormat="1" x14ac:dyDescent="0.3">
      <c r="B477" s="448"/>
      <c r="C477" s="448"/>
      <c r="D477" s="448"/>
      <c r="E477" s="448"/>
      <c r="F477" s="448"/>
      <c r="G477" s="449"/>
      <c r="H477" s="449"/>
      <c r="I477" s="448"/>
      <c r="J477" s="448"/>
      <c r="K477" s="448"/>
      <c r="L477" s="448"/>
      <c r="M477" s="448"/>
      <c r="N477" s="448"/>
      <c r="O477" s="448"/>
      <c r="P477" s="448"/>
      <c r="Q477" s="449"/>
      <c r="R477" s="449"/>
      <c r="S477" s="448"/>
      <c r="T477" s="448"/>
      <c r="U477" s="448"/>
      <c r="V477" s="448"/>
      <c r="W477" s="448"/>
      <c r="X477" s="448"/>
      <c r="Y477" s="448"/>
      <c r="Z477" s="448"/>
      <c r="AA477" s="448"/>
      <c r="AB477" s="448"/>
      <c r="AC477" s="448"/>
      <c r="AD477" s="448"/>
      <c r="AE477" s="448"/>
    </row>
    <row r="478" spans="2:31" s="450" customFormat="1" x14ac:dyDescent="0.3">
      <c r="B478" s="448"/>
      <c r="C478" s="448"/>
      <c r="D478" s="448"/>
      <c r="E478" s="448"/>
      <c r="F478" s="448"/>
      <c r="G478" s="449"/>
      <c r="H478" s="449"/>
      <c r="I478" s="448"/>
      <c r="J478" s="448"/>
      <c r="K478" s="448"/>
      <c r="L478" s="448"/>
      <c r="M478" s="448"/>
      <c r="N478" s="448"/>
      <c r="O478" s="448"/>
      <c r="P478" s="448"/>
      <c r="Q478" s="449"/>
      <c r="R478" s="449"/>
      <c r="S478" s="448"/>
      <c r="T478" s="448"/>
      <c r="U478" s="448"/>
      <c r="V478" s="448"/>
      <c r="W478" s="448"/>
      <c r="X478" s="448"/>
      <c r="Y478" s="448"/>
      <c r="Z478" s="448"/>
      <c r="AA478" s="448"/>
      <c r="AB478" s="448"/>
      <c r="AC478" s="448"/>
      <c r="AD478" s="448"/>
      <c r="AE478" s="448"/>
    </row>
    <row r="479" spans="2:31" s="450" customFormat="1" x14ac:dyDescent="0.3">
      <c r="B479" s="448"/>
      <c r="C479" s="448"/>
      <c r="D479" s="448"/>
      <c r="E479" s="448"/>
      <c r="F479" s="448"/>
      <c r="G479" s="449"/>
      <c r="H479" s="449"/>
      <c r="I479" s="448"/>
      <c r="J479" s="448"/>
      <c r="K479" s="448"/>
      <c r="L479" s="448"/>
      <c r="M479" s="448"/>
      <c r="N479" s="448"/>
      <c r="O479" s="448"/>
      <c r="P479" s="448"/>
      <c r="Q479" s="449"/>
      <c r="R479" s="449"/>
      <c r="S479" s="448"/>
      <c r="T479" s="448"/>
      <c r="U479" s="448"/>
      <c r="V479" s="448"/>
      <c r="W479" s="448"/>
      <c r="X479" s="448"/>
      <c r="Y479" s="448"/>
      <c r="Z479" s="448"/>
      <c r="AA479" s="448"/>
      <c r="AB479" s="448"/>
      <c r="AC479" s="448"/>
      <c r="AD479" s="448"/>
      <c r="AE479" s="448"/>
    </row>
    <row r="480" spans="2:31" s="450" customFormat="1" x14ac:dyDescent="0.3">
      <c r="B480" s="448"/>
      <c r="C480" s="448"/>
      <c r="D480" s="448"/>
      <c r="E480" s="448"/>
      <c r="F480" s="448"/>
      <c r="G480" s="449"/>
      <c r="H480" s="449"/>
      <c r="I480" s="448"/>
      <c r="J480" s="448"/>
      <c r="K480" s="448"/>
      <c r="L480" s="448"/>
      <c r="M480" s="448"/>
      <c r="N480" s="448"/>
      <c r="O480" s="448"/>
      <c r="P480" s="448"/>
      <c r="Q480" s="449"/>
      <c r="R480" s="449"/>
      <c r="S480" s="448"/>
      <c r="T480" s="448"/>
      <c r="U480" s="448"/>
      <c r="V480" s="448"/>
      <c r="W480" s="448"/>
      <c r="X480" s="448"/>
      <c r="Y480" s="448"/>
      <c r="Z480" s="448"/>
      <c r="AA480" s="448"/>
      <c r="AB480" s="448"/>
      <c r="AC480" s="448"/>
      <c r="AD480" s="448"/>
      <c r="AE480" s="448"/>
    </row>
    <row r="481" spans="2:31" s="450" customFormat="1" x14ac:dyDescent="0.3">
      <c r="B481" s="448"/>
      <c r="C481" s="448"/>
      <c r="D481" s="448"/>
      <c r="E481" s="448"/>
      <c r="F481" s="448"/>
      <c r="G481" s="449"/>
      <c r="H481" s="449"/>
      <c r="I481" s="448"/>
      <c r="J481" s="448"/>
      <c r="K481" s="448"/>
      <c r="L481" s="448"/>
      <c r="M481" s="448"/>
      <c r="N481" s="448"/>
      <c r="O481" s="448"/>
      <c r="P481" s="448"/>
      <c r="Q481" s="449"/>
      <c r="R481" s="449"/>
      <c r="S481" s="448"/>
      <c r="T481" s="448"/>
      <c r="U481" s="448"/>
      <c r="V481" s="448"/>
      <c r="W481" s="448"/>
      <c r="X481" s="448"/>
      <c r="Y481" s="448"/>
      <c r="Z481" s="448"/>
      <c r="AA481" s="448"/>
      <c r="AB481" s="448"/>
      <c r="AC481" s="448"/>
      <c r="AD481" s="448"/>
      <c r="AE481" s="448"/>
    </row>
    <row r="482" spans="2:31" s="450" customFormat="1" x14ac:dyDescent="0.3">
      <c r="B482" s="448"/>
      <c r="C482" s="448"/>
      <c r="D482" s="448"/>
      <c r="E482" s="448"/>
      <c r="F482" s="448"/>
      <c r="G482" s="449"/>
      <c r="H482" s="449"/>
      <c r="I482" s="448"/>
      <c r="J482" s="448"/>
      <c r="K482" s="448"/>
      <c r="L482" s="448"/>
      <c r="M482" s="448"/>
      <c r="N482" s="448"/>
      <c r="O482" s="448"/>
      <c r="P482" s="448"/>
      <c r="Q482" s="449"/>
      <c r="R482" s="449"/>
      <c r="S482" s="448"/>
      <c r="T482" s="448"/>
      <c r="U482" s="448"/>
      <c r="V482" s="448"/>
      <c r="W482" s="448"/>
      <c r="X482" s="448"/>
      <c r="Y482" s="448"/>
      <c r="Z482" s="448"/>
      <c r="AA482" s="448"/>
      <c r="AB482" s="448"/>
      <c r="AC482" s="448"/>
      <c r="AD482" s="448"/>
      <c r="AE482" s="448"/>
    </row>
    <row r="483" spans="2:31" s="450" customFormat="1" x14ac:dyDescent="0.3">
      <c r="B483" s="448"/>
      <c r="C483" s="448"/>
      <c r="D483" s="448"/>
      <c r="E483" s="448"/>
      <c r="F483" s="448"/>
      <c r="G483" s="449"/>
      <c r="H483" s="449"/>
      <c r="I483" s="448"/>
      <c r="J483" s="448"/>
      <c r="K483" s="448"/>
      <c r="L483" s="448"/>
      <c r="M483" s="448"/>
      <c r="N483" s="448"/>
      <c r="O483" s="448"/>
      <c r="P483" s="448"/>
      <c r="Q483" s="449"/>
      <c r="R483" s="449"/>
      <c r="S483" s="448"/>
      <c r="T483" s="448"/>
      <c r="U483" s="448"/>
      <c r="V483" s="448"/>
      <c r="W483" s="448"/>
      <c r="X483" s="448"/>
      <c r="Y483" s="448"/>
      <c r="Z483" s="448"/>
      <c r="AA483" s="448"/>
      <c r="AB483" s="448"/>
      <c r="AC483" s="448"/>
      <c r="AD483" s="448"/>
      <c r="AE483" s="448"/>
    </row>
    <row r="484" spans="2:31" s="450" customFormat="1" x14ac:dyDescent="0.3">
      <c r="B484" s="448"/>
      <c r="C484" s="448"/>
      <c r="D484" s="448"/>
      <c r="E484" s="448"/>
      <c r="F484" s="448"/>
      <c r="G484" s="449"/>
      <c r="H484" s="449"/>
      <c r="I484" s="448"/>
      <c r="J484" s="448"/>
      <c r="K484" s="448"/>
      <c r="L484" s="448"/>
      <c r="M484" s="448"/>
      <c r="N484" s="448"/>
      <c r="O484" s="448"/>
      <c r="P484" s="448"/>
      <c r="Q484" s="449"/>
      <c r="R484" s="449"/>
      <c r="S484" s="448"/>
      <c r="T484" s="448"/>
      <c r="U484" s="448"/>
      <c r="V484" s="448"/>
      <c r="W484" s="448"/>
      <c r="X484" s="448"/>
      <c r="Y484" s="448"/>
      <c r="Z484" s="448"/>
      <c r="AA484" s="448"/>
      <c r="AB484" s="448"/>
      <c r="AC484" s="448"/>
      <c r="AD484" s="448"/>
      <c r="AE484" s="448"/>
    </row>
    <row r="485" spans="2:31" s="450" customFormat="1" x14ac:dyDescent="0.3">
      <c r="B485" s="448"/>
      <c r="C485" s="448"/>
      <c r="D485" s="448"/>
      <c r="E485" s="448"/>
      <c r="F485" s="448"/>
      <c r="G485" s="449"/>
      <c r="H485" s="449"/>
      <c r="I485" s="448"/>
      <c r="J485" s="448"/>
      <c r="K485" s="448"/>
      <c r="L485" s="448"/>
      <c r="M485" s="448"/>
      <c r="N485" s="448"/>
      <c r="O485" s="448"/>
      <c r="P485" s="448"/>
      <c r="Q485" s="449"/>
      <c r="R485" s="449"/>
      <c r="S485" s="448"/>
      <c r="T485" s="448"/>
      <c r="U485" s="448"/>
      <c r="V485" s="448"/>
      <c r="W485" s="448"/>
      <c r="X485" s="448"/>
      <c r="Y485" s="448"/>
      <c r="Z485" s="448"/>
      <c r="AA485" s="448"/>
      <c r="AB485" s="448"/>
      <c r="AC485" s="448"/>
      <c r="AD485" s="448"/>
      <c r="AE485" s="448"/>
    </row>
    <row r="486" spans="2:31" s="450" customFormat="1" x14ac:dyDescent="0.3">
      <c r="B486" s="448"/>
      <c r="C486" s="448"/>
      <c r="D486" s="448"/>
      <c r="E486" s="448"/>
      <c r="F486" s="448"/>
      <c r="G486" s="449"/>
      <c r="H486" s="449"/>
      <c r="I486" s="448"/>
      <c r="J486" s="448"/>
      <c r="K486" s="448"/>
      <c r="L486" s="448"/>
      <c r="M486" s="448"/>
      <c r="N486" s="448"/>
      <c r="O486" s="448"/>
      <c r="P486" s="448"/>
      <c r="Q486" s="449"/>
      <c r="R486" s="449"/>
      <c r="S486" s="448"/>
      <c r="T486" s="448"/>
      <c r="U486" s="448"/>
      <c r="V486" s="448"/>
      <c r="W486" s="448"/>
      <c r="X486" s="448"/>
      <c r="Y486" s="448"/>
      <c r="Z486" s="448"/>
      <c r="AA486" s="448"/>
      <c r="AB486" s="448"/>
      <c r="AC486" s="448"/>
      <c r="AD486" s="448"/>
      <c r="AE486" s="448"/>
    </row>
    <row r="487" spans="2:31" s="450" customFormat="1" x14ac:dyDescent="0.3">
      <c r="B487" s="448"/>
      <c r="C487" s="448"/>
      <c r="D487" s="448"/>
      <c r="E487" s="448"/>
      <c r="F487" s="448"/>
      <c r="G487" s="449"/>
      <c r="H487" s="449"/>
      <c r="I487" s="448"/>
      <c r="J487" s="448"/>
      <c r="K487" s="448"/>
      <c r="L487" s="448"/>
      <c r="M487" s="448"/>
      <c r="N487" s="448"/>
      <c r="O487" s="448"/>
      <c r="P487" s="448"/>
      <c r="Q487" s="449"/>
      <c r="R487" s="449"/>
      <c r="S487" s="448"/>
      <c r="T487" s="448"/>
      <c r="U487" s="448"/>
      <c r="V487" s="448"/>
      <c r="W487" s="448"/>
      <c r="X487" s="448"/>
      <c r="Y487" s="448"/>
      <c r="Z487" s="448"/>
      <c r="AA487" s="448"/>
      <c r="AB487" s="448"/>
      <c r="AC487" s="448"/>
      <c r="AD487" s="448"/>
      <c r="AE487" s="448"/>
    </row>
    <row r="488" spans="2:31" s="450" customFormat="1" x14ac:dyDescent="0.3">
      <c r="B488" s="448"/>
      <c r="C488" s="448"/>
      <c r="D488" s="448"/>
      <c r="E488" s="448"/>
      <c r="F488" s="448"/>
      <c r="G488" s="449"/>
      <c r="H488" s="449"/>
      <c r="I488" s="448"/>
      <c r="J488" s="448"/>
      <c r="K488" s="448"/>
      <c r="L488" s="448"/>
      <c r="M488" s="448"/>
      <c r="N488" s="448"/>
      <c r="O488" s="448"/>
      <c r="P488" s="448"/>
      <c r="Q488" s="449"/>
      <c r="R488" s="449"/>
      <c r="S488" s="448"/>
      <c r="T488" s="448"/>
      <c r="U488" s="448"/>
      <c r="V488" s="448"/>
      <c r="W488" s="448"/>
      <c r="X488" s="448"/>
      <c r="Y488" s="448"/>
      <c r="Z488" s="448"/>
      <c r="AA488" s="448"/>
      <c r="AB488" s="448"/>
      <c r="AC488" s="448"/>
      <c r="AD488" s="448"/>
      <c r="AE488" s="448"/>
    </row>
    <row r="489" spans="2:31" s="450" customFormat="1" x14ac:dyDescent="0.3">
      <c r="B489" s="448"/>
      <c r="C489" s="448"/>
      <c r="D489" s="448"/>
      <c r="E489" s="448"/>
      <c r="F489" s="448"/>
      <c r="G489" s="449"/>
      <c r="H489" s="449"/>
      <c r="I489" s="448"/>
      <c r="J489" s="448"/>
      <c r="K489" s="448"/>
      <c r="L489" s="448"/>
      <c r="M489" s="448"/>
      <c r="N489" s="448"/>
      <c r="O489" s="448"/>
      <c r="P489" s="448"/>
      <c r="Q489" s="449"/>
      <c r="R489" s="449"/>
      <c r="S489" s="448"/>
      <c r="T489" s="448"/>
      <c r="U489" s="448"/>
      <c r="V489" s="448"/>
      <c r="W489" s="448"/>
      <c r="X489" s="448"/>
      <c r="Y489" s="448"/>
      <c r="Z489" s="448"/>
      <c r="AA489" s="448"/>
      <c r="AB489" s="448"/>
      <c r="AC489" s="448"/>
      <c r="AD489" s="448"/>
      <c r="AE489" s="448"/>
    </row>
    <row r="490" spans="2:31" s="450" customFormat="1" x14ac:dyDescent="0.3">
      <c r="B490" s="448"/>
      <c r="C490" s="448"/>
      <c r="D490" s="448"/>
      <c r="E490" s="448"/>
      <c r="F490" s="448"/>
      <c r="G490" s="449"/>
      <c r="H490" s="449"/>
      <c r="I490" s="448"/>
      <c r="J490" s="448"/>
      <c r="K490" s="448"/>
      <c r="L490" s="448"/>
      <c r="M490" s="448"/>
      <c r="N490" s="448"/>
      <c r="O490" s="448"/>
      <c r="P490" s="448"/>
      <c r="Q490" s="449"/>
      <c r="R490" s="449"/>
      <c r="S490" s="448"/>
      <c r="T490" s="448"/>
      <c r="U490" s="448"/>
      <c r="V490" s="448"/>
      <c r="W490" s="448"/>
      <c r="X490" s="448"/>
      <c r="Y490" s="448"/>
      <c r="Z490" s="448"/>
      <c r="AA490" s="448"/>
      <c r="AB490" s="448"/>
      <c r="AC490" s="448"/>
      <c r="AD490" s="448"/>
      <c r="AE490" s="448"/>
    </row>
    <row r="491" spans="2:31" s="450" customFormat="1" x14ac:dyDescent="0.3">
      <c r="B491" s="448"/>
      <c r="C491" s="448"/>
      <c r="D491" s="448"/>
      <c r="E491" s="448"/>
      <c r="F491" s="448"/>
      <c r="G491" s="449"/>
      <c r="H491" s="449"/>
      <c r="I491" s="448"/>
      <c r="J491" s="448"/>
      <c r="K491" s="448"/>
      <c r="L491" s="448"/>
      <c r="M491" s="448"/>
      <c r="N491" s="448"/>
      <c r="O491" s="448"/>
      <c r="P491" s="448"/>
      <c r="Q491" s="449"/>
      <c r="R491" s="449"/>
      <c r="S491" s="448"/>
      <c r="T491" s="448"/>
      <c r="U491" s="448"/>
      <c r="V491" s="448"/>
      <c r="W491" s="448"/>
      <c r="X491" s="448"/>
      <c r="Y491" s="448"/>
      <c r="Z491" s="448"/>
      <c r="AA491" s="448"/>
      <c r="AB491" s="448"/>
      <c r="AC491" s="448"/>
      <c r="AD491" s="448"/>
      <c r="AE491" s="448"/>
    </row>
    <row r="492" spans="2:31" s="450" customFormat="1" x14ac:dyDescent="0.3">
      <c r="B492" s="448"/>
      <c r="C492" s="448"/>
      <c r="D492" s="448"/>
      <c r="E492" s="448"/>
      <c r="F492" s="448"/>
      <c r="G492" s="449"/>
      <c r="H492" s="449"/>
      <c r="I492" s="448"/>
      <c r="J492" s="448"/>
      <c r="K492" s="448"/>
      <c r="L492" s="448"/>
      <c r="M492" s="448"/>
      <c r="N492" s="448"/>
      <c r="O492" s="448"/>
      <c r="P492" s="448"/>
      <c r="Q492" s="449"/>
      <c r="R492" s="449"/>
      <c r="S492" s="448"/>
      <c r="T492" s="448"/>
      <c r="U492" s="448"/>
      <c r="V492" s="448"/>
      <c r="W492" s="448"/>
      <c r="X492" s="448"/>
      <c r="Y492" s="448"/>
      <c r="Z492" s="448"/>
      <c r="AA492" s="448"/>
      <c r="AB492" s="448"/>
      <c r="AC492" s="448"/>
      <c r="AD492" s="448"/>
      <c r="AE492" s="448"/>
    </row>
    <row r="493" spans="2:31" s="450" customFormat="1" x14ac:dyDescent="0.3">
      <c r="B493" s="448"/>
      <c r="C493" s="448"/>
      <c r="D493" s="448"/>
      <c r="E493" s="448"/>
      <c r="F493" s="448"/>
      <c r="G493" s="449"/>
      <c r="H493" s="449"/>
      <c r="I493" s="448"/>
      <c r="J493" s="448"/>
      <c r="K493" s="448"/>
      <c r="L493" s="448"/>
      <c r="M493" s="448"/>
      <c r="N493" s="448"/>
      <c r="O493" s="448"/>
      <c r="P493" s="448"/>
      <c r="Q493" s="449"/>
      <c r="R493" s="449"/>
      <c r="S493" s="448"/>
      <c r="T493" s="448"/>
      <c r="U493" s="448"/>
      <c r="V493" s="448"/>
      <c r="W493" s="448"/>
      <c r="X493" s="448"/>
      <c r="Y493" s="448"/>
      <c r="Z493" s="448"/>
      <c r="AA493" s="448"/>
      <c r="AB493" s="448"/>
      <c r="AC493" s="448"/>
      <c r="AD493" s="448"/>
      <c r="AE493" s="448"/>
    </row>
    <row r="494" spans="2:31" s="450" customFormat="1" x14ac:dyDescent="0.3">
      <c r="B494" s="448"/>
      <c r="C494" s="448"/>
      <c r="D494" s="448"/>
      <c r="E494" s="448"/>
      <c r="F494" s="448"/>
      <c r="G494" s="449"/>
      <c r="H494" s="449"/>
      <c r="I494" s="448"/>
      <c r="J494" s="448"/>
      <c r="K494" s="448"/>
      <c r="L494" s="448"/>
      <c r="M494" s="448"/>
      <c r="N494" s="448"/>
      <c r="O494" s="448"/>
      <c r="P494" s="448"/>
      <c r="Q494" s="449"/>
      <c r="R494" s="449"/>
      <c r="S494" s="448"/>
      <c r="T494" s="448"/>
      <c r="U494" s="448"/>
      <c r="V494" s="448"/>
      <c r="W494" s="448"/>
      <c r="X494" s="448"/>
      <c r="Y494" s="448"/>
      <c r="Z494" s="448"/>
      <c r="AA494" s="448"/>
      <c r="AB494" s="448"/>
      <c r="AC494" s="448"/>
      <c r="AD494" s="448"/>
      <c r="AE494" s="448"/>
    </row>
    <row r="495" spans="2:31" s="450" customFormat="1" x14ac:dyDescent="0.3">
      <c r="B495" s="448"/>
      <c r="C495" s="448"/>
      <c r="D495" s="448"/>
      <c r="E495" s="448"/>
      <c r="F495" s="448"/>
      <c r="G495" s="449"/>
      <c r="H495" s="449"/>
      <c r="I495" s="448"/>
      <c r="J495" s="448"/>
      <c r="K495" s="448"/>
      <c r="L495" s="448"/>
      <c r="M495" s="448"/>
      <c r="N495" s="448"/>
      <c r="O495" s="448"/>
      <c r="P495" s="448"/>
      <c r="Q495" s="449"/>
      <c r="R495" s="449"/>
      <c r="S495" s="448"/>
      <c r="T495" s="448"/>
      <c r="U495" s="448"/>
      <c r="V495" s="448"/>
      <c r="W495" s="448"/>
      <c r="X495" s="448"/>
      <c r="Y495" s="448"/>
      <c r="Z495" s="448"/>
      <c r="AA495" s="448"/>
      <c r="AB495" s="448"/>
      <c r="AC495" s="448"/>
      <c r="AD495" s="448"/>
      <c r="AE495" s="448"/>
    </row>
    <row r="496" spans="2:31" s="450" customFormat="1" x14ac:dyDescent="0.3">
      <c r="B496" s="448"/>
      <c r="C496" s="448"/>
      <c r="D496" s="448"/>
      <c r="E496" s="448"/>
      <c r="F496" s="448"/>
      <c r="G496" s="449"/>
      <c r="H496" s="449"/>
      <c r="I496" s="448"/>
      <c r="J496" s="448"/>
      <c r="K496" s="448"/>
      <c r="L496" s="448"/>
      <c r="M496" s="448"/>
      <c r="N496" s="448"/>
      <c r="O496" s="448"/>
      <c r="P496" s="448"/>
      <c r="Q496" s="449"/>
      <c r="R496" s="449"/>
      <c r="S496" s="448"/>
      <c r="T496" s="448"/>
      <c r="U496" s="448"/>
      <c r="V496" s="448"/>
      <c r="W496" s="448"/>
      <c r="X496" s="448"/>
      <c r="Y496" s="448"/>
      <c r="Z496" s="448"/>
      <c r="AA496" s="448"/>
      <c r="AB496" s="448"/>
      <c r="AC496" s="448"/>
      <c r="AD496" s="448"/>
      <c r="AE496" s="448"/>
    </row>
    <row r="497" spans="2:31" s="450" customFormat="1" x14ac:dyDescent="0.3">
      <c r="B497" s="448"/>
      <c r="C497" s="448"/>
      <c r="D497" s="448"/>
      <c r="E497" s="448"/>
      <c r="F497" s="448"/>
      <c r="G497" s="449"/>
      <c r="H497" s="449"/>
      <c r="I497" s="448"/>
      <c r="J497" s="448"/>
      <c r="K497" s="448"/>
      <c r="L497" s="448"/>
      <c r="M497" s="448"/>
      <c r="N497" s="448"/>
      <c r="O497" s="448"/>
      <c r="P497" s="448"/>
      <c r="Q497" s="449"/>
      <c r="R497" s="449"/>
      <c r="S497" s="448"/>
      <c r="T497" s="448"/>
      <c r="U497" s="448"/>
      <c r="V497" s="448"/>
      <c r="W497" s="448"/>
      <c r="X497" s="448"/>
      <c r="Y497" s="448"/>
      <c r="Z497" s="448"/>
      <c r="AA497" s="448"/>
      <c r="AB497" s="448"/>
      <c r="AC497" s="448"/>
      <c r="AD497" s="448"/>
      <c r="AE497" s="448"/>
    </row>
    <row r="498" spans="2:31" s="450" customFormat="1" x14ac:dyDescent="0.3">
      <c r="B498" s="448"/>
      <c r="C498" s="448"/>
      <c r="D498" s="448"/>
      <c r="E498" s="448"/>
      <c r="F498" s="448"/>
      <c r="G498" s="449"/>
      <c r="H498" s="449"/>
      <c r="I498" s="448"/>
      <c r="J498" s="448"/>
      <c r="K498" s="448"/>
      <c r="L498" s="448"/>
      <c r="M498" s="448"/>
      <c r="N498" s="448"/>
      <c r="O498" s="448"/>
      <c r="P498" s="448"/>
      <c r="Q498" s="449"/>
      <c r="R498" s="449"/>
      <c r="S498" s="448"/>
      <c r="T498" s="448"/>
      <c r="U498" s="448"/>
      <c r="V498" s="448"/>
      <c r="W498" s="448"/>
      <c r="X498" s="448"/>
      <c r="Y498" s="448"/>
      <c r="Z498" s="448"/>
      <c r="AA498" s="448"/>
      <c r="AB498" s="448"/>
      <c r="AC498" s="448"/>
      <c r="AD498" s="448"/>
      <c r="AE498" s="448"/>
    </row>
    <row r="499" spans="2:31" s="450" customFormat="1" x14ac:dyDescent="0.3">
      <c r="B499" s="448"/>
      <c r="C499" s="448"/>
      <c r="D499" s="448"/>
      <c r="E499" s="448"/>
      <c r="F499" s="448"/>
      <c r="G499" s="449"/>
      <c r="H499" s="449"/>
      <c r="I499" s="448"/>
      <c r="J499" s="448"/>
      <c r="K499" s="448"/>
      <c r="L499" s="448"/>
      <c r="M499" s="448"/>
      <c r="N499" s="448"/>
      <c r="O499" s="448"/>
      <c r="P499" s="448"/>
      <c r="Q499" s="449"/>
      <c r="R499" s="449"/>
      <c r="S499" s="448"/>
      <c r="T499" s="448"/>
      <c r="U499" s="448"/>
      <c r="V499" s="448"/>
      <c r="W499" s="448"/>
      <c r="X499" s="448"/>
      <c r="Y499" s="448"/>
      <c r="Z499" s="448"/>
      <c r="AA499" s="448"/>
      <c r="AB499" s="448"/>
      <c r="AC499" s="448"/>
      <c r="AD499" s="448"/>
      <c r="AE499" s="448"/>
    </row>
    <row r="500" spans="2:31" s="450" customFormat="1" x14ac:dyDescent="0.3">
      <c r="B500" s="448"/>
      <c r="C500" s="448"/>
      <c r="D500" s="448"/>
      <c r="E500" s="448"/>
      <c r="F500" s="448"/>
      <c r="G500" s="449"/>
      <c r="H500" s="449"/>
      <c r="I500" s="448"/>
      <c r="J500" s="448"/>
      <c r="K500" s="448"/>
      <c r="L500" s="448"/>
      <c r="M500" s="448"/>
      <c r="N500" s="448"/>
      <c r="O500" s="448"/>
      <c r="P500" s="448"/>
      <c r="Q500" s="449"/>
      <c r="R500" s="449"/>
      <c r="S500" s="448"/>
      <c r="T500" s="448"/>
      <c r="U500" s="448"/>
      <c r="V500" s="448"/>
      <c r="W500" s="448"/>
      <c r="X500" s="448"/>
      <c r="Y500" s="448"/>
      <c r="Z500" s="448"/>
      <c r="AA500" s="448"/>
      <c r="AB500" s="448"/>
      <c r="AC500" s="448"/>
      <c r="AD500" s="448"/>
      <c r="AE500" s="448"/>
    </row>
    <row r="501" spans="2:31" s="450" customFormat="1" x14ac:dyDescent="0.3">
      <c r="B501" s="448"/>
      <c r="C501" s="448"/>
      <c r="D501" s="448"/>
      <c r="E501" s="448"/>
      <c r="F501" s="448"/>
      <c r="G501" s="449"/>
      <c r="H501" s="449"/>
      <c r="I501" s="448"/>
      <c r="J501" s="448"/>
      <c r="K501" s="448"/>
      <c r="L501" s="448"/>
      <c r="M501" s="448"/>
      <c r="N501" s="448"/>
      <c r="O501" s="448"/>
      <c r="P501" s="448"/>
      <c r="Q501" s="449"/>
      <c r="R501" s="449"/>
      <c r="S501" s="448"/>
      <c r="T501" s="448"/>
      <c r="U501" s="448"/>
      <c r="V501" s="448"/>
      <c r="W501" s="448"/>
      <c r="X501" s="448"/>
      <c r="Y501" s="448"/>
      <c r="Z501" s="448"/>
      <c r="AA501" s="448"/>
      <c r="AB501" s="448"/>
      <c r="AC501" s="448"/>
      <c r="AD501" s="448"/>
      <c r="AE501" s="448"/>
    </row>
    <row r="502" spans="2:31" s="450" customFormat="1" x14ac:dyDescent="0.3">
      <c r="B502" s="448"/>
      <c r="C502" s="448"/>
      <c r="D502" s="448"/>
      <c r="E502" s="448"/>
      <c r="F502" s="448"/>
      <c r="G502" s="449"/>
      <c r="H502" s="449"/>
      <c r="I502" s="448"/>
      <c r="J502" s="448"/>
      <c r="K502" s="448"/>
      <c r="L502" s="448"/>
      <c r="M502" s="448"/>
      <c r="N502" s="448"/>
      <c r="O502" s="448"/>
      <c r="P502" s="448"/>
      <c r="Q502" s="449"/>
      <c r="R502" s="449"/>
      <c r="S502" s="448"/>
      <c r="T502" s="448"/>
      <c r="U502" s="448"/>
      <c r="V502" s="448"/>
      <c r="W502" s="448"/>
      <c r="X502" s="448"/>
      <c r="Y502" s="448"/>
      <c r="Z502" s="448"/>
      <c r="AA502" s="448"/>
      <c r="AB502" s="448"/>
      <c r="AC502" s="448"/>
      <c r="AD502" s="448"/>
      <c r="AE502" s="448"/>
    </row>
    <row r="503" spans="2:31" s="450" customFormat="1" x14ac:dyDescent="0.3">
      <c r="B503" s="448"/>
      <c r="C503" s="448"/>
      <c r="D503" s="448"/>
      <c r="E503" s="448"/>
      <c r="F503" s="448"/>
      <c r="G503" s="449"/>
      <c r="H503" s="449"/>
      <c r="I503" s="448"/>
      <c r="J503" s="448"/>
      <c r="K503" s="448"/>
      <c r="L503" s="448"/>
      <c r="M503" s="448"/>
      <c r="N503" s="448"/>
      <c r="O503" s="448"/>
      <c r="P503" s="448"/>
      <c r="Q503" s="449"/>
      <c r="R503" s="449"/>
      <c r="S503" s="448"/>
      <c r="T503" s="448"/>
      <c r="U503" s="448"/>
      <c r="V503" s="448"/>
      <c r="W503" s="448"/>
      <c r="X503" s="448"/>
      <c r="Y503" s="448"/>
      <c r="Z503" s="448"/>
      <c r="AA503" s="448"/>
      <c r="AB503" s="448"/>
      <c r="AC503" s="448"/>
      <c r="AD503" s="448"/>
      <c r="AE503" s="448"/>
    </row>
    <row r="504" spans="2:31" s="450" customFormat="1" x14ac:dyDescent="0.3">
      <c r="B504" s="448"/>
      <c r="C504" s="448"/>
      <c r="D504" s="448"/>
      <c r="E504" s="448"/>
      <c r="F504" s="448"/>
      <c r="G504" s="449"/>
      <c r="H504" s="449"/>
      <c r="I504" s="448"/>
      <c r="J504" s="448"/>
      <c r="K504" s="448"/>
      <c r="L504" s="448"/>
      <c r="M504" s="448"/>
      <c r="N504" s="448"/>
      <c r="O504" s="448"/>
      <c r="P504" s="448"/>
      <c r="Q504" s="449"/>
      <c r="R504" s="449"/>
      <c r="S504" s="448"/>
      <c r="T504" s="448"/>
      <c r="U504" s="448"/>
      <c r="V504" s="448"/>
      <c r="W504" s="448"/>
      <c r="X504" s="448"/>
      <c r="Y504" s="448"/>
      <c r="Z504" s="448"/>
      <c r="AA504" s="448"/>
      <c r="AB504" s="448"/>
      <c r="AC504" s="448"/>
      <c r="AD504" s="448"/>
      <c r="AE504" s="448"/>
    </row>
    <row r="505" spans="2:31" s="450" customFormat="1" x14ac:dyDescent="0.3">
      <c r="B505" s="448"/>
      <c r="C505" s="448"/>
      <c r="D505" s="448"/>
      <c r="E505" s="448"/>
      <c r="F505" s="448"/>
      <c r="G505" s="449"/>
      <c r="H505" s="449"/>
      <c r="I505" s="448"/>
      <c r="J505" s="448"/>
      <c r="K505" s="448"/>
      <c r="L505" s="448"/>
      <c r="M505" s="448"/>
      <c r="N505" s="448"/>
      <c r="O505" s="448"/>
      <c r="P505" s="448"/>
      <c r="Q505" s="449"/>
      <c r="R505" s="449"/>
      <c r="S505" s="448"/>
      <c r="T505" s="448"/>
      <c r="U505" s="448"/>
      <c r="V505" s="448"/>
      <c r="W505" s="448"/>
      <c r="X505" s="448"/>
      <c r="Y505" s="448"/>
      <c r="Z505" s="448"/>
      <c r="AA505" s="448"/>
      <c r="AB505" s="448"/>
      <c r="AC505" s="448"/>
      <c r="AD505" s="448"/>
      <c r="AE505" s="448"/>
    </row>
    <row r="506" spans="2:31" s="450" customFormat="1" x14ac:dyDescent="0.3">
      <c r="B506" s="448"/>
      <c r="C506" s="448"/>
      <c r="D506" s="448"/>
      <c r="E506" s="448"/>
      <c r="F506" s="448"/>
      <c r="G506" s="449"/>
      <c r="H506" s="449"/>
      <c r="I506" s="448"/>
      <c r="J506" s="448"/>
      <c r="K506" s="448"/>
      <c r="L506" s="448"/>
      <c r="M506" s="448"/>
      <c r="N506" s="448"/>
      <c r="O506" s="448"/>
      <c r="P506" s="448"/>
      <c r="Q506" s="449"/>
      <c r="R506" s="449"/>
      <c r="S506" s="448"/>
      <c r="T506" s="448"/>
      <c r="U506" s="448"/>
      <c r="V506" s="448"/>
      <c r="W506" s="448"/>
      <c r="X506" s="448"/>
      <c r="Y506" s="448"/>
      <c r="Z506" s="448"/>
      <c r="AA506" s="448"/>
      <c r="AB506" s="448"/>
      <c r="AC506" s="448"/>
      <c r="AD506" s="448"/>
      <c r="AE506" s="448"/>
    </row>
    <row r="507" spans="2:31" s="450" customFormat="1" x14ac:dyDescent="0.3">
      <c r="B507" s="448"/>
      <c r="C507" s="448"/>
      <c r="D507" s="448"/>
      <c r="E507" s="448"/>
      <c r="F507" s="448"/>
      <c r="G507" s="449"/>
      <c r="H507" s="449"/>
      <c r="I507" s="448"/>
      <c r="J507" s="448"/>
      <c r="K507" s="448"/>
      <c r="L507" s="448"/>
      <c r="M507" s="448"/>
      <c r="N507" s="448"/>
      <c r="O507" s="448"/>
      <c r="P507" s="448"/>
      <c r="Q507" s="449"/>
      <c r="R507" s="449"/>
      <c r="S507" s="448"/>
      <c r="T507" s="448"/>
      <c r="U507" s="448"/>
      <c r="V507" s="448"/>
      <c r="W507" s="448"/>
      <c r="X507" s="448"/>
      <c r="Y507" s="448"/>
      <c r="Z507" s="448"/>
      <c r="AA507" s="448"/>
      <c r="AB507" s="448"/>
      <c r="AC507" s="448"/>
      <c r="AD507" s="448"/>
      <c r="AE507" s="448"/>
    </row>
    <row r="508" spans="2:31" s="450" customFormat="1" x14ac:dyDescent="0.3">
      <c r="B508" s="448"/>
      <c r="C508" s="448"/>
      <c r="D508" s="448"/>
      <c r="E508" s="448"/>
      <c r="F508" s="448"/>
      <c r="G508" s="449"/>
      <c r="H508" s="449"/>
      <c r="I508" s="448"/>
      <c r="J508" s="448"/>
      <c r="K508" s="448"/>
      <c r="L508" s="448"/>
      <c r="M508" s="448"/>
      <c r="N508" s="448"/>
      <c r="O508" s="448"/>
      <c r="P508" s="448"/>
      <c r="Q508" s="449"/>
      <c r="R508" s="449"/>
      <c r="S508" s="448"/>
      <c r="T508" s="448"/>
      <c r="U508" s="448"/>
      <c r="V508" s="448"/>
      <c r="W508" s="448"/>
      <c r="X508" s="448"/>
      <c r="Y508" s="448"/>
      <c r="Z508" s="448"/>
      <c r="AA508" s="448"/>
      <c r="AB508" s="448"/>
      <c r="AC508" s="448"/>
      <c r="AD508" s="448"/>
      <c r="AE508" s="448"/>
    </row>
    <row r="509" spans="2:31" s="450" customFormat="1" x14ac:dyDescent="0.3">
      <c r="B509" s="448"/>
      <c r="C509" s="448"/>
      <c r="D509" s="448"/>
      <c r="E509" s="448"/>
      <c r="F509" s="448"/>
      <c r="G509" s="449"/>
      <c r="H509" s="449"/>
      <c r="I509" s="448"/>
      <c r="J509" s="448"/>
      <c r="K509" s="448"/>
      <c r="L509" s="448"/>
      <c r="M509" s="448"/>
      <c r="N509" s="448"/>
      <c r="O509" s="448"/>
      <c r="P509" s="448"/>
      <c r="Q509" s="449"/>
      <c r="R509" s="449"/>
      <c r="S509" s="448"/>
      <c r="T509" s="448"/>
      <c r="U509" s="448"/>
      <c r="V509" s="448"/>
      <c r="W509" s="448"/>
      <c r="X509" s="448"/>
      <c r="Y509" s="448"/>
      <c r="Z509" s="448"/>
      <c r="AA509" s="448"/>
      <c r="AB509" s="448"/>
      <c r="AC509" s="448"/>
      <c r="AD509" s="448"/>
      <c r="AE509" s="448"/>
    </row>
    <row r="510" spans="2:31" s="450" customFormat="1" x14ac:dyDescent="0.3">
      <c r="B510" s="448"/>
      <c r="C510" s="448"/>
      <c r="D510" s="448"/>
      <c r="E510" s="448"/>
      <c r="F510" s="448"/>
      <c r="G510" s="449"/>
      <c r="H510" s="449"/>
      <c r="I510" s="448"/>
      <c r="J510" s="448"/>
      <c r="K510" s="448"/>
      <c r="L510" s="448"/>
      <c r="M510" s="448"/>
      <c r="N510" s="448"/>
      <c r="O510" s="448"/>
      <c r="P510" s="448"/>
      <c r="Q510" s="449"/>
      <c r="R510" s="449"/>
      <c r="S510" s="448"/>
      <c r="T510" s="448"/>
      <c r="U510" s="448"/>
      <c r="V510" s="448"/>
      <c r="W510" s="448"/>
      <c r="X510" s="448"/>
      <c r="Y510" s="448"/>
      <c r="Z510" s="448"/>
      <c r="AA510" s="448"/>
      <c r="AB510" s="448"/>
      <c r="AC510" s="448"/>
      <c r="AD510" s="448"/>
      <c r="AE510" s="448"/>
    </row>
    <row r="511" spans="2:31" s="450" customFormat="1" x14ac:dyDescent="0.3">
      <c r="B511" s="448"/>
      <c r="C511" s="448"/>
      <c r="D511" s="448"/>
      <c r="E511" s="448"/>
      <c r="F511" s="448"/>
      <c r="G511" s="449"/>
      <c r="H511" s="449"/>
      <c r="I511" s="448"/>
      <c r="J511" s="448"/>
      <c r="K511" s="448"/>
      <c r="L511" s="448"/>
      <c r="M511" s="448"/>
      <c r="N511" s="448"/>
      <c r="O511" s="448"/>
      <c r="P511" s="448"/>
      <c r="Q511" s="449"/>
      <c r="R511" s="449"/>
      <c r="S511" s="448"/>
      <c r="T511" s="448"/>
      <c r="U511" s="448"/>
      <c r="V511" s="448"/>
      <c r="W511" s="448"/>
      <c r="X511" s="448"/>
      <c r="Y511" s="448"/>
      <c r="Z511" s="448"/>
      <c r="AA511" s="448"/>
      <c r="AB511" s="448"/>
      <c r="AC511" s="448"/>
      <c r="AD511" s="448"/>
      <c r="AE511" s="448"/>
    </row>
    <row r="512" spans="2:31" s="450" customFormat="1" x14ac:dyDescent="0.3">
      <c r="B512" s="448"/>
      <c r="C512" s="448"/>
      <c r="D512" s="448"/>
      <c r="E512" s="448"/>
      <c r="F512" s="448"/>
      <c r="G512" s="449"/>
      <c r="H512" s="449"/>
      <c r="I512" s="448"/>
      <c r="J512" s="448"/>
      <c r="K512" s="448"/>
      <c r="L512" s="448"/>
      <c r="M512" s="448"/>
      <c r="N512" s="448"/>
      <c r="O512" s="448"/>
      <c r="P512" s="448"/>
      <c r="Q512" s="449"/>
      <c r="R512" s="449"/>
      <c r="S512" s="448"/>
      <c r="T512" s="448"/>
      <c r="U512" s="448"/>
      <c r="V512" s="448"/>
      <c r="W512" s="448"/>
      <c r="X512" s="448"/>
      <c r="Y512" s="448"/>
      <c r="Z512" s="448"/>
      <c r="AA512" s="448"/>
      <c r="AB512" s="448"/>
      <c r="AC512" s="448"/>
      <c r="AD512" s="448"/>
      <c r="AE512" s="448"/>
    </row>
    <row r="513" spans="2:31" s="450" customFormat="1" x14ac:dyDescent="0.3">
      <c r="B513" s="448"/>
      <c r="C513" s="448"/>
      <c r="D513" s="448"/>
      <c r="E513" s="448"/>
      <c r="F513" s="448"/>
      <c r="G513" s="449"/>
      <c r="H513" s="449"/>
      <c r="I513" s="448"/>
      <c r="J513" s="448"/>
      <c r="K513" s="448"/>
      <c r="L513" s="448"/>
      <c r="M513" s="448"/>
      <c r="N513" s="448"/>
      <c r="O513" s="448"/>
      <c r="P513" s="448"/>
      <c r="Q513" s="449"/>
      <c r="R513" s="449"/>
      <c r="S513" s="448"/>
      <c r="T513" s="448"/>
      <c r="U513" s="448"/>
      <c r="V513" s="448"/>
      <c r="W513" s="448"/>
      <c r="X513" s="448"/>
      <c r="Y513" s="448"/>
      <c r="Z513" s="448"/>
      <c r="AA513" s="448"/>
      <c r="AB513" s="448"/>
      <c r="AC513" s="448"/>
      <c r="AD513" s="448"/>
      <c r="AE513" s="448"/>
    </row>
    <row r="514" spans="2:31" s="450" customFormat="1" x14ac:dyDescent="0.3">
      <c r="B514" s="448"/>
      <c r="C514" s="448"/>
      <c r="D514" s="448"/>
      <c r="E514" s="448"/>
      <c r="F514" s="448"/>
      <c r="G514" s="449"/>
      <c r="H514" s="449"/>
      <c r="I514" s="448"/>
      <c r="J514" s="448"/>
      <c r="K514" s="448"/>
      <c r="L514" s="448"/>
      <c r="M514" s="448"/>
      <c r="N514" s="448"/>
      <c r="O514" s="448"/>
      <c r="P514" s="448"/>
      <c r="Q514" s="449"/>
      <c r="R514" s="449"/>
      <c r="S514" s="448"/>
      <c r="T514" s="448"/>
      <c r="U514" s="448"/>
      <c r="V514" s="448"/>
      <c r="W514" s="448"/>
      <c r="X514" s="448"/>
      <c r="Y514" s="448"/>
      <c r="Z514" s="448"/>
      <c r="AA514" s="448"/>
      <c r="AB514" s="448"/>
      <c r="AC514" s="448"/>
      <c r="AD514" s="448"/>
      <c r="AE514" s="448"/>
    </row>
    <row r="515" spans="2:31" s="450" customFormat="1" x14ac:dyDescent="0.3">
      <c r="B515" s="448"/>
      <c r="C515" s="448"/>
      <c r="D515" s="448"/>
      <c r="E515" s="448"/>
      <c r="F515" s="448"/>
      <c r="G515" s="449"/>
      <c r="H515" s="449"/>
      <c r="I515" s="448"/>
      <c r="J515" s="448"/>
      <c r="K515" s="448"/>
      <c r="L515" s="448"/>
      <c r="M515" s="448"/>
      <c r="N515" s="448"/>
      <c r="O515" s="448"/>
      <c r="P515" s="448"/>
      <c r="Q515" s="449"/>
      <c r="R515" s="449"/>
      <c r="S515" s="448"/>
      <c r="T515" s="448"/>
      <c r="U515" s="448"/>
      <c r="V515" s="448"/>
      <c r="W515" s="448"/>
      <c r="X515" s="448"/>
      <c r="Y515" s="448"/>
      <c r="Z515" s="448"/>
      <c r="AA515" s="448"/>
      <c r="AB515" s="448"/>
      <c r="AC515" s="448"/>
      <c r="AD515" s="448"/>
      <c r="AE515" s="448"/>
    </row>
    <row r="516" spans="2:31" s="450" customFormat="1" x14ac:dyDescent="0.3">
      <c r="B516" s="448"/>
      <c r="C516" s="448"/>
      <c r="D516" s="448"/>
      <c r="E516" s="448"/>
      <c r="F516" s="448"/>
      <c r="G516" s="449"/>
      <c r="H516" s="449"/>
      <c r="I516" s="448"/>
      <c r="J516" s="448"/>
      <c r="K516" s="448"/>
      <c r="L516" s="448"/>
      <c r="M516" s="448"/>
      <c r="N516" s="448"/>
      <c r="O516" s="448"/>
      <c r="P516" s="448"/>
      <c r="Q516" s="449"/>
      <c r="R516" s="449"/>
      <c r="S516" s="448"/>
      <c r="T516" s="448"/>
      <c r="U516" s="448"/>
      <c r="V516" s="448"/>
      <c r="W516" s="448"/>
      <c r="X516" s="448"/>
      <c r="Y516" s="448"/>
      <c r="Z516" s="448"/>
      <c r="AA516" s="448"/>
      <c r="AB516" s="448"/>
      <c r="AC516" s="448"/>
      <c r="AD516" s="448"/>
      <c r="AE516" s="448"/>
    </row>
    <row r="517" spans="2:31" s="450" customFormat="1" x14ac:dyDescent="0.3">
      <c r="B517" s="448"/>
      <c r="C517" s="448"/>
      <c r="D517" s="448"/>
      <c r="E517" s="448"/>
      <c r="F517" s="448"/>
      <c r="G517" s="449"/>
      <c r="H517" s="449"/>
      <c r="I517" s="448"/>
      <c r="J517" s="448"/>
      <c r="K517" s="448"/>
      <c r="L517" s="448"/>
      <c r="M517" s="448"/>
      <c r="N517" s="448"/>
      <c r="O517" s="448"/>
      <c r="P517" s="448"/>
      <c r="Q517" s="449"/>
      <c r="R517" s="449"/>
      <c r="S517" s="448"/>
      <c r="T517" s="448"/>
      <c r="U517" s="448"/>
      <c r="V517" s="448"/>
      <c r="W517" s="448"/>
      <c r="X517" s="448"/>
      <c r="Y517" s="448"/>
      <c r="Z517" s="448"/>
      <c r="AA517" s="448"/>
      <c r="AB517" s="448"/>
      <c r="AC517" s="448"/>
      <c r="AD517" s="448"/>
      <c r="AE517" s="448"/>
    </row>
    <row r="518" spans="2:31" s="450" customFormat="1" x14ac:dyDescent="0.3">
      <c r="B518" s="448"/>
      <c r="C518" s="448"/>
      <c r="D518" s="448"/>
      <c r="E518" s="448"/>
      <c r="F518" s="448"/>
      <c r="G518" s="449"/>
      <c r="H518" s="449"/>
      <c r="I518" s="448"/>
      <c r="J518" s="448"/>
      <c r="K518" s="448"/>
      <c r="L518" s="448"/>
      <c r="M518" s="448"/>
      <c r="N518" s="448"/>
      <c r="O518" s="448"/>
      <c r="P518" s="448"/>
      <c r="Q518" s="449"/>
      <c r="R518" s="449"/>
      <c r="S518" s="448"/>
      <c r="T518" s="448"/>
      <c r="U518" s="448"/>
      <c r="V518" s="448"/>
      <c r="W518" s="448"/>
      <c r="X518" s="448"/>
      <c r="Y518" s="448"/>
      <c r="Z518" s="448"/>
      <c r="AA518" s="448"/>
      <c r="AB518" s="448"/>
      <c r="AC518" s="448"/>
      <c r="AD518" s="448"/>
      <c r="AE518" s="448"/>
    </row>
    <row r="519" spans="2:31" s="450" customFormat="1" x14ac:dyDescent="0.3">
      <c r="B519" s="448"/>
      <c r="C519" s="448"/>
      <c r="D519" s="448"/>
      <c r="E519" s="448"/>
      <c r="F519" s="448"/>
      <c r="G519" s="449"/>
      <c r="H519" s="449"/>
      <c r="I519" s="448"/>
      <c r="J519" s="448"/>
      <c r="K519" s="448"/>
      <c r="L519" s="448"/>
      <c r="M519" s="448"/>
      <c r="N519" s="448"/>
      <c r="O519" s="448"/>
      <c r="P519" s="448"/>
      <c r="Q519" s="449"/>
      <c r="R519" s="449"/>
      <c r="S519" s="448"/>
      <c r="T519" s="448"/>
      <c r="U519" s="448"/>
      <c r="V519" s="448"/>
      <c r="W519" s="448"/>
      <c r="X519" s="448"/>
      <c r="Y519" s="448"/>
      <c r="Z519" s="448"/>
      <c r="AA519" s="448"/>
      <c r="AB519" s="448"/>
      <c r="AC519" s="448"/>
      <c r="AD519" s="448"/>
      <c r="AE519" s="448"/>
    </row>
    <row r="520" spans="2:31" s="450" customFormat="1" x14ac:dyDescent="0.3">
      <c r="B520" s="448"/>
      <c r="C520" s="448"/>
      <c r="D520" s="448"/>
      <c r="E520" s="448"/>
      <c r="F520" s="448"/>
      <c r="G520" s="449"/>
      <c r="H520" s="449"/>
      <c r="I520" s="448"/>
      <c r="J520" s="448"/>
      <c r="K520" s="448"/>
      <c r="L520" s="448"/>
      <c r="M520" s="448"/>
      <c r="N520" s="448"/>
      <c r="O520" s="448"/>
      <c r="P520" s="448"/>
      <c r="Q520" s="449"/>
      <c r="R520" s="449"/>
      <c r="S520" s="448"/>
      <c r="T520" s="448"/>
      <c r="U520" s="448"/>
      <c r="V520" s="448"/>
      <c r="W520" s="448"/>
      <c r="X520" s="448"/>
      <c r="Y520" s="448"/>
      <c r="Z520" s="448"/>
      <c r="AA520" s="448"/>
      <c r="AB520" s="448"/>
      <c r="AC520" s="448"/>
      <c r="AD520" s="448"/>
      <c r="AE520" s="448"/>
    </row>
    <row r="521" spans="2:31" s="450" customFormat="1" x14ac:dyDescent="0.3">
      <c r="B521" s="448"/>
      <c r="C521" s="448"/>
      <c r="D521" s="448"/>
      <c r="E521" s="448"/>
      <c r="F521" s="448"/>
      <c r="G521" s="449"/>
      <c r="H521" s="449"/>
      <c r="I521" s="448"/>
      <c r="J521" s="448"/>
      <c r="K521" s="448"/>
      <c r="L521" s="448"/>
      <c r="M521" s="448"/>
      <c r="N521" s="448"/>
      <c r="O521" s="448"/>
      <c r="P521" s="448"/>
      <c r="Q521" s="449"/>
      <c r="R521" s="449"/>
      <c r="S521" s="448"/>
      <c r="T521" s="448"/>
      <c r="U521" s="448"/>
      <c r="V521" s="448"/>
      <c r="W521" s="448"/>
      <c r="X521" s="448"/>
      <c r="Y521" s="448"/>
      <c r="Z521" s="448"/>
      <c r="AA521" s="448"/>
      <c r="AB521" s="448"/>
      <c r="AC521" s="448"/>
      <c r="AD521" s="448"/>
      <c r="AE521" s="448"/>
    </row>
    <row r="522" spans="2:31" s="450" customFormat="1" x14ac:dyDescent="0.3">
      <c r="B522" s="448"/>
      <c r="C522" s="448"/>
      <c r="D522" s="448"/>
      <c r="E522" s="448"/>
      <c r="F522" s="448"/>
      <c r="G522" s="449"/>
      <c r="H522" s="449"/>
      <c r="I522" s="448"/>
      <c r="J522" s="448"/>
      <c r="K522" s="448"/>
      <c r="L522" s="448"/>
      <c r="M522" s="448"/>
      <c r="N522" s="448"/>
      <c r="O522" s="448"/>
      <c r="P522" s="448"/>
      <c r="Q522" s="449"/>
      <c r="R522" s="449"/>
      <c r="S522" s="448"/>
      <c r="T522" s="448"/>
      <c r="U522" s="448"/>
      <c r="V522" s="448"/>
      <c r="W522" s="448"/>
      <c r="X522" s="448"/>
      <c r="Y522" s="448"/>
      <c r="Z522" s="448"/>
      <c r="AA522" s="448"/>
      <c r="AB522" s="448"/>
      <c r="AC522" s="448"/>
      <c r="AD522" s="448"/>
      <c r="AE522" s="448"/>
    </row>
    <row r="523" spans="2:31" s="450" customFormat="1" x14ac:dyDescent="0.3">
      <c r="B523" s="448"/>
      <c r="C523" s="448"/>
      <c r="D523" s="448"/>
      <c r="E523" s="448"/>
      <c r="F523" s="448"/>
      <c r="G523" s="449"/>
      <c r="H523" s="449"/>
      <c r="I523" s="448"/>
      <c r="J523" s="448"/>
      <c r="K523" s="448"/>
      <c r="L523" s="448"/>
      <c r="M523" s="448"/>
      <c r="N523" s="448"/>
      <c r="O523" s="448"/>
      <c r="P523" s="448"/>
      <c r="Q523" s="449"/>
      <c r="R523" s="449"/>
      <c r="S523" s="448"/>
      <c r="T523" s="448"/>
      <c r="U523" s="448"/>
      <c r="V523" s="448"/>
      <c r="W523" s="448"/>
      <c r="X523" s="448"/>
      <c r="Y523" s="448"/>
      <c r="Z523" s="448"/>
      <c r="AA523" s="448"/>
      <c r="AB523" s="448"/>
      <c r="AC523" s="448"/>
      <c r="AD523" s="448"/>
      <c r="AE523" s="448"/>
    </row>
    <row r="524" spans="2:31" s="450" customFormat="1" x14ac:dyDescent="0.3">
      <c r="B524" s="448"/>
      <c r="C524" s="448"/>
      <c r="D524" s="448"/>
      <c r="E524" s="448"/>
      <c r="F524" s="448"/>
      <c r="G524" s="449"/>
      <c r="H524" s="449"/>
      <c r="I524" s="448"/>
      <c r="J524" s="448"/>
      <c r="K524" s="448"/>
      <c r="L524" s="448"/>
      <c r="M524" s="448"/>
      <c r="N524" s="448"/>
      <c r="O524" s="448"/>
      <c r="P524" s="448"/>
      <c r="Q524" s="449"/>
      <c r="R524" s="449"/>
      <c r="S524" s="448"/>
      <c r="T524" s="448"/>
      <c r="U524" s="448"/>
      <c r="V524" s="448"/>
      <c r="W524" s="448"/>
      <c r="X524" s="448"/>
      <c r="Y524" s="448"/>
      <c r="Z524" s="448"/>
      <c r="AA524" s="448"/>
      <c r="AB524" s="448"/>
      <c r="AC524" s="448"/>
      <c r="AD524" s="448"/>
      <c r="AE524" s="448"/>
    </row>
    <row r="525" spans="2:31" s="450" customFormat="1" x14ac:dyDescent="0.3">
      <c r="B525" s="448"/>
      <c r="C525" s="448"/>
      <c r="D525" s="448"/>
      <c r="E525" s="448"/>
      <c r="F525" s="448"/>
      <c r="G525" s="449"/>
      <c r="H525" s="449"/>
      <c r="I525" s="448"/>
      <c r="J525" s="448"/>
      <c r="K525" s="448"/>
      <c r="L525" s="448"/>
      <c r="M525" s="448"/>
      <c r="N525" s="448"/>
      <c r="O525" s="448"/>
      <c r="P525" s="448"/>
      <c r="Q525" s="449"/>
      <c r="R525" s="449"/>
      <c r="S525" s="448"/>
      <c r="T525" s="448"/>
      <c r="U525" s="448"/>
      <c r="V525" s="448"/>
      <c r="W525" s="448"/>
      <c r="X525" s="448"/>
      <c r="Y525" s="448"/>
      <c r="Z525" s="448"/>
      <c r="AA525" s="448"/>
      <c r="AB525" s="448"/>
      <c r="AC525" s="448"/>
      <c r="AD525" s="448"/>
      <c r="AE525" s="448"/>
    </row>
    <row r="526" spans="2:31" s="450" customFormat="1" x14ac:dyDescent="0.3">
      <c r="B526" s="448"/>
      <c r="C526" s="448"/>
      <c r="D526" s="448"/>
      <c r="E526" s="448"/>
      <c r="F526" s="448"/>
      <c r="G526" s="449"/>
      <c r="H526" s="449"/>
      <c r="I526" s="448"/>
      <c r="J526" s="448"/>
      <c r="K526" s="448"/>
      <c r="L526" s="448"/>
      <c r="M526" s="448"/>
      <c r="N526" s="448"/>
      <c r="O526" s="448"/>
      <c r="P526" s="448"/>
      <c r="Q526" s="449"/>
      <c r="R526" s="449"/>
      <c r="S526" s="448"/>
      <c r="T526" s="448"/>
      <c r="U526" s="448"/>
      <c r="V526" s="448"/>
      <c r="W526" s="448"/>
      <c r="X526" s="448"/>
      <c r="Y526" s="448"/>
      <c r="Z526" s="448"/>
      <c r="AA526" s="448"/>
      <c r="AB526" s="448"/>
      <c r="AC526" s="448"/>
      <c r="AD526" s="448"/>
      <c r="AE526" s="448"/>
    </row>
    <row r="527" spans="2:31" s="450" customFormat="1" x14ac:dyDescent="0.3">
      <c r="B527" s="448"/>
      <c r="C527" s="448"/>
      <c r="D527" s="448"/>
      <c r="E527" s="448"/>
      <c r="F527" s="448"/>
      <c r="G527" s="449"/>
      <c r="H527" s="449"/>
      <c r="I527" s="448"/>
      <c r="J527" s="448"/>
      <c r="K527" s="448"/>
      <c r="L527" s="448"/>
      <c r="M527" s="448"/>
      <c r="N527" s="448"/>
      <c r="O527" s="448"/>
      <c r="P527" s="448"/>
      <c r="Q527" s="449"/>
      <c r="R527" s="449"/>
      <c r="S527" s="448"/>
      <c r="T527" s="448"/>
      <c r="U527" s="448"/>
      <c r="V527" s="448"/>
      <c r="W527" s="448"/>
      <c r="X527" s="448"/>
      <c r="Y527" s="448"/>
      <c r="Z527" s="448"/>
      <c r="AA527" s="448"/>
      <c r="AB527" s="448"/>
      <c r="AC527" s="448"/>
      <c r="AD527" s="448"/>
      <c r="AE527" s="448"/>
    </row>
    <row r="528" spans="2:31" s="450" customFormat="1" x14ac:dyDescent="0.3">
      <c r="B528" s="448"/>
      <c r="C528" s="448"/>
      <c r="D528" s="448"/>
      <c r="E528" s="448"/>
      <c r="F528" s="448"/>
      <c r="G528" s="449"/>
      <c r="H528" s="449"/>
      <c r="I528" s="448"/>
      <c r="J528" s="448"/>
      <c r="K528" s="448"/>
      <c r="L528" s="448"/>
      <c r="M528" s="448"/>
      <c r="N528" s="448"/>
      <c r="O528" s="448"/>
      <c r="P528" s="448"/>
      <c r="Q528" s="449"/>
      <c r="R528" s="449"/>
      <c r="S528" s="448"/>
      <c r="T528" s="448"/>
      <c r="U528" s="448"/>
      <c r="V528" s="448"/>
      <c r="W528" s="448"/>
      <c r="X528" s="448"/>
      <c r="Y528" s="448"/>
      <c r="Z528" s="448"/>
      <c r="AA528" s="448"/>
      <c r="AB528" s="448"/>
      <c r="AC528" s="448"/>
      <c r="AD528" s="448"/>
      <c r="AE528" s="448"/>
    </row>
    <row r="529" spans="2:31" s="450" customFormat="1" x14ac:dyDescent="0.3">
      <c r="B529" s="448"/>
      <c r="C529" s="448"/>
      <c r="D529" s="448"/>
      <c r="E529" s="448"/>
      <c r="F529" s="448"/>
      <c r="G529" s="449"/>
      <c r="H529" s="449"/>
      <c r="I529" s="448"/>
      <c r="J529" s="448"/>
      <c r="K529" s="448"/>
      <c r="L529" s="448"/>
      <c r="M529" s="448"/>
      <c r="N529" s="448"/>
      <c r="O529" s="448"/>
      <c r="P529" s="448"/>
      <c r="Q529" s="449"/>
      <c r="R529" s="449"/>
      <c r="S529" s="448"/>
      <c r="T529" s="448"/>
      <c r="U529" s="448"/>
      <c r="V529" s="448"/>
      <c r="W529" s="448"/>
      <c r="X529" s="448"/>
      <c r="Y529" s="448"/>
      <c r="Z529" s="448"/>
      <c r="AA529" s="448"/>
      <c r="AB529" s="448"/>
      <c r="AC529" s="448"/>
      <c r="AD529" s="448"/>
      <c r="AE529" s="448"/>
    </row>
    <row r="530" spans="2:31" s="450" customFormat="1" x14ac:dyDescent="0.3">
      <c r="B530" s="448"/>
      <c r="C530" s="448"/>
      <c r="D530" s="448"/>
      <c r="E530" s="448"/>
      <c r="F530" s="448"/>
      <c r="G530" s="449"/>
      <c r="H530" s="449"/>
      <c r="I530" s="448"/>
      <c r="J530" s="448"/>
      <c r="K530" s="448"/>
      <c r="L530" s="448"/>
      <c r="M530" s="448"/>
      <c r="N530" s="448"/>
      <c r="O530" s="448"/>
      <c r="P530" s="448"/>
      <c r="Q530" s="449"/>
      <c r="R530" s="449"/>
      <c r="S530" s="448"/>
      <c r="T530" s="448"/>
      <c r="U530" s="448"/>
      <c r="V530" s="448"/>
      <c r="W530" s="448"/>
      <c r="X530" s="448"/>
      <c r="Y530" s="448"/>
      <c r="Z530" s="448"/>
      <c r="AA530" s="448"/>
      <c r="AB530" s="448"/>
      <c r="AC530" s="448"/>
      <c r="AD530" s="448"/>
      <c r="AE530" s="448"/>
    </row>
    <row r="531" spans="2:31" s="450" customFormat="1" x14ac:dyDescent="0.3">
      <c r="B531" s="448"/>
      <c r="C531" s="448"/>
      <c r="D531" s="448"/>
      <c r="E531" s="448"/>
      <c r="F531" s="448"/>
      <c r="G531" s="449"/>
      <c r="H531" s="449"/>
      <c r="I531" s="448"/>
      <c r="J531" s="448"/>
      <c r="K531" s="448"/>
      <c r="L531" s="448"/>
      <c r="M531" s="448"/>
      <c r="N531" s="448"/>
      <c r="O531" s="448"/>
      <c r="P531" s="448"/>
      <c r="Q531" s="449"/>
      <c r="R531" s="449"/>
      <c r="S531" s="448"/>
      <c r="T531" s="448"/>
      <c r="U531" s="448"/>
      <c r="V531" s="448"/>
      <c r="W531" s="448"/>
      <c r="X531" s="448"/>
      <c r="Y531" s="448"/>
      <c r="Z531" s="448"/>
      <c r="AA531" s="448"/>
      <c r="AB531" s="448"/>
      <c r="AC531" s="448"/>
      <c r="AD531" s="448"/>
      <c r="AE531" s="448"/>
    </row>
    <row r="532" spans="2:31" s="450" customFormat="1" x14ac:dyDescent="0.3">
      <c r="B532" s="448"/>
      <c r="C532" s="448"/>
      <c r="D532" s="448"/>
      <c r="E532" s="448"/>
      <c r="F532" s="448"/>
      <c r="G532" s="449"/>
      <c r="H532" s="449"/>
      <c r="I532" s="448"/>
      <c r="J532" s="448"/>
      <c r="K532" s="448"/>
      <c r="L532" s="448"/>
      <c r="M532" s="448"/>
      <c r="N532" s="448"/>
      <c r="O532" s="448"/>
      <c r="P532" s="448"/>
      <c r="Q532" s="449"/>
      <c r="R532" s="449"/>
      <c r="S532" s="448"/>
      <c r="T532" s="448"/>
      <c r="U532" s="448"/>
      <c r="V532" s="448"/>
      <c r="W532" s="448"/>
      <c r="X532" s="448"/>
      <c r="Y532" s="448"/>
      <c r="Z532" s="448"/>
      <c r="AA532" s="448"/>
      <c r="AB532" s="448"/>
      <c r="AC532" s="448"/>
      <c r="AD532" s="448"/>
      <c r="AE532" s="448"/>
    </row>
    <row r="533" spans="2:31" s="450" customFormat="1" x14ac:dyDescent="0.3">
      <c r="B533" s="448"/>
      <c r="C533" s="448"/>
      <c r="D533" s="448"/>
      <c r="E533" s="448"/>
      <c r="F533" s="448"/>
      <c r="G533" s="449"/>
      <c r="H533" s="449"/>
      <c r="I533" s="448"/>
      <c r="J533" s="448"/>
      <c r="K533" s="448"/>
      <c r="L533" s="448"/>
      <c r="M533" s="448"/>
      <c r="N533" s="448"/>
      <c r="O533" s="448"/>
      <c r="P533" s="448"/>
      <c r="Q533" s="449"/>
      <c r="R533" s="449"/>
      <c r="S533" s="448"/>
      <c r="T533" s="448"/>
      <c r="U533" s="448"/>
      <c r="V533" s="448"/>
      <c r="W533" s="448"/>
      <c r="X533" s="448"/>
      <c r="Y533" s="448"/>
      <c r="Z533" s="448"/>
      <c r="AA533" s="448"/>
      <c r="AB533" s="448"/>
      <c r="AC533" s="448"/>
      <c r="AD533" s="448"/>
      <c r="AE533" s="448"/>
    </row>
    <row r="534" spans="2:31" s="450" customFormat="1" x14ac:dyDescent="0.3">
      <c r="B534" s="448"/>
      <c r="C534" s="448"/>
      <c r="D534" s="448"/>
      <c r="E534" s="448"/>
      <c r="F534" s="448"/>
      <c r="G534" s="449"/>
      <c r="H534" s="449"/>
      <c r="I534" s="448"/>
      <c r="J534" s="448"/>
      <c r="K534" s="448"/>
      <c r="L534" s="448"/>
      <c r="M534" s="448"/>
      <c r="N534" s="448"/>
      <c r="O534" s="448"/>
      <c r="P534" s="448"/>
      <c r="Q534" s="449"/>
      <c r="R534" s="449"/>
      <c r="S534" s="448"/>
      <c r="T534" s="448"/>
      <c r="U534" s="448"/>
      <c r="V534" s="448"/>
      <c r="W534" s="448"/>
      <c r="X534" s="448"/>
      <c r="Y534" s="448"/>
      <c r="Z534" s="448"/>
      <c r="AA534" s="448"/>
      <c r="AB534" s="448"/>
      <c r="AC534" s="448"/>
      <c r="AD534" s="448"/>
      <c r="AE534" s="448"/>
    </row>
    <row r="535" spans="2:31" s="450" customFormat="1" x14ac:dyDescent="0.3">
      <c r="B535" s="448"/>
      <c r="C535" s="448"/>
      <c r="D535" s="448"/>
      <c r="E535" s="448"/>
      <c r="F535" s="448"/>
      <c r="G535" s="449"/>
      <c r="H535" s="449"/>
      <c r="I535" s="448"/>
      <c r="J535" s="448"/>
      <c r="K535" s="448"/>
      <c r="L535" s="448"/>
      <c r="M535" s="448"/>
      <c r="N535" s="448"/>
      <c r="O535" s="448"/>
      <c r="P535" s="448"/>
      <c r="Q535" s="449"/>
      <c r="R535" s="449"/>
      <c r="S535" s="448"/>
      <c r="T535" s="448"/>
      <c r="U535" s="448"/>
      <c r="V535" s="448"/>
      <c r="W535" s="448"/>
      <c r="X535" s="448"/>
      <c r="Y535" s="448"/>
      <c r="Z535" s="448"/>
      <c r="AA535" s="448"/>
      <c r="AB535" s="448"/>
      <c r="AC535" s="448"/>
      <c r="AD535" s="448"/>
      <c r="AE535" s="448"/>
    </row>
    <row r="536" spans="2:31" s="450" customFormat="1" x14ac:dyDescent="0.3">
      <c r="B536" s="448"/>
      <c r="C536" s="448"/>
      <c r="D536" s="448"/>
      <c r="E536" s="448"/>
      <c r="F536" s="448"/>
      <c r="G536" s="449"/>
      <c r="H536" s="449"/>
      <c r="I536" s="448"/>
      <c r="J536" s="448"/>
      <c r="K536" s="448"/>
      <c r="L536" s="448"/>
      <c r="M536" s="448"/>
      <c r="N536" s="448"/>
      <c r="O536" s="448"/>
      <c r="P536" s="448"/>
      <c r="Q536" s="449"/>
      <c r="R536" s="449"/>
      <c r="S536" s="448"/>
      <c r="T536" s="448"/>
      <c r="U536" s="448"/>
      <c r="V536" s="448"/>
      <c r="W536" s="448"/>
      <c r="X536" s="448"/>
      <c r="Y536" s="448"/>
      <c r="Z536" s="448"/>
      <c r="AA536" s="448"/>
      <c r="AB536" s="448"/>
      <c r="AC536" s="448"/>
      <c r="AD536" s="448"/>
      <c r="AE536" s="448"/>
    </row>
    <row r="537" spans="2:31" s="450" customFormat="1" x14ac:dyDescent="0.3">
      <c r="B537" s="448"/>
      <c r="C537" s="448"/>
      <c r="D537" s="448"/>
      <c r="E537" s="448"/>
      <c r="F537" s="448"/>
      <c r="G537" s="449"/>
      <c r="H537" s="449"/>
      <c r="I537" s="448"/>
      <c r="J537" s="448"/>
      <c r="K537" s="448"/>
      <c r="L537" s="448"/>
      <c r="M537" s="448"/>
      <c r="N537" s="448"/>
      <c r="O537" s="448"/>
      <c r="P537" s="448"/>
      <c r="Q537" s="449"/>
      <c r="R537" s="449"/>
      <c r="S537" s="448"/>
      <c r="T537" s="448"/>
      <c r="U537" s="448"/>
      <c r="V537" s="448"/>
      <c r="W537" s="448"/>
      <c r="X537" s="448"/>
      <c r="Y537" s="448"/>
      <c r="Z537" s="448"/>
      <c r="AA537" s="448"/>
      <c r="AB537" s="448"/>
      <c r="AC537" s="448"/>
      <c r="AD537" s="448"/>
      <c r="AE537" s="448"/>
    </row>
    <row r="538" spans="2:31" s="450" customFormat="1" x14ac:dyDescent="0.3">
      <c r="B538" s="448"/>
      <c r="C538" s="448"/>
      <c r="D538" s="448"/>
      <c r="E538" s="448"/>
      <c r="F538" s="448"/>
      <c r="G538" s="449"/>
      <c r="H538" s="449"/>
      <c r="I538" s="448"/>
      <c r="J538" s="448"/>
      <c r="K538" s="448"/>
      <c r="L538" s="448"/>
      <c r="M538" s="448"/>
      <c r="N538" s="448"/>
      <c r="O538" s="448"/>
      <c r="P538" s="448"/>
      <c r="Q538" s="449"/>
      <c r="R538" s="449"/>
      <c r="S538" s="448"/>
      <c r="T538" s="448"/>
      <c r="U538" s="448"/>
      <c r="V538" s="448"/>
      <c r="W538" s="448"/>
      <c r="X538" s="448"/>
      <c r="Y538" s="448"/>
      <c r="Z538" s="448"/>
      <c r="AA538" s="448"/>
      <c r="AB538" s="448"/>
      <c r="AC538" s="448"/>
      <c r="AD538" s="448"/>
      <c r="AE538" s="448"/>
    </row>
    <row r="539" spans="2:31" s="450" customFormat="1" x14ac:dyDescent="0.3">
      <c r="B539" s="448"/>
      <c r="C539" s="448"/>
      <c r="D539" s="448"/>
      <c r="E539" s="448"/>
      <c r="F539" s="448"/>
      <c r="G539" s="449"/>
      <c r="H539" s="449"/>
      <c r="I539" s="448"/>
      <c r="J539" s="448"/>
      <c r="K539" s="448"/>
      <c r="L539" s="448"/>
      <c r="M539" s="448"/>
      <c r="N539" s="448"/>
      <c r="O539" s="448"/>
      <c r="P539" s="448"/>
      <c r="Q539" s="449"/>
      <c r="R539" s="449"/>
      <c r="S539" s="448"/>
      <c r="T539" s="448"/>
      <c r="U539" s="448"/>
      <c r="V539" s="448"/>
      <c r="W539" s="448"/>
      <c r="X539" s="448"/>
      <c r="Y539" s="448"/>
      <c r="Z539" s="448"/>
      <c r="AA539" s="448"/>
      <c r="AB539" s="448"/>
      <c r="AC539" s="448"/>
      <c r="AD539" s="448"/>
      <c r="AE539" s="448"/>
    </row>
    <row r="540" spans="2:31" s="450" customFormat="1" x14ac:dyDescent="0.3">
      <c r="B540" s="448"/>
      <c r="C540" s="448"/>
      <c r="D540" s="448"/>
      <c r="E540" s="448"/>
      <c r="F540" s="448"/>
      <c r="G540" s="449"/>
      <c r="H540" s="449"/>
      <c r="I540" s="448"/>
      <c r="J540" s="448"/>
      <c r="K540" s="448"/>
      <c r="L540" s="448"/>
      <c r="M540" s="448"/>
      <c r="N540" s="448"/>
      <c r="O540" s="448"/>
      <c r="P540" s="448"/>
      <c r="Q540" s="449"/>
      <c r="R540" s="449"/>
      <c r="S540" s="448"/>
      <c r="T540" s="448"/>
      <c r="U540" s="448"/>
      <c r="V540" s="448"/>
      <c r="W540" s="448"/>
      <c r="X540" s="448"/>
      <c r="Y540" s="448"/>
      <c r="Z540" s="448"/>
      <c r="AA540" s="448"/>
      <c r="AB540" s="448"/>
      <c r="AC540" s="448"/>
      <c r="AD540" s="448"/>
      <c r="AE540" s="448"/>
    </row>
    <row r="541" spans="2:31" s="450" customFormat="1" x14ac:dyDescent="0.3">
      <c r="B541" s="448"/>
      <c r="C541" s="448"/>
      <c r="D541" s="448"/>
      <c r="E541" s="448"/>
      <c r="F541" s="448"/>
      <c r="G541" s="449"/>
      <c r="H541" s="449"/>
      <c r="I541" s="448"/>
      <c r="J541" s="448"/>
      <c r="K541" s="448"/>
      <c r="L541" s="448"/>
      <c r="M541" s="448"/>
      <c r="N541" s="448"/>
      <c r="O541" s="448"/>
      <c r="P541" s="448"/>
      <c r="Q541" s="449"/>
      <c r="R541" s="449"/>
      <c r="S541" s="448"/>
      <c r="T541" s="448"/>
      <c r="U541" s="448"/>
      <c r="V541" s="448"/>
      <c r="W541" s="448"/>
      <c r="X541" s="448"/>
      <c r="Y541" s="448"/>
      <c r="Z541" s="448"/>
      <c r="AA541" s="448"/>
      <c r="AB541" s="448"/>
      <c r="AC541" s="448"/>
      <c r="AD541" s="448"/>
      <c r="AE541" s="448"/>
    </row>
    <row r="542" spans="2:31" s="450" customFormat="1" x14ac:dyDescent="0.3">
      <c r="B542" s="448"/>
      <c r="C542" s="448"/>
      <c r="D542" s="448"/>
      <c r="E542" s="448"/>
      <c r="F542" s="448"/>
      <c r="G542" s="449"/>
      <c r="H542" s="449"/>
      <c r="I542" s="448"/>
      <c r="J542" s="448"/>
      <c r="K542" s="448"/>
      <c r="L542" s="448"/>
      <c r="M542" s="448"/>
      <c r="N542" s="448"/>
      <c r="O542" s="448"/>
      <c r="P542" s="448"/>
      <c r="Q542" s="449"/>
      <c r="R542" s="449"/>
      <c r="S542" s="448"/>
      <c r="T542" s="448"/>
      <c r="U542" s="448"/>
      <c r="V542" s="448"/>
      <c r="W542" s="448"/>
      <c r="X542" s="448"/>
      <c r="Y542" s="448"/>
      <c r="Z542" s="448"/>
      <c r="AA542" s="448"/>
      <c r="AB542" s="448"/>
      <c r="AC542" s="448"/>
      <c r="AD542" s="448"/>
      <c r="AE542" s="448"/>
    </row>
    <row r="543" spans="2:31" s="450" customFormat="1" x14ac:dyDescent="0.3">
      <c r="B543" s="448"/>
      <c r="C543" s="448"/>
      <c r="D543" s="448"/>
      <c r="E543" s="448"/>
      <c r="F543" s="448"/>
      <c r="G543" s="449"/>
      <c r="H543" s="449"/>
      <c r="I543" s="448"/>
      <c r="J543" s="448"/>
      <c r="K543" s="448"/>
      <c r="L543" s="448"/>
      <c r="M543" s="448"/>
      <c r="N543" s="448"/>
      <c r="O543" s="448"/>
      <c r="P543" s="448"/>
      <c r="Q543" s="449"/>
      <c r="R543" s="449"/>
      <c r="S543" s="448"/>
      <c r="T543" s="448"/>
      <c r="U543" s="448"/>
      <c r="V543" s="448"/>
      <c r="W543" s="448"/>
      <c r="X543" s="448"/>
      <c r="Y543" s="448"/>
      <c r="Z543" s="448"/>
      <c r="AA543" s="448"/>
      <c r="AB543" s="448"/>
      <c r="AC543" s="448"/>
      <c r="AD543" s="448"/>
      <c r="AE543" s="448"/>
    </row>
    <row r="544" spans="2:31" s="450" customFormat="1" x14ac:dyDescent="0.3">
      <c r="B544" s="448"/>
      <c r="C544" s="448"/>
      <c r="D544" s="448"/>
      <c r="E544" s="448"/>
      <c r="F544" s="448"/>
      <c r="G544" s="449"/>
      <c r="H544" s="449"/>
      <c r="I544" s="448"/>
      <c r="J544" s="448"/>
      <c r="K544" s="448"/>
      <c r="L544" s="448"/>
      <c r="M544" s="448"/>
      <c r="N544" s="448"/>
      <c r="O544" s="448"/>
      <c r="P544" s="448"/>
      <c r="Q544" s="449"/>
      <c r="R544" s="449"/>
      <c r="S544" s="448"/>
      <c r="T544" s="448"/>
      <c r="U544" s="448"/>
      <c r="V544" s="448"/>
      <c r="W544" s="448"/>
      <c r="X544" s="448"/>
      <c r="Y544" s="448"/>
      <c r="Z544" s="448"/>
      <c r="AA544" s="448"/>
      <c r="AB544" s="448"/>
      <c r="AC544" s="448"/>
      <c r="AD544" s="448"/>
      <c r="AE544" s="448"/>
    </row>
    <row r="545" spans="2:31" s="450" customFormat="1" x14ac:dyDescent="0.3">
      <c r="B545" s="448"/>
      <c r="C545" s="448"/>
      <c r="D545" s="448"/>
      <c r="E545" s="448"/>
      <c r="F545" s="448"/>
      <c r="G545" s="449"/>
      <c r="H545" s="449"/>
      <c r="I545" s="448"/>
      <c r="J545" s="448"/>
      <c r="K545" s="448"/>
      <c r="L545" s="448"/>
      <c r="M545" s="448"/>
      <c r="N545" s="448"/>
      <c r="O545" s="448"/>
      <c r="P545" s="448"/>
      <c r="Q545" s="449"/>
      <c r="R545" s="449"/>
      <c r="S545" s="448"/>
      <c r="T545" s="448"/>
      <c r="U545" s="448"/>
      <c r="V545" s="448"/>
      <c r="W545" s="448"/>
      <c r="X545" s="448"/>
      <c r="Y545" s="448"/>
      <c r="Z545" s="448"/>
      <c r="AA545" s="448"/>
      <c r="AB545" s="448"/>
      <c r="AC545" s="448"/>
      <c r="AD545" s="448"/>
      <c r="AE545" s="448"/>
    </row>
    <row r="546" spans="2:31" s="450" customFormat="1" x14ac:dyDescent="0.3">
      <c r="B546" s="448"/>
      <c r="C546" s="448"/>
      <c r="D546" s="448"/>
      <c r="E546" s="448"/>
      <c r="F546" s="448"/>
      <c r="G546" s="449"/>
      <c r="H546" s="449"/>
      <c r="I546" s="448"/>
      <c r="J546" s="448"/>
      <c r="K546" s="448"/>
      <c r="L546" s="448"/>
      <c r="M546" s="448"/>
      <c r="N546" s="448"/>
      <c r="O546" s="448"/>
      <c r="P546" s="448"/>
      <c r="Q546" s="449"/>
      <c r="R546" s="449"/>
      <c r="S546" s="448"/>
      <c r="T546" s="448"/>
      <c r="U546" s="448"/>
      <c r="V546" s="448"/>
      <c r="W546" s="448"/>
      <c r="X546" s="448"/>
      <c r="Y546" s="448"/>
      <c r="Z546" s="448"/>
      <c r="AA546" s="448"/>
      <c r="AB546" s="448"/>
      <c r="AC546" s="448"/>
      <c r="AD546" s="448"/>
      <c r="AE546" s="448"/>
    </row>
    <row r="547" spans="2:31" s="450" customFormat="1" x14ac:dyDescent="0.3">
      <c r="B547" s="448"/>
      <c r="C547" s="448"/>
      <c r="D547" s="448"/>
      <c r="E547" s="448"/>
      <c r="F547" s="448"/>
      <c r="G547" s="449"/>
      <c r="H547" s="449"/>
      <c r="I547" s="448"/>
      <c r="J547" s="448"/>
      <c r="K547" s="448"/>
      <c r="L547" s="448"/>
      <c r="M547" s="448"/>
      <c r="N547" s="448"/>
      <c r="O547" s="448"/>
      <c r="P547" s="448"/>
      <c r="Q547" s="449"/>
      <c r="R547" s="449"/>
      <c r="S547" s="448"/>
      <c r="T547" s="448"/>
      <c r="U547" s="448"/>
      <c r="V547" s="448"/>
      <c r="W547" s="448"/>
      <c r="X547" s="448"/>
      <c r="Y547" s="448"/>
      <c r="Z547" s="448"/>
      <c r="AA547" s="448"/>
      <c r="AB547" s="448"/>
      <c r="AC547" s="448"/>
      <c r="AD547" s="448"/>
      <c r="AE547" s="448"/>
    </row>
    <row r="548" spans="2:31" s="450" customFormat="1" x14ac:dyDescent="0.3">
      <c r="B548" s="448"/>
      <c r="C548" s="448"/>
      <c r="D548" s="448"/>
      <c r="E548" s="448"/>
      <c r="F548" s="448"/>
      <c r="G548" s="449"/>
      <c r="H548" s="449"/>
      <c r="I548" s="448"/>
      <c r="J548" s="448"/>
      <c r="K548" s="448"/>
      <c r="L548" s="448"/>
      <c r="M548" s="448"/>
      <c r="N548" s="448"/>
      <c r="O548" s="448"/>
      <c r="P548" s="448"/>
      <c r="Q548" s="449"/>
      <c r="R548" s="449"/>
      <c r="S548" s="448"/>
      <c r="T548" s="448"/>
      <c r="U548" s="448"/>
      <c r="V548" s="448"/>
      <c r="W548" s="448"/>
      <c r="X548" s="448"/>
      <c r="Y548" s="448"/>
      <c r="Z548" s="448"/>
      <c r="AA548" s="448"/>
      <c r="AB548" s="448"/>
      <c r="AC548" s="448"/>
      <c r="AD548" s="448"/>
      <c r="AE548" s="448"/>
    </row>
    <row r="549" spans="2:31" s="450" customFormat="1" x14ac:dyDescent="0.3">
      <c r="B549" s="448"/>
      <c r="C549" s="448"/>
      <c r="D549" s="448"/>
      <c r="E549" s="448"/>
      <c r="F549" s="448"/>
      <c r="G549" s="449"/>
      <c r="H549" s="449"/>
      <c r="I549" s="448"/>
      <c r="J549" s="448"/>
      <c r="K549" s="448"/>
      <c r="L549" s="448"/>
      <c r="M549" s="448"/>
      <c r="N549" s="448"/>
      <c r="O549" s="448"/>
      <c r="P549" s="448"/>
      <c r="Q549" s="449"/>
      <c r="R549" s="449"/>
      <c r="S549" s="448"/>
      <c r="T549" s="448"/>
      <c r="U549" s="448"/>
      <c r="V549" s="448"/>
      <c r="W549" s="448"/>
      <c r="X549" s="448"/>
      <c r="Y549" s="448"/>
      <c r="Z549" s="448"/>
      <c r="AA549" s="448"/>
      <c r="AB549" s="448"/>
      <c r="AC549" s="448"/>
      <c r="AD549" s="448"/>
      <c r="AE549" s="448"/>
    </row>
    <row r="550" spans="2:31" s="450" customFormat="1" x14ac:dyDescent="0.3">
      <c r="B550" s="448"/>
      <c r="C550" s="448"/>
      <c r="D550" s="448"/>
      <c r="E550" s="448"/>
      <c r="F550" s="448"/>
      <c r="G550" s="449"/>
      <c r="H550" s="449"/>
      <c r="I550" s="448"/>
      <c r="J550" s="448"/>
      <c r="K550" s="448"/>
      <c r="L550" s="448"/>
      <c r="M550" s="448"/>
      <c r="N550" s="448"/>
      <c r="O550" s="448"/>
      <c r="P550" s="448"/>
      <c r="Q550" s="449"/>
      <c r="R550" s="449"/>
      <c r="S550" s="448"/>
      <c r="T550" s="448"/>
      <c r="U550" s="448"/>
      <c r="V550" s="448"/>
      <c r="W550" s="448"/>
      <c r="X550" s="448"/>
      <c r="Y550" s="448"/>
      <c r="Z550" s="448"/>
      <c r="AA550" s="448"/>
      <c r="AB550" s="448"/>
      <c r="AC550" s="448"/>
      <c r="AD550" s="448"/>
      <c r="AE550" s="448"/>
    </row>
    <row r="551" spans="2:31" s="450" customFormat="1" x14ac:dyDescent="0.3">
      <c r="B551" s="448"/>
      <c r="C551" s="448"/>
      <c r="D551" s="448"/>
      <c r="E551" s="448"/>
      <c r="F551" s="448"/>
      <c r="G551" s="449"/>
      <c r="H551" s="449"/>
      <c r="I551" s="448"/>
      <c r="J551" s="448"/>
      <c r="K551" s="448"/>
      <c r="L551" s="448"/>
      <c r="M551" s="448"/>
      <c r="N551" s="448"/>
      <c r="O551" s="448"/>
      <c r="P551" s="448"/>
      <c r="Q551" s="449"/>
      <c r="R551" s="449"/>
      <c r="S551" s="448"/>
      <c r="T551" s="448"/>
      <c r="U551" s="448"/>
      <c r="V551" s="448"/>
      <c r="W551" s="448"/>
      <c r="X551" s="448"/>
      <c r="Y551" s="448"/>
      <c r="Z551" s="448"/>
      <c r="AA551" s="448"/>
      <c r="AB551" s="448"/>
      <c r="AC551" s="448"/>
      <c r="AD551" s="448"/>
      <c r="AE551" s="448"/>
    </row>
    <row r="552" spans="2:31" s="450" customFormat="1" x14ac:dyDescent="0.3">
      <c r="B552" s="448"/>
      <c r="C552" s="448"/>
      <c r="D552" s="448"/>
      <c r="E552" s="448"/>
      <c r="F552" s="448"/>
      <c r="G552" s="449"/>
      <c r="H552" s="449"/>
      <c r="I552" s="448"/>
      <c r="J552" s="448"/>
      <c r="K552" s="448"/>
      <c r="L552" s="448"/>
      <c r="M552" s="448"/>
      <c r="N552" s="448"/>
      <c r="O552" s="448"/>
      <c r="P552" s="448"/>
      <c r="Q552" s="449"/>
      <c r="R552" s="449"/>
      <c r="S552" s="448"/>
      <c r="T552" s="448"/>
      <c r="U552" s="448"/>
      <c r="V552" s="448"/>
      <c r="W552" s="448"/>
      <c r="X552" s="448"/>
      <c r="Y552" s="448"/>
      <c r="Z552" s="448"/>
      <c r="AA552" s="448"/>
      <c r="AB552" s="448"/>
      <c r="AC552" s="448"/>
      <c r="AD552" s="448"/>
      <c r="AE552" s="448"/>
    </row>
    <row r="553" spans="2:31" s="450" customFormat="1" x14ac:dyDescent="0.3">
      <c r="B553" s="448"/>
      <c r="C553" s="448"/>
      <c r="D553" s="448"/>
      <c r="E553" s="448"/>
      <c r="F553" s="448"/>
      <c r="G553" s="449"/>
      <c r="H553" s="449"/>
      <c r="I553" s="448"/>
      <c r="J553" s="448"/>
      <c r="K553" s="448"/>
      <c r="L553" s="448"/>
      <c r="M553" s="448"/>
      <c r="N553" s="448"/>
      <c r="O553" s="448"/>
      <c r="P553" s="448"/>
      <c r="Q553" s="449"/>
      <c r="R553" s="449"/>
      <c r="S553" s="448"/>
      <c r="T553" s="448"/>
      <c r="U553" s="448"/>
      <c r="V553" s="448"/>
      <c r="W553" s="448"/>
      <c r="X553" s="448"/>
      <c r="Y553" s="448"/>
      <c r="Z553" s="448"/>
      <c r="AA553" s="448"/>
      <c r="AB553" s="448"/>
      <c r="AC553" s="448"/>
      <c r="AD553" s="448"/>
      <c r="AE553" s="448"/>
    </row>
    <row r="554" spans="2:31" s="450" customFormat="1" x14ac:dyDescent="0.3">
      <c r="B554" s="448"/>
      <c r="C554" s="448"/>
      <c r="D554" s="448"/>
      <c r="E554" s="448"/>
      <c r="F554" s="448"/>
      <c r="G554" s="449"/>
      <c r="H554" s="449"/>
      <c r="I554" s="448"/>
      <c r="J554" s="448"/>
      <c r="K554" s="448"/>
      <c r="L554" s="448"/>
      <c r="M554" s="448"/>
      <c r="N554" s="448"/>
      <c r="O554" s="448"/>
      <c r="P554" s="448"/>
      <c r="Q554" s="449"/>
      <c r="R554" s="449"/>
      <c r="S554" s="448"/>
      <c r="T554" s="448"/>
      <c r="U554" s="448"/>
      <c r="V554" s="448"/>
      <c r="W554" s="448"/>
      <c r="X554" s="448"/>
      <c r="Y554" s="448"/>
      <c r="Z554" s="448"/>
      <c r="AA554" s="448"/>
      <c r="AB554" s="448"/>
      <c r="AC554" s="448"/>
      <c r="AD554" s="448"/>
      <c r="AE554" s="448"/>
    </row>
    <row r="555" spans="2:31" s="450" customFormat="1" x14ac:dyDescent="0.3">
      <c r="B555" s="448"/>
      <c r="C555" s="448"/>
      <c r="D555" s="448"/>
      <c r="E555" s="448"/>
      <c r="F555" s="448"/>
      <c r="G555" s="449"/>
      <c r="H555" s="449"/>
      <c r="I555" s="448"/>
      <c r="J555" s="448"/>
      <c r="K555" s="448"/>
      <c r="L555" s="448"/>
      <c r="M555" s="448"/>
      <c r="N555" s="448"/>
      <c r="O555" s="448"/>
      <c r="P555" s="448"/>
      <c r="Q555" s="449"/>
      <c r="R555" s="449"/>
      <c r="S555" s="448"/>
      <c r="T555" s="448"/>
      <c r="U555" s="448"/>
      <c r="V555" s="448"/>
      <c r="W555" s="448"/>
      <c r="X555" s="448"/>
      <c r="Y555" s="448"/>
      <c r="Z555" s="448"/>
      <c r="AA555" s="448"/>
      <c r="AB555" s="448"/>
      <c r="AC555" s="448"/>
      <c r="AD555" s="448"/>
      <c r="AE555" s="448"/>
    </row>
    <row r="556" spans="2:31" s="450" customFormat="1" x14ac:dyDescent="0.3">
      <c r="B556" s="448"/>
      <c r="C556" s="448"/>
      <c r="D556" s="448"/>
      <c r="E556" s="448"/>
      <c r="F556" s="448"/>
      <c r="G556" s="449"/>
      <c r="H556" s="449"/>
      <c r="I556" s="448"/>
      <c r="J556" s="448"/>
      <c r="K556" s="448"/>
      <c r="L556" s="448"/>
      <c r="M556" s="448"/>
      <c r="N556" s="448"/>
      <c r="O556" s="448"/>
      <c r="P556" s="448"/>
      <c r="Q556" s="449"/>
      <c r="R556" s="449"/>
      <c r="S556" s="448"/>
      <c r="T556" s="448"/>
      <c r="U556" s="448"/>
      <c r="V556" s="448"/>
      <c r="W556" s="448"/>
      <c r="X556" s="448"/>
      <c r="Y556" s="448"/>
      <c r="Z556" s="448"/>
      <c r="AA556" s="448"/>
      <c r="AB556" s="448"/>
      <c r="AC556" s="448"/>
      <c r="AD556" s="448"/>
      <c r="AE556" s="448"/>
    </row>
    <row r="557" spans="2:31" s="450" customFormat="1" x14ac:dyDescent="0.3">
      <c r="B557" s="448"/>
      <c r="C557" s="448"/>
      <c r="D557" s="448"/>
      <c r="E557" s="448"/>
      <c r="F557" s="448"/>
      <c r="G557" s="449"/>
      <c r="H557" s="449"/>
      <c r="I557" s="448"/>
      <c r="J557" s="448"/>
      <c r="K557" s="448"/>
      <c r="L557" s="448"/>
      <c r="M557" s="448"/>
      <c r="N557" s="448"/>
      <c r="O557" s="448"/>
      <c r="P557" s="448"/>
      <c r="Q557" s="449"/>
      <c r="R557" s="449"/>
      <c r="S557" s="448"/>
      <c r="T557" s="448"/>
      <c r="U557" s="448"/>
      <c r="V557" s="448"/>
      <c r="W557" s="448"/>
      <c r="X557" s="448"/>
      <c r="Y557" s="448"/>
      <c r="Z557" s="448"/>
      <c r="AA557" s="448"/>
      <c r="AB557" s="448"/>
      <c r="AC557" s="448"/>
      <c r="AD557" s="448"/>
      <c r="AE557" s="448"/>
    </row>
    <row r="558" spans="2:31" s="450" customFormat="1" x14ac:dyDescent="0.3">
      <c r="B558" s="448"/>
      <c r="C558" s="448"/>
      <c r="D558" s="448"/>
      <c r="E558" s="448"/>
      <c r="F558" s="448"/>
      <c r="G558" s="449"/>
      <c r="H558" s="449"/>
      <c r="I558" s="448"/>
      <c r="J558" s="448"/>
      <c r="K558" s="448"/>
      <c r="L558" s="448"/>
      <c r="M558" s="448"/>
      <c r="N558" s="448"/>
      <c r="O558" s="448"/>
      <c r="P558" s="448"/>
      <c r="Q558" s="449"/>
      <c r="R558" s="449"/>
      <c r="S558" s="448"/>
      <c r="T558" s="448"/>
      <c r="U558" s="448"/>
      <c r="V558" s="448"/>
      <c r="W558" s="448"/>
      <c r="X558" s="448"/>
      <c r="Y558" s="448"/>
      <c r="Z558" s="448"/>
      <c r="AA558" s="448"/>
      <c r="AB558" s="448"/>
      <c r="AC558" s="448"/>
      <c r="AD558" s="448"/>
      <c r="AE558" s="448"/>
    </row>
    <row r="559" spans="2:31" s="450" customFormat="1" x14ac:dyDescent="0.3">
      <c r="B559" s="448"/>
      <c r="C559" s="448"/>
      <c r="D559" s="448"/>
      <c r="E559" s="448"/>
      <c r="F559" s="448"/>
      <c r="G559" s="449"/>
      <c r="H559" s="449"/>
      <c r="I559" s="448"/>
      <c r="J559" s="448"/>
      <c r="K559" s="448"/>
      <c r="L559" s="448"/>
      <c r="M559" s="448"/>
      <c r="N559" s="448"/>
      <c r="O559" s="448"/>
      <c r="P559" s="448"/>
      <c r="Q559" s="449"/>
      <c r="R559" s="449"/>
      <c r="S559" s="448"/>
      <c r="T559" s="448"/>
      <c r="U559" s="448"/>
      <c r="V559" s="448"/>
      <c r="W559" s="448"/>
      <c r="X559" s="448"/>
      <c r="Y559" s="448"/>
      <c r="Z559" s="448"/>
      <c r="AA559" s="448"/>
      <c r="AB559" s="448"/>
      <c r="AC559" s="448"/>
      <c r="AD559" s="448"/>
      <c r="AE559" s="448"/>
    </row>
    <row r="560" spans="2:31" s="450" customFormat="1" x14ac:dyDescent="0.3">
      <c r="B560" s="448"/>
      <c r="C560" s="448"/>
      <c r="D560" s="448"/>
      <c r="E560" s="448"/>
      <c r="F560" s="448"/>
      <c r="G560" s="449"/>
      <c r="H560" s="449"/>
      <c r="I560" s="448"/>
      <c r="J560" s="448"/>
      <c r="K560" s="448"/>
      <c r="L560" s="448"/>
      <c r="M560" s="448"/>
      <c r="N560" s="448"/>
      <c r="O560" s="448"/>
      <c r="P560" s="448"/>
      <c r="Q560" s="449"/>
      <c r="R560" s="449"/>
      <c r="S560" s="448"/>
      <c r="T560" s="448"/>
      <c r="U560" s="448"/>
      <c r="V560" s="448"/>
      <c r="W560" s="448"/>
      <c r="X560" s="448"/>
      <c r="Y560" s="448"/>
      <c r="Z560" s="448"/>
      <c r="AA560" s="448"/>
      <c r="AB560" s="448"/>
      <c r="AC560" s="448"/>
      <c r="AD560" s="448"/>
      <c r="AE560" s="448"/>
    </row>
    <row r="561" spans="2:31" s="450" customFormat="1" x14ac:dyDescent="0.3">
      <c r="B561" s="448"/>
      <c r="C561" s="448"/>
      <c r="D561" s="448"/>
      <c r="E561" s="448"/>
      <c r="F561" s="448"/>
      <c r="G561" s="449"/>
      <c r="H561" s="449"/>
      <c r="I561" s="448"/>
      <c r="J561" s="448"/>
      <c r="K561" s="448"/>
      <c r="L561" s="448"/>
      <c r="M561" s="448"/>
      <c r="N561" s="448"/>
      <c r="O561" s="448"/>
      <c r="P561" s="448"/>
      <c r="Q561" s="449"/>
      <c r="R561" s="449"/>
      <c r="S561" s="448"/>
      <c r="T561" s="448"/>
      <c r="U561" s="448"/>
      <c r="V561" s="448"/>
      <c r="W561" s="448"/>
      <c r="X561" s="448"/>
      <c r="Y561" s="448"/>
      <c r="Z561" s="448"/>
      <c r="AA561" s="448"/>
      <c r="AB561" s="448"/>
      <c r="AC561" s="448"/>
      <c r="AD561" s="448"/>
      <c r="AE561" s="448"/>
    </row>
    <row r="562" spans="2:31" s="450" customFormat="1" x14ac:dyDescent="0.3">
      <c r="B562" s="448"/>
      <c r="C562" s="448"/>
      <c r="D562" s="448"/>
      <c r="E562" s="448"/>
      <c r="F562" s="448"/>
      <c r="G562" s="449"/>
      <c r="H562" s="449"/>
      <c r="I562" s="448"/>
      <c r="J562" s="448"/>
      <c r="K562" s="448"/>
      <c r="L562" s="448"/>
      <c r="M562" s="448"/>
      <c r="N562" s="448"/>
      <c r="O562" s="448"/>
      <c r="P562" s="448"/>
      <c r="Q562" s="449"/>
      <c r="R562" s="449"/>
      <c r="S562" s="448"/>
      <c r="T562" s="448"/>
      <c r="U562" s="448"/>
      <c r="V562" s="448"/>
      <c r="W562" s="448"/>
      <c r="X562" s="448"/>
      <c r="Y562" s="448"/>
      <c r="Z562" s="448"/>
      <c r="AA562" s="448"/>
      <c r="AB562" s="448"/>
      <c r="AC562" s="448"/>
      <c r="AD562" s="448"/>
      <c r="AE562" s="448"/>
    </row>
    <row r="563" spans="2:31" s="450" customFormat="1" x14ac:dyDescent="0.3">
      <c r="B563" s="448"/>
      <c r="C563" s="448"/>
      <c r="D563" s="448"/>
      <c r="E563" s="448"/>
      <c r="F563" s="448"/>
      <c r="G563" s="449"/>
      <c r="H563" s="449"/>
      <c r="I563" s="448"/>
      <c r="J563" s="448"/>
      <c r="K563" s="448"/>
      <c r="L563" s="448"/>
      <c r="M563" s="448"/>
      <c r="N563" s="448"/>
      <c r="O563" s="448"/>
      <c r="P563" s="448"/>
      <c r="Q563" s="449"/>
      <c r="R563" s="449"/>
      <c r="S563" s="448"/>
      <c r="T563" s="448"/>
      <c r="U563" s="448"/>
      <c r="V563" s="448"/>
      <c r="W563" s="448"/>
      <c r="X563" s="448"/>
      <c r="Y563" s="448"/>
      <c r="Z563" s="448"/>
      <c r="AA563" s="448"/>
      <c r="AB563" s="448"/>
      <c r="AC563" s="448"/>
      <c r="AD563" s="448"/>
      <c r="AE563" s="448"/>
    </row>
    <row r="564" spans="2:31" s="450" customFormat="1" x14ac:dyDescent="0.3">
      <c r="B564" s="448"/>
      <c r="C564" s="448"/>
      <c r="D564" s="448"/>
      <c r="E564" s="448"/>
      <c r="F564" s="448"/>
      <c r="G564" s="449"/>
      <c r="H564" s="449"/>
      <c r="I564" s="448"/>
      <c r="J564" s="448"/>
      <c r="K564" s="448"/>
      <c r="L564" s="448"/>
      <c r="M564" s="448"/>
      <c r="N564" s="448"/>
      <c r="O564" s="448"/>
      <c r="P564" s="448"/>
      <c r="Q564" s="449"/>
      <c r="R564" s="449"/>
      <c r="S564" s="448"/>
      <c r="T564" s="448"/>
      <c r="U564" s="448"/>
      <c r="V564" s="448"/>
      <c r="W564" s="448"/>
      <c r="X564" s="448"/>
      <c r="Y564" s="448"/>
      <c r="Z564" s="448"/>
      <c r="AA564" s="448"/>
      <c r="AB564" s="448"/>
      <c r="AC564" s="448"/>
      <c r="AD564" s="448"/>
      <c r="AE564" s="448"/>
    </row>
    <row r="565" spans="2:31" s="450" customFormat="1" x14ac:dyDescent="0.3">
      <c r="B565" s="448"/>
      <c r="C565" s="448"/>
      <c r="D565" s="448"/>
      <c r="E565" s="448"/>
      <c r="F565" s="448"/>
      <c r="G565" s="449"/>
      <c r="H565" s="449"/>
      <c r="I565" s="448"/>
      <c r="J565" s="448"/>
      <c r="K565" s="448"/>
      <c r="L565" s="448"/>
      <c r="M565" s="448"/>
      <c r="N565" s="448"/>
      <c r="O565" s="448"/>
      <c r="P565" s="448"/>
      <c r="Q565" s="449"/>
      <c r="R565" s="449"/>
      <c r="S565" s="448"/>
      <c r="T565" s="448"/>
      <c r="U565" s="448"/>
      <c r="V565" s="448"/>
      <c r="W565" s="448"/>
      <c r="X565" s="448"/>
      <c r="Y565" s="448"/>
      <c r="Z565" s="448"/>
      <c r="AA565" s="448"/>
      <c r="AB565" s="448"/>
      <c r="AC565" s="448"/>
      <c r="AD565" s="448"/>
      <c r="AE565" s="448"/>
    </row>
    <row r="566" spans="2:31" s="450" customFormat="1" x14ac:dyDescent="0.3">
      <c r="B566" s="448"/>
      <c r="C566" s="448"/>
      <c r="D566" s="448"/>
      <c r="E566" s="448"/>
      <c r="F566" s="448"/>
      <c r="G566" s="449"/>
      <c r="H566" s="449"/>
      <c r="I566" s="448"/>
      <c r="J566" s="448"/>
      <c r="K566" s="448"/>
      <c r="L566" s="448"/>
      <c r="M566" s="448"/>
      <c r="N566" s="448"/>
      <c r="O566" s="448"/>
      <c r="P566" s="448"/>
      <c r="Q566" s="449"/>
      <c r="R566" s="449"/>
      <c r="S566" s="448"/>
      <c r="T566" s="448"/>
      <c r="U566" s="448"/>
      <c r="V566" s="448"/>
      <c r="W566" s="448"/>
      <c r="X566" s="448"/>
      <c r="Y566" s="448"/>
      <c r="Z566" s="448"/>
      <c r="AA566" s="448"/>
      <c r="AB566" s="448"/>
      <c r="AC566" s="448"/>
      <c r="AD566" s="448"/>
      <c r="AE566" s="448"/>
    </row>
    <row r="567" spans="2:31" s="450" customFormat="1" x14ac:dyDescent="0.3">
      <c r="B567" s="448"/>
      <c r="C567" s="448"/>
      <c r="D567" s="448"/>
      <c r="E567" s="448"/>
      <c r="F567" s="448"/>
      <c r="G567" s="449"/>
      <c r="H567" s="449"/>
      <c r="I567" s="448"/>
      <c r="J567" s="448"/>
      <c r="K567" s="448"/>
      <c r="L567" s="448"/>
      <c r="M567" s="448"/>
      <c r="N567" s="448"/>
      <c r="O567" s="448"/>
      <c r="P567" s="448"/>
      <c r="Q567" s="449"/>
      <c r="R567" s="449"/>
      <c r="S567" s="448"/>
      <c r="T567" s="448"/>
      <c r="U567" s="448"/>
      <c r="V567" s="448"/>
      <c r="W567" s="448"/>
      <c r="X567" s="448"/>
      <c r="Y567" s="448"/>
      <c r="Z567" s="448"/>
      <c r="AA567" s="448"/>
      <c r="AB567" s="448"/>
      <c r="AC567" s="448"/>
      <c r="AD567" s="448"/>
      <c r="AE567" s="448"/>
    </row>
    <row r="568" spans="2:31" s="450" customFormat="1" x14ac:dyDescent="0.3">
      <c r="B568" s="448"/>
      <c r="C568" s="448"/>
      <c r="D568" s="448"/>
      <c r="E568" s="448"/>
      <c r="F568" s="448"/>
      <c r="G568" s="449"/>
      <c r="H568" s="449"/>
      <c r="I568" s="448"/>
      <c r="J568" s="448"/>
      <c r="K568" s="448"/>
      <c r="L568" s="448"/>
      <c r="M568" s="448"/>
      <c r="N568" s="448"/>
      <c r="O568" s="448"/>
      <c r="P568" s="448"/>
      <c r="Q568" s="449"/>
      <c r="R568" s="449"/>
      <c r="S568" s="448"/>
      <c r="T568" s="448"/>
      <c r="U568" s="448"/>
      <c r="V568" s="448"/>
      <c r="W568" s="448"/>
      <c r="X568" s="448"/>
      <c r="Y568" s="448"/>
      <c r="Z568" s="448"/>
      <c r="AA568" s="448"/>
      <c r="AB568" s="448"/>
      <c r="AC568" s="448"/>
      <c r="AD568" s="448"/>
      <c r="AE568" s="448"/>
    </row>
    <row r="569" spans="2:31" s="450" customFormat="1" x14ac:dyDescent="0.3">
      <c r="B569" s="448"/>
      <c r="C569" s="448"/>
      <c r="D569" s="448"/>
      <c r="E569" s="448"/>
      <c r="F569" s="448"/>
      <c r="G569" s="449"/>
      <c r="H569" s="449"/>
      <c r="I569" s="448"/>
      <c r="J569" s="448"/>
      <c r="K569" s="448"/>
      <c r="L569" s="448"/>
      <c r="M569" s="448"/>
      <c r="N569" s="448"/>
      <c r="O569" s="448"/>
      <c r="P569" s="448"/>
      <c r="Q569" s="449"/>
      <c r="R569" s="449"/>
      <c r="S569" s="448"/>
      <c r="T569" s="448"/>
      <c r="U569" s="448"/>
      <c r="V569" s="448"/>
      <c r="W569" s="448"/>
      <c r="X569" s="448"/>
      <c r="Y569" s="448"/>
      <c r="Z569" s="448"/>
      <c r="AA569" s="448"/>
      <c r="AB569" s="448"/>
      <c r="AC569" s="448"/>
      <c r="AD569" s="448"/>
      <c r="AE569" s="448"/>
    </row>
    <row r="570" spans="2:31" s="450" customFormat="1" x14ac:dyDescent="0.3">
      <c r="B570" s="448"/>
      <c r="C570" s="448"/>
      <c r="D570" s="448"/>
      <c r="E570" s="448"/>
      <c r="F570" s="448"/>
      <c r="G570" s="449"/>
      <c r="H570" s="449"/>
      <c r="I570" s="448"/>
      <c r="J570" s="448"/>
      <c r="K570" s="448"/>
      <c r="L570" s="448"/>
      <c r="M570" s="448"/>
      <c r="N570" s="448"/>
      <c r="O570" s="448"/>
      <c r="P570" s="448"/>
      <c r="Q570" s="449"/>
      <c r="R570" s="449"/>
      <c r="S570" s="448"/>
      <c r="T570" s="448"/>
      <c r="U570" s="448"/>
      <c r="V570" s="448"/>
      <c r="W570" s="448"/>
      <c r="X570" s="448"/>
      <c r="Y570" s="448"/>
      <c r="Z570" s="448"/>
      <c r="AA570" s="448"/>
      <c r="AB570" s="448"/>
      <c r="AC570" s="448"/>
      <c r="AD570" s="448"/>
      <c r="AE570" s="448"/>
    </row>
    <row r="571" spans="2:31" s="450" customFormat="1" x14ac:dyDescent="0.3">
      <c r="B571" s="448"/>
      <c r="C571" s="448"/>
      <c r="D571" s="448"/>
      <c r="E571" s="448"/>
      <c r="F571" s="448"/>
      <c r="G571" s="449"/>
      <c r="H571" s="449"/>
      <c r="I571" s="448"/>
      <c r="J571" s="448"/>
      <c r="K571" s="448"/>
      <c r="L571" s="448"/>
      <c r="M571" s="448"/>
      <c r="N571" s="448"/>
      <c r="O571" s="448"/>
      <c r="P571" s="448"/>
      <c r="Q571" s="449"/>
      <c r="R571" s="449"/>
      <c r="S571" s="448"/>
      <c r="T571" s="448"/>
      <c r="U571" s="448"/>
      <c r="V571" s="448"/>
      <c r="W571" s="448"/>
      <c r="X571" s="448"/>
      <c r="Y571" s="448"/>
      <c r="Z571" s="448"/>
      <c r="AA571" s="448"/>
      <c r="AB571" s="448"/>
      <c r="AC571" s="448"/>
      <c r="AD571" s="448"/>
      <c r="AE571" s="448"/>
    </row>
    <row r="572" spans="2:31" s="450" customFormat="1" x14ac:dyDescent="0.3">
      <c r="B572" s="448"/>
      <c r="C572" s="448"/>
      <c r="D572" s="448"/>
      <c r="E572" s="448"/>
      <c r="F572" s="448"/>
      <c r="G572" s="449"/>
      <c r="H572" s="449"/>
      <c r="I572" s="448"/>
      <c r="J572" s="448"/>
      <c r="K572" s="448"/>
      <c r="L572" s="448"/>
      <c r="M572" s="448"/>
      <c r="N572" s="448"/>
      <c r="O572" s="448"/>
      <c r="P572" s="448"/>
      <c r="Q572" s="449"/>
      <c r="R572" s="449"/>
      <c r="S572" s="448"/>
      <c r="T572" s="448"/>
      <c r="U572" s="448"/>
      <c r="V572" s="448"/>
      <c r="W572" s="448"/>
      <c r="X572" s="448"/>
      <c r="Y572" s="448"/>
      <c r="Z572" s="448"/>
      <c r="AA572" s="448"/>
      <c r="AB572" s="448"/>
      <c r="AC572" s="448"/>
      <c r="AD572" s="448"/>
      <c r="AE572" s="448"/>
    </row>
    <row r="573" spans="2:31" s="450" customFormat="1" x14ac:dyDescent="0.3">
      <c r="B573" s="448"/>
      <c r="C573" s="448"/>
      <c r="D573" s="448"/>
      <c r="E573" s="448"/>
      <c r="F573" s="448"/>
      <c r="G573" s="449"/>
      <c r="H573" s="449"/>
      <c r="I573" s="448"/>
      <c r="J573" s="448"/>
      <c r="K573" s="448"/>
      <c r="L573" s="448"/>
      <c r="M573" s="448"/>
      <c r="N573" s="448"/>
      <c r="O573" s="448"/>
      <c r="P573" s="448"/>
      <c r="Q573" s="449"/>
      <c r="R573" s="449"/>
      <c r="S573" s="448"/>
      <c r="T573" s="448"/>
      <c r="U573" s="448"/>
      <c r="V573" s="448"/>
      <c r="W573" s="448"/>
      <c r="X573" s="448"/>
      <c r="Y573" s="448"/>
      <c r="Z573" s="448"/>
      <c r="AA573" s="448"/>
      <c r="AB573" s="448"/>
      <c r="AC573" s="448"/>
      <c r="AD573" s="448"/>
      <c r="AE573" s="448"/>
    </row>
    <row r="574" spans="2:31" s="450" customFormat="1" x14ac:dyDescent="0.3">
      <c r="B574" s="448"/>
      <c r="C574" s="448"/>
      <c r="D574" s="448"/>
      <c r="E574" s="448"/>
      <c r="F574" s="448"/>
      <c r="G574" s="449"/>
      <c r="H574" s="449"/>
      <c r="I574" s="448"/>
      <c r="J574" s="448"/>
      <c r="K574" s="448"/>
      <c r="L574" s="448"/>
      <c r="M574" s="448"/>
      <c r="N574" s="448"/>
      <c r="O574" s="448"/>
      <c r="P574" s="448"/>
      <c r="Q574" s="449"/>
      <c r="R574" s="449"/>
      <c r="S574" s="448"/>
      <c r="T574" s="448"/>
      <c r="U574" s="448"/>
      <c r="V574" s="448"/>
      <c r="W574" s="448"/>
      <c r="X574" s="448"/>
      <c r="Y574" s="448"/>
      <c r="Z574" s="448"/>
      <c r="AA574" s="448"/>
      <c r="AB574" s="448"/>
      <c r="AC574" s="448"/>
      <c r="AD574" s="448"/>
      <c r="AE574" s="448"/>
    </row>
    <row r="575" spans="2:31" s="450" customFormat="1" x14ac:dyDescent="0.3">
      <c r="B575" s="448"/>
      <c r="C575" s="448"/>
      <c r="D575" s="448"/>
      <c r="E575" s="448"/>
      <c r="F575" s="448"/>
      <c r="G575" s="449"/>
      <c r="H575" s="449"/>
      <c r="I575" s="448"/>
      <c r="J575" s="448"/>
      <c r="K575" s="448"/>
      <c r="L575" s="448"/>
      <c r="M575" s="448"/>
      <c r="N575" s="448"/>
      <c r="O575" s="448"/>
      <c r="P575" s="448"/>
      <c r="Q575" s="449"/>
      <c r="R575" s="449"/>
      <c r="S575" s="448"/>
      <c r="T575" s="448"/>
      <c r="U575" s="448"/>
      <c r="V575" s="448"/>
      <c r="W575" s="448"/>
      <c r="X575" s="448"/>
      <c r="Y575" s="448"/>
      <c r="Z575" s="448"/>
      <c r="AA575" s="448"/>
      <c r="AB575" s="448"/>
      <c r="AC575" s="448"/>
      <c r="AD575" s="448"/>
      <c r="AE575" s="448"/>
    </row>
    <row r="576" spans="2:31" s="450" customFormat="1" x14ac:dyDescent="0.3">
      <c r="B576" s="448"/>
      <c r="C576" s="448"/>
      <c r="D576" s="448"/>
      <c r="E576" s="448"/>
      <c r="F576" s="448"/>
      <c r="G576" s="449"/>
      <c r="H576" s="449"/>
      <c r="I576" s="448"/>
      <c r="J576" s="448"/>
      <c r="K576" s="448"/>
      <c r="L576" s="448"/>
      <c r="M576" s="448"/>
      <c r="N576" s="448"/>
      <c r="O576" s="448"/>
      <c r="P576" s="448"/>
      <c r="Q576" s="449"/>
      <c r="R576" s="449"/>
      <c r="S576" s="448"/>
      <c r="T576" s="448"/>
      <c r="U576" s="448"/>
      <c r="V576" s="448"/>
      <c r="W576" s="448"/>
      <c r="X576" s="448"/>
      <c r="Y576" s="448"/>
      <c r="Z576" s="448"/>
      <c r="AA576" s="448"/>
      <c r="AB576" s="448"/>
      <c r="AC576" s="448"/>
      <c r="AD576" s="448"/>
      <c r="AE576" s="448"/>
    </row>
    <row r="577" spans="2:31" s="450" customFormat="1" x14ac:dyDescent="0.3">
      <c r="B577" s="448"/>
      <c r="C577" s="448"/>
      <c r="D577" s="448"/>
      <c r="E577" s="448"/>
      <c r="F577" s="448"/>
      <c r="G577" s="449"/>
      <c r="H577" s="449"/>
      <c r="I577" s="448"/>
      <c r="J577" s="448"/>
      <c r="K577" s="448"/>
      <c r="L577" s="448"/>
      <c r="M577" s="448"/>
      <c r="N577" s="448"/>
      <c r="O577" s="448"/>
      <c r="P577" s="448"/>
      <c r="Q577" s="449"/>
      <c r="R577" s="449"/>
      <c r="S577" s="448"/>
      <c r="T577" s="448"/>
      <c r="U577" s="448"/>
      <c r="V577" s="448"/>
      <c r="W577" s="448"/>
      <c r="X577" s="448"/>
      <c r="Y577" s="448"/>
      <c r="Z577" s="448"/>
      <c r="AA577" s="448"/>
      <c r="AB577" s="448"/>
      <c r="AC577" s="448"/>
      <c r="AD577" s="448"/>
      <c r="AE577" s="448"/>
    </row>
    <row r="578" spans="2:31" s="450" customFormat="1" x14ac:dyDescent="0.3">
      <c r="B578" s="448"/>
      <c r="C578" s="448"/>
      <c r="D578" s="448"/>
      <c r="E578" s="448"/>
      <c r="F578" s="448"/>
      <c r="G578" s="449"/>
      <c r="H578" s="449"/>
      <c r="I578" s="448"/>
      <c r="J578" s="448"/>
      <c r="K578" s="448"/>
      <c r="L578" s="448"/>
      <c r="M578" s="448"/>
      <c r="N578" s="448"/>
      <c r="O578" s="448"/>
      <c r="P578" s="448"/>
      <c r="Q578" s="449"/>
      <c r="R578" s="449"/>
      <c r="S578" s="448"/>
      <c r="T578" s="448"/>
      <c r="U578" s="448"/>
      <c r="V578" s="448"/>
      <c r="W578" s="448"/>
      <c r="X578" s="448"/>
      <c r="Y578" s="448"/>
      <c r="Z578" s="448"/>
      <c r="AA578" s="448"/>
      <c r="AB578" s="448"/>
      <c r="AC578" s="448"/>
      <c r="AD578" s="448"/>
      <c r="AE578" s="448"/>
    </row>
    <row r="579" spans="2:31" s="450" customFormat="1" x14ac:dyDescent="0.3">
      <c r="B579" s="448"/>
      <c r="C579" s="448"/>
      <c r="D579" s="448"/>
      <c r="E579" s="448"/>
      <c r="F579" s="448"/>
      <c r="G579" s="449"/>
      <c r="H579" s="449"/>
      <c r="I579" s="448"/>
      <c r="J579" s="448"/>
      <c r="K579" s="448"/>
      <c r="L579" s="448"/>
      <c r="M579" s="448"/>
      <c r="N579" s="448"/>
      <c r="O579" s="448"/>
      <c r="P579" s="448"/>
      <c r="Q579" s="449"/>
      <c r="R579" s="449"/>
      <c r="S579" s="448"/>
      <c r="T579" s="448"/>
      <c r="U579" s="448"/>
      <c r="V579" s="448"/>
      <c r="W579" s="448"/>
      <c r="X579" s="448"/>
      <c r="Y579" s="448"/>
      <c r="Z579" s="448"/>
      <c r="AA579" s="448"/>
      <c r="AB579" s="448"/>
      <c r="AC579" s="448"/>
      <c r="AD579" s="448"/>
      <c r="AE579" s="448"/>
    </row>
    <row r="580" spans="2:31" s="450" customFormat="1" x14ac:dyDescent="0.3">
      <c r="B580" s="448"/>
      <c r="C580" s="448"/>
      <c r="D580" s="448"/>
      <c r="E580" s="448"/>
      <c r="F580" s="448"/>
      <c r="G580" s="449"/>
      <c r="H580" s="449"/>
      <c r="I580" s="448"/>
      <c r="J580" s="448"/>
      <c r="K580" s="448"/>
      <c r="L580" s="448"/>
      <c r="M580" s="448"/>
      <c r="N580" s="448"/>
      <c r="O580" s="448"/>
      <c r="P580" s="448"/>
      <c r="Q580" s="449"/>
      <c r="R580" s="449"/>
      <c r="S580" s="448"/>
      <c r="T580" s="448"/>
      <c r="U580" s="448"/>
      <c r="V580" s="448"/>
      <c r="W580" s="448"/>
      <c r="X580" s="448"/>
      <c r="Y580" s="448"/>
      <c r="Z580" s="448"/>
      <c r="AA580" s="448"/>
      <c r="AB580" s="448"/>
      <c r="AC580" s="448"/>
      <c r="AD580" s="448"/>
      <c r="AE580" s="448"/>
    </row>
    <row r="581" spans="2:31" s="450" customFormat="1" x14ac:dyDescent="0.3">
      <c r="B581" s="448"/>
      <c r="C581" s="448"/>
      <c r="D581" s="448"/>
      <c r="E581" s="448"/>
      <c r="F581" s="448"/>
      <c r="G581" s="449"/>
      <c r="H581" s="449"/>
      <c r="I581" s="448"/>
      <c r="J581" s="448"/>
      <c r="K581" s="448"/>
      <c r="L581" s="448"/>
      <c r="M581" s="448"/>
      <c r="N581" s="448"/>
      <c r="O581" s="448"/>
      <c r="P581" s="448"/>
      <c r="Q581" s="449"/>
      <c r="R581" s="449"/>
      <c r="S581" s="448"/>
      <c r="T581" s="448"/>
      <c r="U581" s="448"/>
      <c r="V581" s="448"/>
      <c r="W581" s="448"/>
      <c r="X581" s="448"/>
      <c r="Y581" s="448"/>
      <c r="Z581" s="448"/>
      <c r="AA581" s="448"/>
      <c r="AB581" s="448"/>
      <c r="AC581" s="448"/>
      <c r="AD581" s="448"/>
      <c r="AE581" s="448"/>
    </row>
    <row r="582" spans="2:31" s="450" customFormat="1" x14ac:dyDescent="0.3">
      <c r="B582" s="448"/>
      <c r="C582" s="448"/>
      <c r="D582" s="448"/>
      <c r="E582" s="448"/>
      <c r="F582" s="448"/>
      <c r="G582" s="449"/>
      <c r="H582" s="449"/>
      <c r="I582" s="448"/>
      <c r="J582" s="448"/>
      <c r="K582" s="448"/>
      <c r="L582" s="448"/>
      <c r="M582" s="448"/>
      <c r="N582" s="448"/>
      <c r="O582" s="448"/>
      <c r="P582" s="448"/>
      <c r="Q582" s="449"/>
      <c r="R582" s="449"/>
      <c r="S582" s="448"/>
      <c r="T582" s="448"/>
      <c r="U582" s="448"/>
      <c r="V582" s="448"/>
      <c r="W582" s="448"/>
      <c r="X582" s="448"/>
      <c r="Y582" s="448"/>
      <c r="Z582" s="448"/>
      <c r="AA582" s="448"/>
      <c r="AB582" s="448"/>
      <c r="AC582" s="448"/>
      <c r="AD582" s="448"/>
      <c r="AE582" s="448"/>
    </row>
    <row r="583" spans="2:31" s="450" customFormat="1" x14ac:dyDescent="0.3">
      <c r="B583" s="448"/>
      <c r="C583" s="448"/>
      <c r="D583" s="448"/>
      <c r="E583" s="448"/>
      <c r="F583" s="448"/>
      <c r="G583" s="449"/>
      <c r="H583" s="449"/>
      <c r="I583" s="448"/>
      <c r="J583" s="448"/>
      <c r="K583" s="448"/>
      <c r="L583" s="448"/>
      <c r="M583" s="448"/>
      <c r="N583" s="448"/>
      <c r="O583" s="448"/>
      <c r="P583" s="448"/>
      <c r="Q583" s="449"/>
      <c r="R583" s="449"/>
      <c r="S583" s="448"/>
      <c r="T583" s="448"/>
      <c r="U583" s="448"/>
      <c r="V583" s="448"/>
      <c r="W583" s="448"/>
      <c r="X583" s="448"/>
      <c r="Y583" s="448"/>
      <c r="Z583" s="448"/>
      <c r="AA583" s="448"/>
      <c r="AB583" s="448"/>
      <c r="AC583" s="448"/>
      <c r="AD583" s="448"/>
      <c r="AE583" s="448"/>
    </row>
    <row r="584" spans="2:31" s="450" customFormat="1" x14ac:dyDescent="0.3">
      <c r="B584" s="448"/>
      <c r="C584" s="448"/>
      <c r="D584" s="448"/>
      <c r="E584" s="448"/>
      <c r="F584" s="448"/>
      <c r="G584" s="449"/>
      <c r="H584" s="449"/>
      <c r="I584" s="448"/>
      <c r="J584" s="448"/>
      <c r="K584" s="448"/>
      <c r="L584" s="448"/>
      <c r="M584" s="448"/>
      <c r="N584" s="448"/>
      <c r="O584" s="448"/>
      <c r="P584" s="448"/>
      <c r="Q584" s="449"/>
      <c r="R584" s="449"/>
      <c r="S584" s="448"/>
      <c r="T584" s="448"/>
      <c r="U584" s="448"/>
      <c r="V584" s="448"/>
      <c r="W584" s="448"/>
      <c r="X584" s="448"/>
      <c r="Y584" s="448"/>
      <c r="Z584" s="448"/>
      <c r="AA584" s="448"/>
      <c r="AB584" s="448"/>
      <c r="AC584" s="448"/>
      <c r="AD584" s="448"/>
      <c r="AE584" s="448"/>
    </row>
    <row r="585" spans="2:31" s="450" customFormat="1" x14ac:dyDescent="0.3">
      <c r="B585" s="448"/>
      <c r="C585" s="448"/>
      <c r="D585" s="448"/>
      <c r="E585" s="448"/>
      <c r="F585" s="448"/>
      <c r="G585" s="449"/>
      <c r="H585" s="449"/>
      <c r="I585" s="448"/>
      <c r="J585" s="448"/>
      <c r="K585" s="448"/>
      <c r="L585" s="448"/>
      <c r="M585" s="448"/>
      <c r="N585" s="448"/>
      <c r="O585" s="448"/>
      <c r="P585" s="448"/>
      <c r="Q585" s="449"/>
      <c r="R585" s="449"/>
      <c r="S585" s="448"/>
      <c r="T585" s="448"/>
      <c r="U585" s="448"/>
      <c r="V585" s="448"/>
      <c r="W585" s="448"/>
      <c r="X585" s="448"/>
      <c r="Y585" s="448"/>
      <c r="Z585" s="448"/>
      <c r="AA585" s="448"/>
      <c r="AB585" s="448"/>
      <c r="AC585" s="448"/>
      <c r="AD585" s="448"/>
      <c r="AE585" s="448"/>
    </row>
    <row r="586" spans="2:31" s="450" customFormat="1" x14ac:dyDescent="0.3">
      <c r="B586" s="448"/>
      <c r="C586" s="448"/>
      <c r="D586" s="448"/>
      <c r="E586" s="448"/>
      <c r="F586" s="448"/>
      <c r="G586" s="449"/>
      <c r="H586" s="449"/>
      <c r="I586" s="448"/>
      <c r="J586" s="448"/>
      <c r="K586" s="448"/>
      <c r="L586" s="448"/>
      <c r="M586" s="448"/>
      <c r="N586" s="448"/>
      <c r="O586" s="448"/>
      <c r="P586" s="448"/>
      <c r="Q586" s="449"/>
      <c r="R586" s="449"/>
      <c r="S586" s="448"/>
      <c r="T586" s="448"/>
      <c r="U586" s="448"/>
      <c r="V586" s="448"/>
      <c r="W586" s="448"/>
      <c r="X586" s="448"/>
      <c r="Y586" s="448"/>
      <c r="Z586" s="448"/>
      <c r="AA586" s="448"/>
      <c r="AB586" s="448"/>
      <c r="AC586" s="448"/>
      <c r="AD586" s="448"/>
      <c r="AE586" s="448"/>
    </row>
    <row r="587" spans="2:31" s="450" customFormat="1" x14ac:dyDescent="0.3">
      <c r="B587" s="448"/>
      <c r="C587" s="448"/>
      <c r="D587" s="448"/>
      <c r="E587" s="448"/>
      <c r="F587" s="448"/>
      <c r="G587" s="449"/>
      <c r="H587" s="449"/>
      <c r="I587" s="448"/>
      <c r="J587" s="448"/>
      <c r="K587" s="448"/>
      <c r="L587" s="448"/>
      <c r="M587" s="448"/>
      <c r="N587" s="448"/>
      <c r="O587" s="448"/>
      <c r="P587" s="448"/>
      <c r="Q587" s="449"/>
      <c r="R587" s="449"/>
      <c r="S587" s="448"/>
      <c r="T587" s="448"/>
      <c r="U587" s="448"/>
      <c r="V587" s="448"/>
      <c r="W587" s="448"/>
      <c r="X587" s="448"/>
      <c r="Y587" s="448"/>
      <c r="Z587" s="448"/>
      <c r="AA587" s="448"/>
      <c r="AB587" s="448"/>
      <c r="AC587" s="448"/>
      <c r="AD587" s="448"/>
      <c r="AE587" s="448"/>
    </row>
    <row r="588" spans="2:31" s="450" customFormat="1" x14ac:dyDescent="0.3">
      <c r="B588" s="448"/>
      <c r="C588" s="448"/>
      <c r="D588" s="448"/>
      <c r="E588" s="448"/>
      <c r="F588" s="448"/>
      <c r="G588" s="449"/>
      <c r="H588" s="449"/>
      <c r="I588" s="448"/>
      <c r="J588" s="448"/>
      <c r="K588" s="448"/>
      <c r="L588" s="448"/>
      <c r="M588" s="448"/>
      <c r="N588" s="448"/>
      <c r="O588" s="448"/>
      <c r="P588" s="448"/>
      <c r="Q588" s="449"/>
      <c r="R588" s="449"/>
      <c r="S588" s="448"/>
      <c r="T588" s="448"/>
      <c r="U588" s="448"/>
      <c r="V588" s="448"/>
      <c r="W588" s="448"/>
      <c r="X588" s="448"/>
      <c r="Y588" s="448"/>
      <c r="Z588" s="448"/>
      <c r="AA588" s="448"/>
      <c r="AB588" s="448"/>
      <c r="AC588" s="448"/>
      <c r="AD588" s="448"/>
      <c r="AE588" s="448"/>
    </row>
    <row r="589" spans="2:31" s="450" customFormat="1" x14ac:dyDescent="0.3">
      <c r="B589" s="448"/>
      <c r="C589" s="448"/>
      <c r="D589" s="448"/>
      <c r="E589" s="448"/>
      <c r="F589" s="448"/>
      <c r="G589" s="449"/>
      <c r="H589" s="449"/>
      <c r="I589" s="448"/>
      <c r="J589" s="448"/>
      <c r="K589" s="448"/>
      <c r="L589" s="448"/>
      <c r="M589" s="448"/>
      <c r="N589" s="448"/>
      <c r="O589" s="448"/>
      <c r="P589" s="448"/>
      <c r="Q589" s="449"/>
      <c r="R589" s="449"/>
      <c r="S589" s="448"/>
      <c r="T589" s="448"/>
      <c r="U589" s="448"/>
      <c r="V589" s="448"/>
      <c r="W589" s="448"/>
      <c r="X589" s="448"/>
      <c r="Y589" s="448"/>
      <c r="Z589" s="448"/>
      <c r="AA589" s="448"/>
      <c r="AB589" s="448"/>
      <c r="AC589" s="448"/>
      <c r="AD589" s="448"/>
      <c r="AE589" s="448"/>
    </row>
    <row r="590" spans="2:31" s="450" customFormat="1" x14ac:dyDescent="0.3">
      <c r="B590" s="448"/>
      <c r="C590" s="448"/>
      <c r="D590" s="448"/>
      <c r="E590" s="448"/>
      <c r="F590" s="448"/>
      <c r="G590" s="449"/>
      <c r="H590" s="449"/>
      <c r="I590" s="448"/>
      <c r="J590" s="448"/>
      <c r="K590" s="448"/>
      <c r="L590" s="448"/>
      <c r="M590" s="448"/>
      <c r="N590" s="448"/>
      <c r="O590" s="448"/>
      <c r="P590" s="448"/>
      <c r="Q590" s="449"/>
      <c r="R590" s="449"/>
      <c r="S590" s="448"/>
      <c r="T590" s="448"/>
      <c r="U590" s="448"/>
      <c r="V590" s="448"/>
      <c r="W590" s="448"/>
      <c r="X590" s="448"/>
      <c r="Y590" s="448"/>
      <c r="Z590" s="448"/>
      <c r="AA590" s="448"/>
      <c r="AB590" s="448"/>
      <c r="AC590" s="448"/>
      <c r="AD590" s="448"/>
      <c r="AE590" s="448"/>
    </row>
    <row r="591" spans="2:31" s="450" customFormat="1" x14ac:dyDescent="0.3">
      <c r="B591" s="448"/>
      <c r="C591" s="448"/>
      <c r="D591" s="448"/>
      <c r="E591" s="448"/>
      <c r="F591" s="448"/>
      <c r="G591" s="449"/>
      <c r="H591" s="449"/>
      <c r="I591" s="448"/>
      <c r="J591" s="448"/>
      <c r="K591" s="448"/>
      <c r="L591" s="448"/>
      <c r="M591" s="448"/>
      <c r="N591" s="448"/>
      <c r="O591" s="448"/>
      <c r="P591" s="448"/>
      <c r="Q591" s="449"/>
      <c r="R591" s="449"/>
      <c r="S591" s="448"/>
      <c r="T591" s="448"/>
      <c r="U591" s="448"/>
      <c r="V591" s="448"/>
      <c r="W591" s="448"/>
      <c r="X591" s="448"/>
      <c r="Y591" s="448"/>
      <c r="Z591" s="448"/>
      <c r="AA591" s="448"/>
      <c r="AB591" s="448"/>
      <c r="AC591" s="448"/>
      <c r="AD591" s="448"/>
      <c r="AE591" s="448"/>
    </row>
    <row r="592" spans="2:31" s="450" customFormat="1" x14ac:dyDescent="0.3">
      <c r="B592" s="448"/>
      <c r="C592" s="448"/>
      <c r="D592" s="448"/>
      <c r="E592" s="448"/>
      <c r="F592" s="448"/>
      <c r="G592" s="449"/>
      <c r="H592" s="449"/>
      <c r="I592" s="448"/>
      <c r="J592" s="448"/>
      <c r="K592" s="448"/>
      <c r="L592" s="448"/>
      <c r="M592" s="448"/>
      <c r="N592" s="448"/>
      <c r="O592" s="448"/>
      <c r="P592" s="448"/>
      <c r="Q592" s="449"/>
      <c r="R592" s="449"/>
      <c r="S592" s="448"/>
      <c r="T592" s="448"/>
      <c r="U592" s="448"/>
      <c r="V592" s="448"/>
      <c r="W592" s="448"/>
      <c r="X592" s="448"/>
      <c r="Y592" s="448"/>
      <c r="Z592" s="448"/>
      <c r="AA592" s="448"/>
      <c r="AB592" s="448"/>
      <c r="AC592" s="448"/>
      <c r="AD592" s="448"/>
      <c r="AE592" s="448"/>
    </row>
    <row r="593" spans="2:31" s="450" customFormat="1" x14ac:dyDescent="0.3">
      <c r="B593" s="448"/>
      <c r="C593" s="448"/>
      <c r="D593" s="448"/>
      <c r="E593" s="448"/>
      <c r="F593" s="448"/>
      <c r="G593" s="449"/>
      <c r="H593" s="449"/>
      <c r="I593" s="448"/>
      <c r="J593" s="448"/>
      <c r="K593" s="448"/>
      <c r="L593" s="448"/>
      <c r="M593" s="448"/>
      <c r="N593" s="448"/>
      <c r="O593" s="448"/>
      <c r="P593" s="448"/>
      <c r="Q593" s="449"/>
      <c r="R593" s="449"/>
      <c r="S593" s="448"/>
      <c r="T593" s="448"/>
      <c r="U593" s="448"/>
      <c r="V593" s="448"/>
      <c r="W593" s="448"/>
      <c r="X593" s="448"/>
      <c r="Y593" s="448"/>
      <c r="Z593" s="448"/>
      <c r="AA593" s="448"/>
      <c r="AB593" s="448"/>
      <c r="AC593" s="448"/>
      <c r="AD593" s="448"/>
      <c r="AE593" s="448"/>
    </row>
    <row r="594" spans="2:31" s="450" customFormat="1" x14ac:dyDescent="0.3">
      <c r="B594" s="448"/>
      <c r="C594" s="448"/>
      <c r="D594" s="448"/>
      <c r="E594" s="448"/>
      <c r="F594" s="448"/>
      <c r="G594" s="449"/>
      <c r="H594" s="449"/>
      <c r="I594" s="448"/>
      <c r="J594" s="448"/>
      <c r="K594" s="448"/>
      <c r="L594" s="448"/>
      <c r="M594" s="448"/>
      <c r="N594" s="448"/>
      <c r="O594" s="448"/>
      <c r="P594" s="448"/>
      <c r="Q594" s="449"/>
      <c r="R594" s="449"/>
      <c r="S594" s="448"/>
      <c r="T594" s="448"/>
      <c r="U594" s="448"/>
      <c r="V594" s="448"/>
      <c r="W594" s="448"/>
      <c r="X594" s="448"/>
      <c r="Y594" s="448"/>
      <c r="Z594" s="448"/>
      <c r="AA594" s="448"/>
      <c r="AB594" s="448"/>
      <c r="AC594" s="448"/>
      <c r="AD594" s="448"/>
      <c r="AE594" s="448"/>
    </row>
    <row r="595" spans="2:31" s="450" customFormat="1" x14ac:dyDescent="0.3">
      <c r="B595" s="448"/>
      <c r="C595" s="448"/>
      <c r="D595" s="448"/>
      <c r="E595" s="448"/>
      <c r="F595" s="448"/>
      <c r="G595" s="449"/>
      <c r="H595" s="449"/>
      <c r="I595" s="448"/>
      <c r="J595" s="448"/>
      <c r="K595" s="448"/>
      <c r="L595" s="448"/>
      <c r="M595" s="448"/>
      <c r="N595" s="448"/>
      <c r="O595" s="448"/>
      <c r="P595" s="448"/>
      <c r="Q595" s="449"/>
      <c r="R595" s="449"/>
      <c r="S595" s="448"/>
      <c r="T595" s="448"/>
      <c r="U595" s="448"/>
      <c r="V595" s="448"/>
      <c r="W595" s="448"/>
      <c r="X595" s="448"/>
      <c r="Y595" s="448"/>
      <c r="Z595" s="448"/>
      <c r="AA595" s="448"/>
      <c r="AB595" s="448"/>
      <c r="AC595" s="448"/>
      <c r="AD595" s="448"/>
      <c r="AE595" s="448"/>
    </row>
    <row r="596" spans="2:31" s="450" customFormat="1" x14ac:dyDescent="0.3">
      <c r="B596" s="448"/>
      <c r="C596" s="448"/>
      <c r="D596" s="448"/>
      <c r="E596" s="448"/>
      <c r="F596" s="448"/>
      <c r="G596" s="449"/>
      <c r="H596" s="449"/>
      <c r="I596" s="448"/>
      <c r="J596" s="448"/>
      <c r="K596" s="448"/>
      <c r="L596" s="448"/>
      <c r="M596" s="448"/>
      <c r="N596" s="448"/>
      <c r="O596" s="448"/>
      <c r="P596" s="448"/>
      <c r="Q596" s="449"/>
      <c r="R596" s="449"/>
      <c r="S596" s="448"/>
      <c r="T596" s="448"/>
      <c r="U596" s="448"/>
      <c r="V596" s="448"/>
      <c r="W596" s="448"/>
      <c r="X596" s="448"/>
      <c r="Y596" s="448"/>
      <c r="Z596" s="448"/>
      <c r="AA596" s="448"/>
      <c r="AB596" s="448"/>
      <c r="AC596" s="448"/>
      <c r="AD596" s="448"/>
      <c r="AE596" s="448"/>
    </row>
    <row r="597" spans="2:31" s="450" customFormat="1" x14ac:dyDescent="0.3">
      <c r="B597" s="448"/>
      <c r="C597" s="448"/>
      <c r="D597" s="448"/>
      <c r="E597" s="448"/>
      <c r="F597" s="448"/>
      <c r="G597" s="449"/>
      <c r="H597" s="449"/>
      <c r="I597" s="448"/>
      <c r="J597" s="448"/>
      <c r="K597" s="448"/>
      <c r="L597" s="448"/>
      <c r="M597" s="448"/>
      <c r="N597" s="448"/>
      <c r="O597" s="448"/>
      <c r="P597" s="448"/>
      <c r="Q597" s="449"/>
      <c r="R597" s="449"/>
      <c r="S597" s="448"/>
      <c r="T597" s="448"/>
      <c r="U597" s="448"/>
      <c r="V597" s="448"/>
      <c r="W597" s="448"/>
      <c r="X597" s="448"/>
      <c r="Y597" s="448"/>
      <c r="Z597" s="448"/>
      <c r="AA597" s="448"/>
      <c r="AB597" s="448"/>
      <c r="AC597" s="448"/>
      <c r="AD597" s="448"/>
      <c r="AE597" s="448"/>
    </row>
    <row r="598" spans="2:31" s="450" customFormat="1" x14ac:dyDescent="0.3">
      <c r="B598" s="448"/>
      <c r="C598" s="448"/>
      <c r="D598" s="448"/>
      <c r="E598" s="448"/>
      <c r="F598" s="448"/>
      <c r="G598" s="449"/>
      <c r="H598" s="449"/>
      <c r="I598" s="448"/>
      <c r="J598" s="448"/>
      <c r="K598" s="448"/>
      <c r="L598" s="448"/>
      <c r="M598" s="448"/>
      <c r="N598" s="448"/>
      <c r="O598" s="448"/>
      <c r="P598" s="448"/>
      <c r="Q598" s="449"/>
      <c r="R598" s="449"/>
      <c r="S598" s="448"/>
      <c r="T598" s="448"/>
      <c r="U598" s="448"/>
      <c r="V598" s="448"/>
      <c r="W598" s="448"/>
      <c r="X598" s="448"/>
      <c r="Y598" s="448"/>
      <c r="Z598" s="448"/>
      <c r="AA598" s="448"/>
      <c r="AB598" s="448"/>
      <c r="AC598" s="448"/>
      <c r="AD598" s="448"/>
      <c r="AE598" s="448"/>
    </row>
    <row r="599" spans="2:31" s="450" customFormat="1" x14ac:dyDescent="0.3">
      <c r="B599" s="448"/>
      <c r="C599" s="448"/>
      <c r="D599" s="448"/>
      <c r="E599" s="448"/>
      <c r="F599" s="448"/>
      <c r="G599" s="449"/>
      <c r="H599" s="449"/>
      <c r="I599" s="448"/>
      <c r="J599" s="448"/>
      <c r="K599" s="448"/>
      <c r="L599" s="448"/>
      <c r="M599" s="448"/>
      <c r="N599" s="448"/>
      <c r="O599" s="448"/>
      <c r="P599" s="448"/>
      <c r="Q599" s="449"/>
      <c r="R599" s="449"/>
      <c r="S599" s="448"/>
      <c r="T599" s="448"/>
      <c r="U599" s="448"/>
      <c r="V599" s="448"/>
      <c r="W599" s="448"/>
      <c r="X599" s="448"/>
      <c r="Y599" s="448"/>
      <c r="Z599" s="448"/>
      <c r="AA599" s="448"/>
      <c r="AB599" s="448"/>
      <c r="AC599" s="448"/>
      <c r="AD599" s="448"/>
      <c r="AE599" s="448"/>
    </row>
    <row r="600" spans="2:31" s="450" customFormat="1" x14ac:dyDescent="0.3">
      <c r="B600" s="448"/>
      <c r="C600" s="448"/>
      <c r="D600" s="448"/>
      <c r="E600" s="448"/>
      <c r="F600" s="448"/>
      <c r="G600" s="449"/>
      <c r="H600" s="449"/>
      <c r="I600" s="448"/>
      <c r="J600" s="448"/>
      <c r="K600" s="448"/>
      <c r="L600" s="448"/>
      <c r="M600" s="448"/>
      <c r="N600" s="448"/>
      <c r="O600" s="448"/>
      <c r="P600" s="448"/>
      <c r="Q600" s="449"/>
      <c r="R600" s="449"/>
      <c r="S600" s="448"/>
      <c r="T600" s="448"/>
      <c r="U600" s="448"/>
      <c r="V600" s="448"/>
      <c r="W600" s="448"/>
      <c r="X600" s="448"/>
      <c r="Y600" s="448"/>
      <c r="Z600" s="448"/>
      <c r="AA600" s="448"/>
      <c r="AB600" s="448"/>
      <c r="AC600" s="448"/>
      <c r="AD600" s="448"/>
      <c r="AE600" s="448"/>
    </row>
    <row r="601" spans="2:31" s="450" customFormat="1" x14ac:dyDescent="0.3">
      <c r="B601" s="448"/>
      <c r="C601" s="448"/>
      <c r="D601" s="448"/>
      <c r="E601" s="448"/>
      <c r="F601" s="448"/>
      <c r="G601" s="449"/>
      <c r="H601" s="449"/>
      <c r="I601" s="448"/>
      <c r="J601" s="448"/>
      <c r="K601" s="448"/>
      <c r="L601" s="448"/>
      <c r="M601" s="448"/>
      <c r="N601" s="448"/>
      <c r="O601" s="448"/>
      <c r="P601" s="448"/>
      <c r="Q601" s="449"/>
      <c r="R601" s="449"/>
      <c r="S601" s="448"/>
      <c r="T601" s="448"/>
      <c r="U601" s="448"/>
      <c r="V601" s="448"/>
      <c r="W601" s="448"/>
      <c r="X601" s="448"/>
      <c r="Y601" s="448"/>
      <c r="Z601" s="448"/>
      <c r="AA601" s="448"/>
      <c r="AB601" s="448"/>
      <c r="AC601" s="448"/>
      <c r="AD601" s="448"/>
      <c r="AE601" s="448"/>
    </row>
    <row r="602" spans="2:31" s="450" customFormat="1" x14ac:dyDescent="0.3">
      <c r="B602" s="448"/>
      <c r="C602" s="448"/>
      <c r="D602" s="448"/>
      <c r="E602" s="448"/>
      <c r="F602" s="448"/>
      <c r="G602" s="449"/>
      <c r="H602" s="449"/>
      <c r="I602" s="448"/>
      <c r="J602" s="448"/>
      <c r="K602" s="448"/>
      <c r="L602" s="448"/>
      <c r="M602" s="448"/>
      <c r="N602" s="448"/>
      <c r="O602" s="448"/>
      <c r="P602" s="448"/>
      <c r="Q602" s="449"/>
      <c r="R602" s="449"/>
      <c r="S602" s="448"/>
      <c r="T602" s="448"/>
      <c r="U602" s="448"/>
      <c r="V602" s="448"/>
      <c r="W602" s="448"/>
      <c r="X602" s="448"/>
      <c r="Y602" s="448"/>
      <c r="Z602" s="448"/>
      <c r="AA602" s="448"/>
      <c r="AB602" s="448"/>
      <c r="AC602" s="448"/>
      <c r="AD602" s="448"/>
      <c r="AE602" s="448"/>
    </row>
    <row r="603" spans="2:31" s="450" customFormat="1" x14ac:dyDescent="0.3">
      <c r="B603" s="448"/>
      <c r="C603" s="448"/>
      <c r="D603" s="448"/>
      <c r="E603" s="448"/>
      <c r="F603" s="448"/>
      <c r="G603" s="449"/>
      <c r="H603" s="449"/>
      <c r="I603" s="448"/>
      <c r="J603" s="448"/>
      <c r="K603" s="448"/>
      <c r="L603" s="448"/>
      <c r="M603" s="448"/>
      <c r="N603" s="448"/>
      <c r="O603" s="448"/>
      <c r="P603" s="448"/>
      <c r="Q603" s="449"/>
      <c r="R603" s="449"/>
      <c r="S603" s="448"/>
      <c r="T603" s="448"/>
      <c r="U603" s="448"/>
      <c r="V603" s="448"/>
      <c r="W603" s="448"/>
      <c r="X603" s="448"/>
      <c r="Y603" s="448"/>
      <c r="Z603" s="448"/>
      <c r="AA603" s="448"/>
      <c r="AB603" s="448"/>
      <c r="AC603" s="448"/>
      <c r="AD603" s="448"/>
      <c r="AE603" s="448"/>
    </row>
    <row r="604" spans="2:31" s="450" customFormat="1" x14ac:dyDescent="0.3">
      <c r="B604" s="448"/>
      <c r="C604" s="448"/>
      <c r="D604" s="448"/>
      <c r="E604" s="448"/>
      <c r="F604" s="448"/>
      <c r="G604" s="449"/>
      <c r="H604" s="449"/>
      <c r="I604" s="448"/>
      <c r="J604" s="448"/>
      <c r="K604" s="448"/>
      <c r="L604" s="448"/>
      <c r="M604" s="448"/>
      <c r="N604" s="448"/>
      <c r="O604" s="448"/>
      <c r="P604" s="448"/>
      <c r="Q604" s="449"/>
      <c r="R604" s="449"/>
      <c r="S604" s="448"/>
      <c r="T604" s="448"/>
      <c r="U604" s="448"/>
      <c r="V604" s="448"/>
      <c r="W604" s="448"/>
      <c r="X604" s="448"/>
      <c r="Y604" s="448"/>
      <c r="Z604" s="448"/>
      <c r="AA604" s="448"/>
      <c r="AB604" s="448"/>
      <c r="AC604" s="448"/>
      <c r="AD604" s="448"/>
      <c r="AE604" s="448"/>
    </row>
    <row r="605" spans="2:31" s="450" customFormat="1" x14ac:dyDescent="0.3">
      <c r="B605" s="448"/>
      <c r="C605" s="448"/>
      <c r="D605" s="448"/>
      <c r="E605" s="448"/>
      <c r="F605" s="448"/>
      <c r="G605" s="449"/>
      <c r="H605" s="449"/>
      <c r="I605" s="448"/>
      <c r="J605" s="448"/>
      <c r="K605" s="448"/>
      <c r="L605" s="448"/>
      <c r="M605" s="448"/>
      <c r="N605" s="448"/>
      <c r="O605" s="448"/>
      <c r="P605" s="448"/>
      <c r="Q605" s="449"/>
      <c r="R605" s="449"/>
      <c r="S605" s="448"/>
      <c r="T605" s="448"/>
      <c r="U605" s="448"/>
      <c r="V605" s="448"/>
      <c r="W605" s="448"/>
      <c r="X605" s="448"/>
      <c r="Y605" s="448"/>
      <c r="Z605" s="448"/>
      <c r="AA605" s="448"/>
      <c r="AB605" s="448"/>
      <c r="AC605" s="448"/>
      <c r="AD605" s="448"/>
      <c r="AE605" s="448"/>
    </row>
    <row r="606" spans="2:31" s="450" customFormat="1" x14ac:dyDescent="0.3">
      <c r="B606" s="448"/>
      <c r="C606" s="448"/>
      <c r="D606" s="448"/>
      <c r="E606" s="448"/>
      <c r="F606" s="448"/>
      <c r="G606" s="449"/>
      <c r="H606" s="449"/>
      <c r="I606" s="448"/>
      <c r="J606" s="448"/>
      <c r="K606" s="448"/>
      <c r="L606" s="448"/>
      <c r="M606" s="448"/>
      <c r="N606" s="448"/>
      <c r="O606" s="448"/>
      <c r="P606" s="448"/>
      <c r="Q606" s="449"/>
      <c r="R606" s="449"/>
      <c r="S606" s="448"/>
      <c r="T606" s="448"/>
      <c r="U606" s="448"/>
      <c r="V606" s="448"/>
      <c r="W606" s="448"/>
      <c r="X606" s="448"/>
      <c r="Y606" s="448"/>
      <c r="Z606" s="448"/>
      <c r="AA606" s="448"/>
      <c r="AB606" s="448"/>
      <c r="AC606" s="448"/>
      <c r="AD606" s="448"/>
      <c r="AE606" s="448"/>
    </row>
    <row r="607" spans="2:31" s="450" customFormat="1" x14ac:dyDescent="0.3">
      <c r="B607" s="448"/>
      <c r="C607" s="448"/>
      <c r="D607" s="448"/>
      <c r="E607" s="448"/>
      <c r="F607" s="448"/>
      <c r="G607" s="449"/>
      <c r="H607" s="449"/>
      <c r="I607" s="448"/>
      <c r="J607" s="448"/>
      <c r="K607" s="448"/>
      <c r="L607" s="448"/>
      <c r="M607" s="448"/>
      <c r="N607" s="448"/>
      <c r="O607" s="448"/>
      <c r="P607" s="448"/>
      <c r="Q607" s="449"/>
      <c r="R607" s="449"/>
      <c r="S607" s="448"/>
      <c r="T607" s="448"/>
      <c r="U607" s="448"/>
      <c r="V607" s="448"/>
      <c r="W607" s="448"/>
      <c r="X607" s="448"/>
      <c r="Y607" s="448"/>
      <c r="Z607" s="448"/>
      <c r="AA607" s="448"/>
      <c r="AB607" s="448"/>
      <c r="AC607" s="448"/>
      <c r="AD607" s="448"/>
      <c r="AE607" s="448"/>
    </row>
    <row r="608" spans="2:31" s="450" customFormat="1" x14ac:dyDescent="0.3">
      <c r="B608" s="448"/>
      <c r="C608" s="448"/>
      <c r="D608" s="448"/>
      <c r="E608" s="448"/>
      <c r="F608" s="448"/>
      <c r="G608" s="449"/>
      <c r="H608" s="449"/>
      <c r="I608" s="448"/>
      <c r="J608" s="448"/>
      <c r="K608" s="448"/>
      <c r="L608" s="448"/>
      <c r="M608" s="448"/>
      <c r="N608" s="448"/>
      <c r="O608" s="448"/>
      <c r="P608" s="448"/>
      <c r="Q608" s="449"/>
      <c r="R608" s="449"/>
      <c r="S608" s="448"/>
      <c r="T608" s="448"/>
      <c r="U608" s="448"/>
      <c r="V608" s="448"/>
      <c r="W608" s="448"/>
      <c r="X608" s="448"/>
      <c r="Y608" s="448"/>
      <c r="Z608" s="448"/>
      <c r="AA608" s="448"/>
      <c r="AB608" s="448"/>
      <c r="AC608" s="448"/>
      <c r="AD608" s="448"/>
      <c r="AE608" s="448"/>
    </row>
    <row r="609" spans="2:31" s="450" customFormat="1" x14ac:dyDescent="0.3">
      <c r="B609" s="448"/>
      <c r="C609" s="448"/>
      <c r="D609" s="448"/>
      <c r="E609" s="448"/>
      <c r="F609" s="448"/>
      <c r="G609" s="449"/>
      <c r="H609" s="449"/>
      <c r="I609" s="448"/>
      <c r="J609" s="448"/>
      <c r="K609" s="448"/>
      <c r="L609" s="448"/>
      <c r="M609" s="448"/>
      <c r="N609" s="448"/>
      <c r="O609" s="448"/>
      <c r="P609" s="448"/>
      <c r="Q609" s="449"/>
      <c r="R609" s="449"/>
      <c r="S609" s="448"/>
      <c r="T609" s="448"/>
      <c r="U609" s="448"/>
      <c r="V609" s="448"/>
      <c r="W609" s="448"/>
      <c r="X609" s="448"/>
      <c r="Y609" s="448"/>
      <c r="Z609" s="448"/>
      <c r="AA609" s="448"/>
      <c r="AB609" s="448"/>
      <c r="AC609" s="448"/>
      <c r="AD609" s="448"/>
      <c r="AE609" s="448"/>
    </row>
    <row r="610" spans="2:31" s="450" customFormat="1" x14ac:dyDescent="0.3">
      <c r="B610" s="448"/>
      <c r="C610" s="448"/>
      <c r="D610" s="448"/>
      <c r="E610" s="448"/>
      <c r="F610" s="448"/>
      <c r="G610" s="449"/>
      <c r="H610" s="449"/>
      <c r="I610" s="448"/>
      <c r="J610" s="448"/>
      <c r="K610" s="448"/>
      <c r="L610" s="448"/>
      <c r="M610" s="448"/>
      <c r="N610" s="448"/>
      <c r="O610" s="448"/>
      <c r="P610" s="448"/>
      <c r="Q610" s="449"/>
      <c r="R610" s="449"/>
      <c r="S610" s="448"/>
      <c r="T610" s="448"/>
      <c r="U610" s="448"/>
      <c r="V610" s="448"/>
      <c r="W610" s="448"/>
      <c r="X610" s="448"/>
      <c r="Y610" s="448"/>
      <c r="Z610" s="448"/>
      <c r="AA610" s="448"/>
      <c r="AB610" s="448"/>
      <c r="AC610" s="448"/>
      <c r="AD610" s="448"/>
      <c r="AE610" s="448"/>
    </row>
    <row r="611" spans="2:31" s="450" customFormat="1" x14ac:dyDescent="0.3">
      <c r="B611" s="448"/>
      <c r="C611" s="448"/>
      <c r="D611" s="448"/>
      <c r="E611" s="448"/>
      <c r="F611" s="448"/>
      <c r="G611" s="449"/>
      <c r="H611" s="449"/>
      <c r="I611" s="448"/>
      <c r="J611" s="448"/>
      <c r="K611" s="448"/>
      <c r="L611" s="448"/>
      <c r="M611" s="448"/>
      <c r="N611" s="448"/>
      <c r="O611" s="448"/>
      <c r="P611" s="448"/>
      <c r="Q611" s="449"/>
      <c r="R611" s="449"/>
      <c r="S611" s="448"/>
      <c r="T611" s="448"/>
      <c r="U611" s="448"/>
      <c r="V611" s="448"/>
      <c r="W611" s="448"/>
      <c r="X611" s="448"/>
      <c r="Y611" s="448"/>
      <c r="Z611" s="448"/>
      <c r="AA611" s="448"/>
      <c r="AB611" s="448"/>
      <c r="AC611" s="448"/>
      <c r="AD611" s="448"/>
      <c r="AE611" s="448"/>
    </row>
    <row r="612" spans="2:31" s="450" customFormat="1" x14ac:dyDescent="0.3">
      <c r="B612" s="448"/>
      <c r="C612" s="448"/>
      <c r="D612" s="448"/>
      <c r="E612" s="448"/>
      <c r="F612" s="448"/>
      <c r="G612" s="449"/>
      <c r="H612" s="449"/>
      <c r="I612" s="448"/>
      <c r="J612" s="448"/>
      <c r="K612" s="448"/>
      <c r="L612" s="448"/>
      <c r="M612" s="448"/>
      <c r="N612" s="448"/>
      <c r="O612" s="448"/>
      <c r="P612" s="448"/>
      <c r="Q612" s="449"/>
      <c r="R612" s="449"/>
      <c r="S612" s="448"/>
      <c r="T612" s="448"/>
      <c r="U612" s="448"/>
      <c r="V612" s="448"/>
      <c r="W612" s="448"/>
      <c r="X612" s="448"/>
      <c r="Y612" s="448"/>
      <c r="Z612" s="448"/>
      <c r="AA612" s="448"/>
      <c r="AB612" s="448"/>
      <c r="AC612" s="448"/>
      <c r="AD612" s="448"/>
      <c r="AE612" s="448"/>
    </row>
    <row r="613" spans="2:31" s="450" customFormat="1" x14ac:dyDescent="0.3">
      <c r="B613" s="448"/>
      <c r="C613" s="448"/>
      <c r="D613" s="448"/>
      <c r="E613" s="448"/>
      <c r="F613" s="448"/>
      <c r="G613" s="449"/>
      <c r="H613" s="449"/>
      <c r="I613" s="448"/>
      <c r="J613" s="448"/>
      <c r="K613" s="448"/>
      <c r="L613" s="448"/>
      <c r="M613" s="448"/>
      <c r="N613" s="448"/>
      <c r="O613" s="448"/>
      <c r="P613" s="448"/>
      <c r="Q613" s="449"/>
      <c r="R613" s="449"/>
      <c r="S613" s="448"/>
      <c r="T613" s="448"/>
      <c r="U613" s="448"/>
      <c r="V613" s="448"/>
      <c r="W613" s="448"/>
      <c r="X613" s="448"/>
      <c r="Y613" s="448"/>
      <c r="Z613" s="448"/>
      <c r="AA613" s="448"/>
      <c r="AB613" s="448"/>
      <c r="AC613" s="448"/>
      <c r="AD613" s="448"/>
      <c r="AE613" s="448"/>
    </row>
    <row r="614" spans="2:31" s="450" customFormat="1" x14ac:dyDescent="0.3">
      <c r="B614" s="448"/>
      <c r="C614" s="448"/>
      <c r="D614" s="448"/>
      <c r="E614" s="448"/>
      <c r="F614" s="448"/>
      <c r="G614" s="449"/>
      <c r="H614" s="449"/>
      <c r="I614" s="448"/>
      <c r="J614" s="448"/>
      <c r="K614" s="448"/>
      <c r="L614" s="448"/>
      <c r="M614" s="448"/>
      <c r="N614" s="448"/>
      <c r="O614" s="448"/>
      <c r="P614" s="448"/>
      <c r="Q614" s="449"/>
      <c r="R614" s="449"/>
      <c r="S614" s="448"/>
      <c r="T614" s="448"/>
      <c r="U614" s="448"/>
      <c r="V614" s="448"/>
      <c r="W614" s="448"/>
      <c r="X614" s="448"/>
      <c r="Y614" s="448"/>
      <c r="Z614" s="448"/>
      <c r="AA614" s="448"/>
      <c r="AB614" s="448"/>
      <c r="AC614" s="448"/>
      <c r="AD614" s="448"/>
      <c r="AE614" s="448"/>
    </row>
    <row r="615" spans="2:31" s="450" customFormat="1" x14ac:dyDescent="0.3">
      <c r="B615" s="448"/>
      <c r="C615" s="448"/>
      <c r="D615" s="448"/>
      <c r="E615" s="448"/>
      <c r="F615" s="448"/>
      <c r="G615" s="449"/>
      <c r="H615" s="449"/>
      <c r="I615" s="448"/>
      <c r="J615" s="448"/>
      <c r="K615" s="448"/>
      <c r="L615" s="448"/>
      <c r="M615" s="448"/>
      <c r="N615" s="448"/>
      <c r="O615" s="448"/>
      <c r="P615" s="448"/>
      <c r="Q615" s="449"/>
      <c r="R615" s="449"/>
      <c r="S615" s="448"/>
      <c r="T615" s="448"/>
      <c r="U615" s="448"/>
      <c r="V615" s="448"/>
      <c r="W615" s="448"/>
      <c r="X615" s="448"/>
      <c r="Y615" s="448"/>
      <c r="Z615" s="448"/>
      <c r="AA615" s="448"/>
      <c r="AB615" s="448"/>
      <c r="AC615" s="448"/>
      <c r="AD615" s="448"/>
      <c r="AE615" s="448"/>
    </row>
    <row r="616" spans="2:31" s="450" customFormat="1" x14ac:dyDescent="0.3">
      <c r="B616" s="448"/>
      <c r="C616" s="448"/>
      <c r="D616" s="448"/>
      <c r="E616" s="448"/>
      <c r="F616" s="448"/>
      <c r="G616" s="449"/>
      <c r="H616" s="449"/>
      <c r="I616" s="448"/>
      <c r="J616" s="448"/>
      <c r="K616" s="448"/>
      <c r="L616" s="448"/>
      <c r="M616" s="448"/>
      <c r="N616" s="448"/>
      <c r="O616" s="448"/>
      <c r="P616" s="448"/>
      <c r="Q616" s="449"/>
      <c r="R616" s="449"/>
      <c r="S616" s="448"/>
      <c r="T616" s="448"/>
      <c r="U616" s="448"/>
      <c r="V616" s="448"/>
      <c r="W616" s="448"/>
      <c r="X616" s="448"/>
      <c r="Y616" s="448"/>
      <c r="Z616" s="448"/>
      <c r="AA616" s="448"/>
      <c r="AB616" s="448"/>
      <c r="AC616" s="448"/>
      <c r="AD616" s="448"/>
      <c r="AE616" s="448"/>
    </row>
    <row r="617" spans="2:31" s="450" customFormat="1" x14ac:dyDescent="0.3">
      <c r="B617" s="448"/>
      <c r="C617" s="448"/>
      <c r="D617" s="448"/>
      <c r="E617" s="448"/>
      <c r="F617" s="448"/>
      <c r="G617" s="449"/>
      <c r="H617" s="449"/>
      <c r="I617" s="448"/>
      <c r="J617" s="448"/>
      <c r="K617" s="448"/>
      <c r="L617" s="448"/>
      <c r="M617" s="448"/>
      <c r="N617" s="448"/>
      <c r="O617" s="448"/>
      <c r="P617" s="448"/>
      <c r="Q617" s="449"/>
      <c r="R617" s="449"/>
      <c r="S617" s="448"/>
      <c r="T617" s="448"/>
      <c r="U617" s="448"/>
      <c r="V617" s="448"/>
      <c r="W617" s="448"/>
      <c r="X617" s="448"/>
      <c r="Y617" s="448"/>
      <c r="Z617" s="448"/>
      <c r="AA617" s="448"/>
      <c r="AB617" s="448"/>
      <c r="AC617" s="448"/>
      <c r="AD617" s="448"/>
      <c r="AE617" s="448"/>
    </row>
    <row r="618" spans="2:31" s="450" customFormat="1" x14ac:dyDescent="0.3">
      <c r="B618" s="448"/>
      <c r="C618" s="448"/>
      <c r="D618" s="448"/>
      <c r="E618" s="448"/>
      <c r="F618" s="448"/>
      <c r="G618" s="449"/>
      <c r="H618" s="449"/>
      <c r="I618" s="448"/>
      <c r="J618" s="448"/>
      <c r="K618" s="448"/>
      <c r="L618" s="448"/>
      <c r="M618" s="448"/>
      <c r="N618" s="448"/>
      <c r="O618" s="448"/>
      <c r="P618" s="448"/>
      <c r="Q618" s="449"/>
      <c r="R618" s="449"/>
      <c r="S618" s="448"/>
      <c r="T618" s="448"/>
      <c r="U618" s="448"/>
      <c r="V618" s="448"/>
      <c r="W618" s="448"/>
      <c r="X618" s="448"/>
      <c r="Y618" s="448"/>
      <c r="Z618" s="448"/>
      <c r="AA618" s="448"/>
      <c r="AB618" s="448"/>
      <c r="AC618" s="448"/>
      <c r="AD618" s="448"/>
      <c r="AE618" s="448"/>
    </row>
    <row r="619" spans="2:31" s="450" customFormat="1" x14ac:dyDescent="0.3">
      <c r="B619" s="448"/>
      <c r="C619" s="448"/>
      <c r="D619" s="448"/>
      <c r="E619" s="448"/>
      <c r="F619" s="448"/>
      <c r="G619" s="449"/>
      <c r="H619" s="449"/>
      <c r="I619" s="448"/>
      <c r="J619" s="448"/>
      <c r="K619" s="448"/>
      <c r="L619" s="448"/>
      <c r="M619" s="448"/>
      <c r="N619" s="448"/>
      <c r="O619" s="448"/>
      <c r="P619" s="448"/>
      <c r="Q619" s="449"/>
      <c r="R619" s="449"/>
      <c r="S619" s="448"/>
      <c r="T619" s="448"/>
      <c r="U619" s="448"/>
      <c r="V619" s="448"/>
      <c r="W619" s="448"/>
      <c r="X619" s="448"/>
      <c r="Y619" s="448"/>
      <c r="Z619" s="448"/>
      <c r="AA619" s="448"/>
      <c r="AB619" s="448"/>
      <c r="AC619" s="448"/>
      <c r="AD619" s="448"/>
      <c r="AE619" s="448"/>
    </row>
    <row r="620" spans="2:31" s="450" customFormat="1" x14ac:dyDescent="0.3">
      <c r="B620" s="448"/>
      <c r="C620" s="448"/>
      <c r="D620" s="448"/>
      <c r="E620" s="448"/>
      <c r="F620" s="448"/>
      <c r="G620" s="449"/>
      <c r="H620" s="449"/>
      <c r="I620" s="448"/>
      <c r="J620" s="448"/>
      <c r="K620" s="448"/>
      <c r="L620" s="448"/>
      <c r="M620" s="448"/>
      <c r="N620" s="448"/>
      <c r="O620" s="448"/>
      <c r="P620" s="448"/>
      <c r="Q620" s="449"/>
      <c r="R620" s="449"/>
      <c r="S620" s="448"/>
      <c r="T620" s="448"/>
      <c r="U620" s="448"/>
      <c r="V620" s="448"/>
      <c r="W620" s="448"/>
      <c r="X620" s="448"/>
      <c r="Y620" s="448"/>
      <c r="Z620" s="448"/>
      <c r="AA620" s="448"/>
      <c r="AB620" s="448"/>
      <c r="AC620" s="448"/>
      <c r="AD620" s="448"/>
      <c r="AE620" s="448"/>
    </row>
    <row r="621" spans="2:31" s="450" customFormat="1" x14ac:dyDescent="0.3">
      <c r="B621" s="448"/>
      <c r="C621" s="448"/>
      <c r="D621" s="448"/>
      <c r="E621" s="448"/>
      <c r="F621" s="448"/>
      <c r="G621" s="449"/>
      <c r="H621" s="449"/>
      <c r="I621" s="448"/>
      <c r="J621" s="448"/>
      <c r="K621" s="448"/>
      <c r="L621" s="448"/>
      <c r="M621" s="448"/>
      <c r="N621" s="448"/>
      <c r="O621" s="448"/>
      <c r="P621" s="448"/>
      <c r="Q621" s="449"/>
      <c r="R621" s="449"/>
      <c r="S621" s="448"/>
      <c r="T621" s="448"/>
      <c r="U621" s="448"/>
      <c r="V621" s="448"/>
      <c r="W621" s="448"/>
      <c r="X621" s="448"/>
      <c r="Y621" s="448"/>
      <c r="Z621" s="448"/>
      <c r="AA621" s="448"/>
      <c r="AB621" s="448"/>
      <c r="AC621" s="448"/>
      <c r="AD621" s="448"/>
      <c r="AE621" s="448"/>
    </row>
    <row r="622" spans="2:31" s="450" customFormat="1" x14ac:dyDescent="0.3">
      <c r="B622" s="448"/>
      <c r="C622" s="448"/>
      <c r="D622" s="448"/>
      <c r="E622" s="448"/>
      <c r="F622" s="448"/>
      <c r="G622" s="449"/>
      <c r="H622" s="449"/>
      <c r="I622" s="448"/>
      <c r="J622" s="448"/>
      <c r="K622" s="448"/>
      <c r="L622" s="448"/>
      <c r="M622" s="448"/>
      <c r="N622" s="448"/>
      <c r="O622" s="448"/>
      <c r="P622" s="448"/>
      <c r="Q622" s="449"/>
      <c r="R622" s="449"/>
      <c r="S622" s="448"/>
      <c r="T622" s="448"/>
      <c r="U622" s="448"/>
      <c r="V622" s="448"/>
      <c r="W622" s="448"/>
      <c r="X622" s="448"/>
      <c r="Y622" s="448"/>
      <c r="Z622" s="448"/>
      <c r="AA622" s="448"/>
      <c r="AB622" s="448"/>
      <c r="AC622" s="448"/>
      <c r="AD622" s="448"/>
      <c r="AE622" s="448"/>
    </row>
    <row r="623" spans="2:31" s="450" customFormat="1" x14ac:dyDescent="0.3">
      <c r="B623" s="448"/>
      <c r="C623" s="448"/>
      <c r="D623" s="448"/>
      <c r="E623" s="448"/>
      <c r="F623" s="448"/>
      <c r="G623" s="449"/>
      <c r="H623" s="449"/>
      <c r="I623" s="448"/>
      <c r="J623" s="448"/>
      <c r="K623" s="448"/>
      <c r="L623" s="448"/>
      <c r="M623" s="448"/>
      <c r="N623" s="448"/>
      <c r="O623" s="448"/>
      <c r="P623" s="448"/>
      <c r="Q623" s="449"/>
      <c r="R623" s="449"/>
      <c r="S623" s="448"/>
      <c r="T623" s="448"/>
      <c r="U623" s="448"/>
      <c r="V623" s="448"/>
      <c r="W623" s="448"/>
      <c r="X623" s="448"/>
      <c r="Y623" s="448"/>
      <c r="Z623" s="448"/>
      <c r="AA623" s="448"/>
      <c r="AB623" s="448"/>
      <c r="AC623" s="448"/>
      <c r="AD623" s="448"/>
      <c r="AE623" s="448"/>
    </row>
    <row r="624" spans="2:31" s="450" customFormat="1" x14ac:dyDescent="0.3">
      <c r="B624" s="448"/>
      <c r="C624" s="448"/>
      <c r="D624" s="448"/>
      <c r="E624" s="448"/>
      <c r="F624" s="448"/>
      <c r="G624" s="449"/>
      <c r="H624" s="449"/>
      <c r="I624" s="448"/>
      <c r="J624" s="448"/>
      <c r="K624" s="448"/>
      <c r="L624" s="448"/>
      <c r="M624" s="448"/>
      <c r="N624" s="448"/>
      <c r="O624" s="448"/>
      <c r="P624" s="448"/>
      <c r="Q624" s="449"/>
      <c r="R624" s="449"/>
      <c r="S624" s="448"/>
      <c r="T624" s="448"/>
      <c r="U624" s="448"/>
      <c r="V624" s="448"/>
      <c r="W624" s="448"/>
      <c r="X624" s="448"/>
      <c r="Y624" s="448"/>
      <c r="Z624" s="448"/>
      <c r="AA624" s="448"/>
      <c r="AB624" s="448"/>
      <c r="AC624" s="448"/>
      <c r="AD624" s="448"/>
      <c r="AE624" s="448"/>
    </row>
    <row r="625" spans="2:31" s="450" customFormat="1" x14ac:dyDescent="0.3">
      <c r="B625" s="448"/>
      <c r="C625" s="448"/>
      <c r="D625" s="448"/>
      <c r="E625" s="448"/>
      <c r="F625" s="448"/>
      <c r="G625" s="449"/>
      <c r="H625" s="449"/>
      <c r="I625" s="448"/>
      <c r="J625" s="448"/>
      <c r="K625" s="448"/>
      <c r="L625" s="448"/>
      <c r="M625" s="448"/>
      <c r="N625" s="448"/>
      <c r="O625" s="448"/>
      <c r="P625" s="448"/>
      <c r="Q625" s="449"/>
      <c r="R625" s="449"/>
      <c r="S625" s="448"/>
      <c r="T625" s="448"/>
      <c r="U625" s="448"/>
      <c r="V625" s="448"/>
      <c r="W625" s="448"/>
      <c r="X625" s="448"/>
      <c r="Y625" s="448"/>
      <c r="Z625" s="448"/>
      <c r="AA625" s="448"/>
      <c r="AB625" s="448"/>
      <c r="AC625" s="448"/>
      <c r="AD625" s="448"/>
      <c r="AE625" s="448"/>
    </row>
    <row r="626" spans="2:31" s="450" customFormat="1" x14ac:dyDescent="0.3">
      <c r="B626" s="448"/>
      <c r="C626" s="448"/>
      <c r="D626" s="448"/>
      <c r="E626" s="448"/>
      <c r="F626" s="448"/>
      <c r="G626" s="449"/>
      <c r="H626" s="449"/>
      <c r="I626" s="448"/>
      <c r="J626" s="448"/>
      <c r="K626" s="448"/>
      <c r="L626" s="448"/>
      <c r="M626" s="448"/>
      <c r="N626" s="448"/>
      <c r="O626" s="448"/>
      <c r="P626" s="448"/>
      <c r="Q626" s="449"/>
      <c r="R626" s="449"/>
      <c r="S626" s="448"/>
      <c r="T626" s="448"/>
      <c r="U626" s="448"/>
      <c r="V626" s="448"/>
      <c r="W626" s="448"/>
      <c r="X626" s="448"/>
      <c r="Y626" s="448"/>
      <c r="Z626" s="448"/>
      <c r="AA626" s="448"/>
      <c r="AB626" s="448"/>
      <c r="AC626" s="448"/>
      <c r="AD626" s="448"/>
      <c r="AE626" s="448"/>
    </row>
    <row r="627" spans="2:31" s="450" customFormat="1" x14ac:dyDescent="0.3">
      <c r="B627" s="448"/>
      <c r="C627" s="448"/>
      <c r="D627" s="448"/>
      <c r="E627" s="448"/>
      <c r="F627" s="448"/>
      <c r="G627" s="449"/>
      <c r="H627" s="449"/>
      <c r="I627" s="448"/>
      <c r="J627" s="448"/>
      <c r="K627" s="448"/>
      <c r="L627" s="448"/>
      <c r="M627" s="448"/>
      <c r="N627" s="448"/>
      <c r="O627" s="448"/>
      <c r="P627" s="448"/>
      <c r="Q627" s="449"/>
      <c r="R627" s="449"/>
      <c r="S627" s="448"/>
      <c r="T627" s="448"/>
      <c r="U627" s="448"/>
      <c r="V627" s="448"/>
      <c r="W627" s="448"/>
      <c r="X627" s="448"/>
      <c r="Y627" s="448"/>
      <c r="Z627" s="448"/>
      <c r="AA627" s="448"/>
      <c r="AB627" s="448"/>
      <c r="AC627" s="448"/>
      <c r="AD627" s="448"/>
      <c r="AE627" s="448"/>
    </row>
    <row r="628" spans="2:31" s="450" customFormat="1" x14ac:dyDescent="0.3">
      <c r="B628" s="448"/>
      <c r="C628" s="448"/>
      <c r="D628" s="448"/>
      <c r="E628" s="448"/>
      <c r="F628" s="448"/>
      <c r="G628" s="449"/>
      <c r="H628" s="449"/>
      <c r="I628" s="448"/>
      <c r="J628" s="448"/>
      <c r="K628" s="448"/>
      <c r="L628" s="448"/>
      <c r="M628" s="448"/>
      <c r="N628" s="448"/>
      <c r="O628" s="448"/>
      <c r="P628" s="448"/>
      <c r="Q628" s="449"/>
      <c r="R628" s="449"/>
      <c r="S628" s="448"/>
      <c r="T628" s="448"/>
      <c r="U628" s="448"/>
      <c r="V628" s="448"/>
      <c r="W628" s="448"/>
      <c r="X628" s="448"/>
      <c r="Y628" s="448"/>
      <c r="Z628" s="448"/>
      <c r="AA628" s="448"/>
      <c r="AB628" s="448"/>
      <c r="AC628" s="448"/>
      <c r="AD628" s="448"/>
      <c r="AE628" s="448"/>
    </row>
    <row r="629" spans="2:31" s="450" customFormat="1" x14ac:dyDescent="0.3">
      <c r="B629" s="448"/>
      <c r="C629" s="448"/>
      <c r="D629" s="448"/>
      <c r="E629" s="448"/>
      <c r="F629" s="448"/>
      <c r="G629" s="449"/>
      <c r="H629" s="449"/>
      <c r="I629" s="448"/>
      <c r="J629" s="448"/>
      <c r="K629" s="448"/>
      <c r="L629" s="448"/>
      <c r="M629" s="448"/>
      <c r="N629" s="448"/>
      <c r="O629" s="448"/>
      <c r="P629" s="448"/>
      <c r="Q629" s="449"/>
      <c r="R629" s="449"/>
      <c r="S629" s="448"/>
      <c r="T629" s="448"/>
      <c r="U629" s="448"/>
      <c r="V629" s="448"/>
      <c r="W629" s="448"/>
      <c r="X629" s="448"/>
      <c r="Y629" s="448"/>
      <c r="Z629" s="448"/>
      <c r="AA629" s="448"/>
      <c r="AB629" s="448"/>
      <c r="AC629" s="448"/>
      <c r="AD629" s="448"/>
      <c r="AE629" s="448"/>
    </row>
    <row r="630" spans="2:31" s="450" customFormat="1" x14ac:dyDescent="0.3">
      <c r="B630" s="448"/>
      <c r="C630" s="448"/>
      <c r="D630" s="448"/>
      <c r="E630" s="448"/>
      <c r="F630" s="448"/>
      <c r="G630" s="449"/>
      <c r="H630" s="449"/>
      <c r="I630" s="448"/>
      <c r="J630" s="448"/>
      <c r="K630" s="448"/>
      <c r="L630" s="448"/>
      <c r="M630" s="448"/>
      <c r="N630" s="448"/>
      <c r="O630" s="448"/>
      <c r="P630" s="448"/>
      <c r="Q630" s="449"/>
      <c r="R630" s="449"/>
      <c r="S630" s="448"/>
      <c r="T630" s="448"/>
      <c r="U630" s="448"/>
      <c r="V630" s="448"/>
      <c r="W630" s="448"/>
      <c r="X630" s="448"/>
      <c r="Y630" s="448"/>
      <c r="Z630" s="448"/>
      <c r="AA630" s="448"/>
      <c r="AB630" s="448"/>
      <c r="AC630" s="448"/>
      <c r="AD630" s="448"/>
      <c r="AE630" s="448"/>
    </row>
    <row r="631" spans="2:31" s="450" customFormat="1" x14ac:dyDescent="0.3">
      <c r="B631" s="448"/>
      <c r="C631" s="448"/>
      <c r="D631" s="448"/>
      <c r="E631" s="448"/>
      <c r="F631" s="448"/>
      <c r="G631" s="449"/>
      <c r="H631" s="449"/>
      <c r="I631" s="448"/>
      <c r="J631" s="448"/>
      <c r="K631" s="448"/>
      <c r="L631" s="448"/>
      <c r="M631" s="448"/>
      <c r="N631" s="448"/>
      <c r="O631" s="448"/>
      <c r="P631" s="448"/>
      <c r="Q631" s="449"/>
      <c r="R631" s="449"/>
      <c r="S631" s="448"/>
      <c r="T631" s="448"/>
      <c r="U631" s="448"/>
      <c r="V631" s="448"/>
      <c r="W631" s="448"/>
      <c r="X631" s="448"/>
      <c r="Y631" s="448"/>
      <c r="Z631" s="448"/>
      <c r="AA631" s="448"/>
      <c r="AB631" s="448"/>
      <c r="AC631" s="448"/>
      <c r="AD631" s="448"/>
      <c r="AE631" s="448"/>
    </row>
    <row r="632" spans="2:31" s="450" customFormat="1" x14ac:dyDescent="0.3">
      <c r="B632" s="448"/>
      <c r="C632" s="448"/>
      <c r="D632" s="448"/>
      <c r="E632" s="448"/>
      <c r="F632" s="448"/>
      <c r="G632" s="449"/>
      <c r="H632" s="449"/>
      <c r="I632" s="448"/>
      <c r="J632" s="448"/>
      <c r="K632" s="448"/>
      <c r="L632" s="448"/>
      <c r="M632" s="448"/>
      <c r="N632" s="448"/>
      <c r="O632" s="448"/>
      <c r="P632" s="448"/>
      <c r="Q632" s="449"/>
      <c r="R632" s="449"/>
      <c r="S632" s="448"/>
      <c r="T632" s="448"/>
      <c r="U632" s="448"/>
      <c r="V632" s="448"/>
      <c r="W632" s="448"/>
      <c r="X632" s="448"/>
      <c r="Y632" s="448"/>
      <c r="Z632" s="448"/>
      <c r="AA632" s="448"/>
      <c r="AB632" s="448"/>
      <c r="AC632" s="448"/>
      <c r="AD632" s="448"/>
      <c r="AE632" s="448"/>
    </row>
    <row r="633" spans="2:31" s="450" customFormat="1" x14ac:dyDescent="0.3">
      <c r="B633" s="448"/>
      <c r="C633" s="448"/>
      <c r="D633" s="448"/>
      <c r="E633" s="448"/>
      <c r="F633" s="448"/>
      <c r="G633" s="449"/>
      <c r="H633" s="449"/>
      <c r="I633" s="448"/>
      <c r="J633" s="448"/>
      <c r="K633" s="448"/>
      <c r="L633" s="448"/>
      <c r="M633" s="448"/>
      <c r="N633" s="448"/>
      <c r="O633" s="448"/>
      <c r="P633" s="448"/>
      <c r="Q633" s="449"/>
      <c r="R633" s="449"/>
      <c r="S633" s="448"/>
      <c r="T633" s="448"/>
      <c r="U633" s="448"/>
      <c r="V633" s="448"/>
      <c r="W633" s="448"/>
      <c r="X633" s="448"/>
      <c r="Y633" s="448"/>
      <c r="Z633" s="448"/>
      <c r="AA633" s="448"/>
      <c r="AB633" s="448"/>
      <c r="AC633" s="448"/>
      <c r="AD633" s="448"/>
      <c r="AE633" s="448"/>
    </row>
    <row r="634" spans="2:31" s="450" customFormat="1" x14ac:dyDescent="0.3">
      <c r="B634" s="448"/>
      <c r="C634" s="448"/>
      <c r="D634" s="448"/>
      <c r="E634" s="448"/>
      <c r="F634" s="448"/>
      <c r="G634" s="449"/>
      <c r="H634" s="449"/>
      <c r="I634" s="448"/>
      <c r="J634" s="448"/>
      <c r="K634" s="448"/>
      <c r="L634" s="448"/>
      <c r="M634" s="448"/>
      <c r="N634" s="448"/>
      <c r="O634" s="448"/>
      <c r="P634" s="448"/>
      <c r="Q634" s="449"/>
      <c r="R634" s="449"/>
      <c r="S634" s="448"/>
      <c r="T634" s="448"/>
      <c r="U634" s="448"/>
      <c r="V634" s="448"/>
      <c r="W634" s="448"/>
      <c r="X634" s="448"/>
      <c r="Y634" s="448"/>
      <c r="Z634" s="448"/>
      <c r="AA634" s="448"/>
      <c r="AB634" s="448"/>
      <c r="AC634" s="448"/>
      <c r="AD634" s="448"/>
      <c r="AE634" s="448"/>
    </row>
    <row r="635" spans="2:31" s="450" customFormat="1" x14ac:dyDescent="0.3">
      <c r="B635" s="448"/>
      <c r="C635" s="448"/>
      <c r="D635" s="448"/>
      <c r="E635" s="448"/>
      <c r="F635" s="448"/>
      <c r="G635" s="449"/>
      <c r="H635" s="449"/>
      <c r="I635" s="448"/>
      <c r="J635" s="448"/>
      <c r="K635" s="448"/>
      <c r="L635" s="448"/>
      <c r="M635" s="448"/>
      <c r="N635" s="448"/>
      <c r="O635" s="448"/>
      <c r="P635" s="448"/>
      <c r="Q635" s="449"/>
      <c r="R635" s="449"/>
      <c r="S635" s="448"/>
      <c r="T635" s="448"/>
      <c r="U635" s="448"/>
      <c r="V635" s="448"/>
      <c r="W635" s="448"/>
      <c r="X635" s="448"/>
      <c r="Y635" s="448"/>
      <c r="Z635" s="448"/>
      <c r="AA635" s="448"/>
      <c r="AB635" s="448"/>
      <c r="AC635" s="448"/>
      <c r="AD635" s="448"/>
      <c r="AE635" s="448"/>
    </row>
    <row r="636" spans="2:31" s="450" customFormat="1" x14ac:dyDescent="0.3">
      <c r="B636" s="448"/>
      <c r="C636" s="448"/>
      <c r="D636" s="448"/>
      <c r="E636" s="448"/>
      <c r="F636" s="448"/>
      <c r="G636" s="449"/>
      <c r="H636" s="449"/>
      <c r="I636" s="448"/>
      <c r="J636" s="448"/>
      <c r="K636" s="448"/>
      <c r="L636" s="448"/>
      <c r="M636" s="448"/>
      <c r="N636" s="448"/>
      <c r="O636" s="448"/>
      <c r="P636" s="448"/>
      <c r="Q636" s="449"/>
      <c r="R636" s="449"/>
      <c r="S636" s="448"/>
      <c r="T636" s="448"/>
      <c r="U636" s="448"/>
      <c r="V636" s="448"/>
      <c r="W636" s="448"/>
      <c r="X636" s="448"/>
      <c r="Y636" s="448"/>
      <c r="Z636" s="448"/>
      <c r="AA636" s="448"/>
      <c r="AB636" s="448"/>
      <c r="AC636" s="448"/>
      <c r="AD636" s="448"/>
      <c r="AE636" s="448"/>
    </row>
    <row r="637" spans="2:31" s="450" customFormat="1" x14ac:dyDescent="0.3">
      <c r="B637" s="448"/>
      <c r="C637" s="448"/>
      <c r="D637" s="448"/>
      <c r="E637" s="448"/>
      <c r="F637" s="448"/>
      <c r="G637" s="449"/>
      <c r="H637" s="449"/>
      <c r="I637" s="448"/>
      <c r="J637" s="448"/>
      <c r="K637" s="448"/>
      <c r="L637" s="448"/>
      <c r="M637" s="448"/>
      <c r="N637" s="448"/>
      <c r="O637" s="448"/>
      <c r="P637" s="448"/>
      <c r="Q637" s="449"/>
      <c r="R637" s="449"/>
      <c r="S637" s="448"/>
      <c r="T637" s="448"/>
      <c r="U637" s="448"/>
      <c r="V637" s="448"/>
      <c r="W637" s="448"/>
      <c r="X637" s="448"/>
      <c r="Y637" s="448"/>
      <c r="Z637" s="448"/>
      <c r="AA637" s="448"/>
      <c r="AB637" s="448"/>
      <c r="AC637" s="448"/>
      <c r="AD637" s="448"/>
      <c r="AE637" s="448"/>
    </row>
    <row r="638" spans="2:31" s="450" customFormat="1" x14ac:dyDescent="0.3">
      <c r="B638" s="448"/>
      <c r="C638" s="448"/>
      <c r="D638" s="448"/>
      <c r="E638" s="448"/>
      <c r="F638" s="448"/>
      <c r="G638" s="449"/>
      <c r="H638" s="449"/>
      <c r="I638" s="448"/>
      <c r="J638" s="448"/>
      <c r="K638" s="448"/>
      <c r="L638" s="448"/>
      <c r="M638" s="448"/>
      <c r="N638" s="448"/>
      <c r="O638" s="448"/>
      <c r="P638" s="448"/>
      <c r="Q638" s="449"/>
      <c r="R638" s="449"/>
      <c r="S638" s="448"/>
      <c r="T638" s="448"/>
      <c r="U638" s="448"/>
      <c r="V638" s="448"/>
      <c r="W638" s="448"/>
      <c r="X638" s="448"/>
      <c r="Y638" s="448"/>
      <c r="Z638" s="448"/>
      <c r="AA638" s="448"/>
      <c r="AB638" s="448"/>
      <c r="AC638" s="448"/>
      <c r="AD638" s="448"/>
      <c r="AE638" s="448"/>
    </row>
    <row r="639" spans="2:31" s="450" customFormat="1" x14ac:dyDescent="0.3">
      <c r="B639" s="448"/>
      <c r="C639" s="448"/>
      <c r="D639" s="448"/>
      <c r="E639" s="448"/>
      <c r="F639" s="448"/>
      <c r="G639" s="449"/>
      <c r="H639" s="449"/>
      <c r="I639" s="448"/>
      <c r="J639" s="448"/>
      <c r="K639" s="448"/>
      <c r="L639" s="448"/>
      <c r="M639" s="448"/>
      <c r="N639" s="448"/>
      <c r="O639" s="448"/>
      <c r="P639" s="448"/>
      <c r="Q639" s="449"/>
      <c r="R639" s="449"/>
      <c r="S639" s="448"/>
      <c r="T639" s="448"/>
      <c r="U639" s="448"/>
      <c r="V639" s="448"/>
      <c r="W639" s="448"/>
      <c r="X639" s="448"/>
      <c r="Y639" s="448"/>
      <c r="Z639" s="448"/>
      <c r="AA639" s="448"/>
      <c r="AB639" s="448"/>
      <c r="AC639" s="448"/>
      <c r="AD639" s="448"/>
      <c r="AE639" s="448"/>
    </row>
    <row r="640" spans="2:31" s="450" customFormat="1" x14ac:dyDescent="0.3">
      <c r="B640" s="448"/>
      <c r="C640" s="448"/>
      <c r="D640" s="448"/>
      <c r="E640" s="448"/>
      <c r="F640" s="448"/>
      <c r="G640" s="449"/>
      <c r="H640" s="449"/>
      <c r="I640" s="448"/>
      <c r="J640" s="448"/>
      <c r="K640" s="448"/>
      <c r="L640" s="448"/>
      <c r="M640" s="448"/>
      <c r="N640" s="448"/>
      <c r="O640" s="448"/>
      <c r="P640" s="448"/>
      <c r="Q640" s="449"/>
      <c r="R640" s="449"/>
      <c r="S640" s="448"/>
      <c r="T640" s="448"/>
      <c r="U640" s="448"/>
      <c r="V640" s="448"/>
      <c r="W640" s="448"/>
      <c r="X640" s="448"/>
      <c r="Y640" s="448"/>
      <c r="Z640" s="448"/>
      <c r="AA640" s="448"/>
      <c r="AB640" s="448"/>
      <c r="AC640" s="448"/>
      <c r="AD640" s="448"/>
      <c r="AE640" s="448"/>
    </row>
    <row r="641" spans="2:31" s="450" customFormat="1" x14ac:dyDescent="0.3">
      <c r="B641" s="448"/>
      <c r="C641" s="448"/>
      <c r="D641" s="448"/>
      <c r="E641" s="448"/>
      <c r="F641" s="448"/>
      <c r="G641" s="449"/>
      <c r="H641" s="449"/>
      <c r="I641" s="448"/>
      <c r="J641" s="448"/>
      <c r="K641" s="448"/>
      <c r="L641" s="448"/>
      <c r="M641" s="448"/>
      <c r="N641" s="448"/>
      <c r="O641" s="448"/>
      <c r="P641" s="448"/>
      <c r="Q641" s="449"/>
      <c r="R641" s="449"/>
      <c r="S641" s="448"/>
      <c r="T641" s="448"/>
      <c r="U641" s="448"/>
      <c r="V641" s="448"/>
      <c r="W641" s="448"/>
      <c r="X641" s="448"/>
      <c r="Y641" s="448"/>
      <c r="Z641" s="448"/>
      <c r="AA641" s="448"/>
      <c r="AB641" s="448"/>
      <c r="AC641" s="448"/>
      <c r="AD641" s="448"/>
      <c r="AE641" s="448"/>
    </row>
    <row r="642" spans="2:31" s="450" customFormat="1" x14ac:dyDescent="0.3">
      <c r="B642" s="448"/>
      <c r="C642" s="448"/>
      <c r="D642" s="448"/>
      <c r="E642" s="448"/>
      <c r="F642" s="448"/>
      <c r="G642" s="449"/>
      <c r="H642" s="449"/>
      <c r="I642" s="448"/>
      <c r="J642" s="448"/>
      <c r="K642" s="448"/>
      <c r="L642" s="448"/>
      <c r="M642" s="448"/>
      <c r="N642" s="448"/>
      <c r="O642" s="448"/>
      <c r="P642" s="448"/>
      <c r="Q642" s="449"/>
      <c r="R642" s="449"/>
      <c r="S642" s="448"/>
      <c r="T642" s="448"/>
      <c r="U642" s="448"/>
      <c r="V642" s="448"/>
      <c r="W642" s="448"/>
      <c r="X642" s="448"/>
      <c r="Y642" s="448"/>
      <c r="Z642" s="448"/>
      <c r="AA642" s="448"/>
      <c r="AB642" s="448"/>
      <c r="AC642" s="448"/>
      <c r="AD642" s="448"/>
      <c r="AE642" s="448"/>
    </row>
    <row r="643" spans="2:31" s="450" customFormat="1" x14ac:dyDescent="0.3">
      <c r="B643" s="448"/>
      <c r="C643" s="448"/>
      <c r="D643" s="448"/>
      <c r="E643" s="448"/>
      <c r="F643" s="448"/>
      <c r="G643" s="449"/>
      <c r="H643" s="449"/>
      <c r="I643" s="448"/>
      <c r="J643" s="448"/>
      <c r="K643" s="448"/>
      <c r="L643" s="448"/>
      <c r="M643" s="448"/>
      <c r="N643" s="448"/>
      <c r="O643" s="448"/>
      <c r="P643" s="448"/>
      <c r="Q643" s="449"/>
      <c r="R643" s="449"/>
      <c r="S643" s="448"/>
      <c r="T643" s="448"/>
      <c r="U643" s="448"/>
      <c r="V643" s="448"/>
      <c r="W643" s="448"/>
      <c r="X643" s="448"/>
      <c r="Y643" s="448"/>
      <c r="Z643" s="448"/>
      <c r="AA643" s="448"/>
      <c r="AB643" s="448"/>
      <c r="AC643" s="448"/>
      <c r="AD643" s="448"/>
      <c r="AE643" s="448"/>
    </row>
    <row r="644" spans="2:31" s="450" customFormat="1" x14ac:dyDescent="0.3">
      <c r="B644" s="448"/>
      <c r="C644" s="448"/>
      <c r="D644" s="448"/>
      <c r="E644" s="448"/>
      <c r="F644" s="448"/>
      <c r="G644" s="449"/>
      <c r="H644" s="449"/>
      <c r="I644" s="448"/>
      <c r="J644" s="448"/>
      <c r="K644" s="448"/>
      <c r="L644" s="448"/>
      <c r="M644" s="448"/>
      <c r="N644" s="448"/>
      <c r="O644" s="448"/>
      <c r="P644" s="448"/>
      <c r="Q644" s="449"/>
      <c r="R644" s="449"/>
      <c r="S644" s="448"/>
      <c r="T644" s="448"/>
      <c r="U644" s="448"/>
      <c r="V644" s="448"/>
      <c r="W644" s="448"/>
      <c r="X644" s="448"/>
      <c r="Y644" s="448"/>
      <c r="Z644" s="448"/>
      <c r="AA644" s="448"/>
      <c r="AB644" s="448"/>
      <c r="AC644" s="448"/>
      <c r="AD644" s="448"/>
      <c r="AE644" s="448"/>
    </row>
    <row r="645" spans="2:31" s="450" customFormat="1" x14ac:dyDescent="0.3">
      <c r="B645" s="448"/>
      <c r="C645" s="448"/>
      <c r="D645" s="448"/>
      <c r="E645" s="448"/>
      <c r="F645" s="448"/>
      <c r="G645" s="449"/>
      <c r="H645" s="449"/>
      <c r="I645" s="448"/>
      <c r="J645" s="448"/>
      <c r="K645" s="448"/>
      <c r="L645" s="448"/>
      <c r="M645" s="448"/>
      <c r="N645" s="448"/>
      <c r="O645" s="448"/>
      <c r="P645" s="448"/>
      <c r="Q645" s="449"/>
      <c r="R645" s="449"/>
      <c r="S645" s="448"/>
      <c r="T645" s="448"/>
      <c r="U645" s="448"/>
      <c r="V645" s="448"/>
      <c r="W645" s="448"/>
      <c r="X645" s="448"/>
      <c r="Y645" s="448"/>
      <c r="Z645" s="448"/>
      <c r="AA645" s="448"/>
      <c r="AB645" s="448"/>
      <c r="AC645" s="448"/>
      <c r="AD645" s="448"/>
      <c r="AE645" s="448"/>
    </row>
    <row r="646" spans="2:31" s="450" customFormat="1" x14ac:dyDescent="0.3">
      <c r="B646" s="448"/>
      <c r="C646" s="448"/>
      <c r="D646" s="448"/>
      <c r="E646" s="448"/>
      <c r="F646" s="448"/>
      <c r="G646" s="449"/>
      <c r="H646" s="449"/>
      <c r="I646" s="448"/>
      <c r="J646" s="448"/>
      <c r="K646" s="448"/>
      <c r="L646" s="448"/>
      <c r="M646" s="448"/>
      <c r="N646" s="448"/>
      <c r="O646" s="448"/>
      <c r="P646" s="448"/>
      <c r="Q646" s="449"/>
      <c r="R646" s="449"/>
      <c r="S646" s="448"/>
      <c r="T646" s="448"/>
      <c r="U646" s="448"/>
      <c r="V646" s="448"/>
      <c r="W646" s="448"/>
      <c r="X646" s="448"/>
      <c r="Y646" s="448"/>
      <c r="Z646" s="448"/>
      <c r="AA646" s="448"/>
      <c r="AB646" s="448"/>
      <c r="AC646" s="448"/>
      <c r="AD646" s="448"/>
      <c r="AE646" s="448"/>
    </row>
    <row r="647" spans="2:31" s="450" customFormat="1" x14ac:dyDescent="0.3">
      <c r="B647" s="448"/>
      <c r="C647" s="448"/>
      <c r="D647" s="448"/>
      <c r="E647" s="448"/>
      <c r="F647" s="448"/>
      <c r="G647" s="449"/>
      <c r="H647" s="449"/>
      <c r="I647" s="448"/>
      <c r="J647" s="448"/>
      <c r="K647" s="448"/>
      <c r="L647" s="448"/>
      <c r="M647" s="448"/>
      <c r="N647" s="448"/>
      <c r="O647" s="448"/>
      <c r="P647" s="448"/>
      <c r="Q647" s="449"/>
      <c r="R647" s="449"/>
      <c r="S647" s="448"/>
      <c r="T647" s="448"/>
      <c r="U647" s="448"/>
      <c r="V647" s="448"/>
      <c r="W647" s="448"/>
      <c r="X647" s="448"/>
      <c r="Y647" s="448"/>
      <c r="Z647" s="448"/>
      <c r="AA647" s="448"/>
      <c r="AB647" s="448"/>
      <c r="AC647" s="448"/>
      <c r="AD647" s="448"/>
      <c r="AE647" s="448"/>
    </row>
    <row r="648" spans="2:31" s="450" customFormat="1" x14ac:dyDescent="0.3">
      <c r="B648" s="448"/>
      <c r="C648" s="448"/>
      <c r="D648" s="448"/>
      <c r="E648" s="448"/>
      <c r="F648" s="448"/>
      <c r="G648" s="449"/>
      <c r="H648" s="449"/>
      <c r="I648" s="448"/>
      <c r="J648" s="448"/>
      <c r="K648" s="448"/>
      <c r="L648" s="448"/>
      <c r="M648" s="448"/>
      <c r="N648" s="448"/>
      <c r="O648" s="448"/>
      <c r="P648" s="448"/>
      <c r="Q648" s="449"/>
      <c r="R648" s="449"/>
      <c r="S648" s="448"/>
      <c r="T648" s="448"/>
      <c r="U648" s="448"/>
      <c r="V648" s="448"/>
      <c r="W648" s="448"/>
      <c r="X648" s="448"/>
      <c r="Y648" s="448"/>
      <c r="Z648" s="448"/>
      <c r="AA648" s="448"/>
      <c r="AB648" s="448"/>
      <c r="AC648" s="448"/>
      <c r="AD648" s="448"/>
      <c r="AE648" s="448"/>
    </row>
    <row r="649" spans="2:31" s="450" customFormat="1" x14ac:dyDescent="0.3">
      <c r="B649" s="448"/>
      <c r="C649" s="448"/>
      <c r="D649" s="448"/>
      <c r="E649" s="448"/>
      <c r="F649" s="448"/>
      <c r="G649" s="449"/>
      <c r="H649" s="449"/>
      <c r="I649" s="448"/>
      <c r="J649" s="448"/>
      <c r="K649" s="448"/>
      <c r="L649" s="448"/>
      <c r="M649" s="448"/>
      <c r="N649" s="448"/>
      <c r="O649" s="448"/>
      <c r="P649" s="448"/>
      <c r="Q649" s="449"/>
      <c r="R649" s="449"/>
      <c r="S649" s="448"/>
      <c r="T649" s="448"/>
      <c r="U649" s="448"/>
      <c r="V649" s="448"/>
      <c r="W649" s="448"/>
      <c r="X649" s="448"/>
      <c r="Y649" s="448"/>
      <c r="Z649" s="448"/>
      <c r="AA649" s="448"/>
      <c r="AB649" s="448"/>
      <c r="AC649" s="448"/>
      <c r="AD649" s="448"/>
      <c r="AE649" s="448"/>
    </row>
    <row r="650" spans="2:31" s="450" customFormat="1" x14ac:dyDescent="0.3">
      <c r="B650" s="448"/>
      <c r="C650" s="448"/>
      <c r="D650" s="448"/>
      <c r="E650" s="448"/>
      <c r="F650" s="448"/>
      <c r="G650" s="449"/>
      <c r="H650" s="449"/>
      <c r="I650" s="448"/>
      <c r="J650" s="448"/>
      <c r="K650" s="448"/>
      <c r="L650" s="448"/>
      <c r="M650" s="448"/>
      <c r="N650" s="448"/>
      <c r="O650" s="448"/>
      <c r="P650" s="448"/>
      <c r="Q650" s="449"/>
      <c r="R650" s="449"/>
      <c r="S650" s="448"/>
      <c r="T650" s="448"/>
      <c r="U650" s="448"/>
      <c r="V650" s="448"/>
      <c r="W650" s="448"/>
      <c r="X650" s="448"/>
      <c r="Y650" s="448"/>
      <c r="Z650" s="448"/>
      <c r="AA650" s="448"/>
      <c r="AB650" s="448"/>
      <c r="AC650" s="448"/>
      <c r="AD650" s="448"/>
      <c r="AE650" s="448"/>
    </row>
    <row r="651" spans="2:31" s="450" customFormat="1" x14ac:dyDescent="0.3">
      <c r="B651" s="448"/>
      <c r="C651" s="448"/>
      <c r="D651" s="448"/>
      <c r="E651" s="448"/>
      <c r="F651" s="448"/>
      <c r="G651" s="449"/>
      <c r="H651" s="449"/>
      <c r="I651" s="448"/>
      <c r="J651" s="448"/>
      <c r="K651" s="448"/>
      <c r="L651" s="448"/>
      <c r="M651" s="448"/>
      <c r="N651" s="448"/>
      <c r="O651" s="448"/>
      <c r="P651" s="448"/>
      <c r="Q651" s="449"/>
      <c r="R651" s="449"/>
      <c r="S651" s="448"/>
      <c r="T651" s="448"/>
      <c r="U651" s="448"/>
      <c r="V651" s="448"/>
      <c r="W651" s="448"/>
      <c r="X651" s="448"/>
      <c r="Y651" s="448"/>
      <c r="Z651" s="448"/>
      <c r="AA651" s="448"/>
      <c r="AB651" s="448"/>
      <c r="AC651" s="448"/>
      <c r="AD651" s="448"/>
      <c r="AE651" s="448"/>
    </row>
    <row r="652" spans="2:31" s="450" customFormat="1" x14ac:dyDescent="0.3">
      <c r="B652" s="448"/>
      <c r="C652" s="448"/>
      <c r="D652" s="448"/>
      <c r="E652" s="448"/>
      <c r="F652" s="448"/>
      <c r="G652" s="449"/>
      <c r="H652" s="449"/>
      <c r="I652" s="448"/>
      <c r="J652" s="448"/>
      <c r="K652" s="448"/>
      <c r="L652" s="448"/>
      <c r="M652" s="448"/>
      <c r="N652" s="448"/>
      <c r="O652" s="448"/>
      <c r="P652" s="448"/>
      <c r="Q652" s="449"/>
      <c r="R652" s="449"/>
      <c r="S652" s="448"/>
      <c r="T652" s="448"/>
      <c r="U652" s="448"/>
      <c r="V652" s="448"/>
      <c r="W652" s="448"/>
      <c r="X652" s="448"/>
      <c r="Y652" s="448"/>
      <c r="Z652" s="448"/>
      <c r="AA652" s="448"/>
      <c r="AB652" s="448"/>
      <c r="AC652" s="448"/>
      <c r="AD652" s="448"/>
      <c r="AE652" s="448"/>
    </row>
    <row r="653" spans="2:31" s="450" customFormat="1" x14ac:dyDescent="0.3">
      <c r="B653" s="448"/>
      <c r="C653" s="448"/>
      <c r="D653" s="448"/>
      <c r="E653" s="448"/>
      <c r="F653" s="448"/>
      <c r="G653" s="449"/>
      <c r="H653" s="449"/>
      <c r="I653" s="448"/>
      <c r="J653" s="448"/>
      <c r="K653" s="448"/>
      <c r="L653" s="448"/>
      <c r="M653" s="448"/>
      <c r="N653" s="448"/>
      <c r="O653" s="448"/>
      <c r="P653" s="448"/>
      <c r="Q653" s="449"/>
      <c r="R653" s="449"/>
      <c r="S653" s="448"/>
      <c r="T653" s="448"/>
      <c r="U653" s="448"/>
      <c r="V653" s="448"/>
      <c r="W653" s="448"/>
      <c r="X653" s="448"/>
      <c r="Y653" s="448"/>
      <c r="Z653" s="448"/>
      <c r="AA653" s="448"/>
      <c r="AB653" s="448"/>
      <c r="AC653" s="448"/>
      <c r="AD653" s="448"/>
      <c r="AE653" s="448"/>
    </row>
    <row r="654" spans="2:31" s="450" customFormat="1" x14ac:dyDescent="0.3">
      <c r="B654" s="448"/>
      <c r="C654" s="448"/>
      <c r="D654" s="448"/>
      <c r="E654" s="448"/>
      <c r="F654" s="448"/>
      <c r="G654" s="449"/>
      <c r="H654" s="449"/>
      <c r="I654" s="448"/>
      <c r="J654" s="448"/>
      <c r="K654" s="448"/>
      <c r="L654" s="448"/>
      <c r="M654" s="448"/>
      <c r="N654" s="448"/>
      <c r="O654" s="448"/>
      <c r="P654" s="448"/>
      <c r="Q654" s="449"/>
      <c r="R654" s="449"/>
      <c r="S654" s="448"/>
      <c r="T654" s="448"/>
      <c r="U654" s="448"/>
      <c r="V654" s="448"/>
      <c r="W654" s="448"/>
      <c r="X654" s="448"/>
      <c r="Y654" s="448"/>
      <c r="Z654" s="448"/>
      <c r="AA654" s="448"/>
      <c r="AB654" s="448"/>
      <c r="AC654" s="448"/>
      <c r="AD654" s="448"/>
      <c r="AE654" s="448"/>
    </row>
    <row r="655" spans="2:31" s="450" customFormat="1" x14ac:dyDescent="0.3">
      <c r="B655" s="448"/>
      <c r="C655" s="448"/>
      <c r="D655" s="448"/>
      <c r="E655" s="448"/>
      <c r="F655" s="448"/>
      <c r="G655" s="449"/>
      <c r="H655" s="449"/>
      <c r="I655" s="448"/>
      <c r="J655" s="448"/>
      <c r="K655" s="448"/>
      <c r="L655" s="448"/>
      <c r="M655" s="448"/>
      <c r="N655" s="448"/>
      <c r="O655" s="448"/>
      <c r="P655" s="448"/>
      <c r="Q655" s="449"/>
      <c r="R655" s="449"/>
      <c r="S655" s="448"/>
      <c r="T655" s="448"/>
      <c r="U655" s="448"/>
      <c r="V655" s="448"/>
      <c r="W655" s="448"/>
      <c r="X655" s="448"/>
      <c r="Y655" s="448"/>
      <c r="Z655" s="448"/>
      <c r="AA655" s="448"/>
      <c r="AB655" s="448"/>
      <c r="AC655" s="448"/>
      <c r="AD655" s="448"/>
      <c r="AE655" s="448"/>
    </row>
    <row r="656" spans="2:31" s="450" customFormat="1" x14ac:dyDescent="0.3">
      <c r="B656" s="448"/>
      <c r="C656" s="448"/>
      <c r="D656" s="448"/>
      <c r="E656" s="448"/>
      <c r="F656" s="448"/>
      <c r="G656" s="449"/>
      <c r="H656" s="449"/>
      <c r="I656" s="448"/>
      <c r="J656" s="448"/>
      <c r="K656" s="448"/>
      <c r="L656" s="448"/>
      <c r="M656" s="448"/>
      <c r="N656" s="448"/>
      <c r="O656" s="448"/>
      <c r="P656" s="448"/>
      <c r="Q656" s="449"/>
      <c r="R656" s="449"/>
      <c r="S656" s="448"/>
      <c r="T656" s="448"/>
      <c r="U656" s="448"/>
      <c r="V656" s="448"/>
      <c r="W656" s="448"/>
      <c r="X656" s="448"/>
      <c r="Y656" s="448"/>
      <c r="Z656" s="448"/>
      <c r="AA656" s="448"/>
      <c r="AB656" s="448"/>
      <c r="AC656" s="448"/>
      <c r="AD656" s="448"/>
      <c r="AE656" s="448"/>
    </row>
    <row r="657" spans="2:31" s="450" customFormat="1" x14ac:dyDescent="0.3">
      <c r="B657" s="448"/>
      <c r="C657" s="448"/>
      <c r="D657" s="448"/>
      <c r="E657" s="448"/>
      <c r="F657" s="448"/>
      <c r="G657" s="449"/>
      <c r="H657" s="449"/>
      <c r="I657" s="448"/>
      <c r="J657" s="448"/>
      <c r="K657" s="448"/>
      <c r="L657" s="448"/>
      <c r="M657" s="448"/>
      <c r="N657" s="448"/>
      <c r="O657" s="448"/>
      <c r="P657" s="448"/>
      <c r="Q657" s="449"/>
      <c r="R657" s="449"/>
      <c r="S657" s="448"/>
      <c r="T657" s="448"/>
      <c r="U657" s="448"/>
      <c r="V657" s="448"/>
      <c r="W657" s="448"/>
      <c r="X657" s="448"/>
      <c r="Y657" s="448"/>
      <c r="Z657" s="448"/>
      <c r="AA657" s="448"/>
      <c r="AB657" s="448"/>
      <c r="AC657" s="448"/>
      <c r="AD657" s="448"/>
      <c r="AE657" s="448"/>
    </row>
    <row r="658" spans="2:31" s="450" customFormat="1" x14ac:dyDescent="0.3">
      <c r="B658" s="448"/>
      <c r="C658" s="448"/>
      <c r="D658" s="448"/>
      <c r="E658" s="448"/>
      <c r="F658" s="448"/>
      <c r="G658" s="449"/>
      <c r="H658" s="449"/>
      <c r="I658" s="448"/>
      <c r="J658" s="448"/>
      <c r="K658" s="448"/>
      <c r="L658" s="448"/>
      <c r="M658" s="448"/>
      <c r="N658" s="448"/>
      <c r="O658" s="448"/>
      <c r="P658" s="448"/>
      <c r="Q658" s="449"/>
      <c r="R658" s="449"/>
      <c r="S658" s="448"/>
      <c r="T658" s="448"/>
      <c r="U658" s="448"/>
      <c r="V658" s="448"/>
      <c r="W658" s="448"/>
      <c r="X658" s="448"/>
      <c r="Y658" s="448"/>
      <c r="Z658" s="448"/>
      <c r="AA658" s="448"/>
      <c r="AB658" s="448"/>
      <c r="AC658" s="448"/>
      <c r="AD658" s="448"/>
      <c r="AE658" s="448"/>
    </row>
    <row r="659" spans="2:31" s="450" customFormat="1" x14ac:dyDescent="0.3">
      <c r="B659" s="448"/>
      <c r="C659" s="448"/>
      <c r="D659" s="448"/>
      <c r="E659" s="448"/>
      <c r="F659" s="448"/>
      <c r="G659" s="449"/>
      <c r="H659" s="449"/>
      <c r="I659" s="448"/>
      <c r="J659" s="448"/>
      <c r="K659" s="448"/>
      <c r="L659" s="448"/>
      <c r="M659" s="448"/>
      <c r="N659" s="448"/>
      <c r="O659" s="448"/>
      <c r="P659" s="448"/>
      <c r="Q659" s="449"/>
      <c r="R659" s="449"/>
      <c r="S659" s="448"/>
      <c r="T659" s="448"/>
      <c r="U659" s="448"/>
      <c r="V659" s="448"/>
      <c r="W659" s="448"/>
      <c r="X659" s="448"/>
      <c r="Y659" s="448"/>
      <c r="Z659" s="448"/>
      <c r="AA659" s="448"/>
      <c r="AB659" s="448"/>
      <c r="AC659" s="448"/>
      <c r="AD659" s="448"/>
      <c r="AE659" s="448"/>
    </row>
    <row r="660" spans="2:31" s="450" customFormat="1" x14ac:dyDescent="0.3">
      <c r="B660" s="448"/>
      <c r="C660" s="448"/>
      <c r="D660" s="448"/>
      <c r="E660" s="448"/>
      <c r="F660" s="448"/>
      <c r="G660" s="449"/>
      <c r="H660" s="449"/>
      <c r="I660" s="448"/>
      <c r="J660" s="448"/>
      <c r="K660" s="448"/>
      <c r="L660" s="448"/>
      <c r="M660" s="448"/>
      <c r="N660" s="448"/>
      <c r="O660" s="448"/>
      <c r="P660" s="448"/>
      <c r="Q660" s="449"/>
      <c r="R660" s="449"/>
      <c r="S660" s="448"/>
      <c r="T660" s="448"/>
      <c r="U660" s="448"/>
      <c r="V660" s="448"/>
      <c r="W660" s="448"/>
      <c r="X660" s="448"/>
      <c r="Y660" s="448"/>
      <c r="Z660" s="448"/>
      <c r="AA660" s="448"/>
      <c r="AB660" s="448"/>
      <c r="AC660" s="448"/>
      <c r="AD660" s="448"/>
      <c r="AE660" s="448"/>
    </row>
    <row r="661" spans="2:31" s="450" customFormat="1" x14ac:dyDescent="0.3">
      <c r="B661" s="448"/>
      <c r="C661" s="448"/>
      <c r="D661" s="448"/>
      <c r="E661" s="448"/>
      <c r="F661" s="448"/>
      <c r="G661" s="449"/>
      <c r="H661" s="449"/>
      <c r="I661" s="448"/>
      <c r="J661" s="448"/>
      <c r="K661" s="448"/>
      <c r="L661" s="448"/>
      <c r="M661" s="448"/>
      <c r="N661" s="448"/>
      <c r="O661" s="448"/>
      <c r="P661" s="448"/>
      <c r="Q661" s="449"/>
      <c r="R661" s="449"/>
      <c r="S661" s="448"/>
      <c r="T661" s="448"/>
      <c r="U661" s="448"/>
      <c r="V661" s="448"/>
      <c r="W661" s="448"/>
      <c r="X661" s="448"/>
      <c r="Y661" s="448"/>
      <c r="Z661" s="448"/>
      <c r="AA661" s="448"/>
      <c r="AB661" s="448"/>
      <c r="AC661" s="448"/>
      <c r="AD661" s="448"/>
      <c r="AE661" s="448"/>
    </row>
    <row r="662" spans="2:31" s="450" customFormat="1" x14ac:dyDescent="0.3">
      <c r="B662" s="448"/>
      <c r="C662" s="448"/>
      <c r="D662" s="448"/>
      <c r="E662" s="448"/>
      <c r="F662" s="448"/>
      <c r="G662" s="449"/>
      <c r="H662" s="449"/>
      <c r="I662" s="448"/>
      <c r="J662" s="448"/>
      <c r="K662" s="448"/>
      <c r="L662" s="448"/>
      <c r="M662" s="448"/>
      <c r="N662" s="448"/>
      <c r="O662" s="448"/>
      <c r="P662" s="448"/>
      <c r="Q662" s="449"/>
      <c r="R662" s="449"/>
      <c r="S662" s="448"/>
      <c r="T662" s="448"/>
      <c r="U662" s="448"/>
      <c r="V662" s="448"/>
      <c r="W662" s="448"/>
      <c r="X662" s="448"/>
      <c r="Y662" s="448"/>
      <c r="Z662" s="448"/>
      <c r="AA662" s="448"/>
      <c r="AB662" s="448"/>
      <c r="AC662" s="448"/>
      <c r="AD662" s="448"/>
      <c r="AE662" s="448"/>
    </row>
    <row r="663" spans="2:31" s="450" customFormat="1" x14ac:dyDescent="0.3">
      <c r="B663" s="448"/>
      <c r="C663" s="448"/>
      <c r="D663" s="448"/>
      <c r="E663" s="448"/>
      <c r="F663" s="448"/>
      <c r="G663" s="449"/>
      <c r="H663" s="449"/>
      <c r="I663" s="448"/>
      <c r="J663" s="448"/>
      <c r="K663" s="448"/>
      <c r="L663" s="448"/>
      <c r="M663" s="448"/>
      <c r="N663" s="448"/>
      <c r="O663" s="448"/>
      <c r="P663" s="448"/>
      <c r="Q663" s="449"/>
      <c r="R663" s="449"/>
      <c r="S663" s="448"/>
      <c r="T663" s="448"/>
      <c r="U663" s="448"/>
      <c r="V663" s="448"/>
      <c r="W663" s="448"/>
      <c r="X663" s="448"/>
      <c r="Y663" s="448"/>
      <c r="Z663" s="448"/>
      <c r="AA663" s="448"/>
      <c r="AB663" s="448"/>
      <c r="AC663" s="448"/>
      <c r="AD663" s="448"/>
      <c r="AE663" s="448"/>
    </row>
    <row r="664" spans="2:31" s="450" customFormat="1" x14ac:dyDescent="0.3">
      <c r="B664" s="448"/>
      <c r="C664" s="448"/>
      <c r="D664" s="448"/>
      <c r="E664" s="448"/>
      <c r="F664" s="448"/>
      <c r="G664" s="449"/>
      <c r="H664" s="449"/>
      <c r="I664" s="448"/>
      <c r="J664" s="448"/>
      <c r="K664" s="448"/>
      <c r="L664" s="448"/>
      <c r="M664" s="448"/>
      <c r="N664" s="448"/>
      <c r="O664" s="448"/>
      <c r="P664" s="448"/>
      <c r="Q664" s="449"/>
      <c r="R664" s="449"/>
      <c r="S664" s="448"/>
      <c r="T664" s="448"/>
      <c r="U664" s="448"/>
      <c r="V664" s="448"/>
      <c r="W664" s="448"/>
      <c r="X664" s="448"/>
      <c r="Y664" s="448"/>
      <c r="Z664" s="448"/>
      <c r="AA664" s="448"/>
      <c r="AB664" s="448"/>
      <c r="AC664" s="448"/>
      <c r="AD664" s="448"/>
      <c r="AE664" s="448"/>
    </row>
    <row r="665" spans="2:31" s="450" customFormat="1" x14ac:dyDescent="0.3">
      <c r="B665" s="448"/>
      <c r="C665" s="448"/>
      <c r="D665" s="448"/>
      <c r="E665" s="448"/>
      <c r="F665" s="448"/>
      <c r="G665" s="449"/>
      <c r="H665" s="449"/>
      <c r="I665" s="448"/>
      <c r="J665" s="448"/>
      <c r="K665" s="448"/>
      <c r="L665" s="448"/>
      <c r="M665" s="448"/>
      <c r="N665" s="448"/>
      <c r="O665" s="448"/>
      <c r="P665" s="448"/>
      <c r="Q665" s="449"/>
      <c r="R665" s="449"/>
      <c r="S665" s="448"/>
      <c r="T665" s="448"/>
      <c r="U665" s="448"/>
      <c r="V665" s="448"/>
      <c r="W665" s="448"/>
      <c r="X665" s="448"/>
      <c r="Y665" s="448"/>
      <c r="Z665" s="448"/>
      <c r="AA665" s="448"/>
      <c r="AB665" s="448"/>
      <c r="AC665" s="448"/>
      <c r="AD665" s="448"/>
      <c r="AE665" s="448"/>
    </row>
    <row r="666" spans="2:31" s="450" customFormat="1" x14ac:dyDescent="0.3">
      <c r="B666" s="448"/>
      <c r="C666" s="448"/>
      <c r="D666" s="448"/>
      <c r="E666" s="448"/>
      <c r="F666" s="448"/>
      <c r="G666" s="449"/>
      <c r="H666" s="449"/>
      <c r="I666" s="448"/>
      <c r="J666" s="448"/>
      <c r="K666" s="448"/>
      <c r="L666" s="448"/>
      <c r="M666" s="448"/>
      <c r="N666" s="448"/>
      <c r="O666" s="448"/>
      <c r="P666" s="448"/>
      <c r="Q666" s="449"/>
      <c r="R666" s="449"/>
      <c r="S666" s="448"/>
      <c r="T666" s="448"/>
      <c r="U666" s="448"/>
      <c r="V666" s="448"/>
      <c r="W666" s="448"/>
      <c r="X666" s="448"/>
      <c r="Y666" s="448"/>
      <c r="Z666" s="448"/>
      <c r="AA666" s="448"/>
      <c r="AB666" s="448"/>
      <c r="AC666" s="448"/>
      <c r="AD666" s="448"/>
      <c r="AE666" s="448"/>
    </row>
    <row r="667" spans="2:31" s="450" customFormat="1" x14ac:dyDescent="0.3">
      <c r="B667" s="448"/>
      <c r="C667" s="448"/>
      <c r="D667" s="448"/>
      <c r="E667" s="448"/>
      <c r="F667" s="448"/>
      <c r="G667" s="449"/>
      <c r="H667" s="449"/>
      <c r="I667" s="448"/>
      <c r="J667" s="448"/>
      <c r="K667" s="448"/>
      <c r="L667" s="448"/>
      <c r="M667" s="448"/>
      <c r="N667" s="448"/>
      <c r="O667" s="448"/>
      <c r="P667" s="448"/>
      <c r="Q667" s="449"/>
      <c r="R667" s="449"/>
      <c r="S667" s="448"/>
      <c r="T667" s="448"/>
      <c r="U667" s="448"/>
      <c r="V667" s="448"/>
      <c r="W667" s="448"/>
      <c r="X667" s="448"/>
      <c r="Y667" s="448"/>
      <c r="Z667" s="448"/>
      <c r="AA667" s="448"/>
      <c r="AB667" s="448"/>
      <c r="AC667" s="448"/>
      <c r="AD667" s="448"/>
      <c r="AE667" s="448"/>
    </row>
    <row r="668" spans="2:31" s="450" customFormat="1" x14ac:dyDescent="0.3">
      <c r="B668" s="448"/>
      <c r="C668" s="448"/>
      <c r="D668" s="448"/>
      <c r="E668" s="448"/>
      <c r="F668" s="448"/>
      <c r="G668" s="449"/>
      <c r="H668" s="449"/>
      <c r="I668" s="448"/>
      <c r="J668" s="448"/>
      <c r="K668" s="448"/>
      <c r="L668" s="448"/>
      <c r="M668" s="448"/>
      <c r="N668" s="448"/>
      <c r="O668" s="448"/>
      <c r="P668" s="448"/>
      <c r="Q668" s="449"/>
      <c r="R668" s="449"/>
      <c r="S668" s="448"/>
      <c r="T668" s="448"/>
      <c r="U668" s="448"/>
      <c r="V668" s="448"/>
      <c r="W668" s="448"/>
      <c r="X668" s="448"/>
      <c r="Y668" s="448"/>
      <c r="Z668" s="448"/>
      <c r="AA668" s="448"/>
      <c r="AB668" s="448"/>
      <c r="AC668" s="448"/>
      <c r="AD668" s="448"/>
      <c r="AE668" s="448"/>
    </row>
    <row r="669" spans="2:31" s="450" customFormat="1" x14ac:dyDescent="0.3">
      <c r="B669" s="448"/>
      <c r="C669" s="448"/>
      <c r="D669" s="448"/>
      <c r="E669" s="448"/>
      <c r="F669" s="448"/>
      <c r="G669" s="449"/>
      <c r="H669" s="449"/>
      <c r="I669" s="448"/>
      <c r="J669" s="448"/>
      <c r="K669" s="448"/>
      <c r="L669" s="448"/>
      <c r="M669" s="448"/>
      <c r="N669" s="448"/>
      <c r="O669" s="448"/>
      <c r="P669" s="448"/>
      <c r="Q669" s="449"/>
      <c r="R669" s="449"/>
      <c r="S669" s="448"/>
      <c r="T669" s="448"/>
      <c r="U669" s="448"/>
      <c r="V669" s="448"/>
      <c r="W669" s="448"/>
      <c r="X669" s="448"/>
      <c r="Y669" s="448"/>
      <c r="Z669" s="448"/>
      <c r="AA669" s="448"/>
      <c r="AB669" s="448"/>
      <c r="AC669" s="448"/>
      <c r="AD669" s="448"/>
      <c r="AE669" s="448"/>
    </row>
    <row r="670" spans="2:31" s="450" customFormat="1" x14ac:dyDescent="0.3">
      <c r="B670" s="448"/>
      <c r="C670" s="448"/>
      <c r="D670" s="448"/>
      <c r="E670" s="448"/>
      <c r="F670" s="448"/>
      <c r="G670" s="449"/>
      <c r="H670" s="449"/>
      <c r="I670" s="448"/>
      <c r="J670" s="448"/>
      <c r="K670" s="448"/>
      <c r="L670" s="448"/>
      <c r="M670" s="448"/>
      <c r="N670" s="448"/>
      <c r="O670" s="448"/>
      <c r="P670" s="448"/>
      <c r="Q670" s="449"/>
      <c r="R670" s="449"/>
      <c r="S670" s="448"/>
      <c r="T670" s="448"/>
      <c r="U670" s="448"/>
      <c r="V670" s="448"/>
      <c r="W670" s="448"/>
      <c r="X670" s="448"/>
      <c r="Y670" s="448"/>
      <c r="Z670" s="448"/>
      <c r="AA670" s="448"/>
      <c r="AB670" s="448"/>
      <c r="AC670" s="448"/>
      <c r="AD670" s="448"/>
      <c r="AE670" s="448"/>
    </row>
    <row r="671" spans="2:31" s="450" customFormat="1" x14ac:dyDescent="0.3">
      <c r="B671" s="448"/>
      <c r="C671" s="448"/>
      <c r="D671" s="448"/>
      <c r="E671" s="448"/>
      <c r="F671" s="448"/>
      <c r="G671" s="449"/>
      <c r="H671" s="449"/>
      <c r="I671" s="448"/>
      <c r="J671" s="448"/>
      <c r="K671" s="448"/>
      <c r="L671" s="448"/>
      <c r="M671" s="448"/>
      <c r="N671" s="448"/>
      <c r="O671" s="448"/>
      <c r="P671" s="448"/>
      <c r="Q671" s="449"/>
      <c r="R671" s="449"/>
      <c r="S671" s="448"/>
      <c r="T671" s="448"/>
      <c r="U671" s="448"/>
      <c r="V671" s="448"/>
      <c r="W671" s="448"/>
      <c r="X671" s="448"/>
      <c r="Y671" s="448"/>
      <c r="Z671" s="448"/>
      <c r="AA671" s="448"/>
      <c r="AB671" s="448"/>
      <c r="AC671" s="448"/>
      <c r="AD671" s="448"/>
      <c r="AE671" s="448"/>
    </row>
    <row r="672" spans="2:31" s="450" customFormat="1" x14ac:dyDescent="0.3">
      <c r="B672" s="448"/>
      <c r="C672" s="448"/>
      <c r="D672" s="448"/>
      <c r="E672" s="448"/>
      <c r="F672" s="448"/>
      <c r="G672" s="449"/>
      <c r="H672" s="449"/>
      <c r="I672" s="448"/>
      <c r="J672" s="448"/>
      <c r="K672" s="448"/>
      <c r="L672" s="448"/>
      <c r="M672" s="448"/>
      <c r="N672" s="448"/>
      <c r="O672" s="448"/>
      <c r="P672" s="448"/>
      <c r="Q672" s="449"/>
      <c r="R672" s="449"/>
      <c r="S672" s="448"/>
      <c r="T672" s="448"/>
      <c r="U672" s="448"/>
      <c r="V672" s="448"/>
      <c r="W672" s="448"/>
      <c r="X672" s="448"/>
      <c r="Y672" s="448"/>
      <c r="Z672" s="448"/>
      <c r="AA672" s="448"/>
      <c r="AB672" s="448"/>
      <c r="AC672" s="448"/>
      <c r="AD672" s="448"/>
      <c r="AE672" s="448"/>
    </row>
    <row r="673" spans="2:31" s="450" customFormat="1" x14ac:dyDescent="0.3">
      <c r="B673" s="448"/>
      <c r="C673" s="448"/>
      <c r="D673" s="448"/>
      <c r="E673" s="448"/>
      <c r="F673" s="448"/>
      <c r="G673" s="449"/>
      <c r="H673" s="449"/>
      <c r="I673" s="448"/>
      <c r="J673" s="448"/>
      <c r="K673" s="448"/>
      <c r="L673" s="448"/>
      <c r="M673" s="448"/>
      <c r="N673" s="448"/>
      <c r="O673" s="448"/>
      <c r="P673" s="448"/>
      <c r="Q673" s="449"/>
      <c r="R673" s="449"/>
      <c r="S673" s="448"/>
      <c r="T673" s="448"/>
      <c r="U673" s="448"/>
      <c r="V673" s="448"/>
      <c r="W673" s="448"/>
      <c r="X673" s="448"/>
      <c r="Y673" s="448"/>
      <c r="Z673" s="448"/>
      <c r="AA673" s="448"/>
      <c r="AB673" s="448"/>
      <c r="AC673" s="448"/>
      <c r="AD673" s="448"/>
      <c r="AE673" s="448"/>
    </row>
    <row r="674" spans="2:31" s="450" customFormat="1" x14ac:dyDescent="0.3">
      <c r="B674" s="448"/>
      <c r="C674" s="448"/>
      <c r="D674" s="448"/>
      <c r="E674" s="448"/>
      <c r="F674" s="448"/>
      <c r="G674" s="449"/>
      <c r="H674" s="449"/>
      <c r="I674" s="448"/>
      <c r="J674" s="448"/>
      <c r="K674" s="448"/>
      <c r="L674" s="448"/>
      <c r="M674" s="448"/>
      <c r="N674" s="448"/>
      <c r="O674" s="448"/>
      <c r="P674" s="448"/>
      <c r="Q674" s="449"/>
      <c r="R674" s="449"/>
      <c r="S674" s="448"/>
      <c r="T674" s="448"/>
      <c r="U674" s="448"/>
      <c r="V674" s="448"/>
      <c r="W674" s="448"/>
      <c r="X674" s="448"/>
      <c r="Y674" s="448"/>
      <c r="Z674" s="448"/>
      <c r="AA674" s="448"/>
      <c r="AB674" s="448"/>
      <c r="AC674" s="448"/>
      <c r="AD674" s="448"/>
      <c r="AE674" s="448"/>
    </row>
    <row r="675" spans="2:31" s="450" customFormat="1" x14ac:dyDescent="0.3">
      <c r="B675" s="448"/>
      <c r="C675" s="448"/>
      <c r="D675" s="448"/>
      <c r="E675" s="448"/>
      <c r="F675" s="448"/>
      <c r="G675" s="449"/>
      <c r="H675" s="449"/>
      <c r="I675" s="448"/>
      <c r="J675" s="448"/>
      <c r="K675" s="448"/>
      <c r="L675" s="448"/>
      <c r="M675" s="448"/>
      <c r="N675" s="448"/>
      <c r="O675" s="448"/>
      <c r="P675" s="448"/>
      <c r="Q675" s="449"/>
      <c r="R675" s="449"/>
      <c r="S675" s="448"/>
      <c r="T675" s="448"/>
      <c r="U675" s="448"/>
      <c r="V675" s="448"/>
      <c r="W675" s="448"/>
      <c r="X675" s="448"/>
      <c r="Y675" s="448"/>
      <c r="Z675" s="448"/>
      <c r="AA675" s="448"/>
      <c r="AB675" s="448"/>
      <c r="AC675" s="448"/>
      <c r="AD675" s="448"/>
      <c r="AE675" s="448"/>
    </row>
    <row r="676" spans="2:31" s="450" customFormat="1" x14ac:dyDescent="0.3">
      <c r="B676" s="448"/>
      <c r="C676" s="448"/>
      <c r="D676" s="448"/>
      <c r="E676" s="448"/>
      <c r="F676" s="448"/>
      <c r="G676" s="449"/>
      <c r="H676" s="449"/>
      <c r="I676" s="448"/>
      <c r="J676" s="448"/>
      <c r="K676" s="448"/>
      <c r="L676" s="448"/>
      <c r="M676" s="448"/>
      <c r="N676" s="448"/>
      <c r="O676" s="448"/>
      <c r="P676" s="448"/>
      <c r="Q676" s="449"/>
      <c r="R676" s="449"/>
      <c r="S676" s="448"/>
      <c r="T676" s="448"/>
      <c r="U676" s="448"/>
      <c r="V676" s="448"/>
      <c r="W676" s="448"/>
      <c r="X676" s="448"/>
      <c r="Y676" s="448"/>
      <c r="Z676" s="448"/>
      <c r="AA676" s="448"/>
      <c r="AB676" s="448"/>
      <c r="AC676" s="448"/>
      <c r="AD676" s="448"/>
      <c r="AE676" s="448"/>
    </row>
    <row r="677" spans="2:31" s="450" customFormat="1" x14ac:dyDescent="0.3">
      <c r="B677" s="448"/>
      <c r="C677" s="448"/>
      <c r="D677" s="448"/>
      <c r="E677" s="448"/>
      <c r="F677" s="448"/>
      <c r="G677" s="449"/>
      <c r="H677" s="449"/>
      <c r="I677" s="448"/>
      <c r="J677" s="448"/>
      <c r="K677" s="448"/>
      <c r="L677" s="448"/>
      <c r="M677" s="448"/>
      <c r="N677" s="448"/>
      <c r="O677" s="448"/>
      <c r="P677" s="448"/>
      <c r="Q677" s="449"/>
      <c r="R677" s="449"/>
      <c r="S677" s="448"/>
      <c r="T677" s="448"/>
      <c r="U677" s="448"/>
      <c r="V677" s="448"/>
      <c r="W677" s="448"/>
      <c r="X677" s="448"/>
      <c r="Y677" s="448"/>
      <c r="Z677" s="448"/>
      <c r="AA677" s="448"/>
      <c r="AB677" s="448"/>
      <c r="AC677" s="448"/>
      <c r="AD677" s="448"/>
      <c r="AE677" s="448"/>
    </row>
    <row r="678" spans="2:31" s="450" customFormat="1" x14ac:dyDescent="0.3">
      <c r="B678" s="448"/>
      <c r="C678" s="448"/>
      <c r="D678" s="448"/>
      <c r="E678" s="448"/>
      <c r="F678" s="448"/>
      <c r="G678" s="449"/>
      <c r="H678" s="449"/>
      <c r="I678" s="448"/>
      <c r="J678" s="448"/>
      <c r="K678" s="448"/>
      <c r="L678" s="448"/>
      <c r="M678" s="448"/>
      <c r="N678" s="448"/>
      <c r="O678" s="448"/>
      <c r="P678" s="448"/>
      <c r="Q678" s="449"/>
      <c r="R678" s="449"/>
      <c r="S678" s="448"/>
      <c r="T678" s="448"/>
      <c r="U678" s="448"/>
      <c r="V678" s="448"/>
      <c r="W678" s="448"/>
      <c r="X678" s="448"/>
      <c r="Y678" s="448"/>
      <c r="Z678" s="448"/>
      <c r="AA678" s="448"/>
      <c r="AB678" s="448"/>
      <c r="AC678" s="448"/>
      <c r="AD678" s="448"/>
      <c r="AE678" s="448"/>
    </row>
    <row r="679" spans="2:31" s="450" customFormat="1" x14ac:dyDescent="0.3">
      <c r="B679" s="448"/>
      <c r="C679" s="448"/>
      <c r="D679" s="448"/>
      <c r="E679" s="448"/>
      <c r="F679" s="448"/>
      <c r="G679" s="449"/>
      <c r="H679" s="449"/>
      <c r="I679" s="448"/>
      <c r="J679" s="448"/>
      <c r="K679" s="448"/>
      <c r="L679" s="448"/>
      <c r="M679" s="448"/>
      <c r="N679" s="448"/>
      <c r="O679" s="448"/>
      <c r="P679" s="448"/>
      <c r="Q679" s="449"/>
      <c r="R679" s="449"/>
      <c r="S679" s="448"/>
      <c r="T679" s="448"/>
      <c r="U679" s="448"/>
      <c r="V679" s="448"/>
      <c r="W679" s="448"/>
      <c r="X679" s="448"/>
      <c r="Y679" s="448"/>
      <c r="Z679" s="448"/>
      <c r="AA679" s="448"/>
      <c r="AB679" s="448"/>
      <c r="AC679" s="448"/>
      <c r="AD679" s="448"/>
      <c r="AE679" s="448"/>
    </row>
    <row r="680" spans="2:31" s="450" customFormat="1" x14ac:dyDescent="0.3">
      <c r="B680" s="448"/>
      <c r="C680" s="448"/>
      <c r="D680" s="448"/>
      <c r="E680" s="448"/>
      <c r="F680" s="448"/>
      <c r="G680" s="449"/>
      <c r="H680" s="449"/>
      <c r="I680" s="448"/>
      <c r="J680" s="448"/>
      <c r="K680" s="448"/>
      <c r="L680" s="448"/>
      <c r="M680" s="448"/>
      <c r="N680" s="448"/>
      <c r="O680" s="448"/>
      <c r="P680" s="448"/>
      <c r="Q680" s="449"/>
      <c r="R680" s="449"/>
      <c r="S680" s="448"/>
      <c r="T680" s="448"/>
      <c r="U680" s="448"/>
      <c r="V680" s="448"/>
      <c r="W680" s="448"/>
      <c r="X680" s="448"/>
      <c r="Y680" s="448"/>
      <c r="Z680" s="448"/>
      <c r="AA680" s="448"/>
      <c r="AB680" s="448"/>
      <c r="AC680" s="448"/>
      <c r="AD680" s="448"/>
      <c r="AE680" s="448"/>
    </row>
    <row r="681" spans="2:31" s="450" customFormat="1" x14ac:dyDescent="0.3">
      <c r="B681" s="448"/>
      <c r="C681" s="448"/>
      <c r="D681" s="448"/>
      <c r="E681" s="448"/>
      <c r="F681" s="448"/>
      <c r="G681" s="449"/>
      <c r="H681" s="449"/>
      <c r="I681" s="448"/>
      <c r="J681" s="448"/>
      <c r="K681" s="448"/>
      <c r="L681" s="448"/>
      <c r="M681" s="448"/>
      <c r="N681" s="448"/>
      <c r="O681" s="448"/>
      <c r="P681" s="448"/>
      <c r="Q681" s="449"/>
      <c r="R681" s="449"/>
      <c r="S681" s="448"/>
      <c r="T681" s="448"/>
      <c r="U681" s="448"/>
      <c r="V681" s="448"/>
      <c r="W681" s="448"/>
      <c r="X681" s="448"/>
      <c r="Y681" s="448"/>
      <c r="Z681" s="448"/>
      <c r="AA681" s="448"/>
      <c r="AB681" s="448"/>
      <c r="AC681" s="448"/>
      <c r="AD681" s="448"/>
      <c r="AE681" s="448"/>
    </row>
    <row r="682" spans="2:31" s="450" customFormat="1" x14ac:dyDescent="0.3">
      <c r="B682" s="448"/>
      <c r="C682" s="448"/>
      <c r="D682" s="448"/>
      <c r="E682" s="448"/>
      <c r="F682" s="448"/>
      <c r="G682" s="449"/>
      <c r="H682" s="449"/>
      <c r="I682" s="448"/>
      <c r="J682" s="448"/>
      <c r="K682" s="448"/>
      <c r="L682" s="448"/>
      <c r="M682" s="448"/>
      <c r="N682" s="448"/>
      <c r="O682" s="448"/>
      <c r="P682" s="448"/>
      <c r="Q682" s="449"/>
      <c r="R682" s="449"/>
      <c r="S682" s="448"/>
      <c r="T682" s="448"/>
      <c r="U682" s="448"/>
      <c r="V682" s="448"/>
      <c r="W682" s="448"/>
      <c r="X682" s="448"/>
      <c r="Y682" s="448"/>
      <c r="Z682" s="448"/>
      <c r="AA682" s="448"/>
      <c r="AB682" s="448"/>
      <c r="AC682" s="448"/>
      <c r="AD682" s="448"/>
      <c r="AE682" s="448"/>
    </row>
    <row r="683" spans="2:31" s="450" customFormat="1" x14ac:dyDescent="0.3">
      <c r="B683" s="448"/>
      <c r="C683" s="448"/>
      <c r="D683" s="448"/>
      <c r="E683" s="448"/>
      <c r="F683" s="448"/>
      <c r="G683" s="449"/>
      <c r="H683" s="449"/>
      <c r="I683" s="448"/>
      <c r="J683" s="448"/>
      <c r="K683" s="448"/>
      <c r="L683" s="448"/>
      <c r="M683" s="448"/>
      <c r="N683" s="448"/>
      <c r="O683" s="448"/>
      <c r="P683" s="448"/>
      <c r="Q683" s="449"/>
      <c r="R683" s="449"/>
      <c r="S683" s="448"/>
      <c r="T683" s="448"/>
      <c r="U683" s="448"/>
      <c r="V683" s="448"/>
      <c r="W683" s="448"/>
      <c r="X683" s="448"/>
      <c r="Y683" s="448"/>
      <c r="Z683" s="448"/>
      <c r="AA683" s="448"/>
      <c r="AB683" s="448"/>
      <c r="AC683" s="448"/>
      <c r="AD683" s="448"/>
      <c r="AE683" s="448"/>
    </row>
    <row r="684" spans="2:31" s="450" customFormat="1" x14ac:dyDescent="0.3">
      <c r="B684" s="448"/>
      <c r="C684" s="448"/>
      <c r="D684" s="448"/>
      <c r="E684" s="448"/>
      <c r="F684" s="448"/>
      <c r="G684" s="449"/>
      <c r="H684" s="449"/>
      <c r="I684" s="448"/>
      <c r="J684" s="448"/>
      <c r="K684" s="448"/>
      <c r="L684" s="448"/>
      <c r="M684" s="448"/>
      <c r="N684" s="448"/>
      <c r="O684" s="448"/>
      <c r="P684" s="448"/>
      <c r="Q684" s="449"/>
      <c r="R684" s="449"/>
      <c r="S684" s="448"/>
      <c r="T684" s="448"/>
      <c r="U684" s="448"/>
      <c r="V684" s="448"/>
      <c r="W684" s="448"/>
      <c r="X684" s="448"/>
      <c r="Y684" s="448"/>
      <c r="Z684" s="448"/>
      <c r="AA684" s="448"/>
      <c r="AB684" s="448"/>
      <c r="AC684" s="448"/>
      <c r="AD684" s="448"/>
      <c r="AE684" s="448"/>
    </row>
    <row r="685" spans="2:31" s="450" customFormat="1" x14ac:dyDescent="0.3">
      <c r="B685" s="448"/>
      <c r="C685" s="448"/>
      <c r="D685" s="448"/>
      <c r="E685" s="448"/>
      <c r="F685" s="448"/>
      <c r="G685" s="449"/>
      <c r="H685" s="449"/>
      <c r="I685" s="448"/>
      <c r="J685" s="448"/>
      <c r="K685" s="448"/>
      <c r="L685" s="448"/>
      <c r="M685" s="448"/>
      <c r="N685" s="448"/>
      <c r="O685" s="448"/>
      <c r="P685" s="448"/>
      <c r="Q685" s="449"/>
      <c r="R685" s="449"/>
      <c r="S685" s="448"/>
      <c r="T685" s="448"/>
      <c r="U685" s="448"/>
      <c r="V685" s="448"/>
      <c r="W685" s="448"/>
      <c r="X685" s="448"/>
      <c r="Y685" s="448"/>
      <c r="Z685" s="448"/>
      <c r="AA685" s="448"/>
      <c r="AB685" s="448"/>
      <c r="AC685" s="448"/>
      <c r="AD685" s="448"/>
      <c r="AE685" s="448"/>
    </row>
    <row r="686" spans="2:31" s="450" customFormat="1" x14ac:dyDescent="0.3">
      <c r="B686" s="448"/>
      <c r="C686" s="448"/>
      <c r="D686" s="448"/>
      <c r="E686" s="448"/>
      <c r="F686" s="448"/>
      <c r="G686" s="449"/>
      <c r="H686" s="449"/>
      <c r="I686" s="448"/>
      <c r="J686" s="448"/>
      <c r="K686" s="448"/>
      <c r="L686" s="448"/>
      <c r="M686" s="448"/>
      <c r="N686" s="448"/>
      <c r="O686" s="448"/>
      <c r="P686" s="448"/>
      <c r="Q686" s="449"/>
      <c r="R686" s="449"/>
      <c r="S686" s="448"/>
      <c r="T686" s="448"/>
      <c r="U686" s="448"/>
      <c r="V686" s="448"/>
      <c r="W686" s="448"/>
      <c r="X686" s="448"/>
      <c r="Y686" s="448"/>
      <c r="Z686" s="448"/>
      <c r="AA686" s="448"/>
      <c r="AB686" s="448"/>
      <c r="AC686" s="448"/>
      <c r="AD686" s="448"/>
      <c r="AE686" s="448"/>
    </row>
    <row r="687" spans="2:31" s="450" customFormat="1" x14ac:dyDescent="0.3">
      <c r="B687" s="448"/>
      <c r="C687" s="448"/>
      <c r="D687" s="448"/>
      <c r="E687" s="448"/>
      <c r="F687" s="448"/>
      <c r="G687" s="449"/>
      <c r="H687" s="449"/>
      <c r="I687" s="448"/>
      <c r="J687" s="448"/>
      <c r="K687" s="448"/>
      <c r="L687" s="448"/>
      <c r="M687" s="448"/>
      <c r="N687" s="448"/>
      <c r="O687" s="448"/>
      <c r="P687" s="448"/>
      <c r="Q687" s="449"/>
      <c r="R687" s="449"/>
      <c r="S687" s="448"/>
      <c r="T687" s="448"/>
      <c r="U687" s="448"/>
      <c r="V687" s="448"/>
      <c r="W687" s="448"/>
      <c r="X687" s="448"/>
      <c r="Y687" s="448"/>
      <c r="Z687" s="448"/>
      <c r="AA687" s="448"/>
      <c r="AB687" s="448"/>
      <c r="AC687" s="448"/>
      <c r="AD687" s="448"/>
      <c r="AE687" s="448"/>
    </row>
    <row r="688" spans="2:31" s="450" customFormat="1" x14ac:dyDescent="0.3">
      <c r="B688" s="448"/>
      <c r="C688" s="448"/>
      <c r="D688" s="448"/>
      <c r="E688" s="448"/>
      <c r="F688" s="448"/>
      <c r="G688" s="449"/>
      <c r="H688" s="449"/>
      <c r="I688" s="448"/>
      <c r="J688" s="448"/>
      <c r="K688" s="448"/>
      <c r="L688" s="448"/>
      <c r="M688" s="448"/>
      <c r="N688" s="448"/>
      <c r="O688" s="448"/>
      <c r="P688" s="448"/>
      <c r="Q688" s="449"/>
      <c r="R688" s="449"/>
      <c r="S688" s="448"/>
      <c r="T688" s="448"/>
      <c r="U688" s="448"/>
      <c r="V688" s="448"/>
      <c r="W688" s="448"/>
      <c r="X688" s="448"/>
      <c r="Y688" s="448"/>
      <c r="Z688" s="448"/>
      <c r="AA688" s="448"/>
      <c r="AB688" s="448"/>
      <c r="AC688" s="448"/>
      <c r="AD688" s="448"/>
      <c r="AE688" s="448"/>
    </row>
    <row r="689" spans="2:31" s="450" customFormat="1" x14ac:dyDescent="0.3">
      <c r="B689" s="448"/>
      <c r="C689" s="448"/>
      <c r="D689" s="448"/>
      <c r="E689" s="448"/>
      <c r="F689" s="448"/>
      <c r="G689" s="449"/>
      <c r="H689" s="449"/>
      <c r="I689" s="448"/>
      <c r="J689" s="448"/>
      <c r="K689" s="448"/>
      <c r="L689" s="448"/>
      <c r="M689" s="448"/>
      <c r="N689" s="448"/>
      <c r="O689" s="448"/>
      <c r="P689" s="448"/>
      <c r="Q689" s="449"/>
      <c r="R689" s="449"/>
      <c r="S689" s="448"/>
      <c r="T689" s="448"/>
      <c r="U689" s="448"/>
      <c r="V689" s="448"/>
      <c r="W689" s="448"/>
      <c r="X689" s="448"/>
      <c r="Y689" s="448"/>
      <c r="Z689" s="448"/>
      <c r="AA689" s="448"/>
      <c r="AB689" s="448"/>
      <c r="AC689" s="448"/>
      <c r="AD689" s="448"/>
      <c r="AE689" s="448"/>
    </row>
    <row r="690" spans="2:31" s="450" customFormat="1" x14ac:dyDescent="0.3">
      <c r="B690" s="448"/>
      <c r="C690" s="448"/>
      <c r="D690" s="448"/>
      <c r="E690" s="448"/>
      <c r="F690" s="448"/>
      <c r="G690" s="449"/>
      <c r="H690" s="449"/>
      <c r="I690" s="448"/>
      <c r="J690" s="448"/>
      <c r="K690" s="448"/>
      <c r="L690" s="448"/>
      <c r="M690" s="448"/>
      <c r="N690" s="448"/>
      <c r="O690" s="448"/>
      <c r="P690" s="448"/>
      <c r="Q690" s="449"/>
      <c r="R690" s="449"/>
      <c r="S690" s="448"/>
      <c r="T690" s="448"/>
      <c r="U690" s="448"/>
      <c r="V690" s="448"/>
      <c r="W690" s="448"/>
      <c r="X690" s="448"/>
      <c r="Y690" s="448"/>
      <c r="Z690" s="448"/>
      <c r="AA690" s="448"/>
      <c r="AB690" s="448"/>
      <c r="AC690" s="448"/>
      <c r="AD690" s="448"/>
      <c r="AE690" s="448"/>
    </row>
    <row r="691" spans="2:31" s="450" customFormat="1" x14ac:dyDescent="0.3">
      <c r="B691" s="448"/>
      <c r="C691" s="448"/>
      <c r="D691" s="448"/>
      <c r="E691" s="448"/>
      <c r="F691" s="448"/>
      <c r="G691" s="449"/>
      <c r="H691" s="449"/>
      <c r="I691" s="448"/>
      <c r="J691" s="448"/>
      <c r="K691" s="448"/>
      <c r="L691" s="448"/>
      <c r="M691" s="448"/>
      <c r="N691" s="448"/>
      <c r="O691" s="448"/>
      <c r="P691" s="448"/>
      <c r="Q691" s="449"/>
      <c r="R691" s="449"/>
      <c r="S691" s="448"/>
      <c r="T691" s="448"/>
      <c r="U691" s="448"/>
      <c r="V691" s="448"/>
      <c r="W691" s="448"/>
      <c r="X691" s="448"/>
      <c r="Y691" s="448"/>
      <c r="Z691" s="448"/>
      <c r="AA691" s="448"/>
      <c r="AB691" s="448"/>
      <c r="AC691" s="448"/>
      <c r="AD691" s="448"/>
      <c r="AE691" s="448"/>
    </row>
    <row r="692" spans="2:31" s="450" customFormat="1" x14ac:dyDescent="0.3">
      <c r="B692" s="448"/>
      <c r="C692" s="448"/>
      <c r="D692" s="448"/>
      <c r="E692" s="448"/>
      <c r="F692" s="448"/>
      <c r="G692" s="449"/>
      <c r="H692" s="449"/>
      <c r="I692" s="448"/>
      <c r="J692" s="448"/>
      <c r="K692" s="448"/>
      <c r="L692" s="448"/>
      <c r="M692" s="448"/>
      <c r="N692" s="448"/>
      <c r="O692" s="448"/>
      <c r="P692" s="448"/>
      <c r="Q692" s="449"/>
      <c r="R692" s="449"/>
      <c r="S692" s="448"/>
      <c r="T692" s="448"/>
      <c r="U692" s="448"/>
      <c r="V692" s="448"/>
      <c r="W692" s="448"/>
      <c r="X692" s="448"/>
      <c r="Y692" s="448"/>
      <c r="Z692" s="448"/>
      <c r="AA692" s="448"/>
      <c r="AB692" s="448"/>
      <c r="AC692" s="448"/>
      <c r="AD692" s="448"/>
      <c r="AE692" s="448"/>
    </row>
    <row r="693" spans="2:31" s="450" customFormat="1" x14ac:dyDescent="0.3">
      <c r="B693" s="448"/>
      <c r="C693" s="448"/>
      <c r="D693" s="448"/>
      <c r="E693" s="448"/>
      <c r="F693" s="448"/>
      <c r="G693" s="449"/>
      <c r="H693" s="449"/>
      <c r="I693" s="448"/>
      <c r="J693" s="448"/>
      <c r="K693" s="448"/>
      <c r="L693" s="448"/>
      <c r="M693" s="448"/>
      <c r="N693" s="448"/>
      <c r="O693" s="448"/>
      <c r="P693" s="448"/>
      <c r="Q693" s="449"/>
      <c r="R693" s="449"/>
      <c r="S693" s="448"/>
      <c r="T693" s="448"/>
      <c r="U693" s="448"/>
      <c r="V693" s="448"/>
      <c r="W693" s="448"/>
      <c r="X693" s="448"/>
      <c r="Y693" s="448"/>
      <c r="Z693" s="448"/>
      <c r="AA693" s="448"/>
      <c r="AB693" s="448"/>
      <c r="AC693" s="448"/>
      <c r="AD693" s="448"/>
      <c r="AE693" s="448"/>
    </row>
    <row r="694" spans="2:31" s="450" customFormat="1" x14ac:dyDescent="0.3">
      <c r="B694" s="448"/>
      <c r="C694" s="448"/>
      <c r="D694" s="448"/>
      <c r="E694" s="448"/>
      <c r="F694" s="448"/>
      <c r="G694" s="449"/>
      <c r="H694" s="449"/>
      <c r="I694" s="448"/>
      <c r="J694" s="448"/>
      <c r="K694" s="448"/>
      <c r="L694" s="448"/>
      <c r="M694" s="448"/>
      <c r="N694" s="448"/>
      <c r="O694" s="448"/>
      <c r="P694" s="448"/>
      <c r="Q694" s="449"/>
      <c r="R694" s="449"/>
      <c r="S694" s="448"/>
      <c r="T694" s="448"/>
      <c r="U694" s="448"/>
      <c r="V694" s="448"/>
      <c r="W694" s="448"/>
      <c r="X694" s="448"/>
      <c r="Y694" s="448"/>
      <c r="Z694" s="448"/>
      <c r="AA694" s="448"/>
      <c r="AB694" s="448"/>
      <c r="AC694" s="448"/>
      <c r="AD694" s="448"/>
      <c r="AE694" s="448"/>
    </row>
    <row r="695" spans="2:31" s="450" customFormat="1" x14ac:dyDescent="0.3">
      <c r="B695" s="448"/>
      <c r="C695" s="448"/>
      <c r="D695" s="448"/>
      <c r="E695" s="448"/>
      <c r="F695" s="448"/>
      <c r="G695" s="449"/>
      <c r="H695" s="449"/>
      <c r="I695" s="448"/>
      <c r="J695" s="448"/>
      <c r="K695" s="448"/>
      <c r="L695" s="448"/>
      <c r="M695" s="448"/>
      <c r="N695" s="448"/>
      <c r="O695" s="448"/>
      <c r="P695" s="448"/>
      <c r="Q695" s="449"/>
      <c r="R695" s="449"/>
      <c r="S695" s="448"/>
      <c r="T695" s="448"/>
      <c r="U695" s="448"/>
      <c r="V695" s="448"/>
      <c r="W695" s="448"/>
      <c r="X695" s="448"/>
      <c r="Y695" s="448"/>
      <c r="Z695" s="448"/>
      <c r="AA695" s="448"/>
      <c r="AB695" s="448"/>
      <c r="AC695" s="448"/>
      <c r="AD695" s="448"/>
      <c r="AE695" s="448"/>
    </row>
    <row r="696" spans="2:31" s="450" customFormat="1" x14ac:dyDescent="0.3">
      <c r="B696" s="448"/>
      <c r="C696" s="448"/>
      <c r="D696" s="448"/>
      <c r="E696" s="448"/>
      <c r="F696" s="448"/>
      <c r="G696" s="449"/>
      <c r="H696" s="449"/>
      <c r="I696" s="448"/>
      <c r="J696" s="448"/>
      <c r="K696" s="448"/>
      <c r="L696" s="448"/>
      <c r="M696" s="448"/>
      <c r="N696" s="448"/>
      <c r="O696" s="448"/>
      <c r="P696" s="448"/>
      <c r="Q696" s="449"/>
      <c r="R696" s="449"/>
      <c r="S696" s="448"/>
      <c r="T696" s="448"/>
      <c r="U696" s="448"/>
      <c r="V696" s="448"/>
      <c r="W696" s="448"/>
      <c r="X696" s="448"/>
      <c r="Y696" s="448"/>
      <c r="Z696" s="448"/>
      <c r="AA696" s="448"/>
      <c r="AB696" s="448"/>
      <c r="AC696" s="448"/>
      <c r="AD696" s="448"/>
      <c r="AE696" s="448"/>
    </row>
    <row r="697" spans="2:31" s="450" customFormat="1" x14ac:dyDescent="0.3">
      <c r="B697" s="448"/>
      <c r="C697" s="448"/>
      <c r="D697" s="448"/>
      <c r="E697" s="448"/>
      <c r="F697" s="448"/>
      <c r="G697" s="449"/>
      <c r="H697" s="449"/>
      <c r="I697" s="448"/>
      <c r="J697" s="448"/>
      <c r="K697" s="448"/>
      <c r="L697" s="448"/>
      <c r="M697" s="448"/>
      <c r="N697" s="448"/>
      <c r="O697" s="448"/>
      <c r="P697" s="448"/>
      <c r="Q697" s="449"/>
      <c r="R697" s="449"/>
      <c r="S697" s="448"/>
      <c r="T697" s="448"/>
      <c r="U697" s="448"/>
      <c r="V697" s="448"/>
      <c r="W697" s="448"/>
      <c r="X697" s="448"/>
      <c r="Y697" s="448"/>
      <c r="Z697" s="448"/>
      <c r="AA697" s="448"/>
      <c r="AB697" s="448"/>
      <c r="AC697" s="448"/>
      <c r="AD697" s="448"/>
      <c r="AE697" s="448"/>
    </row>
    <row r="698" spans="2:31" s="450" customFormat="1" x14ac:dyDescent="0.3">
      <c r="B698" s="448"/>
      <c r="C698" s="448"/>
      <c r="D698" s="448"/>
      <c r="E698" s="448"/>
      <c r="F698" s="448"/>
      <c r="G698" s="449"/>
      <c r="H698" s="449"/>
      <c r="I698" s="448"/>
      <c r="J698" s="448"/>
      <c r="K698" s="448"/>
      <c r="L698" s="448"/>
      <c r="M698" s="448"/>
      <c r="N698" s="448"/>
      <c r="O698" s="448"/>
      <c r="P698" s="448"/>
      <c r="Q698" s="449"/>
      <c r="R698" s="449"/>
      <c r="S698" s="448"/>
      <c r="T698" s="448"/>
      <c r="U698" s="448"/>
      <c r="V698" s="448"/>
      <c r="W698" s="448"/>
      <c r="X698" s="448"/>
      <c r="Y698" s="448"/>
      <c r="Z698" s="448"/>
      <c r="AA698" s="448"/>
      <c r="AB698" s="448"/>
      <c r="AC698" s="448"/>
      <c r="AD698" s="448"/>
      <c r="AE698" s="448"/>
    </row>
    <row r="699" spans="2:31" s="450" customFormat="1" x14ac:dyDescent="0.3">
      <c r="B699" s="448"/>
      <c r="C699" s="448"/>
      <c r="D699" s="448"/>
      <c r="E699" s="448"/>
      <c r="F699" s="448"/>
      <c r="G699" s="449"/>
      <c r="H699" s="449"/>
      <c r="I699" s="448"/>
      <c r="J699" s="448"/>
      <c r="K699" s="448"/>
      <c r="L699" s="448"/>
      <c r="M699" s="448"/>
      <c r="N699" s="448"/>
      <c r="O699" s="448"/>
      <c r="P699" s="448"/>
      <c r="Q699" s="449"/>
      <c r="R699" s="449"/>
      <c r="S699" s="448"/>
      <c r="T699" s="448"/>
      <c r="U699" s="448"/>
      <c r="V699" s="448"/>
      <c r="W699" s="448"/>
      <c r="X699" s="448"/>
      <c r="Y699" s="448"/>
      <c r="Z699" s="448"/>
      <c r="AA699" s="448"/>
      <c r="AB699" s="448"/>
      <c r="AC699" s="448"/>
      <c r="AD699" s="448"/>
      <c r="AE699" s="448"/>
    </row>
    <row r="700" spans="2:31" s="450" customFormat="1" x14ac:dyDescent="0.3">
      <c r="B700" s="448"/>
      <c r="C700" s="448"/>
      <c r="D700" s="448"/>
      <c r="E700" s="448"/>
      <c r="F700" s="448"/>
      <c r="G700" s="449"/>
      <c r="H700" s="449"/>
      <c r="I700" s="448"/>
      <c r="J700" s="448"/>
      <c r="K700" s="448"/>
      <c r="L700" s="448"/>
      <c r="M700" s="448"/>
      <c r="N700" s="448"/>
      <c r="O700" s="448"/>
      <c r="P700" s="448"/>
      <c r="Q700" s="449"/>
      <c r="R700" s="449"/>
      <c r="S700" s="448"/>
      <c r="T700" s="448"/>
      <c r="U700" s="448"/>
      <c r="V700" s="448"/>
      <c r="W700" s="448"/>
      <c r="X700" s="448"/>
      <c r="Y700" s="448"/>
      <c r="Z700" s="448"/>
      <c r="AA700" s="448"/>
      <c r="AB700" s="448"/>
      <c r="AC700" s="448"/>
      <c r="AD700" s="448"/>
      <c r="AE700" s="448"/>
    </row>
    <row r="701" spans="2:31" s="450" customFormat="1" x14ac:dyDescent="0.3">
      <c r="B701" s="448"/>
      <c r="C701" s="448"/>
      <c r="D701" s="448"/>
      <c r="E701" s="448"/>
      <c r="F701" s="448"/>
      <c r="G701" s="449"/>
      <c r="H701" s="449"/>
      <c r="I701" s="448"/>
      <c r="J701" s="448"/>
      <c r="K701" s="448"/>
      <c r="L701" s="448"/>
      <c r="M701" s="448"/>
      <c r="N701" s="448"/>
      <c r="O701" s="448"/>
      <c r="P701" s="448"/>
      <c r="Q701" s="449"/>
      <c r="R701" s="449"/>
      <c r="S701" s="448"/>
      <c r="T701" s="448"/>
      <c r="U701" s="448"/>
      <c r="V701" s="448"/>
      <c r="W701" s="448"/>
      <c r="X701" s="448"/>
      <c r="Y701" s="448"/>
      <c r="Z701" s="448"/>
      <c r="AA701" s="448"/>
      <c r="AB701" s="448"/>
      <c r="AC701" s="448"/>
      <c r="AD701" s="448"/>
      <c r="AE701" s="448"/>
    </row>
    <row r="702" spans="2:31" s="450" customFormat="1" x14ac:dyDescent="0.3">
      <c r="B702" s="448"/>
      <c r="C702" s="448"/>
      <c r="D702" s="448"/>
      <c r="E702" s="448"/>
      <c r="F702" s="448"/>
      <c r="G702" s="449"/>
      <c r="H702" s="449"/>
      <c r="I702" s="448"/>
      <c r="J702" s="448"/>
      <c r="K702" s="448"/>
      <c r="L702" s="448"/>
      <c r="M702" s="448"/>
      <c r="N702" s="448"/>
      <c r="O702" s="448"/>
      <c r="P702" s="448"/>
      <c r="Q702" s="449"/>
      <c r="R702" s="449"/>
      <c r="S702" s="448"/>
      <c r="T702" s="448"/>
      <c r="U702" s="448"/>
      <c r="V702" s="448"/>
      <c r="W702" s="448"/>
      <c r="X702" s="448"/>
      <c r="Y702" s="448"/>
      <c r="Z702" s="448"/>
      <c r="AA702" s="448"/>
      <c r="AB702" s="448"/>
      <c r="AC702" s="448"/>
      <c r="AD702" s="448"/>
      <c r="AE702" s="448"/>
    </row>
    <row r="703" spans="2:31" s="450" customFormat="1" x14ac:dyDescent="0.3">
      <c r="B703" s="448"/>
      <c r="C703" s="448"/>
      <c r="D703" s="448"/>
      <c r="E703" s="448"/>
      <c r="F703" s="448"/>
      <c r="G703" s="449"/>
      <c r="H703" s="449"/>
      <c r="I703" s="448"/>
      <c r="J703" s="448"/>
      <c r="K703" s="448"/>
      <c r="L703" s="448"/>
      <c r="M703" s="448"/>
      <c r="N703" s="448"/>
      <c r="O703" s="448"/>
      <c r="P703" s="448"/>
      <c r="Q703" s="449"/>
      <c r="R703" s="449"/>
      <c r="S703" s="448"/>
      <c r="T703" s="448"/>
      <c r="U703" s="448"/>
      <c r="V703" s="448"/>
      <c r="W703" s="448"/>
      <c r="X703" s="448"/>
      <c r="Y703" s="448"/>
      <c r="Z703" s="448"/>
      <c r="AA703" s="448"/>
      <c r="AB703" s="448"/>
      <c r="AC703" s="448"/>
      <c r="AD703" s="448"/>
      <c r="AE703" s="448"/>
    </row>
    <row r="704" spans="2:31" s="450" customFormat="1" x14ac:dyDescent="0.3">
      <c r="B704" s="448"/>
      <c r="C704" s="448"/>
      <c r="D704" s="448"/>
      <c r="E704" s="448"/>
      <c r="F704" s="448"/>
      <c r="G704" s="449"/>
      <c r="H704" s="449"/>
      <c r="I704" s="448"/>
      <c r="J704" s="448"/>
      <c r="K704" s="448"/>
      <c r="L704" s="448"/>
      <c r="M704" s="448"/>
      <c r="N704" s="448"/>
      <c r="O704" s="448"/>
      <c r="P704" s="448"/>
      <c r="Q704" s="449"/>
      <c r="R704" s="449"/>
      <c r="S704" s="448"/>
      <c r="T704" s="448"/>
      <c r="U704" s="448"/>
      <c r="V704" s="448"/>
      <c r="W704" s="448"/>
      <c r="X704" s="448"/>
      <c r="Y704" s="448"/>
      <c r="Z704" s="448"/>
      <c r="AA704" s="448"/>
      <c r="AB704" s="448"/>
      <c r="AC704" s="448"/>
      <c r="AD704" s="448"/>
      <c r="AE704" s="448"/>
    </row>
    <row r="705" spans="2:31" s="450" customFormat="1" x14ac:dyDescent="0.3">
      <c r="B705" s="448"/>
      <c r="C705" s="448"/>
      <c r="D705" s="448"/>
      <c r="E705" s="448"/>
      <c r="F705" s="448"/>
      <c r="G705" s="449"/>
      <c r="H705" s="449"/>
      <c r="I705" s="448"/>
      <c r="J705" s="448"/>
      <c r="K705" s="448"/>
      <c r="L705" s="448"/>
      <c r="M705" s="448"/>
      <c r="N705" s="448"/>
      <c r="O705" s="448"/>
      <c r="P705" s="448"/>
      <c r="Q705" s="449"/>
      <c r="R705" s="449"/>
      <c r="S705" s="448"/>
      <c r="T705" s="448"/>
      <c r="U705" s="448"/>
      <c r="V705" s="448"/>
      <c r="W705" s="448"/>
      <c r="X705" s="448"/>
      <c r="Y705" s="448"/>
      <c r="Z705" s="448"/>
      <c r="AA705" s="448"/>
      <c r="AB705" s="448"/>
      <c r="AC705" s="448"/>
      <c r="AD705" s="448"/>
      <c r="AE705" s="448"/>
    </row>
    <row r="706" spans="2:31" s="450" customFormat="1" x14ac:dyDescent="0.3">
      <c r="B706" s="448"/>
      <c r="C706" s="448"/>
      <c r="D706" s="448"/>
      <c r="E706" s="448"/>
      <c r="F706" s="448"/>
      <c r="G706" s="449"/>
      <c r="H706" s="449"/>
      <c r="I706" s="448"/>
      <c r="J706" s="448"/>
      <c r="K706" s="448"/>
      <c r="L706" s="448"/>
      <c r="M706" s="448"/>
      <c r="N706" s="448"/>
      <c r="O706" s="448"/>
      <c r="P706" s="448"/>
      <c r="Q706" s="449"/>
      <c r="R706" s="449"/>
      <c r="S706" s="448"/>
      <c r="T706" s="448"/>
      <c r="U706" s="448"/>
      <c r="V706" s="448"/>
      <c r="W706" s="448"/>
      <c r="X706" s="448"/>
      <c r="Y706" s="448"/>
      <c r="Z706" s="448"/>
      <c r="AA706" s="448"/>
      <c r="AB706" s="448"/>
      <c r="AC706" s="448"/>
      <c r="AD706" s="448"/>
      <c r="AE706" s="448"/>
    </row>
    <row r="707" spans="2:31" s="450" customFormat="1" x14ac:dyDescent="0.3">
      <c r="B707" s="448"/>
      <c r="C707" s="448"/>
      <c r="D707" s="448"/>
      <c r="E707" s="448"/>
      <c r="F707" s="448"/>
      <c r="G707" s="449"/>
      <c r="H707" s="449"/>
      <c r="I707" s="448"/>
      <c r="J707" s="448"/>
      <c r="K707" s="448"/>
      <c r="L707" s="448"/>
      <c r="M707" s="448"/>
      <c r="N707" s="448"/>
      <c r="O707" s="448"/>
      <c r="P707" s="448"/>
      <c r="Q707" s="449"/>
      <c r="R707" s="449"/>
      <c r="S707" s="448"/>
      <c r="T707" s="448"/>
      <c r="U707" s="448"/>
      <c r="V707" s="448"/>
      <c r="W707" s="448"/>
      <c r="X707" s="448"/>
      <c r="Y707" s="448"/>
      <c r="Z707" s="448"/>
      <c r="AA707" s="448"/>
      <c r="AB707" s="448"/>
      <c r="AC707" s="448"/>
      <c r="AD707" s="448"/>
      <c r="AE707" s="448"/>
    </row>
    <row r="708" spans="2:31" s="450" customFormat="1" x14ac:dyDescent="0.3">
      <c r="B708" s="448"/>
      <c r="C708" s="448"/>
      <c r="D708" s="448"/>
      <c r="E708" s="448"/>
      <c r="F708" s="448"/>
      <c r="G708" s="449"/>
      <c r="H708" s="449"/>
      <c r="I708" s="448"/>
      <c r="J708" s="448"/>
      <c r="K708" s="448"/>
      <c r="L708" s="448"/>
      <c r="M708" s="448"/>
      <c r="N708" s="448"/>
      <c r="O708" s="448"/>
      <c r="P708" s="448"/>
      <c r="Q708" s="449"/>
      <c r="R708" s="449"/>
      <c r="S708" s="448"/>
      <c r="T708" s="448"/>
      <c r="U708" s="448"/>
      <c r="V708" s="448"/>
      <c r="W708" s="448"/>
      <c r="X708" s="448"/>
      <c r="Y708" s="448"/>
      <c r="Z708" s="448"/>
      <c r="AA708" s="448"/>
      <c r="AB708" s="448"/>
      <c r="AC708" s="448"/>
      <c r="AD708" s="448"/>
      <c r="AE708" s="448"/>
    </row>
    <row r="709" spans="2:31" s="450" customFormat="1" x14ac:dyDescent="0.3">
      <c r="B709" s="448"/>
      <c r="C709" s="448"/>
      <c r="D709" s="448"/>
      <c r="E709" s="448"/>
      <c r="F709" s="448"/>
      <c r="G709" s="449"/>
      <c r="H709" s="449"/>
      <c r="I709" s="448"/>
      <c r="J709" s="448"/>
      <c r="K709" s="448"/>
      <c r="L709" s="448"/>
      <c r="M709" s="448"/>
      <c r="N709" s="448"/>
      <c r="O709" s="448"/>
      <c r="P709" s="448"/>
      <c r="Q709" s="449"/>
      <c r="R709" s="449"/>
      <c r="S709" s="448"/>
      <c r="T709" s="448"/>
      <c r="U709" s="448"/>
      <c r="V709" s="448"/>
      <c r="W709" s="448"/>
      <c r="X709" s="448"/>
      <c r="Y709" s="448"/>
      <c r="Z709" s="448"/>
      <c r="AA709" s="448"/>
      <c r="AB709" s="448"/>
      <c r="AC709" s="448"/>
      <c r="AD709" s="448"/>
      <c r="AE709" s="448"/>
    </row>
    <row r="710" spans="2:31" s="450" customFormat="1" x14ac:dyDescent="0.3">
      <c r="B710" s="448"/>
      <c r="C710" s="448"/>
      <c r="D710" s="448"/>
      <c r="E710" s="448"/>
      <c r="F710" s="448"/>
      <c r="G710" s="449"/>
      <c r="H710" s="449"/>
      <c r="I710" s="448"/>
      <c r="J710" s="448"/>
      <c r="K710" s="448"/>
      <c r="L710" s="448"/>
      <c r="M710" s="448"/>
      <c r="N710" s="448"/>
      <c r="O710" s="448"/>
      <c r="P710" s="448"/>
      <c r="Q710" s="449"/>
      <c r="R710" s="449"/>
      <c r="S710" s="448"/>
      <c r="T710" s="448"/>
      <c r="U710" s="448"/>
      <c r="V710" s="448"/>
      <c r="W710" s="448"/>
      <c r="X710" s="448"/>
      <c r="Y710" s="448"/>
      <c r="Z710" s="448"/>
      <c r="AA710" s="448"/>
      <c r="AB710" s="448"/>
      <c r="AC710" s="448"/>
      <c r="AD710" s="448"/>
      <c r="AE710" s="448"/>
    </row>
    <row r="711" spans="2:31" s="450" customFormat="1" x14ac:dyDescent="0.3">
      <c r="B711" s="448"/>
      <c r="C711" s="448"/>
      <c r="D711" s="448"/>
      <c r="E711" s="448"/>
      <c r="F711" s="448"/>
      <c r="G711" s="449"/>
      <c r="H711" s="449"/>
      <c r="I711" s="448"/>
      <c r="J711" s="448"/>
      <c r="K711" s="448"/>
      <c r="L711" s="448"/>
      <c r="M711" s="448"/>
      <c r="N711" s="448"/>
      <c r="O711" s="448"/>
      <c r="P711" s="448"/>
      <c r="Q711" s="449"/>
      <c r="R711" s="449"/>
      <c r="S711" s="448"/>
      <c r="T711" s="448"/>
      <c r="U711" s="448"/>
      <c r="V711" s="448"/>
      <c r="W711" s="448"/>
      <c r="X711" s="448"/>
      <c r="Y711" s="448"/>
      <c r="Z711" s="448"/>
      <c r="AA711" s="448"/>
      <c r="AB711" s="448"/>
      <c r="AC711" s="448"/>
      <c r="AD711" s="448"/>
      <c r="AE711" s="448"/>
    </row>
    <row r="712" spans="2:31" s="450" customFormat="1" x14ac:dyDescent="0.3">
      <c r="B712" s="448"/>
      <c r="C712" s="448"/>
      <c r="D712" s="448"/>
      <c r="E712" s="448"/>
      <c r="F712" s="448"/>
      <c r="G712" s="449"/>
      <c r="H712" s="449"/>
      <c r="I712" s="448"/>
      <c r="J712" s="448"/>
      <c r="K712" s="448"/>
      <c r="L712" s="448"/>
      <c r="M712" s="448"/>
      <c r="N712" s="448"/>
      <c r="O712" s="448"/>
      <c r="P712" s="448"/>
      <c r="Q712" s="449"/>
      <c r="R712" s="449"/>
      <c r="S712" s="448"/>
      <c r="T712" s="448"/>
      <c r="U712" s="448"/>
      <c r="V712" s="448"/>
      <c r="W712" s="448"/>
      <c r="X712" s="448"/>
      <c r="Y712" s="448"/>
      <c r="Z712" s="448"/>
      <c r="AA712" s="448"/>
      <c r="AB712" s="448"/>
      <c r="AC712" s="448"/>
      <c r="AD712" s="448"/>
      <c r="AE712" s="448"/>
    </row>
    <row r="713" spans="2:31" s="450" customFormat="1" x14ac:dyDescent="0.3">
      <c r="B713" s="448"/>
      <c r="C713" s="448"/>
      <c r="D713" s="448"/>
      <c r="E713" s="448"/>
      <c r="F713" s="448"/>
      <c r="G713" s="449"/>
      <c r="H713" s="449"/>
      <c r="I713" s="448"/>
      <c r="J713" s="448"/>
      <c r="K713" s="448"/>
      <c r="L713" s="448"/>
      <c r="M713" s="448"/>
      <c r="N713" s="448"/>
      <c r="O713" s="448"/>
      <c r="P713" s="448"/>
      <c r="Q713" s="449"/>
      <c r="R713" s="449"/>
      <c r="S713" s="448"/>
      <c r="T713" s="448"/>
      <c r="U713" s="448"/>
      <c r="V713" s="448"/>
      <c r="W713" s="448"/>
      <c r="X713" s="448"/>
      <c r="Y713" s="448"/>
      <c r="Z713" s="448"/>
      <c r="AA713" s="448"/>
      <c r="AB713" s="448"/>
      <c r="AC713" s="448"/>
      <c r="AD713" s="448"/>
      <c r="AE713" s="448"/>
    </row>
    <row r="714" spans="2:31" s="450" customFormat="1" x14ac:dyDescent="0.3">
      <c r="B714" s="448"/>
      <c r="C714" s="448"/>
      <c r="D714" s="448"/>
      <c r="E714" s="448"/>
      <c r="F714" s="448"/>
      <c r="G714" s="449"/>
      <c r="H714" s="449"/>
      <c r="I714" s="448"/>
      <c r="J714" s="448"/>
      <c r="K714" s="448"/>
      <c r="L714" s="448"/>
      <c r="M714" s="448"/>
      <c r="N714" s="448"/>
      <c r="O714" s="448"/>
      <c r="P714" s="448"/>
      <c r="Q714" s="449"/>
      <c r="R714" s="449"/>
      <c r="S714" s="448"/>
      <c r="T714" s="448"/>
      <c r="U714" s="448"/>
      <c r="V714" s="448"/>
      <c r="W714" s="448"/>
      <c r="X714" s="448"/>
      <c r="Y714" s="448"/>
      <c r="Z714" s="448"/>
      <c r="AA714" s="448"/>
      <c r="AB714" s="448"/>
      <c r="AC714" s="448"/>
      <c r="AD714" s="448"/>
      <c r="AE714" s="448"/>
    </row>
    <row r="715" spans="2:31" s="450" customFormat="1" x14ac:dyDescent="0.3">
      <c r="B715" s="448"/>
      <c r="C715" s="448"/>
      <c r="D715" s="448"/>
      <c r="E715" s="448"/>
      <c r="F715" s="448"/>
      <c r="G715" s="449"/>
      <c r="H715" s="449"/>
      <c r="I715" s="448"/>
      <c r="J715" s="448"/>
      <c r="K715" s="448"/>
      <c r="L715" s="448"/>
      <c r="M715" s="448"/>
      <c r="N715" s="448"/>
      <c r="O715" s="448"/>
      <c r="P715" s="448"/>
      <c r="Q715" s="449"/>
      <c r="R715" s="449"/>
      <c r="S715" s="448"/>
      <c r="T715" s="448"/>
      <c r="U715" s="448"/>
      <c r="V715" s="448"/>
      <c r="W715" s="448"/>
      <c r="X715" s="448"/>
      <c r="Y715" s="448"/>
      <c r="Z715" s="448"/>
      <c r="AA715" s="448"/>
      <c r="AB715" s="448"/>
      <c r="AC715" s="448"/>
      <c r="AD715" s="448"/>
      <c r="AE715" s="448"/>
    </row>
    <row r="716" spans="2:31" s="450" customFormat="1" x14ac:dyDescent="0.3">
      <c r="B716" s="448"/>
      <c r="C716" s="448"/>
      <c r="D716" s="448"/>
      <c r="E716" s="448"/>
      <c r="F716" s="448"/>
      <c r="G716" s="449"/>
      <c r="H716" s="449"/>
      <c r="I716" s="448"/>
      <c r="J716" s="448"/>
      <c r="K716" s="448"/>
      <c r="L716" s="448"/>
      <c r="M716" s="448"/>
      <c r="N716" s="448"/>
      <c r="O716" s="448"/>
      <c r="P716" s="448"/>
      <c r="Q716" s="449"/>
      <c r="R716" s="449"/>
      <c r="S716" s="448"/>
      <c r="T716" s="448"/>
      <c r="U716" s="448"/>
      <c r="V716" s="448"/>
      <c r="W716" s="448"/>
      <c r="X716" s="448"/>
      <c r="Y716" s="448"/>
      <c r="Z716" s="448"/>
      <c r="AA716" s="448"/>
      <c r="AB716" s="448"/>
      <c r="AC716" s="448"/>
      <c r="AD716" s="448"/>
      <c r="AE716" s="448"/>
    </row>
    <row r="717" spans="2:31" s="450" customFormat="1" x14ac:dyDescent="0.3">
      <c r="B717" s="448"/>
      <c r="C717" s="448"/>
      <c r="D717" s="448"/>
      <c r="E717" s="448"/>
      <c r="F717" s="448"/>
      <c r="G717" s="449"/>
      <c r="H717" s="449"/>
      <c r="I717" s="448"/>
      <c r="J717" s="448"/>
      <c r="K717" s="448"/>
      <c r="L717" s="448"/>
      <c r="M717" s="448"/>
      <c r="N717" s="448"/>
      <c r="O717" s="448"/>
      <c r="P717" s="448"/>
      <c r="Q717" s="449"/>
      <c r="R717" s="449"/>
      <c r="S717" s="448"/>
      <c r="T717" s="448"/>
      <c r="U717" s="448"/>
      <c r="V717" s="448"/>
      <c r="W717" s="448"/>
      <c r="X717" s="448"/>
      <c r="Y717" s="448"/>
      <c r="Z717" s="448"/>
      <c r="AA717" s="448"/>
      <c r="AB717" s="448"/>
      <c r="AC717" s="448"/>
      <c r="AD717" s="448"/>
      <c r="AE717" s="448"/>
    </row>
    <row r="718" spans="2:31" s="450" customFormat="1" x14ac:dyDescent="0.3">
      <c r="B718" s="448"/>
      <c r="C718" s="448"/>
      <c r="D718" s="448"/>
      <c r="E718" s="448"/>
      <c r="F718" s="448"/>
      <c r="G718" s="449"/>
      <c r="H718" s="449"/>
      <c r="I718" s="448"/>
      <c r="J718" s="448"/>
      <c r="K718" s="448"/>
      <c r="L718" s="448"/>
      <c r="M718" s="448"/>
      <c r="N718" s="448"/>
      <c r="O718" s="448"/>
      <c r="P718" s="448"/>
      <c r="Q718" s="449"/>
      <c r="R718" s="449"/>
      <c r="S718" s="448"/>
      <c r="T718" s="448"/>
      <c r="U718" s="448"/>
      <c r="V718" s="448"/>
      <c r="W718" s="448"/>
      <c r="X718" s="448"/>
      <c r="Y718" s="448"/>
      <c r="Z718" s="448"/>
      <c r="AA718" s="448"/>
      <c r="AB718" s="448"/>
      <c r="AC718" s="448"/>
      <c r="AD718" s="448"/>
      <c r="AE718" s="448"/>
    </row>
    <row r="719" spans="2:31" s="450" customFormat="1" x14ac:dyDescent="0.3">
      <c r="B719" s="448"/>
      <c r="C719" s="448"/>
      <c r="D719" s="448"/>
      <c r="E719" s="448"/>
      <c r="F719" s="448"/>
      <c r="G719" s="449"/>
      <c r="H719" s="449"/>
      <c r="I719" s="448"/>
      <c r="J719" s="448"/>
      <c r="K719" s="448"/>
      <c r="L719" s="448"/>
      <c r="M719" s="448"/>
      <c r="N719" s="448"/>
      <c r="O719" s="448"/>
      <c r="P719" s="448"/>
      <c r="Q719" s="449"/>
      <c r="R719" s="449"/>
      <c r="S719" s="448"/>
      <c r="T719" s="448"/>
      <c r="U719" s="448"/>
      <c r="V719" s="448"/>
      <c r="W719" s="448"/>
      <c r="X719" s="448"/>
      <c r="Y719" s="448"/>
      <c r="Z719" s="448"/>
      <c r="AA719" s="448"/>
      <c r="AB719" s="448"/>
      <c r="AC719" s="448"/>
      <c r="AD719" s="448"/>
      <c r="AE719" s="448"/>
    </row>
    <row r="720" spans="2:31" s="450" customFormat="1" x14ac:dyDescent="0.3">
      <c r="B720" s="448"/>
      <c r="C720" s="448"/>
      <c r="D720" s="448"/>
      <c r="E720" s="448"/>
      <c r="F720" s="448"/>
      <c r="G720" s="449"/>
      <c r="H720" s="449"/>
      <c r="I720" s="448"/>
      <c r="J720" s="448"/>
      <c r="K720" s="448"/>
      <c r="L720" s="448"/>
      <c r="M720" s="448"/>
      <c r="N720" s="448"/>
      <c r="O720" s="448"/>
      <c r="P720" s="448"/>
      <c r="Q720" s="449"/>
      <c r="R720" s="449"/>
      <c r="S720" s="448"/>
      <c r="T720" s="448"/>
      <c r="U720" s="448"/>
      <c r="V720" s="448"/>
      <c r="W720" s="448"/>
      <c r="X720" s="448"/>
      <c r="Y720" s="448"/>
      <c r="Z720" s="448"/>
      <c r="AA720" s="448"/>
      <c r="AB720" s="448"/>
      <c r="AC720" s="448"/>
      <c r="AD720" s="448"/>
      <c r="AE720" s="448"/>
    </row>
    <row r="721" spans="2:31" s="450" customFormat="1" x14ac:dyDescent="0.3">
      <c r="B721" s="448"/>
      <c r="C721" s="448"/>
      <c r="D721" s="448"/>
      <c r="E721" s="448"/>
      <c r="F721" s="448"/>
      <c r="G721" s="449"/>
      <c r="H721" s="449"/>
      <c r="I721" s="448"/>
      <c r="J721" s="448"/>
      <c r="K721" s="448"/>
      <c r="L721" s="448"/>
      <c r="M721" s="448"/>
      <c r="N721" s="448"/>
      <c r="O721" s="448"/>
      <c r="P721" s="448"/>
      <c r="Q721" s="449"/>
      <c r="R721" s="449"/>
      <c r="S721" s="448"/>
      <c r="T721" s="448"/>
      <c r="U721" s="448"/>
      <c r="V721" s="448"/>
      <c r="W721" s="448"/>
      <c r="X721" s="448"/>
      <c r="Y721" s="448"/>
      <c r="Z721" s="448"/>
      <c r="AA721" s="448"/>
      <c r="AB721" s="448"/>
      <c r="AC721" s="448"/>
      <c r="AD721" s="448"/>
      <c r="AE721" s="448"/>
    </row>
    <row r="722" spans="2:31" s="450" customFormat="1" x14ac:dyDescent="0.3">
      <c r="B722" s="448"/>
      <c r="C722" s="448"/>
      <c r="D722" s="448"/>
      <c r="E722" s="448"/>
      <c r="F722" s="448"/>
      <c r="G722" s="449"/>
      <c r="H722" s="449"/>
      <c r="I722" s="448"/>
      <c r="J722" s="448"/>
      <c r="K722" s="448"/>
      <c r="L722" s="448"/>
      <c r="M722" s="448"/>
      <c r="N722" s="448"/>
      <c r="O722" s="448"/>
      <c r="P722" s="448"/>
      <c r="Q722" s="449"/>
      <c r="R722" s="449"/>
      <c r="S722" s="448"/>
      <c r="T722" s="448"/>
      <c r="U722" s="448"/>
      <c r="V722" s="448"/>
      <c r="W722" s="448"/>
      <c r="X722" s="448"/>
      <c r="Y722" s="448"/>
      <c r="Z722" s="448"/>
      <c r="AA722" s="448"/>
      <c r="AB722" s="448"/>
      <c r="AC722" s="448"/>
      <c r="AD722" s="448"/>
      <c r="AE722" s="448"/>
    </row>
    <row r="723" spans="2:31" s="450" customFormat="1" x14ac:dyDescent="0.3">
      <c r="B723" s="448"/>
      <c r="C723" s="448"/>
      <c r="D723" s="448"/>
      <c r="E723" s="448"/>
      <c r="F723" s="448"/>
      <c r="G723" s="449"/>
      <c r="H723" s="449"/>
      <c r="I723" s="448"/>
      <c r="J723" s="448"/>
      <c r="K723" s="448"/>
      <c r="L723" s="448"/>
      <c r="M723" s="448"/>
      <c r="N723" s="448"/>
      <c r="O723" s="448"/>
      <c r="P723" s="448"/>
      <c r="Q723" s="449"/>
      <c r="R723" s="449"/>
      <c r="S723" s="448"/>
      <c r="T723" s="448"/>
      <c r="U723" s="448"/>
      <c r="V723" s="448"/>
      <c r="W723" s="448"/>
      <c r="X723" s="448"/>
      <c r="Y723" s="448"/>
      <c r="Z723" s="448"/>
      <c r="AA723" s="448"/>
      <c r="AB723" s="448"/>
      <c r="AC723" s="448"/>
      <c r="AD723" s="448"/>
      <c r="AE723" s="448"/>
    </row>
    <row r="724" spans="2:31" s="450" customFormat="1" x14ac:dyDescent="0.3">
      <c r="B724" s="448"/>
      <c r="C724" s="448"/>
      <c r="D724" s="448"/>
      <c r="E724" s="448"/>
      <c r="F724" s="448"/>
      <c r="G724" s="449"/>
      <c r="H724" s="449"/>
      <c r="I724" s="448"/>
      <c r="J724" s="448"/>
      <c r="K724" s="448"/>
      <c r="L724" s="448"/>
      <c r="M724" s="448"/>
      <c r="N724" s="448"/>
      <c r="O724" s="448"/>
      <c r="P724" s="448"/>
      <c r="Q724" s="449"/>
      <c r="R724" s="449"/>
      <c r="S724" s="448"/>
      <c r="T724" s="448"/>
      <c r="U724" s="448"/>
      <c r="V724" s="448"/>
      <c r="W724" s="448"/>
      <c r="X724" s="448"/>
      <c r="Y724" s="448"/>
      <c r="Z724" s="448"/>
      <c r="AA724" s="448"/>
      <c r="AB724" s="448"/>
      <c r="AC724" s="448"/>
      <c r="AD724" s="448"/>
      <c r="AE724" s="448"/>
    </row>
    <row r="725" spans="2:31" s="450" customFormat="1" x14ac:dyDescent="0.3">
      <c r="B725" s="448"/>
      <c r="C725" s="448"/>
      <c r="D725" s="448"/>
      <c r="E725" s="448"/>
      <c r="F725" s="448"/>
      <c r="G725" s="449"/>
      <c r="H725" s="449"/>
      <c r="I725" s="448"/>
      <c r="J725" s="448"/>
      <c r="K725" s="448"/>
      <c r="L725" s="448"/>
      <c r="M725" s="448"/>
      <c r="N725" s="448"/>
      <c r="O725" s="448"/>
      <c r="P725" s="448"/>
      <c r="Q725" s="449"/>
      <c r="R725" s="449"/>
      <c r="S725" s="448"/>
      <c r="T725" s="448"/>
      <c r="U725" s="448"/>
      <c r="V725" s="448"/>
      <c r="W725" s="448"/>
      <c r="X725" s="448"/>
      <c r="Y725" s="448"/>
      <c r="Z725" s="448"/>
      <c r="AA725" s="448"/>
      <c r="AB725" s="448"/>
      <c r="AC725" s="448"/>
      <c r="AD725" s="448"/>
      <c r="AE725" s="448"/>
    </row>
    <row r="726" spans="2:31" s="450" customFormat="1" x14ac:dyDescent="0.3">
      <c r="B726" s="448"/>
      <c r="C726" s="448"/>
      <c r="D726" s="448"/>
      <c r="E726" s="448"/>
      <c r="F726" s="448"/>
      <c r="G726" s="449"/>
      <c r="H726" s="449"/>
      <c r="I726" s="448"/>
      <c r="J726" s="448"/>
      <c r="K726" s="448"/>
      <c r="L726" s="448"/>
      <c r="M726" s="448"/>
      <c r="N726" s="448"/>
      <c r="O726" s="448"/>
      <c r="P726" s="448"/>
      <c r="Q726" s="449"/>
      <c r="R726" s="449"/>
      <c r="S726" s="448"/>
      <c r="T726" s="448"/>
      <c r="U726" s="448"/>
      <c r="V726" s="448"/>
      <c r="W726" s="448"/>
      <c r="X726" s="448"/>
      <c r="Y726" s="448"/>
      <c r="Z726" s="448"/>
      <c r="AA726" s="448"/>
      <c r="AB726" s="448"/>
      <c r="AC726" s="448"/>
      <c r="AD726" s="448"/>
      <c r="AE726" s="448"/>
    </row>
    <row r="727" spans="2:31" s="450" customFormat="1" x14ac:dyDescent="0.3">
      <c r="B727" s="448"/>
      <c r="C727" s="448"/>
      <c r="D727" s="448"/>
      <c r="E727" s="448"/>
      <c r="F727" s="448"/>
      <c r="G727" s="449"/>
      <c r="H727" s="449"/>
      <c r="I727" s="448"/>
      <c r="J727" s="448"/>
      <c r="K727" s="448"/>
      <c r="L727" s="448"/>
      <c r="M727" s="448"/>
      <c r="N727" s="448"/>
      <c r="O727" s="448"/>
      <c r="P727" s="448"/>
      <c r="Q727" s="449"/>
      <c r="R727" s="449"/>
      <c r="S727" s="448"/>
      <c r="T727" s="448"/>
      <c r="U727" s="448"/>
      <c r="V727" s="448"/>
      <c r="W727" s="448"/>
      <c r="X727" s="448"/>
      <c r="Y727" s="448"/>
      <c r="Z727" s="448"/>
      <c r="AA727" s="448"/>
      <c r="AB727" s="448"/>
      <c r="AC727" s="448"/>
      <c r="AD727" s="448"/>
      <c r="AE727" s="448"/>
    </row>
    <row r="728" spans="2:31" s="450" customFormat="1" x14ac:dyDescent="0.3">
      <c r="B728" s="448"/>
      <c r="C728" s="448"/>
      <c r="D728" s="448"/>
      <c r="E728" s="448"/>
      <c r="F728" s="448"/>
      <c r="G728" s="449"/>
      <c r="H728" s="449"/>
      <c r="I728" s="448"/>
      <c r="J728" s="448"/>
      <c r="K728" s="448"/>
      <c r="L728" s="448"/>
      <c r="M728" s="448"/>
      <c r="N728" s="448"/>
      <c r="O728" s="448"/>
      <c r="P728" s="448"/>
      <c r="Q728" s="449"/>
      <c r="R728" s="449"/>
      <c r="S728" s="448"/>
      <c r="T728" s="448"/>
      <c r="U728" s="448"/>
      <c r="V728" s="448"/>
      <c r="W728" s="448"/>
      <c r="X728" s="448"/>
      <c r="Y728" s="448"/>
      <c r="Z728" s="448"/>
      <c r="AA728" s="448"/>
      <c r="AB728" s="448"/>
      <c r="AC728" s="448"/>
      <c r="AD728" s="448"/>
      <c r="AE728" s="448"/>
    </row>
    <row r="729" spans="2:31" s="450" customFormat="1" x14ac:dyDescent="0.3">
      <c r="B729" s="448"/>
      <c r="C729" s="448"/>
      <c r="D729" s="448"/>
      <c r="E729" s="448"/>
      <c r="F729" s="448"/>
      <c r="G729" s="449"/>
      <c r="H729" s="449"/>
      <c r="I729" s="448"/>
      <c r="J729" s="448"/>
      <c r="K729" s="448"/>
      <c r="L729" s="448"/>
      <c r="M729" s="448"/>
      <c r="N729" s="448"/>
      <c r="O729" s="448"/>
      <c r="P729" s="448"/>
      <c r="Q729" s="449"/>
      <c r="R729" s="449"/>
      <c r="S729" s="448"/>
      <c r="T729" s="448"/>
      <c r="U729" s="448"/>
      <c r="V729" s="448"/>
      <c r="W729" s="448"/>
      <c r="X729" s="448"/>
      <c r="Y729" s="448"/>
      <c r="Z729" s="448"/>
      <c r="AA729" s="448"/>
      <c r="AB729" s="448"/>
      <c r="AC729" s="448"/>
      <c r="AD729" s="448"/>
      <c r="AE729" s="448"/>
    </row>
    <row r="730" spans="2:31" s="450" customFormat="1" x14ac:dyDescent="0.3">
      <c r="B730" s="448"/>
      <c r="C730" s="448"/>
      <c r="D730" s="448"/>
      <c r="E730" s="448"/>
      <c r="F730" s="448"/>
      <c r="G730" s="449"/>
      <c r="H730" s="449"/>
      <c r="I730" s="448"/>
      <c r="J730" s="448"/>
      <c r="K730" s="448"/>
      <c r="L730" s="448"/>
      <c r="M730" s="448"/>
      <c r="N730" s="448"/>
      <c r="O730" s="448"/>
      <c r="P730" s="448"/>
      <c r="Q730" s="449"/>
      <c r="R730" s="449"/>
      <c r="S730" s="448"/>
      <c r="T730" s="448"/>
      <c r="U730" s="448"/>
      <c r="V730" s="448"/>
      <c r="W730" s="448"/>
      <c r="X730" s="448"/>
      <c r="Y730" s="448"/>
      <c r="Z730" s="448"/>
      <c r="AA730" s="448"/>
      <c r="AB730" s="448"/>
      <c r="AC730" s="448"/>
      <c r="AD730" s="448"/>
      <c r="AE730" s="448"/>
    </row>
    <row r="731" spans="2:31" s="450" customFormat="1" x14ac:dyDescent="0.3">
      <c r="B731" s="448"/>
      <c r="C731" s="448"/>
      <c r="D731" s="448"/>
      <c r="E731" s="448"/>
      <c r="F731" s="448"/>
      <c r="G731" s="449"/>
      <c r="H731" s="449"/>
      <c r="I731" s="448"/>
      <c r="J731" s="448"/>
      <c r="K731" s="448"/>
      <c r="L731" s="448"/>
      <c r="M731" s="448"/>
      <c r="N731" s="448"/>
      <c r="O731" s="448"/>
      <c r="P731" s="448"/>
      <c r="Q731" s="449"/>
      <c r="R731" s="449"/>
      <c r="S731" s="448"/>
      <c r="T731" s="448"/>
      <c r="U731" s="448"/>
      <c r="V731" s="448"/>
      <c r="W731" s="448"/>
      <c r="X731" s="448"/>
      <c r="Y731" s="448"/>
      <c r="Z731" s="448"/>
      <c r="AA731" s="448"/>
      <c r="AB731" s="448"/>
      <c r="AC731" s="448"/>
      <c r="AD731" s="448"/>
      <c r="AE731" s="448"/>
    </row>
    <row r="732" spans="2:31" s="450" customFormat="1" x14ac:dyDescent="0.3">
      <c r="B732" s="448"/>
      <c r="C732" s="448"/>
      <c r="D732" s="448"/>
      <c r="E732" s="448"/>
      <c r="F732" s="448"/>
      <c r="G732" s="449"/>
      <c r="H732" s="449"/>
      <c r="I732" s="448"/>
      <c r="J732" s="448"/>
      <c r="K732" s="448"/>
      <c r="L732" s="448"/>
      <c r="M732" s="448"/>
      <c r="N732" s="448"/>
      <c r="O732" s="448"/>
      <c r="P732" s="448"/>
      <c r="Q732" s="449"/>
      <c r="R732" s="449"/>
      <c r="S732" s="448"/>
      <c r="T732" s="448"/>
      <c r="U732" s="448"/>
      <c r="V732" s="448"/>
      <c r="W732" s="448"/>
      <c r="X732" s="448"/>
      <c r="Y732" s="448"/>
      <c r="Z732" s="448"/>
      <c r="AA732" s="448"/>
      <c r="AB732" s="448"/>
      <c r="AC732" s="448"/>
      <c r="AD732" s="448"/>
      <c r="AE732" s="448"/>
    </row>
    <row r="733" spans="2:31" s="450" customFormat="1" x14ac:dyDescent="0.3">
      <c r="B733" s="448"/>
      <c r="C733" s="448"/>
      <c r="D733" s="448"/>
      <c r="E733" s="448"/>
      <c r="F733" s="448"/>
      <c r="G733" s="449"/>
      <c r="H733" s="449"/>
      <c r="I733" s="448"/>
      <c r="J733" s="448"/>
      <c r="K733" s="448"/>
      <c r="L733" s="448"/>
      <c r="M733" s="448"/>
      <c r="N733" s="448"/>
      <c r="O733" s="448"/>
      <c r="P733" s="448"/>
      <c r="Q733" s="449"/>
      <c r="R733" s="449"/>
      <c r="S733" s="448"/>
      <c r="T733" s="448"/>
      <c r="U733" s="448"/>
      <c r="V733" s="448"/>
      <c r="W733" s="448"/>
      <c r="X733" s="448"/>
      <c r="Y733" s="448"/>
      <c r="Z733" s="448"/>
      <c r="AA733" s="448"/>
      <c r="AB733" s="448"/>
      <c r="AC733" s="448"/>
      <c r="AD733" s="448"/>
      <c r="AE733" s="448"/>
    </row>
    <row r="734" spans="2:31" s="450" customFormat="1" x14ac:dyDescent="0.3">
      <c r="B734" s="448"/>
      <c r="C734" s="448"/>
      <c r="D734" s="448"/>
      <c r="E734" s="448"/>
      <c r="F734" s="448"/>
      <c r="G734" s="449"/>
      <c r="H734" s="449"/>
      <c r="I734" s="448"/>
      <c r="J734" s="448"/>
      <c r="K734" s="448"/>
      <c r="L734" s="448"/>
      <c r="M734" s="448"/>
      <c r="N734" s="448"/>
      <c r="O734" s="448"/>
      <c r="P734" s="448"/>
      <c r="Q734" s="449"/>
      <c r="R734" s="449"/>
      <c r="S734" s="448"/>
      <c r="T734" s="448"/>
      <c r="U734" s="448"/>
      <c r="V734" s="448"/>
      <c r="W734" s="448"/>
      <c r="X734" s="448"/>
      <c r="Y734" s="448"/>
      <c r="Z734" s="448"/>
      <c r="AA734" s="448"/>
      <c r="AB734" s="448"/>
      <c r="AC734" s="448"/>
      <c r="AD734" s="448"/>
      <c r="AE734" s="448"/>
    </row>
    <row r="735" spans="2:31" s="450" customFormat="1" x14ac:dyDescent="0.3">
      <c r="B735" s="448"/>
      <c r="C735" s="448"/>
      <c r="D735" s="448"/>
      <c r="E735" s="448"/>
      <c r="F735" s="448"/>
      <c r="G735" s="449"/>
      <c r="H735" s="449"/>
      <c r="I735" s="448"/>
      <c r="J735" s="448"/>
      <c r="K735" s="448"/>
      <c r="L735" s="448"/>
      <c r="M735" s="448"/>
      <c r="N735" s="448"/>
      <c r="O735" s="448"/>
      <c r="P735" s="448"/>
      <c r="Q735" s="449"/>
      <c r="R735" s="449"/>
      <c r="S735" s="448"/>
      <c r="T735" s="448"/>
      <c r="U735" s="448"/>
      <c r="V735" s="448"/>
      <c r="W735" s="448"/>
      <c r="X735" s="448"/>
      <c r="Y735" s="448"/>
      <c r="Z735" s="448"/>
      <c r="AA735" s="448"/>
      <c r="AB735" s="448"/>
      <c r="AC735" s="448"/>
      <c r="AD735" s="448"/>
      <c r="AE735" s="448"/>
    </row>
    <row r="736" spans="2:31" s="450" customFormat="1" x14ac:dyDescent="0.3">
      <c r="B736" s="448"/>
      <c r="C736" s="448"/>
      <c r="D736" s="448"/>
      <c r="E736" s="448"/>
      <c r="F736" s="448"/>
      <c r="G736" s="449"/>
      <c r="H736" s="449"/>
      <c r="I736" s="448"/>
      <c r="J736" s="448"/>
      <c r="K736" s="448"/>
      <c r="L736" s="448"/>
      <c r="M736" s="448"/>
      <c r="N736" s="448"/>
      <c r="O736" s="448"/>
      <c r="P736" s="448"/>
      <c r="Q736" s="449"/>
      <c r="R736" s="449"/>
      <c r="S736" s="448"/>
      <c r="T736" s="448"/>
      <c r="U736" s="448"/>
      <c r="V736" s="448"/>
      <c r="W736" s="448"/>
      <c r="X736" s="448"/>
      <c r="Y736" s="448"/>
      <c r="Z736" s="448"/>
      <c r="AA736" s="448"/>
      <c r="AB736" s="448"/>
      <c r="AC736" s="448"/>
      <c r="AD736" s="448"/>
      <c r="AE736" s="448"/>
    </row>
    <row r="737" spans="2:31" s="450" customFormat="1" x14ac:dyDescent="0.3">
      <c r="B737" s="448"/>
      <c r="C737" s="448"/>
      <c r="D737" s="448"/>
      <c r="E737" s="448"/>
      <c r="F737" s="448"/>
      <c r="G737" s="449"/>
      <c r="H737" s="449"/>
      <c r="I737" s="448"/>
      <c r="J737" s="448"/>
      <c r="K737" s="448"/>
      <c r="L737" s="448"/>
      <c r="M737" s="448"/>
      <c r="N737" s="448"/>
      <c r="O737" s="448"/>
      <c r="P737" s="448"/>
      <c r="Q737" s="449"/>
      <c r="R737" s="449"/>
      <c r="S737" s="448"/>
      <c r="T737" s="448"/>
      <c r="U737" s="448"/>
      <c r="V737" s="448"/>
      <c r="W737" s="448"/>
      <c r="X737" s="448"/>
      <c r="Y737" s="448"/>
      <c r="Z737" s="448"/>
      <c r="AA737" s="448"/>
      <c r="AB737" s="448"/>
      <c r="AC737" s="448"/>
      <c r="AD737" s="448"/>
      <c r="AE737" s="448"/>
    </row>
    <row r="738" spans="2:31" s="450" customFormat="1" x14ac:dyDescent="0.3">
      <c r="B738" s="448"/>
      <c r="C738" s="448"/>
      <c r="D738" s="448"/>
      <c r="E738" s="448"/>
      <c r="F738" s="448"/>
      <c r="G738" s="449"/>
      <c r="H738" s="449"/>
      <c r="I738" s="448"/>
      <c r="J738" s="448"/>
      <c r="K738" s="448"/>
      <c r="L738" s="448"/>
      <c r="M738" s="448"/>
      <c r="N738" s="448"/>
      <c r="O738" s="448"/>
      <c r="P738" s="448"/>
      <c r="Q738" s="449"/>
      <c r="R738" s="449"/>
      <c r="S738" s="448"/>
      <c r="T738" s="448"/>
      <c r="U738" s="448"/>
      <c r="V738" s="448"/>
      <c r="W738" s="448"/>
      <c r="X738" s="448"/>
      <c r="Y738" s="448"/>
      <c r="Z738" s="448"/>
      <c r="AA738" s="448"/>
      <c r="AB738" s="448"/>
      <c r="AC738" s="448"/>
      <c r="AD738" s="448"/>
      <c r="AE738" s="448"/>
    </row>
    <row r="739" spans="2:31" s="450" customFormat="1" x14ac:dyDescent="0.3">
      <c r="B739" s="448"/>
      <c r="C739" s="448"/>
      <c r="D739" s="448"/>
      <c r="E739" s="448"/>
      <c r="F739" s="448"/>
      <c r="G739" s="449"/>
      <c r="H739" s="449"/>
      <c r="I739" s="448"/>
      <c r="J739" s="448"/>
      <c r="K739" s="448"/>
      <c r="L739" s="448"/>
      <c r="M739" s="448"/>
      <c r="N739" s="448"/>
      <c r="O739" s="448"/>
      <c r="P739" s="448"/>
      <c r="Q739" s="449"/>
      <c r="R739" s="449"/>
      <c r="S739" s="448"/>
      <c r="T739" s="448"/>
      <c r="U739" s="448"/>
      <c r="V739" s="448"/>
      <c r="W739" s="448"/>
      <c r="X739" s="448"/>
      <c r="Y739" s="448"/>
      <c r="Z739" s="448"/>
      <c r="AA739" s="448"/>
      <c r="AB739" s="448"/>
      <c r="AC739" s="448"/>
      <c r="AD739" s="448"/>
      <c r="AE739" s="448"/>
    </row>
    <row r="740" spans="2:31" s="450" customFormat="1" x14ac:dyDescent="0.3">
      <c r="B740" s="448"/>
      <c r="C740" s="448"/>
      <c r="D740" s="448"/>
      <c r="E740" s="448"/>
      <c r="F740" s="448"/>
      <c r="G740" s="449"/>
      <c r="H740" s="449"/>
      <c r="I740" s="448"/>
      <c r="J740" s="448"/>
      <c r="K740" s="448"/>
      <c r="L740" s="448"/>
      <c r="M740" s="448"/>
      <c r="N740" s="448"/>
      <c r="O740" s="448"/>
      <c r="P740" s="448"/>
      <c r="Q740" s="449"/>
      <c r="R740" s="449"/>
      <c r="S740" s="448"/>
      <c r="T740" s="448"/>
      <c r="U740" s="448"/>
      <c r="V740" s="448"/>
      <c r="W740" s="448"/>
      <c r="X740" s="448"/>
      <c r="Y740" s="448"/>
      <c r="Z740" s="448"/>
      <c r="AA740" s="448"/>
      <c r="AB740" s="448"/>
      <c r="AC740" s="448"/>
      <c r="AD740" s="448"/>
      <c r="AE740" s="448"/>
    </row>
    <row r="741" spans="2:31" s="450" customFormat="1" x14ac:dyDescent="0.3">
      <c r="B741" s="448"/>
      <c r="C741" s="448"/>
      <c r="D741" s="448"/>
      <c r="E741" s="448"/>
      <c r="F741" s="448"/>
      <c r="G741" s="449"/>
      <c r="H741" s="449"/>
      <c r="I741" s="448"/>
      <c r="J741" s="448"/>
      <c r="K741" s="448"/>
      <c r="L741" s="448"/>
      <c r="M741" s="448"/>
      <c r="N741" s="448"/>
      <c r="O741" s="448"/>
      <c r="P741" s="448"/>
      <c r="Q741" s="449"/>
      <c r="R741" s="449"/>
      <c r="S741" s="448"/>
      <c r="T741" s="448"/>
      <c r="U741" s="448"/>
      <c r="V741" s="448"/>
      <c r="W741" s="448"/>
      <c r="X741" s="448"/>
      <c r="Y741" s="448"/>
      <c r="Z741" s="448"/>
      <c r="AA741" s="448"/>
      <c r="AB741" s="448"/>
      <c r="AC741" s="448"/>
      <c r="AD741" s="448"/>
      <c r="AE741" s="448"/>
    </row>
    <row r="742" spans="2:31" s="450" customFormat="1" x14ac:dyDescent="0.3">
      <c r="B742" s="448"/>
      <c r="C742" s="448"/>
      <c r="D742" s="448"/>
      <c r="E742" s="448"/>
      <c r="F742" s="448"/>
      <c r="G742" s="449"/>
      <c r="H742" s="449"/>
      <c r="I742" s="448"/>
      <c r="J742" s="448"/>
      <c r="K742" s="448"/>
      <c r="L742" s="448"/>
      <c r="M742" s="448"/>
      <c r="N742" s="448"/>
      <c r="O742" s="448"/>
      <c r="P742" s="448"/>
      <c r="Q742" s="449"/>
      <c r="R742" s="449"/>
      <c r="S742" s="448"/>
      <c r="T742" s="448"/>
      <c r="U742" s="448"/>
      <c r="V742" s="448"/>
      <c r="W742" s="448"/>
      <c r="X742" s="448"/>
      <c r="Y742" s="448"/>
      <c r="Z742" s="448"/>
      <c r="AA742" s="448"/>
      <c r="AB742" s="448"/>
      <c r="AC742" s="448"/>
      <c r="AD742" s="448"/>
      <c r="AE742" s="448"/>
    </row>
    <row r="743" spans="2:31" s="450" customFormat="1" x14ac:dyDescent="0.3">
      <c r="B743" s="448"/>
      <c r="C743" s="448"/>
      <c r="D743" s="448"/>
      <c r="E743" s="448"/>
      <c r="F743" s="448"/>
      <c r="G743" s="449"/>
      <c r="H743" s="449"/>
      <c r="I743" s="448"/>
      <c r="J743" s="448"/>
      <c r="K743" s="448"/>
      <c r="L743" s="448"/>
      <c r="M743" s="448"/>
      <c r="N743" s="448"/>
      <c r="O743" s="448"/>
      <c r="P743" s="448"/>
      <c r="Q743" s="449"/>
      <c r="R743" s="449"/>
      <c r="S743" s="448"/>
      <c r="T743" s="448"/>
      <c r="U743" s="448"/>
      <c r="V743" s="448"/>
      <c r="W743" s="448"/>
      <c r="X743" s="448"/>
      <c r="Y743" s="448"/>
      <c r="Z743" s="448"/>
      <c r="AA743" s="448"/>
      <c r="AB743" s="448"/>
      <c r="AC743" s="448"/>
      <c r="AD743" s="448"/>
      <c r="AE743" s="448"/>
    </row>
    <row r="744" spans="2:31" s="450" customFormat="1" x14ac:dyDescent="0.3">
      <c r="B744" s="448"/>
      <c r="C744" s="448"/>
      <c r="D744" s="448"/>
      <c r="E744" s="448"/>
      <c r="F744" s="448"/>
      <c r="G744" s="449"/>
      <c r="H744" s="449"/>
      <c r="I744" s="448"/>
      <c r="J744" s="448"/>
      <c r="K744" s="448"/>
      <c r="L744" s="448"/>
      <c r="M744" s="448"/>
      <c r="N744" s="448"/>
      <c r="O744" s="448"/>
      <c r="P744" s="448"/>
      <c r="Q744" s="449"/>
      <c r="R744" s="449"/>
      <c r="S744" s="448"/>
      <c r="T744" s="448"/>
      <c r="U744" s="448"/>
      <c r="V744" s="448"/>
      <c r="W744" s="448"/>
      <c r="X744" s="448"/>
      <c r="Y744" s="448"/>
      <c r="Z744" s="448"/>
      <c r="AA744" s="448"/>
      <c r="AB744" s="448"/>
      <c r="AC744" s="448"/>
      <c r="AD744" s="448"/>
      <c r="AE744" s="448"/>
    </row>
    <row r="745" spans="2:31" s="450" customFormat="1" x14ac:dyDescent="0.3">
      <c r="B745" s="448"/>
      <c r="C745" s="448"/>
      <c r="D745" s="448"/>
      <c r="E745" s="448"/>
      <c r="F745" s="448"/>
      <c r="G745" s="449"/>
      <c r="H745" s="449"/>
      <c r="I745" s="448"/>
      <c r="J745" s="448"/>
      <c r="K745" s="448"/>
      <c r="L745" s="448"/>
      <c r="M745" s="448"/>
      <c r="N745" s="448"/>
      <c r="O745" s="448"/>
      <c r="P745" s="448"/>
      <c r="Q745" s="449"/>
      <c r="R745" s="449"/>
      <c r="S745" s="448"/>
      <c r="T745" s="448"/>
      <c r="U745" s="448"/>
      <c r="V745" s="448"/>
      <c r="W745" s="448"/>
      <c r="X745" s="448"/>
      <c r="Y745" s="448"/>
      <c r="Z745" s="448"/>
      <c r="AA745" s="448"/>
      <c r="AB745" s="448"/>
      <c r="AC745" s="448"/>
      <c r="AD745" s="448"/>
      <c r="AE745" s="448"/>
    </row>
    <row r="746" spans="2:31" s="450" customFormat="1" x14ac:dyDescent="0.3">
      <c r="B746" s="448"/>
      <c r="C746" s="448"/>
      <c r="D746" s="448"/>
      <c r="E746" s="448"/>
      <c r="F746" s="448"/>
      <c r="G746" s="449"/>
      <c r="H746" s="449"/>
      <c r="I746" s="448"/>
      <c r="J746" s="448"/>
      <c r="K746" s="448"/>
      <c r="L746" s="448"/>
      <c r="M746" s="448"/>
      <c r="N746" s="448"/>
      <c r="O746" s="448"/>
      <c r="P746" s="448"/>
      <c r="Q746" s="449"/>
      <c r="R746" s="449"/>
      <c r="S746" s="448"/>
      <c r="T746" s="448"/>
      <c r="U746" s="448"/>
      <c r="V746" s="448"/>
      <c r="W746" s="448"/>
      <c r="X746" s="448"/>
      <c r="Y746" s="448"/>
      <c r="Z746" s="448"/>
      <c r="AA746" s="448"/>
      <c r="AB746" s="448"/>
      <c r="AC746" s="448"/>
      <c r="AD746" s="448"/>
      <c r="AE746" s="448"/>
    </row>
    <row r="747" spans="2:31" s="450" customFormat="1" x14ac:dyDescent="0.3">
      <c r="B747" s="448"/>
      <c r="C747" s="448"/>
      <c r="D747" s="448"/>
      <c r="E747" s="448"/>
      <c r="F747" s="448"/>
      <c r="G747" s="449"/>
      <c r="H747" s="449"/>
      <c r="I747" s="448"/>
      <c r="J747" s="448"/>
      <c r="K747" s="448"/>
      <c r="L747" s="448"/>
      <c r="M747" s="448"/>
      <c r="N747" s="448"/>
      <c r="O747" s="448"/>
      <c r="P747" s="448"/>
      <c r="Q747" s="449"/>
      <c r="R747" s="449"/>
      <c r="S747" s="448"/>
      <c r="T747" s="448"/>
      <c r="U747" s="448"/>
      <c r="V747" s="448"/>
      <c r="W747" s="448"/>
      <c r="X747" s="448"/>
      <c r="Y747" s="448"/>
      <c r="Z747" s="448"/>
      <c r="AA747" s="448"/>
      <c r="AB747" s="448"/>
      <c r="AC747" s="448"/>
      <c r="AD747" s="448"/>
      <c r="AE747" s="448"/>
    </row>
    <row r="748" spans="2:31" s="450" customFormat="1" x14ac:dyDescent="0.3">
      <c r="B748" s="448"/>
      <c r="C748" s="448"/>
      <c r="D748" s="448"/>
      <c r="E748" s="448"/>
      <c r="F748" s="448"/>
      <c r="G748" s="449"/>
      <c r="H748" s="449"/>
      <c r="I748" s="448"/>
      <c r="J748" s="448"/>
      <c r="K748" s="448"/>
      <c r="L748" s="448"/>
      <c r="M748" s="448"/>
      <c r="N748" s="448"/>
      <c r="O748" s="448"/>
      <c r="P748" s="448"/>
      <c r="Q748" s="449"/>
      <c r="R748" s="449"/>
      <c r="S748" s="448"/>
      <c r="T748" s="448"/>
      <c r="U748" s="448"/>
      <c r="V748" s="448"/>
      <c r="W748" s="448"/>
      <c r="X748" s="448"/>
      <c r="Y748" s="448"/>
      <c r="Z748" s="448"/>
      <c r="AA748" s="448"/>
      <c r="AB748" s="448"/>
      <c r="AC748" s="448"/>
      <c r="AD748" s="448"/>
      <c r="AE748" s="448"/>
    </row>
    <row r="749" spans="2:31" s="450" customFormat="1" x14ac:dyDescent="0.3">
      <c r="B749" s="448"/>
      <c r="C749" s="448"/>
      <c r="D749" s="448"/>
      <c r="E749" s="448"/>
      <c r="F749" s="448"/>
      <c r="G749" s="449"/>
      <c r="H749" s="449"/>
      <c r="I749" s="448"/>
      <c r="J749" s="448"/>
      <c r="K749" s="448"/>
      <c r="L749" s="448"/>
      <c r="M749" s="448"/>
      <c r="N749" s="448"/>
      <c r="O749" s="448"/>
      <c r="P749" s="448"/>
      <c r="Q749" s="449"/>
      <c r="R749" s="449"/>
      <c r="S749" s="448"/>
      <c r="T749" s="448"/>
      <c r="U749" s="448"/>
      <c r="V749" s="448"/>
      <c r="W749" s="448"/>
      <c r="X749" s="448"/>
      <c r="Y749" s="448"/>
      <c r="Z749" s="448"/>
      <c r="AA749" s="448"/>
      <c r="AB749" s="448"/>
      <c r="AC749" s="448"/>
      <c r="AD749" s="448"/>
      <c r="AE749" s="448"/>
    </row>
    <row r="750" spans="2:31" s="450" customFormat="1" x14ac:dyDescent="0.3">
      <c r="B750" s="448"/>
      <c r="C750" s="448"/>
      <c r="D750" s="448"/>
      <c r="E750" s="448"/>
      <c r="F750" s="448"/>
      <c r="G750" s="449"/>
      <c r="H750" s="449"/>
      <c r="I750" s="448"/>
      <c r="J750" s="448"/>
      <c r="K750" s="448"/>
      <c r="L750" s="448"/>
      <c r="M750" s="448"/>
      <c r="N750" s="448"/>
      <c r="O750" s="448"/>
      <c r="P750" s="448"/>
      <c r="Q750" s="449"/>
      <c r="R750" s="449"/>
      <c r="S750" s="448"/>
      <c r="T750" s="448"/>
      <c r="U750" s="448"/>
      <c r="V750" s="448"/>
      <c r="W750" s="448"/>
      <c r="X750" s="448"/>
      <c r="Y750" s="448"/>
      <c r="Z750" s="448"/>
      <c r="AA750" s="448"/>
      <c r="AB750" s="448"/>
      <c r="AC750" s="448"/>
      <c r="AD750" s="448"/>
      <c r="AE750" s="448"/>
    </row>
    <row r="751" spans="2:31" s="450" customFormat="1" x14ac:dyDescent="0.3">
      <c r="B751" s="448"/>
      <c r="C751" s="448"/>
      <c r="D751" s="448"/>
      <c r="E751" s="448"/>
      <c r="F751" s="448"/>
      <c r="G751" s="449"/>
      <c r="H751" s="449"/>
      <c r="I751" s="448"/>
      <c r="J751" s="448"/>
      <c r="K751" s="448"/>
      <c r="L751" s="448"/>
      <c r="M751" s="448"/>
      <c r="N751" s="448"/>
      <c r="O751" s="448"/>
      <c r="P751" s="448"/>
      <c r="Q751" s="449"/>
      <c r="R751" s="449"/>
      <c r="S751" s="448"/>
      <c r="T751" s="448"/>
      <c r="U751" s="448"/>
      <c r="V751" s="448"/>
      <c r="W751" s="448"/>
      <c r="X751" s="448"/>
      <c r="Y751" s="448"/>
      <c r="Z751" s="448"/>
      <c r="AA751" s="448"/>
      <c r="AB751" s="448"/>
      <c r="AC751" s="448"/>
      <c r="AD751" s="448"/>
      <c r="AE751" s="448"/>
    </row>
    <row r="752" spans="2:31" s="450" customFormat="1" x14ac:dyDescent="0.3">
      <c r="B752" s="448"/>
      <c r="C752" s="448"/>
      <c r="D752" s="448"/>
      <c r="E752" s="448"/>
      <c r="F752" s="448"/>
      <c r="G752" s="449"/>
      <c r="H752" s="449"/>
      <c r="I752" s="448"/>
      <c r="J752" s="448"/>
      <c r="K752" s="448"/>
      <c r="L752" s="448"/>
      <c r="M752" s="448"/>
      <c r="N752" s="448"/>
      <c r="O752" s="448"/>
      <c r="P752" s="448"/>
      <c r="Q752" s="449"/>
      <c r="R752" s="449"/>
      <c r="S752" s="448"/>
      <c r="T752" s="448"/>
      <c r="U752" s="448"/>
      <c r="V752" s="448"/>
      <c r="W752" s="448"/>
      <c r="X752" s="448"/>
      <c r="Y752" s="448"/>
      <c r="Z752" s="448"/>
      <c r="AA752" s="448"/>
      <c r="AB752" s="448"/>
      <c r="AC752" s="448"/>
      <c r="AD752" s="448"/>
      <c r="AE752" s="448"/>
    </row>
    <row r="753" spans="2:31" s="450" customFormat="1" x14ac:dyDescent="0.3">
      <c r="B753" s="448"/>
      <c r="C753" s="448"/>
      <c r="D753" s="448"/>
      <c r="E753" s="448"/>
      <c r="F753" s="448"/>
      <c r="G753" s="449"/>
      <c r="H753" s="449"/>
      <c r="I753" s="448"/>
      <c r="J753" s="448"/>
      <c r="K753" s="448"/>
      <c r="L753" s="448"/>
      <c r="M753" s="448"/>
      <c r="N753" s="448"/>
      <c r="O753" s="448"/>
      <c r="P753" s="448"/>
      <c r="Q753" s="449"/>
      <c r="R753" s="449"/>
      <c r="S753" s="448"/>
      <c r="T753" s="448"/>
      <c r="U753" s="448"/>
      <c r="V753" s="448"/>
      <c r="W753" s="448"/>
      <c r="X753" s="448"/>
      <c r="Y753" s="448"/>
      <c r="Z753" s="448"/>
      <c r="AA753" s="448"/>
      <c r="AB753" s="448"/>
      <c r="AC753" s="448"/>
      <c r="AD753" s="448"/>
      <c r="AE753" s="448"/>
    </row>
    <row r="754" spans="2:31" s="450" customFormat="1" x14ac:dyDescent="0.3">
      <c r="B754" s="448"/>
      <c r="C754" s="448"/>
      <c r="D754" s="448"/>
      <c r="E754" s="448"/>
      <c r="F754" s="448"/>
      <c r="G754" s="449"/>
      <c r="H754" s="449"/>
      <c r="I754" s="448"/>
      <c r="J754" s="448"/>
      <c r="K754" s="448"/>
      <c r="L754" s="448"/>
      <c r="M754" s="448"/>
      <c r="N754" s="448"/>
      <c r="O754" s="448"/>
      <c r="P754" s="448"/>
      <c r="Q754" s="449"/>
      <c r="R754" s="449"/>
      <c r="S754" s="448"/>
      <c r="T754" s="448"/>
      <c r="U754" s="448"/>
      <c r="V754" s="448"/>
      <c r="W754" s="448"/>
      <c r="X754" s="448"/>
      <c r="Y754" s="448"/>
      <c r="Z754" s="448"/>
      <c r="AA754" s="448"/>
      <c r="AB754" s="448"/>
      <c r="AC754" s="448"/>
      <c r="AD754" s="448"/>
      <c r="AE754" s="448"/>
    </row>
    <row r="755" spans="2:31" s="450" customFormat="1" x14ac:dyDescent="0.3">
      <c r="B755" s="448"/>
      <c r="C755" s="448"/>
      <c r="D755" s="448"/>
      <c r="E755" s="448"/>
      <c r="F755" s="448"/>
      <c r="G755" s="449"/>
      <c r="H755" s="449"/>
      <c r="I755" s="448"/>
      <c r="J755" s="448"/>
      <c r="K755" s="448"/>
      <c r="L755" s="448"/>
      <c r="M755" s="448"/>
      <c r="N755" s="448"/>
      <c r="O755" s="448"/>
      <c r="P755" s="448"/>
      <c r="Q755" s="449"/>
      <c r="R755" s="449"/>
      <c r="S755" s="448"/>
      <c r="T755" s="448"/>
      <c r="U755" s="448"/>
      <c r="V755" s="448"/>
      <c r="W755" s="448"/>
      <c r="X755" s="448"/>
      <c r="Y755" s="448"/>
      <c r="Z755" s="448"/>
      <c r="AA755" s="448"/>
      <c r="AB755" s="448"/>
      <c r="AC755" s="448"/>
      <c r="AD755" s="448"/>
      <c r="AE755" s="448"/>
    </row>
    <row r="756" spans="2:31" s="450" customFormat="1" x14ac:dyDescent="0.3">
      <c r="B756" s="448"/>
      <c r="C756" s="448"/>
      <c r="D756" s="448"/>
      <c r="E756" s="448"/>
      <c r="F756" s="448"/>
      <c r="G756" s="449"/>
      <c r="H756" s="449"/>
      <c r="I756" s="448"/>
      <c r="J756" s="448"/>
      <c r="K756" s="448"/>
      <c r="L756" s="448"/>
      <c r="M756" s="448"/>
      <c r="N756" s="448"/>
      <c r="O756" s="448"/>
      <c r="P756" s="448"/>
      <c r="Q756" s="449"/>
      <c r="R756" s="449"/>
      <c r="S756" s="448"/>
      <c r="T756" s="448"/>
      <c r="U756" s="448"/>
      <c r="V756" s="448"/>
      <c r="W756" s="448"/>
      <c r="X756" s="448"/>
      <c r="Y756" s="448"/>
      <c r="Z756" s="448"/>
      <c r="AA756" s="448"/>
      <c r="AB756" s="448"/>
      <c r="AC756" s="448"/>
      <c r="AD756" s="448"/>
      <c r="AE756" s="448"/>
    </row>
    <row r="757" spans="2:31" s="450" customFormat="1" x14ac:dyDescent="0.3">
      <c r="B757" s="448"/>
      <c r="C757" s="448"/>
      <c r="D757" s="448"/>
      <c r="E757" s="448"/>
      <c r="F757" s="448"/>
      <c r="G757" s="449"/>
      <c r="H757" s="449"/>
      <c r="I757" s="448"/>
      <c r="J757" s="448"/>
      <c r="K757" s="448"/>
      <c r="L757" s="448"/>
      <c r="M757" s="448"/>
      <c r="N757" s="448"/>
      <c r="O757" s="448"/>
      <c r="P757" s="448"/>
      <c r="Q757" s="449"/>
      <c r="R757" s="449"/>
      <c r="S757" s="448"/>
      <c r="T757" s="448"/>
      <c r="U757" s="448"/>
      <c r="V757" s="448"/>
      <c r="W757" s="448"/>
      <c r="X757" s="448"/>
      <c r="Y757" s="448"/>
      <c r="Z757" s="448"/>
      <c r="AA757" s="448"/>
      <c r="AB757" s="448"/>
      <c r="AC757" s="448"/>
      <c r="AD757" s="448"/>
      <c r="AE757" s="448"/>
    </row>
    <row r="758" spans="2:31" s="450" customFormat="1" x14ac:dyDescent="0.3">
      <c r="B758" s="448"/>
      <c r="C758" s="448"/>
      <c r="D758" s="448"/>
      <c r="E758" s="448"/>
      <c r="F758" s="448"/>
      <c r="G758" s="449"/>
      <c r="H758" s="449"/>
      <c r="I758" s="448"/>
      <c r="J758" s="448"/>
      <c r="K758" s="448"/>
      <c r="L758" s="448"/>
      <c r="M758" s="448"/>
      <c r="N758" s="448"/>
      <c r="O758" s="448"/>
      <c r="P758" s="448"/>
      <c r="Q758" s="449"/>
      <c r="R758" s="449"/>
      <c r="S758" s="448"/>
      <c r="T758" s="448"/>
      <c r="U758" s="448"/>
      <c r="V758" s="448"/>
      <c r="W758" s="448"/>
      <c r="X758" s="448"/>
      <c r="Y758" s="448"/>
      <c r="Z758" s="448"/>
      <c r="AA758" s="448"/>
      <c r="AB758" s="448"/>
      <c r="AC758" s="448"/>
      <c r="AD758" s="448"/>
      <c r="AE758" s="448"/>
    </row>
    <row r="759" spans="2:31" s="450" customFormat="1" x14ac:dyDescent="0.3">
      <c r="B759" s="448"/>
      <c r="C759" s="448"/>
      <c r="D759" s="448"/>
      <c r="E759" s="448"/>
      <c r="F759" s="448"/>
      <c r="G759" s="449"/>
      <c r="H759" s="449"/>
      <c r="I759" s="448"/>
      <c r="J759" s="448"/>
      <c r="K759" s="448"/>
      <c r="L759" s="448"/>
      <c r="M759" s="448"/>
      <c r="N759" s="448"/>
      <c r="O759" s="448"/>
      <c r="P759" s="448"/>
      <c r="Q759" s="449"/>
      <c r="R759" s="449"/>
      <c r="S759" s="448"/>
      <c r="T759" s="448"/>
      <c r="U759" s="448"/>
      <c r="V759" s="448"/>
      <c r="W759" s="448"/>
      <c r="X759" s="448"/>
      <c r="Y759" s="448"/>
      <c r="Z759" s="448"/>
      <c r="AA759" s="448"/>
      <c r="AB759" s="448"/>
      <c r="AC759" s="448"/>
      <c r="AD759" s="448"/>
      <c r="AE759" s="448"/>
    </row>
    <row r="760" spans="2:31" s="450" customFormat="1" x14ac:dyDescent="0.3">
      <c r="B760" s="448"/>
      <c r="C760" s="448"/>
      <c r="D760" s="448"/>
      <c r="E760" s="448"/>
      <c r="F760" s="448"/>
      <c r="G760" s="449"/>
      <c r="H760" s="449"/>
      <c r="I760" s="448"/>
      <c r="J760" s="448"/>
      <c r="K760" s="448"/>
      <c r="L760" s="448"/>
      <c r="M760" s="448"/>
      <c r="N760" s="448"/>
      <c r="O760" s="448"/>
      <c r="P760" s="448"/>
      <c r="Q760" s="449"/>
      <c r="R760" s="449"/>
      <c r="S760" s="448"/>
      <c r="T760" s="448"/>
      <c r="U760" s="448"/>
      <c r="V760" s="448"/>
      <c r="W760" s="448"/>
      <c r="X760" s="448"/>
      <c r="Y760" s="448"/>
      <c r="Z760" s="448"/>
      <c r="AA760" s="448"/>
      <c r="AB760" s="448"/>
      <c r="AC760" s="448"/>
      <c r="AD760" s="448"/>
      <c r="AE760" s="448"/>
    </row>
    <row r="761" spans="2:31" s="450" customFormat="1" x14ac:dyDescent="0.3">
      <c r="B761" s="448"/>
      <c r="C761" s="448"/>
      <c r="D761" s="448"/>
      <c r="E761" s="448"/>
      <c r="F761" s="448"/>
      <c r="G761" s="449"/>
      <c r="H761" s="449"/>
      <c r="I761" s="448"/>
      <c r="J761" s="448"/>
      <c r="K761" s="448"/>
      <c r="L761" s="448"/>
      <c r="M761" s="448"/>
      <c r="N761" s="448"/>
      <c r="O761" s="448"/>
      <c r="P761" s="448"/>
      <c r="Q761" s="449"/>
      <c r="R761" s="449"/>
      <c r="S761" s="448"/>
      <c r="T761" s="448"/>
      <c r="U761" s="448"/>
      <c r="V761" s="448"/>
      <c r="W761" s="448"/>
      <c r="X761" s="448"/>
      <c r="Y761" s="448"/>
      <c r="Z761" s="448"/>
      <c r="AA761" s="448"/>
      <c r="AB761" s="448"/>
      <c r="AC761" s="448"/>
      <c r="AD761" s="448"/>
      <c r="AE761" s="448"/>
    </row>
    <row r="762" spans="2:31" s="450" customFormat="1" x14ac:dyDescent="0.3">
      <c r="B762" s="448"/>
      <c r="C762" s="448"/>
      <c r="D762" s="448"/>
      <c r="E762" s="448"/>
      <c r="F762" s="448"/>
      <c r="G762" s="449"/>
      <c r="H762" s="449"/>
      <c r="I762" s="448"/>
      <c r="J762" s="448"/>
      <c r="K762" s="448"/>
      <c r="L762" s="448"/>
      <c r="M762" s="448"/>
      <c r="N762" s="448"/>
      <c r="O762" s="448"/>
      <c r="P762" s="448"/>
      <c r="Q762" s="449"/>
      <c r="R762" s="449"/>
      <c r="S762" s="448"/>
      <c r="T762" s="448"/>
      <c r="U762" s="448"/>
      <c r="V762" s="448"/>
      <c r="W762" s="448"/>
      <c r="X762" s="448"/>
      <c r="Y762" s="448"/>
      <c r="Z762" s="448"/>
      <c r="AA762" s="448"/>
      <c r="AB762" s="448"/>
      <c r="AC762" s="448"/>
      <c r="AD762" s="448"/>
      <c r="AE762" s="448"/>
    </row>
    <row r="763" spans="2:31" s="450" customFormat="1" x14ac:dyDescent="0.3">
      <c r="B763" s="448"/>
      <c r="C763" s="448"/>
      <c r="D763" s="448"/>
      <c r="E763" s="448"/>
      <c r="F763" s="448"/>
      <c r="G763" s="449"/>
      <c r="H763" s="449"/>
      <c r="I763" s="448"/>
      <c r="J763" s="448"/>
      <c r="K763" s="448"/>
      <c r="L763" s="448"/>
      <c r="M763" s="448"/>
      <c r="N763" s="448"/>
      <c r="O763" s="448"/>
      <c r="P763" s="448"/>
      <c r="Q763" s="449"/>
      <c r="R763" s="449"/>
      <c r="S763" s="448"/>
      <c r="T763" s="448"/>
      <c r="U763" s="448"/>
      <c r="V763" s="448"/>
      <c r="W763" s="448"/>
      <c r="X763" s="448"/>
      <c r="Y763" s="448"/>
      <c r="Z763" s="448"/>
      <c r="AA763" s="448"/>
      <c r="AB763" s="448"/>
      <c r="AC763" s="448"/>
      <c r="AD763" s="448"/>
      <c r="AE763" s="448"/>
    </row>
    <row r="764" spans="2:31" s="450" customFormat="1" x14ac:dyDescent="0.3">
      <c r="B764" s="448"/>
      <c r="C764" s="448"/>
      <c r="D764" s="448"/>
      <c r="E764" s="448"/>
      <c r="F764" s="448"/>
      <c r="G764" s="449"/>
      <c r="H764" s="449"/>
      <c r="I764" s="448"/>
      <c r="J764" s="448"/>
      <c r="K764" s="448"/>
      <c r="L764" s="448"/>
      <c r="M764" s="448"/>
      <c r="N764" s="448"/>
      <c r="O764" s="448"/>
      <c r="P764" s="448"/>
      <c r="Q764" s="449"/>
      <c r="R764" s="449"/>
      <c r="S764" s="448"/>
      <c r="T764" s="448"/>
      <c r="U764" s="448"/>
      <c r="V764" s="448"/>
      <c r="W764" s="448"/>
      <c r="X764" s="448"/>
      <c r="Y764" s="448"/>
      <c r="Z764" s="448"/>
      <c r="AA764" s="448"/>
      <c r="AB764" s="448"/>
      <c r="AC764" s="448"/>
      <c r="AD764" s="448"/>
      <c r="AE764" s="448"/>
    </row>
    <row r="765" spans="2:31" s="450" customFormat="1" x14ac:dyDescent="0.3">
      <c r="B765" s="448"/>
      <c r="C765" s="448"/>
      <c r="D765" s="448"/>
      <c r="E765" s="448"/>
      <c r="F765" s="448"/>
      <c r="G765" s="449"/>
      <c r="H765" s="449"/>
      <c r="I765" s="448"/>
      <c r="J765" s="448"/>
      <c r="K765" s="448"/>
      <c r="L765" s="448"/>
      <c r="M765" s="448"/>
      <c r="N765" s="448"/>
      <c r="O765" s="448"/>
      <c r="P765" s="448"/>
      <c r="Q765" s="449"/>
      <c r="R765" s="449"/>
      <c r="S765" s="448"/>
      <c r="T765" s="448"/>
      <c r="U765" s="448"/>
      <c r="V765" s="448"/>
      <c r="W765" s="448"/>
      <c r="X765" s="448"/>
      <c r="Y765" s="448"/>
      <c r="Z765" s="448"/>
      <c r="AA765" s="448"/>
      <c r="AB765" s="448"/>
      <c r="AC765" s="448"/>
      <c r="AD765" s="448"/>
      <c r="AE765" s="448"/>
    </row>
    <row r="766" spans="2:31" s="450" customFormat="1" x14ac:dyDescent="0.3">
      <c r="B766" s="448"/>
      <c r="C766" s="448"/>
      <c r="D766" s="448"/>
      <c r="E766" s="448"/>
      <c r="F766" s="448"/>
      <c r="G766" s="449"/>
      <c r="H766" s="449"/>
      <c r="I766" s="448"/>
      <c r="J766" s="448"/>
      <c r="K766" s="448"/>
      <c r="L766" s="448"/>
      <c r="M766" s="448"/>
      <c r="N766" s="448"/>
      <c r="O766" s="448"/>
      <c r="P766" s="448"/>
      <c r="Q766" s="449"/>
      <c r="R766" s="449"/>
      <c r="S766" s="448"/>
      <c r="T766" s="448"/>
      <c r="U766" s="448"/>
      <c r="V766" s="448"/>
      <c r="W766" s="448"/>
      <c r="X766" s="448"/>
      <c r="Y766" s="448"/>
      <c r="Z766" s="448"/>
      <c r="AA766" s="448"/>
      <c r="AB766" s="448"/>
      <c r="AC766" s="448"/>
      <c r="AD766" s="448"/>
      <c r="AE766" s="448"/>
    </row>
    <row r="767" spans="2:31" s="450" customFormat="1" x14ac:dyDescent="0.3">
      <c r="B767" s="448"/>
      <c r="C767" s="448"/>
      <c r="D767" s="448"/>
      <c r="E767" s="448"/>
      <c r="F767" s="448"/>
      <c r="G767" s="449"/>
      <c r="H767" s="449"/>
      <c r="I767" s="448"/>
      <c r="J767" s="448"/>
      <c r="K767" s="448"/>
      <c r="L767" s="448"/>
      <c r="M767" s="448"/>
      <c r="N767" s="448"/>
      <c r="O767" s="448"/>
      <c r="P767" s="448"/>
      <c r="Q767" s="449"/>
      <c r="R767" s="449"/>
      <c r="S767" s="448"/>
      <c r="T767" s="448"/>
      <c r="U767" s="448"/>
      <c r="V767" s="448"/>
      <c r="W767" s="448"/>
      <c r="X767" s="448"/>
      <c r="Y767" s="448"/>
      <c r="Z767" s="448"/>
      <c r="AA767" s="448"/>
      <c r="AB767" s="448"/>
      <c r="AC767" s="448"/>
      <c r="AD767" s="448"/>
      <c r="AE767" s="448"/>
    </row>
    <row r="768" spans="2:31" s="450" customFormat="1" x14ac:dyDescent="0.3">
      <c r="B768" s="448"/>
      <c r="C768" s="448"/>
      <c r="D768" s="448"/>
      <c r="E768" s="448"/>
      <c r="F768" s="448"/>
      <c r="G768" s="449"/>
      <c r="H768" s="449"/>
      <c r="I768" s="448"/>
      <c r="J768" s="448"/>
      <c r="K768" s="448"/>
      <c r="L768" s="448"/>
      <c r="M768" s="448"/>
      <c r="N768" s="448"/>
      <c r="O768" s="448"/>
      <c r="P768" s="448"/>
      <c r="Q768" s="449"/>
      <c r="R768" s="449"/>
      <c r="S768" s="448"/>
      <c r="T768" s="448"/>
      <c r="U768" s="448"/>
      <c r="V768" s="448"/>
      <c r="W768" s="448"/>
      <c r="X768" s="448"/>
      <c r="Y768" s="448"/>
      <c r="Z768" s="448"/>
      <c r="AA768" s="448"/>
      <c r="AB768" s="448"/>
      <c r="AC768" s="448"/>
      <c r="AD768" s="448"/>
      <c r="AE768" s="448"/>
    </row>
    <row r="769" spans="2:31" s="450" customFormat="1" x14ac:dyDescent="0.3">
      <c r="B769" s="448"/>
      <c r="C769" s="448"/>
      <c r="D769" s="448"/>
      <c r="E769" s="448"/>
      <c r="F769" s="448"/>
      <c r="G769" s="449"/>
      <c r="H769" s="449"/>
      <c r="I769" s="448"/>
      <c r="J769" s="448"/>
      <c r="K769" s="448"/>
      <c r="L769" s="448"/>
      <c r="M769" s="448"/>
      <c r="N769" s="448"/>
      <c r="O769" s="448"/>
      <c r="P769" s="448"/>
      <c r="Q769" s="449"/>
      <c r="R769" s="449"/>
      <c r="S769" s="448"/>
      <c r="T769" s="448"/>
      <c r="U769" s="448"/>
      <c r="V769" s="448"/>
      <c r="W769" s="448"/>
      <c r="X769" s="448"/>
      <c r="Y769" s="448"/>
      <c r="Z769" s="448"/>
      <c r="AA769" s="448"/>
      <c r="AB769" s="448"/>
      <c r="AC769" s="448"/>
      <c r="AD769" s="448"/>
      <c r="AE769" s="448"/>
    </row>
    <row r="770" spans="2:31" s="450" customFormat="1" x14ac:dyDescent="0.3">
      <c r="B770" s="448"/>
      <c r="C770" s="448"/>
      <c r="D770" s="448"/>
      <c r="E770" s="448"/>
      <c r="F770" s="448"/>
      <c r="G770" s="449"/>
      <c r="H770" s="449"/>
      <c r="I770" s="448"/>
      <c r="J770" s="448"/>
      <c r="K770" s="448"/>
      <c r="L770" s="448"/>
      <c r="M770" s="448"/>
      <c r="N770" s="448"/>
      <c r="O770" s="448"/>
      <c r="P770" s="448"/>
      <c r="Q770" s="449"/>
      <c r="R770" s="449"/>
      <c r="S770" s="448"/>
      <c r="T770" s="448"/>
      <c r="U770" s="448"/>
      <c r="V770" s="448"/>
      <c r="W770" s="448"/>
      <c r="X770" s="448"/>
      <c r="Y770" s="448"/>
      <c r="Z770" s="448"/>
      <c r="AA770" s="448"/>
      <c r="AB770" s="448"/>
      <c r="AC770" s="448"/>
      <c r="AD770" s="448"/>
      <c r="AE770" s="448"/>
    </row>
    <row r="771" spans="2:31" s="450" customFormat="1" x14ac:dyDescent="0.3">
      <c r="B771" s="448"/>
      <c r="C771" s="448"/>
      <c r="D771" s="448"/>
      <c r="E771" s="448"/>
      <c r="F771" s="448"/>
      <c r="G771" s="449"/>
      <c r="H771" s="449"/>
      <c r="I771" s="448"/>
      <c r="J771" s="448"/>
      <c r="K771" s="448"/>
      <c r="L771" s="448"/>
      <c r="M771" s="448"/>
      <c r="N771" s="448"/>
      <c r="O771" s="448"/>
      <c r="P771" s="448"/>
      <c r="Q771" s="449"/>
      <c r="R771" s="449"/>
      <c r="S771" s="448"/>
      <c r="T771" s="448"/>
      <c r="U771" s="448"/>
      <c r="V771" s="448"/>
      <c r="W771" s="448"/>
      <c r="X771" s="448"/>
      <c r="Y771" s="448"/>
      <c r="Z771" s="448"/>
      <c r="AA771" s="448"/>
      <c r="AB771" s="448"/>
      <c r="AC771" s="448"/>
      <c r="AD771" s="448"/>
      <c r="AE771" s="448"/>
    </row>
    <row r="772" spans="2:31" s="450" customFormat="1" x14ac:dyDescent="0.3">
      <c r="B772" s="448"/>
      <c r="C772" s="448"/>
      <c r="D772" s="448"/>
      <c r="E772" s="448"/>
      <c r="F772" s="448"/>
      <c r="G772" s="449"/>
      <c r="H772" s="449"/>
      <c r="I772" s="448"/>
      <c r="J772" s="448"/>
      <c r="K772" s="448"/>
      <c r="L772" s="448"/>
      <c r="M772" s="448"/>
      <c r="N772" s="448"/>
      <c r="O772" s="448"/>
      <c r="P772" s="448"/>
      <c r="Q772" s="449"/>
      <c r="R772" s="449"/>
      <c r="S772" s="448"/>
      <c r="T772" s="448"/>
      <c r="U772" s="448"/>
      <c r="V772" s="448"/>
      <c r="W772" s="448"/>
      <c r="X772" s="448"/>
      <c r="Y772" s="448"/>
      <c r="Z772" s="448"/>
      <c r="AA772" s="448"/>
      <c r="AB772" s="448"/>
      <c r="AC772" s="448"/>
      <c r="AD772" s="448"/>
      <c r="AE772" s="448"/>
    </row>
    <row r="773" spans="2:31" s="450" customFormat="1" x14ac:dyDescent="0.3">
      <c r="B773" s="448"/>
      <c r="C773" s="448"/>
      <c r="D773" s="448"/>
      <c r="E773" s="448"/>
      <c r="F773" s="448"/>
      <c r="G773" s="449"/>
      <c r="H773" s="449"/>
      <c r="I773" s="448"/>
      <c r="J773" s="448"/>
      <c r="K773" s="448"/>
      <c r="L773" s="448"/>
      <c r="M773" s="448"/>
      <c r="N773" s="448"/>
      <c r="O773" s="448"/>
      <c r="P773" s="448"/>
      <c r="Q773" s="449"/>
      <c r="R773" s="449"/>
      <c r="S773" s="448"/>
      <c r="T773" s="448"/>
      <c r="U773" s="448"/>
      <c r="V773" s="448"/>
      <c r="W773" s="448"/>
      <c r="X773" s="448"/>
      <c r="Y773" s="448"/>
      <c r="Z773" s="448"/>
      <c r="AA773" s="448"/>
      <c r="AB773" s="448"/>
      <c r="AC773" s="448"/>
      <c r="AD773" s="448"/>
      <c r="AE773" s="448"/>
    </row>
    <row r="774" spans="2:31" s="450" customFormat="1" x14ac:dyDescent="0.3">
      <c r="B774" s="448"/>
      <c r="C774" s="448"/>
      <c r="D774" s="448"/>
      <c r="E774" s="448"/>
      <c r="F774" s="448"/>
      <c r="G774" s="449"/>
      <c r="H774" s="449"/>
      <c r="I774" s="448"/>
      <c r="J774" s="448"/>
      <c r="K774" s="448"/>
      <c r="L774" s="448"/>
      <c r="M774" s="448"/>
      <c r="N774" s="448"/>
      <c r="O774" s="448"/>
      <c r="P774" s="448"/>
      <c r="Q774" s="449"/>
      <c r="R774" s="449"/>
      <c r="S774" s="448"/>
      <c r="T774" s="448"/>
      <c r="U774" s="448"/>
      <c r="V774" s="448"/>
      <c r="W774" s="448"/>
      <c r="X774" s="448"/>
      <c r="Y774" s="448"/>
      <c r="Z774" s="448"/>
      <c r="AA774" s="448"/>
      <c r="AB774" s="448"/>
      <c r="AC774" s="448"/>
      <c r="AD774" s="448"/>
      <c r="AE774" s="448"/>
    </row>
    <row r="775" spans="2:31" s="450" customFormat="1" x14ac:dyDescent="0.3">
      <c r="B775" s="448"/>
      <c r="C775" s="448"/>
      <c r="D775" s="448"/>
      <c r="E775" s="448"/>
      <c r="F775" s="448"/>
      <c r="G775" s="449"/>
      <c r="H775" s="449"/>
      <c r="I775" s="448"/>
      <c r="J775" s="448"/>
      <c r="K775" s="448"/>
      <c r="L775" s="448"/>
      <c r="M775" s="448"/>
      <c r="N775" s="448"/>
      <c r="O775" s="448"/>
      <c r="P775" s="448"/>
      <c r="Q775" s="449"/>
      <c r="R775" s="449"/>
      <c r="S775" s="448"/>
      <c r="T775" s="448"/>
      <c r="U775" s="448"/>
      <c r="V775" s="448"/>
      <c r="W775" s="448"/>
      <c r="X775" s="448"/>
      <c r="Y775" s="448"/>
      <c r="Z775" s="448"/>
      <c r="AA775" s="448"/>
      <c r="AB775" s="448"/>
      <c r="AC775" s="448"/>
      <c r="AD775" s="448"/>
      <c r="AE775" s="448"/>
    </row>
    <row r="776" spans="2:31" s="450" customFormat="1" x14ac:dyDescent="0.3">
      <c r="B776" s="448"/>
      <c r="C776" s="448"/>
      <c r="D776" s="448"/>
      <c r="E776" s="448"/>
      <c r="F776" s="448"/>
      <c r="G776" s="449"/>
      <c r="H776" s="449"/>
      <c r="I776" s="448"/>
      <c r="J776" s="448"/>
      <c r="K776" s="448"/>
      <c r="L776" s="448"/>
      <c r="M776" s="448"/>
      <c r="N776" s="448"/>
      <c r="O776" s="448"/>
      <c r="P776" s="448"/>
      <c r="Q776" s="449"/>
      <c r="R776" s="449"/>
      <c r="S776" s="448"/>
      <c r="T776" s="448"/>
      <c r="U776" s="448"/>
      <c r="V776" s="448"/>
      <c r="W776" s="448"/>
      <c r="X776" s="448"/>
      <c r="Y776" s="448"/>
      <c r="Z776" s="448"/>
      <c r="AA776" s="448"/>
      <c r="AB776" s="448"/>
      <c r="AC776" s="448"/>
      <c r="AD776" s="448"/>
      <c r="AE776" s="448"/>
    </row>
    <row r="777" spans="2:31" s="450" customFormat="1" x14ac:dyDescent="0.3">
      <c r="B777" s="448"/>
      <c r="C777" s="448"/>
      <c r="D777" s="448"/>
      <c r="E777" s="448"/>
      <c r="F777" s="448"/>
      <c r="G777" s="449"/>
      <c r="H777" s="449"/>
      <c r="I777" s="448"/>
      <c r="J777" s="448"/>
      <c r="K777" s="448"/>
      <c r="L777" s="448"/>
      <c r="M777" s="448"/>
      <c r="N777" s="448"/>
      <c r="O777" s="448"/>
      <c r="P777" s="448"/>
      <c r="Q777" s="449"/>
      <c r="R777" s="449"/>
      <c r="S777" s="448"/>
      <c r="T777" s="448"/>
      <c r="U777" s="448"/>
      <c r="V777" s="448"/>
      <c r="W777" s="448"/>
      <c r="X777" s="448"/>
      <c r="Y777" s="448"/>
      <c r="Z777" s="448"/>
      <c r="AA777" s="448"/>
      <c r="AB777" s="448"/>
      <c r="AC777" s="448"/>
      <c r="AD777" s="448"/>
      <c r="AE777" s="448"/>
    </row>
    <row r="778" spans="2:31" s="450" customFormat="1" x14ac:dyDescent="0.3">
      <c r="B778" s="448"/>
      <c r="C778" s="448"/>
      <c r="D778" s="448"/>
      <c r="E778" s="448"/>
      <c r="F778" s="448"/>
      <c r="G778" s="449"/>
      <c r="H778" s="449"/>
      <c r="I778" s="448"/>
      <c r="J778" s="448"/>
      <c r="K778" s="448"/>
      <c r="L778" s="448"/>
      <c r="M778" s="448"/>
      <c r="N778" s="448"/>
      <c r="O778" s="448"/>
      <c r="P778" s="448"/>
      <c r="Q778" s="449"/>
      <c r="R778" s="449"/>
      <c r="S778" s="448"/>
      <c r="T778" s="448"/>
      <c r="U778" s="448"/>
      <c r="V778" s="448"/>
      <c r="W778" s="448"/>
      <c r="X778" s="448"/>
      <c r="Y778" s="448"/>
      <c r="Z778" s="448"/>
      <c r="AA778" s="448"/>
      <c r="AB778" s="448"/>
      <c r="AC778" s="448"/>
      <c r="AD778" s="448"/>
      <c r="AE778" s="448"/>
    </row>
    <row r="779" spans="2:31" s="450" customFormat="1" x14ac:dyDescent="0.3">
      <c r="B779" s="448"/>
      <c r="C779" s="448"/>
      <c r="D779" s="448"/>
      <c r="E779" s="448"/>
      <c r="F779" s="448"/>
      <c r="G779" s="449"/>
      <c r="H779" s="449"/>
      <c r="I779" s="448"/>
      <c r="J779" s="448"/>
      <c r="K779" s="448"/>
      <c r="L779" s="448"/>
      <c r="M779" s="448"/>
      <c r="N779" s="448"/>
      <c r="O779" s="448"/>
      <c r="P779" s="448"/>
      <c r="Q779" s="449"/>
      <c r="R779" s="449"/>
      <c r="S779" s="448"/>
      <c r="T779" s="448"/>
      <c r="U779" s="448"/>
      <c r="V779" s="448"/>
      <c r="W779" s="448"/>
      <c r="X779" s="448"/>
      <c r="Y779" s="448"/>
      <c r="Z779" s="448"/>
      <c r="AA779" s="448"/>
      <c r="AB779" s="448"/>
      <c r="AC779" s="448"/>
      <c r="AD779" s="448"/>
      <c r="AE779" s="448"/>
    </row>
    <row r="780" spans="2:31" s="450" customFormat="1" x14ac:dyDescent="0.3">
      <c r="B780" s="448"/>
      <c r="C780" s="448"/>
      <c r="D780" s="448"/>
      <c r="E780" s="448"/>
      <c r="F780" s="448"/>
      <c r="G780" s="449"/>
      <c r="H780" s="449"/>
      <c r="I780" s="448"/>
      <c r="J780" s="448"/>
      <c r="K780" s="448"/>
      <c r="L780" s="448"/>
      <c r="M780" s="448"/>
      <c r="N780" s="448"/>
      <c r="O780" s="448"/>
      <c r="P780" s="448"/>
      <c r="Q780" s="449"/>
      <c r="R780" s="449"/>
      <c r="S780" s="448"/>
      <c r="T780" s="448"/>
      <c r="U780" s="448"/>
      <c r="V780" s="448"/>
      <c r="W780" s="448"/>
      <c r="X780" s="448"/>
      <c r="Y780" s="448"/>
      <c r="Z780" s="448"/>
      <c r="AA780" s="448"/>
      <c r="AB780" s="448"/>
      <c r="AC780" s="448"/>
      <c r="AD780" s="448"/>
      <c r="AE780" s="448"/>
    </row>
    <row r="781" spans="2:31" s="450" customFormat="1" x14ac:dyDescent="0.3">
      <c r="B781" s="448"/>
      <c r="C781" s="448"/>
      <c r="D781" s="448"/>
      <c r="E781" s="448"/>
      <c r="F781" s="448"/>
      <c r="G781" s="449"/>
      <c r="H781" s="449"/>
      <c r="I781" s="448"/>
      <c r="J781" s="448"/>
      <c r="K781" s="448"/>
      <c r="L781" s="448"/>
      <c r="M781" s="448"/>
      <c r="N781" s="448"/>
      <c r="O781" s="448"/>
      <c r="P781" s="448"/>
      <c r="Q781" s="449"/>
      <c r="R781" s="449"/>
      <c r="S781" s="448"/>
      <c r="T781" s="448"/>
      <c r="U781" s="448"/>
      <c r="V781" s="448"/>
      <c r="W781" s="448"/>
      <c r="X781" s="448"/>
      <c r="Y781" s="448"/>
      <c r="Z781" s="448"/>
      <c r="AA781" s="448"/>
      <c r="AB781" s="448"/>
      <c r="AC781" s="448"/>
      <c r="AD781" s="448"/>
      <c r="AE781" s="448"/>
    </row>
    <row r="782" spans="2:31" s="450" customFormat="1" x14ac:dyDescent="0.3">
      <c r="B782" s="448"/>
      <c r="C782" s="448"/>
      <c r="D782" s="448"/>
      <c r="E782" s="448"/>
      <c r="F782" s="448"/>
      <c r="G782" s="449"/>
      <c r="H782" s="449"/>
      <c r="I782" s="448"/>
      <c r="J782" s="448"/>
      <c r="K782" s="448"/>
      <c r="L782" s="448"/>
      <c r="M782" s="448"/>
      <c r="N782" s="448"/>
      <c r="O782" s="448"/>
      <c r="P782" s="448"/>
      <c r="Q782" s="449"/>
      <c r="R782" s="449"/>
      <c r="S782" s="448"/>
      <c r="T782" s="448"/>
      <c r="U782" s="448"/>
      <c r="V782" s="448"/>
      <c r="W782" s="448"/>
      <c r="X782" s="448"/>
      <c r="Y782" s="448"/>
      <c r="Z782" s="448"/>
      <c r="AA782" s="448"/>
      <c r="AB782" s="448"/>
      <c r="AC782" s="448"/>
      <c r="AD782" s="448"/>
      <c r="AE782" s="448"/>
    </row>
    <row r="783" spans="2:31" s="450" customFormat="1" x14ac:dyDescent="0.3">
      <c r="B783" s="448"/>
      <c r="C783" s="448"/>
      <c r="D783" s="448"/>
      <c r="E783" s="448"/>
      <c r="F783" s="448"/>
      <c r="G783" s="449"/>
      <c r="H783" s="449"/>
      <c r="I783" s="448"/>
      <c r="J783" s="448"/>
      <c r="K783" s="448"/>
      <c r="L783" s="448"/>
      <c r="M783" s="448"/>
      <c r="N783" s="448"/>
      <c r="O783" s="448"/>
      <c r="P783" s="448"/>
      <c r="Q783" s="449"/>
      <c r="R783" s="449"/>
      <c r="S783" s="448"/>
      <c r="T783" s="448"/>
      <c r="U783" s="448"/>
      <c r="V783" s="448"/>
      <c r="W783" s="448"/>
      <c r="X783" s="448"/>
      <c r="Y783" s="448"/>
      <c r="Z783" s="448"/>
      <c r="AA783" s="448"/>
      <c r="AB783" s="448"/>
      <c r="AC783" s="448"/>
      <c r="AD783" s="448"/>
      <c r="AE783" s="448"/>
    </row>
    <row r="784" spans="2:31" s="450" customFormat="1" x14ac:dyDescent="0.3">
      <c r="B784" s="448"/>
      <c r="C784" s="448"/>
      <c r="D784" s="448"/>
      <c r="E784" s="448"/>
      <c r="F784" s="448"/>
      <c r="G784" s="449"/>
      <c r="H784" s="449"/>
      <c r="I784" s="448"/>
      <c r="J784" s="448"/>
      <c r="K784" s="448"/>
      <c r="L784" s="448"/>
      <c r="M784" s="448"/>
      <c r="N784" s="448"/>
      <c r="O784" s="448"/>
      <c r="P784" s="448"/>
      <c r="Q784" s="449"/>
      <c r="R784" s="449"/>
      <c r="S784" s="448"/>
      <c r="T784" s="448"/>
      <c r="U784" s="448"/>
      <c r="V784" s="448"/>
      <c r="W784" s="448"/>
      <c r="X784" s="448"/>
      <c r="Y784" s="448"/>
      <c r="Z784" s="448"/>
      <c r="AA784" s="448"/>
      <c r="AB784" s="448"/>
      <c r="AC784" s="448"/>
      <c r="AD784" s="448"/>
      <c r="AE784" s="448"/>
    </row>
    <row r="785" spans="2:31" s="450" customFormat="1" x14ac:dyDescent="0.3">
      <c r="B785" s="448"/>
      <c r="C785" s="448"/>
      <c r="D785" s="448"/>
      <c r="E785" s="448"/>
      <c r="F785" s="448"/>
      <c r="G785" s="449"/>
      <c r="H785" s="449"/>
      <c r="I785" s="448"/>
      <c r="J785" s="448"/>
      <c r="K785" s="448"/>
      <c r="L785" s="448"/>
      <c r="M785" s="448"/>
      <c r="N785" s="448"/>
      <c r="O785" s="448"/>
      <c r="P785" s="448"/>
      <c r="Q785" s="449"/>
      <c r="R785" s="449"/>
      <c r="S785" s="448"/>
      <c r="T785" s="448"/>
      <c r="U785" s="448"/>
      <c r="V785" s="448"/>
      <c r="W785" s="448"/>
      <c r="X785" s="448"/>
      <c r="Y785" s="448"/>
      <c r="Z785" s="448"/>
      <c r="AA785" s="448"/>
      <c r="AB785" s="448"/>
      <c r="AC785" s="448"/>
      <c r="AD785" s="448"/>
      <c r="AE785" s="448"/>
    </row>
    <row r="786" spans="2:31" s="450" customFormat="1" x14ac:dyDescent="0.3">
      <c r="B786" s="448"/>
      <c r="C786" s="448"/>
      <c r="D786" s="448"/>
      <c r="E786" s="448"/>
      <c r="F786" s="448"/>
      <c r="G786" s="449"/>
      <c r="H786" s="449"/>
      <c r="I786" s="448"/>
      <c r="J786" s="448"/>
      <c r="K786" s="448"/>
      <c r="L786" s="448"/>
      <c r="M786" s="448"/>
      <c r="N786" s="448"/>
      <c r="O786" s="448"/>
      <c r="P786" s="448"/>
      <c r="Q786" s="449"/>
      <c r="R786" s="449"/>
      <c r="S786" s="448"/>
      <c r="T786" s="448"/>
      <c r="U786" s="448"/>
      <c r="V786" s="448"/>
      <c r="W786" s="448"/>
      <c r="X786" s="448"/>
      <c r="Y786" s="448"/>
      <c r="Z786" s="448"/>
      <c r="AA786" s="448"/>
      <c r="AB786" s="448"/>
      <c r="AC786" s="448"/>
      <c r="AD786" s="448"/>
      <c r="AE786" s="448"/>
    </row>
    <row r="787" spans="2:31" s="450" customFormat="1" x14ac:dyDescent="0.3">
      <c r="B787" s="448"/>
      <c r="C787" s="448"/>
      <c r="D787" s="448"/>
      <c r="E787" s="448"/>
      <c r="F787" s="448"/>
      <c r="G787" s="449"/>
      <c r="H787" s="449"/>
      <c r="I787" s="448"/>
      <c r="J787" s="448"/>
      <c r="K787" s="448"/>
      <c r="L787" s="448"/>
      <c r="M787" s="448"/>
      <c r="N787" s="448"/>
      <c r="O787" s="448"/>
      <c r="P787" s="448"/>
      <c r="Q787" s="449"/>
      <c r="R787" s="449"/>
      <c r="S787" s="448"/>
      <c r="T787" s="448"/>
      <c r="U787" s="448"/>
      <c r="V787" s="448"/>
      <c r="W787" s="448"/>
      <c r="X787" s="448"/>
      <c r="Y787" s="448"/>
      <c r="Z787" s="448"/>
      <c r="AA787" s="448"/>
      <c r="AB787" s="448"/>
      <c r="AC787" s="448"/>
      <c r="AD787" s="448"/>
      <c r="AE787" s="448"/>
    </row>
    <row r="788" spans="2:31" s="450" customFormat="1" x14ac:dyDescent="0.3">
      <c r="B788" s="448"/>
      <c r="C788" s="448"/>
      <c r="D788" s="448"/>
      <c r="E788" s="448"/>
      <c r="F788" s="448"/>
      <c r="G788" s="449"/>
      <c r="H788" s="449"/>
      <c r="I788" s="448"/>
      <c r="J788" s="448"/>
      <c r="K788" s="448"/>
      <c r="L788" s="448"/>
      <c r="M788" s="448"/>
      <c r="N788" s="448"/>
      <c r="O788" s="448"/>
      <c r="P788" s="448"/>
      <c r="Q788" s="449"/>
      <c r="R788" s="449"/>
      <c r="S788" s="448"/>
      <c r="T788" s="448"/>
      <c r="U788" s="448"/>
      <c r="V788" s="448"/>
      <c r="W788" s="448"/>
      <c r="X788" s="448"/>
      <c r="Y788" s="448"/>
      <c r="Z788" s="448"/>
      <c r="AA788" s="448"/>
      <c r="AB788" s="448"/>
      <c r="AC788" s="448"/>
      <c r="AD788" s="448"/>
      <c r="AE788" s="448"/>
    </row>
    <row r="789" spans="2:31" s="450" customFormat="1" x14ac:dyDescent="0.3">
      <c r="B789" s="448"/>
      <c r="C789" s="448"/>
      <c r="D789" s="448"/>
      <c r="E789" s="448"/>
      <c r="F789" s="448"/>
      <c r="G789" s="449"/>
      <c r="H789" s="449"/>
      <c r="I789" s="448"/>
      <c r="J789" s="448"/>
      <c r="K789" s="448"/>
      <c r="L789" s="448"/>
      <c r="M789" s="448"/>
      <c r="N789" s="448"/>
      <c r="O789" s="448"/>
      <c r="P789" s="448"/>
      <c r="Q789" s="449"/>
      <c r="R789" s="449"/>
      <c r="S789" s="448"/>
      <c r="T789" s="448"/>
      <c r="U789" s="448"/>
      <c r="V789" s="448"/>
      <c r="W789" s="448"/>
      <c r="X789" s="448"/>
      <c r="Y789" s="448"/>
      <c r="Z789" s="448"/>
      <c r="AA789" s="448"/>
      <c r="AB789" s="448"/>
      <c r="AC789" s="448"/>
      <c r="AD789" s="448"/>
      <c r="AE789" s="448"/>
    </row>
    <row r="790" spans="2:31" s="450" customFormat="1" x14ac:dyDescent="0.3">
      <c r="B790" s="448"/>
      <c r="C790" s="448"/>
      <c r="D790" s="448"/>
      <c r="E790" s="448"/>
      <c r="F790" s="448"/>
      <c r="G790" s="449"/>
      <c r="H790" s="449"/>
      <c r="I790" s="448"/>
      <c r="J790" s="448"/>
      <c r="K790" s="448"/>
      <c r="L790" s="448"/>
      <c r="M790" s="448"/>
      <c r="N790" s="448"/>
      <c r="O790" s="448"/>
      <c r="P790" s="448"/>
      <c r="Q790" s="449"/>
      <c r="R790" s="449"/>
      <c r="S790" s="448"/>
      <c r="T790" s="448"/>
      <c r="U790" s="448"/>
      <c r="V790" s="448"/>
      <c r="W790" s="448"/>
      <c r="X790" s="448"/>
      <c r="Y790" s="448"/>
      <c r="Z790" s="448"/>
      <c r="AA790" s="448"/>
      <c r="AB790" s="448"/>
      <c r="AC790" s="448"/>
      <c r="AD790" s="448"/>
      <c r="AE790" s="448"/>
    </row>
    <row r="791" spans="2:31" s="450" customFormat="1" x14ac:dyDescent="0.3">
      <c r="B791" s="448"/>
      <c r="C791" s="448"/>
      <c r="D791" s="448"/>
      <c r="E791" s="448"/>
      <c r="F791" s="448"/>
      <c r="G791" s="449"/>
      <c r="H791" s="449"/>
      <c r="I791" s="448"/>
      <c r="J791" s="448"/>
      <c r="K791" s="448"/>
      <c r="L791" s="448"/>
      <c r="M791" s="448"/>
      <c r="N791" s="448"/>
      <c r="O791" s="448"/>
      <c r="P791" s="448"/>
      <c r="Q791" s="449"/>
      <c r="R791" s="449"/>
      <c r="S791" s="448"/>
      <c r="T791" s="448"/>
      <c r="U791" s="448"/>
      <c r="V791" s="448"/>
      <c r="W791" s="448"/>
      <c r="X791" s="448"/>
      <c r="Y791" s="448"/>
      <c r="Z791" s="448"/>
      <c r="AA791" s="448"/>
      <c r="AB791" s="448"/>
      <c r="AC791" s="448"/>
      <c r="AD791" s="448"/>
      <c r="AE791" s="448"/>
    </row>
    <row r="792" spans="2:31" s="450" customFormat="1" x14ac:dyDescent="0.3">
      <c r="B792" s="448"/>
      <c r="C792" s="448"/>
      <c r="D792" s="448"/>
      <c r="E792" s="448"/>
      <c r="F792" s="448"/>
      <c r="G792" s="449"/>
      <c r="H792" s="449"/>
      <c r="I792" s="448"/>
      <c r="J792" s="448"/>
      <c r="K792" s="448"/>
      <c r="L792" s="448"/>
      <c r="M792" s="448"/>
      <c r="N792" s="448"/>
      <c r="O792" s="448"/>
      <c r="P792" s="448"/>
      <c r="Q792" s="449"/>
      <c r="R792" s="449"/>
      <c r="S792" s="448"/>
      <c r="T792" s="448"/>
      <c r="U792" s="448"/>
      <c r="V792" s="448"/>
      <c r="W792" s="448"/>
      <c r="X792" s="448"/>
      <c r="Y792" s="448"/>
      <c r="Z792" s="448"/>
      <c r="AA792" s="448"/>
      <c r="AB792" s="448"/>
      <c r="AC792" s="448"/>
      <c r="AD792" s="448"/>
      <c r="AE792" s="448"/>
    </row>
    <row r="793" spans="2:31" s="450" customFormat="1" x14ac:dyDescent="0.3">
      <c r="B793" s="448"/>
      <c r="C793" s="448"/>
      <c r="D793" s="448"/>
      <c r="E793" s="448"/>
      <c r="F793" s="448"/>
      <c r="G793" s="449"/>
      <c r="H793" s="449"/>
      <c r="I793" s="448"/>
      <c r="J793" s="448"/>
      <c r="K793" s="448"/>
      <c r="L793" s="448"/>
      <c r="M793" s="448"/>
      <c r="N793" s="448"/>
      <c r="O793" s="448"/>
      <c r="P793" s="448"/>
      <c r="Q793" s="449"/>
      <c r="R793" s="449"/>
      <c r="S793" s="448"/>
      <c r="T793" s="448"/>
      <c r="U793" s="448"/>
      <c r="V793" s="448"/>
      <c r="W793" s="448"/>
      <c r="X793" s="448"/>
      <c r="Y793" s="448"/>
      <c r="Z793" s="448"/>
      <c r="AA793" s="448"/>
      <c r="AB793" s="448"/>
      <c r="AC793" s="448"/>
      <c r="AD793" s="448"/>
      <c r="AE793" s="448"/>
    </row>
    <row r="794" spans="2:31" s="450" customFormat="1" x14ac:dyDescent="0.3">
      <c r="B794" s="448"/>
      <c r="C794" s="448"/>
      <c r="D794" s="448"/>
      <c r="E794" s="448"/>
      <c r="F794" s="448"/>
      <c r="G794" s="449"/>
      <c r="H794" s="449"/>
      <c r="I794" s="448"/>
      <c r="J794" s="448"/>
      <c r="K794" s="448"/>
      <c r="L794" s="448"/>
      <c r="M794" s="448"/>
      <c r="N794" s="448"/>
      <c r="O794" s="448"/>
      <c r="P794" s="448"/>
      <c r="Q794" s="449"/>
      <c r="R794" s="449"/>
      <c r="S794" s="448"/>
      <c r="T794" s="448"/>
      <c r="U794" s="448"/>
      <c r="V794" s="448"/>
      <c r="W794" s="448"/>
      <c r="X794" s="448"/>
      <c r="Y794" s="448"/>
      <c r="Z794" s="448"/>
      <c r="AA794" s="448"/>
      <c r="AB794" s="448"/>
      <c r="AC794" s="448"/>
      <c r="AD794" s="448"/>
      <c r="AE794" s="448"/>
    </row>
    <row r="795" spans="2:31" s="450" customFormat="1" x14ac:dyDescent="0.3">
      <c r="B795" s="448"/>
      <c r="C795" s="448"/>
      <c r="D795" s="448"/>
      <c r="E795" s="448"/>
      <c r="F795" s="448"/>
      <c r="G795" s="449"/>
      <c r="H795" s="449"/>
      <c r="I795" s="448"/>
      <c r="J795" s="448"/>
      <c r="K795" s="448"/>
      <c r="L795" s="448"/>
      <c r="M795" s="448"/>
      <c r="N795" s="448"/>
      <c r="O795" s="448"/>
      <c r="P795" s="448"/>
      <c r="Q795" s="449"/>
      <c r="R795" s="449"/>
      <c r="S795" s="448"/>
      <c r="T795" s="448"/>
      <c r="U795" s="448"/>
      <c r="V795" s="448"/>
      <c r="W795" s="448"/>
      <c r="X795" s="448"/>
      <c r="Y795" s="448"/>
      <c r="Z795" s="448"/>
      <c r="AA795" s="448"/>
      <c r="AB795" s="448"/>
      <c r="AC795" s="448"/>
      <c r="AD795" s="448"/>
      <c r="AE795" s="448"/>
    </row>
    <row r="796" spans="2:31" s="450" customFormat="1" x14ac:dyDescent="0.3">
      <c r="B796" s="448"/>
      <c r="C796" s="448"/>
      <c r="D796" s="448"/>
      <c r="E796" s="448"/>
      <c r="F796" s="448"/>
      <c r="G796" s="449"/>
      <c r="H796" s="449"/>
      <c r="I796" s="448"/>
      <c r="J796" s="448"/>
      <c r="K796" s="448"/>
      <c r="L796" s="448"/>
      <c r="M796" s="448"/>
      <c r="N796" s="448"/>
      <c r="O796" s="448"/>
      <c r="P796" s="448"/>
      <c r="Q796" s="449"/>
      <c r="R796" s="449"/>
      <c r="S796" s="448"/>
      <c r="T796" s="448"/>
      <c r="U796" s="448"/>
      <c r="V796" s="448"/>
      <c r="W796" s="448"/>
      <c r="X796" s="448"/>
      <c r="Y796" s="448"/>
      <c r="Z796" s="448"/>
      <c r="AA796" s="448"/>
      <c r="AB796" s="448"/>
      <c r="AC796" s="448"/>
      <c r="AD796" s="448"/>
      <c r="AE796" s="448"/>
    </row>
    <row r="797" spans="2:31" s="450" customFormat="1" x14ac:dyDescent="0.3">
      <c r="B797" s="448"/>
      <c r="C797" s="448"/>
      <c r="D797" s="448"/>
      <c r="E797" s="448"/>
      <c r="F797" s="448"/>
      <c r="G797" s="449"/>
      <c r="H797" s="449"/>
      <c r="I797" s="448"/>
      <c r="J797" s="448"/>
      <c r="K797" s="448"/>
      <c r="L797" s="448"/>
      <c r="M797" s="448"/>
      <c r="N797" s="448"/>
      <c r="O797" s="448"/>
      <c r="P797" s="448"/>
      <c r="Q797" s="449"/>
      <c r="R797" s="449"/>
      <c r="S797" s="448"/>
      <c r="T797" s="448"/>
      <c r="U797" s="448"/>
      <c r="V797" s="448"/>
      <c r="W797" s="448"/>
      <c r="X797" s="448"/>
      <c r="Y797" s="448"/>
      <c r="Z797" s="448"/>
      <c r="AA797" s="448"/>
      <c r="AB797" s="448"/>
      <c r="AC797" s="448"/>
      <c r="AD797" s="448"/>
      <c r="AE797" s="448"/>
    </row>
    <row r="798" spans="2:31" s="450" customFormat="1" x14ac:dyDescent="0.3">
      <c r="B798" s="448"/>
      <c r="C798" s="448"/>
      <c r="D798" s="448"/>
      <c r="E798" s="448"/>
      <c r="F798" s="448"/>
      <c r="G798" s="449"/>
      <c r="H798" s="449"/>
      <c r="I798" s="448"/>
      <c r="J798" s="448"/>
      <c r="K798" s="448"/>
      <c r="L798" s="448"/>
      <c r="M798" s="448"/>
      <c r="N798" s="448"/>
      <c r="O798" s="448"/>
      <c r="P798" s="448"/>
      <c r="Q798" s="449"/>
      <c r="R798" s="449"/>
      <c r="S798" s="448"/>
      <c r="T798" s="448"/>
      <c r="U798" s="448"/>
      <c r="V798" s="448"/>
      <c r="W798" s="448"/>
      <c r="X798" s="448"/>
      <c r="Y798" s="448"/>
      <c r="Z798" s="448"/>
      <c r="AA798" s="448"/>
      <c r="AB798" s="448"/>
      <c r="AC798" s="448"/>
      <c r="AD798" s="448"/>
      <c r="AE798" s="448"/>
    </row>
    <row r="799" spans="2:31" s="450" customFormat="1" x14ac:dyDescent="0.3">
      <c r="B799" s="448"/>
      <c r="C799" s="448"/>
      <c r="D799" s="448"/>
      <c r="E799" s="448"/>
      <c r="F799" s="448"/>
      <c r="G799" s="449"/>
      <c r="H799" s="449"/>
      <c r="I799" s="448"/>
      <c r="J799" s="448"/>
      <c r="K799" s="448"/>
      <c r="L799" s="448"/>
      <c r="M799" s="448"/>
      <c r="N799" s="448"/>
      <c r="O799" s="448"/>
      <c r="P799" s="448"/>
      <c r="Q799" s="449"/>
      <c r="R799" s="449"/>
      <c r="S799" s="448"/>
      <c r="T799" s="448"/>
      <c r="U799" s="448"/>
      <c r="V799" s="448"/>
      <c r="W799" s="448"/>
      <c r="X799" s="448"/>
      <c r="Y799" s="448"/>
      <c r="Z799" s="448"/>
      <c r="AA799" s="448"/>
      <c r="AB799" s="448"/>
      <c r="AC799" s="448"/>
      <c r="AD799" s="448"/>
      <c r="AE799" s="448"/>
    </row>
    <row r="800" spans="2:31" s="450" customFormat="1" x14ac:dyDescent="0.3">
      <c r="B800" s="448"/>
      <c r="C800" s="448"/>
      <c r="D800" s="448"/>
      <c r="E800" s="448"/>
      <c r="F800" s="448"/>
      <c r="G800" s="449"/>
      <c r="H800" s="449"/>
      <c r="I800" s="448"/>
      <c r="J800" s="448"/>
      <c r="K800" s="448"/>
      <c r="L800" s="448"/>
      <c r="M800" s="448"/>
      <c r="N800" s="448"/>
      <c r="O800" s="448"/>
      <c r="P800" s="448"/>
      <c r="Q800" s="449"/>
      <c r="R800" s="449"/>
      <c r="S800" s="448"/>
      <c r="T800" s="448"/>
      <c r="U800" s="448"/>
      <c r="V800" s="448"/>
      <c r="W800" s="448"/>
      <c r="X800" s="448"/>
      <c r="Y800" s="448"/>
      <c r="Z800" s="448"/>
      <c r="AA800" s="448"/>
      <c r="AB800" s="448"/>
      <c r="AC800" s="448"/>
      <c r="AD800" s="448"/>
      <c r="AE800" s="448"/>
    </row>
    <row r="801" spans="2:31" s="450" customFormat="1" x14ac:dyDescent="0.3">
      <c r="B801" s="448"/>
      <c r="C801" s="448"/>
      <c r="D801" s="448"/>
      <c r="E801" s="448"/>
      <c r="F801" s="448"/>
      <c r="G801" s="449"/>
      <c r="H801" s="449"/>
      <c r="I801" s="448"/>
      <c r="J801" s="448"/>
      <c r="K801" s="448"/>
      <c r="L801" s="448"/>
      <c r="M801" s="448"/>
      <c r="N801" s="448"/>
      <c r="O801" s="448"/>
      <c r="P801" s="448"/>
      <c r="Q801" s="449"/>
      <c r="R801" s="449"/>
      <c r="S801" s="448"/>
      <c r="T801" s="448"/>
      <c r="U801" s="448"/>
      <c r="V801" s="448"/>
      <c r="W801" s="448"/>
      <c r="X801" s="448"/>
      <c r="Y801" s="448"/>
      <c r="Z801" s="448"/>
      <c r="AA801" s="448"/>
      <c r="AB801" s="448"/>
      <c r="AC801" s="448"/>
      <c r="AD801" s="448"/>
      <c r="AE801" s="448"/>
    </row>
    <row r="802" spans="2:31" s="450" customFormat="1" x14ac:dyDescent="0.3">
      <c r="B802" s="448"/>
      <c r="C802" s="448"/>
      <c r="D802" s="448"/>
      <c r="E802" s="448"/>
      <c r="F802" s="448"/>
      <c r="G802" s="449"/>
      <c r="H802" s="449"/>
      <c r="I802" s="448"/>
      <c r="J802" s="448"/>
      <c r="K802" s="448"/>
      <c r="L802" s="448"/>
      <c r="M802" s="448"/>
      <c r="N802" s="448"/>
      <c r="O802" s="448"/>
      <c r="P802" s="448"/>
      <c r="Q802" s="449"/>
      <c r="R802" s="449"/>
      <c r="S802" s="448"/>
      <c r="T802" s="448"/>
      <c r="U802" s="448"/>
      <c r="V802" s="448"/>
      <c r="W802" s="448"/>
      <c r="X802" s="448"/>
      <c r="Y802" s="448"/>
      <c r="Z802" s="448"/>
      <c r="AA802" s="448"/>
      <c r="AB802" s="448"/>
      <c r="AC802" s="448"/>
      <c r="AD802" s="448"/>
      <c r="AE802" s="448"/>
    </row>
    <row r="803" spans="2:31" s="450" customFormat="1" x14ac:dyDescent="0.3">
      <c r="B803" s="448"/>
      <c r="C803" s="448"/>
      <c r="D803" s="448"/>
      <c r="E803" s="448"/>
      <c r="F803" s="448"/>
      <c r="G803" s="449"/>
      <c r="H803" s="449"/>
      <c r="I803" s="448"/>
      <c r="J803" s="448"/>
      <c r="K803" s="448"/>
      <c r="L803" s="448"/>
      <c r="M803" s="448"/>
      <c r="N803" s="448"/>
      <c r="O803" s="448"/>
      <c r="P803" s="448"/>
      <c r="Q803" s="449"/>
      <c r="R803" s="449"/>
      <c r="S803" s="448"/>
      <c r="T803" s="448"/>
      <c r="U803" s="448"/>
      <c r="V803" s="448"/>
      <c r="W803" s="448"/>
      <c r="X803" s="448"/>
      <c r="Y803" s="448"/>
      <c r="Z803" s="448"/>
      <c r="AA803" s="448"/>
      <c r="AB803" s="448"/>
      <c r="AC803" s="448"/>
      <c r="AD803" s="448"/>
      <c r="AE803" s="448"/>
    </row>
    <row r="804" spans="2:31" s="450" customFormat="1" x14ac:dyDescent="0.3">
      <c r="B804" s="448"/>
      <c r="C804" s="448"/>
      <c r="D804" s="448"/>
      <c r="E804" s="448"/>
      <c r="F804" s="448"/>
      <c r="G804" s="449"/>
      <c r="H804" s="449"/>
      <c r="I804" s="448"/>
      <c r="J804" s="448"/>
      <c r="K804" s="448"/>
      <c r="L804" s="448"/>
      <c r="M804" s="448"/>
      <c r="N804" s="448"/>
      <c r="O804" s="448"/>
      <c r="P804" s="448"/>
      <c r="Q804" s="449"/>
      <c r="R804" s="449"/>
      <c r="S804" s="448"/>
      <c r="T804" s="448"/>
      <c r="U804" s="448"/>
      <c r="V804" s="448"/>
      <c r="W804" s="448"/>
      <c r="X804" s="448"/>
      <c r="Y804" s="448"/>
      <c r="Z804" s="448"/>
      <c r="AA804" s="448"/>
      <c r="AB804" s="448"/>
      <c r="AC804" s="448"/>
      <c r="AD804" s="448"/>
      <c r="AE804" s="448"/>
    </row>
    <row r="805" spans="2:31" s="450" customFormat="1" x14ac:dyDescent="0.3">
      <c r="B805" s="448"/>
      <c r="C805" s="448"/>
      <c r="D805" s="448"/>
      <c r="E805" s="448"/>
      <c r="F805" s="448"/>
      <c r="G805" s="449"/>
      <c r="H805" s="449"/>
      <c r="I805" s="448"/>
      <c r="J805" s="448"/>
      <c r="K805" s="448"/>
      <c r="L805" s="448"/>
      <c r="M805" s="448"/>
      <c r="N805" s="448"/>
      <c r="O805" s="448"/>
      <c r="P805" s="448"/>
      <c r="Q805" s="449"/>
      <c r="R805" s="449"/>
      <c r="S805" s="448"/>
      <c r="T805" s="448"/>
      <c r="U805" s="448"/>
      <c r="V805" s="448"/>
      <c r="W805" s="448"/>
      <c r="X805" s="448"/>
      <c r="Y805" s="448"/>
      <c r="Z805" s="448"/>
      <c r="AA805" s="448"/>
      <c r="AB805" s="448"/>
      <c r="AC805" s="448"/>
      <c r="AD805" s="448"/>
      <c r="AE805" s="448"/>
    </row>
    <row r="806" spans="2:31" s="450" customFormat="1" x14ac:dyDescent="0.3">
      <c r="B806" s="448"/>
      <c r="C806" s="448"/>
      <c r="D806" s="448"/>
      <c r="E806" s="448"/>
      <c r="F806" s="448"/>
      <c r="G806" s="449"/>
      <c r="H806" s="449"/>
      <c r="I806" s="448"/>
      <c r="J806" s="448"/>
      <c r="K806" s="448"/>
      <c r="L806" s="448"/>
      <c r="M806" s="448"/>
      <c r="N806" s="448"/>
      <c r="O806" s="448"/>
      <c r="P806" s="448"/>
      <c r="Q806" s="449"/>
      <c r="R806" s="449"/>
      <c r="S806" s="448"/>
      <c r="T806" s="448"/>
      <c r="U806" s="448"/>
      <c r="V806" s="448"/>
      <c r="W806" s="448"/>
      <c r="X806" s="448"/>
      <c r="Y806" s="448"/>
      <c r="Z806" s="448"/>
      <c r="AA806" s="448"/>
      <c r="AB806" s="448"/>
      <c r="AC806" s="448"/>
      <c r="AD806" s="448"/>
      <c r="AE806" s="448"/>
    </row>
    <row r="807" spans="2:31" s="450" customFormat="1" x14ac:dyDescent="0.3">
      <c r="B807" s="448"/>
      <c r="C807" s="448"/>
      <c r="D807" s="448"/>
      <c r="E807" s="448"/>
      <c r="F807" s="448"/>
      <c r="G807" s="449"/>
      <c r="H807" s="449"/>
      <c r="I807" s="448"/>
      <c r="J807" s="448"/>
      <c r="K807" s="448"/>
      <c r="L807" s="448"/>
      <c r="M807" s="448"/>
      <c r="N807" s="448"/>
      <c r="O807" s="448"/>
      <c r="P807" s="448"/>
      <c r="Q807" s="449"/>
      <c r="R807" s="449"/>
      <c r="S807" s="448"/>
      <c r="T807" s="448"/>
      <c r="U807" s="448"/>
      <c r="V807" s="448"/>
      <c r="W807" s="448"/>
      <c r="X807" s="448"/>
      <c r="Y807" s="448"/>
      <c r="Z807" s="448"/>
      <c r="AA807" s="448"/>
      <c r="AB807" s="448"/>
      <c r="AC807" s="448"/>
      <c r="AD807" s="448"/>
      <c r="AE807" s="448"/>
    </row>
    <row r="808" spans="2:31" s="450" customFormat="1" x14ac:dyDescent="0.3">
      <c r="B808" s="448"/>
      <c r="C808" s="448"/>
      <c r="D808" s="448"/>
      <c r="E808" s="448"/>
      <c r="F808" s="448"/>
      <c r="G808" s="449"/>
      <c r="H808" s="449"/>
      <c r="I808" s="448"/>
      <c r="J808" s="448"/>
      <c r="K808" s="448"/>
      <c r="L808" s="448"/>
      <c r="M808" s="448"/>
      <c r="N808" s="448"/>
      <c r="O808" s="448"/>
      <c r="P808" s="448"/>
      <c r="Q808" s="449"/>
      <c r="R808" s="449"/>
      <c r="S808" s="448"/>
      <c r="T808" s="448"/>
      <c r="U808" s="448"/>
      <c r="V808" s="448"/>
      <c r="W808" s="448"/>
      <c r="X808" s="448"/>
      <c r="Y808" s="448"/>
      <c r="Z808" s="448"/>
      <c r="AA808" s="448"/>
      <c r="AB808" s="448"/>
      <c r="AC808" s="448"/>
      <c r="AD808" s="448"/>
      <c r="AE808" s="448"/>
    </row>
    <row r="809" spans="2:31" s="450" customFormat="1" x14ac:dyDescent="0.3">
      <c r="B809" s="448"/>
      <c r="C809" s="448"/>
      <c r="D809" s="448"/>
      <c r="E809" s="448"/>
      <c r="F809" s="448"/>
      <c r="G809" s="449"/>
      <c r="H809" s="449"/>
      <c r="I809" s="448"/>
      <c r="J809" s="448"/>
      <c r="K809" s="448"/>
      <c r="L809" s="448"/>
      <c r="M809" s="448"/>
      <c r="N809" s="448"/>
      <c r="O809" s="448"/>
      <c r="P809" s="448"/>
      <c r="Q809" s="449"/>
      <c r="R809" s="449"/>
      <c r="S809" s="448"/>
      <c r="T809" s="448"/>
      <c r="U809" s="448"/>
      <c r="V809" s="448"/>
      <c r="W809" s="448"/>
      <c r="X809" s="448"/>
      <c r="Y809" s="448"/>
      <c r="Z809" s="448"/>
      <c r="AA809" s="448"/>
      <c r="AB809" s="448"/>
      <c r="AC809" s="448"/>
      <c r="AD809" s="448"/>
      <c r="AE809" s="448"/>
    </row>
    <row r="810" spans="2:31" s="450" customFormat="1" x14ac:dyDescent="0.3">
      <c r="B810" s="448"/>
      <c r="C810" s="448"/>
      <c r="D810" s="448"/>
      <c r="E810" s="448"/>
      <c r="F810" s="448"/>
      <c r="G810" s="449"/>
      <c r="H810" s="449"/>
      <c r="I810" s="448"/>
      <c r="J810" s="448"/>
      <c r="K810" s="448"/>
      <c r="L810" s="448"/>
      <c r="M810" s="448"/>
      <c r="N810" s="448"/>
      <c r="O810" s="448"/>
      <c r="P810" s="448"/>
      <c r="Q810" s="449"/>
      <c r="R810" s="449"/>
      <c r="S810" s="448"/>
      <c r="T810" s="448"/>
      <c r="U810" s="448"/>
      <c r="V810" s="448"/>
      <c r="W810" s="448"/>
      <c r="X810" s="448"/>
      <c r="Y810" s="448"/>
      <c r="Z810" s="448"/>
      <c r="AA810" s="448"/>
      <c r="AB810" s="448"/>
      <c r="AC810" s="448"/>
      <c r="AD810" s="448"/>
      <c r="AE810" s="448"/>
    </row>
    <row r="811" spans="2:31" s="450" customFormat="1" x14ac:dyDescent="0.3">
      <c r="B811" s="448"/>
      <c r="C811" s="448"/>
      <c r="D811" s="448"/>
      <c r="E811" s="448"/>
      <c r="F811" s="448"/>
      <c r="G811" s="449"/>
      <c r="H811" s="449"/>
      <c r="I811" s="448"/>
      <c r="J811" s="448"/>
      <c r="K811" s="448"/>
      <c r="L811" s="448"/>
      <c r="M811" s="448"/>
      <c r="N811" s="448"/>
      <c r="O811" s="448"/>
      <c r="P811" s="448"/>
      <c r="Q811" s="449"/>
      <c r="R811" s="449"/>
      <c r="S811" s="448"/>
      <c r="T811" s="448"/>
      <c r="U811" s="448"/>
      <c r="V811" s="448"/>
      <c r="W811" s="448"/>
      <c r="X811" s="448"/>
      <c r="Y811" s="448"/>
      <c r="Z811" s="448"/>
      <c r="AA811" s="448"/>
      <c r="AB811" s="448"/>
      <c r="AC811" s="448"/>
      <c r="AD811" s="448"/>
      <c r="AE811" s="448"/>
    </row>
    <row r="812" spans="2:31" s="450" customFormat="1" x14ac:dyDescent="0.3">
      <c r="B812" s="448"/>
      <c r="C812" s="448"/>
      <c r="D812" s="448"/>
      <c r="E812" s="448"/>
      <c r="F812" s="448"/>
      <c r="G812" s="449"/>
      <c r="H812" s="449"/>
      <c r="I812" s="448"/>
      <c r="J812" s="448"/>
      <c r="K812" s="448"/>
      <c r="L812" s="448"/>
      <c r="M812" s="448"/>
      <c r="N812" s="448"/>
      <c r="O812" s="448"/>
      <c r="P812" s="448"/>
      <c r="Q812" s="449"/>
      <c r="R812" s="449"/>
      <c r="S812" s="448"/>
      <c r="T812" s="448"/>
      <c r="U812" s="448"/>
      <c r="V812" s="448"/>
      <c r="W812" s="448"/>
      <c r="X812" s="448"/>
      <c r="Y812" s="448"/>
      <c r="Z812" s="448"/>
      <c r="AA812" s="448"/>
      <c r="AB812" s="448"/>
      <c r="AC812" s="448"/>
      <c r="AD812" s="448"/>
      <c r="AE812" s="448"/>
    </row>
    <row r="813" spans="2:31" s="450" customFormat="1" x14ac:dyDescent="0.3">
      <c r="B813" s="448"/>
      <c r="C813" s="448"/>
      <c r="D813" s="448"/>
      <c r="E813" s="448"/>
      <c r="F813" s="448"/>
      <c r="G813" s="449"/>
      <c r="H813" s="449"/>
      <c r="I813" s="448"/>
      <c r="J813" s="448"/>
      <c r="K813" s="448"/>
      <c r="L813" s="448"/>
      <c r="M813" s="448"/>
      <c r="N813" s="448"/>
      <c r="O813" s="448"/>
      <c r="P813" s="448"/>
      <c r="Q813" s="449"/>
      <c r="R813" s="449"/>
      <c r="S813" s="448"/>
      <c r="T813" s="448"/>
      <c r="U813" s="448"/>
      <c r="V813" s="448"/>
      <c r="W813" s="448"/>
      <c r="X813" s="448"/>
      <c r="Y813" s="448"/>
      <c r="Z813" s="448"/>
      <c r="AA813" s="448"/>
      <c r="AB813" s="448"/>
      <c r="AC813" s="448"/>
      <c r="AD813" s="448"/>
      <c r="AE813" s="448"/>
    </row>
    <row r="814" spans="2:31" s="450" customFormat="1" x14ac:dyDescent="0.3">
      <c r="B814" s="448"/>
      <c r="C814" s="448"/>
      <c r="D814" s="448"/>
      <c r="E814" s="448"/>
      <c r="F814" s="448"/>
      <c r="G814" s="449"/>
      <c r="H814" s="449"/>
      <c r="I814" s="448"/>
      <c r="J814" s="448"/>
      <c r="K814" s="448"/>
      <c r="L814" s="448"/>
      <c r="M814" s="448"/>
      <c r="N814" s="448"/>
      <c r="O814" s="448"/>
      <c r="P814" s="448"/>
      <c r="Q814" s="449"/>
      <c r="R814" s="449"/>
      <c r="S814" s="448"/>
      <c r="T814" s="448"/>
      <c r="U814" s="448"/>
      <c r="V814" s="448"/>
      <c r="W814" s="448"/>
      <c r="X814" s="448"/>
      <c r="Y814" s="448"/>
      <c r="Z814" s="448"/>
      <c r="AA814" s="448"/>
      <c r="AB814" s="448"/>
      <c r="AC814" s="448"/>
      <c r="AD814" s="448"/>
      <c r="AE814" s="448"/>
    </row>
    <row r="815" spans="2:31" s="450" customFormat="1" x14ac:dyDescent="0.3">
      <c r="B815" s="448"/>
      <c r="C815" s="448"/>
      <c r="D815" s="448"/>
      <c r="E815" s="448"/>
      <c r="F815" s="448"/>
      <c r="G815" s="449"/>
      <c r="H815" s="449"/>
      <c r="I815" s="448"/>
      <c r="J815" s="448"/>
      <c r="K815" s="448"/>
      <c r="L815" s="448"/>
      <c r="M815" s="448"/>
      <c r="N815" s="448"/>
      <c r="O815" s="448"/>
      <c r="P815" s="448"/>
      <c r="Q815" s="449"/>
      <c r="R815" s="449"/>
      <c r="S815" s="448"/>
      <c r="T815" s="448"/>
      <c r="U815" s="448"/>
      <c r="V815" s="448"/>
      <c r="W815" s="448"/>
      <c r="X815" s="448"/>
      <c r="Y815" s="448"/>
      <c r="Z815" s="448"/>
      <c r="AA815" s="448"/>
      <c r="AB815" s="448"/>
      <c r="AC815" s="448"/>
      <c r="AD815" s="448"/>
      <c r="AE815" s="448"/>
    </row>
    <row r="816" spans="2:31" s="450" customFormat="1" x14ac:dyDescent="0.3">
      <c r="B816" s="448"/>
      <c r="C816" s="448"/>
      <c r="D816" s="448"/>
      <c r="E816" s="448"/>
      <c r="F816" s="448"/>
      <c r="G816" s="449"/>
      <c r="H816" s="449"/>
      <c r="I816" s="448"/>
      <c r="J816" s="448"/>
      <c r="K816" s="448"/>
      <c r="L816" s="448"/>
      <c r="M816" s="448"/>
      <c r="N816" s="448"/>
      <c r="O816" s="448"/>
      <c r="P816" s="448"/>
      <c r="Q816" s="449"/>
      <c r="R816" s="449"/>
      <c r="S816" s="448"/>
      <c r="T816" s="448"/>
      <c r="U816" s="448"/>
      <c r="V816" s="448"/>
      <c r="W816" s="448"/>
      <c r="X816" s="448"/>
      <c r="Y816" s="448"/>
      <c r="Z816" s="448"/>
      <c r="AA816" s="448"/>
      <c r="AB816" s="448"/>
      <c r="AC816" s="448"/>
      <c r="AD816" s="448"/>
      <c r="AE816" s="448"/>
    </row>
    <row r="817" spans="2:31" s="450" customFormat="1" x14ac:dyDescent="0.3">
      <c r="B817" s="448"/>
      <c r="C817" s="448"/>
      <c r="D817" s="448"/>
      <c r="E817" s="448"/>
      <c r="F817" s="448"/>
      <c r="G817" s="449"/>
      <c r="H817" s="449"/>
      <c r="I817" s="448"/>
      <c r="J817" s="448"/>
      <c r="K817" s="448"/>
      <c r="L817" s="448"/>
      <c r="M817" s="448"/>
      <c r="N817" s="448"/>
      <c r="O817" s="448"/>
      <c r="P817" s="448"/>
      <c r="Q817" s="449"/>
      <c r="R817" s="449"/>
      <c r="S817" s="448"/>
      <c r="T817" s="448"/>
      <c r="U817" s="448"/>
      <c r="V817" s="448"/>
      <c r="W817" s="448"/>
      <c r="X817" s="448"/>
      <c r="Y817" s="448"/>
      <c r="Z817" s="448"/>
      <c r="AA817" s="448"/>
      <c r="AB817" s="448"/>
      <c r="AC817" s="448"/>
      <c r="AD817" s="448"/>
      <c r="AE817" s="448"/>
    </row>
    <row r="818" spans="2:31" s="450" customFormat="1" x14ac:dyDescent="0.3">
      <c r="B818" s="448"/>
      <c r="C818" s="448"/>
      <c r="D818" s="448"/>
      <c r="E818" s="448"/>
      <c r="F818" s="448"/>
      <c r="G818" s="449"/>
      <c r="H818" s="449"/>
      <c r="I818" s="448"/>
      <c r="J818" s="448"/>
      <c r="K818" s="448"/>
      <c r="L818" s="448"/>
      <c r="M818" s="448"/>
      <c r="N818" s="448"/>
      <c r="O818" s="448"/>
      <c r="P818" s="448"/>
      <c r="Q818" s="449"/>
      <c r="R818" s="449"/>
      <c r="S818" s="448"/>
      <c r="T818" s="448"/>
      <c r="U818" s="448"/>
      <c r="V818" s="448"/>
      <c r="W818" s="448"/>
      <c r="X818" s="448"/>
      <c r="Y818" s="448"/>
      <c r="Z818" s="448"/>
      <c r="AA818" s="448"/>
      <c r="AB818" s="448"/>
      <c r="AC818" s="448"/>
      <c r="AD818" s="448"/>
      <c r="AE818" s="448"/>
    </row>
    <row r="819" spans="2:31" s="450" customFormat="1" x14ac:dyDescent="0.3">
      <c r="B819" s="448"/>
      <c r="C819" s="448"/>
      <c r="D819" s="448"/>
      <c r="E819" s="448"/>
      <c r="F819" s="448"/>
      <c r="G819" s="449"/>
      <c r="H819" s="449"/>
      <c r="I819" s="448"/>
      <c r="J819" s="448"/>
      <c r="K819" s="448"/>
      <c r="L819" s="448"/>
      <c r="M819" s="448"/>
      <c r="N819" s="448"/>
      <c r="O819" s="448"/>
      <c r="P819" s="448"/>
      <c r="Q819" s="449"/>
      <c r="R819" s="449"/>
      <c r="S819" s="448"/>
      <c r="T819" s="448"/>
      <c r="U819" s="448"/>
      <c r="V819" s="448"/>
      <c r="W819" s="448"/>
      <c r="X819" s="448"/>
      <c r="Y819" s="448"/>
      <c r="Z819" s="448"/>
      <c r="AA819" s="448"/>
      <c r="AB819" s="448"/>
      <c r="AC819" s="448"/>
      <c r="AD819" s="448"/>
      <c r="AE819" s="448"/>
    </row>
    <row r="820" spans="2:31" s="450" customFormat="1" x14ac:dyDescent="0.3">
      <c r="B820" s="448"/>
      <c r="C820" s="448"/>
      <c r="D820" s="448"/>
      <c r="E820" s="448"/>
      <c r="F820" s="448"/>
      <c r="G820" s="449"/>
      <c r="H820" s="449"/>
      <c r="I820" s="448"/>
      <c r="J820" s="448"/>
      <c r="K820" s="448"/>
      <c r="L820" s="448"/>
      <c r="M820" s="448"/>
      <c r="N820" s="448"/>
      <c r="O820" s="448"/>
      <c r="P820" s="448"/>
      <c r="Q820" s="449"/>
      <c r="R820" s="449"/>
      <c r="S820" s="448"/>
      <c r="T820" s="448"/>
      <c r="U820" s="448"/>
      <c r="V820" s="448"/>
      <c r="W820" s="448"/>
      <c r="X820" s="448"/>
      <c r="Y820" s="448"/>
      <c r="Z820" s="448"/>
      <c r="AA820" s="448"/>
      <c r="AB820" s="448"/>
      <c r="AC820" s="448"/>
      <c r="AD820" s="448"/>
      <c r="AE820" s="448"/>
    </row>
    <row r="821" spans="2:31" s="450" customFormat="1" x14ac:dyDescent="0.3">
      <c r="B821" s="448"/>
      <c r="C821" s="448"/>
      <c r="D821" s="448"/>
      <c r="E821" s="448"/>
      <c r="F821" s="448"/>
      <c r="G821" s="449"/>
      <c r="H821" s="449"/>
      <c r="I821" s="448"/>
      <c r="J821" s="448"/>
      <c r="K821" s="448"/>
      <c r="L821" s="448"/>
      <c r="M821" s="448"/>
      <c r="N821" s="448"/>
      <c r="O821" s="448"/>
      <c r="P821" s="448"/>
      <c r="Q821" s="449"/>
      <c r="R821" s="449"/>
      <c r="S821" s="448"/>
      <c r="T821" s="448"/>
      <c r="U821" s="448"/>
      <c r="V821" s="448"/>
      <c r="W821" s="448"/>
      <c r="X821" s="448"/>
      <c r="Y821" s="448"/>
      <c r="Z821" s="448"/>
      <c r="AA821" s="448"/>
      <c r="AB821" s="448"/>
      <c r="AC821" s="448"/>
      <c r="AD821" s="448"/>
      <c r="AE821" s="448"/>
    </row>
    <row r="822" spans="2:31" s="450" customFormat="1" x14ac:dyDescent="0.3">
      <c r="B822" s="448"/>
      <c r="C822" s="448"/>
      <c r="D822" s="448"/>
      <c r="E822" s="448"/>
      <c r="F822" s="448"/>
      <c r="G822" s="449"/>
      <c r="H822" s="449"/>
      <c r="I822" s="448"/>
      <c r="J822" s="448"/>
      <c r="K822" s="448"/>
      <c r="L822" s="448"/>
      <c r="M822" s="448"/>
      <c r="N822" s="448"/>
      <c r="O822" s="448"/>
      <c r="P822" s="448"/>
      <c r="Q822" s="449"/>
      <c r="R822" s="449"/>
      <c r="S822" s="448"/>
      <c r="T822" s="448"/>
      <c r="U822" s="448"/>
      <c r="V822" s="448"/>
      <c r="W822" s="448"/>
      <c r="X822" s="448"/>
      <c r="Y822" s="448"/>
      <c r="Z822" s="448"/>
      <c r="AA822" s="448"/>
      <c r="AB822" s="448"/>
      <c r="AC822" s="448"/>
      <c r="AD822" s="448"/>
      <c r="AE822" s="448"/>
    </row>
    <row r="823" spans="2:31" s="450" customFormat="1" x14ac:dyDescent="0.3">
      <c r="B823" s="448"/>
      <c r="C823" s="448"/>
      <c r="D823" s="448"/>
      <c r="E823" s="448"/>
      <c r="F823" s="448"/>
      <c r="G823" s="449"/>
      <c r="H823" s="449"/>
      <c r="I823" s="448"/>
      <c r="J823" s="448"/>
      <c r="K823" s="448"/>
      <c r="L823" s="448"/>
      <c r="M823" s="448"/>
      <c r="N823" s="448"/>
      <c r="O823" s="448"/>
      <c r="P823" s="448"/>
      <c r="Q823" s="449"/>
      <c r="R823" s="449"/>
      <c r="S823" s="448"/>
      <c r="T823" s="448"/>
      <c r="U823" s="448"/>
      <c r="V823" s="448"/>
      <c r="W823" s="448"/>
      <c r="X823" s="448"/>
      <c r="Y823" s="448"/>
      <c r="Z823" s="448"/>
      <c r="AA823" s="448"/>
      <c r="AB823" s="448"/>
      <c r="AC823" s="448"/>
      <c r="AD823" s="448"/>
      <c r="AE823" s="448"/>
    </row>
    <row r="824" spans="2:31" s="450" customFormat="1" x14ac:dyDescent="0.3">
      <c r="B824" s="448"/>
      <c r="C824" s="448"/>
      <c r="D824" s="448"/>
      <c r="E824" s="448"/>
      <c r="F824" s="448"/>
      <c r="G824" s="449"/>
      <c r="H824" s="449"/>
      <c r="I824" s="448"/>
      <c r="J824" s="448"/>
      <c r="K824" s="448"/>
      <c r="L824" s="448"/>
      <c r="M824" s="448"/>
      <c r="N824" s="448"/>
      <c r="O824" s="448"/>
      <c r="P824" s="448"/>
      <c r="Q824" s="449"/>
      <c r="R824" s="449"/>
      <c r="S824" s="448"/>
      <c r="T824" s="448"/>
      <c r="U824" s="448"/>
      <c r="V824" s="448"/>
      <c r="W824" s="448"/>
      <c r="X824" s="448"/>
      <c r="Y824" s="448"/>
      <c r="Z824" s="448"/>
      <c r="AA824" s="448"/>
      <c r="AB824" s="448"/>
      <c r="AC824" s="448"/>
      <c r="AD824" s="448"/>
      <c r="AE824" s="448"/>
    </row>
    <row r="825" spans="2:31" s="450" customFormat="1" x14ac:dyDescent="0.3">
      <c r="B825" s="448"/>
      <c r="C825" s="448"/>
      <c r="D825" s="448"/>
      <c r="E825" s="448"/>
      <c r="F825" s="448"/>
      <c r="G825" s="449"/>
      <c r="H825" s="449"/>
      <c r="I825" s="448"/>
      <c r="J825" s="448"/>
      <c r="K825" s="448"/>
      <c r="L825" s="448"/>
      <c r="M825" s="448"/>
      <c r="N825" s="448"/>
      <c r="O825" s="448"/>
      <c r="P825" s="448"/>
      <c r="Q825" s="449"/>
      <c r="R825" s="449"/>
      <c r="S825" s="448"/>
      <c r="T825" s="448"/>
      <c r="U825" s="448"/>
      <c r="V825" s="448"/>
      <c r="W825" s="448"/>
      <c r="X825" s="448"/>
      <c r="Y825" s="448"/>
      <c r="Z825" s="448"/>
      <c r="AA825" s="448"/>
      <c r="AB825" s="448"/>
      <c r="AC825" s="448"/>
      <c r="AD825" s="448"/>
      <c r="AE825" s="448"/>
    </row>
    <row r="826" spans="2:31" s="450" customFormat="1" x14ac:dyDescent="0.3">
      <c r="B826" s="448"/>
      <c r="C826" s="448"/>
      <c r="D826" s="448"/>
      <c r="E826" s="448"/>
      <c r="F826" s="448"/>
      <c r="G826" s="449"/>
      <c r="H826" s="449"/>
      <c r="I826" s="448"/>
      <c r="J826" s="448"/>
      <c r="K826" s="448"/>
      <c r="L826" s="448"/>
      <c r="M826" s="448"/>
      <c r="N826" s="448"/>
      <c r="O826" s="448"/>
      <c r="P826" s="448"/>
      <c r="Q826" s="449"/>
      <c r="R826" s="449"/>
      <c r="S826" s="448"/>
      <c r="T826" s="448"/>
      <c r="U826" s="448"/>
      <c r="V826" s="448"/>
      <c r="W826" s="448"/>
      <c r="X826" s="448"/>
      <c r="Y826" s="448"/>
      <c r="Z826" s="448"/>
      <c r="AA826" s="448"/>
      <c r="AB826" s="448"/>
      <c r="AC826" s="448"/>
      <c r="AD826" s="448"/>
      <c r="AE826" s="448"/>
    </row>
    <row r="827" spans="2:31" s="450" customFormat="1" x14ac:dyDescent="0.3">
      <c r="B827" s="448"/>
      <c r="C827" s="448"/>
      <c r="D827" s="448"/>
      <c r="E827" s="448"/>
      <c r="F827" s="448"/>
      <c r="G827" s="449"/>
      <c r="H827" s="449"/>
      <c r="I827" s="448"/>
      <c r="J827" s="448"/>
      <c r="K827" s="448"/>
      <c r="L827" s="448"/>
      <c r="M827" s="448"/>
      <c r="N827" s="448"/>
      <c r="O827" s="448"/>
      <c r="P827" s="448"/>
      <c r="Q827" s="449"/>
      <c r="R827" s="449"/>
      <c r="S827" s="448"/>
      <c r="T827" s="448"/>
      <c r="U827" s="448"/>
      <c r="V827" s="448"/>
      <c r="W827" s="448"/>
      <c r="X827" s="448"/>
      <c r="Y827" s="448"/>
      <c r="Z827" s="448"/>
      <c r="AA827" s="448"/>
      <c r="AB827" s="448"/>
      <c r="AC827" s="448"/>
      <c r="AD827" s="448"/>
      <c r="AE827" s="448"/>
    </row>
    <row r="828" spans="2:31" s="450" customFormat="1" x14ac:dyDescent="0.3">
      <c r="B828" s="448"/>
      <c r="C828" s="448"/>
      <c r="D828" s="448"/>
      <c r="E828" s="448"/>
      <c r="F828" s="448"/>
      <c r="G828" s="449"/>
      <c r="H828" s="449"/>
      <c r="I828" s="448"/>
      <c r="J828" s="448"/>
      <c r="K828" s="448"/>
      <c r="L828" s="448"/>
      <c r="M828" s="448"/>
      <c r="N828" s="448"/>
      <c r="O828" s="448"/>
      <c r="P828" s="448"/>
      <c r="Q828" s="449"/>
      <c r="R828" s="449"/>
      <c r="S828" s="448"/>
      <c r="T828" s="448"/>
      <c r="U828" s="448"/>
      <c r="V828" s="448"/>
      <c r="W828" s="448"/>
      <c r="X828" s="448"/>
      <c r="Y828" s="448"/>
      <c r="Z828" s="448"/>
      <c r="AA828" s="448"/>
      <c r="AB828" s="448"/>
      <c r="AC828" s="448"/>
      <c r="AD828" s="448"/>
      <c r="AE828" s="448"/>
    </row>
    <row r="829" spans="2:31" s="450" customFormat="1" x14ac:dyDescent="0.3">
      <c r="B829" s="448"/>
      <c r="C829" s="448"/>
      <c r="D829" s="448"/>
      <c r="E829" s="448"/>
      <c r="F829" s="448"/>
      <c r="G829" s="449"/>
      <c r="H829" s="449"/>
      <c r="I829" s="448"/>
      <c r="J829" s="448"/>
      <c r="K829" s="448"/>
      <c r="L829" s="448"/>
      <c r="M829" s="448"/>
      <c r="N829" s="448"/>
      <c r="O829" s="448"/>
      <c r="P829" s="448"/>
      <c r="Q829" s="449"/>
      <c r="R829" s="449"/>
      <c r="S829" s="448"/>
      <c r="T829" s="448"/>
      <c r="U829" s="448"/>
      <c r="V829" s="448"/>
      <c r="W829" s="448"/>
      <c r="X829" s="448"/>
      <c r="Y829" s="448"/>
      <c r="Z829" s="448"/>
      <c r="AA829" s="448"/>
      <c r="AB829" s="448"/>
      <c r="AC829" s="448"/>
      <c r="AD829" s="448"/>
      <c r="AE829" s="448"/>
    </row>
    <row r="830" spans="2:31" s="450" customFormat="1" x14ac:dyDescent="0.3">
      <c r="B830" s="448"/>
      <c r="C830" s="448"/>
      <c r="D830" s="448"/>
      <c r="E830" s="448"/>
      <c r="F830" s="448"/>
      <c r="G830" s="449"/>
      <c r="H830" s="449"/>
      <c r="I830" s="448"/>
      <c r="J830" s="448"/>
      <c r="K830" s="448"/>
      <c r="L830" s="448"/>
      <c r="M830" s="448"/>
      <c r="N830" s="448"/>
      <c r="O830" s="448"/>
      <c r="P830" s="448"/>
      <c r="Q830" s="449"/>
      <c r="R830" s="449"/>
      <c r="S830" s="448"/>
      <c r="T830" s="448"/>
      <c r="U830" s="448"/>
      <c r="V830" s="448"/>
      <c r="W830" s="448"/>
      <c r="X830" s="448"/>
      <c r="Y830" s="448"/>
      <c r="Z830" s="448"/>
      <c r="AA830" s="448"/>
      <c r="AB830" s="448"/>
      <c r="AC830" s="448"/>
      <c r="AD830" s="448"/>
      <c r="AE830" s="448"/>
    </row>
    <row r="831" spans="2:31" s="450" customFormat="1" x14ac:dyDescent="0.3">
      <c r="B831" s="448"/>
      <c r="C831" s="448"/>
      <c r="D831" s="448"/>
      <c r="E831" s="448"/>
      <c r="F831" s="448"/>
      <c r="G831" s="449"/>
      <c r="H831" s="449"/>
      <c r="I831" s="448"/>
      <c r="J831" s="448"/>
      <c r="K831" s="448"/>
      <c r="L831" s="448"/>
      <c r="M831" s="448"/>
      <c r="N831" s="448"/>
      <c r="O831" s="448"/>
      <c r="P831" s="448"/>
      <c r="Q831" s="449"/>
      <c r="R831" s="449"/>
      <c r="S831" s="448"/>
      <c r="T831" s="448"/>
      <c r="U831" s="448"/>
      <c r="V831" s="448"/>
      <c r="W831" s="448"/>
      <c r="X831" s="448"/>
      <c r="Y831" s="448"/>
      <c r="Z831" s="448"/>
      <c r="AA831" s="448"/>
      <c r="AB831" s="448"/>
      <c r="AC831" s="448"/>
      <c r="AD831" s="448"/>
      <c r="AE831" s="448"/>
    </row>
    <row r="832" spans="2:31" s="450" customFormat="1" x14ac:dyDescent="0.3">
      <c r="B832" s="448"/>
      <c r="C832" s="448"/>
      <c r="D832" s="448"/>
      <c r="E832" s="448"/>
      <c r="F832" s="448"/>
      <c r="G832" s="449"/>
      <c r="H832" s="449"/>
      <c r="I832" s="448"/>
      <c r="J832" s="448"/>
      <c r="K832" s="448"/>
      <c r="L832" s="448"/>
      <c r="M832" s="448"/>
      <c r="N832" s="448"/>
      <c r="O832" s="448"/>
      <c r="P832" s="448"/>
      <c r="Q832" s="449"/>
      <c r="R832" s="449"/>
      <c r="S832" s="448"/>
      <c r="T832" s="448"/>
      <c r="U832" s="448"/>
      <c r="V832" s="448"/>
      <c r="W832" s="448"/>
      <c r="X832" s="448"/>
      <c r="Y832" s="448"/>
      <c r="Z832" s="448"/>
      <c r="AA832" s="448"/>
      <c r="AB832" s="448"/>
      <c r="AC832" s="448"/>
      <c r="AD832" s="448"/>
      <c r="AE832" s="448"/>
    </row>
    <row r="833" spans="2:31" s="450" customFormat="1" x14ac:dyDescent="0.3">
      <c r="B833" s="448"/>
      <c r="C833" s="448"/>
      <c r="D833" s="448"/>
      <c r="E833" s="448"/>
      <c r="F833" s="448"/>
      <c r="G833" s="449"/>
      <c r="H833" s="449"/>
      <c r="I833" s="448"/>
      <c r="J833" s="448"/>
      <c r="K833" s="448"/>
      <c r="L833" s="448"/>
      <c r="M833" s="448"/>
      <c r="N833" s="448"/>
      <c r="O833" s="448"/>
      <c r="P833" s="448"/>
      <c r="Q833" s="449"/>
      <c r="R833" s="449"/>
      <c r="S833" s="448"/>
      <c r="T833" s="448"/>
      <c r="U833" s="448"/>
      <c r="V833" s="448"/>
      <c r="W833" s="448"/>
      <c r="X833" s="448"/>
      <c r="Y833" s="448"/>
      <c r="Z833" s="448"/>
      <c r="AA833" s="448"/>
      <c r="AB833" s="448"/>
      <c r="AC833" s="448"/>
      <c r="AD833" s="448"/>
      <c r="AE833" s="448"/>
    </row>
    <row r="834" spans="2:31" s="450" customFormat="1" x14ac:dyDescent="0.3">
      <c r="B834" s="448"/>
      <c r="C834" s="448"/>
      <c r="D834" s="448"/>
      <c r="E834" s="448"/>
      <c r="F834" s="448"/>
      <c r="G834" s="449"/>
      <c r="H834" s="449"/>
      <c r="I834" s="448"/>
      <c r="J834" s="448"/>
      <c r="K834" s="448"/>
      <c r="L834" s="448"/>
      <c r="M834" s="448"/>
      <c r="N834" s="448"/>
      <c r="O834" s="448"/>
      <c r="P834" s="448"/>
      <c r="Q834" s="449"/>
      <c r="R834" s="449"/>
      <c r="S834" s="448"/>
      <c r="T834" s="448"/>
      <c r="U834" s="448"/>
      <c r="V834" s="448"/>
      <c r="W834" s="448"/>
      <c r="X834" s="448"/>
      <c r="Y834" s="448"/>
      <c r="Z834" s="448"/>
      <c r="AA834" s="448"/>
      <c r="AB834" s="448"/>
      <c r="AC834" s="448"/>
      <c r="AD834" s="448"/>
      <c r="AE834" s="448"/>
    </row>
    <row r="835" spans="2:31" s="450" customFormat="1" x14ac:dyDescent="0.3">
      <c r="B835" s="448"/>
      <c r="C835" s="448"/>
      <c r="D835" s="448"/>
      <c r="E835" s="448"/>
      <c r="F835" s="448"/>
      <c r="G835" s="449"/>
      <c r="H835" s="449"/>
      <c r="I835" s="448"/>
      <c r="J835" s="448"/>
      <c r="K835" s="448"/>
      <c r="L835" s="448"/>
      <c r="M835" s="448"/>
      <c r="N835" s="448"/>
      <c r="O835" s="448"/>
      <c r="P835" s="448"/>
      <c r="Q835" s="449"/>
      <c r="R835" s="449"/>
      <c r="S835" s="448"/>
      <c r="T835" s="448"/>
      <c r="U835" s="448"/>
      <c r="V835" s="448"/>
      <c r="W835" s="448"/>
      <c r="X835" s="448"/>
      <c r="Y835" s="448"/>
      <c r="Z835" s="448"/>
      <c r="AA835" s="448"/>
      <c r="AB835" s="448"/>
      <c r="AC835" s="448"/>
      <c r="AD835" s="448"/>
      <c r="AE835" s="448"/>
    </row>
    <row r="836" spans="2:31" s="450" customFormat="1" x14ac:dyDescent="0.3">
      <c r="B836" s="448"/>
      <c r="C836" s="448"/>
      <c r="D836" s="448"/>
      <c r="E836" s="448"/>
      <c r="F836" s="448"/>
      <c r="G836" s="449"/>
      <c r="H836" s="449"/>
      <c r="I836" s="448"/>
      <c r="J836" s="448"/>
      <c r="K836" s="448"/>
      <c r="L836" s="448"/>
      <c r="M836" s="448"/>
      <c r="N836" s="448"/>
      <c r="O836" s="448"/>
      <c r="P836" s="448"/>
      <c r="Q836" s="449"/>
      <c r="R836" s="449"/>
      <c r="S836" s="448"/>
      <c r="T836" s="448"/>
      <c r="U836" s="448"/>
      <c r="V836" s="448"/>
      <c r="W836" s="448"/>
      <c r="X836" s="448"/>
      <c r="Y836" s="448"/>
      <c r="Z836" s="448"/>
      <c r="AA836" s="448"/>
      <c r="AB836" s="448"/>
      <c r="AC836" s="448"/>
      <c r="AD836" s="448"/>
      <c r="AE836" s="448"/>
    </row>
    <row r="837" spans="2:31" s="450" customFormat="1" x14ac:dyDescent="0.3">
      <c r="B837" s="448"/>
      <c r="C837" s="448"/>
      <c r="D837" s="448"/>
      <c r="E837" s="448"/>
      <c r="F837" s="448"/>
      <c r="G837" s="449"/>
      <c r="H837" s="449"/>
      <c r="I837" s="448"/>
      <c r="J837" s="448"/>
      <c r="K837" s="448"/>
      <c r="L837" s="448"/>
      <c r="M837" s="448"/>
      <c r="N837" s="448"/>
      <c r="O837" s="448"/>
      <c r="P837" s="448"/>
      <c r="Q837" s="449"/>
      <c r="R837" s="449"/>
      <c r="S837" s="448"/>
      <c r="T837" s="448"/>
      <c r="U837" s="448"/>
      <c r="V837" s="448"/>
      <c r="W837" s="448"/>
      <c r="X837" s="448"/>
      <c r="Y837" s="448"/>
      <c r="Z837" s="448"/>
      <c r="AA837" s="448"/>
      <c r="AB837" s="448"/>
      <c r="AC837" s="448"/>
      <c r="AD837" s="448"/>
      <c r="AE837" s="448"/>
    </row>
    <row r="838" spans="2:31" s="450" customFormat="1" x14ac:dyDescent="0.3">
      <c r="B838" s="448"/>
      <c r="C838" s="448"/>
      <c r="D838" s="448"/>
      <c r="E838" s="448"/>
      <c r="F838" s="448"/>
      <c r="G838" s="449"/>
      <c r="H838" s="449"/>
      <c r="I838" s="448"/>
      <c r="J838" s="448"/>
      <c r="K838" s="448"/>
      <c r="L838" s="448"/>
      <c r="M838" s="448"/>
      <c r="N838" s="448"/>
      <c r="O838" s="448"/>
      <c r="P838" s="448"/>
      <c r="Q838" s="449"/>
      <c r="R838" s="449"/>
      <c r="S838" s="448"/>
      <c r="T838" s="448"/>
      <c r="U838" s="448"/>
      <c r="V838" s="448"/>
      <c r="W838" s="448"/>
      <c r="X838" s="448"/>
      <c r="Y838" s="448"/>
      <c r="Z838" s="448"/>
      <c r="AA838" s="448"/>
      <c r="AB838" s="448"/>
      <c r="AC838" s="448"/>
      <c r="AD838" s="448"/>
      <c r="AE838" s="448"/>
    </row>
    <row r="839" spans="2:31" s="450" customFormat="1" x14ac:dyDescent="0.3">
      <c r="B839" s="448"/>
      <c r="C839" s="448"/>
      <c r="D839" s="448"/>
      <c r="E839" s="448"/>
      <c r="F839" s="448"/>
      <c r="G839" s="449"/>
      <c r="H839" s="449"/>
      <c r="I839" s="448"/>
      <c r="J839" s="448"/>
      <c r="K839" s="448"/>
      <c r="L839" s="448"/>
      <c r="M839" s="448"/>
      <c r="N839" s="448"/>
      <c r="O839" s="448"/>
      <c r="P839" s="448"/>
      <c r="Q839" s="449"/>
      <c r="R839" s="449"/>
      <c r="S839" s="448"/>
      <c r="T839" s="448"/>
      <c r="U839" s="448"/>
      <c r="V839" s="448"/>
      <c r="W839" s="448"/>
      <c r="X839" s="448"/>
      <c r="Y839" s="448"/>
      <c r="Z839" s="448"/>
      <c r="AA839" s="448"/>
      <c r="AB839" s="448"/>
      <c r="AC839" s="448"/>
      <c r="AD839" s="448"/>
      <c r="AE839" s="448"/>
    </row>
    <row r="840" spans="2:31" s="450" customFormat="1" x14ac:dyDescent="0.3">
      <c r="B840" s="448"/>
      <c r="C840" s="448"/>
      <c r="D840" s="448"/>
      <c r="E840" s="448"/>
      <c r="F840" s="448"/>
      <c r="G840" s="449"/>
      <c r="H840" s="449"/>
      <c r="I840" s="448"/>
      <c r="J840" s="448"/>
      <c r="K840" s="448"/>
      <c r="L840" s="448"/>
      <c r="M840" s="448"/>
      <c r="N840" s="448"/>
      <c r="O840" s="448"/>
      <c r="P840" s="448"/>
      <c r="Q840" s="449"/>
      <c r="R840" s="449"/>
      <c r="S840" s="448"/>
      <c r="T840" s="448"/>
      <c r="U840" s="448"/>
      <c r="V840" s="448"/>
      <c r="W840" s="448"/>
      <c r="X840" s="448"/>
      <c r="Y840" s="448"/>
      <c r="Z840" s="448"/>
      <c r="AA840" s="448"/>
      <c r="AB840" s="448"/>
      <c r="AC840" s="448"/>
      <c r="AD840" s="448"/>
      <c r="AE840" s="448"/>
    </row>
    <row r="841" spans="2:31" s="450" customFormat="1" x14ac:dyDescent="0.3">
      <c r="B841" s="448"/>
      <c r="C841" s="448"/>
      <c r="D841" s="448"/>
      <c r="E841" s="448"/>
      <c r="F841" s="448"/>
      <c r="G841" s="449"/>
      <c r="H841" s="449"/>
      <c r="I841" s="448"/>
      <c r="J841" s="448"/>
      <c r="K841" s="448"/>
      <c r="L841" s="448"/>
      <c r="M841" s="448"/>
      <c r="N841" s="448"/>
      <c r="O841" s="448"/>
      <c r="P841" s="448"/>
      <c r="Q841" s="449"/>
      <c r="R841" s="449"/>
      <c r="S841" s="448"/>
      <c r="T841" s="448"/>
      <c r="U841" s="448"/>
      <c r="V841" s="448"/>
      <c r="W841" s="448"/>
      <c r="X841" s="448"/>
      <c r="Y841" s="448"/>
      <c r="Z841" s="448"/>
      <c r="AA841" s="448"/>
      <c r="AB841" s="448"/>
      <c r="AC841" s="448"/>
      <c r="AD841" s="448"/>
      <c r="AE841" s="448"/>
    </row>
    <row r="842" spans="2:31" s="450" customFormat="1" x14ac:dyDescent="0.3">
      <c r="B842" s="448"/>
      <c r="C842" s="448"/>
      <c r="D842" s="448"/>
      <c r="E842" s="448"/>
      <c r="F842" s="448"/>
      <c r="G842" s="449"/>
      <c r="H842" s="449"/>
      <c r="I842" s="448"/>
      <c r="J842" s="448"/>
      <c r="K842" s="448"/>
      <c r="L842" s="448"/>
      <c r="M842" s="448"/>
      <c r="N842" s="448"/>
      <c r="O842" s="448"/>
      <c r="P842" s="448"/>
      <c r="Q842" s="449"/>
      <c r="R842" s="449"/>
      <c r="S842" s="448"/>
      <c r="T842" s="448"/>
      <c r="U842" s="448"/>
      <c r="V842" s="448"/>
      <c r="W842" s="448"/>
      <c r="X842" s="448"/>
      <c r="Y842" s="448"/>
      <c r="Z842" s="448"/>
      <c r="AA842" s="448"/>
      <c r="AB842" s="448"/>
      <c r="AC842" s="448"/>
      <c r="AD842" s="448"/>
      <c r="AE842" s="448"/>
    </row>
    <row r="843" spans="2:31" s="450" customFormat="1" x14ac:dyDescent="0.3">
      <c r="B843" s="448"/>
      <c r="C843" s="448"/>
      <c r="D843" s="448"/>
      <c r="E843" s="448"/>
      <c r="F843" s="448"/>
      <c r="G843" s="449"/>
      <c r="H843" s="449"/>
      <c r="I843" s="448"/>
      <c r="J843" s="448"/>
      <c r="K843" s="448"/>
      <c r="L843" s="448"/>
      <c r="M843" s="448"/>
      <c r="N843" s="448"/>
      <c r="O843" s="448"/>
      <c r="P843" s="448"/>
      <c r="Q843" s="449"/>
      <c r="R843" s="449"/>
      <c r="S843" s="448"/>
      <c r="T843" s="448"/>
      <c r="U843" s="448"/>
      <c r="V843" s="448"/>
      <c r="W843" s="448"/>
      <c r="X843" s="448"/>
      <c r="Y843" s="448"/>
      <c r="Z843" s="448"/>
      <c r="AA843" s="448"/>
      <c r="AB843" s="448"/>
      <c r="AC843" s="448"/>
      <c r="AD843" s="448"/>
      <c r="AE843" s="448"/>
    </row>
    <row r="844" spans="2:31" s="450" customFormat="1" x14ac:dyDescent="0.3">
      <c r="B844" s="448"/>
      <c r="C844" s="448"/>
      <c r="D844" s="448"/>
      <c r="E844" s="448"/>
      <c r="F844" s="448"/>
      <c r="G844" s="449"/>
      <c r="H844" s="449"/>
      <c r="I844" s="448"/>
      <c r="J844" s="448"/>
      <c r="K844" s="448"/>
      <c r="L844" s="448"/>
      <c r="M844" s="448"/>
      <c r="N844" s="448"/>
      <c r="O844" s="448"/>
      <c r="P844" s="448"/>
      <c r="Q844" s="449"/>
      <c r="R844" s="449"/>
      <c r="S844" s="448"/>
      <c r="T844" s="448"/>
      <c r="U844" s="448"/>
      <c r="V844" s="448"/>
      <c r="W844" s="448"/>
      <c r="X844" s="448"/>
      <c r="Y844" s="448"/>
      <c r="Z844" s="448"/>
      <c r="AA844" s="448"/>
      <c r="AB844" s="448"/>
      <c r="AC844" s="448"/>
      <c r="AD844" s="448"/>
      <c r="AE844" s="448"/>
    </row>
    <row r="845" spans="2:31" s="450" customFormat="1" x14ac:dyDescent="0.3">
      <c r="B845" s="448"/>
      <c r="C845" s="448"/>
      <c r="D845" s="448"/>
      <c r="E845" s="448"/>
      <c r="F845" s="448"/>
      <c r="G845" s="449"/>
      <c r="H845" s="449"/>
      <c r="I845" s="448"/>
      <c r="J845" s="448"/>
      <c r="K845" s="448"/>
      <c r="L845" s="448"/>
      <c r="M845" s="448"/>
      <c r="N845" s="448"/>
      <c r="O845" s="448"/>
      <c r="P845" s="448"/>
      <c r="Q845" s="449"/>
      <c r="R845" s="449"/>
      <c r="S845" s="448"/>
      <c r="T845" s="448"/>
      <c r="U845" s="448"/>
      <c r="V845" s="448"/>
      <c r="W845" s="448"/>
      <c r="X845" s="448"/>
      <c r="Y845" s="448"/>
      <c r="Z845" s="448"/>
      <c r="AA845" s="448"/>
      <c r="AB845" s="448"/>
      <c r="AC845" s="448"/>
      <c r="AD845" s="448"/>
      <c r="AE845" s="448"/>
    </row>
    <row r="846" spans="2:31" s="450" customFormat="1" x14ac:dyDescent="0.3">
      <c r="B846" s="448"/>
      <c r="C846" s="448"/>
      <c r="D846" s="448"/>
      <c r="E846" s="448"/>
      <c r="F846" s="448"/>
      <c r="G846" s="449"/>
      <c r="H846" s="449"/>
      <c r="I846" s="448"/>
      <c r="J846" s="448"/>
      <c r="K846" s="448"/>
      <c r="L846" s="448"/>
      <c r="M846" s="448"/>
      <c r="N846" s="448"/>
      <c r="O846" s="448"/>
      <c r="P846" s="448"/>
      <c r="Q846" s="449"/>
      <c r="R846" s="449"/>
      <c r="S846" s="448"/>
      <c r="T846" s="448"/>
      <c r="U846" s="448"/>
      <c r="V846" s="448"/>
      <c r="W846" s="448"/>
      <c r="X846" s="448"/>
      <c r="Y846" s="448"/>
      <c r="Z846" s="448"/>
      <c r="AA846" s="448"/>
      <c r="AB846" s="448"/>
      <c r="AC846" s="448"/>
      <c r="AD846" s="448"/>
      <c r="AE846" s="448"/>
    </row>
    <row r="847" spans="2:31" s="450" customFormat="1" x14ac:dyDescent="0.3">
      <c r="B847" s="448"/>
      <c r="C847" s="448"/>
      <c r="D847" s="448"/>
      <c r="E847" s="448"/>
      <c r="F847" s="448"/>
      <c r="G847" s="449"/>
      <c r="H847" s="449"/>
      <c r="I847" s="448"/>
      <c r="J847" s="448"/>
      <c r="K847" s="448"/>
      <c r="L847" s="448"/>
      <c r="M847" s="448"/>
      <c r="N847" s="448"/>
      <c r="O847" s="448"/>
      <c r="P847" s="448"/>
      <c r="Q847" s="449"/>
      <c r="R847" s="449"/>
      <c r="S847" s="448"/>
      <c r="T847" s="448"/>
      <c r="U847" s="448"/>
      <c r="V847" s="448"/>
      <c r="W847" s="448"/>
      <c r="X847" s="448"/>
      <c r="Y847" s="448"/>
      <c r="Z847" s="448"/>
      <c r="AA847" s="448"/>
      <c r="AB847" s="448"/>
      <c r="AC847" s="448"/>
      <c r="AD847" s="448"/>
      <c r="AE847" s="448"/>
    </row>
    <row r="848" spans="2:31" s="450" customFormat="1" x14ac:dyDescent="0.3">
      <c r="B848" s="448"/>
      <c r="C848" s="448"/>
      <c r="D848" s="448"/>
      <c r="E848" s="448"/>
      <c r="F848" s="448"/>
      <c r="G848" s="449"/>
      <c r="H848" s="449"/>
      <c r="I848" s="448"/>
      <c r="J848" s="448"/>
      <c r="K848" s="448"/>
      <c r="L848" s="448"/>
      <c r="M848" s="448"/>
      <c r="N848" s="448"/>
      <c r="O848" s="448"/>
      <c r="P848" s="448"/>
      <c r="Q848" s="449"/>
      <c r="R848" s="449"/>
      <c r="S848" s="448"/>
      <c r="T848" s="448"/>
      <c r="U848" s="448"/>
      <c r="V848" s="448"/>
      <c r="W848" s="448"/>
      <c r="X848" s="448"/>
      <c r="Y848" s="448"/>
      <c r="Z848" s="448"/>
      <c r="AA848" s="448"/>
      <c r="AB848" s="448"/>
      <c r="AC848" s="448"/>
      <c r="AD848" s="448"/>
      <c r="AE848" s="448"/>
    </row>
    <row r="849" spans="2:31" s="450" customFormat="1" x14ac:dyDescent="0.3">
      <c r="B849" s="448"/>
      <c r="C849" s="448"/>
      <c r="D849" s="448"/>
      <c r="E849" s="448"/>
      <c r="F849" s="448"/>
      <c r="G849" s="449"/>
      <c r="H849" s="449"/>
      <c r="I849" s="448"/>
      <c r="J849" s="448"/>
      <c r="K849" s="448"/>
      <c r="L849" s="448"/>
      <c r="M849" s="448"/>
      <c r="N849" s="448"/>
      <c r="O849" s="448"/>
      <c r="P849" s="448"/>
      <c r="Q849" s="449"/>
      <c r="R849" s="449"/>
      <c r="S849" s="448"/>
      <c r="T849" s="448"/>
      <c r="U849" s="448"/>
      <c r="V849" s="448"/>
      <c r="W849" s="448"/>
      <c r="X849" s="448"/>
      <c r="Y849" s="448"/>
      <c r="Z849" s="448"/>
      <c r="AA849" s="448"/>
      <c r="AB849" s="448"/>
      <c r="AC849" s="448"/>
      <c r="AD849" s="448"/>
      <c r="AE849" s="448"/>
    </row>
    <row r="850" spans="2:31" s="450" customFormat="1" x14ac:dyDescent="0.3">
      <c r="B850" s="448"/>
      <c r="C850" s="448"/>
      <c r="D850" s="448"/>
      <c r="E850" s="448"/>
      <c r="F850" s="448"/>
      <c r="G850" s="449"/>
      <c r="H850" s="449"/>
      <c r="I850" s="448"/>
      <c r="J850" s="448"/>
      <c r="K850" s="448"/>
      <c r="L850" s="448"/>
      <c r="M850" s="448"/>
      <c r="N850" s="448"/>
      <c r="O850" s="448"/>
      <c r="P850" s="448"/>
      <c r="Q850" s="449"/>
      <c r="R850" s="449"/>
      <c r="S850" s="448"/>
      <c r="T850" s="448"/>
      <c r="U850" s="448"/>
      <c r="V850" s="448"/>
      <c r="W850" s="448"/>
      <c r="X850" s="448"/>
      <c r="Y850" s="448"/>
      <c r="Z850" s="448"/>
      <c r="AA850" s="448"/>
      <c r="AB850" s="448"/>
      <c r="AC850" s="448"/>
      <c r="AD850" s="448"/>
      <c r="AE850" s="448"/>
    </row>
    <row r="851" spans="2:31" s="450" customFormat="1" x14ac:dyDescent="0.3">
      <c r="B851" s="448"/>
      <c r="C851" s="448"/>
      <c r="D851" s="448"/>
      <c r="E851" s="448"/>
      <c r="F851" s="448"/>
      <c r="G851" s="449"/>
      <c r="H851" s="449"/>
      <c r="I851" s="448"/>
      <c r="J851" s="448"/>
      <c r="K851" s="448"/>
      <c r="L851" s="448"/>
      <c r="M851" s="448"/>
      <c r="N851" s="448"/>
      <c r="O851" s="448"/>
      <c r="P851" s="448"/>
      <c r="Q851" s="449"/>
      <c r="R851" s="449"/>
      <c r="S851" s="448"/>
      <c r="T851" s="448"/>
      <c r="U851" s="448"/>
      <c r="V851" s="448"/>
      <c r="W851" s="448"/>
      <c r="X851" s="448"/>
      <c r="Y851" s="448"/>
      <c r="Z851" s="448"/>
      <c r="AA851" s="448"/>
      <c r="AB851" s="448"/>
      <c r="AC851" s="448"/>
      <c r="AD851" s="448"/>
      <c r="AE851" s="448"/>
    </row>
    <row r="852" spans="2:31" s="450" customFormat="1" x14ac:dyDescent="0.3">
      <c r="B852" s="448"/>
      <c r="C852" s="448"/>
      <c r="D852" s="448"/>
      <c r="E852" s="448"/>
      <c r="F852" s="448"/>
      <c r="G852" s="449"/>
      <c r="H852" s="449"/>
      <c r="I852" s="448"/>
      <c r="J852" s="448"/>
      <c r="K852" s="448"/>
      <c r="L852" s="448"/>
      <c r="M852" s="448"/>
      <c r="N852" s="448"/>
      <c r="O852" s="448"/>
      <c r="P852" s="448"/>
      <c r="Q852" s="449"/>
      <c r="R852" s="449"/>
      <c r="S852" s="448"/>
      <c r="T852" s="448"/>
      <c r="U852" s="448"/>
      <c r="V852" s="448"/>
      <c r="W852" s="448"/>
      <c r="X852" s="448"/>
      <c r="Y852" s="448"/>
      <c r="Z852" s="448"/>
      <c r="AA852" s="448"/>
      <c r="AB852" s="448"/>
      <c r="AC852" s="448"/>
      <c r="AD852" s="448"/>
      <c r="AE852" s="448"/>
    </row>
    <row r="853" spans="2:31" s="450" customFormat="1" x14ac:dyDescent="0.3">
      <c r="B853" s="448"/>
      <c r="C853" s="448"/>
      <c r="D853" s="448"/>
      <c r="E853" s="448"/>
      <c r="F853" s="448"/>
      <c r="G853" s="449"/>
      <c r="H853" s="449"/>
      <c r="I853" s="448"/>
      <c r="J853" s="448"/>
      <c r="K853" s="448"/>
      <c r="L853" s="448"/>
      <c r="M853" s="448"/>
      <c r="N853" s="448"/>
      <c r="O853" s="448"/>
      <c r="P853" s="448"/>
      <c r="Q853" s="449"/>
      <c r="R853" s="449"/>
      <c r="S853" s="448"/>
      <c r="T853" s="448"/>
      <c r="U853" s="448"/>
      <c r="V853" s="448"/>
      <c r="W853" s="448"/>
      <c r="X853" s="448"/>
      <c r="Y853" s="448"/>
      <c r="Z853" s="448"/>
      <c r="AA853" s="448"/>
      <c r="AB853" s="448"/>
      <c r="AC853" s="448"/>
      <c r="AD853" s="448"/>
      <c r="AE853" s="448"/>
    </row>
    <row r="854" spans="2:31" s="450" customFormat="1" x14ac:dyDescent="0.3">
      <c r="B854" s="448"/>
      <c r="C854" s="448"/>
      <c r="D854" s="448"/>
      <c r="E854" s="448"/>
      <c r="F854" s="448"/>
      <c r="G854" s="449"/>
      <c r="H854" s="449"/>
      <c r="I854" s="448"/>
      <c r="J854" s="448"/>
      <c r="K854" s="448"/>
      <c r="L854" s="448"/>
      <c r="M854" s="448"/>
      <c r="N854" s="448"/>
      <c r="O854" s="448"/>
      <c r="P854" s="448"/>
      <c r="Q854" s="449"/>
      <c r="R854" s="449"/>
      <c r="S854" s="448"/>
      <c r="T854" s="448"/>
      <c r="U854" s="448"/>
      <c r="V854" s="448"/>
      <c r="W854" s="448"/>
      <c r="X854" s="448"/>
      <c r="Y854" s="448"/>
      <c r="Z854" s="448"/>
      <c r="AA854" s="448"/>
      <c r="AB854" s="448"/>
      <c r="AC854" s="448"/>
      <c r="AD854" s="448"/>
      <c r="AE854" s="448"/>
    </row>
    <row r="855" spans="2:31" s="450" customFormat="1" x14ac:dyDescent="0.3">
      <c r="B855" s="448"/>
      <c r="C855" s="448"/>
      <c r="D855" s="448"/>
      <c r="E855" s="448"/>
      <c r="F855" s="448"/>
      <c r="G855" s="449"/>
      <c r="H855" s="449"/>
      <c r="I855" s="448"/>
      <c r="J855" s="448"/>
      <c r="K855" s="448"/>
      <c r="L855" s="448"/>
      <c r="M855" s="448"/>
      <c r="N855" s="448"/>
      <c r="O855" s="448"/>
      <c r="P855" s="448"/>
      <c r="Q855" s="449"/>
      <c r="R855" s="449"/>
      <c r="S855" s="448"/>
      <c r="T855" s="448"/>
      <c r="U855" s="448"/>
      <c r="V855" s="448"/>
      <c r="W855" s="448"/>
      <c r="X855" s="448"/>
      <c r="Y855" s="448"/>
      <c r="Z855" s="448"/>
      <c r="AA855" s="448"/>
      <c r="AB855" s="448"/>
      <c r="AC855" s="448"/>
      <c r="AD855" s="448"/>
      <c r="AE855" s="448"/>
    </row>
    <row r="856" spans="2:31" s="450" customFormat="1" x14ac:dyDescent="0.3">
      <c r="B856" s="448"/>
      <c r="C856" s="448"/>
      <c r="D856" s="448"/>
      <c r="E856" s="448"/>
      <c r="F856" s="448"/>
      <c r="G856" s="449"/>
      <c r="H856" s="449"/>
      <c r="I856" s="448"/>
      <c r="J856" s="448"/>
      <c r="K856" s="448"/>
      <c r="L856" s="448"/>
      <c r="M856" s="448"/>
      <c r="N856" s="448"/>
      <c r="O856" s="448"/>
      <c r="P856" s="448"/>
      <c r="Q856" s="449"/>
      <c r="R856" s="449"/>
      <c r="S856" s="448"/>
      <c r="T856" s="448"/>
      <c r="U856" s="448"/>
      <c r="V856" s="448"/>
      <c r="W856" s="448"/>
      <c r="X856" s="448"/>
      <c r="Y856" s="448"/>
      <c r="Z856" s="448"/>
      <c r="AA856" s="448"/>
      <c r="AB856" s="448"/>
      <c r="AC856" s="448"/>
      <c r="AD856" s="448"/>
      <c r="AE856" s="448"/>
    </row>
    <row r="857" spans="2:31" s="450" customFormat="1" x14ac:dyDescent="0.3">
      <c r="B857" s="448"/>
      <c r="C857" s="448"/>
      <c r="D857" s="448"/>
      <c r="E857" s="448"/>
      <c r="F857" s="448"/>
      <c r="G857" s="449"/>
      <c r="H857" s="449"/>
      <c r="I857" s="448"/>
      <c r="J857" s="448"/>
      <c r="K857" s="448"/>
      <c r="L857" s="448"/>
      <c r="M857" s="448"/>
      <c r="N857" s="448"/>
      <c r="O857" s="448"/>
      <c r="P857" s="448"/>
      <c r="Q857" s="449"/>
      <c r="R857" s="449"/>
      <c r="S857" s="448"/>
      <c r="T857" s="448"/>
      <c r="U857" s="448"/>
      <c r="V857" s="448"/>
      <c r="W857" s="448"/>
      <c r="X857" s="448"/>
      <c r="Y857" s="448"/>
      <c r="Z857" s="448"/>
      <c r="AA857" s="448"/>
      <c r="AB857" s="448"/>
      <c r="AC857" s="448"/>
      <c r="AD857" s="448"/>
      <c r="AE857" s="448"/>
    </row>
    <row r="858" spans="2:31" s="450" customFormat="1" x14ac:dyDescent="0.3">
      <c r="B858" s="448"/>
      <c r="C858" s="448"/>
      <c r="D858" s="448"/>
      <c r="E858" s="448"/>
      <c r="F858" s="448"/>
      <c r="G858" s="449"/>
      <c r="H858" s="449"/>
      <c r="I858" s="448"/>
      <c r="J858" s="448"/>
      <c r="K858" s="448"/>
      <c r="L858" s="448"/>
      <c r="M858" s="448"/>
      <c r="N858" s="448"/>
      <c r="O858" s="448"/>
      <c r="P858" s="448"/>
      <c r="Q858" s="449"/>
      <c r="R858" s="449"/>
      <c r="S858" s="448"/>
      <c r="T858" s="448"/>
      <c r="U858" s="448"/>
      <c r="V858" s="448"/>
      <c r="W858" s="448"/>
      <c r="X858" s="448"/>
      <c r="Y858" s="448"/>
      <c r="Z858" s="448"/>
      <c r="AA858" s="448"/>
      <c r="AB858" s="448"/>
      <c r="AC858" s="448"/>
      <c r="AD858" s="448"/>
      <c r="AE858" s="448"/>
    </row>
    <row r="859" spans="2:31" s="450" customFormat="1" x14ac:dyDescent="0.3">
      <c r="B859" s="448"/>
      <c r="C859" s="448"/>
      <c r="D859" s="448"/>
      <c r="E859" s="448"/>
      <c r="F859" s="448"/>
      <c r="G859" s="449"/>
      <c r="H859" s="449"/>
      <c r="I859" s="448"/>
      <c r="J859" s="448"/>
      <c r="K859" s="448"/>
      <c r="L859" s="448"/>
      <c r="M859" s="448"/>
      <c r="N859" s="448"/>
      <c r="O859" s="448"/>
      <c r="P859" s="448"/>
      <c r="Q859" s="449"/>
      <c r="R859" s="449"/>
      <c r="S859" s="448"/>
      <c r="T859" s="448"/>
      <c r="U859" s="448"/>
      <c r="V859" s="448"/>
      <c r="W859" s="448"/>
      <c r="X859" s="448"/>
      <c r="Y859" s="448"/>
      <c r="Z859" s="448"/>
      <c r="AA859" s="448"/>
      <c r="AB859" s="448"/>
      <c r="AC859" s="448"/>
      <c r="AD859" s="448"/>
      <c r="AE859" s="448"/>
    </row>
    <row r="860" spans="2:31" s="450" customFormat="1" x14ac:dyDescent="0.3">
      <c r="B860" s="448"/>
      <c r="C860" s="448"/>
      <c r="D860" s="448"/>
      <c r="E860" s="448"/>
      <c r="F860" s="448"/>
      <c r="G860" s="449"/>
      <c r="H860" s="449"/>
      <c r="I860" s="448"/>
      <c r="J860" s="448"/>
      <c r="K860" s="448"/>
      <c r="L860" s="448"/>
      <c r="M860" s="448"/>
      <c r="N860" s="448"/>
      <c r="O860" s="448"/>
      <c r="P860" s="448"/>
      <c r="Q860" s="449"/>
      <c r="R860" s="449"/>
      <c r="S860" s="448"/>
      <c r="T860" s="448"/>
      <c r="U860" s="448"/>
      <c r="V860" s="448"/>
      <c r="W860" s="448"/>
      <c r="X860" s="448"/>
      <c r="Y860" s="448"/>
      <c r="Z860" s="448"/>
      <c r="AA860" s="448"/>
      <c r="AB860" s="448"/>
      <c r="AC860" s="448"/>
      <c r="AD860" s="448"/>
      <c r="AE860" s="448"/>
    </row>
    <row r="861" spans="2:31" s="450" customFormat="1" x14ac:dyDescent="0.3">
      <c r="B861" s="448"/>
      <c r="C861" s="448"/>
      <c r="D861" s="448"/>
      <c r="E861" s="448"/>
      <c r="F861" s="448"/>
      <c r="G861" s="449"/>
      <c r="H861" s="449"/>
      <c r="I861" s="448"/>
      <c r="J861" s="448"/>
      <c r="K861" s="448"/>
      <c r="L861" s="448"/>
      <c r="M861" s="448"/>
      <c r="N861" s="448"/>
      <c r="O861" s="448"/>
      <c r="P861" s="448"/>
      <c r="Q861" s="449"/>
      <c r="R861" s="449"/>
      <c r="S861" s="448"/>
      <c r="T861" s="448"/>
      <c r="U861" s="448"/>
      <c r="V861" s="448"/>
      <c r="W861" s="448"/>
      <c r="X861" s="448"/>
      <c r="Y861" s="448"/>
      <c r="Z861" s="448"/>
      <c r="AA861" s="448"/>
      <c r="AB861" s="448"/>
      <c r="AC861" s="448"/>
      <c r="AD861" s="448"/>
      <c r="AE861" s="448"/>
    </row>
    <row r="862" spans="2:31" s="450" customFormat="1" x14ac:dyDescent="0.3">
      <c r="B862" s="448"/>
      <c r="C862" s="448"/>
      <c r="D862" s="448"/>
      <c r="E862" s="448"/>
      <c r="F862" s="448"/>
      <c r="G862" s="449"/>
      <c r="H862" s="449"/>
      <c r="I862" s="448"/>
      <c r="J862" s="448"/>
      <c r="K862" s="448"/>
      <c r="L862" s="448"/>
      <c r="M862" s="448"/>
      <c r="N862" s="448"/>
      <c r="O862" s="448"/>
      <c r="P862" s="448"/>
      <c r="Q862" s="449"/>
      <c r="R862" s="449"/>
      <c r="S862" s="448"/>
      <c r="T862" s="448"/>
      <c r="U862" s="448"/>
      <c r="V862" s="448"/>
      <c r="W862" s="448"/>
      <c r="X862" s="448"/>
      <c r="Y862" s="448"/>
      <c r="Z862" s="448"/>
      <c r="AA862" s="448"/>
      <c r="AB862" s="448"/>
      <c r="AC862" s="448"/>
      <c r="AD862" s="448"/>
      <c r="AE862" s="448"/>
    </row>
    <row r="863" spans="2:31" s="450" customFormat="1" x14ac:dyDescent="0.3">
      <c r="B863" s="448"/>
      <c r="C863" s="448"/>
      <c r="D863" s="448"/>
      <c r="E863" s="448"/>
      <c r="F863" s="448"/>
      <c r="G863" s="449"/>
      <c r="H863" s="449"/>
      <c r="I863" s="448"/>
      <c r="J863" s="448"/>
      <c r="K863" s="448"/>
      <c r="L863" s="448"/>
      <c r="M863" s="448"/>
      <c r="N863" s="448"/>
      <c r="O863" s="448"/>
      <c r="P863" s="448"/>
      <c r="Q863" s="449"/>
      <c r="R863" s="449"/>
      <c r="S863" s="448"/>
      <c r="T863" s="448"/>
      <c r="U863" s="448"/>
      <c r="V863" s="448"/>
      <c r="W863" s="448"/>
      <c r="X863" s="448"/>
      <c r="Y863" s="448"/>
      <c r="Z863" s="448"/>
      <c r="AA863" s="448"/>
      <c r="AB863" s="448"/>
      <c r="AC863" s="448"/>
      <c r="AD863" s="448"/>
      <c r="AE863" s="448"/>
    </row>
    <row r="864" spans="2:31" s="450" customFormat="1" x14ac:dyDescent="0.3">
      <c r="B864" s="448"/>
      <c r="C864" s="448"/>
      <c r="D864" s="448"/>
      <c r="E864" s="448"/>
      <c r="F864" s="448"/>
      <c r="G864" s="449"/>
      <c r="H864" s="449"/>
      <c r="I864" s="448"/>
      <c r="J864" s="448"/>
      <c r="K864" s="448"/>
      <c r="L864" s="448"/>
      <c r="M864" s="448"/>
      <c r="N864" s="448"/>
      <c r="O864" s="448"/>
      <c r="P864" s="448"/>
      <c r="Q864" s="449"/>
      <c r="R864" s="449"/>
      <c r="S864" s="448"/>
      <c r="T864" s="448"/>
      <c r="U864" s="448"/>
      <c r="V864" s="448"/>
      <c r="W864" s="448"/>
      <c r="X864" s="448"/>
      <c r="Y864" s="448"/>
      <c r="Z864" s="448"/>
      <c r="AA864" s="448"/>
      <c r="AB864" s="448"/>
      <c r="AC864" s="448"/>
      <c r="AD864" s="448"/>
      <c r="AE864" s="448"/>
    </row>
    <row r="865" spans="2:31" s="450" customFormat="1" x14ac:dyDescent="0.3">
      <c r="B865" s="448"/>
      <c r="C865" s="448"/>
      <c r="D865" s="448"/>
      <c r="E865" s="448"/>
      <c r="F865" s="448"/>
      <c r="G865" s="449"/>
      <c r="H865" s="449"/>
      <c r="I865" s="448"/>
      <c r="J865" s="448"/>
      <c r="K865" s="448"/>
      <c r="L865" s="448"/>
      <c r="M865" s="448"/>
      <c r="N865" s="448"/>
      <c r="O865" s="448"/>
      <c r="P865" s="448"/>
      <c r="Q865" s="449"/>
      <c r="R865" s="449"/>
      <c r="S865" s="448"/>
      <c r="T865" s="448"/>
      <c r="U865" s="448"/>
      <c r="V865" s="448"/>
      <c r="W865" s="448"/>
      <c r="X865" s="448"/>
      <c r="Y865" s="448"/>
      <c r="Z865" s="448"/>
      <c r="AA865" s="448"/>
      <c r="AB865" s="448"/>
      <c r="AC865" s="448"/>
      <c r="AD865" s="448"/>
      <c r="AE865" s="448"/>
    </row>
    <row r="866" spans="2:31" s="450" customFormat="1" x14ac:dyDescent="0.3">
      <c r="B866" s="448"/>
      <c r="C866" s="448"/>
      <c r="D866" s="448"/>
      <c r="E866" s="448"/>
      <c r="F866" s="448"/>
      <c r="G866" s="449"/>
      <c r="H866" s="449"/>
      <c r="I866" s="448"/>
      <c r="J866" s="448"/>
      <c r="K866" s="448"/>
      <c r="L866" s="448"/>
      <c r="M866" s="448"/>
      <c r="N866" s="448"/>
      <c r="O866" s="448"/>
      <c r="P866" s="448"/>
      <c r="Q866" s="449"/>
      <c r="R866" s="449"/>
      <c r="S866" s="448"/>
      <c r="T866" s="448"/>
      <c r="U866" s="448"/>
      <c r="V866" s="448"/>
      <c r="W866" s="448"/>
      <c r="X866" s="448"/>
      <c r="Y866" s="448"/>
      <c r="Z866" s="448"/>
      <c r="AA866" s="448"/>
      <c r="AB866" s="448"/>
      <c r="AC866" s="448"/>
      <c r="AD866" s="448"/>
      <c r="AE866" s="448"/>
    </row>
    <row r="867" spans="2:31" s="450" customFormat="1" x14ac:dyDescent="0.3">
      <c r="B867" s="448"/>
      <c r="C867" s="448"/>
      <c r="D867" s="448"/>
      <c r="E867" s="448"/>
      <c r="F867" s="448"/>
      <c r="G867" s="449"/>
      <c r="H867" s="449"/>
      <c r="I867" s="448"/>
      <c r="J867" s="448"/>
      <c r="K867" s="448"/>
      <c r="L867" s="448"/>
      <c r="M867" s="448"/>
      <c r="N867" s="448"/>
      <c r="O867" s="448"/>
      <c r="P867" s="448"/>
      <c r="Q867" s="449"/>
      <c r="R867" s="449"/>
      <c r="S867" s="448"/>
      <c r="T867" s="448"/>
      <c r="U867" s="448"/>
      <c r="V867" s="448"/>
      <c r="W867" s="448"/>
      <c r="X867" s="448"/>
      <c r="Y867" s="448"/>
      <c r="Z867" s="448"/>
      <c r="AA867" s="448"/>
      <c r="AB867" s="448"/>
      <c r="AC867" s="448"/>
      <c r="AD867" s="448"/>
      <c r="AE867" s="448"/>
    </row>
    <row r="868" spans="2:31" s="450" customFormat="1" x14ac:dyDescent="0.3">
      <c r="B868" s="448"/>
      <c r="C868" s="448"/>
      <c r="D868" s="448"/>
      <c r="E868" s="448"/>
      <c r="F868" s="448"/>
      <c r="G868" s="449"/>
      <c r="H868" s="449"/>
      <c r="I868" s="448"/>
      <c r="J868" s="448"/>
      <c r="K868" s="448"/>
      <c r="L868" s="448"/>
      <c r="M868" s="448"/>
      <c r="N868" s="448"/>
      <c r="O868" s="448"/>
      <c r="P868" s="448"/>
      <c r="Q868" s="449"/>
      <c r="R868" s="449"/>
      <c r="S868" s="448"/>
      <c r="T868" s="448"/>
      <c r="U868" s="448"/>
      <c r="V868" s="448"/>
      <c r="W868" s="448"/>
      <c r="X868" s="448"/>
      <c r="Y868" s="448"/>
      <c r="Z868" s="448"/>
      <c r="AA868" s="448"/>
      <c r="AB868" s="448"/>
      <c r="AC868" s="448"/>
      <c r="AD868" s="448"/>
      <c r="AE868" s="448"/>
    </row>
    <row r="869" spans="2:31" s="450" customFormat="1" x14ac:dyDescent="0.3">
      <c r="B869" s="448"/>
      <c r="C869" s="448"/>
      <c r="D869" s="448"/>
      <c r="E869" s="448"/>
      <c r="F869" s="448"/>
      <c r="G869" s="449"/>
      <c r="H869" s="449"/>
      <c r="I869" s="448"/>
      <c r="J869" s="448"/>
      <c r="K869" s="448"/>
      <c r="L869" s="448"/>
      <c r="M869" s="448"/>
      <c r="N869" s="448"/>
      <c r="O869" s="448"/>
      <c r="P869" s="448"/>
      <c r="Q869" s="449"/>
      <c r="R869" s="449"/>
      <c r="S869" s="448"/>
      <c r="T869" s="448"/>
      <c r="U869" s="448"/>
      <c r="V869" s="448"/>
      <c r="W869" s="448"/>
      <c r="X869" s="448"/>
      <c r="Y869" s="448"/>
      <c r="Z869" s="448"/>
      <c r="AA869" s="448"/>
      <c r="AB869" s="448"/>
      <c r="AC869" s="448"/>
      <c r="AD869" s="448"/>
      <c r="AE869" s="448"/>
    </row>
    <row r="870" spans="2:31" s="450" customFormat="1" x14ac:dyDescent="0.3">
      <c r="B870" s="448"/>
      <c r="C870" s="448"/>
      <c r="D870" s="448"/>
      <c r="E870" s="448"/>
      <c r="F870" s="448"/>
      <c r="G870" s="449"/>
      <c r="H870" s="449"/>
      <c r="I870" s="448"/>
      <c r="J870" s="448"/>
      <c r="K870" s="448"/>
      <c r="L870" s="448"/>
      <c r="M870" s="448"/>
      <c r="N870" s="448"/>
      <c r="O870" s="448"/>
      <c r="P870" s="448"/>
      <c r="Q870" s="449"/>
      <c r="R870" s="449"/>
      <c r="S870" s="448"/>
      <c r="T870" s="448"/>
      <c r="U870" s="448"/>
      <c r="V870" s="448"/>
      <c r="W870" s="448"/>
      <c r="X870" s="448"/>
      <c r="Y870" s="448"/>
      <c r="Z870" s="448"/>
      <c r="AA870" s="448"/>
      <c r="AB870" s="448"/>
      <c r="AC870" s="448"/>
      <c r="AD870" s="448"/>
      <c r="AE870" s="448"/>
    </row>
    <row r="871" spans="2:31" s="450" customFormat="1" x14ac:dyDescent="0.3">
      <c r="B871" s="448"/>
      <c r="C871" s="448"/>
      <c r="D871" s="448"/>
      <c r="E871" s="448"/>
      <c r="F871" s="448"/>
      <c r="G871" s="449"/>
      <c r="H871" s="449"/>
      <c r="I871" s="448"/>
      <c r="J871" s="448"/>
      <c r="K871" s="448"/>
      <c r="L871" s="448"/>
      <c r="M871" s="448"/>
      <c r="N871" s="448"/>
      <c r="O871" s="448"/>
      <c r="P871" s="448"/>
      <c r="Q871" s="449"/>
      <c r="R871" s="449"/>
      <c r="S871" s="448"/>
      <c r="T871" s="448"/>
      <c r="U871" s="448"/>
      <c r="V871" s="448"/>
      <c r="W871" s="448"/>
      <c r="X871" s="448"/>
      <c r="Y871" s="448"/>
      <c r="Z871" s="448"/>
      <c r="AA871" s="448"/>
      <c r="AB871" s="448"/>
      <c r="AC871" s="448"/>
      <c r="AD871" s="448"/>
      <c r="AE871" s="448"/>
    </row>
    <row r="872" spans="2:31" s="450" customFormat="1" x14ac:dyDescent="0.3">
      <c r="B872" s="448"/>
      <c r="C872" s="448"/>
      <c r="D872" s="448"/>
      <c r="E872" s="448"/>
      <c r="F872" s="448"/>
      <c r="G872" s="449"/>
      <c r="H872" s="449"/>
      <c r="I872" s="448"/>
      <c r="J872" s="448"/>
      <c r="K872" s="448"/>
      <c r="L872" s="448"/>
      <c r="M872" s="448"/>
      <c r="N872" s="448"/>
      <c r="O872" s="448"/>
      <c r="P872" s="448"/>
      <c r="Q872" s="449"/>
      <c r="R872" s="449"/>
      <c r="S872" s="448"/>
      <c r="T872" s="448"/>
      <c r="U872" s="448"/>
      <c r="V872" s="448"/>
      <c r="W872" s="448"/>
      <c r="X872" s="448"/>
      <c r="Y872" s="448"/>
      <c r="Z872" s="448"/>
      <c r="AA872" s="448"/>
      <c r="AB872" s="448"/>
      <c r="AC872" s="448"/>
      <c r="AD872" s="448"/>
      <c r="AE872" s="448"/>
    </row>
    <row r="873" spans="2:31" s="450" customFormat="1" x14ac:dyDescent="0.3">
      <c r="B873" s="448"/>
      <c r="C873" s="448"/>
      <c r="D873" s="448"/>
      <c r="E873" s="448"/>
      <c r="F873" s="448"/>
      <c r="G873" s="449"/>
      <c r="H873" s="449"/>
      <c r="I873" s="448"/>
      <c r="J873" s="448"/>
      <c r="K873" s="448"/>
      <c r="L873" s="448"/>
      <c r="M873" s="448"/>
      <c r="N873" s="448"/>
      <c r="O873" s="448"/>
      <c r="P873" s="448"/>
      <c r="Q873" s="449"/>
      <c r="R873" s="449"/>
      <c r="S873" s="448"/>
      <c r="T873" s="448"/>
      <c r="U873" s="448"/>
      <c r="V873" s="448"/>
      <c r="W873" s="448"/>
      <c r="X873" s="448"/>
      <c r="Y873" s="448"/>
      <c r="Z873" s="448"/>
      <c r="AA873" s="448"/>
      <c r="AB873" s="448"/>
      <c r="AC873" s="448"/>
      <c r="AD873" s="448"/>
      <c r="AE873" s="448"/>
    </row>
    <row r="874" spans="2:31" s="450" customFormat="1" x14ac:dyDescent="0.3">
      <c r="B874" s="448"/>
      <c r="C874" s="448"/>
      <c r="D874" s="448"/>
      <c r="E874" s="448"/>
      <c r="F874" s="448"/>
      <c r="G874" s="449"/>
      <c r="H874" s="449"/>
      <c r="I874" s="448"/>
      <c r="J874" s="448"/>
      <c r="K874" s="448"/>
      <c r="L874" s="448"/>
      <c r="M874" s="448"/>
      <c r="N874" s="448"/>
      <c r="O874" s="448"/>
      <c r="P874" s="448"/>
      <c r="Q874" s="449"/>
      <c r="R874" s="449"/>
      <c r="S874" s="448"/>
      <c r="T874" s="448"/>
      <c r="U874" s="448"/>
      <c r="V874" s="448"/>
      <c r="W874" s="448"/>
      <c r="X874" s="448"/>
      <c r="Y874" s="448"/>
      <c r="Z874" s="448"/>
      <c r="AA874" s="448"/>
      <c r="AB874" s="448"/>
      <c r="AC874" s="448"/>
      <c r="AD874" s="448"/>
      <c r="AE874" s="448"/>
    </row>
    <row r="875" spans="2:31" s="450" customFormat="1" x14ac:dyDescent="0.3">
      <c r="B875" s="448"/>
      <c r="C875" s="448"/>
      <c r="D875" s="448"/>
      <c r="E875" s="448"/>
      <c r="F875" s="448"/>
      <c r="G875" s="449"/>
      <c r="H875" s="449"/>
      <c r="I875" s="448"/>
      <c r="J875" s="448"/>
      <c r="K875" s="448"/>
      <c r="L875" s="448"/>
      <c r="M875" s="448"/>
      <c r="N875" s="448"/>
      <c r="O875" s="448"/>
      <c r="P875" s="448"/>
      <c r="Q875" s="449"/>
      <c r="R875" s="449"/>
      <c r="S875" s="448"/>
      <c r="T875" s="448"/>
      <c r="U875" s="448"/>
      <c r="V875" s="448"/>
      <c r="W875" s="448"/>
      <c r="X875" s="448"/>
      <c r="Y875" s="448"/>
      <c r="Z875" s="448"/>
      <c r="AA875" s="448"/>
      <c r="AB875" s="448"/>
      <c r="AC875" s="448"/>
      <c r="AD875" s="448"/>
      <c r="AE875" s="448"/>
    </row>
    <row r="876" spans="2:31" s="450" customFormat="1" x14ac:dyDescent="0.3">
      <c r="B876" s="448"/>
      <c r="C876" s="448"/>
      <c r="D876" s="448"/>
      <c r="E876" s="448"/>
      <c r="F876" s="448"/>
      <c r="G876" s="449"/>
      <c r="H876" s="449"/>
      <c r="I876" s="448"/>
      <c r="J876" s="448"/>
      <c r="K876" s="448"/>
      <c r="L876" s="448"/>
      <c r="M876" s="448"/>
      <c r="N876" s="448"/>
      <c r="O876" s="448"/>
      <c r="P876" s="448"/>
      <c r="Q876" s="449"/>
      <c r="R876" s="449"/>
      <c r="S876" s="448"/>
      <c r="T876" s="448"/>
      <c r="U876" s="448"/>
      <c r="V876" s="448"/>
      <c r="W876" s="448"/>
      <c r="X876" s="448"/>
      <c r="Y876" s="448"/>
      <c r="Z876" s="448"/>
      <c r="AA876" s="448"/>
      <c r="AB876" s="448"/>
      <c r="AC876" s="448"/>
      <c r="AD876" s="448"/>
      <c r="AE876" s="448"/>
    </row>
    <row r="877" spans="2:31" s="450" customFormat="1" x14ac:dyDescent="0.3">
      <c r="B877" s="448"/>
      <c r="C877" s="448"/>
      <c r="D877" s="448"/>
      <c r="E877" s="448"/>
      <c r="F877" s="448"/>
      <c r="G877" s="449"/>
      <c r="H877" s="449"/>
      <c r="I877" s="448"/>
      <c r="J877" s="448"/>
      <c r="K877" s="448"/>
      <c r="L877" s="448"/>
      <c r="M877" s="448"/>
      <c r="N877" s="448"/>
      <c r="O877" s="448"/>
      <c r="P877" s="448"/>
      <c r="Q877" s="449"/>
      <c r="R877" s="449"/>
      <c r="S877" s="448"/>
      <c r="T877" s="448"/>
      <c r="U877" s="448"/>
      <c r="V877" s="448"/>
      <c r="W877" s="448"/>
      <c r="X877" s="448"/>
      <c r="Y877" s="448"/>
      <c r="Z877" s="448"/>
      <c r="AA877" s="448"/>
      <c r="AB877" s="448"/>
      <c r="AC877" s="448"/>
      <c r="AD877" s="448"/>
      <c r="AE877" s="448"/>
    </row>
    <row r="878" spans="2:31" s="450" customFormat="1" x14ac:dyDescent="0.3">
      <c r="B878" s="448"/>
      <c r="C878" s="448"/>
      <c r="D878" s="448"/>
      <c r="E878" s="448"/>
      <c r="F878" s="448"/>
      <c r="G878" s="449"/>
      <c r="H878" s="449"/>
      <c r="I878" s="448"/>
      <c r="J878" s="448"/>
      <c r="K878" s="448"/>
      <c r="L878" s="448"/>
      <c r="M878" s="448"/>
      <c r="N878" s="448"/>
      <c r="O878" s="448"/>
      <c r="P878" s="448"/>
      <c r="Q878" s="449"/>
      <c r="R878" s="449"/>
      <c r="S878" s="448"/>
      <c r="T878" s="448"/>
      <c r="U878" s="448"/>
      <c r="V878" s="448"/>
      <c r="W878" s="448"/>
      <c r="X878" s="448"/>
      <c r="Y878" s="448"/>
      <c r="Z878" s="448"/>
      <c r="AA878" s="448"/>
      <c r="AB878" s="448"/>
      <c r="AC878" s="448"/>
      <c r="AD878" s="448"/>
      <c r="AE878" s="448"/>
    </row>
    <row r="879" spans="2:31" s="450" customFormat="1" x14ac:dyDescent="0.3">
      <c r="B879" s="448"/>
      <c r="C879" s="448"/>
      <c r="D879" s="448"/>
      <c r="E879" s="448"/>
      <c r="F879" s="448"/>
      <c r="G879" s="449"/>
      <c r="H879" s="449"/>
      <c r="I879" s="448"/>
      <c r="J879" s="448"/>
      <c r="K879" s="448"/>
      <c r="L879" s="448"/>
      <c r="M879" s="448"/>
      <c r="N879" s="448"/>
      <c r="O879" s="448"/>
      <c r="P879" s="448"/>
      <c r="Q879" s="449"/>
      <c r="R879" s="449"/>
      <c r="S879" s="448"/>
      <c r="T879" s="448"/>
      <c r="U879" s="448"/>
      <c r="V879" s="448"/>
      <c r="W879" s="448"/>
      <c r="X879" s="448"/>
      <c r="Y879" s="448"/>
      <c r="Z879" s="448"/>
      <c r="AA879" s="448"/>
      <c r="AB879" s="448"/>
      <c r="AC879" s="448"/>
      <c r="AD879" s="448"/>
      <c r="AE879" s="448"/>
    </row>
    <row r="880" spans="2:31" s="450" customFormat="1" x14ac:dyDescent="0.3">
      <c r="B880" s="448"/>
      <c r="C880" s="448"/>
      <c r="D880" s="448"/>
      <c r="E880" s="448"/>
      <c r="F880" s="448"/>
      <c r="G880" s="449"/>
      <c r="H880" s="449"/>
      <c r="I880" s="448"/>
      <c r="J880" s="448"/>
      <c r="K880" s="448"/>
      <c r="L880" s="448"/>
      <c r="M880" s="448"/>
      <c r="N880" s="448"/>
      <c r="O880" s="448"/>
      <c r="P880" s="448"/>
      <c r="Q880" s="449"/>
      <c r="R880" s="449"/>
      <c r="S880" s="448"/>
      <c r="T880" s="448"/>
      <c r="U880" s="448"/>
      <c r="V880" s="448"/>
      <c r="W880" s="448"/>
      <c r="X880" s="448"/>
      <c r="Y880" s="448"/>
      <c r="Z880" s="448"/>
      <c r="AA880" s="448"/>
      <c r="AB880" s="448"/>
      <c r="AC880" s="448"/>
      <c r="AD880" s="448"/>
      <c r="AE880" s="448"/>
    </row>
    <row r="881" spans="2:31" s="450" customFormat="1" x14ac:dyDescent="0.3">
      <c r="B881" s="448"/>
      <c r="C881" s="448"/>
      <c r="D881" s="448"/>
      <c r="E881" s="448"/>
      <c r="F881" s="448"/>
      <c r="G881" s="449"/>
      <c r="H881" s="449"/>
      <c r="I881" s="448"/>
      <c r="J881" s="448"/>
      <c r="K881" s="448"/>
      <c r="L881" s="448"/>
      <c r="M881" s="448"/>
      <c r="N881" s="448"/>
      <c r="O881" s="448"/>
      <c r="P881" s="448"/>
      <c r="Q881" s="449"/>
      <c r="R881" s="449"/>
      <c r="S881" s="448"/>
      <c r="T881" s="448"/>
      <c r="U881" s="448"/>
      <c r="V881" s="448"/>
      <c r="W881" s="448"/>
      <c r="X881" s="448"/>
      <c r="Y881" s="448"/>
      <c r="Z881" s="448"/>
      <c r="AA881" s="448"/>
      <c r="AB881" s="448"/>
      <c r="AC881" s="448"/>
      <c r="AD881" s="448"/>
      <c r="AE881" s="448"/>
    </row>
    <row r="882" spans="2:31" s="450" customFormat="1" x14ac:dyDescent="0.3">
      <c r="B882" s="448"/>
      <c r="C882" s="448"/>
      <c r="D882" s="448"/>
      <c r="E882" s="448"/>
      <c r="F882" s="448"/>
      <c r="G882" s="449"/>
      <c r="H882" s="449"/>
      <c r="I882" s="448"/>
      <c r="J882" s="448"/>
      <c r="K882" s="448"/>
      <c r="L882" s="448"/>
      <c r="M882" s="448"/>
      <c r="N882" s="448"/>
      <c r="O882" s="448"/>
      <c r="P882" s="448"/>
      <c r="Q882" s="449"/>
      <c r="R882" s="449"/>
      <c r="S882" s="448"/>
      <c r="T882" s="448"/>
      <c r="U882" s="448"/>
      <c r="V882" s="448"/>
      <c r="W882" s="448"/>
      <c r="X882" s="448"/>
      <c r="Y882" s="448"/>
      <c r="Z882" s="448"/>
      <c r="AA882" s="448"/>
      <c r="AB882" s="448"/>
      <c r="AC882" s="448"/>
      <c r="AD882" s="448"/>
      <c r="AE882" s="448"/>
    </row>
    <row r="883" spans="2:31" s="450" customFormat="1" x14ac:dyDescent="0.3">
      <c r="B883" s="448"/>
      <c r="C883" s="448"/>
      <c r="D883" s="448"/>
      <c r="E883" s="448"/>
      <c r="F883" s="448"/>
      <c r="G883" s="449"/>
      <c r="H883" s="449"/>
      <c r="I883" s="448"/>
      <c r="J883" s="448"/>
      <c r="K883" s="448"/>
      <c r="L883" s="448"/>
      <c r="M883" s="448"/>
      <c r="N883" s="448"/>
      <c r="O883" s="448"/>
      <c r="P883" s="448"/>
      <c r="Q883" s="449"/>
      <c r="R883" s="449"/>
      <c r="S883" s="448"/>
      <c r="T883" s="448"/>
      <c r="U883" s="448"/>
      <c r="V883" s="448"/>
      <c r="W883" s="448"/>
      <c r="X883" s="448"/>
      <c r="Y883" s="448"/>
      <c r="Z883" s="448"/>
      <c r="AA883" s="448"/>
      <c r="AB883" s="448"/>
      <c r="AC883" s="448"/>
      <c r="AD883" s="448"/>
      <c r="AE883" s="448"/>
    </row>
    <row r="884" spans="2:31" s="450" customFormat="1" x14ac:dyDescent="0.3">
      <c r="B884" s="448"/>
      <c r="C884" s="448"/>
      <c r="D884" s="448"/>
      <c r="E884" s="448"/>
      <c r="F884" s="448"/>
      <c r="G884" s="449"/>
      <c r="H884" s="449"/>
      <c r="I884" s="448"/>
      <c r="J884" s="448"/>
      <c r="K884" s="448"/>
      <c r="L884" s="448"/>
      <c r="M884" s="448"/>
      <c r="N884" s="448"/>
      <c r="O884" s="448"/>
      <c r="P884" s="448"/>
      <c r="Q884" s="449"/>
      <c r="R884" s="449"/>
      <c r="S884" s="448"/>
      <c r="T884" s="448"/>
      <c r="U884" s="448"/>
      <c r="V884" s="448"/>
      <c r="W884" s="448"/>
      <c r="X884" s="448"/>
      <c r="Y884" s="448"/>
      <c r="Z884" s="448"/>
      <c r="AA884" s="448"/>
      <c r="AB884" s="448"/>
      <c r="AC884" s="448"/>
      <c r="AD884" s="448"/>
      <c r="AE884" s="448"/>
    </row>
    <row r="885" spans="2:31" s="450" customFormat="1" x14ac:dyDescent="0.3">
      <c r="B885" s="448"/>
      <c r="C885" s="448"/>
      <c r="D885" s="448"/>
      <c r="E885" s="448"/>
      <c r="F885" s="448"/>
      <c r="G885" s="449"/>
      <c r="H885" s="449"/>
      <c r="I885" s="448"/>
      <c r="J885" s="448"/>
      <c r="K885" s="448"/>
      <c r="L885" s="448"/>
      <c r="M885" s="448"/>
      <c r="N885" s="448"/>
      <c r="O885" s="448"/>
      <c r="P885" s="448"/>
      <c r="Q885" s="449"/>
      <c r="R885" s="449"/>
      <c r="S885" s="448"/>
      <c r="T885" s="448"/>
      <c r="U885" s="448"/>
      <c r="V885" s="448"/>
      <c r="W885" s="448"/>
      <c r="X885" s="448"/>
      <c r="Y885" s="448"/>
      <c r="Z885" s="448"/>
      <c r="AA885" s="448"/>
      <c r="AB885" s="448"/>
      <c r="AC885" s="448"/>
      <c r="AD885" s="448"/>
      <c r="AE885" s="448"/>
    </row>
    <row r="886" spans="2:31" s="450" customFormat="1" x14ac:dyDescent="0.3">
      <c r="B886" s="448"/>
      <c r="C886" s="448"/>
      <c r="D886" s="448"/>
      <c r="E886" s="448"/>
      <c r="F886" s="448"/>
      <c r="G886" s="449"/>
      <c r="H886" s="449"/>
      <c r="I886" s="448"/>
      <c r="J886" s="448"/>
      <c r="K886" s="448"/>
      <c r="L886" s="448"/>
      <c r="M886" s="448"/>
      <c r="N886" s="448"/>
      <c r="O886" s="448"/>
      <c r="P886" s="448"/>
      <c r="Q886" s="449"/>
      <c r="R886" s="449"/>
      <c r="S886" s="448"/>
      <c r="T886" s="448"/>
      <c r="U886" s="448"/>
      <c r="V886" s="448"/>
      <c r="W886" s="448"/>
      <c r="X886" s="448"/>
      <c r="Y886" s="448"/>
      <c r="Z886" s="448"/>
      <c r="AA886" s="448"/>
      <c r="AB886" s="448"/>
      <c r="AC886" s="448"/>
      <c r="AD886" s="448"/>
      <c r="AE886" s="448"/>
    </row>
    <row r="887" spans="2:31" s="450" customFormat="1" x14ac:dyDescent="0.3">
      <c r="B887" s="448"/>
      <c r="C887" s="448"/>
      <c r="D887" s="448"/>
      <c r="E887" s="448"/>
      <c r="F887" s="448"/>
      <c r="G887" s="449"/>
      <c r="H887" s="449"/>
      <c r="I887" s="448"/>
      <c r="J887" s="448"/>
      <c r="K887" s="448"/>
      <c r="L887" s="448"/>
      <c r="M887" s="448"/>
      <c r="N887" s="448"/>
      <c r="O887" s="448"/>
      <c r="P887" s="448"/>
      <c r="Q887" s="449"/>
      <c r="R887" s="449"/>
      <c r="S887" s="448"/>
      <c r="T887" s="448"/>
      <c r="U887" s="448"/>
      <c r="V887" s="448"/>
      <c r="W887" s="448"/>
      <c r="X887" s="448"/>
      <c r="Y887" s="448"/>
      <c r="Z887" s="448"/>
      <c r="AA887" s="448"/>
      <c r="AB887" s="448"/>
      <c r="AC887" s="448"/>
      <c r="AD887" s="448"/>
      <c r="AE887" s="448"/>
    </row>
    <row r="888" spans="2:31" s="450" customFormat="1" x14ac:dyDescent="0.3">
      <c r="B888" s="448"/>
      <c r="C888" s="448"/>
      <c r="D888" s="448"/>
      <c r="E888" s="448"/>
      <c r="F888" s="448"/>
      <c r="G888" s="449"/>
      <c r="H888" s="449"/>
      <c r="I888" s="448"/>
      <c r="J888" s="448"/>
      <c r="K888" s="448"/>
      <c r="L888" s="448"/>
      <c r="M888" s="448"/>
      <c r="N888" s="448"/>
      <c r="O888" s="448"/>
      <c r="P888" s="448"/>
      <c r="Q888" s="449"/>
      <c r="R888" s="449"/>
      <c r="S888" s="448"/>
      <c r="T888" s="448"/>
      <c r="U888" s="448"/>
      <c r="V888" s="448"/>
      <c r="W888" s="448"/>
      <c r="X888" s="448"/>
      <c r="Y888" s="448"/>
      <c r="Z888" s="448"/>
      <c r="AA888" s="448"/>
      <c r="AB888" s="448"/>
      <c r="AC888" s="448"/>
      <c r="AD888" s="448"/>
      <c r="AE888" s="448"/>
    </row>
    <row r="889" spans="2:31" s="450" customFormat="1" x14ac:dyDescent="0.3">
      <c r="B889" s="448"/>
      <c r="C889" s="448"/>
      <c r="D889" s="448"/>
      <c r="E889" s="448"/>
      <c r="F889" s="448"/>
      <c r="G889" s="449"/>
      <c r="H889" s="449"/>
      <c r="I889" s="448"/>
      <c r="J889" s="448"/>
      <c r="K889" s="448"/>
      <c r="L889" s="448"/>
      <c r="M889" s="448"/>
      <c r="N889" s="448"/>
      <c r="O889" s="448"/>
      <c r="P889" s="448"/>
      <c r="Q889" s="449"/>
      <c r="R889" s="449"/>
      <c r="S889" s="448"/>
      <c r="T889" s="448"/>
      <c r="U889" s="448"/>
      <c r="V889" s="448"/>
      <c r="W889" s="448"/>
      <c r="X889" s="448"/>
      <c r="Y889" s="448"/>
      <c r="Z889" s="448"/>
      <c r="AA889" s="448"/>
      <c r="AB889" s="448"/>
      <c r="AC889" s="448"/>
      <c r="AD889" s="448"/>
      <c r="AE889" s="448"/>
    </row>
    <row r="890" spans="2:31" s="450" customFormat="1" x14ac:dyDescent="0.3">
      <c r="B890" s="448"/>
      <c r="C890" s="448"/>
      <c r="D890" s="448"/>
      <c r="E890" s="448"/>
      <c r="F890" s="448"/>
      <c r="G890" s="449"/>
      <c r="H890" s="449"/>
      <c r="I890" s="448"/>
      <c r="J890" s="448"/>
      <c r="K890" s="448"/>
      <c r="L890" s="448"/>
      <c r="M890" s="448"/>
      <c r="N890" s="448"/>
      <c r="O890" s="448"/>
      <c r="P890" s="448"/>
      <c r="Q890" s="449"/>
      <c r="R890" s="449"/>
      <c r="S890" s="448"/>
      <c r="T890" s="448"/>
      <c r="U890" s="448"/>
      <c r="V890" s="448"/>
      <c r="W890" s="448"/>
      <c r="X890" s="448"/>
      <c r="Y890" s="448"/>
      <c r="Z890" s="448"/>
      <c r="AA890" s="448"/>
      <c r="AB890" s="448"/>
      <c r="AC890" s="448"/>
      <c r="AD890" s="448"/>
      <c r="AE890" s="448"/>
    </row>
    <row r="891" spans="2:31" s="450" customFormat="1" x14ac:dyDescent="0.3">
      <c r="B891" s="448"/>
      <c r="C891" s="448"/>
      <c r="D891" s="448"/>
      <c r="E891" s="448"/>
      <c r="F891" s="448"/>
      <c r="G891" s="449"/>
      <c r="H891" s="449"/>
      <c r="I891" s="448"/>
      <c r="J891" s="448"/>
      <c r="K891" s="448"/>
      <c r="L891" s="448"/>
      <c r="M891" s="448"/>
      <c r="N891" s="448"/>
      <c r="O891" s="448"/>
      <c r="P891" s="448"/>
      <c r="Q891" s="449"/>
      <c r="R891" s="449"/>
      <c r="S891" s="448"/>
      <c r="T891" s="448"/>
      <c r="U891" s="448"/>
      <c r="V891" s="448"/>
      <c r="W891" s="448"/>
      <c r="X891" s="448"/>
      <c r="Y891" s="448"/>
      <c r="Z891" s="448"/>
      <c r="AA891" s="448"/>
      <c r="AB891" s="448"/>
      <c r="AC891" s="448"/>
      <c r="AD891" s="448"/>
      <c r="AE891" s="448"/>
    </row>
    <row r="892" spans="2:31" s="450" customFormat="1" x14ac:dyDescent="0.3">
      <c r="B892" s="448"/>
      <c r="C892" s="448"/>
      <c r="D892" s="448"/>
      <c r="E892" s="448"/>
      <c r="F892" s="448"/>
      <c r="G892" s="449"/>
      <c r="H892" s="449"/>
      <c r="I892" s="448"/>
      <c r="J892" s="448"/>
      <c r="K892" s="448"/>
      <c r="L892" s="448"/>
      <c r="M892" s="448"/>
      <c r="N892" s="448"/>
      <c r="O892" s="448"/>
      <c r="P892" s="448"/>
      <c r="Q892" s="449"/>
      <c r="R892" s="449"/>
      <c r="S892" s="448"/>
      <c r="T892" s="448"/>
      <c r="U892" s="448"/>
      <c r="V892" s="448"/>
      <c r="W892" s="448"/>
      <c r="X892" s="448"/>
      <c r="Y892" s="448"/>
      <c r="Z892" s="448"/>
      <c r="AA892" s="448"/>
      <c r="AB892" s="448"/>
      <c r="AC892" s="448"/>
      <c r="AD892" s="448"/>
      <c r="AE892" s="448"/>
    </row>
    <row r="893" spans="2:31" s="450" customFormat="1" x14ac:dyDescent="0.3">
      <c r="B893" s="448"/>
      <c r="C893" s="448"/>
      <c r="D893" s="448"/>
      <c r="E893" s="448"/>
      <c r="F893" s="448"/>
      <c r="G893" s="449"/>
      <c r="H893" s="449"/>
      <c r="I893" s="448"/>
      <c r="J893" s="448"/>
      <c r="K893" s="448"/>
      <c r="L893" s="448"/>
      <c r="M893" s="448"/>
      <c r="N893" s="448"/>
      <c r="O893" s="448"/>
      <c r="P893" s="448"/>
      <c r="Q893" s="449"/>
      <c r="R893" s="449"/>
      <c r="S893" s="448"/>
      <c r="T893" s="448"/>
      <c r="U893" s="448"/>
      <c r="V893" s="448"/>
      <c r="W893" s="448"/>
      <c r="X893" s="448"/>
      <c r="Y893" s="448"/>
      <c r="Z893" s="448"/>
      <c r="AA893" s="448"/>
      <c r="AB893" s="448"/>
      <c r="AC893" s="448"/>
      <c r="AD893" s="448"/>
      <c r="AE893" s="448"/>
    </row>
    <row r="894" spans="2:31" s="450" customFormat="1" x14ac:dyDescent="0.3">
      <c r="B894" s="448"/>
      <c r="C894" s="448"/>
      <c r="D894" s="448"/>
      <c r="E894" s="448"/>
      <c r="F894" s="448"/>
      <c r="G894" s="449"/>
      <c r="H894" s="449"/>
      <c r="I894" s="448"/>
      <c r="J894" s="448"/>
      <c r="K894" s="448"/>
      <c r="L894" s="448"/>
      <c r="M894" s="448"/>
      <c r="N894" s="448"/>
      <c r="O894" s="448"/>
      <c r="P894" s="448"/>
      <c r="Q894" s="449"/>
      <c r="R894" s="449"/>
      <c r="S894" s="448"/>
      <c r="T894" s="448"/>
      <c r="U894" s="448"/>
      <c r="V894" s="448"/>
      <c r="W894" s="448"/>
      <c r="X894" s="448"/>
      <c r="Y894" s="448"/>
      <c r="Z894" s="448"/>
      <c r="AA894" s="448"/>
      <c r="AB894" s="448"/>
      <c r="AC894" s="448"/>
      <c r="AD894" s="448"/>
      <c r="AE894" s="448"/>
    </row>
    <row r="895" spans="2:31" s="450" customFormat="1" x14ac:dyDescent="0.3">
      <c r="B895" s="448"/>
      <c r="C895" s="448"/>
      <c r="D895" s="448"/>
      <c r="E895" s="448"/>
      <c r="F895" s="448"/>
      <c r="G895" s="449"/>
      <c r="H895" s="449"/>
      <c r="I895" s="448"/>
      <c r="J895" s="448"/>
      <c r="K895" s="448"/>
      <c r="L895" s="448"/>
      <c r="M895" s="448"/>
      <c r="N895" s="448"/>
      <c r="O895" s="448"/>
      <c r="P895" s="448"/>
      <c r="Q895" s="449"/>
      <c r="R895" s="449"/>
      <c r="S895" s="448"/>
      <c r="T895" s="448"/>
      <c r="U895" s="448"/>
      <c r="V895" s="448"/>
      <c r="W895" s="448"/>
      <c r="X895" s="448"/>
      <c r="Y895" s="448"/>
      <c r="Z895" s="448"/>
      <c r="AA895" s="448"/>
      <c r="AB895" s="448"/>
      <c r="AC895" s="448"/>
      <c r="AD895" s="448"/>
      <c r="AE895" s="448"/>
    </row>
    <row r="896" spans="2:31" s="450" customFormat="1" x14ac:dyDescent="0.3">
      <c r="B896" s="448"/>
      <c r="C896" s="448"/>
      <c r="D896" s="448"/>
      <c r="E896" s="448"/>
      <c r="F896" s="448"/>
      <c r="G896" s="449"/>
      <c r="H896" s="449"/>
      <c r="I896" s="448"/>
      <c r="J896" s="448"/>
      <c r="K896" s="448"/>
      <c r="L896" s="448"/>
      <c r="M896" s="448"/>
      <c r="N896" s="448"/>
      <c r="O896" s="448"/>
      <c r="P896" s="448"/>
      <c r="Q896" s="449"/>
      <c r="R896" s="449"/>
      <c r="S896" s="448"/>
      <c r="T896" s="448"/>
      <c r="U896" s="448"/>
      <c r="V896" s="448"/>
      <c r="W896" s="448"/>
      <c r="X896" s="448"/>
      <c r="Y896" s="448"/>
      <c r="Z896" s="448"/>
      <c r="AA896" s="448"/>
      <c r="AB896" s="448"/>
      <c r="AC896" s="448"/>
      <c r="AD896" s="448"/>
      <c r="AE896" s="448"/>
    </row>
    <row r="897" spans="2:31" s="450" customFormat="1" x14ac:dyDescent="0.3">
      <c r="B897" s="448"/>
      <c r="C897" s="448"/>
      <c r="D897" s="448"/>
      <c r="E897" s="448"/>
      <c r="F897" s="448"/>
      <c r="G897" s="449"/>
      <c r="H897" s="449"/>
      <c r="I897" s="448"/>
      <c r="J897" s="448"/>
      <c r="K897" s="448"/>
      <c r="L897" s="448"/>
      <c r="M897" s="448"/>
      <c r="N897" s="448"/>
      <c r="O897" s="448"/>
      <c r="P897" s="448"/>
      <c r="Q897" s="449"/>
      <c r="R897" s="449"/>
      <c r="S897" s="448"/>
      <c r="T897" s="448"/>
      <c r="U897" s="448"/>
      <c r="V897" s="448"/>
      <c r="W897" s="448"/>
      <c r="X897" s="448"/>
      <c r="Y897" s="448"/>
      <c r="Z897" s="448"/>
      <c r="AA897" s="448"/>
      <c r="AB897" s="448"/>
      <c r="AC897" s="448"/>
      <c r="AD897" s="448"/>
      <c r="AE897" s="448"/>
    </row>
    <row r="898" spans="2:31" s="450" customFormat="1" x14ac:dyDescent="0.3">
      <c r="B898" s="448"/>
      <c r="C898" s="448"/>
      <c r="D898" s="448"/>
      <c r="E898" s="448"/>
      <c r="F898" s="448"/>
      <c r="G898" s="449"/>
      <c r="H898" s="449"/>
      <c r="I898" s="448"/>
      <c r="J898" s="448"/>
      <c r="K898" s="448"/>
      <c r="L898" s="448"/>
      <c r="M898" s="448"/>
      <c r="N898" s="448"/>
      <c r="O898" s="448"/>
      <c r="P898" s="448"/>
      <c r="Q898" s="449"/>
      <c r="R898" s="449"/>
      <c r="S898" s="448"/>
      <c r="T898" s="448"/>
      <c r="U898" s="448"/>
      <c r="V898" s="448"/>
      <c r="W898" s="448"/>
      <c r="X898" s="448"/>
      <c r="Y898" s="448"/>
      <c r="Z898" s="448"/>
      <c r="AA898" s="448"/>
      <c r="AB898" s="448"/>
      <c r="AC898" s="448"/>
      <c r="AD898" s="448"/>
      <c r="AE898" s="448"/>
    </row>
    <row r="899" spans="2:31" s="450" customFormat="1" x14ac:dyDescent="0.3">
      <c r="B899" s="448"/>
      <c r="C899" s="448"/>
      <c r="D899" s="448"/>
      <c r="E899" s="448"/>
      <c r="F899" s="448"/>
      <c r="G899" s="449"/>
      <c r="H899" s="449"/>
      <c r="I899" s="448"/>
      <c r="J899" s="448"/>
      <c r="K899" s="448"/>
      <c r="L899" s="448"/>
      <c r="M899" s="448"/>
      <c r="N899" s="448"/>
      <c r="O899" s="448"/>
      <c r="P899" s="448"/>
      <c r="Q899" s="449"/>
      <c r="R899" s="449"/>
      <c r="S899" s="448"/>
      <c r="T899" s="448"/>
      <c r="U899" s="448"/>
      <c r="V899" s="448"/>
      <c r="W899" s="448"/>
      <c r="X899" s="448"/>
      <c r="Y899" s="448"/>
      <c r="Z899" s="448"/>
      <c r="AA899" s="448"/>
      <c r="AB899" s="448"/>
      <c r="AC899" s="448"/>
      <c r="AD899" s="448"/>
      <c r="AE899" s="448"/>
    </row>
    <row r="900" spans="2:31" s="450" customFormat="1" x14ac:dyDescent="0.3">
      <c r="B900" s="448"/>
      <c r="C900" s="448"/>
      <c r="D900" s="448"/>
      <c r="E900" s="448"/>
      <c r="F900" s="448"/>
      <c r="G900" s="449"/>
      <c r="H900" s="449"/>
      <c r="I900" s="448"/>
      <c r="J900" s="448"/>
      <c r="K900" s="448"/>
      <c r="L900" s="448"/>
      <c r="M900" s="448"/>
      <c r="N900" s="448"/>
      <c r="O900" s="448"/>
      <c r="P900" s="448"/>
      <c r="Q900" s="449"/>
      <c r="R900" s="449"/>
      <c r="S900" s="448"/>
      <c r="T900" s="448"/>
      <c r="U900" s="448"/>
      <c r="V900" s="448"/>
      <c r="W900" s="448"/>
      <c r="X900" s="448"/>
      <c r="Y900" s="448"/>
      <c r="Z900" s="448"/>
      <c r="AA900" s="448"/>
      <c r="AB900" s="448"/>
      <c r="AC900" s="448"/>
      <c r="AD900" s="448"/>
      <c r="AE900" s="448"/>
    </row>
    <row r="901" spans="2:31" s="450" customFormat="1" x14ac:dyDescent="0.3">
      <c r="B901" s="448"/>
      <c r="C901" s="448"/>
      <c r="D901" s="448"/>
      <c r="E901" s="448"/>
      <c r="F901" s="448"/>
      <c r="G901" s="449"/>
      <c r="H901" s="449"/>
      <c r="I901" s="448"/>
      <c r="J901" s="448"/>
      <c r="K901" s="448"/>
      <c r="L901" s="448"/>
      <c r="M901" s="448"/>
      <c r="N901" s="448"/>
      <c r="O901" s="448"/>
      <c r="P901" s="448"/>
      <c r="Q901" s="449"/>
      <c r="R901" s="449"/>
      <c r="S901" s="448"/>
      <c r="T901" s="448"/>
      <c r="U901" s="448"/>
      <c r="V901" s="448"/>
      <c r="W901" s="448"/>
      <c r="X901" s="448"/>
      <c r="Y901" s="448"/>
      <c r="Z901" s="448"/>
      <c r="AA901" s="448"/>
      <c r="AB901" s="448"/>
      <c r="AC901" s="448"/>
      <c r="AD901" s="448"/>
      <c r="AE901" s="448"/>
    </row>
    <row r="902" spans="2:31" s="450" customFormat="1" x14ac:dyDescent="0.3">
      <c r="B902" s="448"/>
      <c r="C902" s="448"/>
      <c r="D902" s="448"/>
      <c r="E902" s="448"/>
      <c r="F902" s="448"/>
      <c r="G902" s="449"/>
      <c r="H902" s="449"/>
      <c r="I902" s="448"/>
      <c r="J902" s="448"/>
      <c r="K902" s="448"/>
      <c r="L902" s="448"/>
      <c r="M902" s="448"/>
      <c r="N902" s="448"/>
      <c r="O902" s="448"/>
      <c r="P902" s="448"/>
      <c r="Q902" s="449"/>
      <c r="R902" s="449"/>
      <c r="S902" s="448"/>
      <c r="T902" s="448"/>
      <c r="U902" s="448"/>
      <c r="V902" s="448"/>
      <c r="W902" s="448"/>
      <c r="X902" s="448"/>
      <c r="Y902" s="448"/>
      <c r="Z902" s="448"/>
      <c r="AA902" s="448"/>
      <c r="AB902" s="448"/>
      <c r="AC902" s="448"/>
      <c r="AD902" s="448"/>
      <c r="AE902" s="448"/>
    </row>
    <row r="903" spans="2:31" s="450" customFormat="1" x14ac:dyDescent="0.3">
      <c r="B903" s="448"/>
      <c r="C903" s="448"/>
      <c r="D903" s="448"/>
      <c r="E903" s="448"/>
      <c r="F903" s="448"/>
      <c r="G903" s="449"/>
      <c r="H903" s="449"/>
      <c r="I903" s="448"/>
      <c r="J903" s="448"/>
      <c r="K903" s="448"/>
      <c r="L903" s="448"/>
      <c r="M903" s="448"/>
      <c r="N903" s="448"/>
      <c r="O903" s="448"/>
      <c r="P903" s="448"/>
      <c r="Q903" s="449"/>
      <c r="R903" s="449"/>
      <c r="S903" s="448"/>
      <c r="T903" s="448"/>
      <c r="U903" s="448"/>
      <c r="V903" s="448"/>
      <c r="W903" s="448"/>
      <c r="X903" s="448"/>
      <c r="Y903" s="448"/>
      <c r="Z903" s="448"/>
      <c r="AA903" s="448"/>
      <c r="AB903" s="448"/>
      <c r="AC903" s="448"/>
      <c r="AD903" s="448"/>
      <c r="AE903" s="448"/>
    </row>
    <row r="904" spans="2:31" s="450" customFormat="1" x14ac:dyDescent="0.3">
      <c r="B904" s="448"/>
      <c r="C904" s="448"/>
      <c r="D904" s="448"/>
      <c r="E904" s="448"/>
      <c r="F904" s="448"/>
      <c r="G904" s="449"/>
      <c r="H904" s="449"/>
      <c r="I904" s="448"/>
      <c r="J904" s="448"/>
      <c r="K904" s="448"/>
      <c r="L904" s="448"/>
      <c r="M904" s="448"/>
      <c r="N904" s="448"/>
      <c r="O904" s="448"/>
      <c r="P904" s="448"/>
      <c r="Q904" s="449"/>
      <c r="R904" s="449"/>
      <c r="S904" s="448"/>
      <c r="T904" s="448"/>
      <c r="U904" s="448"/>
      <c r="V904" s="448"/>
      <c r="W904" s="448"/>
      <c r="X904" s="448"/>
      <c r="Y904" s="448"/>
      <c r="Z904" s="448"/>
      <c r="AA904" s="448"/>
      <c r="AB904" s="448"/>
      <c r="AC904" s="448"/>
      <c r="AD904" s="448"/>
      <c r="AE904" s="448"/>
    </row>
    <row r="905" spans="2:31" s="450" customFormat="1" x14ac:dyDescent="0.3">
      <c r="B905" s="448"/>
      <c r="C905" s="448"/>
      <c r="D905" s="448"/>
      <c r="E905" s="448"/>
      <c r="F905" s="448"/>
      <c r="G905" s="449"/>
      <c r="H905" s="449"/>
      <c r="I905" s="448"/>
      <c r="J905" s="448"/>
      <c r="K905" s="448"/>
      <c r="L905" s="448"/>
      <c r="M905" s="448"/>
      <c r="N905" s="448"/>
      <c r="O905" s="448"/>
      <c r="P905" s="448"/>
      <c r="Q905" s="449"/>
      <c r="R905" s="449"/>
      <c r="S905" s="448"/>
      <c r="T905" s="448"/>
      <c r="U905" s="448"/>
      <c r="V905" s="448"/>
      <c r="W905" s="448"/>
      <c r="X905" s="448"/>
      <c r="Y905" s="448"/>
      <c r="Z905" s="448"/>
      <c r="AA905" s="448"/>
      <c r="AB905" s="448"/>
      <c r="AC905" s="448"/>
      <c r="AD905" s="448"/>
      <c r="AE905" s="448"/>
    </row>
    <row r="906" spans="2:31" s="450" customFormat="1" x14ac:dyDescent="0.3">
      <c r="B906" s="448"/>
      <c r="C906" s="448"/>
      <c r="D906" s="448"/>
      <c r="E906" s="448"/>
      <c r="F906" s="448"/>
      <c r="G906" s="449"/>
      <c r="H906" s="449"/>
      <c r="I906" s="448"/>
      <c r="J906" s="448"/>
      <c r="K906" s="448"/>
      <c r="L906" s="448"/>
      <c r="M906" s="448"/>
      <c r="N906" s="448"/>
      <c r="O906" s="448"/>
      <c r="P906" s="448"/>
      <c r="Q906" s="449"/>
      <c r="R906" s="449"/>
      <c r="S906" s="448"/>
      <c r="T906" s="448"/>
      <c r="U906" s="448"/>
      <c r="V906" s="448"/>
      <c r="W906" s="448"/>
      <c r="X906" s="448"/>
      <c r="Y906" s="448"/>
      <c r="Z906" s="448"/>
      <c r="AA906" s="448"/>
      <c r="AB906" s="448"/>
      <c r="AC906" s="448"/>
      <c r="AD906" s="448"/>
      <c r="AE906" s="448"/>
    </row>
    <row r="907" spans="2:31" s="450" customFormat="1" x14ac:dyDescent="0.3">
      <c r="B907" s="448"/>
      <c r="C907" s="448"/>
      <c r="D907" s="448"/>
      <c r="E907" s="448"/>
      <c r="F907" s="448"/>
      <c r="G907" s="449"/>
      <c r="H907" s="449"/>
      <c r="I907" s="448"/>
      <c r="J907" s="448"/>
      <c r="K907" s="448"/>
      <c r="L907" s="448"/>
      <c r="M907" s="448"/>
      <c r="N907" s="448"/>
      <c r="O907" s="448"/>
      <c r="P907" s="448"/>
      <c r="Q907" s="449"/>
      <c r="R907" s="449"/>
      <c r="S907" s="448"/>
      <c r="T907" s="448"/>
      <c r="U907" s="448"/>
      <c r="V907" s="448"/>
      <c r="W907" s="448"/>
      <c r="X907" s="448"/>
      <c r="Y907" s="448"/>
      <c r="Z907" s="448"/>
      <c r="AA907" s="448"/>
      <c r="AB907" s="448"/>
      <c r="AC907" s="448"/>
      <c r="AD907" s="448"/>
      <c r="AE907" s="448"/>
    </row>
    <row r="908" spans="2:31" s="450" customFormat="1" x14ac:dyDescent="0.3">
      <c r="B908" s="448"/>
      <c r="C908" s="448"/>
      <c r="D908" s="448"/>
      <c r="E908" s="448"/>
      <c r="F908" s="448"/>
      <c r="G908" s="449"/>
      <c r="H908" s="449"/>
      <c r="I908" s="448"/>
      <c r="J908" s="448"/>
      <c r="K908" s="448"/>
      <c r="L908" s="448"/>
      <c r="M908" s="448"/>
      <c r="N908" s="448"/>
      <c r="O908" s="448"/>
      <c r="P908" s="448"/>
      <c r="Q908" s="449"/>
      <c r="R908" s="449"/>
      <c r="S908" s="448"/>
      <c r="T908" s="448"/>
      <c r="U908" s="448"/>
      <c r="V908" s="448"/>
      <c r="W908" s="448"/>
      <c r="X908" s="448"/>
      <c r="Y908" s="448"/>
      <c r="Z908" s="448"/>
      <c r="AA908" s="448"/>
      <c r="AB908" s="448"/>
      <c r="AC908" s="448"/>
      <c r="AD908" s="448"/>
      <c r="AE908" s="448"/>
    </row>
    <row r="909" spans="2:31" s="450" customFormat="1" x14ac:dyDescent="0.3">
      <c r="B909" s="448"/>
      <c r="C909" s="448"/>
      <c r="D909" s="448"/>
      <c r="E909" s="448"/>
      <c r="F909" s="448"/>
      <c r="G909" s="449"/>
      <c r="H909" s="449"/>
      <c r="I909" s="448"/>
      <c r="J909" s="448"/>
      <c r="K909" s="448"/>
      <c r="L909" s="448"/>
      <c r="M909" s="448"/>
      <c r="N909" s="448"/>
      <c r="O909" s="448"/>
      <c r="P909" s="448"/>
      <c r="Q909" s="449"/>
      <c r="R909" s="449"/>
      <c r="S909" s="448"/>
      <c r="T909" s="448"/>
      <c r="U909" s="448"/>
      <c r="V909" s="448"/>
      <c r="W909" s="448"/>
      <c r="X909" s="448"/>
      <c r="Y909" s="448"/>
      <c r="Z909" s="448"/>
      <c r="AA909" s="448"/>
      <c r="AB909" s="448"/>
      <c r="AC909" s="448"/>
      <c r="AD909" s="448"/>
      <c r="AE909" s="448"/>
    </row>
    <row r="910" spans="2:31" s="450" customFormat="1" x14ac:dyDescent="0.3">
      <c r="B910" s="448"/>
      <c r="C910" s="448"/>
      <c r="D910" s="448"/>
      <c r="E910" s="448"/>
      <c r="F910" s="448"/>
      <c r="G910" s="449"/>
      <c r="H910" s="449"/>
      <c r="I910" s="448"/>
      <c r="J910" s="448"/>
      <c r="K910" s="448"/>
      <c r="L910" s="448"/>
      <c r="M910" s="448"/>
      <c r="N910" s="448"/>
      <c r="O910" s="448"/>
      <c r="P910" s="448"/>
      <c r="Q910" s="449"/>
      <c r="R910" s="449"/>
      <c r="S910" s="448"/>
      <c r="T910" s="448"/>
      <c r="U910" s="448"/>
      <c r="V910" s="448"/>
      <c r="W910" s="448"/>
      <c r="X910" s="448"/>
      <c r="Y910" s="448"/>
      <c r="Z910" s="448"/>
      <c r="AA910" s="448"/>
      <c r="AB910" s="448"/>
      <c r="AC910" s="448"/>
      <c r="AD910" s="448"/>
      <c r="AE910" s="448"/>
    </row>
    <row r="911" spans="2:31" s="450" customFormat="1" x14ac:dyDescent="0.3">
      <c r="B911" s="448"/>
      <c r="C911" s="448"/>
      <c r="D911" s="448"/>
      <c r="E911" s="448"/>
      <c r="F911" s="448"/>
      <c r="G911" s="449"/>
      <c r="H911" s="449"/>
      <c r="I911" s="448"/>
      <c r="J911" s="448"/>
      <c r="K911" s="448"/>
      <c r="L911" s="448"/>
      <c r="M911" s="448"/>
      <c r="N911" s="448"/>
      <c r="O911" s="448"/>
      <c r="P911" s="448"/>
      <c r="Q911" s="449"/>
      <c r="R911" s="449"/>
      <c r="S911" s="448"/>
      <c r="T911" s="448"/>
      <c r="U911" s="448"/>
      <c r="V911" s="448"/>
      <c r="W911" s="448"/>
      <c r="X911" s="448"/>
      <c r="Y911" s="448"/>
      <c r="Z911" s="448"/>
      <c r="AA911" s="448"/>
      <c r="AB911" s="448"/>
      <c r="AC911" s="448"/>
      <c r="AD911" s="448"/>
      <c r="AE911" s="448"/>
    </row>
    <row r="912" spans="2:31" s="450" customFormat="1" x14ac:dyDescent="0.3">
      <c r="B912" s="448"/>
      <c r="C912" s="448"/>
      <c r="D912" s="448"/>
      <c r="E912" s="448"/>
      <c r="F912" s="448"/>
      <c r="G912" s="449"/>
      <c r="H912" s="449"/>
      <c r="I912" s="448"/>
      <c r="J912" s="448"/>
      <c r="K912" s="448"/>
      <c r="L912" s="448"/>
      <c r="M912" s="448"/>
      <c r="N912" s="448"/>
      <c r="O912" s="448"/>
      <c r="P912" s="448"/>
      <c r="Q912" s="449"/>
      <c r="R912" s="449"/>
      <c r="S912" s="448"/>
      <c r="T912" s="448"/>
      <c r="U912" s="448"/>
      <c r="V912" s="448"/>
      <c r="W912" s="448"/>
      <c r="X912" s="448"/>
      <c r="Y912" s="448"/>
      <c r="Z912" s="448"/>
      <c r="AA912" s="448"/>
      <c r="AB912" s="448"/>
      <c r="AC912" s="448"/>
      <c r="AD912" s="448"/>
      <c r="AE912" s="448"/>
    </row>
    <row r="913" spans="2:31" s="450" customFormat="1" x14ac:dyDescent="0.3">
      <c r="B913" s="448"/>
      <c r="C913" s="448"/>
      <c r="D913" s="448"/>
      <c r="E913" s="448"/>
      <c r="F913" s="448"/>
      <c r="G913" s="449"/>
      <c r="H913" s="449"/>
      <c r="I913" s="448"/>
      <c r="J913" s="448"/>
      <c r="K913" s="448"/>
      <c r="L913" s="448"/>
      <c r="M913" s="448"/>
      <c r="N913" s="448"/>
      <c r="O913" s="448"/>
      <c r="P913" s="448"/>
      <c r="Q913" s="449"/>
      <c r="R913" s="449"/>
      <c r="S913" s="448"/>
      <c r="T913" s="448"/>
      <c r="U913" s="448"/>
      <c r="V913" s="448"/>
      <c r="W913" s="448"/>
      <c r="X913" s="448"/>
      <c r="Y913" s="448"/>
      <c r="Z913" s="448"/>
      <c r="AA913" s="448"/>
      <c r="AB913" s="448"/>
      <c r="AC913" s="448"/>
      <c r="AD913" s="448"/>
      <c r="AE913" s="448"/>
    </row>
    <row r="914" spans="2:31" s="450" customFormat="1" x14ac:dyDescent="0.3">
      <c r="B914" s="448"/>
      <c r="C914" s="448"/>
      <c r="D914" s="448"/>
      <c r="E914" s="448"/>
      <c r="F914" s="448"/>
      <c r="G914" s="449"/>
      <c r="H914" s="449"/>
      <c r="I914" s="448"/>
      <c r="J914" s="448"/>
      <c r="K914" s="448"/>
      <c r="L914" s="448"/>
      <c r="M914" s="448"/>
      <c r="N914" s="448"/>
      <c r="O914" s="448"/>
      <c r="P914" s="448"/>
      <c r="Q914" s="449"/>
      <c r="R914" s="449"/>
      <c r="S914" s="448"/>
      <c r="T914" s="448"/>
      <c r="U914" s="448"/>
      <c r="V914" s="448"/>
      <c r="W914" s="448"/>
      <c r="X914" s="448"/>
      <c r="Y914" s="448"/>
      <c r="Z914" s="448"/>
      <c r="AA914" s="448"/>
      <c r="AB914" s="448"/>
      <c r="AC914" s="448"/>
      <c r="AD914" s="448"/>
      <c r="AE914" s="448"/>
    </row>
    <row r="915" spans="2:31" s="450" customFormat="1" x14ac:dyDescent="0.3">
      <c r="B915" s="448"/>
      <c r="C915" s="448"/>
      <c r="D915" s="448"/>
      <c r="E915" s="448"/>
      <c r="F915" s="448"/>
      <c r="G915" s="449"/>
      <c r="H915" s="449"/>
      <c r="I915" s="448"/>
      <c r="J915" s="448"/>
      <c r="K915" s="448"/>
      <c r="L915" s="448"/>
      <c r="M915" s="448"/>
      <c r="N915" s="448"/>
      <c r="O915" s="448"/>
      <c r="P915" s="448"/>
      <c r="Q915" s="449"/>
      <c r="R915" s="449"/>
      <c r="S915" s="448"/>
      <c r="T915" s="448"/>
      <c r="U915" s="448"/>
      <c r="V915" s="448"/>
      <c r="W915" s="448"/>
      <c r="X915" s="448"/>
      <c r="Y915" s="448"/>
      <c r="Z915" s="448"/>
      <c r="AA915" s="448"/>
      <c r="AB915" s="448"/>
      <c r="AC915" s="448"/>
      <c r="AD915" s="448"/>
      <c r="AE915" s="448"/>
    </row>
    <row r="916" spans="2:31" s="450" customFormat="1" x14ac:dyDescent="0.3">
      <c r="B916" s="448"/>
      <c r="C916" s="448"/>
      <c r="D916" s="448"/>
      <c r="E916" s="448"/>
      <c r="F916" s="448"/>
      <c r="G916" s="449"/>
      <c r="H916" s="449"/>
      <c r="I916" s="448"/>
      <c r="J916" s="448"/>
      <c r="K916" s="448"/>
      <c r="L916" s="448"/>
      <c r="M916" s="448"/>
      <c r="N916" s="448"/>
      <c r="O916" s="448"/>
      <c r="P916" s="448"/>
      <c r="Q916" s="449"/>
      <c r="R916" s="449"/>
      <c r="S916" s="448"/>
      <c r="T916" s="448"/>
      <c r="U916" s="448"/>
      <c r="V916" s="448"/>
      <c r="W916" s="448"/>
      <c r="X916" s="448"/>
      <c r="Y916" s="448"/>
      <c r="Z916" s="448"/>
      <c r="AA916" s="448"/>
      <c r="AB916" s="448"/>
      <c r="AC916" s="448"/>
      <c r="AD916" s="448"/>
      <c r="AE916" s="448"/>
    </row>
    <row r="917" spans="2:31" s="450" customFormat="1" x14ac:dyDescent="0.3">
      <c r="B917" s="448"/>
      <c r="C917" s="448"/>
      <c r="D917" s="448"/>
      <c r="E917" s="448"/>
      <c r="F917" s="448"/>
      <c r="G917" s="449"/>
      <c r="H917" s="449"/>
      <c r="I917" s="448"/>
      <c r="J917" s="448"/>
      <c r="K917" s="448"/>
      <c r="L917" s="448"/>
      <c r="M917" s="448"/>
      <c r="N917" s="448"/>
      <c r="O917" s="448"/>
      <c r="P917" s="448"/>
      <c r="Q917" s="449"/>
      <c r="R917" s="449"/>
      <c r="S917" s="448"/>
      <c r="T917" s="448"/>
      <c r="U917" s="448"/>
      <c r="V917" s="448"/>
      <c r="W917" s="448"/>
      <c r="X917" s="448"/>
      <c r="Y917" s="448"/>
      <c r="Z917" s="448"/>
      <c r="AA917" s="448"/>
      <c r="AB917" s="448"/>
      <c r="AC917" s="448"/>
      <c r="AD917" s="448"/>
      <c r="AE917" s="448"/>
    </row>
    <row r="918" spans="2:31" s="450" customFormat="1" x14ac:dyDescent="0.3">
      <c r="B918" s="448"/>
      <c r="C918" s="448"/>
      <c r="D918" s="448"/>
      <c r="E918" s="448"/>
      <c r="F918" s="448"/>
      <c r="G918" s="449"/>
      <c r="H918" s="449"/>
      <c r="I918" s="448"/>
      <c r="J918" s="448"/>
      <c r="K918" s="448"/>
      <c r="L918" s="448"/>
      <c r="M918" s="448"/>
      <c r="N918" s="448"/>
      <c r="O918" s="448"/>
      <c r="P918" s="448"/>
      <c r="Q918" s="449"/>
      <c r="R918" s="449"/>
      <c r="S918" s="448"/>
      <c r="T918" s="448"/>
      <c r="U918" s="448"/>
      <c r="V918" s="448"/>
      <c r="W918" s="448"/>
      <c r="X918" s="448"/>
      <c r="Y918" s="448"/>
      <c r="Z918" s="448"/>
      <c r="AA918" s="448"/>
      <c r="AB918" s="448"/>
      <c r="AC918" s="448"/>
      <c r="AD918" s="448"/>
      <c r="AE918" s="448"/>
    </row>
    <row r="919" spans="2:31" s="450" customFormat="1" x14ac:dyDescent="0.3">
      <c r="B919" s="448"/>
      <c r="C919" s="448"/>
      <c r="D919" s="448"/>
      <c r="E919" s="448"/>
      <c r="F919" s="448"/>
      <c r="G919" s="449"/>
      <c r="H919" s="449"/>
      <c r="I919" s="448"/>
      <c r="J919" s="448"/>
      <c r="K919" s="448"/>
      <c r="L919" s="448"/>
      <c r="M919" s="448"/>
      <c r="N919" s="448"/>
      <c r="O919" s="448"/>
      <c r="P919" s="448"/>
      <c r="Q919" s="449"/>
      <c r="R919" s="449"/>
      <c r="S919" s="448"/>
      <c r="T919" s="448"/>
      <c r="U919" s="448"/>
      <c r="V919" s="448"/>
      <c r="W919" s="448"/>
      <c r="X919" s="448"/>
      <c r="Y919" s="448"/>
      <c r="Z919" s="448"/>
      <c r="AA919" s="448"/>
      <c r="AB919" s="448"/>
      <c r="AC919" s="448"/>
      <c r="AD919" s="448"/>
      <c r="AE919" s="448"/>
    </row>
    <row r="920" spans="2:31" s="450" customFormat="1" x14ac:dyDescent="0.3">
      <c r="B920" s="448"/>
      <c r="C920" s="448"/>
      <c r="D920" s="448"/>
      <c r="E920" s="448"/>
      <c r="F920" s="448"/>
      <c r="G920" s="449"/>
      <c r="H920" s="449"/>
      <c r="I920" s="448"/>
      <c r="J920" s="448"/>
      <c r="K920" s="448"/>
      <c r="L920" s="448"/>
      <c r="M920" s="448"/>
      <c r="N920" s="448"/>
      <c r="O920" s="448"/>
      <c r="P920" s="448"/>
      <c r="Q920" s="449"/>
      <c r="R920" s="449"/>
      <c r="S920" s="448"/>
      <c r="T920" s="448"/>
      <c r="U920" s="448"/>
      <c r="V920" s="448"/>
      <c r="W920" s="448"/>
      <c r="X920" s="448"/>
      <c r="Y920" s="448"/>
      <c r="Z920" s="448"/>
      <c r="AA920" s="448"/>
      <c r="AB920" s="448"/>
      <c r="AC920" s="448"/>
      <c r="AD920" s="448"/>
      <c r="AE920" s="448"/>
    </row>
    <row r="921" spans="2:31" s="450" customFormat="1" x14ac:dyDescent="0.3">
      <c r="B921" s="448"/>
      <c r="C921" s="448"/>
      <c r="D921" s="448"/>
      <c r="E921" s="448"/>
      <c r="F921" s="448"/>
      <c r="G921" s="449"/>
      <c r="H921" s="449"/>
      <c r="I921" s="448"/>
      <c r="J921" s="448"/>
      <c r="K921" s="448"/>
      <c r="L921" s="448"/>
      <c r="M921" s="448"/>
      <c r="N921" s="448"/>
      <c r="O921" s="448"/>
      <c r="P921" s="448"/>
      <c r="Q921" s="449"/>
      <c r="R921" s="449"/>
      <c r="S921" s="448"/>
      <c r="T921" s="448"/>
      <c r="U921" s="448"/>
      <c r="V921" s="448"/>
      <c r="W921" s="448"/>
      <c r="X921" s="448"/>
      <c r="Y921" s="448"/>
      <c r="Z921" s="448"/>
      <c r="AA921" s="448"/>
      <c r="AB921" s="448"/>
      <c r="AC921" s="448"/>
      <c r="AD921" s="448"/>
      <c r="AE921" s="448"/>
    </row>
    <row r="922" spans="2:31" s="450" customFormat="1" x14ac:dyDescent="0.3">
      <c r="B922" s="448"/>
      <c r="C922" s="448"/>
      <c r="D922" s="448"/>
      <c r="E922" s="448"/>
      <c r="F922" s="448"/>
      <c r="G922" s="449"/>
      <c r="H922" s="449"/>
      <c r="I922" s="448"/>
      <c r="J922" s="448"/>
      <c r="K922" s="448"/>
      <c r="L922" s="448"/>
      <c r="M922" s="448"/>
      <c r="N922" s="448"/>
      <c r="O922" s="448"/>
      <c r="P922" s="448"/>
      <c r="Q922" s="449"/>
      <c r="R922" s="449"/>
      <c r="S922" s="448"/>
      <c r="T922" s="448"/>
      <c r="U922" s="448"/>
      <c r="V922" s="448"/>
      <c r="W922" s="448"/>
      <c r="X922" s="448"/>
      <c r="Y922" s="448"/>
      <c r="Z922" s="448"/>
      <c r="AA922" s="448"/>
      <c r="AB922" s="448"/>
      <c r="AC922" s="448"/>
      <c r="AD922" s="448"/>
      <c r="AE922" s="448"/>
    </row>
    <row r="923" spans="2:31" s="450" customFormat="1" x14ac:dyDescent="0.3">
      <c r="B923" s="448"/>
      <c r="C923" s="448"/>
      <c r="D923" s="448"/>
      <c r="E923" s="448"/>
      <c r="F923" s="448"/>
      <c r="G923" s="449"/>
      <c r="H923" s="449"/>
      <c r="I923" s="448"/>
      <c r="J923" s="448"/>
      <c r="K923" s="448"/>
      <c r="L923" s="448"/>
      <c r="M923" s="448"/>
      <c r="N923" s="448"/>
      <c r="O923" s="448"/>
      <c r="P923" s="448"/>
      <c r="Q923" s="449"/>
      <c r="R923" s="449"/>
      <c r="S923" s="448"/>
      <c r="T923" s="448"/>
      <c r="U923" s="448"/>
      <c r="V923" s="448"/>
      <c r="W923" s="448"/>
      <c r="X923" s="448"/>
      <c r="Y923" s="448"/>
      <c r="Z923" s="448"/>
      <c r="AA923" s="448"/>
      <c r="AB923" s="448"/>
      <c r="AC923" s="448"/>
      <c r="AD923" s="448"/>
      <c r="AE923" s="448"/>
    </row>
    <row r="924" spans="2:31" s="450" customFormat="1" x14ac:dyDescent="0.3">
      <c r="B924" s="448"/>
      <c r="C924" s="448"/>
      <c r="D924" s="448"/>
      <c r="E924" s="448"/>
      <c r="F924" s="448"/>
      <c r="G924" s="449"/>
      <c r="H924" s="449"/>
      <c r="I924" s="448"/>
      <c r="J924" s="448"/>
      <c r="K924" s="448"/>
      <c r="L924" s="448"/>
      <c r="M924" s="448"/>
      <c r="N924" s="448"/>
      <c r="O924" s="448"/>
      <c r="P924" s="448"/>
      <c r="Q924" s="449"/>
      <c r="R924" s="449"/>
      <c r="S924" s="448"/>
      <c r="T924" s="448"/>
      <c r="U924" s="448"/>
      <c r="V924" s="448"/>
      <c r="W924" s="448"/>
      <c r="X924" s="448"/>
      <c r="Y924" s="448"/>
      <c r="Z924" s="448"/>
      <c r="AA924" s="448"/>
      <c r="AB924" s="448"/>
      <c r="AC924" s="448"/>
      <c r="AD924" s="448"/>
      <c r="AE924" s="448"/>
    </row>
    <row r="925" spans="2:31" s="450" customFormat="1" x14ac:dyDescent="0.3">
      <c r="B925" s="448"/>
      <c r="C925" s="448"/>
      <c r="D925" s="448"/>
      <c r="E925" s="448"/>
      <c r="F925" s="448"/>
      <c r="G925" s="449"/>
      <c r="H925" s="449"/>
      <c r="I925" s="448"/>
      <c r="J925" s="448"/>
      <c r="K925" s="448"/>
      <c r="L925" s="448"/>
      <c r="M925" s="448"/>
      <c r="N925" s="448"/>
      <c r="O925" s="448"/>
      <c r="P925" s="448"/>
      <c r="Q925" s="449"/>
      <c r="R925" s="449"/>
      <c r="S925" s="448"/>
      <c r="T925" s="448"/>
      <c r="U925" s="448"/>
      <c r="V925" s="448"/>
      <c r="W925" s="448"/>
      <c r="X925" s="448"/>
      <c r="Y925" s="448"/>
      <c r="Z925" s="448"/>
      <c r="AA925" s="448"/>
      <c r="AB925" s="448"/>
      <c r="AC925" s="448"/>
      <c r="AD925" s="448"/>
      <c r="AE925" s="448"/>
    </row>
    <row r="926" spans="2:31" s="450" customFormat="1" x14ac:dyDescent="0.3">
      <c r="B926" s="448"/>
      <c r="C926" s="448"/>
      <c r="D926" s="448"/>
      <c r="E926" s="448"/>
      <c r="F926" s="448"/>
      <c r="G926" s="449"/>
      <c r="H926" s="449"/>
      <c r="I926" s="448"/>
      <c r="J926" s="448"/>
      <c r="K926" s="448"/>
      <c r="L926" s="448"/>
      <c r="M926" s="448"/>
      <c r="N926" s="448"/>
      <c r="O926" s="448"/>
      <c r="P926" s="448"/>
      <c r="Q926" s="449"/>
      <c r="R926" s="449"/>
      <c r="S926" s="448"/>
      <c r="T926" s="448"/>
      <c r="U926" s="448"/>
      <c r="V926" s="448"/>
      <c r="W926" s="448"/>
      <c r="X926" s="448"/>
      <c r="Y926" s="448"/>
      <c r="Z926" s="448"/>
      <c r="AA926" s="448"/>
      <c r="AB926" s="448"/>
      <c r="AC926" s="448"/>
      <c r="AD926" s="448"/>
      <c r="AE926" s="448"/>
    </row>
    <row r="927" spans="2:31" s="450" customFormat="1" x14ac:dyDescent="0.3">
      <c r="B927" s="448"/>
      <c r="C927" s="448"/>
      <c r="D927" s="448"/>
      <c r="E927" s="448"/>
      <c r="F927" s="448"/>
      <c r="G927" s="449"/>
      <c r="H927" s="449"/>
      <c r="I927" s="448"/>
      <c r="J927" s="448"/>
      <c r="K927" s="448"/>
      <c r="L927" s="448"/>
      <c r="M927" s="448"/>
      <c r="N927" s="448"/>
      <c r="O927" s="448"/>
      <c r="P927" s="448"/>
      <c r="Q927" s="449"/>
      <c r="R927" s="449"/>
      <c r="S927" s="448"/>
      <c r="T927" s="448"/>
      <c r="U927" s="448"/>
      <c r="V927" s="448"/>
      <c r="W927" s="448"/>
      <c r="X927" s="448"/>
      <c r="Y927" s="448"/>
      <c r="Z927" s="448"/>
      <c r="AA927" s="448"/>
      <c r="AB927" s="448"/>
      <c r="AC927" s="448"/>
      <c r="AD927" s="448"/>
      <c r="AE927" s="448"/>
    </row>
    <row r="928" spans="2:31" s="450" customFormat="1" x14ac:dyDescent="0.3">
      <c r="B928" s="448"/>
      <c r="C928" s="448"/>
      <c r="D928" s="448"/>
      <c r="E928" s="448"/>
      <c r="F928" s="448"/>
      <c r="G928" s="449"/>
      <c r="H928" s="449"/>
      <c r="I928" s="448"/>
      <c r="J928" s="448"/>
      <c r="K928" s="448"/>
      <c r="L928" s="448"/>
      <c r="M928" s="448"/>
      <c r="N928" s="448"/>
      <c r="O928" s="448"/>
      <c r="P928" s="448"/>
      <c r="Q928" s="449"/>
      <c r="R928" s="449"/>
      <c r="S928" s="448"/>
      <c r="T928" s="448"/>
      <c r="U928" s="448"/>
      <c r="V928" s="448"/>
      <c r="W928" s="448"/>
      <c r="X928" s="448"/>
      <c r="Y928" s="448"/>
      <c r="Z928" s="448"/>
      <c r="AA928" s="448"/>
      <c r="AB928" s="448"/>
      <c r="AC928" s="448"/>
      <c r="AD928" s="448"/>
      <c r="AE928" s="448"/>
    </row>
    <row r="929" spans="2:31" s="450" customFormat="1" x14ac:dyDescent="0.3">
      <c r="B929" s="448"/>
      <c r="C929" s="448"/>
      <c r="D929" s="448"/>
      <c r="E929" s="448"/>
      <c r="F929" s="448"/>
      <c r="G929" s="449"/>
      <c r="H929" s="449"/>
      <c r="I929" s="448"/>
      <c r="J929" s="448"/>
      <c r="K929" s="448"/>
      <c r="L929" s="448"/>
      <c r="M929" s="448"/>
      <c r="N929" s="448"/>
      <c r="O929" s="448"/>
      <c r="P929" s="448"/>
      <c r="Q929" s="449"/>
      <c r="R929" s="449"/>
      <c r="S929" s="448"/>
      <c r="T929" s="448"/>
      <c r="U929" s="448"/>
      <c r="V929" s="448"/>
      <c r="W929" s="448"/>
      <c r="X929" s="448"/>
      <c r="Y929" s="448"/>
      <c r="Z929" s="448"/>
      <c r="AA929" s="448"/>
      <c r="AB929" s="448"/>
      <c r="AC929" s="448"/>
      <c r="AD929" s="448"/>
      <c r="AE929" s="448"/>
    </row>
    <row r="930" spans="2:31" s="450" customFormat="1" x14ac:dyDescent="0.3">
      <c r="B930" s="448"/>
      <c r="C930" s="448"/>
      <c r="D930" s="448"/>
      <c r="E930" s="448"/>
      <c r="F930" s="448"/>
      <c r="G930" s="449"/>
      <c r="H930" s="449"/>
      <c r="I930" s="448"/>
      <c r="J930" s="448"/>
      <c r="K930" s="448"/>
      <c r="L930" s="448"/>
      <c r="M930" s="448"/>
      <c r="N930" s="448"/>
      <c r="O930" s="448"/>
      <c r="P930" s="448"/>
      <c r="Q930" s="449"/>
      <c r="R930" s="449"/>
      <c r="S930" s="448"/>
      <c r="T930" s="448"/>
      <c r="U930" s="448"/>
      <c r="V930" s="448"/>
      <c r="W930" s="448"/>
      <c r="X930" s="448"/>
      <c r="Y930" s="448"/>
      <c r="Z930" s="448"/>
      <c r="AA930" s="448"/>
      <c r="AB930" s="448"/>
      <c r="AC930" s="448"/>
      <c r="AD930" s="448"/>
      <c r="AE930" s="448"/>
    </row>
    <row r="931" spans="2:31" s="450" customFormat="1" x14ac:dyDescent="0.3">
      <c r="B931" s="448"/>
      <c r="C931" s="448"/>
      <c r="D931" s="448"/>
      <c r="E931" s="448"/>
      <c r="F931" s="448"/>
      <c r="G931" s="449"/>
      <c r="H931" s="449"/>
      <c r="I931" s="448"/>
      <c r="J931" s="448"/>
      <c r="K931" s="448"/>
      <c r="L931" s="448"/>
      <c r="M931" s="448"/>
      <c r="N931" s="448"/>
      <c r="O931" s="448"/>
      <c r="P931" s="448"/>
      <c r="Q931" s="449"/>
      <c r="R931" s="449"/>
      <c r="S931" s="448"/>
      <c r="T931" s="448"/>
      <c r="U931" s="448"/>
      <c r="V931" s="448"/>
      <c r="W931" s="448"/>
      <c r="X931" s="448"/>
      <c r="Y931" s="448"/>
      <c r="Z931" s="448"/>
      <c r="AA931" s="448"/>
      <c r="AB931" s="448"/>
      <c r="AC931" s="448"/>
      <c r="AD931" s="448"/>
      <c r="AE931" s="448"/>
    </row>
    <row r="932" spans="2:31" s="450" customFormat="1" x14ac:dyDescent="0.3">
      <c r="B932" s="448"/>
      <c r="C932" s="448"/>
      <c r="D932" s="448"/>
      <c r="E932" s="448"/>
      <c r="F932" s="448"/>
      <c r="G932" s="449"/>
      <c r="H932" s="449"/>
      <c r="I932" s="448"/>
      <c r="J932" s="448"/>
      <c r="K932" s="448"/>
      <c r="L932" s="448"/>
      <c r="M932" s="448"/>
      <c r="N932" s="448"/>
      <c r="O932" s="448"/>
      <c r="P932" s="448"/>
      <c r="Q932" s="449"/>
      <c r="R932" s="449"/>
      <c r="S932" s="448"/>
      <c r="T932" s="448"/>
      <c r="U932" s="448"/>
      <c r="V932" s="448"/>
      <c r="W932" s="448"/>
      <c r="X932" s="448"/>
      <c r="Y932" s="448"/>
      <c r="Z932" s="448"/>
      <c r="AA932" s="448"/>
      <c r="AB932" s="448"/>
      <c r="AC932" s="448"/>
      <c r="AD932" s="448"/>
      <c r="AE932" s="448"/>
    </row>
    <row r="933" spans="2:31" s="450" customFormat="1" x14ac:dyDescent="0.3">
      <c r="B933" s="448"/>
      <c r="C933" s="448"/>
      <c r="D933" s="448"/>
      <c r="E933" s="448"/>
      <c r="F933" s="448"/>
      <c r="G933" s="449"/>
      <c r="H933" s="449"/>
      <c r="I933" s="448"/>
      <c r="J933" s="448"/>
      <c r="K933" s="448"/>
      <c r="L933" s="448"/>
      <c r="M933" s="448"/>
      <c r="N933" s="448"/>
      <c r="O933" s="448"/>
      <c r="P933" s="448"/>
      <c r="Q933" s="449"/>
      <c r="R933" s="449"/>
      <c r="S933" s="448"/>
      <c r="T933" s="448"/>
      <c r="U933" s="448"/>
      <c r="V933" s="448"/>
      <c r="W933" s="448"/>
      <c r="X933" s="448"/>
      <c r="Y933" s="448"/>
      <c r="Z933" s="448"/>
      <c r="AA933" s="448"/>
      <c r="AB933" s="448"/>
      <c r="AC933" s="448"/>
      <c r="AD933" s="448"/>
      <c r="AE933" s="448"/>
    </row>
    <row r="934" spans="2:31" s="450" customFormat="1" x14ac:dyDescent="0.3">
      <c r="B934" s="448"/>
      <c r="C934" s="448"/>
      <c r="D934" s="448"/>
      <c r="E934" s="448"/>
      <c r="F934" s="448"/>
      <c r="G934" s="449"/>
      <c r="H934" s="449"/>
      <c r="I934" s="448"/>
      <c r="J934" s="448"/>
      <c r="K934" s="448"/>
      <c r="L934" s="448"/>
      <c r="M934" s="448"/>
      <c r="N934" s="448"/>
      <c r="O934" s="448"/>
      <c r="P934" s="448"/>
      <c r="Q934" s="449"/>
      <c r="R934" s="449"/>
      <c r="S934" s="448"/>
      <c r="T934" s="448"/>
      <c r="U934" s="448"/>
      <c r="V934" s="448"/>
      <c r="W934" s="448"/>
      <c r="X934" s="448"/>
      <c r="Y934" s="448"/>
      <c r="Z934" s="448"/>
      <c r="AA934" s="448"/>
      <c r="AB934" s="448"/>
      <c r="AC934" s="448"/>
      <c r="AD934" s="448"/>
      <c r="AE934" s="448"/>
    </row>
    <row r="935" spans="2:31" s="450" customFormat="1" x14ac:dyDescent="0.3">
      <c r="B935" s="448"/>
      <c r="C935" s="448"/>
      <c r="D935" s="448"/>
      <c r="E935" s="448"/>
      <c r="F935" s="448"/>
      <c r="G935" s="449"/>
      <c r="H935" s="449"/>
      <c r="I935" s="448"/>
      <c r="J935" s="448"/>
      <c r="K935" s="448"/>
      <c r="L935" s="448"/>
      <c r="M935" s="448"/>
      <c r="N935" s="448"/>
      <c r="O935" s="448"/>
      <c r="P935" s="448"/>
      <c r="Q935" s="449"/>
      <c r="R935" s="449"/>
      <c r="S935" s="448"/>
      <c r="T935" s="448"/>
      <c r="U935" s="448"/>
      <c r="V935" s="448"/>
      <c r="W935" s="448"/>
      <c r="X935" s="448"/>
      <c r="Y935" s="448"/>
      <c r="Z935" s="448"/>
      <c r="AA935" s="448"/>
      <c r="AB935" s="448"/>
      <c r="AC935" s="448"/>
      <c r="AD935" s="448"/>
      <c r="AE935" s="448"/>
    </row>
    <row r="936" spans="2:31" s="450" customFormat="1" x14ac:dyDescent="0.3">
      <c r="B936" s="448"/>
      <c r="C936" s="448"/>
      <c r="D936" s="448"/>
      <c r="E936" s="448"/>
      <c r="F936" s="448"/>
      <c r="G936" s="449"/>
      <c r="H936" s="449"/>
      <c r="I936" s="448"/>
      <c r="J936" s="448"/>
      <c r="K936" s="448"/>
      <c r="L936" s="448"/>
      <c r="M936" s="448"/>
      <c r="N936" s="448"/>
      <c r="O936" s="448"/>
      <c r="P936" s="448"/>
      <c r="Q936" s="449"/>
      <c r="R936" s="449"/>
      <c r="S936" s="448"/>
      <c r="T936" s="448"/>
      <c r="U936" s="448"/>
      <c r="V936" s="448"/>
      <c r="W936" s="448"/>
      <c r="X936" s="448"/>
      <c r="Y936" s="448"/>
      <c r="Z936" s="448"/>
      <c r="AA936" s="448"/>
      <c r="AB936" s="448"/>
      <c r="AC936" s="448"/>
      <c r="AD936" s="448"/>
      <c r="AE936" s="448"/>
    </row>
    <row r="937" spans="2:31" s="450" customFormat="1" x14ac:dyDescent="0.3">
      <c r="B937" s="448"/>
      <c r="C937" s="448"/>
      <c r="D937" s="448"/>
      <c r="E937" s="448"/>
      <c r="F937" s="448"/>
      <c r="G937" s="449"/>
      <c r="H937" s="449"/>
      <c r="I937" s="448"/>
      <c r="J937" s="448"/>
      <c r="K937" s="448"/>
      <c r="L937" s="448"/>
      <c r="M937" s="448"/>
      <c r="N937" s="448"/>
      <c r="O937" s="448"/>
      <c r="P937" s="448"/>
      <c r="Q937" s="449"/>
      <c r="R937" s="449"/>
      <c r="S937" s="448"/>
      <c r="T937" s="448"/>
      <c r="U937" s="448"/>
      <c r="V937" s="448"/>
      <c r="W937" s="448"/>
      <c r="X937" s="448"/>
      <c r="Y937" s="448"/>
      <c r="Z937" s="448"/>
      <c r="AA937" s="448"/>
      <c r="AB937" s="448"/>
      <c r="AC937" s="448"/>
      <c r="AD937" s="448"/>
      <c r="AE937" s="448"/>
    </row>
    <row r="938" spans="2:31" s="450" customFormat="1" x14ac:dyDescent="0.3">
      <c r="B938" s="448"/>
      <c r="C938" s="448"/>
      <c r="D938" s="448"/>
      <c r="E938" s="448"/>
      <c r="F938" s="448"/>
      <c r="G938" s="449"/>
      <c r="H938" s="449"/>
      <c r="I938" s="448"/>
      <c r="J938" s="448"/>
      <c r="K938" s="448"/>
      <c r="L938" s="448"/>
      <c r="M938" s="448"/>
      <c r="N938" s="448"/>
      <c r="O938" s="448"/>
      <c r="P938" s="448"/>
      <c r="Q938" s="449"/>
      <c r="R938" s="449"/>
      <c r="S938" s="448"/>
      <c r="T938" s="448"/>
      <c r="U938" s="448"/>
      <c r="V938" s="448"/>
      <c r="W938" s="448"/>
      <c r="X938" s="448"/>
      <c r="Y938" s="448"/>
      <c r="Z938" s="448"/>
      <c r="AA938" s="448"/>
      <c r="AB938" s="448"/>
      <c r="AC938" s="448"/>
      <c r="AD938" s="448"/>
      <c r="AE938" s="448"/>
    </row>
    <row r="939" spans="2:31" s="450" customFormat="1" x14ac:dyDescent="0.3">
      <c r="B939" s="448"/>
      <c r="C939" s="448"/>
      <c r="D939" s="448"/>
      <c r="E939" s="448"/>
      <c r="F939" s="448"/>
      <c r="G939" s="449"/>
      <c r="H939" s="449"/>
      <c r="I939" s="448"/>
      <c r="J939" s="448"/>
      <c r="K939" s="448"/>
      <c r="L939" s="448"/>
      <c r="M939" s="448"/>
      <c r="N939" s="448"/>
      <c r="O939" s="448"/>
      <c r="P939" s="448"/>
      <c r="Q939" s="449"/>
      <c r="R939" s="449"/>
      <c r="S939" s="448"/>
      <c r="T939" s="448"/>
      <c r="U939" s="448"/>
      <c r="V939" s="448"/>
      <c r="W939" s="448"/>
      <c r="X939" s="448"/>
      <c r="Y939" s="448"/>
      <c r="Z939" s="448"/>
      <c r="AA939" s="448"/>
      <c r="AB939" s="448"/>
      <c r="AC939" s="448"/>
      <c r="AD939" s="448"/>
      <c r="AE939" s="448"/>
    </row>
    <row r="940" spans="2:31" s="450" customFormat="1" x14ac:dyDescent="0.3">
      <c r="B940" s="448"/>
      <c r="C940" s="448"/>
      <c r="D940" s="448"/>
      <c r="E940" s="448"/>
      <c r="F940" s="448"/>
      <c r="G940" s="449"/>
      <c r="H940" s="449"/>
      <c r="I940" s="448"/>
      <c r="J940" s="448"/>
      <c r="K940" s="448"/>
      <c r="L940" s="448"/>
      <c r="M940" s="448"/>
      <c r="N940" s="448"/>
      <c r="O940" s="448"/>
      <c r="P940" s="448"/>
      <c r="Q940" s="449"/>
      <c r="R940" s="449"/>
      <c r="S940" s="448"/>
      <c r="T940" s="448"/>
      <c r="U940" s="448"/>
      <c r="V940" s="448"/>
      <c r="W940" s="448"/>
      <c r="X940" s="448"/>
      <c r="Y940" s="448"/>
      <c r="Z940" s="448"/>
      <c r="AA940" s="448"/>
      <c r="AB940" s="448"/>
      <c r="AC940" s="448"/>
      <c r="AD940" s="448"/>
      <c r="AE940" s="448"/>
    </row>
    <row r="941" spans="2:31" s="450" customFormat="1" x14ac:dyDescent="0.3">
      <c r="B941" s="448"/>
      <c r="C941" s="448"/>
      <c r="D941" s="448"/>
      <c r="E941" s="448"/>
      <c r="F941" s="448"/>
      <c r="G941" s="449"/>
      <c r="H941" s="449"/>
      <c r="I941" s="448"/>
      <c r="J941" s="448"/>
      <c r="K941" s="448"/>
      <c r="L941" s="448"/>
      <c r="M941" s="448"/>
      <c r="N941" s="448"/>
      <c r="O941" s="448"/>
      <c r="P941" s="448"/>
      <c r="Q941" s="449"/>
      <c r="R941" s="449"/>
      <c r="S941" s="448"/>
      <c r="T941" s="448"/>
      <c r="U941" s="448"/>
      <c r="V941" s="448"/>
      <c r="W941" s="448"/>
      <c r="X941" s="448"/>
      <c r="Y941" s="448"/>
      <c r="Z941" s="448"/>
      <c r="AA941" s="448"/>
      <c r="AB941" s="448"/>
      <c r="AC941" s="448"/>
      <c r="AD941" s="448"/>
      <c r="AE941" s="448"/>
    </row>
    <row r="942" spans="2:31" s="450" customFormat="1" x14ac:dyDescent="0.3">
      <c r="B942" s="448"/>
      <c r="C942" s="448"/>
      <c r="D942" s="448"/>
      <c r="E942" s="448"/>
      <c r="F942" s="448"/>
      <c r="G942" s="449"/>
      <c r="H942" s="449"/>
      <c r="I942" s="448"/>
      <c r="J942" s="448"/>
      <c r="K942" s="448"/>
      <c r="L942" s="448"/>
      <c r="M942" s="448"/>
      <c r="N942" s="448"/>
      <c r="O942" s="448"/>
      <c r="P942" s="448"/>
      <c r="Q942" s="449"/>
      <c r="R942" s="449"/>
      <c r="S942" s="448"/>
      <c r="T942" s="448"/>
      <c r="U942" s="448"/>
      <c r="V942" s="448"/>
      <c r="W942" s="448"/>
      <c r="X942" s="448"/>
      <c r="Y942" s="448"/>
      <c r="Z942" s="448"/>
      <c r="AA942" s="448"/>
      <c r="AB942" s="448"/>
      <c r="AC942" s="448"/>
      <c r="AD942" s="448"/>
      <c r="AE942" s="448"/>
    </row>
    <row r="943" spans="2:31" s="450" customFormat="1" x14ac:dyDescent="0.3">
      <c r="B943" s="448"/>
      <c r="C943" s="448"/>
      <c r="D943" s="448"/>
      <c r="E943" s="448"/>
      <c r="F943" s="448"/>
      <c r="G943" s="449"/>
      <c r="H943" s="449"/>
      <c r="I943" s="448"/>
      <c r="J943" s="448"/>
      <c r="K943" s="448"/>
      <c r="L943" s="448"/>
      <c r="M943" s="448"/>
      <c r="N943" s="448"/>
      <c r="O943" s="448"/>
      <c r="P943" s="448"/>
      <c r="Q943" s="449"/>
      <c r="R943" s="449"/>
      <c r="S943" s="448"/>
      <c r="T943" s="448"/>
      <c r="U943" s="448"/>
      <c r="V943" s="448"/>
      <c r="W943" s="448"/>
      <c r="X943" s="448"/>
      <c r="Y943" s="448"/>
      <c r="Z943" s="448"/>
      <c r="AA943" s="448"/>
      <c r="AB943" s="448"/>
      <c r="AC943" s="448"/>
      <c r="AD943" s="448"/>
      <c r="AE943" s="448"/>
    </row>
    <row r="944" spans="2:31" s="450" customFormat="1" x14ac:dyDescent="0.3">
      <c r="B944" s="448"/>
      <c r="C944" s="448"/>
      <c r="D944" s="448"/>
      <c r="E944" s="448"/>
      <c r="F944" s="448"/>
      <c r="G944" s="449"/>
      <c r="H944" s="449"/>
      <c r="I944" s="448"/>
      <c r="J944" s="448"/>
      <c r="K944" s="448"/>
      <c r="L944" s="448"/>
      <c r="M944" s="448"/>
      <c r="N944" s="448"/>
      <c r="O944" s="448"/>
      <c r="P944" s="448"/>
      <c r="Q944" s="449"/>
      <c r="R944" s="449"/>
      <c r="S944" s="448"/>
      <c r="T944" s="448"/>
      <c r="U944" s="448"/>
      <c r="V944" s="448"/>
      <c r="W944" s="448"/>
      <c r="X944" s="448"/>
      <c r="Y944" s="448"/>
      <c r="Z944" s="448"/>
      <c r="AA944" s="448"/>
      <c r="AB944" s="448"/>
      <c r="AC944" s="448"/>
      <c r="AD944" s="448"/>
      <c r="AE944" s="448"/>
    </row>
    <row r="945" spans="2:31" s="450" customFormat="1" x14ac:dyDescent="0.3">
      <c r="B945" s="448"/>
      <c r="C945" s="448"/>
      <c r="D945" s="448"/>
      <c r="E945" s="448"/>
      <c r="F945" s="448"/>
      <c r="G945" s="449"/>
      <c r="H945" s="449"/>
      <c r="I945" s="448"/>
      <c r="J945" s="448"/>
      <c r="K945" s="448"/>
      <c r="L945" s="448"/>
      <c r="M945" s="448"/>
      <c r="N945" s="448"/>
      <c r="O945" s="448"/>
      <c r="P945" s="448"/>
      <c r="Q945" s="449"/>
      <c r="R945" s="449"/>
      <c r="S945" s="448"/>
      <c r="T945" s="448"/>
      <c r="U945" s="448"/>
      <c r="V945" s="448"/>
      <c r="W945" s="448"/>
      <c r="X945" s="448"/>
      <c r="Y945" s="448"/>
      <c r="Z945" s="448"/>
      <c r="AA945" s="448"/>
      <c r="AB945" s="448"/>
      <c r="AC945" s="448"/>
      <c r="AD945" s="448"/>
      <c r="AE945" s="448"/>
    </row>
    <row r="946" spans="2:31" s="450" customFormat="1" x14ac:dyDescent="0.3">
      <c r="B946" s="448"/>
      <c r="C946" s="448"/>
      <c r="D946" s="448"/>
      <c r="E946" s="448"/>
      <c r="F946" s="448"/>
      <c r="G946" s="449"/>
      <c r="H946" s="449"/>
      <c r="I946" s="448"/>
      <c r="J946" s="448"/>
      <c r="K946" s="448"/>
      <c r="L946" s="448"/>
      <c r="M946" s="448"/>
      <c r="N946" s="448"/>
      <c r="O946" s="448"/>
      <c r="P946" s="448"/>
      <c r="Q946" s="449"/>
      <c r="R946" s="449"/>
      <c r="S946" s="448"/>
      <c r="T946" s="448"/>
      <c r="U946" s="448"/>
      <c r="V946" s="448"/>
      <c r="W946" s="448"/>
      <c r="X946" s="448"/>
      <c r="Y946" s="448"/>
      <c r="Z946" s="448"/>
      <c r="AA946" s="448"/>
      <c r="AB946" s="448"/>
      <c r="AC946" s="448"/>
      <c r="AD946" s="448"/>
      <c r="AE946" s="448"/>
    </row>
    <row r="947" spans="2:31" s="450" customFormat="1" x14ac:dyDescent="0.3">
      <c r="B947" s="448"/>
      <c r="C947" s="448"/>
      <c r="D947" s="448"/>
      <c r="E947" s="448"/>
      <c r="F947" s="448"/>
      <c r="G947" s="449"/>
      <c r="H947" s="449"/>
      <c r="I947" s="448"/>
      <c r="J947" s="448"/>
      <c r="K947" s="448"/>
      <c r="L947" s="448"/>
      <c r="M947" s="448"/>
      <c r="N947" s="448"/>
      <c r="O947" s="448"/>
      <c r="P947" s="448"/>
      <c r="Q947" s="449"/>
      <c r="R947" s="449"/>
      <c r="S947" s="448"/>
      <c r="T947" s="448"/>
      <c r="U947" s="448"/>
      <c r="V947" s="448"/>
      <c r="W947" s="448"/>
      <c r="X947" s="448"/>
      <c r="Y947" s="448"/>
      <c r="Z947" s="448"/>
      <c r="AA947" s="448"/>
      <c r="AB947" s="448"/>
      <c r="AC947" s="448"/>
      <c r="AD947" s="448"/>
      <c r="AE947" s="448"/>
    </row>
    <row r="948" spans="2:31" s="450" customFormat="1" x14ac:dyDescent="0.3">
      <c r="B948" s="448"/>
      <c r="C948" s="448"/>
      <c r="D948" s="448"/>
      <c r="E948" s="448"/>
      <c r="F948" s="448"/>
      <c r="G948" s="449"/>
      <c r="H948" s="449"/>
      <c r="I948" s="448"/>
      <c r="J948" s="448"/>
      <c r="K948" s="448"/>
      <c r="L948" s="448"/>
      <c r="M948" s="448"/>
      <c r="N948" s="448"/>
      <c r="O948" s="448"/>
      <c r="P948" s="448"/>
      <c r="Q948" s="449"/>
      <c r="R948" s="449"/>
      <c r="S948" s="448"/>
      <c r="T948" s="448"/>
      <c r="U948" s="448"/>
      <c r="V948" s="448"/>
      <c r="W948" s="448"/>
      <c r="X948" s="448"/>
      <c r="Y948" s="448"/>
      <c r="Z948" s="448"/>
      <c r="AA948" s="448"/>
      <c r="AB948" s="448"/>
      <c r="AC948" s="448"/>
      <c r="AD948" s="448"/>
      <c r="AE948" s="448"/>
    </row>
    <row r="949" spans="2:31" s="450" customFormat="1" x14ac:dyDescent="0.3">
      <c r="B949" s="448"/>
      <c r="C949" s="448"/>
      <c r="D949" s="448"/>
      <c r="E949" s="448"/>
      <c r="F949" s="448"/>
      <c r="G949" s="449"/>
      <c r="H949" s="449"/>
      <c r="I949" s="448"/>
      <c r="J949" s="448"/>
      <c r="K949" s="448"/>
      <c r="L949" s="448"/>
      <c r="M949" s="448"/>
      <c r="N949" s="448"/>
      <c r="O949" s="448"/>
      <c r="P949" s="448"/>
      <c r="Q949" s="449"/>
      <c r="R949" s="449"/>
      <c r="S949" s="448"/>
      <c r="T949" s="448"/>
      <c r="U949" s="448"/>
      <c r="V949" s="448"/>
      <c r="W949" s="448"/>
      <c r="X949" s="448"/>
      <c r="Y949" s="448"/>
      <c r="Z949" s="448"/>
      <c r="AA949" s="448"/>
      <c r="AB949" s="448"/>
      <c r="AC949" s="448"/>
      <c r="AD949" s="448"/>
      <c r="AE949" s="448"/>
    </row>
    <row r="950" spans="2:31" s="450" customFormat="1" x14ac:dyDescent="0.3">
      <c r="B950" s="448"/>
      <c r="C950" s="448"/>
      <c r="D950" s="448"/>
      <c r="E950" s="448"/>
      <c r="F950" s="448"/>
      <c r="G950" s="449"/>
      <c r="H950" s="449"/>
      <c r="I950" s="448"/>
      <c r="J950" s="448"/>
      <c r="K950" s="448"/>
      <c r="L950" s="448"/>
      <c r="M950" s="448"/>
      <c r="N950" s="448"/>
      <c r="O950" s="448"/>
      <c r="P950" s="448"/>
      <c r="Q950" s="449"/>
      <c r="R950" s="449"/>
      <c r="S950" s="448"/>
      <c r="T950" s="448"/>
      <c r="U950" s="448"/>
      <c r="V950" s="448"/>
      <c r="W950" s="448"/>
      <c r="X950" s="448"/>
      <c r="Y950" s="448"/>
      <c r="Z950" s="448"/>
      <c r="AA950" s="448"/>
      <c r="AB950" s="448"/>
      <c r="AC950" s="448"/>
      <c r="AD950" s="448"/>
      <c r="AE950" s="448"/>
    </row>
    <row r="951" spans="2:31" s="450" customFormat="1" x14ac:dyDescent="0.3">
      <c r="B951" s="448"/>
      <c r="C951" s="448"/>
      <c r="D951" s="448"/>
      <c r="E951" s="448"/>
      <c r="F951" s="448"/>
      <c r="G951" s="449"/>
      <c r="H951" s="449"/>
      <c r="I951" s="448"/>
      <c r="J951" s="448"/>
      <c r="K951" s="448"/>
      <c r="L951" s="448"/>
      <c r="M951" s="448"/>
      <c r="N951" s="448"/>
      <c r="O951" s="448"/>
      <c r="P951" s="448"/>
      <c r="Q951" s="449"/>
      <c r="R951" s="449"/>
      <c r="S951" s="448"/>
      <c r="T951" s="448"/>
      <c r="U951" s="448"/>
      <c r="V951" s="448"/>
      <c r="W951" s="448"/>
      <c r="X951" s="448"/>
      <c r="Y951" s="448"/>
      <c r="Z951" s="448"/>
      <c r="AA951" s="448"/>
      <c r="AB951" s="448"/>
      <c r="AC951" s="448"/>
      <c r="AD951" s="448"/>
      <c r="AE951" s="448"/>
    </row>
    <row r="952" spans="2:31" s="450" customFormat="1" x14ac:dyDescent="0.3">
      <c r="B952" s="448"/>
      <c r="C952" s="448"/>
      <c r="D952" s="448"/>
      <c r="E952" s="448"/>
      <c r="F952" s="448"/>
      <c r="G952" s="449"/>
      <c r="H952" s="449"/>
      <c r="I952" s="448"/>
      <c r="J952" s="448"/>
      <c r="K952" s="448"/>
      <c r="L952" s="448"/>
      <c r="M952" s="448"/>
      <c r="N952" s="448"/>
      <c r="O952" s="448"/>
      <c r="P952" s="448"/>
      <c r="Q952" s="449"/>
      <c r="R952" s="449"/>
      <c r="S952" s="448"/>
      <c r="T952" s="448"/>
      <c r="U952" s="448"/>
      <c r="V952" s="448"/>
      <c r="W952" s="448"/>
      <c r="X952" s="448"/>
      <c r="Y952" s="448"/>
      <c r="Z952" s="448"/>
      <c r="AA952" s="448"/>
      <c r="AB952" s="448"/>
      <c r="AC952" s="448"/>
      <c r="AD952" s="448"/>
      <c r="AE952" s="448"/>
    </row>
    <row r="953" spans="2:31" s="450" customFormat="1" x14ac:dyDescent="0.3">
      <c r="B953" s="448"/>
      <c r="C953" s="448"/>
      <c r="D953" s="448"/>
      <c r="E953" s="448"/>
      <c r="F953" s="448"/>
      <c r="G953" s="449"/>
      <c r="H953" s="449"/>
      <c r="I953" s="448"/>
      <c r="J953" s="448"/>
      <c r="K953" s="448"/>
      <c r="L953" s="448"/>
      <c r="M953" s="448"/>
      <c r="N953" s="448"/>
      <c r="O953" s="448"/>
      <c r="P953" s="448"/>
      <c r="Q953" s="449"/>
      <c r="R953" s="449"/>
      <c r="S953" s="448"/>
      <c r="T953" s="448"/>
      <c r="U953" s="448"/>
      <c r="V953" s="448"/>
      <c r="W953" s="448"/>
      <c r="X953" s="448"/>
      <c r="Y953" s="448"/>
      <c r="Z953" s="448"/>
      <c r="AA953" s="448"/>
      <c r="AB953" s="448"/>
      <c r="AC953" s="448"/>
      <c r="AD953" s="448"/>
      <c r="AE953" s="448"/>
    </row>
    <row r="954" spans="2:31" s="450" customFormat="1" x14ac:dyDescent="0.3">
      <c r="B954" s="448"/>
      <c r="C954" s="448"/>
      <c r="D954" s="448"/>
      <c r="E954" s="448"/>
      <c r="F954" s="448"/>
      <c r="G954" s="449"/>
      <c r="H954" s="449"/>
      <c r="I954" s="448"/>
      <c r="J954" s="448"/>
      <c r="K954" s="448"/>
      <c r="L954" s="448"/>
      <c r="M954" s="448"/>
      <c r="N954" s="448"/>
      <c r="O954" s="448"/>
      <c r="P954" s="448"/>
      <c r="Q954" s="449"/>
      <c r="R954" s="449"/>
      <c r="S954" s="448"/>
      <c r="T954" s="448"/>
      <c r="U954" s="448"/>
      <c r="V954" s="448"/>
      <c r="W954" s="448"/>
      <c r="X954" s="448"/>
      <c r="Y954" s="448"/>
      <c r="Z954" s="448"/>
      <c r="AA954" s="448"/>
      <c r="AB954" s="448"/>
      <c r="AC954" s="448"/>
      <c r="AD954" s="448"/>
      <c r="AE954" s="448"/>
    </row>
    <row r="955" spans="2:31" s="450" customFormat="1" x14ac:dyDescent="0.3">
      <c r="B955" s="448"/>
      <c r="C955" s="448"/>
      <c r="D955" s="448"/>
      <c r="E955" s="448"/>
      <c r="F955" s="448"/>
      <c r="G955" s="449"/>
      <c r="H955" s="449"/>
      <c r="I955" s="448"/>
      <c r="J955" s="448"/>
      <c r="K955" s="448"/>
      <c r="L955" s="448"/>
      <c r="M955" s="448"/>
      <c r="N955" s="448"/>
      <c r="O955" s="448"/>
      <c r="P955" s="448"/>
      <c r="Q955" s="449"/>
      <c r="R955" s="449"/>
      <c r="S955" s="448"/>
      <c r="T955" s="448"/>
      <c r="U955" s="448"/>
      <c r="V955" s="448"/>
      <c r="W955" s="448"/>
      <c r="X955" s="448"/>
      <c r="Y955" s="448"/>
      <c r="Z955" s="448"/>
      <c r="AA955" s="448"/>
      <c r="AB955" s="448"/>
      <c r="AC955" s="448"/>
      <c r="AD955" s="448"/>
      <c r="AE955" s="448"/>
    </row>
    <row r="956" spans="2:31" s="450" customFormat="1" x14ac:dyDescent="0.3">
      <c r="B956" s="448"/>
      <c r="C956" s="448"/>
      <c r="D956" s="448"/>
      <c r="E956" s="448"/>
      <c r="F956" s="448"/>
      <c r="G956" s="449"/>
      <c r="H956" s="449"/>
      <c r="I956" s="448"/>
      <c r="J956" s="448"/>
      <c r="K956" s="448"/>
      <c r="L956" s="448"/>
      <c r="M956" s="448"/>
      <c r="N956" s="448"/>
      <c r="O956" s="448"/>
      <c r="P956" s="448"/>
      <c r="Q956" s="449"/>
      <c r="R956" s="449"/>
      <c r="S956" s="448"/>
      <c r="T956" s="448"/>
      <c r="U956" s="448"/>
      <c r="V956" s="448"/>
      <c r="W956" s="448"/>
      <c r="X956" s="448"/>
      <c r="Y956" s="448"/>
      <c r="Z956" s="448"/>
      <c r="AA956" s="448"/>
      <c r="AB956" s="448"/>
      <c r="AC956" s="448"/>
      <c r="AD956" s="448"/>
      <c r="AE956" s="448"/>
    </row>
    <row r="957" spans="2:31" s="450" customFormat="1" x14ac:dyDescent="0.3">
      <c r="B957" s="448"/>
      <c r="C957" s="448"/>
      <c r="D957" s="448"/>
      <c r="E957" s="448"/>
      <c r="F957" s="448"/>
      <c r="G957" s="449"/>
      <c r="H957" s="449"/>
      <c r="I957" s="448"/>
      <c r="J957" s="448"/>
      <c r="K957" s="448"/>
      <c r="L957" s="448"/>
      <c r="M957" s="448"/>
      <c r="N957" s="448"/>
      <c r="O957" s="448"/>
      <c r="P957" s="448"/>
      <c r="Q957" s="449"/>
      <c r="R957" s="449"/>
      <c r="S957" s="448"/>
      <c r="T957" s="448"/>
      <c r="U957" s="448"/>
      <c r="V957" s="448"/>
      <c r="W957" s="448"/>
      <c r="X957" s="448"/>
      <c r="Y957" s="448"/>
      <c r="Z957" s="448"/>
      <c r="AA957" s="448"/>
      <c r="AB957" s="448"/>
      <c r="AC957" s="448"/>
      <c r="AD957" s="448"/>
      <c r="AE957" s="448"/>
    </row>
    <row r="958" spans="2:31" s="450" customFormat="1" x14ac:dyDescent="0.3">
      <c r="B958" s="448"/>
      <c r="C958" s="448"/>
      <c r="D958" s="448"/>
      <c r="E958" s="448"/>
      <c r="F958" s="448"/>
      <c r="G958" s="449"/>
      <c r="H958" s="449"/>
      <c r="I958" s="448"/>
      <c r="J958" s="448"/>
      <c r="K958" s="448"/>
      <c r="L958" s="448"/>
      <c r="M958" s="448"/>
      <c r="N958" s="448"/>
      <c r="O958" s="448"/>
      <c r="P958" s="448"/>
      <c r="Q958" s="449"/>
      <c r="R958" s="449"/>
      <c r="S958" s="448"/>
      <c r="T958" s="448"/>
      <c r="U958" s="448"/>
      <c r="V958" s="448"/>
      <c r="W958" s="448"/>
      <c r="X958" s="448"/>
      <c r="Y958" s="448"/>
      <c r="Z958" s="448"/>
      <c r="AA958" s="448"/>
      <c r="AB958" s="448"/>
      <c r="AC958" s="448"/>
      <c r="AD958" s="448"/>
      <c r="AE958" s="448"/>
    </row>
    <row r="959" spans="2:31" s="450" customFormat="1" x14ac:dyDescent="0.3">
      <c r="B959" s="448"/>
      <c r="C959" s="448"/>
      <c r="D959" s="448"/>
      <c r="E959" s="448"/>
      <c r="F959" s="448"/>
      <c r="G959" s="449"/>
      <c r="H959" s="449"/>
      <c r="I959" s="448"/>
      <c r="J959" s="448"/>
      <c r="K959" s="448"/>
      <c r="L959" s="448"/>
      <c r="M959" s="448"/>
      <c r="N959" s="448"/>
      <c r="O959" s="448"/>
      <c r="P959" s="448"/>
      <c r="Q959" s="449"/>
      <c r="R959" s="449"/>
      <c r="S959" s="448"/>
      <c r="T959" s="448"/>
      <c r="U959" s="448"/>
      <c r="V959" s="448"/>
      <c r="W959" s="448"/>
      <c r="X959" s="448"/>
      <c r="Y959" s="448"/>
      <c r="Z959" s="448"/>
      <c r="AA959" s="448"/>
      <c r="AB959" s="448"/>
      <c r="AC959" s="448"/>
      <c r="AD959" s="448"/>
      <c r="AE959" s="448"/>
    </row>
    <row r="960" spans="2:31" s="450" customFormat="1" x14ac:dyDescent="0.3">
      <c r="B960" s="448"/>
      <c r="C960" s="448"/>
      <c r="D960" s="448"/>
      <c r="E960" s="448"/>
      <c r="F960" s="448"/>
      <c r="G960" s="449"/>
      <c r="H960" s="449"/>
      <c r="I960" s="448"/>
      <c r="J960" s="448"/>
      <c r="K960" s="448"/>
      <c r="L960" s="448"/>
      <c r="M960" s="448"/>
      <c r="N960" s="448"/>
      <c r="O960" s="448"/>
      <c r="P960" s="448"/>
      <c r="Q960" s="449"/>
      <c r="R960" s="449"/>
      <c r="S960" s="448"/>
      <c r="T960" s="448"/>
      <c r="U960" s="448"/>
      <c r="V960" s="448"/>
      <c r="W960" s="448"/>
      <c r="X960" s="448"/>
      <c r="Y960" s="448"/>
      <c r="Z960" s="448"/>
      <c r="AA960" s="448"/>
      <c r="AB960" s="448"/>
      <c r="AC960" s="448"/>
      <c r="AD960" s="448"/>
      <c r="AE960" s="448"/>
    </row>
    <row r="961" spans="2:31" s="450" customFormat="1" x14ac:dyDescent="0.3">
      <c r="B961" s="448"/>
      <c r="C961" s="448"/>
      <c r="D961" s="448"/>
      <c r="E961" s="448"/>
      <c r="F961" s="448"/>
      <c r="G961" s="449"/>
      <c r="H961" s="449"/>
      <c r="I961" s="448"/>
      <c r="J961" s="448"/>
      <c r="K961" s="448"/>
      <c r="L961" s="448"/>
      <c r="M961" s="448"/>
      <c r="N961" s="448"/>
      <c r="O961" s="448"/>
      <c r="P961" s="448"/>
      <c r="Q961" s="449"/>
      <c r="R961" s="449"/>
      <c r="S961" s="448"/>
      <c r="T961" s="448"/>
      <c r="U961" s="448"/>
      <c r="V961" s="448"/>
      <c r="W961" s="448"/>
      <c r="X961" s="448"/>
      <c r="Y961" s="448"/>
      <c r="Z961" s="448"/>
      <c r="AA961" s="448"/>
      <c r="AB961" s="448"/>
      <c r="AC961" s="448"/>
      <c r="AD961" s="448"/>
      <c r="AE961" s="448"/>
    </row>
    <row r="962" spans="2:31" s="450" customFormat="1" x14ac:dyDescent="0.3">
      <c r="B962" s="448"/>
      <c r="C962" s="448"/>
      <c r="D962" s="448"/>
      <c r="E962" s="448"/>
      <c r="F962" s="448"/>
      <c r="G962" s="449"/>
      <c r="H962" s="449"/>
      <c r="I962" s="448"/>
      <c r="J962" s="448"/>
      <c r="K962" s="448"/>
      <c r="L962" s="448"/>
      <c r="M962" s="448"/>
      <c r="N962" s="448"/>
      <c r="O962" s="448"/>
      <c r="P962" s="448"/>
      <c r="Q962" s="449"/>
      <c r="R962" s="449"/>
      <c r="S962" s="448"/>
      <c r="T962" s="448"/>
      <c r="U962" s="448"/>
      <c r="V962" s="448"/>
      <c r="W962" s="448"/>
      <c r="X962" s="448"/>
      <c r="Y962" s="448"/>
      <c r="Z962" s="448"/>
      <c r="AA962" s="448"/>
      <c r="AB962" s="448"/>
      <c r="AC962" s="448"/>
      <c r="AD962" s="448"/>
      <c r="AE962" s="448"/>
    </row>
    <row r="963" spans="2:31" s="450" customFormat="1" x14ac:dyDescent="0.3">
      <c r="B963" s="448"/>
      <c r="C963" s="448"/>
      <c r="D963" s="448"/>
      <c r="E963" s="448"/>
      <c r="F963" s="448"/>
      <c r="G963" s="449"/>
      <c r="H963" s="449"/>
      <c r="I963" s="448"/>
      <c r="J963" s="448"/>
      <c r="K963" s="448"/>
      <c r="L963" s="448"/>
      <c r="M963" s="448"/>
      <c r="N963" s="448"/>
      <c r="O963" s="448"/>
      <c r="P963" s="448"/>
      <c r="Q963" s="449"/>
      <c r="R963" s="449"/>
      <c r="S963" s="448"/>
      <c r="T963" s="448"/>
      <c r="U963" s="448"/>
      <c r="V963" s="448"/>
      <c r="W963" s="448"/>
      <c r="X963" s="448"/>
      <c r="Y963" s="448"/>
      <c r="Z963" s="448"/>
      <c r="AA963" s="448"/>
      <c r="AB963" s="448"/>
      <c r="AC963" s="448"/>
      <c r="AD963" s="448"/>
      <c r="AE963" s="448"/>
    </row>
    <row r="964" spans="2:31" s="450" customFormat="1" x14ac:dyDescent="0.3">
      <c r="B964" s="448"/>
      <c r="C964" s="448"/>
      <c r="D964" s="448"/>
      <c r="E964" s="448"/>
      <c r="F964" s="448"/>
      <c r="G964" s="449"/>
      <c r="H964" s="449"/>
      <c r="I964" s="448"/>
      <c r="J964" s="448"/>
      <c r="K964" s="448"/>
      <c r="L964" s="448"/>
      <c r="M964" s="448"/>
      <c r="N964" s="448"/>
      <c r="O964" s="448"/>
      <c r="P964" s="448"/>
      <c r="Q964" s="449"/>
      <c r="R964" s="449"/>
      <c r="S964" s="448"/>
      <c r="T964" s="448"/>
      <c r="U964" s="448"/>
      <c r="V964" s="448"/>
      <c r="W964" s="448"/>
      <c r="X964" s="448"/>
      <c r="Y964" s="448"/>
      <c r="Z964" s="448"/>
      <c r="AA964" s="448"/>
      <c r="AB964" s="448"/>
      <c r="AC964" s="448"/>
      <c r="AD964" s="448"/>
      <c r="AE964" s="448"/>
    </row>
    <row r="965" spans="2:31" s="450" customFormat="1" x14ac:dyDescent="0.3">
      <c r="B965" s="448"/>
      <c r="C965" s="448"/>
      <c r="D965" s="448"/>
      <c r="E965" s="448"/>
      <c r="F965" s="448"/>
      <c r="G965" s="449"/>
      <c r="H965" s="449"/>
      <c r="I965" s="448"/>
      <c r="J965" s="448"/>
      <c r="K965" s="448"/>
      <c r="L965" s="448"/>
      <c r="M965" s="448"/>
      <c r="N965" s="448"/>
      <c r="O965" s="448"/>
      <c r="P965" s="448"/>
      <c r="Q965" s="449"/>
      <c r="R965" s="449"/>
      <c r="S965" s="448"/>
      <c r="T965" s="448"/>
      <c r="U965" s="448"/>
      <c r="V965" s="448"/>
      <c r="W965" s="448"/>
      <c r="X965" s="448"/>
      <c r="Y965" s="448"/>
      <c r="Z965" s="448"/>
      <c r="AA965" s="448"/>
      <c r="AB965" s="448"/>
      <c r="AC965" s="448"/>
      <c r="AD965" s="448"/>
      <c r="AE965" s="448"/>
    </row>
    <row r="966" spans="2:31" s="450" customFormat="1" x14ac:dyDescent="0.3">
      <c r="B966" s="448"/>
      <c r="C966" s="448"/>
      <c r="D966" s="448"/>
      <c r="E966" s="448"/>
      <c r="F966" s="448"/>
      <c r="G966" s="449"/>
      <c r="H966" s="449"/>
      <c r="I966" s="448"/>
      <c r="J966" s="448"/>
      <c r="K966" s="448"/>
      <c r="L966" s="448"/>
      <c r="M966" s="448"/>
      <c r="N966" s="448"/>
      <c r="O966" s="448"/>
      <c r="P966" s="448"/>
      <c r="Q966" s="449"/>
      <c r="R966" s="449"/>
      <c r="S966" s="448"/>
      <c r="T966" s="448"/>
      <c r="U966" s="448"/>
      <c r="V966" s="448"/>
      <c r="W966" s="448"/>
      <c r="X966" s="448"/>
      <c r="Y966" s="448"/>
      <c r="Z966" s="448"/>
      <c r="AA966" s="448"/>
      <c r="AB966" s="448"/>
      <c r="AC966" s="448"/>
      <c r="AD966" s="448"/>
      <c r="AE966" s="448"/>
    </row>
    <row r="967" spans="2:31" s="450" customFormat="1" x14ac:dyDescent="0.3">
      <c r="B967" s="448"/>
      <c r="C967" s="448"/>
      <c r="D967" s="448"/>
      <c r="E967" s="448"/>
      <c r="F967" s="448"/>
      <c r="G967" s="449"/>
      <c r="H967" s="449"/>
      <c r="I967" s="448"/>
      <c r="J967" s="448"/>
      <c r="K967" s="448"/>
      <c r="L967" s="448"/>
      <c r="M967" s="448"/>
      <c r="N967" s="448"/>
      <c r="O967" s="448"/>
      <c r="P967" s="448"/>
      <c r="Q967" s="449"/>
      <c r="R967" s="449"/>
      <c r="S967" s="448"/>
      <c r="T967" s="448"/>
      <c r="U967" s="448"/>
      <c r="V967" s="448"/>
      <c r="W967" s="448"/>
      <c r="X967" s="448"/>
      <c r="Y967" s="448"/>
      <c r="Z967" s="448"/>
      <c r="AA967" s="448"/>
      <c r="AB967" s="448"/>
      <c r="AC967" s="448"/>
      <c r="AD967" s="448"/>
      <c r="AE967" s="448"/>
    </row>
    <row r="968" spans="2:31" s="450" customFormat="1" x14ac:dyDescent="0.3">
      <c r="B968" s="448"/>
      <c r="C968" s="448"/>
      <c r="D968" s="448"/>
      <c r="E968" s="448"/>
      <c r="F968" s="448"/>
      <c r="G968" s="449"/>
      <c r="H968" s="449"/>
      <c r="I968" s="448"/>
      <c r="J968" s="448"/>
      <c r="K968" s="448"/>
      <c r="L968" s="448"/>
      <c r="M968" s="448"/>
      <c r="N968" s="448"/>
      <c r="O968" s="448"/>
      <c r="P968" s="448"/>
      <c r="Q968" s="449"/>
      <c r="R968" s="449"/>
      <c r="S968" s="448"/>
      <c r="T968" s="448"/>
      <c r="U968" s="448"/>
      <c r="V968" s="448"/>
      <c r="W968" s="448"/>
      <c r="X968" s="448"/>
      <c r="Y968" s="448"/>
      <c r="Z968" s="448"/>
      <c r="AA968" s="448"/>
      <c r="AB968" s="448"/>
      <c r="AC968" s="448"/>
      <c r="AD968" s="448"/>
      <c r="AE968" s="448"/>
    </row>
    <row r="969" spans="2:31" s="450" customFormat="1" x14ac:dyDescent="0.3">
      <c r="B969" s="448"/>
      <c r="C969" s="448"/>
      <c r="D969" s="448"/>
      <c r="E969" s="448"/>
      <c r="F969" s="448"/>
      <c r="G969" s="449"/>
      <c r="H969" s="449"/>
      <c r="I969" s="448"/>
      <c r="J969" s="448"/>
      <c r="K969" s="448"/>
      <c r="L969" s="448"/>
      <c r="M969" s="448"/>
      <c r="N969" s="448"/>
      <c r="O969" s="448"/>
      <c r="P969" s="448"/>
      <c r="Q969" s="449"/>
      <c r="R969" s="449"/>
      <c r="S969" s="448"/>
      <c r="T969" s="448"/>
      <c r="U969" s="448"/>
      <c r="V969" s="448"/>
      <c r="W969" s="448"/>
      <c r="X969" s="448"/>
      <c r="Y969" s="448"/>
      <c r="Z969" s="448"/>
      <c r="AA969" s="448"/>
      <c r="AB969" s="448"/>
      <c r="AC969" s="448"/>
      <c r="AD969" s="448"/>
      <c r="AE969" s="448"/>
    </row>
    <row r="970" spans="2:31" s="450" customFormat="1" x14ac:dyDescent="0.3">
      <c r="B970" s="448"/>
      <c r="C970" s="448"/>
      <c r="D970" s="448"/>
      <c r="E970" s="448"/>
      <c r="F970" s="448"/>
      <c r="G970" s="449"/>
      <c r="H970" s="449"/>
      <c r="I970" s="448"/>
      <c r="J970" s="448"/>
      <c r="K970" s="448"/>
      <c r="L970" s="448"/>
      <c r="M970" s="448"/>
      <c r="N970" s="448"/>
      <c r="O970" s="448"/>
      <c r="P970" s="448"/>
      <c r="Q970" s="449"/>
      <c r="R970" s="449"/>
      <c r="S970" s="448"/>
      <c r="T970" s="448"/>
      <c r="U970" s="448"/>
      <c r="V970" s="448"/>
      <c r="W970" s="448"/>
      <c r="X970" s="448"/>
      <c r="Y970" s="448"/>
      <c r="Z970" s="448"/>
      <c r="AA970" s="448"/>
      <c r="AB970" s="448"/>
      <c r="AC970" s="448"/>
      <c r="AD970" s="448"/>
      <c r="AE970" s="448"/>
    </row>
    <row r="971" spans="2:31" s="450" customFormat="1" x14ac:dyDescent="0.3">
      <c r="B971" s="448"/>
      <c r="C971" s="448"/>
      <c r="D971" s="448"/>
      <c r="E971" s="448"/>
      <c r="F971" s="448"/>
      <c r="G971" s="449"/>
      <c r="H971" s="449"/>
      <c r="I971" s="448"/>
      <c r="J971" s="448"/>
      <c r="K971" s="448"/>
      <c r="L971" s="448"/>
      <c r="M971" s="448"/>
      <c r="N971" s="448"/>
      <c r="O971" s="448"/>
      <c r="P971" s="448"/>
      <c r="Q971" s="449"/>
      <c r="R971" s="449"/>
      <c r="S971" s="448"/>
      <c r="T971" s="448"/>
      <c r="U971" s="448"/>
      <c r="V971" s="448"/>
      <c r="W971" s="448"/>
      <c r="X971" s="448"/>
      <c r="Y971" s="448"/>
      <c r="Z971" s="448"/>
      <c r="AA971" s="448"/>
      <c r="AB971" s="448"/>
      <c r="AC971" s="448"/>
      <c r="AD971" s="448"/>
      <c r="AE971" s="448"/>
    </row>
    <row r="972" spans="2:31" s="450" customFormat="1" x14ac:dyDescent="0.3">
      <c r="B972" s="448"/>
      <c r="C972" s="448"/>
      <c r="D972" s="448"/>
      <c r="E972" s="448"/>
      <c r="F972" s="448"/>
      <c r="G972" s="449"/>
      <c r="H972" s="449"/>
      <c r="I972" s="448"/>
      <c r="J972" s="448"/>
      <c r="K972" s="448"/>
      <c r="L972" s="448"/>
      <c r="M972" s="448"/>
      <c r="N972" s="448"/>
      <c r="O972" s="448"/>
      <c r="P972" s="448"/>
      <c r="Q972" s="449"/>
      <c r="R972" s="449"/>
      <c r="S972" s="448"/>
      <c r="T972" s="448"/>
      <c r="U972" s="448"/>
      <c r="V972" s="448"/>
      <c r="W972" s="448"/>
      <c r="X972" s="448"/>
      <c r="Y972" s="448"/>
      <c r="Z972" s="448"/>
      <c r="AA972" s="448"/>
      <c r="AB972" s="448"/>
      <c r="AC972" s="448"/>
      <c r="AD972" s="448"/>
      <c r="AE972" s="448"/>
    </row>
    <row r="973" spans="2:31" s="450" customFormat="1" x14ac:dyDescent="0.3">
      <c r="B973" s="448"/>
      <c r="C973" s="448"/>
      <c r="D973" s="448"/>
      <c r="E973" s="448"/>
      <c r="F973" s="448"/>
      <c r="G973" s="449"/>
      <c r="H973" s="449"/>
      <c r="I973" s="448"/>
      <c r="J973" s="448"/>
      <c r="K973" s="448"/>
      <c r="L973" s="448"/>
      <c r="M973" s="448"/>
      <c r="N973" s="448"/>
      <c r="O973" s="448"/>
      <c r="P973" s="448"/>
      <c r="Q973" s="449"/>
      <c r="R973" s="449"/>
      <c r="S973" s="448"/>
      <c r="T973" s="448"/>
      <c r="U973" s="448"/>
      <c r="V973" s="448"/>
      <c r="W973" s="448"/>
      <c r="X973" s="448"/>
      <c r="Y973" s="448"/>
      <c r="Z973" s="448"/>
      <c r="AA973" s="448"/>
      <c r="AB973" s="448"/>
      <c r="AC973" s="448"/>
      <c r="AD973" s="448"/>
      <c r="AE973" s="448"/>
    </row>
    <row r="974" spans="2:31" s="450" customFormat="1" x14ac:dyDescent="0.3">
      <c r="B974" s="448"/>
      <c r="C974" s="448"/>
      <c r="D974" s="448"/>
      <c r="E974" s="448"/>
      <c r="F974" s="448"/>
      <c r="G974" s="449"/>
      <c r="H974" s="449"/>
      <c r="I974" s="448"/>
      <c r="J974" s="448"/>
      <c r="K974" s="448"/>
      <c r="L974" s="448"/>
      <c r="M974" s="448"/>
      <c r="N974" s="448"/>
      <c r="O974" s="448"/>
      <c r="P974" s="448"/>
      <c r="Q974" s="449"/>
      <c r="R974" s="449"/>
      <c r="S974" s="448"/>
      <c r="T974" s="448"/>
      <c r="U974" s="448"/>
      <c r="V974" s="448"/>
      <c r="W974" s="448"/>
      <c r="X974" s="448"/>
      <c r="Y974" s="448"/>
      <c r="Z974" s="448"/>
      <c r="AA974" s="448"/>
      <c r="AB974" s="448"/>
      <c r="AC974" s="448"/>
      <c r="AD974" s="448"/>
      <c r="AE974" s="448"/>
    </row>
    <row r="975" spans="2:31" s="450" customFormat="1" x14ac:dyDescent="0.3">
      <c r="B975" s="448"/>
      <c r="C975" s="448"/>
      <c r="D975" s="448"/>
      <c r="E975" s="448"/>
      <c r="F975" s="448"/>
      <c r="G975" s="449"/>
      <c r="H975" s="449"/>
      <c r="I975" s="448"/>
      <c r="J975" s="448"/>
      <c r="K975" s="448"/>
      <c r="L975" s="448"/>
      <c r="M975" s="448"/>
      <c r="N975" s="448"/>
      <c r="O975" s="448"/>
      <c r="P975" s="448"/>
      <c r="Q975" s="449"/>
      <c r="R975" s="449"/>
      <c r="S975" s="448"/>
      <c r="T975" s="448"/>
      <c r="U975" s="448"/>
      <c r="V975" s="448"/>
      <c r="W975" s="448"/>
      <c r="X975" s="448"/>
      <c r="Y975" s="448"/>
      <c r="Z975" s="448"/>
      <c r="AA975" s="448"/>
      <c r="AB975" s="448"/>
      <c r="AC975" s="448"/>
      <c r="AD975" s="448"/>
      <c r="AE975" s="448"/>
    </row>
    <row r="976" spans="2:31" s="450" customFormat="1" x14ac:dyDescent="0.3">
      <c r="B976" s="448"/>
      <c r="C976" s="448"/>
      <c r="D976" s="448"/>
      <c r="E976" s="448"/>
      <c r="F976" s="448"/>
      <c r="G976" s="449"/>
      <c r="H976" s="449"/>
      <c r="I976" s="448"/>
      <c r="J976" s="448"/>
      <c r="K976" s="448"/>
      <c r="L976" s="448"/>
      <c r="M976" s="448"/>
      <c r="N976" s="448"/>
      <c r="O976" s="448"/>
      <c r="P976" s="448"/>
      <c r="Q976" s="449"/>
      <c r="R976" s="449"/>
      <c r="S976" s="448"/>
      <c r="T976" s="448"/>
      <c r="U976" s="448"/>
      <c r="V976" s="448"/>
      <c r="W976" s="448"/>
      <c r="X976" s="448"/>
      <c r="Y976" s="448"/>
      <c r="Z976" s="448"/>
      <c r="AA976" s="448"/>
      <c r="AB976" s="448"/>
      <c r="AC976" s="448"/>
      <c r="AD976" s="448"/>
      <c r="AE976" s="448"/>
    </row>
    <row r="977" spans="2:31" s="450" customFormat="1" x14ac:dyDescent="0.3">
      <c r="B977" s="448"/>
      <c r="C977" s="448"/>
      <c r="D977" s="448"/>
      <c r="E977" s="448"/>
      <c r="F977" s="448"/>
      <c r="G977" s="449"/>
      <c r="H977" s="449"/>
      <c r="I977" s="448"/>
      <c r="J977" s="448"/>
      <c r="K977" s="448"/>
      <c r="L977" s="448"/>
      <c r="M977" s="448"/>
      <c r="N977" s="448"/>
      <c r="O977" s="448"/>
      <c r="P977" s="448"/>
      <c r="Q977" s="449"/>
      <c r="R977" s="449"/>
      <c r="S977" s="448"/>
      <c r="T977" s="448"/>
      <c r="U977" s="448"/>
      <c r="V977" s="448"/>
      <c r="W977" s="448"/>
      <c r="X977" s="448"/>
      <c r="Y977" s="448"/>
      <c r="Z977" s="448"/>
      <c r="AA977" s="448"/>
      <c r="AB977" s="448"/>
      <c r="AC977" s="448"/>
      <c r="AD977" s="448"/>
      <c r="AE977" s="448"/>
    </row>
    <row r="978" spans="2:31" s="450" customFormat="1" x14ac:dyDescent="0.3">
      <c r="B978" s="448"/>
      <c r="C978" s="448"/>
      <c r="D978" s="448"/>
      <c r="E978" s="448"/>
      <c r="F978" s="448"/>
      <c r="G978" s="449"/>
      <c r="H978" s="449"/>
      <c r="I978" s="448"/>
      <c r="J978" s="448"/>
      <c r="K978" s="448"/>
      <c r="L978" s="448"/>
      <c r="M978" s="448"/>
      <c r="N978" s="448"/>
      <c r="O978" s="448"/>
      <c r="P978" s="448"/>
      <c r="Q978" s="449"/>
      <c r="R978" s="449"/>
      <c r="S978" s="448"/>
      <c r="T978" s="448"/>
      <c r="U978" s="448"/>
      <c r="V978" s="448"/>
      <c r="W978" s="448"/>
      <c r="X978" s="448"/>
      <c r="Y978" s="448"/>
      <c r="Z978" s="448"/>
      <c r="AA978" s="448"/>
      <c r="AB978" s="448"/>
      <c r="AC978" s="448"/>
      <c r="AD978" s="448"/>
      <c r="AE978" s="448"/>
    </row>
    <row r="979" spans="2:31" s="450" customFormat="1" x14ac:dyDescent="0.3">
      <c r="B979" s="448"/>
      <c r="C979" s="448"/>
      <c r="D979" s="448"/>
      <c r="E979" s="448"/>
      <c r="F979" s="448"/>
      <c r="G979" s="449"/>
      <c r="H979" s="449"/>
      <c r="I979" s="448"/>
      <c r="J979" s="448"/>
      <c r="K979" s="448"/>
      <c r="L979" s="448"/>
      <c r="M979" s="448"/>
      <c r="N979" s="448"/>
      <c r="O979" s="448"/>
      <c r="P979" s="448"/>
      <c r="Q979" s="449"/>
      <c r="R979" s="449"/>
      <c r="S979" s="448"/>
      <c r="T979" s="448"/>
      <c r="U979" s="448"/>
      <c r="V979" s="448"/>
      <c r="W979" s="448"/>
      <c r="X979" s="448"/>
      <c r="Y979" s="448"/>
      <c r="Z979" s="448"/>
      <c r="AA979" s="448"/>
      <c r="AB979" s="448"/>
      <c r="AC979" s="448"/>
      <c r="AD979" s="448"/>
      <c r="AE979" s="448"/>
    </row>
    <row r="980" spans="2:31" s="450" customFormat="1" x14ac:dyDescent="0.3">
      <c r="B980" s="448"/>
      <c r="C980" s="448"/>
      <c r="D980" s="448"/>
      <c r="E980" s="448"/>
      <c r="F980" s="448"/>
      <c r="G980" s="449"/>
      <c r="H980" s="449"/>
      <c r="I980" s="448"/>
      <c r="J980" s="448"/>
      <c r="K980" s="448"/>
      <c r="L980" s="448"/>
      <c r="M980" s="448"/>
      <c r="N980" s="448"/>
      <c r="O980" s="448"/>
      <c r="P980" s="448"/>
      <c r="Q980" s="449"/>
      <c r="R980" s="449"/>
      <c r="S980" s="448"/>
      <c r="T980" s="448"/>
      <c r="U980" s="448"/>
      <c r="V980" s="448"/>
      <c r="W980" s="448"/>
      <c r="X980" s="448"/>
      <c r="Y980" s="448"/>
      <c r="Z980" s="448"/>
      <c r="AA980" s="448"/>
      <c r="AB980" s="448"/>
      <c r="AC980" s="448"/>
      <c r="AD980" s="448"/>
      <c r="AE980" s="448"/>
    </row>
    <row r="981" spans="2:31" s="450" customFormat="1" x14ac:dyDescent="0.3">
      <c r="B981" s="448"/>
      <c r="C981" s="448"/>
      <c r="D981" s="448"/>
      <c r="E981" s="448"/>
      <c r="F981" s="448"/>
      <c r="G981" s="449"/>
      <c r="H981" s="449"/>
      <c r="I981" s="448"/>
      <c r="J981" s="448"/>
      <c r="K981" s="448"/>
      <c r="L981" s="448"/>
      <c r="M981" s="448"/>
      <c r="N981" s="448"/>
      <c r="O981" s="448"/>
      <c r="P981" s="448"/>
      <c r="Q981" s="449"/>
      <c r="R981" s="449"/>
      <c r="S981" s="448"/>
      <c r="T981" s="448"/>
      <c r="U981" s="448"/>
      <c r="V981" s="448"/>
      <c r="W981" s="448"/>
      <c r="X981" s="448"/>
      <c r="Y981" s="448"/>
      <c r="Z981" s="448"/>
      <c r="AA981" s="448"/>
      <c r="AB981" s="448"/>
      <c r="AC981" s="448"/>
      <c r="AD981" s="448"/>
      <c r="AE981" s="448"/>
    </row>
    <row r="982" spans="2:31" s="450" customFormat="1" x14ac:dyDescent="0.3">
      <c r="B982" s="448"/>
      <c r="C982" s="448"/>
      <c r="D982" s="448"/>
      <c r="E982" s="448"/>
      <c r="F982" s="448"/>
      <c r="G982" s="449"/>
      <c r="H982" s="449"/>
      <c r="I982" s="448"/>
      <c r="J982" s="448"/>
      <c r="K982" s="448"/>
      <c r="L982" s="448"/>
      <c r="M982" s="448"/>
      <c r="N982" s="448"/>
      <c r="O982" s="448"/>
      <c r="P982" s="448"/>
      <c r="Q982" s="449"/>
      <c r="R982" s="449"/>
      <c r="S982" s="448"/>
      <c r="T982" s="448"/>
      <c r="U982" s="448"/>
      <c r="V982" s="448"/>
      <c r="W982" s="448"/>
      <c r="X982" s="448"/>
      <c r="Y982" s="448"/>
      <c r="Z982" s="448"/>
      <c r="AA982" s="448"/>
      <c r="AB982" s="448"/>
      <c r="AC982" s="448"/>
      <c r="AD982" s="448"/>
      <c r="AE982" s="448"/>
    </row>
    <row r="983" spans="2:31" s="450" customFormat="1" x14ac:dyDescent="0.3">
      <c r="B983" s="448"/>
      <c r="C983" s="448"/>
      <c r="D983" s="448"/>
      <c r="E983" s="448"/>
      <c r="F983" s="448"/>
      <c r="G983" s="449"/>
      <c r="H983" s="449"/>
      <c r="I983" s="448"/>
      <c r="J983" s="448"/>
      <c r="K983" s="448"/>
      <c r="L983" s="448"/>
      <c r="M983" s="448"/>
      <c r="N983" s="448"/>
      <c r="O983" s="448"/>
      <c r="P983" s="448"/>
      <c r="Q983" s="449"/>
      <c r="R983" s="449"/>
      <c r="S983" s="448"/>
      <c r="T983" s="448"/>
      <c r="U983" s="448"/>
      <c r="V983" s="448"/>
      <c r="W983" s="448"/>
      <c r="X983" s="448"/>
      <c r="Y983" s="448"/>
      <c r="Z983" s="448"/>
      <c r="AA983" s="448"/>
      <c r="AB983" s="448"/>
      <c r="AC983" s="448"/>
      <c r="AD983" s="448"/>
      <c r="AE983" s="448"/>
    </row>
    <row r="984" spans="2:31" s="450" customFormat="1" x14ac:dyDescent="0.3">
      <c r="B984" s="448"/>
      <c r="C984" s="448"/>
      <c r="D984" s="448"/>
      <c r="E984" s="448"/>
      <c r="F984" s="448"/>
      <c r="G984" s="449"/>
      <c r="H984" s="449"/>
      <c r="I984" s="448"/>
      <c r="J984" s="448"/>
      <c r="K984" s="448"/>
      <c r="L984" s="448"/>
      <c r="M984" s="448"/>
      <c r="N984" s="448"/>
      <c r="O984" s="448"/>
      <c r="P984" s="448"/>
      <c r="Q984" s="449"/>
      <c r="R984" s="449"/>
      <c r="S984" s="448"/>
      <c r="T984" s="448"/>
      <c r="U984" s="448"/>
      <c r="V984" s="448"/>
      <c r="W984" s="448"/>
      <c r="X984" s="448"/>
      <c r="Y984" s="448"/>
      <c r="Z984" s="448"/>
      <c r="AA984" s="448"/>
      <c r="AB984" s="448"/>
      <c r="AC984" s="448"/>
      <c r="AD984" s="448"/>
      <c r="AE984" s="448"/>
    </row>
    <row r="985" spans="2:31" s="450" customFormat="1" x14ac:dyDescent="0.3">
      <c r="B985" s="448"/>
      <c r="C985" s="448"/>
      <c r="D985" s="448"/>
      <c r="E985" s="448"/>
      <c r="F985" s="448"/>
      <c r="G985" s="449"/>
      <c r="H985" s="449"/>
      <c r="I985" s="448"/>
      <c r="J985" s="448"/>
      <c r="K985" s="448"/>
      <c r="L985" s="448"/>
      <c r="M985" s="448"/>
      <c r="N985" s="448"/>
      <c r="O985" s="448"/>
      <c r="P985" s="448"/>
      <c r="Q985" s="449"/>
      <c r="R985" s="449"/>
      <c r="S985" s="448"/>
      <c r="T985" s="448"/>
      <c r="U985" s="448"/>
      <c r="V985" s="448"/>
      <c r="W985" s="448"/>
      <c r="X985" s="448"/>
      <c r="Y985" s="448"/>
      <c r="Z985" s="448"/>
      <c r="AA985" s="448"/>
      <c r="AB985" s="448"/>
      <c r="AC985" s="448"/>
      <c r="AD985" s="448"/>
      <c r="AE985" s="448"/>
    </row>
    <row r="986" spans="2:31" s="450" customFormat="1" x14ac:dyDescent="0.3">
      <c r="B986" s="448"/>
      <c r="C986" s="448"/>
      <c r="D986" s="448"/>
      <c r="E986" s="448"/>
      <c r="F986" s="448"/>
      <c r="G986" s="449"/>
      <c r="H986" s="449"/>
      <c r="I986" s="448"/>
      <c r="J986" s="448"/>
      <c r="K986" s="448"/>
      <c r="L986" s="448"/>
      <c r="M986" s="448"/>
      <c r="N986" s="448"/>
      <c r="O986" s="448"/>
      <c r="P986" s="448"/>
      <c r="Q986" s="449"/>
      <c r="R986" s="449"/>
      <c r="S986" s="448"/>
      <c r="T986" s="448"/>
      <c r="U986" s="448"/>
      <c r="V986" s="448"/>
      <c r="W986" s="448"/>
      <c r="X986" s="448"/>
      <c r="Y986" s="448"/>
      <c r="Z986" s="448"/>
      <c r="AA986" s="448"/>
      <c r="AB986" s="448"/>
      <c r="AC986" s="448"/>
      <c r="AD986" s="448"/>
      <c r="AE986" s="448"/>
    </row>
    <row r="987" spans="2:31" s="450" customFormat="1" x14ac:dyDescent="0.3">
      <c r="B987" s="448"/>
      <c r="C987" s="448"/>
      <c r="D987" s="448"/>
      <c r="E987" s="448"/>
      <c r="F987" s="448"/>
      <c r="G987" s="449"/>
      <c r="H987" s="449"/>
      <c r="I987" s="448"/>
      <c r="J987" s="448"/>
      <c r="K987" s="448"/>
      <c r="L987" s="448"/>
      <c r="M987" s="448"/>
      <c r="N987" s="448"/>
      <c r="O987" s="448"/>
      <c r="P987" s="448"/>
      <c r="Q987" s="449"/>
      <c r="R987" s="449"/>
      <c r="S987" s="448"/>
      <c r="T987" s="448"/>
      <c r="U987" s="448"/>
      <c r="V987" s="448"/>
      <c r="W987" s="448"/>
      <c r="X987" s="448"/>
      <c r="Y987" s="448"/>
      <c r="Z987" s="448"/>
      <c r="AA987" s="448"/>
      <c r="AB987" s="448"/>
      <c r="AC987" s="448"/>
      <c r="AD987" s="448"/>
      <c r="AE987" s="448"/>
    </row>
    <row r="988" spans="2:31" s="450" customFormat="1" x14ac:dyDescent="0.3">
      <c r="B988" s="448"/>
      <c r="C988" s="448"/>
      <c r="D988" s="448"/>
      <c r="E988" s="448"/>
      <c r="F988" s="448"/>
      <c r="G988" s="449"/>
      <c r="H988" s="449"/>
      <c r="I988" s="448"/>
      <c r="J988" s="448"/>
      <c r="K988" s="448"/>
      <c r="L988" s="448"/>
      <c r="M988" s="448"/>
      <c r="N988" s="448"/>
      <c r="O988" s="448"/>
      <c r="P988" s="448"/>
      <c r="Q988" s="449"/>
      <c r="R988" s="449"/>
      <c r="S988" s="448"/>
      <c r="T988" s="448"/>
      <c r="U988" s="448"/>
      <c r="V988" s="448"/>
      <c r="W988" s="448"/>
      <c r="X988" s="448"/>
      <c r="Y988" s="448"/>
      <c r="Z988" s="448"/>
      <c r="AA988" s="448"/>
      <c r="AB988" s="448"/>
      <c r="AC988" s="448"/>
      <c r="AD988" s="448"/>
      <c r="AE988" s="448"/>
    </row>
    <row r="989" spans="2:31" s="450" customFormat="1" x14ac:dyDescent="0.3">
      <c r="B989" s="448"/>
      <c r="C989" s="448"/>
      <c r="D989" s="448"/>
      <c r="E989" s="448"/>
      <c r="F989" s="448"/>
      <c r="G989" s="449"/>
      <c r="H989" s="449"/>
      <c r="I989" s="448"/>
      <c r="J989" s="448"/>
      <c r="K989" s="448"/>
      <c r="L989" s="448"/>
      <c r="M989" s="448"/>
      <c r="N989" s="448"/>
      <c r="O989" s="448"/>
      <c r="P989" s="448"/>
      <c r="Q989" s="449"/>
      <c r="R989" s="449"/>
      <c r="S989" s="448"/>
      <c r="T989" s="448"/>
      <c r="U989" s="448"/>
      <c r="V989" s="448"/>
      <c r="W989" s="448"/>
      <c r="X989" s="448"/>
      <c r="Y989" s="448"/>
      <c r="Z989" s="448"/>
      <c r="AA989" s="448"/>
      <c r="AB989" s="448"/>
      <c r="AC989" s="448"/>
      <c r="AD989" s="448"/>
      <c r="AE989" s="448"/>
    </row>
    <row r="990" spans="2:31" s="450" customFormat="1" x14ac:dyDescent="0.3">
      <c r="B990" s="448"/>
      <c r="C990" s="448"/>
      <c r="D990" s="448"/>
      <c r="E990" s="448"/>
      <c r="F990" s="448"/>
      <c r="G990" s="449"/>
      <c r="H990" s="449"/>
      <c r="I990" s="448"/>
      <c r="J990" s="448"/>
      <c r="K990" s="448"/>
      <c r="L990" s="448"/>
      <c r="M990" s="448"/>
      <c r="N990" s="448"/>
      <c r="O990" s="448"/>
      <c r="P990" s="448"/>
      <c r="Q990" s="449"/>
      <c r="R990" s="449"/>
      <c r="S990" s="448"/>
      <c r="T990" s="448"/>
      <c r="U990" s="448"/>
      <c r="V990" s="448"/>
      <c r="W990" s="448"/>
      <c r="X990" s="448"/>
      <c r="Y990" s="448"/>
      <c r="Z990" s="448"/>
      <c r="AA990" s="448"/>
      <c r="AB990" s="448"/>
      <c r="AC990" s="448"/>
      <c r="AD990" s="448"/>
      <c r="AE990" s="448"/>
    </row>
    <row r="991" spans="2:31" s="450" customFormat="1" x14ac:dyDescent="0.3">
      <c r="B991" s="448"/>
      <c r="C991" s="448"/>
      <c r="D991" s="448"/>
      <c r="E991" s="448"/>
      <c r="F991" s="448"/>
      <c r="G991" s="449"/>
      <c r="H991" s="449"/>
      <c r="I991" s="448"/>
      <c r="J991" s="448"/>
      <c r="K991" s="448"/>
      <c r="L991" s="448"/>
      <c r="M991" s="448"/>
      <c r="N991" s="448"/>
      <c r="O991" s="448"/>
      <c r="P991" s="448"/>
      <c r="Q991" s="449"/>
      <c r="R991" s="449"/>
      <c r="S991" s="448"/>
      <c r="T991" s="448"/>
      <c r="U991" s="448"/>
      <c r="V991" s="448"/>
      <c r="W991" s="448"/>
      <c r="X991" s="448"/>
      <c r="Y991" s="448"/>
      <c r="Z991" s="448"/>
      <c r="AA991" s="448"/>
      <c r="AB991" s="448"/>
      <c r="AC991" s="448"/>
      <c r="AD991" s="448"/>
      <c r="AE991" s="448"/>
    </row>
    <row r="992" spans="2:31" s="450" customFormat="1" x14ac:dyDescent="0.3">
      <c r="B992" s="448"/>
      <c r="C992" s="448"/>
      <c r="D992" s="448"/>
      <c r="E992" s="448"/>
      <c r="F992" s="448"/>
      <c r="G992" s="449"/>
      <c r="H992" s="449"/>
      <c r="I992" s="448"/>
      <c r="J992" s="448"/>
      <c r="K992" s="448"/>
      <c r="L992" s="448"/>
      <c r="M992" s="448"/>
      <c r="N992" s="448"/>
      <c r="O992" s="448"/>
      <c r="P992" s="448"/>
      <c r="Q992" s="449"/>
      <c r="R992" s="449"/>
      <c r="S992" s="448"/>
      <c r="T992" s="448"/>
      <c r="U992" s="448"/>
      <c r="V992" s="448"/>
      <c r="W992" s="448"/>
      <c r="X992" s="448"/>
      <c r="Y992" s="448"/>
      <c r="Z992" s="448"/>
      <c r="AA992" s="448"/>
      <c r="AB992" s="448"/>
      <c r="AC992" s="448"/>
      <c r="AD992" s="448"/>
      <c r="AE992" s="448"/>
    </row>
    <row r="993" spans="2:31" s="450" customFormat="1" x14ac:dyDescent="0.3">
      <c r="B993" s="448"/>
      <c r="C993" s="448"/>
      <c r="D993" s="448"/>
      <c r="E993" s="448"/>
      <c r="F993" s="448"/>
      <c r="G993" s="449"/>
      <c r="H993" s="449"/>
      <c r="I993" s="448"/>
      <c r="J993" s="448"/>
      <c r="K993" s="448"/>
      <c r="L993" s="448"/>
      <c r="M993" s="448"/>
      <c r="N993" s="448"/>
      <c r="O993" s="448"/>
      <c r="P993" s="448"/>
      <c r="Q993" s="449"/>
      <c r="R993" s="449"/>
      <c r="S993" s="448"/>
      <c r="T993" s="448"/>
      <c r="U993" s="448"/>
      <c r="V993" s="448"/>
      <c r="W993" s="448"/>
      <c r="X993" s="448"/>
      <c r="Y993" s="448"/>
      <c r="Z993" s="448"/>
      <c r="AA993" s="448"/>
      <c r="AB993" s="448"/>
      <c r="AC993" s="448"/>
      <c r="AD993" s="448"/>
      <c r="AE993" s="448"/>
    </row>
    <row r="994" spans="2:31" s="450" customFormat="1" x14ac:dyDescent="0.3">
      <c r="B994" s="448"/>
      <c r="C994" s="448"/>
      <c r="D994" s="448"/>
      <c r="E994" s="448"/>
      <c r="F994" s="448"/>
      <c r="G994" s="449"/>
      <c r="H994" s="449"/>
      <c r="I994" s="448"/>
      <c r="J994" s="448"/>
      <c r="K994" s="448"/>
      <c r="L994" s="448"/>
      <c r="M994" s="448"/>
      <c r="N994" s="448"/>
      <c r="O994" s="448"/>
      <c r="P994" s="448"/>
      <c r="Q994" s="449"/>
      <c r="R994" s="449"/>
      <c r="S994" s="448"/>
      <c r="T994" s="448"/>
      <c r="U994" s="448"/>
      <c r="V994" s="448"/>
      <c r="W994" s="448"/>
      <c r="X994" s="448"/>
      <c r="Y994" s="448"/>
      <c r="Z994" s="448"/>
      <c r="AA994" s="448"/>
      <c r="AB994" s="448"/>
      <c r="AC994" s="448"/>
      <c r="AD994" s="448"/>
      <c r="AE994" s="448"/>
    </row>
    <row r="995" spans="2:31" s="450" customFormat="1" x14ac:dyDescent="0.3">
      <c r="B995" s="448"/>
      <c r="C995" s="448"/>
      <c r="D995" s="448"/>
      <c r="E995" s="448"/>
      <c r="F995" s="448"/>
      <c r="G995" s="449"/>
      <c r="H995" s="449"/>
      <c r="I995" s="448"/>
      <c r="J995" s="448"/>
      <c r="K995" s="448"/>
      <c r="L995" s="448"/>
      <c r="M995" s="448"/>
      <c r="N995" s="448"/>
      <c r="O995" s="448"/>
      <c r="P995" s="448"/>
      <c r="Q995" s="449"/>
      <c r="R995" s="449"/>
      <c r="S995" s="448"/>
      <c r="T995" s="448"/>
      <c r="U995" s="448"/>
      <c r="V995" s="448"/>
      <c r="W995" s="448"/>
      <c r="X995" s="448"/>
      <c r="Y995" s="448"/>
      <c r="Z995" s="448"/>
      <c r="AA995" s="448"/>
      <c r="AB995" s="448"/>
      <c r="AC995" s="448"/>
      <c r="AD995" s="448"/>
      <c r="AE995" s="448"/>
    </row>
    <row r="996" spans="2:31" s="450" customFormat="1" x14ac:dyDescent="0.3">
      <c r="B996" s="448"/>
      <c r="C996" s="448"/>
      <c r="D996" s="448"/>
      <c r="E996" s="448"/>
      <c r="F996" s="448"/>
      <c r="G996" s="449"/>
      <c r="H996" s="449"/>
      <c r="I996" s="448"/>
      <c r="J996" s="448"/>
      <c r="K996" s="448"/>
      <c r="L996" s="448"/>
      <c r="M996" s="448"/>
      <c r="N996" s="448"/>
      <c r="O996" s="448"/>
      <c r="P996" s="448"/>
      <c r="Q996" s="449"/>
      <c r="R996" s="449"/>
      <c r="S996" s="448"/>
      <c r="T996" s="448"/>
      <c r="U996" s="448"/>
      <c r="V996" s="448"/>
      <c r="W996" s="448"/>
      <c r="X996" s="448"/>
      <c r="Y996" s="448"/>
      <c r="Z996" s="448"/>
      <c r="AA996" s="448"/>
      <c r="AB996" s="448"/>
      <c r="AC996" s="448"/>
      <c r="AD996" s="448"/>
      <c r="AE996" s="448"/>
    </row>
    <row r="997" spans="2:31" s="450" customFormat="1" x14ac:dyDescent="0.3">
      <c r="B997" s="448"/>
      <c r="C997" s="448"/>
      <c r="D997" s="448"/>
      <c r="E997" s="448"/>
      <c r="F997" s="448"/>
      <c r="G997" s="449"/>
      <c r="H997" s="449"/>
      <c r="I997" s="448"/>
      <c r="J997" s="448"/>
      <c r="K997" s="448"/>
      <c r="L997" s="448"/>
      <c r="M997" s="448"/>
      <c r="N997" s="448"/>
      <c r="O997" s="448"/>
      <c r="P997" s="448"/>
      <c r="Q997" s="449"/>
      <c r="R997" s="449"/>
      <c r="S997" s="448"/>
      <c r="T997" s="448"/>
      <c r="U997" s="448"/>
      <c r="V997" s="448"/>
      <c r="W997" s="448"/>
      <c r="X997" s="448"/>
      <c r="Y997" s="448"/>
      <c r="Z997" s="448"/>
      <c r="AA997" s="448"/>
      <c r="AB997" s="448"/>
      <c r="AC997" s="448"/>
      <c r="AD997" s="448"/>
      <c r="AE997" s="448"/>
    </row>
    <row r="998" spans="2:31" s="450" customFormat="1" x14ac:dyDescent="0.3">
      <c r="B998" s="448"/>
      <c r="C998" s="448"/>
      <c r="D998" s="448"/>
      <c r="E998" s="448"/>
      <c r="F998" s="448"/>
      <c r="G998" s="449"/>
      <c r="H998" s="449"/>
      <c r="I998" s="448"/>
      <c r="J998" s="448"/>
      <c r="K998" s="448"/>
      <c r="L998" s="448"/>
      <c r="M998" s="448"/>
      <c r="N998" s="448"/>
      <c r="O998" s="448"/>
      <c r="P998" s="448"/>
      <c r="Q998" s="449"/>
      <c r="R998" s="449"/>
      <c r="S998" s="448"/>
      <c r="T998" s="448"/>
      <c r="U998" s="448"/>
      <c r="V998" s="448"/>
      <c r="W998" s="448"/>
      <c r="X998" s="448"/>
      <c r="Y998" s="448"/>
      <c r="Z998" s="448"/>
      <c r="AA998" s="448"/>
      <c r="AB998" s="448"/>
      <c r="AC998" s="448"/>
      <c r="AD998" s="448"/>
      <c r="AE998" s="448"/>
    </row>
    <row r="999" spans="2:31" s="450" customFormat="1" x14ac:dyDescent="0.3">
      <c r="B999" s="448"/>
      <c r="C999" s="448"/>
      <c r="D999" s="448"/>
      <c r="E999" s="448"/>
      <c r="F999" s="448"/>
      <c r="G999" s="449"/>
      <c r="H999" s="449"/>
      <c r="I999" s="448"/>
      <c r="J999" s="448"/>
      <c r="K999" s="448"/>
      <c r="L999" s="448"/>
      <c r="M999" s="448"/>
      <c r="N999" s="448"/>
      <c r="O999" s="448"/>
      <c r="P999" s="448"/>
      <c r="Q999" s="449"/>
      <c r="R999" s="449"/>
      <c r="S999" s="448"/>
      <c r="T999" s="448"/>
      <c r="U999" s="448"/>
      <c r="V999" s="448"/>
      <c r="W999" s="448"/>
      <c r="X999" s="448"/>
      <c r="Y999" s="448"/>
      <c r="Z999" s="448"/>
      <c r="AA999" s="448"/>
      <c r="AB999" s="448"/>
      <c r="AC999" s="448"/>
      <c r="AD999" s="448"/>
      <c r="AE999" s="448"/>
    </row>
    <row r="1000" spans="2:31" s="450" customFormat="1" x14ac:dyDescent="0.3">
      <c r="B1000" s="448"/>
      <c r="C1000" s="448"/>
      <c r="D1000" s="448"/>
      <c r="E1000" s="448"/>
      <c r="F1000" s="448"/>
      <c r="G1000" s="449"/>
      <c r="H1000" s="449"/>
      <c r="I1000" s="448"/>
      <c r="J1000" s="448"/>
      <c r="K1000" s="448"/>
      <c r="L1000" s="448"/>
      <c r="M1000" s="448"/>
      <c r="N1000" s="448"/>
      <c r="O1000" s="448"/>
      <c r="P1000" s="448"/>
      <c r="Q1000" s="449"/>
      <c r="R1000" s="449"/>
      <c r="S1000" s="448"/>
      <c r="T1000" s="448"/>
      <c r="U1000" s="448"/>
      <c r="V1000" s="448"/>
      <c r="W1000" s="448"/>
      <c r="X1000" s="448"/>
      <c r="Y1000" s="448"/>
      <c r="Z1000" s="448"/>
      <c r="AA1000" s="448"/>
      <c r="AB1000" s="448"/>
      <c r="AC1000" s="448"/>
      <c r="AD1000" s="448"/>
      <c r="AE1000" s="448"/>
    </row>
    <row r="1001" spans="2:31" s="450" customFormat="1" x14ac:dyDescent="0.3">
      <c r="B1001" s="448"/>
      <c r="C1001" s="448"/>
      <c r="D1001" s="448"/>
      <c r="E1001" s="448"/>
      <c r="F1001" s="448"/>
      <c r="G1001" s="449"/>
      <c r="H1001" s="449"/>
      <c r="I1001" s="448"/>
      <c r="J1001" s="448"/>
      <c r="K1001" s="448"/>
      <c r="L1001" s="448"/>
      <c r="M1001" s="448"/>
      <c r="N1001" s="448"/>
      <c r="O1001" s="448"/>
      <c r="P1001" s="448"/>
      <c r="Q1001" s="449"/>
      <c r="R1001" s="449"/>
      <c r="S1001" s="448"/>
      <c r="T1001" s="448"/>
      <c r="U1001" s="448"/>
      <c r="V1001" s="448"/>
      <c r="W1001" s="448"/>
      <c r="X1001" s="448"/>
      <c r="Y1001" s="448"/>
      <c r="Z1001" s="448"/>
      <c r="AA1001" s="448"/>
      <c r="AB1001" s="448"/>
      <c r="AC1001" s="448"/>
      <c r="AD1001" s="448"/>
      <c r="AE1001" s="448"/>
    </row>
    <row r="1002" spans="2:31" s="450" customFormat="1" x14ac:dyDescent="0.3">
      <c r="B1002" s="448"/>
      <c r="C1002" s="448"/>
      <c r="D1002" s="448"/>
      <c r="E1002" s="448"/>
      <c r="F1002" s="448"/>
      <c r="G1002" s="449"/>
      <c r="H1002" s="449"/>
      <c r="I1002" s="448"/>
      <c r="J1002" s="448"/>
      <c r="K1002" s="448"/>
      <c r="L1002" s="448"/>
      <c r="M1002" s="448"/>
      <c r="N1002" s="448"/>
      <c r="O1002" s="448"/>
      <c r="P1002" s="448"/>
      <c r="Q1002" s="449"/>
      <c r="R1002" s="449"/>
      <c r="S1002" s="448"/>
      <c r="T1002" s="448"/>
      <c r="U1002" s="448"/>
      <c r="V1002" s="448"/>
      <c r="W1002" s="448"/>
      <c r="X1002" s="448"/>
      <c r="Y1002" s="448"/>
      <c r="Z1002" s="448"/>
      <c r="AA1002" s="448"/>
      <c r="AB1002" s="448"/>
      <c r="AC1002" s="448"/>
      <c r="AD1002" s="448"/>
      <c r="AE1002" s="448"/>
    </row>
    <row r="1003" spans="2:31" s="450" customFormat="1" x14ac:dyDescent="0.3">
      <c r="B1003" s="448"/>
      <c r="C1003" s="448"/>
      <c r="D1003" s="448"/>
      <c r="E1003" s="448"/>
      <c r="F1003" s="448"/>
      <c r="G1003" s="449"/>
      <c r="H1003" s="449"/>
      <c r="I1003" s="448"/>
      <c r="J1003" s="448"/>
      <c r="K1003" s="448"/>
      <c r="L1003" s="448"/>
      <c r="M1003" s="448"/>
      <c r="N1003" s="448"/>
      <c r="O1003" s="448"/>
      <c r="P1003" s="448"/>
      <c r="Q1003" s="449"/>
      <c r="R1003" s="449"/>
      <c r="S1003" s="448"/>
      <c r="T1003" s="448"/>
      <c r="U1003" s="448"/>
      <c r="V1003" s="448"/>
      <c r="W1003" s="448"/>
      <c r="X1003" s="448"/>
      <c r="Y1003" s="448"/>
      <c r="Z1003" s="448"/>
      <c r="AA1003" s="448"/>
      <c r="AB1003" s="448"/>
      <c r="AC1003" s="448"/>
      <c r="AD1003" s="448"/>
      <c r="AE1003" s="448"/>
    </row>
    <row r="1004" spans="2:31" s="450" customFormat="1" x14ac:dyDescent="0.3">
      <c r="B1004" s="448"/>
      <c r="C1004" s="448"/>
      <c r="D1004" s="448"/>
      <c r="E1004" s="448"/>
      <c r="F1004" s="448"/>
      <c r="G1004" s="449"/>
      <c r="H1004" s="449"/>
      <c r="I1004" s="448"/>
      <c r="J1004" s="448"/>
      <c r="K1004" s="448"/>
      <c r="L1004" s="448"/>
      <c r="M1004" s="448"/>
      <c r="N1004" s="448"/>
      <c r="O1004" s="448"/>
      <c r="P1004" s="448"/>
      <c r="Q1004" s="449"/>
      <c r="R1004" s="449"/>
      <c r="S1004" s="448"/>
      <c r="T1004" s="448"/>
      <c r="U1004" s="448"/>
      <c r="V1004" s="448"/>
      <c r="W1004" s="448"/>
      <c r="X1004" s="448"/>
      <c r="Y1004" s="448"/>
      <c r="Z1004" s="448"/>
      <c r="AA1004" s="448"/>
      <c r="AB1004" s="448"/>
      <c r="AC1004" s="448"/>
      <c r="AD1004" s="448"/>
      <c r="AE1004" s="448"/>
    </row>
    <row r="1005" spans="2:31" s="450" customFormat="1" x14ac:dyDescent="0.3">
      <c r="B1005" s="448"/>
      <c r="C1005" s="448"/>
      <c r="D1005" s="448"/>
      <c r="E1005" s="448"/>
      <c r="F1005" s="448"/>
      <c r="G1005" s="449"/>
      <c r="H1005" s="449"/>
      <c r="I1005" s="448"/>
      <c r="J1005" s="448"/>
      <c r="K1005" s="448"/>
      <c r="L1005" s="448"/>
      <c r="M1005" s="448"/>
      <c r="N1005" s="448"/>
      <c r="O1005" s="448"/>
      <c r="P1005" s="448"/>
      <c r="Q1005" s="449"/>
      <c r="R1005" s="449"/>
      <c r="S1005" s="448"/>
      <c r="T1005" s="448"/>
      <c r="U1005" s="448"/>
      <c r="V1005" s="448"/>
      <c r="W1005" s="448"/>
      <c r="X1005" s="448"/>
      <c r="Y1005" s="448"/>
      <c r="Z1005" s="448"/>
      <c r="AA1005" s="448"/>
      <c r="AB1005" s="448"/>
      <c r="AC1005" s="448"/>
      <c r="AD1005" s="448"/>
      <c r="AE1005" s="448"/>
    </row>
    <row r="1006" spans="2:31" s="450" customFormat="1" x14ac:dyDescent="0.3">
      <c r="B1006" s="448"/>
      <c r="C1006" s="448"/>
      <c r="D1006" s="448"/>
      <c r="E1006" s="448"/>
      <c r="F1006" s="448"/>
      <c r="G1006" s="449"/>
      <c r="H1006" s="449"/>
      <c r="I1006" s="448"/>
      <c r="J1006" s="448"/>
      <c r="K1006" s="448"/>
      <c r="L1006" s="448"/>
      <c r="M1006" s="448"/>
      <c r="N1006" s="448"/>
      <c r="O1006" s="448"/>
      <c r="P1006" s="448"/>
      <c r="Q1006" s="449"/>
      <c r="R1006" s="449"/>
      <c r="S1006" s="448"/>
      <c r="T1006" s="448"/>
      <c r="U1006" s="448"/>
      <c r="V1006" s="448"/>
      <c r="W1006" s="448"/>
      <c r="X1006" s="448"/>
      <c r="Y1006" s="448"/>
      <c r="Z1006" s="448"/>
      <c r="AA1006" s="448"/>
      <c r="AB1006" s="448"/>
      <c r="AC1006" s="448"/>
      <c r="AD1006" s="448"/>
      <c r="AE1006" s="448"/>
    </row>
    <row r="1007" spans="2:31" s="450" customFormat="1" x14ac:dyDescent="0.3">
      <c r="B1007" s="448"/>
      <c r="C1007" s="448"/>
      <c r="D1007" s="448"/>
      <c r="E1007" s="448"/>
      <c r="F1007" s="448"/>
      <c r="G1007" s="449"/>
      <c r="H1007" s="449"/>
      <c r="I1007" s="448"/>
      <c r="J1007" s="448"/>
      <c r="K1007" s="448"/>
      <c r="L1007" s="448"/>
      <c r="M1007" s="448"/>
      <c r="N1007" s="448"/>
      <c r="O1007" s="448"/>
      <c r="P1007" s="448"/>
      <c r="Q1007" s="449"/>
      <c r="R1007" s="449"/>
      <c r="S1007" s="448"/>
      <c r="T1007" s="448"/>
      <c r="U1007" s="448"/>
      <c r="V1007" s="448"/>
      <c r="W1007" s="448"/>
      <c r="X1007" s="448"/>
      <c r="Y1007" s="448"/>
      <c r="Z1007" s="448"/>
      <c r="AA1007" s="448"/>
      <c r="AB1007" s="448"/>
      <c r="AC1007" s="448"/>
      <c r="AD1007" s="448"/>
      <c r="AE1007" s="448"/>
    </row>
    <row r="1008" spans="2:31" s="450" customFormat="1" x14ac:dyDescent="0.3">
      <c r="B1008" s="448"/>
      <c r="C1008" s="448"/>
      <c r="D1008" s="448"/>
      <c r="E1008" s="448"/>
      <c r="F1008" s="448"/>
      <c r="G1008" s="449"/>
      <c r="H1008" s="449"/>
      <c r="I1008" s="448"/>
      <c r="J1008" s="448"/>
      <c r="K1008" s="448"/>
      <c r="L1008" s="448"/>
      <c r="M1008" s="448"/>
      <c r="N1008" s="448"/>
      <c r="O1008" s="448"/>
      <c r="P1008" s="448"/>
      <c r="Q1008" s="449"/>
      <c r="R1008" s="449"/>
      <c r="S1008" s="448"/>
      <c r="T1008" s="448"/>
      <c r="U1008" s="448"/>
      <c r="V1008" s="448"/>
      <c r="W1008" s="448"/>
      <c r="X1008" s="448"/>
      <c r="Y1008" s="448"/>
      <c r="Z1008" s="448"/>
      <c r="AA1008" s="448"/>
      <c r="AB1008" s="448"/>
      <c r="AC1008" s="448"/>
      <c r="AD1008" s="448"/>
      <c r="AE1008" s="448"/>
    </row>
    <row r="1009" spans="2:31" s="450" customFormat="1" x14ac:dyDescent="0.3">
      <c r="B1009" s="448"/>
      <c r="C1009" s="448"/>
      <c r="D1009" s="448"/>
      <c r="E1009" s="448"/>
      <c r="F1009" s="448"/>
      <c r="G1009" s="449"/>
      <c r="H1009" s="449"/>
      <c r="I1009" s="448"/>
      <c r="J1009" s="448"/>
      <c r="K1009" s="448"/>
      <c r="L1009" s="448"/>
      <c r="M1009" s="448"/>
      <c r="N1009" s="448"/>
      <c r="O1009" s="448"/>
      <c r="P1009" s="448"/>
      <c r="Q1009" s="449"/>
      <c r="R1009" s="449"/>
      <c r="S1009" s="448"/>
      <c r="T1009" s="448"/>
      <c r="U1009" s="448"/>
      <c r="V1009" s="448"/>
      <c r="W1009" s="448"/>
      <c r="X1009" s="448"/>
      <c r="Y1009" s="448"/>
      <c r="Z1009" s="448"/>
      <c r="AA1009" s="448"/>
      <c r="AB1009" s="448"/>
      <c r="AC1009" s="448"/>
      <c r="AD1009" s="448"/>
      <c r="AE1009" s="448"/>
    </row>
    <row r="1010" spans="2:31" s="450" customFormat="1" x14ac:dyDescent="0.3">
      <c r="B1010" s="448"/>
      <c r="C1010" s="448"/>
      <c r="D1010" s="448"/>
      <c r="E1010" s="448"/>
      <c r="F1010" s="448"/>
      <c r="G1010" s="449"/>
      <c r="H1010" s="449"/>
      <c r="I1010" s="448"/>
      <c r="J1010" s="448"/>
      <c r="K1010" s="448"/>
      <c r="L1010" s="448"/>
      <c r="M1010" s="448"/>
      <c r="N1010" s="448"/>
      <c r="O1010" s="448"/>
      <c r="P1010" s="448"/>
      <c r="Q1010" s="449"/>
      <c r="R1010" s="449"/>
      <c r="S1010" s="448"/>
      <c r="T1010" s="448"/>
      <c r="U1010" s="448"/>
      <c r="V1010" s="448"/>
      <c r="W1010" s="448"/>
      <c r="X1010" s="448"/>
      <c r="Y1010" s="448"/>
      <c r="Z1010" s="448"/>
      <c r="AA1010" s="448"/>
      <c r="AB1010" s="448"/>
      <c r="AC1010" s="448"/>
      <c r="AD1010" s="448"/>
      <c r="AE1010" s="448"/>
    </row>
    <row r="1011" spans="2:31" s="450" customFormat="1" x14ac:dyDescent="0.3">
      <c r="B1011" s="448"/>
      <c r="C1011" s="448"/>
      <c r="D1011" s="448"/>
      <c r="E1011" s="448"/>
      <c r="F1011" s="448"/>
      <c r="G1011" s="449"/>
      <c r="H1011" s="449"/>
      <c r="I1011" s="448"/>
      <c r="J1011" s="448"/>
      <c r="K1011" s="448"/>
      <c r="L1011" s="448"/>
      <c r="M1011" s="448"/>
      <c r="N1011" s="448"/>
      <c r="O1011" s="448"/>
      <c r="P1011" s="448"/>
      <c r="Q1011" s="449"/>
      <c r="R1011" s="449"/>
      <c r="S1011" s="448"/>
      <c r="T1011" s="448"/>
      <c r="U1011" s="448"/>
      <c r="V1011" s="448"/>
      <c r="W1011" s="448"/>
      <c r="X1011" s="448"/>
      <c r="Y1011" s="448"/>
      <c r="Z1011" s="448"/>
      <c r="AA1011" s="448"/>
      <c r="AB1011" s="448"/>
      <c r="AC1011" s="448"/>
      <c r="AD1011" s="448"/>
      <c r="AE1011" s="448"/>
    </row>
    <row r="1012" spans="2:31" s="450" customFormat="1" x14ac:dyDescent="0.3">
      <c r="B1012" s="448"/>
      <c r="C1012" s="448"/>
      <c r="D1012" s="448"/>
      <c r="E1012" s="448"/>
      <c r="F1012" s="448"/>
      <c r="G1012" s="449"/>
      <c r="H1012" s="449"/>
      <c r="I1012" s="448"/>
      <c r="J1012" s="448"/>
      <c r="K1012" s="448"/>
      <c r="L1012" s="448"/>
      <c r="M1012" s="448"/>
      <c r="N1012" s="448"/>
      <c r="O1012" s="448"/>
      <c r="P1012" s="448"/>
      <c r="Q1012" s="449"/>
      <c r="R1012" s="449"/>
      <c r="S1012" s="448"/>
      <c r="T1012" s="448"/>
      <c r="U1012" s="448"/>
      <c r="V1012" s="448"/>
      <c r="W1012" s="448"/>
      <c r="X1012" s="448"/>
      <c r="Y1012" s="448"/>
      <c r="Z1012" s="448"/>
      <c r="AA1012" s="448"/>
      <c r="AB1012" s="448"/>
      <c r="AC1012" s="448"/>
      <c r="AD1012" s="448"/>
      <c r="AE1012" s="448"/>
    </row>
    <row r="1013" spans="2:31" s="450" customFormat="1" x14ac:dyDescent="0.3">
      <c r="B1013" s="448"/>
      <c r="C1013" s="448"/>
      <c r="D1013" s="448"/>
      <c r="E1013" s="448"/>
      <c r="F1013" s="448"/>
      <c r="G1013" s="449"/>
      <c r="H1013" s="449"/>
      <c r="I1013" s="448"/>
      <c r="J1013" s="448"/>
      <c r="K1013" s="448"/>
      <c r="L1013" s="448"/>
      <c r="M1013" s="448"/>
      <c r="N1013" s="448"/>
      <c r="O1013" s="448"/>
      <c r="P1013" s="448"/>
      <c r="Q1013" s="449"/>
      <c r="R1013" s="449"/>
      <c r="S1013" s="448"/>
      <c r="T1013" s="448"/>
      <c r="U1013" s="448"/>
      <c r="V1013" s="448"/>
      <c r="W1013" s="448"/>
      <c r="X1013" s="448"/>
      <c r="Y1013" s="448"/>
      <c r="Z1013" s="448"/>
      <c r="AA1013" s="448"/>
      <c r="AB1013" s="448"/>
      <c r="AC1013" s="448"/>
      <c r="AD1013" s="448"/>
      <c r="AE1013" s="448"/>
    </row>
    <row r="1014" spans="2:31" s="450" customFormat="1" x14ac:dyDescent="0.3">
      <c r="B1014" s="448"/>
      <c r="C1014" s="448"/>
      <c r="D1014" s="448"/>
      <c r="E1014" s="448"/>
      <c r="F1014" s="448"/>
      <c r="G1014" s="449"/>
      <c r="H1014" s="449"/>
      <c r="I1014" s="448"/>
      <c r="J1014" s="448"/>
      <c r="K1014" s="448"/>
      <c r="L1014" s="448"/>
      <c r="M1014" s="448"/>
      <c r="N1014" s="448"/>
      <c r="O1014" s="448"/>
      <c r="P1014" s="448"/>
      <c r="Q1014" s="449"/>
      <c r="R1014" s="449"/>
      <c r="S1014" s="448"/>
      <c r="T1014" s="448"/>
      <c r="U1014" s="448"/>
      <c r="V1014" s="448"/>
      <c r="W1014" s="448"/>
      <c r="X1014" s="448"/>
      <c r="Y1014" s="448"/>
      <c r="Z1014" s="448"/>
      <c r="AA1014" s="448"/>
      <c r="AB1014" s="448"/>
      <c r="AC1014" s="448"/>
      <c r="AD1014" s="448"/>
      <c r="AE1014" s="448"/>
    </row>
    <row r="1015" spans="2:31" s="450" customFormat="1" x14ac:dyDescent="0.3">
      <c r="B1015" s="448"/>
      <c r="C1015" s="448"/>
      <c r="D1015" s="448"/>
      <c r="E1015" s="448"/>
      <c r="F1015" s="448"/>
      <c r="G1015" s="449"/>
      <c r="H1015" s="449"/>
      <c r="I1015" s="448"/>
      <c r="J1015" s="448"/>
      <c r="K1015" s="448"/>
      <c r="L1015" s="448"/>
      <c r="M1015" s="448"/>
      <c r="N1015" s="448"/>
      <c r="O1015" s="448"/>
      <c r="P1015" s="448"/>
      <c r="Q1015" s="449"/>
      <c r="R1015" s="449"/>
      <c r="S1015" s="448"/>
      <c r="T1015" s="448"/>
      <c r="U1015" s="448"/>
      <c r="V1015" s="448"/>
      <c r="W1015" s="448"/>
      <c r="X1015" s="448"/>
      <c r="Y1015" s="448"/>
      <c r="Z1015" s="448"/>
      <c r="AA1015" s="448"/>
      <c r="AB1015" s="448"/>
      <c r="AC1015" s="448"/>
      <c r="AD1015" s="448"/>
      <c r="AE1015" s="448"/>
    </row>
    <row r="1016" spans="2:31" s="450" customFormat="1" x14ac:dyDescent="0.3">
      <c r="B1016" s="448"/>
      <c r="C1016" s="448"/>
      <c r="D1016" s="448"/>
      <c r="E1016" s="448"/>
      <c r="F1016" s="448"/>
      <c r="G1016" s="449"/>
      <c r="H1016" s="449"/>
      <c r="I1016" s="448"/>
      <c r="J1016" s="448"/>
      <c r="K1016" s="448"/>
      <c r="L1016" s="448"/>
      <c r="M1016" s="448"/>
      <c r="N1016" s="448"/>
      <c r="O1016" s="448"/>
      <c r="P1016" s="448"/>
      <c r="Q1016" s="449"/>
      <c r="R1016" s="449"/>
      <c r="S1016" s="448"/>
      <c r="T1016" s="448"/>
      <c r="U1016" s="448"/>
      <c r="V1016" s="448"/>
      <c r="W1016" s="448"/>
      <c r="X1016" s="448"/>
      <c r="Y1016" s="448"/>
      <c r="Z1016" s="448"/>
      <c r="AA1016" s="448"/>
      <c r="AB1016" s="448"/>
      <c r="AC1016" s="448"/>
      <c r="AD1016" s="448"/>
      <c r="AE1016" s="448"/>
    </row>
    <row r="1017" spans="2:31" s="450" customFormat="1" x14ac:dyDescent="0.3">
      <c r="B1017" s="448"/>
      <c r="C1017" s="448"/>
      <c r="D1017" s="448"/>
      <c r="E1017" s="448"/>
      <c r="F1017" s="448"/>
      <c r="G1017" s="449"/>
      <c r="H1017" s="449"/>
      <c r="I1017" s="448"/>
      <c r="J1017" s="448"/>
      <c r="K1017" s="448"/>
      <c r="L1017" s="448"/>
      <c r="M1017" s="448"/>
      <c r="N1017" s="448"/>
      <c r="O1017" s="448"/>
      <c r="P1017" s="448"/>
      <c r="Q1017" s="449"/>
      <c r="R1017" s="449"/>
      <c r="S1017" s="448"/>
      <c r="T1017" s="448"/>
      <c r="U1017" s="448"/>
      <c r="V1017" s="448"/>
      <c r="W1017" s="448"/>
      <c r="X1017" s="448"/>
      <c r="Y1017" s="448"/>
      <c r="Z1017" s="448"/>
      <c r="AA1017" s="448"/>
      <c r="AB1017" s="448"/>
      <c r="AC1017" s="448"/>
      <c r="AD1017" s="448"/>
      <c r="AE1017" s="448"/>
    </row>
    <row r="1018" spans="2:31" s="450" customFormat="1" x14ac:dyDescent="0.3">
      <c r="B1018" s="448"/>
      <c r="C1018" s="448"/>
      <c r="D1018" s="448"/>
      <c r="E1018" s="448"/>
      <c r="F1018" s="448"/>
      <c r="G1018" s="449"/>
      <c r="H1018" s="449"/>
      <c r="I1018" s="448"/>
      <c r="J1018" s="448"/>
      <c r="K1018" s="448"/>
      <c r="L1018" s="448"/>
      <c r="M1018" s="448"/>
      <c r="N1018" s="448"/>
      <c r="O1018" s="448"/>
      <c r="P1018" s="448"/>
      <c r="Q1018" s="449"/>
      <c r="R1018" s="449"/>
      <c r="S1018" s="448"/>
      <c r="T1018" s="448"/>
      <c r="U1018" s="448"/>
      <c r="V1018" s="448"/>
      <c r="W1018" s="448"/>
      <c r="X1018" s="448"/>
      <c r="Y1018" s="448"/>
      <c r="Z1018" s="448"/>
      <c r="AA1018" s="448"/>
      <c r="AB1018" s="448"/>
      <c r="AC1018" s="448"/>
      <c r="AD1018" s="448"/>
      <c r="AE1018" s="448"/>
    </row>
    <row r="1019" spans="2:31" s="450" customFormat="1" x14ac:dyDescent="0.3">
      <c r="B1019" s="448"/>
      <c r="C1019" s="448"/>
      <c r="D1019" s="448"/>
      <c r="E1019" s="448"/>
      <c r="F1019" s="448"/>
      <c r="G1019" s="449"/>
      <c r="H1019" s="449"/>
      <c r="I1019" s="448"/>
      <c r="J1019" s="448"/>
      <c r="K1019" s="448"/>
      <c r="L1019" s="448"/>
      <c r="M1019" s="448"/>
      <c r="N1019" s="448"/>
      <c r="O1019" s="448"/>
      <c r="P1019" s="448"/>
      <c r="Q1019" s="449"/>
      <c r="R1019" s="449"/>
      <c r="S1019" s="448"/>
      <c r="T1019" s="448"/>
      <c r="U1019" s="448"/>
      <c r="V1019" s="448"/>
      <c r="W1019" s="448"/>
      <c r="X1019" s="448"/>
      <c r="Y1019" s="448"/>
      <c r="Z1019" s="448"/>
      <c r="AA1019" s="448"/>
      <c r="AB1019" s="448"/>
      <c r="AC1019" s="448"/>
      <c r="AD1019" s="448"/>
      <c r="AE1019" s="448"/>
    </row>
    <row r="1020" spans="2:31" s="450" customFormat="1" x14ac:dyDescent="0.3">
      <c r="B1020" s="448"/>
      <c r="C1020" s="448"/>
      <c r="D1020" s="448"/>
      <c r="E1020" s="448"/>
      <c r="F1020" s="448"/>
      <c r="G1020" s="449"/>
      <c r="H1020" s="449"/>
      <c r="I1020" s="448"/>
      <c r="J1020" s="448"/>
      <c r="K1020" s="448"/>
      <c r="L1020" s="448"/>
      <c r="M1020" s="448"/>
      <c r="N1020" s="448"/>
      <c r="O1020" s="448"/>
      <c r="P1020" s="448"/>
      <c r="Q1020" s="449"/>
      <c r="R1020" s="449"/>
      <c r="S1020" s="448"/>
      <c r="T1020" s="448"/>
      <c r="U1020" s="448"/>
      <c r="V1020" s="448"/>
      <c r="W1020" s="448"/>
      <c r="X1020" s="448"/>
      <c r="Y1020" s="448"/>
      <c r="Z1020" s="448"/>
      <c r="AA1020" s="448"/>
      <c r="AB1020" s="448"/>
      <c r="AC1020" s="448"/>
      <c r="AD1020" s="448"/>
      <c r="AE1020" s="448"/>
    </row>
    <row r="1021" spans="2:31" s="450" customFormat="1" x14ac:dyDescent="0.3">
      <c r="B1021" s="448"/>
      <c r="C1021" s="448"/>
      <c r="D1021" s="448"/>
      <c r="E1021" s="448"/>
      <c r="F1021" s="448"/>
      <c r="G1021" s="449"/>
      <c r="H1021" s="449"/>
      <c r="I1021" s="448"/>
      <c r="J1021" s="448"/>
      <c r="K1021" s="448"/>
      <c r="L1021" s="448"/>
      <c r="M1021" s="448"/>
      <c r="N1021" s="448"/>
      <c r="O1021" s="448"/>
      <c r="P1021" s="448"/>
      <c r="Q1021" s="449"/>
      <c r="R1021" s="449"/>
      <c r="S1021" s="448"/>
      <c r="T1021" s="448"/>
      <c r="U1021" s="448"/>
      <c r="V1021" s="448"/>
      <c r="W1021" s="448"/>
      <c r="X1021" s="448"/>
      <c r="Y1021" s="448"/>
      <c r="Z1021" s="448"/>
      <c r="AA1021" s="448"/>
      <c r="AB1021" s="448"/>
      <c r="AC1021" s="448"/>
      <c r="AD1021" s="448"/>
      <c r="AE1021" s="448"/>
    </row>
    <row r="1022" spans="2:31" s="450" customFormat="1" x14ac:dyDescent="0.3">
      <c r="B1022" s="448"/>
      <c r="C1022" s="448"/>
      <c r="D1022" s="448"/>
      <c r="E1022" s="448"/>
      <c r="F1022" s="448"/>
      <c r="G1022" s="449"/>
      <c r="H1022" s="449"/>
      <c r="I1022" s="448"/>
      <c r="J1022" s="448"/>
      <c r="K1022" s="448"/>
      <c r="L1022" s="448"/>
      <c r="M1022" s="448"/>
      <c r="N1022" s="448"/>
      <c r="O1022" s="448"/>
      <c r="P1022" s="448"/>
      <c r="Q1022" s="449"/>
      <c r="R1022" s="449"/>
      <c r="S1022" s="448"/>
      <c r="T1022" s="448"/>
      <c r="U1022" s="448"/>
      <c r="V1022" s="448"/>
      <c r="W1022" s="448"/>
      <c r="X1022" s="448"/>
      <c r="Y1022" s="448"/>
      <c r="Z1022" s="448"/>
      <c r="AA1022" s="448"/>
      <c r="AB1022" s="448"/>
      <c r="AC1022" s="448"/>
      <c r="AD1022" s="448"/>
      <c r="AE1022" s="448"/>
    </row>
    <row r="1023" spans="2:31" s="450" customFormat="1" x14ac:dyDescent="0.3">
      <c r="B1023" s="448"/>
      <c r="C1023" s="448"/>
      <c r="D1023" s="448"/>
      <c r="E1023" s="448"/>
      <c r="F1023" s="448"/>
      <c r="G1023" s="449"/>
      <c r="H1023" s="449"/>
      <c r="I1023" s="448"/>
      <c r="J1023" s="448"/>
      <c r="K1023" s="448"/>
      <c r="L1023" s="448"/>
      <c r="M1023" s="448"/>
      <c r="N1023" s="448"/>
      <c r="O1023" s="448"/>
      <c r="P1023" s="448"/>
      <c r="Q1023" s="449"/>
      <c r="R1023" s="449"/>
      <c r="S1023" s="448"/>
      <c r="T1023" s="448"/>
      <c r="U1023" s="448"/>
      <c r="V1023" s="448"/>
      <c r="W1023" s="448"/>
      <c r="X1023" s="448"/>
      <c r="Y1023" s="448"/>
      <c r="Z1023" s="448"/>
      <c r="AA1023" s="448"/>
      <c r="AB1023" s="448"/>
      <c r="AC1023" s="448"/>
      <c r="AD1023" s="448"/>
      <c r="AE1023" s="448"/>
    </row>
    <row r="1024" spans="2:31" s="450" customFormat="1" x14ac:dyDescent="0.3">
      <c r="B1024" s="448"/>
      <c r="C1024" s="448"/>
      <c r="D1024" s="448"/>
      <c r="E1024" s="448"/>
      <c r="F1024" s="448"/>
      <c r="G1024" s="449"/>
      <c r="H1024" s="449"/>
      <c r="I1024" s="448"/>
      <c r="J1024" s="448"/>
      <c r="K1024" s="448"/>
      <c r="L1024" s="448"/>
      <c r="M1024" s="448"/>
      <c r="N1024" s="448"/>
      <c r="O1024" s="448"/>
      <c r="P1024" s="448"/>
      <c r="Q1024" s="449"/>
      <c r="R1024" s="449"/>
      <c r="S1024" s="448"/>
      <c r="T1024" s="448"/>
      <c r="U1024" s="448"/>
      <c r="V1024" s="448"/>
      <c r="W1024" s="448"/>
      <c r="X1024" s="448"/>
      <c r="Y1024" s="448"/>
      <c r="Z1024" s="448"/>
      <c r="AA1024" s="448"/>
      <c r="AB1024" s="448"/>
      <c r="AC1024" s="448"/>
      <c r="AD1024" s="448"/>
      <c r="AE1024" s="448"/>
    </row>
    <row r="1025" spans="2:31" s="450" customFormat="1" x14ac:dyDescent="0.3">
      <c r="B1025" s="448"/>
      <c r="C1025" s="448"/>
      <c r="D1025" s="448"/>
      <c r="E1025" s="448"/>
      <c r="F1025" s="448"/>
      <c r="G1025" s="449"/>
      <c r="H1025" s="449"/>
      <c r="I1025" s="448"/>
      <c r="J1025" s="448"/>
      <c r="K1025" s="448"/>
      <c r="L1025" s="448"/>
      <c r="M1025" s="448"/>
      <c r="N1025" s="448"/>
      <c r="O1025" s="448"/>
      <c r="P1025" s="448"/>
      <c r="Q1025" s="449"/>
      <c r="R1025" s="449"/>
      <c r="S1025" s="448"/>
      <c r="T1025" s="448"/>
      <c r="U1025" s="448"/>
      <c r="V1025" s="448"/>
      <c r="W1025" s="448"/>
      <c r="X1025" s="448"/>
      <c r="Y1025" s="448"/>
      <c r="Z1025" s="448"/>
      <c r="AA1025" s="448"/>
      <c r="AB1025" s="448"/>
      <c r="AC1025" s="448"/>
      <c r="AD1025" s="448"/>
      <c r="AE1025" s="448"/>
    </row>
    <row r="1026" spans="2:31" s="450" customFormat="1" x14ac:dyDescent="0.3">
      <c r="B1026" s="448"/>
      <c r="C1026" s="448"/>
      <c r="D1026" s="448"/>
      <c r="E1026" s="448"/>
      <c r="F1026" s="448"/>
      <c r="G1026" s="449"/>
      <c r="H1026" s="449"/>
      <c r="I1026" s="448"/>
      <c r="J1026" s="448"/>
      <c r="K1026" s="448"/>
      <c r="L1026" s="448"/>
      <c r="M1026" s="448"/>
      <c r="N1026" s="448"/>
      <c r="O1026" s="448"/>
      <c r="P1026" s="448"/>
      <c r="Q1026" s="449"/>
      <c r="R1026" s="449"/>
      <c r="S1026" s="448"/>
      <c r="T1026" s="448"/>
      <c r="U1026" s="448"/>
      <c r="V1026" s="448"/>
      <c r="W1026" s="448"/>
      <c r="X1026" s="448"/>
      <c r="Y1026" s="448"/>
      <c r="Z1026" s="448"/>
      <c r="AA1026" s="448"/>
      <c r="AB1026" s="448"/>
      <c r="AC1026" s="448"/>
      <c r="AD1026" s="448"/>
      <c r="AE1026" s="448"/>
    </row>
    <row r="1027" spans="2:31" s="450" customFormat="1" x14ac:dyDescent="0.3">
      <c r="B1027" s="448"/>
      <c r="C1027" s="448"/>
      <c r="D1027" s="448"/>
      <c r="E1027" s="448"/>
      <c r="F1027" s="448"/>
      <c r="G1027" s="449"/>
      <c r="H1027" s="449"/>
      <c r="I1027" s="448"/>
      <c r="J1027" s="448"/>
      <c r="K1027" s="448"/>
      <c r="L1027" s="448"/>
      <c r="M1027" s="448"/>
      <c r="N1027" s="448"/>
      <c r="O1027" s="448"/>
      <c r="P1027" s="448"/>
      <c r="Q1027" s="449"/>
      <c r="R1027" s="449"/>
      <c r="S1027" s="448"/>
      <c r="T1027" s="448"/>
      <c r="U1027" s="448"/>
      <c r="V1027" s="448"/>
      <c r="W1027" s="448"/>
      <c r="X1027" s="448"/>
      <c r="Y1027" s="448"/>
      <c r="Z1027" s="448"/>
      <c r="AA1027" s="448"/>
      <c r="AB1027" s="448"/>
      <c r="AC1027" s="448"/>
      <c r="AD1027" s="448"/>
      <c r="AE1027" s="448"/>
    </row>
    <row r="1028" spans="2:31" s="450" customFormat="1" x14ac:dyDescent="0.3">
      <c r="B1028" s="448"/>
      <c r="C1028" s="448"/>
      <c r="D1028" s="448"/>
      <c r="E1028" s="448"/>
      <c r="F1028" s="448"/>
      <c r="G1028" s="449"/>
      <c r="H1028" s="449"/>
      <c r="I1028" s="448"/>
      <c r="J1028" s="448"/>
      <c r="K1028" s="448"/>
      <c r="L1028" s="448"/>
      <c r="M1028" s="448"/>
      <c r="N1028" s="448"/>
      <c r="O1028" s="448"/>
      <c r="P1028" s="448"/>
      <c r="Q1028" s="449"/>
      <c r="R1028" s="449"/>
      <c r="S1028" s="448"/>
      <c r="T1028" s="448"/>
      <c r="U1028" s="448"/>
      <c r="V1028" s="448"/>
      <c r="W1028" s="448"/>
      <c r="X1028" s="448"/>
      <c r="Y1028" s="448"/>
      <c r="Z1028" s="448"/>
      <c r="AA1028" s="448"/>
      <c r="AB1028" s="448"/>
      <c r="AC1028" s="448"/>
      <c r="AD1028" s="448"/>
      <c r="AE1028" s="448"/>
    </row>
    <row r="1029" spans="2:31" s="450" customFormat="1" x14ac:dyDescent="0.3">
      <c r="B1029" s="448"/>
      <c r="C1029" s="448"/>
      <c r="D1029" s="448"/>
      <c r="E1029" s="448"/>
      <c r="F1029" s="448"/>
      <c r="G1029" s="449"/>
      <c r="H1029" s="449"/>
      <c r="I1029" s="448"/>
      <c r="J1029" s="448"/>
      <c r="K1029" s="448"/>
      <c r="L1029" s="448"/>
      <c r="M1029" s="448"/>
      <c r="N1029" s="448"/>
      <c r="O1029" s="448"/>
      <c r="P1029" s="448"/>
      <c r="Q1029" s="449"/>
      <c r="R1029" s="449"/>
      <c r="S1029" s="448"/>
      <c r="T1029" s="448"/>
      <c r="U1029" s="448"/>
      <c r="V1029" s="448"/>
      <c r="W1029" s="448"/>
      <c r="X1029" s="448"/>
      <c r="Y1029" s="448"/>
      <c r="Z1029" s="448"/>
      <c r="AA1029" s="448"/>
      <c r="AB1029" s="448"/>
      <c r="AC1029" s="448"/>
      <c r="AD1029" s="448"/>
      <c r="AE1029" s="448"/>
    </row>
    <row r="1030" spans="2:31" s="450" customFormat="1" x14ac:dyDescent="0.3">
      <c r="B1030" s="448"/>
      <c r="C1030" s="448"/>
      <c r="D1030" s="448"/>
      <c r="E1030" s="448"/>
      <c r="F1030" s="448"/>
      <c r="G1030" s="449"/>
      <c r="H1030" s="449"/>
      <c r="I1030" s="448"/>
      <c r="J1030" s="448"/>
      <c r="K1030" s="448"/>
      <c r="L1030" s="448"/>
      <c r="M1030" s="448"/>
      <c r="N1030" s="448"/>
      <c r="O1030" s="448"/>
      <c r="P1030" s="448"/>
      <c r="Q1030" s="449"/>
      <c r="R1030" s="449"/>
      <c r="S1030" s="448"/>
      <c r="T1030" s="448"/>
      <c r="U1030" s="448"/>
      <c r="V1030" s="448"/>
      <c r="W1030" s="448"/>
      <c r="X1030" s="448"/>
      <c r="Y1030" s="448"/>
      <c r="Z1030" s="448"/>
      <c r="AA1030" s="448"/>
      <c r="AB1030" s="448"/>
      <c r="AC1030" s="448"/>
      <c r="AD1030" s="448"/>
      <c r="AE1030" s="448"/>
    </row>
    <row r="1031" spans="2:31" s="450" customFormat="1" x14ac:dyDescent="0.3">
      <c r="B1031" s="448"/>
      <c r="C1031" s="448"/>
      <c r="D1031" s="448"/>
      <c r="E1031" s="448"/>
      <c r="F1031" s="448"/>
      <c r="G1031" s="449"/>
      <c r="H1031" s="449"/>
      <c r="I1031" s="448"/>
      <c r="J1031" s="448"/>
      <c r="K1031" s="448"/>
      <c r="L1031" s="448"/>
      <c r="M1031" s="448"/>
      <c r="N1031" s="448"/>
      <c r="O1031" s="448"/>
      <c r="P1031" s="448"/>
      <c r="Q1031" s="449"/>
      <c r="R1031" s="449"/>
      <c r="S1031" s="448"/>
      <c r="T1031" s="448"/>
      <c r="U1031" s="448"/>
      <c r="V1031" s="448"/>
      <c r="W1031" s="448"/>
      <c r="X1031" s="448"/>
      <c r="Y1031" s="448"/>
      <c r="Z1031" s="448"/>
      <c r="AA1031" s="448"/>
      <c r="AB1031" s="448"/>
      <c r="AC1031" s="448"/>
      <c r="AD1031" s="448"/>
      <c r="AE1031" s="448"/>
    </row>
    <row r="1032" spans="2:31" s="450" customFormat="1" x14ac:dyDescent="0.3">
      <c r="B1032" s="448"/>
      <c r="C1032" s="448"/>
      <c r="D1032" s="448"/>
      <c r="E1032" s="448"/>
      <c r="F1032" s="448"/>
      <c r="G1032" s="449"/>
      <c r="H1032" s="449"/>
      <c r="I1032" s="448"/>
      <c r="J1032" s="448"/>
      <c r="K1032" s="448"/>
      <c r="L1032" s="448"/>
      <c r="M1032" s="448"/>
      <c r="N1032" s="448"/>
      <c r="O1032" s="448"/>
      <c r="P1032" s="448"/>
      <c r="Q1032" s="449"/>
      <c r="R1032" s="449"/>
      <c r="S1032" s="448"/>
      <c r="T1032" s="448"/>
      <c r="U1032" s="448"/>
      <c r="V1032" s="448"/>
      <c r="W1032" s="448"/>
      <c r="X1032" s="448"/>
      <c r="Y1032" s="448"/>
      <c r="Z1032" s="448"/>
      <c r="AA1032" s="448"/>
      <c r="AB1032" s="448"/>
      <c r="AC1032" s="448"/>
      <c r="AD1032" s="448"/>
      <c r="AE1032" s="448"/>
    </row>
    <row r="1033" spans="2:31" s="450" customFormat="1" x14ac:dyDescent="0.3">
      <c r="B1033" s="448"/>
      <c r="C1033" s="448"/>
      <c r="D1033" s="448"/>
      <c r="E1033" s="448"/>
      <c r="F1033" s="448"/>
      <c r="G1033" s="449"/>
      <c r="H1033" s="449"/>
      <c r="I1033" s="448"/>
      <c r="J1033" s="448"/>
      <c r="K1033" s="448"/>
      <c r="L1033" s="448"/>
      <c r="M1033" s="448"/>
      <c r="N1033" s="448"/>
      <c r="O1033" s="448"/>
      <c r="P1033" s="448"/>
      <c r="Q1033" s="449"/>
      <c r="R1033" s="449"/>
      <c r="S1033" s="448"/>
      <c r="T1033" s="448"/>
      <c r="U1033" s="448"/>
      <c r="V1033" s="448"/>
      <c r="W1033" s="448"/>
      <c r="X1033" s="448"/>
      <c r="Y1033" s="448"/>
      <c r="Z1033" s="448"/>
      <c r="AA1033" s="448"/>
      <c r="AB1033" s="448"/>
      <c r="AC1033" s="448"/>
      <c r="AD1033" s="448"/>
      <c r="AE1033" s="448"/>
    </row>
    <row r="1034" spans="2:31" s="450" customFormat="1" x14ac:dyDescent="0.3">
      <c r="B1034" s="448"/>
      <c r="C1034" s="448"/>
      <c r="D1034" s="448"/>
      <c r="E1034" s="448"/>
      <c r="F1034" s="448"/>
      <c r="G1034" s="449"/>
      <c r="H1034" s="449"/>
      <c r="I1034" s="448"/>
      <c r="J1034" s="448"/>
      <c r="K1034" s="448"/>
      <c r="L1034" s="448"/>
      <c r="M1034" s="448"/>
      <c r="N1034" s="448"/>
      <c r="O1034" s="448"/>
      <c r="P1034" s="448"/>
      <c r="Q1034" s="449"/>
      <c r="R1034" s="449"/>
      <c r="S1034" s="448"/>
      <c r="T1034" s="448"/>
      <c r="U1034" s="448"/>
      <c r="V1034" s="448"/>
      <c r="W1034" s="448"/>
      <c r="X1034" s="448"/>
      <c r="Y1034" s="448"/>
      <c r="Z1034" s="448"/>
      <c r="AA1034" s="448"/>
      <c r="AB1034" s="448"/>
      <c r="AC1034" s="448"/>
      <c r="AD1034" s="448"/>
      <c r="AE1034" s="448"/>
    </row>
    <row r="1035" spans="2:31" s="450" customFormat="1" x14ac:dyDescent="0.3">
      <c r="B1035" s="448"/>
      <c r="C1035" s="448"/>
      <c r="D1035" s="448"/>
      <c r="E1035" s="448"/>
      <c r="F1035" s="448"/>
      <c r="G1035" s="449"/>
      <c r="H1035" s="449"/>
      <c r="I1035" s="448"/>
      <c r="J1035" s="448"/>
      <c r="K1035" s="448"/>
      <c r="L1035" s="448"/>
      <c r="M1035" s="448"/>
      <c r="N1035" s="448"/>
      <c r="O1035" s="448"/>
      <c r="P1035" s="448"/>
      <c r="Q1035" s="449"/>
      <c r="R1035" s="449"/>
      <c r="S1035" s="448"/>
      <c r="T1035" s="448"/>
      <c r="U1035" s="448"/>
      <c r="V1035" s="448"/>
      <c r="W1035" s="448"/>
      <c r="X1035" s="448"/>
      <c r="Y1035" s="448"/>
      <c r="Z1035" s="448"/>
      <c r="AA1035" s="448"/>
      <c r="AB1035" s="448"/>
      <c r="AC1035" s="448"/>
      <c r="AD1035" s="448"/>
      <c r="AE1035" s="448"/>
    </row>
    <row r="1036" spans="2:31" s="450" customFormat="1" x14ac:dyDescent="0.3">
      <c r="B1036" s="448"/>
      <c r="C1036" s="448"/>
      <c r="D1036" s="448"/>
      <c r="E1036" s="448"/>
      <c r="F1036" s="448"/>
      <c r="G1036" s="449"/>
      <c r="H1036" s="449"/>
      <c r="I1036" s="448"/>
      <c r="J1036" s="448"/>
      <c r="K1036" s="448"/>
      <c r="L1036" s="448"/>
      <c r="M1036" s="448"/>
      <c r="N1036" s="448"/>
      <c r="O1036" s="448"/>
      <c r="P1036" s="448"/>
      <c r="Q1036" s="449"/>
      <c r="R1036" s="449"/>
      <c r="S1036" s="448"/>
      <c r="T1036" s="448"/>
      <c r="U1036" s="448"/>
      <c r="V1036" s="448"/>
      <c r="W1036" s="448"/>
      <c r="X1036" s="448"/>
      <c r="Y1036" s="448"/>
      <c r="Z1036" s="448"/>
      <c r="AA1036" s="448"/>
      <c r="AB1036" s="448"/>
      <c r="AC1036" s="448"/>
      <c r="AD1036" s="448"/>
      <c r="AE1036" s="448"/>
    </row>
    <row r="1037" spans="2:31" s="450" customFormat="1" x14ac:dyDescent="0.3">
      <c r="B1037" s="448"/>
      <c r="C1037" s="448"/>
      <c r="D1037" s="448"/>
      <c r="E1037" s="448"/>
      <c r="F1037" s="448"/>
      <c r="G1037" s="449"/>
      <c r="H1037" s="449"/>
      <c r="I1037" s="448"/>
      <c r="J1037" s="448"/>
      <c r="K1037" s="448"/>
      <c r="L1037" s="448"/>
      <c r="M1037" s="448"/>
      <c r="N1037" s="448"/>
      <c r="O1037" s="448"/>
      <c r="P1037" s="448"/>
      <c r="Q1037" s="449"/>
      <c r="R1037" s="449"/>
      <c r="S1037" s="448"/>
      <c r="T1037" s="448"/>
      <c r="U1037" s="448"/>
      <c r="V1037" s="448"/>
      <c r="W1037" s="448"/>
      <c r="X1037" s="448"/>
      <c r="Y1037" s="448"/>
      <c r="Z1037" s="448"/>
      <c r="AA1037" s="448"/>
      <c r="AB1037" s="448"/>
      <c r="AC1037" s="448"/>
      <c r="AD1037" s="448"/>
      <c r="AE1037" s="448"/>
    </row>
    <row r="1038" spans="2:31" s="450" customFormat="1" x14ac:dyDescent="0.3">
      <c r="B1038" s="448"/>
      <c r="C1038" s="448"/>
      <c r="D1038" s="448"/>
      <c r="E1038" s="448"/>
      <c r="F1038" s="448"/>
      <c r="G1038" s="449"/>
      <c r="H1038" s="449"/>
      <c r="I1038" s="448"/>
      <c r="J1038" s="448"/>
      <c r="K1038" s="448"/>
      <c r="L1038" s="448"/>
      <c r="M1038" s="448"/>
      <c r="N1038" s="448"/>
      <c r="O1038" s="448"/>
      <c r="P1038" s="448"/>
      <c r="Q1038" s="449"/>
      <c r="R1038" s="449"/>
      <c r="S1038" s="448"/>
      <c r="T1038" s="448"/>
      <c r="U1038" s="448"/>
      <c r="V1038" s="448"/>
      <c r="W1038" s="448"/>
      <c r="X1038" s="448"/>
      <c r="Y1038" s="448"/>
      <c r="Z1038" s="448"/>
      <c r="AA1038" s="448"/>
      <c r="AB1038" s="448"/>
      <c r="AC1038" s="448"/>
      <c r="AD1038" s="448"/>
      <c r="AE1038" s="448"/>
    </row>
    <row r="1039" spans="2:31" s="450" customFormat="1" x14ac:dyDescent="0.3">
      <c r="B1039" s="448"/>
      <c r="C1039" s="448"/>
      <c r="D1039" s="448"/>
      <c r="E1039" s="448"/>
      <c r="F1039" s="448"/>
      <c r="G1039" s="449"/>
      <c r="H1039" s="449"/>
      <c r="I1039" s="448"/>
      <c r="J1039" s="448"/>
      <c r="K1039" s="448"/>
      <c r="L1039" s="448"/>
      <c r="M1039" s="448"/>
      <c r="N1039" s="448"/>
      <c r="O1039" s="448"/>
      <c r="P1039" s="448"/>
      <c r="Q1039" s="449"/>
      <c r="R1039" s="449"/>
      <c r="S1039" s="448"/>
      <c r="T1039" s="448"/>
      <c r="U1039" s="448"/>
      <c r="V1039" s="448"/>
      <c r="W1039" s="448"/>
      <c r="X1039" s="448"/>
      <c r="Y1039" s="448"/>
      <c r="Z1039" s="448"/>
      <c r="AA1039" s="448"/>
      <c r="AB1039" s="448"/>
      <c r="AC1039" s="448"/>
      <c r="AD1039" s="448"/>
      <c r="AE1039" s="448"/>
    </row>
    <row r="1040" spans="2:31" s="450" customFormat="1" x14ac:dyDescent="0.3">
      <c r="B1040" s="448"/>
      <c r="C1040" s="448"/>
      <c r="D1040" s="448"/>
      <c r="E1040" s="448"/>
      <c r="F1040" s="448"/>
      <c r="G1040" s="449"/>
      <c r="H1040" s="449"/>
      <c r="I1040" s="448"/>
      <c r="J1040" s="448"/>
      <c r="K1040" s="448"/>
      <c r="L1040" s="448"/>
      <c r="M1040" s="448"/>
      <c r="N1040" s="448"/>
      <c r="O1040" s="448"/>
      <c r="P1040" s="448"/>
      <c r="Q1040" s="449"/>
      <c r="R1040" s="449"/>
      <c r="S1040" s="448"/>
      <c r="T1040" s="448"/>
      <c r="U1040" s="448"/>
      <c r="V1040" s="448"/>
      <c r="W1040" s="448"/>
      <c r="X1040" s="448"/>
      <c r="Y1040" s="448"/>
      <c r="Z1040" s="448"/>
      <c r="AA1040" s="448"/>
      <c r="AB1040" s="448"/>
      <c r="AC1040" s="448"/>
      <c r="AD1040" s="448"/>
      <c r="AE1040" s="448"/>
    </row>
    <row r="1041" spans="2:31" s="450" customFormat="1" x14ac:dyDescent="0.3">
      <c r="B1041" s="448"/>
      <c r="C1041" s="448"/>
      <c r="D1041" s="448"/>
      <c r="E1041" s="448"/>
      <c r="F1041" s="448"/>
      <c r="G1041" s="449"/>
      <c r="H1041" s="449"/>
      <c r="I1041" s="448"/>
      <c r="J1041" s="448"/>
      <c r="K1041" s="448"/>
      <c r="L1041" s="448"/>
      <c r="M1041" s="448"/>
      <c r="N1041" s="448"/>
      <c r="O1041" s="448"/>
      <c r="P1041" s="448"/>
      <c r="Q1041" s="449"/>
      <c r="R1041" s="449"/>
      <c r="S1041" s="448"/>
      <c r="T1041" s="448"/>
      <c r="U1041" s="448"/>
      <c r="V1041" s="448"/>
      <c r="W1041" s="448"/>
      <c r="X1041" s="448"/>
      <c r="Y1041" s="448"/>
      <c r="Z1041" s="448"/>
      <c r="AA1041" s="448"/>
      <c r="AB1041" s="448"/>
      <c r="AC1041" s="448"/>
      <c r="AD1041" s="448"/>
      <c r="AE1041" s="448"/>
    </row>
    <row r="1042" spans="2:31" s="450" customFormat="1" x14ac:dyDescent="0.3">
      <c r="B1042" s="448"/>
      <c r="C1042" s="448"/>
      <c r="D1042" s="448"/>
      <c r="E1042" s="448"/>
      <c r="F1042" s="448"/>
      <c r="G1042" s="449"/>
      <c r="H1042" s="449"/>
      <c r="I1042" s="448"/>
      <c r="J1042" s="448"/>
      <c r="K1042" s="448"/>
      <c r="L1042" s="448"/>
      <c r="M1042" s="448"/>
      <c r="N1042" s="448"/>
      <c r="O1042" s="448"/>
      <c r="P1042" s="448"/>
      <c r="Q1042" s="449"/>
      <c r="R1042" s="449"/>
      <c r="S1042" s="448"/>
      <c r="T1042" s="448"/>
      <c r="U1042" s="448"/>
      <c r="V1042" s="448"/>
      <c r="W1042" s="448"/>
      <c r="X1042" s="448"/>
      <c r="Y1042" s="448"/>
      <c r="Z1042" s="448"/>
      <c r="AA1042" s="448"/>
      <c r="AB1042" s="448"/>
      <c r="AC1042" s="448"/>
      <c r="AD1042" s="448"/>
      <c r="AE1042" s="448"/>
    </row>
    <row r="1043" spans="2:31" s="450" customFormat="1" x14ac:dyDescent="0.3">
      <c r="B1043" s="448"/>
      <c r="C1043" s="448"/>
      <c r="D1043" s="448"/>
      <c r="E1043" s="448"/>
      <c r="F1043" s="448"/>
      <c r="G1043" s="449"/>
      <c r="H1043" s="449"/>
      <c r="I1043" s="448"/>
      <c r="J1043" s="448"/>
      <c r="K1043" s="448"/>
      <c r="L1043" s="448"/>
      <c r="M1043" s="448"/>
      <c r="N1043" s="448"/>
      <c r="O1043" s="448"/>
      <c r="P1043" s="448"/>
      <c r="Q1043" s="449"/>
      <c r="R1043" s="449"/>
      <c r="S1043" s="448"/>
      <c r="T1043" s="448"/>
      <c r="U1043" s="448"/>
      <c r="V1043" s="448"/>
      <c r="W1043" s="448"/>
      <c r="X1043" s="448"/>
      <c r="Y1043" s="448"/>
      <c r="Z1043" s="448"/>
      <c r="AA1043" s="448"/>
      <c r="AB1043" s="448"/>
      <c r="AC1043" s="448"/>
      <c r="AD1043" s="448"/>
      <c r="AE1043" s="448"/>
    </row>
    <row r="1044" spans="2:31" s="450" customFormat="1" x14ac:dyDescent="0.3">
      <c r="B1044" s="448"/>
      <c r="C1044" s="448"/>
      <c r="D1044" s="448"/>
      <c r="E1044" s="448"/>
      <c r="F1044" s="448"/>
      <c r="G1044" s="449"/>
      <c r="H1044" s="449"/>
      <c r="I1044" s="448"/>
      <c r="J1044" s="448"/>
      <c r="K1044" s="448"/>
      <c r="L1044" s="448"/>
      <c r="M1044" s="448"/>
      <c r="N1044" s="448"/>
      <c r="O1044" s="448"/>
      <c r="P1044" s="448"/>
      <c r="Q1044" s="449"/>
      <c r="R1044" s="449"/>
      <c r="S1044" s="448"/>
      <c r="T1044" s="448"/>
      <c r="U1044" s="448"/>
      <c r="V1044" s="448"/>
      <c r="W1044" s="448"/>
      <c r="X1044" s="448"/>
      <c r="Y1044" s="448"/>
      <c r="Z1044" s="448"/>
      <c r="AA1044" s="448"/>
      <c r="AB1044" s="448"/>
      <c r="AC1044" s="448"/>
      <c r="AD1044" s="448"/>
      <c r="AE1044" s="448"/>
    </row>
    <row r="1045" spans="2:31" s="450" customFormat="1" x14ac:dyDescent="0.3">
      <c r="B1045" s="448"/>
      <c r="C1045" s="448"/>
      <c r="D1045" s="448"/>
      <c r="E1045" s="448"/>
      <c r="F1045" s="448"/>
      <c r="G1045" s="449"/>
      <c r="H1045" s="449"/>
      <c r="I1045" s="448"/>
      <c r="J1045" s="448"/>
      <c r="K1045" s="448"/>
      <c r="L1045" s="448"/>
      <c r="M1045" s="448"/>
      <c r="N1045" s="448"/>
      <c r="O1045" s="448"/>
      <c r="P1045" s="448"/>
      <c r="Q1045" s="449"/>
      <c r="R1045" s="449"/>
      <c r="S1045" s="448"/>
      <c r="T1045" s="448"/>
      <c r="U1045" s="448"/>
      <c r="V1045" s="448"/>
      <c r="W1045" s="448"/>
      <c r="X1045" s="448"/>
      <c r="Y1045" s="448"/>
      <c r="Z1045" s="448"/>
      <c r="AA1045" s="448"/>
      <c r="AB1045" s="448"/>
      <c r="AC1045" s="448"/>
      <c r="AD1045" s="448"/>
      <c r="AE1045" s="448"/>
    </row>
    <row r="1046" spans="2:31" s="450" customFormat="1" x14ac:dyDescent="0.3">
      <c r="B1046" s="448"/>
      <c r="C1046" s="448"/>
      <c r="D1046" s="448"/>
      <c r="E1046" s="448"/>
      <c r="F1046" s="448"/>
      <c r="G1046" s="449"/>
      <c r="H1046" s="449"/>
      <c r="I1046" s="448"/>
      <c r="J1046" s="448"/>
      <c r="K1046" s="448"/>
      <c r="L1046" s="448"/>
      <c r="M1046" s="448"/>
      <c r="N1046" s="448"/>
      <c r="O1046" s="448"/>
      <c r="P1046" s="448"/>
      <c r="Q1046" s="449"/>
      <c r="R1046" s="449"/>
      <c r="S1046" s="448"/>
      <c r="T1046" s="448"/>
      <c r="U1046" s="448"/>
      <c r="V1046" s="448"/>
      <c r="W1046" s="448"/>
      <c r="X1046" s="448"/>
      <c r="Y1046" s="448"/>
      <c r="Z1046" s="448"/>
      <c r="AA1046" s="448"/>
      <c r="AB1046" s="448"/>
      <c r="AC1046" s="448"/>
      <c r="AD1046" s="448"/>
      <c r="AE1046" s="448"/>
    </row>
    <row r="1047" spans="2:31" s="450" customFormat="1" x14ac:dyDescent="0.3">
      <c r="B1047" s="448"/>
      <c r="C1047" s="448"/>
      <c r="D1047" s="448"/>
      <c r="E1047" s="448"/>
      <c r="F1047" s="448"/>
      <c r="G1047" s="449"/>
      <c r="H1047" s="449"/>
      <c r="I1047" s="448"/>
      <c r="J1047" s="448"/>
      <c r="K1047" s="448"/>
      <c r="L1047" s="448"/>
      <c r="M1047" s="448"/>
      <c r="N1047" s="448"/>
      <c r="O1047" s="448"/>
      <c r="P1047" s="448"/>
      <c r="Q1047" s="449"/>
      <c r="R1047" s="449"/>
      <c r="S1047" s="448"/>
      <c r="T1047" s="448"/>
      <c r="U1047" s="448"/>
      <c r="V1047" s="448"/>
      <c r="W1047" s="448"/>
      <c r="X1047" s="448"/>
      <c r="Y1047" s="448"/>
      <c r="Z1047" s="448"/>
      <c r="AA1047" s="448"/>
      <c r="AB1047" s="448"/>
      <c r="AC1047" s="448"/>
      <c r="AD1047" s="448"/>
      <c r="AE1047" s="448"/>
    </row>
    <row r="1048" spans="2:31" s="450" customFormat="1" x14ac:dyDescent="0.3">
      <c r="B1048" s="448"/>
      <c r="C1048" s="448"/>
      <c r="D1048" s="448"/>
      <c r="E1048" s="448"/>
      <c r="F1048" s="448"/>
      <c r="G1048" s="449"/>
      <c r="H1048" s="449"/>
      <c r="I1048" s="448"/>
      <c r="J1048" s="448"/>
      <c r="K1048" s="448"/>
      <c r="L1048" s="448"/>
      <c r="M1048" s="448"/>
      <c r="N1048" s="448"/>
      <c r="O1048" s="448"/>
      <c r="P1048" s="448"/>
      <c r="Q1048" s="449"/>
      <c r="R1048" s="449"/>
      <c r="S1048" s="448"/>
      <c r="T1048" s="448"/>
      <c r="U1048" s="448"/>
      <c r="V1048" s="448"/>
      <c r="W1048" s="448"/>
      <c r="X1048" s="448"/>
      <c r="Y1048" s="448"/>
      <c r="Z1048" s="448"/>
      <c r="AA1048" s="448"/>
      <c r="AB1048" s="448"/>
      <c r="AC1048" s="448"/>
      <c r="AD1048" s="448"/>
      <c r="AE1048" s="448"/>
    </row>
    <row r="1049" spans="2:31" s="450" customFormat="1" x14ac:dyDescent="0.3">
      <c r="B1049" s="448"/>
      <c r="C1049" s="448"/>
      <c r="D1049" s="448"/>
      <c r="E1049" s="448"/>
      <c r="F1049" s="448"/>
      <c r="G1049" s="449"/>
      <c r="H1049" s="449"/>
      <c r="I1049" s="448"/>
      <c r="J1049" s="448"/>
      <c r="K1049" s="448"/>
      <c r="L1049" s="448"/>
      <c r="M1049" s="448"/>
      <c r="N1049" s="448"/>
      <c r="O1049" s="448"/>
      <c r="P1049" s="448"/>
      <c r="Q1049" s="449"/>
      <c r="R1049" s="449"/>
      <c r="S1049" s="448"/>
      <c r="T1049" s="448"/>
      <c r="U1049" s="448"/>
      <c r="V1049" s="448"/>
      <c r="W1049" s="448"/>
      <c r="X1049" s="448"/>
      <c r="Y1049" s="448"/>
      <c r="Z1049" s="448"/>
      <c r="AA1049" s="448"/>
      <c r="AB1049" s="448"/>
      <c r="AC1049" s="448"/>
      <c r="AD1049" s="448"/>
      <c r="AE1049" s="448"/>
    </row>
    <row r="1050" spans="2:31" s="450" customFormat="1" x14ac:dyDescent="0.3">
      <c r="B1050" s="448"/>
      <c r="C1050" s="448"/>
      <c r="D1050" s="448"/>
      <c r="E1050" s="448"/>
      <c r="F1050" s="448"/>
      <c r="G1050" s="449"/>
      <c r="H1050" s="449"/>
      <c r="I1050" s="448"/>
      <c r="J1050" s="448"/>
      <c r="K1050" s="448"/>
      <c r="L1050" s="448"/>
      <c r="M1050" s="448"/>
      <c r="N1050" s="448"/>
      <c r="O1050" s="448"/>
      <c r="P1050" s="448"/>
      <c r="Q1050" s="449"/>
      <c r="R1050" s="449"/>
      <c r="S1050" s="448"/>
      <c r="T1050" s="448"/>
      <c r="U1050" s="448"/>
      <c r="V1050" s="448"/>
      <c r="W1050" s="448"/>
      <c r="X1050" s="448"/>
      <c r="Y1050" s="448"/>
      <c r="Z1050" s="448"/>
      <c r="AA1050" s="448"/>
      <c r="AB1050" s="448"/>
      <c r="AC1050" s="448"/>
      <c r="AD1050" s="448"/>
      <c r="AE1050" s="448"/>
    </row>
    <row r="1051" spans="2:31" s="450" customFormat="1" x14ac:dyDescent="0.3">
      <c r="B1051" s="448"/>
      <c r="C1051" s="448"/>
      <c r="D1051" s="448"/>
      <c r="E1051" s="448"/>
      <c r="F1051" s="448"/>
      <c r="G1051" s="449"/>
      <c r="H1051" s="449"/>
      <c r="I1051" s="448"/>
      <c r="J1051" s="448"/>
      <c r="K1051" s="448"/>
      <c r="L1051" s="448"/>
      <c r="M1051" s="448"/>
      <c r="N1051" s="448"/>
      <c r="O1051" s="448"/>
      <c r="P1051" s="448"/>
      <c r="Q1051" s="449"/>
      <c r="R1051" s="449"/>
      <c r="S1051" s="448"/>
      <c r="T1051" s="448"/>
      <c r="U1051" s="448"/>
      <c r="V1051" s="448"/>
      <c r="W1051" s="448"/>
      <c r="X1051" s="448"/>
      <c r="Y1051" s="448"/>
      <c r="Z1051" s="448"/>
      <c r="AA1051" s="448"/>
      <c r="AB1051" s="448"/>
      <c r="AC1051" s="448"/>
      <c r="AD1051" s="448"/>
      <c r="AE1051" s="448"/>
    </row>
    <row r="1052" spans="2:31" s="450" customFormat="1" x14ac:dyDescent="0.3">
      <c r="B1052" s="448"/>
      <c r="C1052" s="448"/>
      <c r="D1052" s="448"/>
      <c r="E1052" s="448"/>
      <c r="F1052" s="448"/>
      <c r="G1052" s="449"/>
      <c r="H1052" s="449"/>
      <c r="I1052" s="448"/>
      <c r="J1052" s="448"/>
      <c r="K1052" s="448"/>
      <c r="L1052" s="448"/>
      <c r="M1052" s="448"/>
      <c r="N1052" s="448"/>
      <c r="O1052" s="448"/>
      <c r="P1052" s="448"/>
      <c r="Q1052" s="449"/>
      <c r="R1052" s="449"/>
      <c r="S1052" s="448"/>
      <c r="T1052" s="448"/>
      <c r="U1052" s="448"/>
      <c r="V1052" s="448"/>
      <c r="W1052" s="448"/>
      <c r="X1052" s="448"/>
      <c r="Y1052" s="448"/>
      <c r="Z1052" s="448"/>
      <c r="AA1052" s="448"/>
      <c r="AB1052" s="448"/>
      <c r="AC1052" s="448"/>
      <c r="AD1052" s="448"/>
      <c r="AE1052" s="448"/>
    </row>
    <row r="1053" spans="2:31" s="450" customFormat="1" x14ac:dyDescent="0.3">
      <c r="B1053" s="448"/>
      <c r="C1053" s="448"/>
      <c r="D1053" s="448"/>
      <c r="E1053" s="448"/>
      <c r="F1053" s="448"/>
      <c r="G1053" s="449"/>
      <c r="H1053" s="449"/>
      <c r="I1053" s="448"/>
      <c r="J1053" s="448"/>
      <c r="K1053" s="448"/>
      <c r="L1053" s="448"/>
      <c r="M1053" s="448"/>
      <c r="N1053" s="448"/>
      <c r="O1053" s="448"/>
      <c r="P1053" s="448"/>
      <c r="Q1053" s="449"/>
      <c r="R1053" s="449"/>
      <c r="S1053" s="448"/>
      <c r="T1053" s="448"/>
      <c r="U1053" s="448"/>
      <c r="V1053" s="448"/>
      <c r="W1053" s="448"/>
      <c r="X1053" s="448"/>
      <c r="Y1053" s="448"/>
      <c r="Z1053" s="448"/>
      <c r="AA1053" s="448"/>
      <c r="AB1053" s="448"/>
      <c r="AC1053" s="448"/>
      <c r="AD1053" s="448"/>
      <c r="AE1053" s="448"/>
    </row>
    <row r="1054" spans="2:31" s="450" customFormat="1" x14ac:dyDescent="0.3">
      <c r="B1054" s="448"/>
      <c r="C1054" s="448"/>
      <c r="D1054" s="448"/>
      <c r="E1054" s="448"/>
      <c r="F1054" s="448"/>
      <c r="G1054" s="449"/>
      <c r="H1054" s="449"/>
      <c r="I1054" s="448"/>
      <c r="J1054" s="448"/>
      <c r="K1054" s="448"/>
      <c r="L1054" s="448"/>
      <c r="M1054" s="448"/>
      <c r="N1054" s="448"/>
      <c r="O1054" s="448"/>
      <c r="P1054" s="448"/>
      <c r="Q1054" s="449"/>
      <c r="R1054" s="449"/>
      <c r="S1054" s="448"/>
      <c r="T1054" s="448"/>
      <c r="U1054" s="448"/>
      <c r="V1054" s="448"/>
      <c r="W1054" s="448"/>
      <c r="X1054" s="448"/>
      <c r="Y1054" s="448"/>
      <c r="Z1054" s="448"/>
      <c r="AA1054" s="448"/>
      <c r="AB1054" s="448"/>
      <c r="AC1054" s="448"/>
      <c r="AD1054" s="448"/>
      <c r="AE1054" s="448"/>
    </row>
    <row r="1055" spans="2:31" s="450" customFormat="1" x14ac:dyDescent="0.3">
      <c r="B1055" s="448"/>
      <c r="C1055" s="448"/>
      <c r="D1055" s="448"/>
      <c r="E1055" s="448"/>
      <c r="F1055" s="448"/>
      <c r="G1055" s="449"/>
      <c r="H1055" s="449"/>
      <c r="I1055" s="448"/>
      <c r="J1055" s="448"/>
      <c r="K1055" s="448"/>
      <c r="L1055" s="448"/>
      <c r="M1055" s="448"/>
      <c r="N1055" s="448"/>
      <c r="O1055" s="448"/>
      <c r="P1055" s="448"/>
      <c r="Q1055" s="449"/>
      <c r="R1055" s="449"/>
      <c r="S1055" s="448"/>
      <c r="T1055" s="448"/>
      <c r="U1055" s="448"/>
      <c r="V1055" s="448"/>
      <c r="W1055" s="448"/>
      <c r="X1055" s="448"/>
      <c r="Y1055" s="448"/>
      <c r="Z1055" s="448"/>
      <c r="AA1055" s="448"/>
      <c r="AB1055" s="448"/>
      <c r="AC1055" s="448"/>
      <c r="AD1055" s="448"/>
      <c r="AE1055" s="448"/>
    </row>
    <row r="1056" spans="2:31" s="450" customFormat="1" x14ac:dyDescent="0.3">
      <c r="B1056" s="448"/>
      <c r="C1056" s="448"/>
      <c r="D1056" s="448"/>
      <c r="E1056" s="448"/>
      <c r="F1056" s="448"/>
      <c r="G1056" s="449"/>
      <c r="H1056" s="449"/>
      <c r="I1056" s="448"/>
      <c r="J1056" s="448"/>
      <c r="K1056" s="448"/>
      <c r="L1056" s="448"/>
      <c r="M1056" s="448"/>
      <c r="N1056" s="448"/>
      <c r="O1056" s="448"/>
      <c r="P1056" s="448"/>
      <c r="Q1056" s="449"/>
      <c r="R1056" s="449"/>
      <c r="S1056" s="448"/>
      <c r="T1056" s="448"/>
      <c r="U1056" s="448"/>
      <c r="V1056" s="448"/>
      <c r="W1056" s="448"/>
      <c r="X1056" s="448"/>
      <c r="Y1056" s="448"/>
      <c r="Z1056" s="448"/>
      <c r="AA1056" s="448"/>
      <c r="AB1056" s="448"/>
      <c r="AC1056" s="448"/>
      <c r="AD1056" s="448"/>
      <c r="AE1056" s="448"/>
    </row>
    <row r="1057" spans="2:31" s="450" customFormat="1" x14ac:dyDescent="0.3">
      <c r="B1057" s="448"/>
      <c r="C1057" s="448"/>
      <c r="D1057" s="448"/>
      <c r="E1057" s="448"/>
      <c r="F1057" s="448"/>
      <c r="G1057" s="449"/>
      <c r="H1057" s="449"/>
      <c r="I1057" s="448"/>
      <c r="J1057" s="448"/>
      <c r="K1057" s="448"/>
      <c r="L1057" s="448"/>
      <c r="M1057" s="448"/>
      <c r="N1057" s="448"/>
      <c r="O1057" s="448"/>
      <c r="P1057" s="448"/>
      <c r="Q1057" s="449"/>
      <c r="R1057" s="449"/>
      <c r="S1057" s="448"/>
      <c r="T1057" s="448"/>
      <c r="U1057" s="448"/>
      <c r="V1057" s="448"/>
      <c r="W1057" s="448"/>
      <c r="X1057" s="448"/>
      <c r="Y1057" s="448"/>
      <c r="Z1057" s="448"/>
      <c r="AA1057" s="448"/>
      <c r="AB1057" s="448"/>
      <c r="AC1057" s="448"/>
      <c r="AD1057" s="448"/>
      <c r="AE1057" s="448"/>
    </row>
    <row r="1058" spans="2:31" s="450" customFormat="1" x14ac:dyDescent="0.3">
      <c r="B1058" s="448"/>
      <c r="C1058" s="448"/>
      <c r="D1058" s="448"/>
      <c r="E1058" s="448"/>
      <c r="F1058" s="448"/>
      <c r="G1058" s="449"/>
      <c r="H1058" s="449"/>
      <c r="I1058" s="448"/>
      <c r="J1058" s="448"/>
      <c r="K1058" s="448"/>
      <c r="L1058" s="448"/>
      <c r="M1058" s="448"/>
      <c r="N1058" s="448"/>
      <c r="O1058" s="448"/>
      <c r="P1058" s="448"/>
      <c r="Q1058" s="449"/>
      <c r="R1058" s="449"/>
      <c r="S1058" s="448"/>
      <c r="T1058" s="448"/>
      <c r="U1058" s="448"/>
      <c r="V1058" s="448"/>
      <c r="W1058" s="448"/>
      <c r="X1058" s="448"/>
      <c r="Y1058" s="448"/>
      <c r="Z1058" s="448"/>
      <c r="AA1058" s="448"/>
      <c r="AB1058" s="448"/>
      <c r="AC1058" s="448"/>
      <c r="AD1058" s="448"/>
      <c r="AE1058" s="448"/>
    </row>
    <row r="1059" spans="2:31" s="450" customFormat="1" x14ac:dyDescent="0.3">
      <c r="B1059" s="448"/>
      <c r="C1059" s="448"/>
      <c r="D1059" s="448"/>
      <c r="E1059" s="448"/>
      <c r="F1059" s="448"/>
      <c r="G1059" s="449"/>
      <c r="H1059" s="449"/>
      <c r="I1059" s="448"/>
      <c r="J1059" s="448"/>
      <c r="K1059" s="448"/>
      <c r="L1059" s="448"/>
      <c r="M1059" s="448"/>
      <c r="N1059" s="448"/>
      <c r="O1059" s="448"/>
      <c r="P1059" s="448"/>
      <c r="Q1059" s="449"/>
      <c r="R1059" s="449"/>
      <c r="S1059" s="448"/>
      <c r="T1059" s="448"/>
      <c r="U1059" s="448"/>
      <c r="V1059" s="448"/>
      <c r="W1059" s="448"/>
      <c r="X1059" s="448"/>
      <c r="Y1059" s="448"/>
      <c r="Z1059" s="448"/>
      <c r="AA1059" s="448"/>
      <c r="AB1059" s="448"/>
      <c r="AC1059" s="448"/>
      <c r="AD1059" s="448"/>
      <c r="AE1059" s="448"/>
    </row>
    <row r="1060" spans="2:31" s="450" customFormat="1" x14ac:dyDescent="0.3">
      <c r="B1060" s="448"/>
      <c r="C1060" s="448"/>
      <c r="D1060" s="448"/>
      <c r="E1060" s="448"/>
      <c r="F1060" s="448"/>
      <c r="G1060" s="449"/>
      <c r="H1060" s="449"/>
      <c r="I1060" s="448"/>
      <c r="J1060" s="448"/>
      <c r="K1060" s="448"/>
      <c r="L1060" s="448"/>
      <c r="M1060" s="448"/>
      <c r="N1060" s="448"/>
      <c r="O1060" s="448"/>
      <c r="P1060" s="448"/>
      <c r="Q1060" s="449"/>
      <c r="R1060" s="449"/>
      <c r="S1060" s="448"/>
      <c r="T1060" s="448"/>
      <c r="U1060" s="448"/>
      <c r="V1060" s="448"/>
      <c r="W1060" s="448"/>
      <c r="X1060" s="448"/>
      <c r="Y1060" s="448"/>
      <c r="Z1060" s="448"/>
      <c r="AA1060" s="448"/>
      <c r="AB1060" s="448"/>
      <c r="AC1060" s="448"/>
      <c r="AD1060" s="448"/>
      <c r="AE1060" s="448"/>
    </row>
    <row r="1061" spans="2:31" s="450" customFormat="1" x14ac:dyDescent="0.3">
      <c r="B1061" s="448"/>
      <c r="C1061" s="448"/>
      <c r="D1061" s="448"/>
      <c r="E1061" s="448"/>
      <c r="F1061" s="448"/>
      <c r="G1061" s="449"/>
      <c r="H1061" s="449"/>
      <c r="I1061" s="448"/>
      <c r="J1061" s="448"/>
      <c r="K1061" s="448"/>
      <c r="L1061" s="448"/>
      <c r="M1061" s="448"/>
      <c r="N1061" s="448"/>
      <c r="O1061" s="448"/>
      <c r="P1061" s="448"/>
      <c r="Q1061" s="449"/>
      <c r="R1061" s="449"/>
      <c r="S1061" s="448"/>
      <c r="T1061" s="448"/>
      <c r="U1061" s="448"/>
      <c r="V1061" s="448"/>
      <c r="W1061" s="448"/>
      <c r="X1061" s="448"/>
      <c r="Y1061" s="448"/>
      <c r="Z1061" s="448"/>
      <c r="AA1061" s="448"/>
      <c r="AB1061" s="448"/>
      <c r="AC1061" s="448"/>
      <c r="AD1061" s="448"/>
      <c r="AE1061" s="448"/>
    </row>
    <row r="1062" spans="2:31" s="450" customFormat="1" x14ac:dyDescent="0.3">
      <c r="B1062" s="448"/>
      <c r="C1062" s="448"/>
      <c r="D1062" s="448"/>
      <c r="E1062" s="448"/>
      <c r="F1062" s="448"/>
      <c r="G1062" s="449"/>
      <c r="H1062" s="449"/>
      <c r="I1062" s="448"/>
      <c r="J1062" s="448"/>
      <c r="K1062" s="448"/>
      <c r="L1062" s="448"/>
      <c r="M1062" s="448"/>
      <c r="N1062" s="448"/>
      <c r="O1062" s="448"/>
      <c r="P1062" s="448"/>
      <c r="Q1062" s="449"/>
      <c r="R1062" s="449"/>
      <c r="S1062" s="448"/>
      <c r="T1062" s="448"/>
      <c r="U1062" s="448"/>
      <c r="V1062" s="448"/>
      <c r="W1062" s="448"/>
      <c r="X1062" s="448"/>
      <c r="Y1062" s="448"/>
      <c r="Z1062" s="448"/>
      <c r="AA1062" s="448"/>
      <c r="AB1062" s="448"/>
      <c r="AC1062" s="448"/>
      <c r="AD1062" s="448"/>
      <c r="AE1062" s="448"/>
    </row>
    <row r="1063" spans="2:31" s="450" customFormat="1" x14ac:dyDescent="0.3">
      <c r="B1063" s="448"/>
      <c r="C1063" s="448"/>
      <c r="D1063" s="448"/>
      <c r="E1063" s="448"/>
      <c r="F1063" s="448"/>
      <c r="G1063" s="449"/>
      <c r="H1063" s="449"/>
      <c r="I1063" s="448"/>
      <c r="J1063" s="448"/>
      <c r="K1063" s="448"/>
      <c r="L1063" s="448"/>
      <c r="M1063" s="448"/>
      <c r="N1063" s="448"/>
      <c r="O1063" s="448"/>
      <c r="P1063" s="448"/>
      <c r="Q1063" s="449"/>
      <c r="R1063" s="449"/>
      <c r="S1063" s="448"/>
      <c r="T1063" s="448"/>
      <c r="U1063" s="448"/>
      <c r="V1063" s="448"/>
      <c r="W1063" s="448"/>
      <c r="X1063" s="448"/>
      <c r="Y1063" s="448"/>
      <c r="Z1063" s="448"/>
      <c r="AA1063" s="448"/>
      <c r="AB1063" s="448"/>
      <c r="AC1063" s="448"/>
      <c r="AD1063" s="448"/>
      <c r="AE1063" s="448"/>
    </row>
    <row r="1064" spans="2:31" s="450" customFormat="1" x14ac:dyDescent="0.3">
      <c r="B1064" s="448"/>
      <c r="C1064" s="448"/>
      <c r="D1064" s="448"/>
      <c r="E1064" s="448"/>
      <c r="F1064" s="448"/>
      <c r="G1064" s="449"/>
      <c r="H1064" s="449"/>
      <c r="I1064" s="448"/>
      <c r="J1064" s="448"/>
      <c r="K1064" s="448"/>
      <c r="L1064" s="448"/>
      <c r="M1064" s="448"/>
      <c r="N1064" s="448"/>
      <c r="O1064" s="448"/>
      <c r="P1064" s="448"/>
      <c r="Q1064" s="449"/>
      <c r="R1064" s="449"/>
      <c r="S1064" s="448"/>
      <c r="T1064" s="448"/>
      <c r="U1064" s="448"/>
      <c r="V1064" s="448"/>
      <c r="W1064" s="448"/>
      <c r="X1064" s="448"/>
      <c r="Y1064" s="448"/>
      <c r="Z1064" s="448"/>
      <c r="AA1064" s="448"/>
      <c r="AB1064" s="448"/>
      <c r="AC1064" s="448"/>
      <c r="AD1064" s="448"/>
      <c r="AE1064" s="448"/>
    </row>
    <row r="1065" spans="2:31" s="450" customFormat="1" x14ac:dyDescent="0.3">
      <c r="B1065" s="448"/>
      <c r="C1065" s="448"/>
      <c r="D1065" s="448"/>
      <c r="E1065" s="448"/>
      <c r="F1065" s="448"/>
      <c r="G1065" s="449"/>
      <c r="H1065" s="449"/>
      <c r="I1065" s="448"/>
      <c r="J1065" s="448"/>
      <c r="K1065" s="448"/>
      <c r="L1065" s="448"/>
      <c r="M1065" s="448"/>
      <c r="N1065" s="448"/>
      <c r="O1065" s="448"/>
      <c r="P1065" s="448"/>
      <c r="Q1065" s="449"/>
      <c r="R1065" s="449"/>
      <c r="S1065" s="448"/>
      <c r="T1065" s="448"/>
      <c r="U1065" s="448"/>
      <c r="V1065" s="448"/>
      <c r="W1065" s="448"/>
      <c r="X1065" s="448"/>
      <c r="Y1065" s="448"/>
      <c r="Z1065" s="448"/>
      <c r="AA1065" s="448"/>
      <c r="AB1065" s="448"/>
      <c r="AC1065" s="448"/>
      <c r="AD1065" s="448"/>
      <c r="AE1065" s="448"/>
    </row>
    <row r="1066" spans="2:31" s="450" customFormat="1" x14ac:dyDescent="0.3">
      <c r="B1066" s="448"/>
      <c r="C1066" s="448"/>
      <c r="D1066" s="448"/>
      <c r="E1066" s="448"/>
      <c r="F1066" s="448"/>
      <c r="G1066" s="449"/>
      <c r="H1066" s="449"/>
      <c r="I1066" s="448"/>
      <c r="J1066" s="448"/>
      <c r="K1066" s="448"/>
      <c r="L1066" s="448"/>
      <c r="M1066" s="448"/>
      <c r="N1066" s="448"/>
      <c r="O1066" s="448"/>
      <c r="P1066" s="448"/>
      <c r="Q1066" s="449"/>
      <c r="R1066" s="449"/>
      <c r="S1066" s="448"/>
      <c r="T1066" s="448"/>
      <c r="U1066" s="448"/>
      <c r="V1066" s="448"/>
      <c r="W1066" s="448"/>
      <c r="X1066" s="448"/>
      <c r="Y1066" s="448"/>
      <c r="Z1066" s="448"/>
      <c r="AA1066" s="448"/>
      <c r="AB1066" s="448"/>
      <c r="AC1066" s="448"/>
      <c r="AD1066" s="448"/>
      <c r="AE1066" s="448"/>
    </row>
    <row r="1067" spans="2:31" s="450" customFormat="1" x14ac:dyDescent="0.3">
      <c r="B1067" s="448"/>
      <c r="C1067" s="448"/>
      <c r="D1067" s="448"/>
      <c r="E1067" s="448"/>
      <c r="F1067" s="448"/>
      <c r="G1067" s="449"/>
      <c r="H1067" s="449"/>
      <c r="I1067" s="448"/>
      <c r="J1067" s="448"/>
      <c r="K1067" s="448"/>
      <c r="L1067" s="448"/>
      <c r="M1067" s="448"/>
      <c r="N1067" s="448"/>
      <c r="O1067" s="448"/>
      <c r="P1067" s="448"/>
      <c r="Q1067" s="449"/>
      <c r="R1067" s="449"/>
      <c r="S1067" s="448"/>
      <c r="T1067" s="448"/>
      <c r="U1067" s="448"/>
      <c r="V1067" s="448"/>
      <c r="W1067" s="448"/>
      <c r="X1067" s="448"/>
      <c r="Y1067" s="448"/>
      <c r="Z1067" s="448"/>
      <c r="AA1067" s="448"/>
      <c r="AB1067" s="448"/>
      <c r="AC1067" s="448"/>
      <c r="AD1067" s="448"/>
      <c r="AE1067" s="448"/>
    </row>
    <row r="1068" spans="2:31" s="450" customFormat="1" x14ac:dyDescent="0.3">
      <c r="B1068" s="448"/>
      <c r="C1068" s="448"/>
      <c r="D1068" s="448"/>
      <c r="E1068" s="448"/>
      <c r="F1068" s="448"/>
      <c r="G1068" s="449"/>
      <c r="H1068" s="449"/>
      <c r="I1068" s="448"/>
      <c r="J1068" s="448"/>
      <c r="K1068" s="448"/>
      <c r="L1068" s="448"/>
      <c r="M1068" s="448"/>
      <c r="N1068" s="448"/>
      <c r="O1068" s="448"/>
      <c r="P1068" s="448"/>
      <c r="Q1068" s="449"/>
      <c r="R1068" s="449"/>
      <c r="S1068" s="448"/>
      <c r="T1068" s="448"/>
      <c r="U1068" s="448"/>
      <c r="V1068" s="448"/>
      <c r="W1068" s="448"/>
      <c r="X1068" s="448"/>
      <c r="Y1068" s="448"/>
      <c r="Z1068" s="448"/>
      <c r="AA1068" s="448"/>
      <c r="AB1068" s="448"/>
      <c r="AC1068" s="448"/>
      <c r="AD1068" s="448"/>
      <c r="AE1068" s="448"/>
    </row>
    <row r="1069" spans="2:31" s="450" customFormat="1" x14ac:dyDescent="0.3">
      <c r="B1069" s="448"/>
      <c r="C1069" s="448"/>
      <c r="D1069" s="448"/>
      <c r="E1069" s="448"/>
      <c r="F1069" s="448"/>
      <c r="G1069" s="449"/>
      <c r="H1069" s="449"/>
      <c r="I1069" s="448"/>
      <c r="J1069" s="448"/>
      <c r="K1069" s="448"/>
      <c r="L1069" s="448"/>
      <c r="M1069" s="448"/>
      <c r="N1069" s="448"/>
      <c r="O1069" s="448"/>
      <c r="P1069" s="448"/>
      <c r="Q1069" s="449"/>
      <c r="R1069" s="449"/>
      <c r="S1069" s="448"/>
      <c r="T1069" s="448"/>
      <c r="U1069" s="448"/>
      <c r="V1069" s="448"/>
      <c r="W1069" s="448"/>
      <c r="X1069" s="448"/>
      <c r="Y1069" s="448"/>
      <c r="Z1069" s="448"/>
      <c r="AA1069" s="448"/>
      <c r="AB1069" s="448"/>
      <c r="AC1069" s="448"/>
      <c r="AD1069" s="448"/>
      <c r="AE1069" s="448"/>
    </row>
    <row r="1070" spans="2:31" s="450" customFormat="1" x14ac:dyDescent="0.3">
      <c r="B1070" s="448"/>
      <c r="C1070" s="448"/>
      <c r="D1070" s="448"/>
      <c r="E1070" s="448"/>
      <c r="F1070" s="448"/>
      <c r="G1070" s="449"/>
      <c r="H1070" s="449"/>
      <c r="I1070" s="448"/>
      <c r="J1070" s="448"/>
      <c r="K1070" s="448"/>
      <c r="L1070" s="448"/>
      <c r="M1070" s="448"/>
      <c r="N1070" s="448"/>
      <c r="O1070" s="448"/>
      <c r="P1070" s="448"/>
      <c r="Q1070" s="449"/>
      <c r="R1070" s="449"/>
      <c r="S1070" s="448"/>
      <c r="T1070" s="448"/>
      <c r="U1070" s="448"/>
      <c r="V1070" s="448"/>
      <c r="W1070" s="448"/>
      <c r="X1070" s="448"/>
      <c r="Y1070" s="448"/>
      <c r="Z1070" s="448"/>
      <c r="AA1070" s="448"/>
      <c r="AB1070" s="448"/>
      <c r="AC1070" s="448"/>
      <c r="AD1070" s="448"/>
      <c r="AE1070" s="448"/>
    </row>
    <row r="1071" spans="2:31" s="450" customFormat="1" x14ac:dyDescent="0.3">
      <c r="B1071" s="448"/>
      <c r="C1071" s="448"/>
      <c r="D1071" s="448"/>
      <c r="E1071" s="448"/>
      <c r="F1071" s="448"/>
      <c r="G1071" s="449"/>
      <c r="H1071" s="449"/>
      <c r="I1071" s="448"/>
      <c r="J1071" s="448"/>
      <c r="K1071" s="448"/>
      <c r="L1071" s="448"/>
      <c r="M1071" s="448"/>
      <c r="N1071" s="448"/>
      <c r="O1071" s="448"/>
      <c r="P1071" s="448"/>
      <c r="Q1071" s="449"/>
      <c r="R1071" s="449"/>
      <c r="S1071" s="448"/>
      <c r="T1071" s="448"/>
      <c r="U1071" s="448"/>
      <c r="V1071" s="448"/>
      <c r="W1071" s="448"/>
      <c r="X1071" s="448"/>
      <c r="Y1071" s="448"/>
      <c r="Z1071" s="448"/>
      <c r="AA1071" s="448"/>
      <c r="AB1071" s="448"/>
      <c r="AC1071" s="448"/>
      <c r="AD1071" s="448"/>
      <c r="AE1071" s="448"/>
    </row>
    <row r="1072" spans="2:31" s="450" customFormat="1" x14ac:dyDescent="0.3">
      <c r="B1072" s="448"/>
      <c r="C1072" s="448"/>
      <c r="D1072" s="448"/>
      <c r="E1072" s="448"/>
      <c r="F1072" s="448"/>
      <c r="G1072" s="449"/>
      <c r="H1072" s="449"/>
      <c r="I1072" s="448"/>
      <c r="J1072" s="448"/>
      <c r="K1072" s="448"/>
      <c r="L1072" s="448"/>
      <c r="M1072" s="448"/>
      <c r="N1072" s="448"/>
      <c r="O1072" s="448"/>
      <c r="P1072" s="448"/>
      <c r="Q1072" s="449"/>
      <c r="R1072" s="449"/>
      <c r="S1072" s="448"/>
      <c r="T1072" s="448"/>
      <c r="U1072" s="448"/>
      <c r="V1072" s="448"/>
      <c r="W1072" s="448"/>
      <c r="X1072" s="448"/>
      <c r="Y1072" s="448"/>
      <c r="Z1072" s="448"/>
      <c r="AA1072" s="448"/>
      <c r="AB1072" s="448"/>
      <c r="AC1072" s="448"/>
      <c r="AD1072" s="448"/>
      <c r="AE1072" s="448"/>
    </row>
    <row r="1073" spans="2:31" s="450" customFormat="1" x14ac:dyDescent="0.3">
      <c r="B1073" s="448"/>
      <c r="C1073" s="448"/>
      <c r="D1073" s="448"/>
      <c r="E1073" s="448"/>
      <c r="F1073" s="448"/>
      <c r="G1073" s="449"/>
      <c r="H1073" s="449"/>
      <c r="I1073" s="448"/>
      <c r="J1073" s="448"/>
      <c r="K1073" s="448"/>
      <c r="L1073" s="448"/>
      <c r="M1073" s="448"/>
      <c r="N1073" s="448"/>
      <c r="O1073" s="448"/>
      <c r="P1073" s="448"/>
      <c r="Q1073" s="449"/>
      <c r="R1073" s="449"/>
      <c r="S1073" s="448"/>
      <c r="T1073" s="448"/>
      <c r="U1073" s="448"/>
      <c r="V1073" s="448"/>
      <c r="W1073" s="448"/>
      <c r="X1073" s="448"/>
      <c r="Y1073" s="448"/>
      <c r="Z1073" s="448"/>
      <c r="AA1073" s="448"/>
      <c r="AB1073" s="448"/>
      <c r="AC1073" s="448"/>
      <c r="AD1073" s="448"/>
      <c r="AE1073" s="448"/>
    </row>
    <row r="1074" spans="2:31" s="450" customFormat="1" x14ac:dyDescent="0.3">
      <c r="B1074" s="448"/>
      <c r="C1074" s="448"/>
      <c r="D1074" s="448"/>
      <c r="E1074" s="448"/>
      <c r="F1074" s="448"/>
      <c r="G1074" s="449"/>
      <c r="H1074" s="449"/>
      <c r="I1074" s="448"/>
      <c r="J1074" s="448"/>
      <c r="K1074" s="448"/>
      <c r="L1074" s="448"/>
      <c r="M1074" s="448"/>
      <c r="N1074" s="448"/>
      <c r="O1074" s="448"/>
      <c r="P1074" s="448"/>
      <c r="Q1074" s="449"/>
      <c r="R1074" s="449"/>
      <c r="S1074" s="448"/>
      <c r="T1074" s="448"/>
      <c r="U1074" s="448"/>
      <c r="V1074" s="448"/>
      <c r="W1074" s="448"/>
      <c r="X1074" s="448"/>
      <c r="Y1074" s="448"/>
      <c r="Z1074" s="448"/>
      <c r="AA1074" s="448"/>
      <c r="AB1074" s="448"/>
      <c r="AC1074" s="448"/>
      <c r="AD1074" s="448"/>
      <c r="AE1074" s="448"/>
    </row>
    <row r="1075" spans="2:31" s="450" customFormat="1" x14ac:dyDescent="0.3">
      <c r="B1075" s="448"/>
      <c r="C1075" s="448"/>
      <c r="D1075" s="448"/>
      <c r="E1075" s="448"/>
      <c r="F1075" s="448"/>
      <c r="G1075" s="449"/>
      <c r="H1075" s="449"/>
      <c r="I1075" s="448"/>
      <c r="J1075" s="448"/>
      <c r="K1075" s="448"/>
      <c r="L1075" s="448"/>
      <c r="M1075" s="448"/>
      <c r="N1075" s="448"/>
      <c r="O1075" s="448"/>
      <c r="P1075" s="448"/>
      <c r="Q1075" s="449"/>
      <c r="R1075" s="449"/>
      <c r="S1075" s="448"/>
      <c r="T1075" s="448"/>
      <c r="U1075" s="448"/>
      <c r="V1075" s="448"/>
      <c r="W1075" s="448"/>
      <c r="X1075" s="448"/>
      <c r="Y1075" s="448"/>
      <c r="Z1075" s="448"/>
      <c r="AA1075" s="448"/>
      <c r="AB1075" s="448"/>
      <c r="AC1075" s="448"/>
      <c r="AD1075" s="448"/>
      <c r="AE1075" s="448"/>
    </row>
    <row r="1076" spans="2:31" s="450" customFormat="1" x14ac:dyDescent="0.3">
      <c r="B1076" s="448"/>
      <c r="C1076" s="448"/>
      <c r="D1076" s="448"/>
      <c r="E1076" s="448"/>
      <c r="F1076" s="448"/>
      <c r="G1076" s="449"/>
      <c r="H1076" s="449"/>
      <c r="I1076" s="448"/>
      <c r="J1076" s="448"/>
      <c r="K1076" s="448"/>
      <c r="L1076" s="448"/>
      <c r="M1076" s="448"/>
      <c r="N1076" s="448"/>
      <c r="O1076" s="448"/>
      <c r="P1076" s="448"/>
      <c r="Q1076" s="449"/>
      <c r="R1076" s="449"/>
      <c r="S1076" s="448"/>
      <c r="T1076" s="448"/>
      <c r="U1076" s="448"/>
      <c r="V1076" s="448"/>
      <c r="W1076" s="448"/>
      <c r="X1076" s="448"/>
      <c r="Y1076" s="448"/>
      <c r="Z1076" s="448"/>
      <c r="AA1076" s="448"/>
      <c r="AB1076" s="448"/>
      <c r="AC1076" s="448"/>
      <c r="AD1076" s="448"/>
      <c r="AE1076" s="448"/>
    </row>
    <row r="1077" spans="2:31" s="450" customFormat="1" x14ac:dyDescent="0.3">
      <c r="B1077" s="448"/>
      <c r="C1077" s="448"/>
      <c r="D1077" s="448"/>
      <c r="E1077" s="448"/>
      <c r="F1077" s="448"/>
      <c r="G1077" s="449"/>
      <c r="H1077" s="449"/>
      <c r="I1077" s="448"/>
      <c r="J1077" s="448"/>
      <c r="K1077" s="448"/>
      <c r="L1077" s="448"/>
      <c r="M1077" s="448"/>
      <c r="N1077" s="448"/>
      <c r="O1077" s="448"/>
      <c r="P1077" s="448"/>
      <c r="Q1077" s="449"/>
      <c r="R1077" s="449"/>
      <c r="S1077" s="448"/>
      <c r="T1077" s="448"/>
      <c r="U1077" s="448"/>
      <c r="V1077" s="448"/>
      <c r="W1077" s="448"/>
      <c r="X1077" s="448"/>
      <c r="Y1077" s="448"/>
      <c r="Z1077" s="448"/>
      <c r="AA1077" s="448"/>
      <c r="AB1077" s="448"/>
      <c r="AC1077" s="448"/>
      <c r="AD1077" s="448"/>
      <c r="AE1077" s="448"/>
    </row>
    <row r="1078" spans="2:31" s="450" customFormat="1" x14ac:dyDescent="0.3">
      <c r="B1078" s="448"/>
      <c r="C1078" s="448"/>
      <c r="D1078" s="448"/>
      <c r="E1078" s="448"/>
      <c r="F1078" s="448"/>
      <c r="G1078" s="449"/>
      <c r="H1078" s="449"/>
      <c r="I1078" s="448"/>
      <c r="J1078" s="448"/>
      <c r="K1078" s="448"/>
      <c r="L1078" s="448"/>
      <c r="M1078" s="448"/>
      <c r="N1078" s="448"/>
      <c r="O1078" s="448"/>
      <c r="P1078" s="448"/>
      <c r="Q1078" s="449"/>
      <c r="R1078" s="449"/>
      <c r="S1078" s="448"/>
      <c r="T1078" s="448"/>
      <c r="U1078" s="448"/>
      <c r="V1078" s="448"/>
      <c r="W1078" s="448"/>
      <c r="X1078" s="448"/>
      <c r="Y1078" s="448"/>
      <c r="Z1078" s="448"/>
      <c r="AA1078" s="448"/>
      <c r="AB1078" s="448"/>
      <c r="AC1078" s="448"/>
      <c r="AD1078" s="448"/>
      <c r="AE1078" s="448"/>
    </row>
    <row r="1079" spans="2:31" s="450" customFormat="1" x14ac:dyDescent="0.3">
      <c r="B1079" s="448"/>
      <c r="C1079" s="448"/>
      <c r="D1079" s="448"/>
      <c r="E1079" s="448"/>
      <c r="F1079" s="448"/>
      <c r="G1079" s="449"/>
      <c r="H1079" s="449"/>
      <c r="I1079" s="448"/>
      <c r="J1079" s="448"/>
      <c r="K1079" s="448"/>
      <c r="L1079" s="448"/>
      <c r="M1079" s="448"/>
      <c r="N1079" s="448"/>
      <c r="O1079" s="448"/>
      <c r="P1079" s="448"/>
      <c r="Q1079" s="449"/>
      <c r="R1079" s="449"/>
      <c r="S1079" s="448"/>
      <c r="T1079" s="448"/>
      <c r="U1079" s="448"/>
      <c r="V1079" s="448"/>
      <c r="W1079" s="448"/>
      <c r="X1079" s="448"/>
      <c r="Y1079" s="448"/>
      <c r="Z1079" s="448"/>
      <c r="AA1079" s="448"/>
      <c r="AB1079" s="448"/>
      <c r="AC1079" s="448"/>
      <c r="AD1079" s="448"/>
      <c r="AE1079" s="448"/>
    </row>
    <row r="1080" spans="2:31" s="450" customFormat="1" x14ac:dyDescent="0.3">
      <c r="B1080" s="448"/>
      <c r="C1080" s="448"/>
      <c r="D1080" s="448"/>
      <c r="E1080" s="448"/>
      <c r="F1080" s="448"/>
      <c r="G1080" s="449"/>
      <c r="H1080" s="449"/>
      <c r="I1080" s="448"/>
      <c r="J1080" s="448"/>
      <c r="K1080" s="448"/>
      <c r="L1080" s="448"/>
      <c r="M1080" s="448"/>
      <c r="N1080" s="448"/>
      <c r="O1080" s="448"/>
      <c r="P1080" s="448"/>
      <c r="Q1080" s="449"/>
      <c r="R1080" s="449"/>
      <c r="S1080" s="448"/>
      <c r="T1080" s="448"/>
      <c r="U1080" s="448"/>
      <c r="V1080" s="448"/>
      <c r="W1080" s="448"/>
      <c r="X1080" s="448"/>
      <c r="Y1080" s="448"/>
      <c r="Z1080" s="448"/>
      <c r="AA1080" s="448"/>
      <c r="AB1080" s="448"/>
      <c r="AC1080" s="448"/>
      <c r="AD1080" s="448"/>
      <c r="AE1080" s="448"/>
    </row>
    <row r="1081" spans="2:31" s="450" customFormat="1" x14ac:dyDescent="0.3">
      <c r="B1081" s="448"/>
      <c r="C1081" s="448"/>
      <c r="D1081" s="448"/>
      <c r="E1081" s="448"/>
      <c r="F1081" s="448"/>
      <c r="G1081" s="449"/>
      <c r="H1081" s="449"/>
      <c r="I1081" s="448"/>
      <c r="J1081" s="448"/>
      <c r="K1081" s="448"/>
      <c r="L1081" s="448"/>
      <c r="M1081" s="448"/>
      <c r="N1081" s="448"/>
      <c r="O1081" s="448"/>
      <c r="P1081" s="448"/>
      <c r="Q1081" s="449"/>
      <c r="R1081" s="449"/>
      <c r="S1081" s="448"/>
      <c r="T1081" s="448"/>
      <c r="U1081" s="448"/>
      <c r="V1081" s="448"/>
      <c r="W1081" s="448"/>
      <c r="X1081" s="448"/>
      <c r="Y1081" s="448"/>
      <c r="Z1081" s="448"/>
      <c r="AA1081" s="448"/>
      <c r="AB1081" s="448"/>
      <c r="AC1081" s="448"/>
      <c r="AD1081" s="448"/>
      <c r="AE1081" s="448"/>
    </row>
    <row r="1082" spans="2:31" s="450" customFormat="1" x14ac:dyDescent="0.3">
      <c r="B1082" s="448"/>
      <c r="C1082" s="448"/>
      <c r="D1082" s="448"/>
      <c r="E1082" s="448"/>
      <c r="F1082" s="448"/>
      <c r="G1082" s="449"/>
      <c r="H1082" s="449"/>
      <c r="I1082" s="448"/>
      <c r="J1082" s="448"/>
      <c r="K1082" s="448"/>
      <c r="L1082" s="448"/>
      <c r="M1082" s="448"/>
      <c r="N1082" s="448"/>
      <c r="O1082" s="448"/>
      <c r="P1082" s="448"/>
      <c r="Q1082" s="449"/>
      <c r="R1082" s="449"/>
      <c r="S1082" s="448"/>
      <c r="T1082" s="448"/>
      <c r="U1082" s="448"/>
      <c r="V1082" s="448"/>
      <c r="W1082" s="448"/>
      <c r="X1082" s="448"/>
      <c r="Y1082" s="448"/>
      <c r="Z1082" s="448"/>
      <c r="AA1082" s="448"/>
      <c r="AB1082" s="448"/>
      <c r="AC1082" s="448"/>
      <c r="AD1082" s="448"/>
      <c r="AE1082" s="448"/>
    </row>
    <row r="1083" spans="2:31" s="450" customFormat="1" x14ac:dyDescent="0.3">
      <c r="B1083" s="448"/>
      <c r="C1083" s="448"/>
      <c r="D1083" s="448"/>
      <c r="E1083" s="448"/>
      <c r="F1083" s="448"/>
      <c r="G1083" s="449"/>
      <c r="H1083" s="449"/>
      <c r="I1083" s="448"/>
      <c r="J1083" s="448"/>
      <c r="K1083" s="448"/>
      <c r="L1083" s="448"/>
      <c r="M1083" s="448"/>
      <c r="N1083" s="448"/>
      <c r="O1083" s="448"/>
      <c r="P1083" s="448"/>
      <c r="Q1083" s="449"/>
      <c r="R1083" s="449"/>
      <c r="S1083" s="448"/>
      <c r="T1083" s="448"/>
      <c r="U1083" s="448"/>
      <c r="V1083" s="448"/>
      <c r="W1083" s="448"/>
      <c r="X1083" s="448"/>
      <c r="Y1083" s="448"/>
      <c r="Z1083" s="448"/>
      <c r="AA1083" s="448"/>
      <c r="AB1083" s="448"/>
      <c r="AC1083" s="448"/>
      <c r="AD1083" s="448"/>
      <c r="AE1083" s="448"/>
    </row>
    <row r="1084" spans="2:31" s="450" customFormat="1" x14ac:dyDescent="0.3">
      <c r="B1084" s="448"/>
      <c r="C1084" s="448"/>
      <c r="D1084" s="448"/>
      <c r="E1084" s="448"/>
      <c r="F1084" s="448"/>
      <c r="G1084" s="449"/>
      <c r="H1084" s="449"/>
      <c r="I1084" s="448"/>
      <c r="J1084" s="448"/>
      <c r="K1084" s="448"/>
      <c r="L1084" s="448"/>
      <c r="M1084" s="448"/>
      <c r="N1084" s="448"/>
      <c r="O1084" s="448"/>
      <c r="P1084" s="448"/>
      <c r="Q1084" s="449"/>
      <c r="R1084" s="449"/>
      <c r="S1084" s="448"/>
      <c r="T1084" s="448"/>
      <c r="U1084" s="448"/>
      <c r="V1084" s="448"/>
      <c r="W1084" s="448"/>
      <c r="X1084" s="448"/>
      <c r="Y1084" s="448"/>
      <c r="Z1084" s="448"/>
      <c r="AA1084" s="448"/>
      <c r="AB1084" s="448"/>
      <c r="AC1084" s="448"/>
      <c r="AD1084" s="448"/>
      <c r="AE1084" s="448"/>
    </row>
    <row r="1085" spans="2:31" s="450" customFormat="1" x14ac:dyDescent="0.3">
      <c r="B1085" s="448"/>
      <c r="C1085" s="448"/>
      <c r="D1085" s="448"/>
      <c r="E1085" s="448"/>
      <c r="F1085" s="448"/>
      <c r="G1085" s="449"/>
      <c r="H1085" s="449"/>
      <c r="I1085" s="448"/>
      <c r="J1085" s="448"/>
      <c r="K1085" s="448"/>
      <c r="L1085" s="448"/>
      <c r="M1085" s="448"/>
      <c r="N1085" s="448"/>
      <c r="O1085" s="448"/>
      <c r="P1085" s="448"/>
      <c r="Q1085" s="449"/>
      <c r="R1085" s="449"/>
      <c r="S1085" s="448"/>
      <c r="T1085" s="448"/>
      <c r="U1085" s="448"/>
      <c r="V1085" s="448"/>
      <c r="W1085" s="448"/>
      <c r="X1085" s="448"/>
      <c r="Y1085" s="448"/>
      <c r="Z1085" s="448"/>
      <c r="AA1085" s="448"/>
      <c r="AB1085" s="448"/>
      <c r="AC1085" s="448"/>
      <c r="AD1085" s="448"/>
      <c r="AE1085" s="448"/>
    </row>
    <row r="1086" spans="2:31" s="450" customFormat="1" x14ac:dyDescent="0.3">
      <c r="B1086" s="448"/>
      <c r="C1086" s="448"/>
      <c r="D1086" s="448"/>
      <c r="E1086" s="448"/>
      <c r="F1086" s="448"/>
      <c r="G1086" s="449"/>
      <c r="H1086" s="449"/>
      <c r="I1086" s="448"/>
      <c r="J1086" s="448"/>
      <c r="K1086" s="448"/>
      <c r="L1086" s="448"/>
      <c r="M1086" s="448"/>
      <c r="N1086" s="448"/>
      <c r="O1086" s="448"/>
      <c r="P1086" s="448"/>
      <c r="Q1086" s="449"/>
      <c r="R1086" s="449"/>
      <c r="S1086" s="448"/>
      <c r="T1086" s="448"/>
      <c r="U1086" s="448"/>
      <c r="V1086" s="448"/>
      <c r="W1086" s="448"/>
      <c r="X1086" s="448"/>
      <c r="Y1086" s="448"/>
      <c r="Z1086" s="448"/>
      <c r="AA1086" s="448"/>
      <c r="AB1086" s="448"/>
      <c r="AC1086" s="448"/>
      <c r="AD1086" s="448"/>
      <c r="AE1086" s="448"/>
    </row>
    <row r="1087" spans="2:31" s="450" customFormat="1" x14ac:dyDescent="0.3">
      <c r="B1087" s="448"/>
      <c r="C1087" s="448"/>
      <c r="D1087" s="448"/>
      <c r="E1087" s="448"/>
      <c r="F1087" s="448"/>
      <c r="G1087" s="449"/>
      <c r="H1087" s="449"/>
      <c r="I1087" s="448"/>
      <c r="J1087" s="448"/>
      <c r="K1087" s="448"/>
      <c r="L1087" s="448"/>
      <c r="M1087" s="448"/>
      <c r="N1087" s="448"/>
      <c r="O1087" s="448"/>
      <c r="P1087" s="448"/>
      <c r="Q1087" s="449"/>
      <c r="R1087" s="449"/>
      <c r="S1087" s="448"/>
      <c r="T1087" s="448"/>
      <c r="U1087" s="448"/>
      <c r="V1087" s="448"/>
      <c r="W1087" s="448"/>
      <c r="X1087" s="448"/>
      <c r="Y1087" s="448"/>
      <c r="Z1087" s="448"/>
      <c r="AA1087" s="448"/>
      <c r="AB1087" s="448"/>
      <c r="AC1087" s="448"/>
      <c r="AD1087" s="448"/>
      <c r="AE1087" s="448"/>
    </row>
    <row r="1088" spans="2:31" s="450" customFormat="1" x14ac:dyDescent="0.3">
      <c r="B1088" s="448"/>
      <c r="C1088" s="448"/>
      <c r="D1088" s="448"/>
      <c r="E1088" s="448"/>
      <c r="F1088" s="448"/>
      <c r="G1088" s="449"/>
      <c r="H1088" s="449"/>
      <c r="I1088" s="448"/>
      <c r="J1088" s="448"/>
      <c r="K1088" s="448"/>
      <c r="L1088" s="448"/>
      <c r="M1088" s="448"/>
      <c r="N1088" s="448"/>
      <c r="O1088" s="448"/>
      <c r="P1088" s="448"/>
      <c r="Q1088" s="449"/>
      <c r="R1088" s="449"/>
      <c r="S1088" s="448"/>
      <c r="T1088" s="448"/>
      <c r="U1088" s="448"/>
      <c r="V1088" s="448"/>
      <c r="W1088" s="448"/>
      <c r="X1088" s="448"/>
      <c r="Y1088" s="448"/>
      <c r="Z1088" s="448"/>
      <c r="AA1088" s="448"/>
      <c r="AB1088" s="448"/>
      <c r="AC1088" s="448"/>
      <c r="AD1088" s="448"/>
      <c r="AE1088" s="448"/>
    </row>
    <row r="1089" spans="2:31" s="450" customFormat="1" x14ac:dyDescent="0.3">
      <c r="B1089" s="448"/>
      <c r="C1089" s="448"/>
      <c r="D1089" s="448"/>
      <c r="E1089" s="448"/>
      <c r="F1089" s="448"/>
      <c r="G1089" s="449"/>
      <c r="H1089" s="449"/>
      <c r="I1089" s="448"/>
      <c r="J1089" s="448"/>
      <c r="K1089" s="448"/>
      <c r="L1089" s="448"/>
      <c r="M1089" s="448"/>
      <c r="N1089" s="448"/>
      <c r="O1089" s="448"/>
      <c r="P1089" s="448"/>
      <c r="Q1089" s="449"/>
      <c r="R1089" s="449"/>
      <c r="S1089" s="448"/>
      <c r="T1089" s="448"/>
      <c r="U1089" s="448"/>
      <c r="V1089" s="448"/>
      <c r="W1089" s="448"/>
      <c r="X1089" s="448"/>
      <c r="Y1089" s="448"/>
      <c r="Z1089" s="448"/>
      <c r="AA1089" s="448"/>
      <c r="AB1089" s="448"/>
      <c r="AC1089" s="448"/>
      <c r="AD1089" s="448"/>
      <c r="AE1089" s="448"/>
    </row>
    <row r="1090" spans="2:31" s="450" customFormat="1" x14ac:dyDescent="0.3">
      <c r="B1090" s="448"/>
      <c r="C1090" s="448"/>
      <c r="D1090" s="448"/>
      <c r="E1090" s="448"/>
      <c r="F1090" s="448"/>
      <c r="G1090" s="449"/>
      <c r="H1090" s="449"/>
      <c r="I1090" s="448"/>
      <c r="J1090" s="448"/>
      <c r="K1090" s="448"/>
      <c r="L1090" s="448"/>
      <c r="M1090" s="448"/>
      <c r="N1090" s="448"/>
      <c r="O1090" s="448"/>
      <c r="P1090" s="448"/>
      <c r="Q1090" s="449"/>
      <c r="R1090" s="449"/>
      <c r="S1090" s="448"/>
      <c r="T1090" s="448"/>
      <c r="U1090" s="448"/>
      <c r="V1090" s="448"/>
      <c r="W1090" s="448"/>
      <c r="X1090" s="448"/>
      <c r="Y1090" s="448"/>
      <c r="Z1090" s="448"/>
      <c r="AA1090" s="448"/>
      <c r="AB1090" s="448"/>
      <c r="AC1090" s="448"/>
      <c r="AD1090" s="448"/>
      <c r="AE1090" s="448"/>
    </row>
    <row r="1091" spans="2:31" s="450" customFormat="1" x14ac:dyDescent="0.3">
      <c r="B1091" s="448"/>
      <c r="C1091" s="448"/>
      <c r="D1091" s="448"/>
      <c r="E1091" s="448"/>
      <c r="F1091" s="448"/>
      <c r="G1091" s="449"/>
      <c r="H1091" s="449"/>
      <c r="I1091" s="448"/>
      <c r="J1091" s="448"/>
      <c r="K1091" s="448"/>
      <c r="L1091" s="448"/>
      <c r="M1091" s="448"/>
      <c r="N1091" s="448"/>
      <c r="O1091" s="448"/>
      <c r="P1091" s="448"/>
      <c r="Q1091" s="449"/>
      <c r="R1091" s="449"/>
      <c r="S1091" s="448"/>
      <c r="T1091" s="448"/>
      <c r="U1091" s="448"/>
      <c r="V1091" s="448"/>
      <c r="W1091" s="448"/>
      <c r="X1091" s="448"/>
      <c r="Y1091" s="448"/>
      <c r="Z1091" s="448"/>
      <c r="AA1091" s="448"/>
      <c r="AB1091" s="448"/>
      <c r="AC1091" s="448"/>
      <c r="AD1091" s="448"/>
      <c r="AE1091" s="448"/>
    </row>
    <row r="1092" spans="2:31" s="450" customFormat="1" x14ac:dyDescent="0.3">
      <c r="B1092" s="448"/>
      <c r="C1092" s="448"/>
      <c r="D1092" s="448"/>
      <c r="E1092" s="448"/>
      <c r="F1092" s="448"/>
      <c r="G1092" s="449"/>
      <c r="H1092" s="449"/>
      <c r="I1092" s="448"/>
      <c r="J1092" s="448"/>
      <c r="K1092" s="448"/>
      <c r="L1092" s="448"/>
      <c r="M1092" s="448"/>
      <c r="N1092" s="448"/>
      <c r="O1092" s="448"/>
      <c r="P1092" s="448"/>
      <c r="Q1092" s="449"/>
      <c r="R1092" s="449"/>
      <c r="S1092" s="448"/>
      <c r="T1092" s="448"/>
      <c r="U1092" s="448"/>
      <c r="V1092" s="448"/>
      <c r="W1092" s="448"/>
      <c r="X1092" s="448"/>
      <c r="Y1092" s="448"/>
      <c r="Z1092" s="448"/>
      <c r="AA1092" s="448"/>
      <c r="AB1092" s="448"/>
      <c r="AC1092" s="448"/>
      <c r="AD1092" s="448"/>
      <c r="AE1092" s="448"/>
    </row>
    <row r="1093" spans="2:31" s="450" customFormat="1" x14ac:dyDescent="0.3">
      <c r="B1093" s="448"/>
      <c r="C1093" s="448"/>
      <c r="D1093" s="448"/>
      <c r="E1093" s="448"/>
      <c r="F1093" s="448"/>
      <c r="G1093" s="449"/>
      <c r="H1093" s="449"/>
      <c r="I1093" s="448"/>
      <c r="J1093" s="448"/>
      <c r="K1093" s="448"/>
      <c r="L1093" s="448"/>
      <c r="M1093" s="448"/>
      <c r="N1093" s="448"/>
      <c r="O1093" s="448"/>
      <c r="P1093" s="448"/>
      <c r="Q1093" s="449"/>
      <c r="R1093" s="449"/>
      <c r="S1093" s="448"/>
      <c r="T1093" s="448"/>
      <c r="U1093" s="448"/>
      <c r="V1093" s="448"/>
      <c r="W1093" s="448"/>
      <c r="X1093" s="448"/>
      <c r="Y1093" s="448"/>
      <c r="Z1093" s="448"/>
      <c r="AA1093" s="448"/>
      <c r="AB1093" s="448"/>
      <c r="AC1093" s="448"/>
      <c r="AD1093" s="448"/>
      <c r="AE1093" s="448"/>
    </row>
    <row r="1094" spans="2:31" s="450" customFormat="1" x14ac:dyDescent="0.3">
      <c r="B1094" s="448"/>
      <c r="C1094" s="448"/>
      <c r="D1094" s="448"/>
      <c r="E1094" s="448"/>
      <c r="F1094" s="448"/>
      <c r="G1094" s="449"/>
      <c r="H1094" s="449"/>
      <c r="I1094" s="448"/>
      <c r="J1094" s="448"/>
      <c r="K1094" s="448"/>
      <c r="L1094" s="448"/>
      <c r="M1094" s="448"/>
      <c r="N1094" s="448"/>
      <c r="O1094" s="448"/>
      <c r="P1094" s="448"/>
      <c r="Q1094" s="449"/>
      <c r="R1094" s="449"/>
      <c r="S1094" s="448"/>
      <c r="T1094" s="448"/>
      <c r="U1094" s="448"/>
      <c r="V1094" s="448"/>
      <c r="W1094" s="448"/>
      <c r="X1094" s="448"/>
      <c r="Y1094" s="448"/>
      <c r="Z1094" s="448"/>
      <c r="AA1094" s="448"/>
      <c r="AB1094" s="448"/>
      <c r="AC1094" s="448"/>
      <c r="AD1094" s="448"/>
      <c r="AE1094" s="448"/>
    </row>
    <row r="1095" spans="2:31" s="450" customFormat="1" x14ac:dyDescent="0.3">
      <c r="B1095" s="448"/>
      <c r="C1095" s="448"/>
      <c r="D1095" s="448"/>
      <c r="E1095" s="448"/>
      <c r="F1095" s="448"/>
      <c r="G1095" s="449"/>
      <c r="H1095" s="449"/>
      <c r="I1095" s="448"/>
      <c r="J1095" s="448"/>
      <c r="K1095" s="448"/>
      <c r="L1095" s="448"/>
      <c r="M1095" s="448"/>
      <c r="N1095" s="448"/>
      <c r="O1095" s="448"/>
      <c r="P1095" s="448"/>
      <c r="Q1095" s="449"/>
      <c r="R1095" s="449"/>
      <c r="S1095" s="448"/>
      <c r="T1095" s="448"/>
      <c r="U1095" s="448"/>
      <c r="V1095" s="448"/>
      <c r="W1095" s="448"/>
      <c r="X1095" s="448"/>
      <c r="Y1095" s="448"/>
      <c r="Z1095" s="448"/>
      <c r="AA1095" s="448"/>
      <c r="AB1095" s="448"/>
      <c r="AC1095" s="448"/>
      <c r="AD1095" s="448"/>
      <c r="AE1095" s="448"/>
    </row>
    <row r="1096" spans="2:31" s="450" customFormat="1" x14ac:dyDescent="0.3">
      <c r="B1096" s="448"/>
      <c r="C1096" s="448"/>
      <c r="D1096" s="448"/>
      <c r="E1096" s="448"/>
      <c r="F1096" s="448"/>
      <c r="G1096" s="449"/>
      <c r="H1096" s="449"/>
      <c r="I1096" s="448"/>
      <c r="J1096" s="448"/>
      <c r="K1096" s="448"/>
      <c r="L1096" s="448"/>
      <c r="M1096" s="448"/>
      <c r="N1096" s="448"/>
      <c r="O1096" s="448"/>
      <c r="P1096" s="448"/>
      <c r="Q1096" s="449"/>
      <c r="R1096" s="449"/>
      <c r="S1096" s="448"/>
      <c r="T1096" s="448"/>
      <c r="U1096" s="448"/>
      <c r="V1096" s="448"/>
      <c r="W1096" s="448"/>
      <c r="X1096" s="448"/>
      <c r="Y1096" s="448"/>
      <c r="Z1096" s="448"/>
      <c r="AA1096" s="448"/>
      <c r="AB1096" s="448"/>
      <c r="AC1096" s="448"/>
      <c r="AD1096" s="448"/>
      <c r="AE1096" s="448"/>
    </row>
    <row r="1097" spans="2:31" s="450" customFormat="1" x14ac:dyDescent="0.3">
      <c r="B1097" s="448"/>
      <c r="C1097" s="448"/>
      <c r="D1097" s="448"/>
      <c r="E1097" s="448"/>
      <c r="F1097" s="448"/>
      <c r="G1097" s="449"/>
      <c r="H1097" s="449"/>
      <c r="I1097" s="448"/>
      <c r="J1097" s="448"/>
      <c r="K1097" s="448"/>
      <c r="L1097" s="448"/>
      <c r="M1097" s="448"/>
      <c r="N1097" s="448"/>
      <c r="O1097" s="448"/>
      <c r="P1097" s="448"/>
      <c r="Q1097" s="449"/>
      <c r="R1097" s="449"/>
      <c r="S1097" s="448"/>
      <c r="T1097" s="448"/>
      <c r="U1097" s="448"/>
      <c r="V1097" s="448"/>
      <c r="W1097" s="448"/>
      <c r="X1097" s="448"/>
      <c r="Y1097" s="448"/>
      <c r="Z1097" s="448"/>
      <c r="AA1097" s="448"/>
      <c r="AB1097" s="448"/>
      <c r="AC1097" s="448"/>
      <c r="AD1097" s="448"/>
      <c r="AE1097" s="448"/>
    </row>
    <row r="1098" spans="2:31" s="450" customFormat="1" x14ac:dyDescent="0.3">
      <c r="B1098" s="448"/>
      <c r="C1098" s="448"/>
      <c r="D1098" s="448"/>
      <c r="E1098" s="448"/>
      <c r="F1098" s="448"/>
      <c r="G1098" s="449"/>
      <c r="H1098" s="449"/>
      <c r="I1098" s="448"/>
      <c r="J1098" s="448"/>
      <c r="K1098" s="448"/>
      <c r="L1098" s="448"/>
      <c r="M1098" s="448"/>
      <c r="N1098" s="448"/>
      <c r="O1098" s="448"/>
      <c r="P1098" s="448"/>
      <c r="Q1098" s="449"/>
      <c r="R1098" s="449"/>
      <c r="S1098" s="448"/>
      <c r="T1098" s="448"/>
      <c r="U1098" s="448"/>
      <c r="V1098" s="448"/>
      <c r="W1098" s="448"/>
      <c r="X1098" s="448"/>
      <c r="Y1098" s="448"/>
      <c r="Z1098" s="448"/>
      <c r="AA1098" s="448"/>
      <c r="AB1098" s="448"/>
      <c r="AC1098" s="448"/>
      <c r="AD1098" s="448"/>
      <c r="AE1098" s="448"/>
    </row>
    <row r="1099" spans="2:31" s="450" customFormat="1" x14ac:dyDescent="0.3">
      <c r="B1099" s="448"/>
      <c r="C1099" s="448"/>
      <c r="D1099" s="448"/>
      <c r="E1099" s="448"/>
      <c r="F1099" s="448"/>
      <c r="G1099" s="449"/>
      <c r="H1099" s="449"/>
      <c r="I1099" s="448"/>
      <c r="J1099" s="448"/>
      <c r="K1099" s="448"/>
      <c r="L1099" s="448"/>
      <c r="M1099" s="448"/>
      <c r="N1099" s="448"/>
      <c r="O1099" s="448"/>
      <c r="P1099" s="448"/>
      <c r="Q1099" s="449"/>
      <c r="R1099" s="449"/>
      <c r="S1099" s="448"/>
      <c r="T1099" s="448"/>
      <c r="U1099" s="448"/>
      <c r="V1099" s="448"/>
      <c r="W1099" s="448"/>
      <c r="X1099" s="448"/>
      <c r="Y1099" s="448"/>
      <c r="Z1099" s="448"/>
      <c r="AA1099" s="448"/>
      <c r="AB1099" s="448"/>
      <c r="AC1099" s="448"/>
      <c r="AD1099" s="448"/>
      <c r="AE1099" s="448"/>
    </row>
    <row r="1100" spans="2:31" s="450" customFormat="1" x14ac:dyDescent="0.3">
      <c r="B1100" s="448"/>
      <c r="C1100" s="448"/>
      <c r="D1100" s="448"/>
      <c r="E1100" s="448"/>
      <c r="F1100" s="448"/>
      <c r="G1100" s="449"/>
      <c r="H1100" s="449"/>
      <c r="I1100" s="448"/>
      <c r="J1100" s="448"/>
      <c r="K1100" s="448"/>
      <c r="L1100" s="448"/>
      <c r="M1100" s="448"/>
      <c r="N1100" s="448"/>
      <c r="O1100" s="448"/>
      <c r="P1100" s="448"/>
      <c r="Q1100" s="449"/>
      <c r="R1100" s="449"/>
      <c r="S1100" s="448"/>
      <c r="T1100" s="448"/>
      <c r="U1100" s="448"/>
      <c r="V1100" s="448"/>
      <c r="W1100" s="448"/>
      <c r="X1100" s="448"/>
      <c r="Y1100" s="448"/>
      <c r="Z1100" s="448"/>
      <c r="AA1100" s="448"/>
      <c r="AB1100" s="448"/>
      <c r="AC1100" s="448"/>
      <c r="AD1100" s="448"/>
      <c r="AE1100" s="448"/>
    </row>
    <row r="1101" spans="2:31" s="450" customFormat="1" x14ac:dyDescent="0.3">
      <c r="B1101" s="448"/>
      <c r="C1101" s="448"/>
      <c r="D1101" s="448"/>
      <c r="E1101" s="448"/>
      <c r="F1101" s="448"/>
      <c r="G1101" s="449"/>
      <c r="H1101" s="449"/>
      <c r="I1101" s="448"/>
      <c r="J1101" s="448"/>
      <c r="K1101" s="448"/>
      <c r="L1101" s="448"/>
      <c r="M1101" s="448"/>
      <c r="N1101" s="448"/>
      <c r="O1101" s="448"/>
      <c r="P1101" s="448"/>
      <c r="Q1101" s="449"/>
      <c r="R1101" s="449"/>
      <c r="S1101" s="448"/>
      <c r="T1101" s="448"/>
      <c r="U1101" s="448"/>
      <c r="V1101" s="448"/>
      <c r="W1101" s="448"/>
      <c r="X1101" s="448"/>
      <c r="Y1101" s="448"/>
      <c r="Z1101" s="448"/>
      <c r="AA1101" s="448"/>
      <c r="AB1101" s="448"/>
      <c r="AC1101" s="448"/>
      <c r="AD1101" s="448"/>
      <c r="AE1101" s="448"/>
    </row>
    <row r="1102" spans="2:31" s="450" customFormat="1" x14ac:dyDescent="0.3">
      <c r="B1102" s="448"/>
      <c r="C1102" s="448"/>
      <c r="D1102" s="448"/>
      <c r="E1102" s="448"/>
      <c r="F1102" s="448"/>
      <c r="G1102" s="449"/>
      <c r="H1102" s="449"/>
      <c r="I1102" s="448"/>
      <c r="J1102" s="448"/>
      <c r="K1102" s="448"/>
      <c r="L1102" s="448"/>
      <c r="M1102" s="448"/>
      <c r="N1102" s="448"/>
      <c r="O1102" s="448"/>
      <c r="P1102" s="448"/>
      <c r="Q1102" s="449"/>
      <c r="R1102" s="449"/>
      <c r="S1102" s="448"/>
      <c r="T1102" s="448"/>
      <c r="U1102" s="448"/>
      <c r="V1102" s="448"/>
      <c r="W1102" s="448"/>
      <c r="X1102" s="448"/>
      <c r="Y1102" s="448"/>
      <c r="Z1102" s="448"/>
      <c r="AA1102" s="448"/>
      <c r="AB1102" s="448"/>
      <c r="AC1102" s="448"/>
      <c r="AD1102" s="448"/>
      <c r="AE1102" s="448"/>
    </row>
    <row r="1103" spans="2:31" s="450" customFormat="1" x14ac:dyDescent="0.3">
      <c r="B1103" s="448"/>
      <c r="C1103" s="448"/>
      <c r="D1103" s="448"/>
      <c r="E1103" s="448"/>
      <c r="F1103" s="448"/>
      <c r="G1103" s="449"/>
      <c r="H1103" s="449"/>
      <c r="I1103" s="448"/>
      <c r="J1103" s="448"/>
      <c r="K1103" s="448"/>
      <c r="L1103" s="448"/>
      <c r="M1103" s="448"/>
      <c r="N1103" s="448"/>
      <c r="O1103" s="448"/>
      <c r="P1103" s="448"/>
      <c r="Q1103" s="449"/>
      <c r="R1103" s="449"/>
      <c r="S1103" s="448"/>
      <c r="T1103" s="448"/>
      <c r="U1103" s="448"/>
      <c r="V1103" s="448"/>
      <c r="W1103" s="448"/>
      <c r="X1103" s="448"/>
      <c r="Y1103" s="448"/>
      <c r="Z1103" s="448"/>
      <c r="AA1103" s="448"/>
      <c r="AB1103" s="448"/>
      <c r="AC1103" s="448"/>
      <c r="AD1103" s="448"/>
      <c r="AE1103" s="448"/>
    </row>
    <row r="1104" spans="2:31" s="450" customFormat="1" x14ac:dyDescent="0.3">
      <c r="B1104" s="448"/>
      <c r="C1104" s="448"/>
      <c r="D1104" s="448"/>
      <c r="E1104" s="448"/>
      <c r="F1104" s="448"/>
      <c r="G1104" s="449"/>
      <c r="H1104" s="449"/>
      <c r="I1104" s="448"/>
      <c r="J1104" s="448"/>
      <c r="K1104" s="448"/>
      <c r="L1104" s="448"/>
      <c r="M1104" s="448"/>
      <c r="N1104" s="448"/>
      <c r="O1104" s="448"/>
      <c r="P1104" s="448"/>
      <c r="Q1104" s="449"/>
      <c r="R1104" s="449"/>
      <c r="S1104" s="448"/>
      <c r="T1104" s="448"/>
      <c r="U1104" s="448"/>
      <c r="V1104" s="448"/>
      <c r="W1104" s="448"/>
      <c r="X1104" s="448"/>
      <c r="Y1104" s="448"/>
      <c r="Z1104" s="448"/>
      <c r="AA1104" s="448"/>
      <c r="AB1104" s="448"/>
      <c r="AC1104" s="448"/>
      <c r="AD1104" s="448"/>
      <c r="AE1104" s="448"/>
    </row>
    <row r="1105" spans="2:31" s="450" customFormat="1" x14ac:dyDescent="0.3">
      <c r="B1105" s="448"/>
      <c r="C1105" s="448"/>
      <c r="D1105" s="448"/>
      <c r="E1105" s="448"/>
      <c r="F1105" s="448"/>
      <c r="G1105" s="449"/>
      <c r="H1105" s="449"/>
      <c r="I1105" s="448"/>
      <c r="J1105" s="448"/>
      <c r="K1105" s="448"/>
      <c r="L1105" s="448"/>
      <c r="M1105" s="448"/>
      <c r="N1105" s="448"/>
      <c r="O1105" s="448"/>
      <c r="P1105" s="448"/>
      <c r="Q1105" s="449"/>
      <c r="R1105" s="449"/>
      <c r="S1105" s="448"/>
      <c r="T1105" s="448"/>
      <c r="U1105" s="448"/>
      <c r="V1105" s="448"/>
      <c r="W1105" s="448"/>
      <c r="X1105" s="448"/>
      <c r="Y1105" s="448"/>
      <c r="Z1105" s="448"/>
      <c r="AA1105" s="448"/>
      <c r="AB1105" s="448"/>
      <c r="AC1105" s="448"/>
      <c r="AD1105" s="448"/>
      <c r="AE1105" s="448"/>
    </row>
    <row r="1106" spans="2:31" s="450" customFormat="1" x14ac:dyDescent="0.3">
      <c r="B1106" s="448"/>
      <c r="C1106" s="448"/>
      <c r="D1106" s="448"/>
      <c r="E1106" s="448"/>
      <c r="F1106" s="448"/>
      <c r="G1106" s="449"/>
      <c r="H1106" s="449"/>
      <c r="I1106" s="448"/>
      <c r="J1106" s="448"/>
      <c r="K1106" s="448"/>
      <c r="L1106" s="448"/>
      <c r="M1106" s="448"/>
      <c r="N1106" s="448"/>
      <c r="O1106" s="448"/>
      <c r="P1106" s="448"/>
      <c r="Q1106" s="449"/>
      <c r="R1106" s="449"/>
      <c r="S1106" s="448"/>
      <c r="T1106" s="448"/>
      <c r="U1106" s="448"/>
      <c r="V1106" s="448"/>
      <c r="W1106" s="448"/>
      <c r="X1106" s="448"/>
      <c r="Y1106" s="448"/>
      <c r="Z1106" s="448"/>
      <c r="AA1106" s="448"/>
      <c r="AB1106" s="448"/>
      <c r="AC1106" s="448"/>
      <c r="AD1106" s="448"/>
      <c r="AE1106" s="448"/>
    </row>
    <row r="1107" spans="2:31" s="450" customFormat="1" x14ac:dyDescent="0.3">
      <c r="B1107" s="448"/>
      <c r="C1107" s="448"/>
      <c r="D1107" s="448"/>
      <c r="E1107" s="448"/>
      <c r="F1107" s="448"/>
      <c r="G1107" s="449"/>
      <c r="H1107" s="449"/>
      <c r="I1107" s="448"/>
      <c r="J1107" s="448"/>
      <c r="K1107" s="448"/>
      <c r="L1107" s="448"/>
      <c r="M1107" s="448"/>
      <c r="N1107" s="448"/>
      <c r="O1107" s="448"/>
      <c r="P1107" s="448"/>
      <c r="Q1107" s="449"/>
      <c r="R1107" s="449"/>
      <c r="S1107" s="448"/>
      <c r="T1107" s="448"/>
      <c r="U1107" s="448"/>
      <c r="V1107" s="448"/>
      <c r="W1107" s="448"/>
      <c r="X1107" s="448"/>
      <c r="Y1107" s="448"/>
      <c r="Z1107" s="448"/>
      <c r="AA1107" s="448"/>
      <c r="AB1107" s="448"/>
      <c r="AC1107" s="448"/>
      <c r="AD1107" s="448"/>
      <c r="AE1107" s="448"/>
    </row>
    <row r="1108" spans="2:31" s="450" customFormat="1" x14ac:dyDescent="0.3">
      <c r="B1108" s="448"/>
      <c r="C1108" s="448"/>
      <c r="D1108" s="448"/>
      <c r="E1108" s="448"/>
      <c r="F1108" s="448"/>
      <c r="G1108" s="449"/>
      <c r="H1108" s="449"/>
      <c r="I1108" s="448"/>
      <c r="J1108" s="448"/>
      <c r="K1108" s="448"/>
      <c r="L1108" s="448"/>
      <c r="M1108" s="448"/>
      <c r="N1108" s="448"/>
      <c r="O1108" s="448"/>
      <c r="P1108" s="448"/>
      <c r="Q1108" s="449"/>
      <c r="R1108" s="449"/>
      <c r="S1108" s="448"/>
      <c r="T1108" s="448"/>
      <c r="U1108" s="448"/>
      <c r="V1108" s="448"/>
      <c r="W1108" s="448"/>
      <c r="X1108" s="448"/>
      <c r="Y1108" s="448"/>
      <c r="Z1108" s="448"/>
      <c r="AA1108" s="448"/>
      <c r="AB1108" s="448"/>
      <c r="AC1108" s="448"/>
      <c r="AD1108" s="448"/>
      <c r="AE1108" s="448"/>
    </row>
    <row r="1109" spans="2:31" s="450" customFormat="1" x14ac:dyDescent="0.3">
      <c r="B1109" s="448"/>
      <c r="C1109" s="448"/>
      <c r="D1109" s="448"/>
      <c r="E1109" s="448"/>
      <c r="F1109" s="448"/>
      <c r="G1109" s="449"/>
      <c r="H1109" s="449"/>
      <c r="I1109" s="448"/>
      <c r="J1109" s="448"/>
      <c r="K1109" s="448"/>
      <c r="L1109" s="448"/>
      <c r="M1109" s="448"/>
      <c r="N1109" s="448"/>
      <c r="O1109" s="448"/>
      <c r="P1109" s="448"/>
      <c r="Q1109" s="449"/>
      <c r="R1109" s="449"/>
      <c r="S1109" s="448"/>
      <c r="T1109" s="448"/>
      <c r="U1109" s="448"/>
      <c r="V1109" s="448"/>
      <c r="W1109" s="448"/>
      <c r="X1109" s="448"/>
      <c r="Y1109" s="448"/>
      <c r="Z1109" s="448"/>
      <c r="AA1109" s="448"/>
      <c r="AB1109" s="448"/>
      <c r="AC1109" s="448"/>
      <c r="AD1109" s="448"/>
      <c r="AE1109" s="448"/>
    </row>
    <row r="1110" spans="2:31" s="450" customFormat="1" x14ac:dyDescent="0.3">
      <c r="B1110" s="448"/>
      <c r="C1110" s="448"/>
      <c r="D1110" s="448"/>
      <c r="E1110" s="448"/>
      <c r="F1110" s="448"/>
      <c r="G1110" s="449"/>
      <c r="H1110" s="449"/>
      <c r="I1110" s="448"/>
      <c r="J1110" s="448"/>
      <c r="K1110" s="448"/>
      <c r="L1110" s="448"/>
      <c r="M1110" s="448"/>
      <c r="N1110" s="448"/>
      <c r="O1110" s="448"/>
      <c r="P1110" s="448"/>
      <c r="Q1110" s="449"/>
      <c r="R1110" s="449"/>
      <c r="S1110" s="448"/>
      <c r="T1110" s="448"/>
      <c r="U1110" s="448"/>
      <c r="V1110" s="448"/>
      <c r="W1110" s="448"/>
      <c r="X1110" s="448"/>
      <c r="Y1110" s="448"/>
      <c r="Z1110" s="448"/>
      <c r="AA1110" s="448"/>
      <c r="AB1110" s="448"/>
      <c r="AC1110" s="448"/>
      <c r="AD1110" s="448"/>
      <c r="AE1110" s="448"/>
    </row>
    <row r="1111" spans="2:31" s="450" customFormat="1" x14ac:dyDescent="0.3">
      <c r="B1111" s="448"/>
      <c r="C1111" s="448"/>
      <c r="D1111" s="448"/>
      <c r="E1111" s="448"/>
      <c r="F1111" s="448"/>
      <c r="G1111" s="449"/>
      <c r="H1111" s="449"/>
      <c r="I1111" s="448"/>
      <c r="J1111" s="448"/>
      <c r="K1111" s="448"/>
      <c r="L1111" s="448"/>
      <c r="M1111" s="448"/>
      <c r="N1111" s="448"/>
      <c r="O1111" s="448"/>
      <c r="P1111" s="448"/>
      <c r="Q1111" s="449"/>
      <c r="R1111" s="449"/>
      <c r="S1111" s="448"/>
      <c r="T1111" s="448"/>
      <c r="U1111" s="448"/>
      <c r="V1111" s="448"/>
      <c r="W1111" s="448"/>
      <c r="X1111" s="448"/>
      <c r="Y1111" s="448"/>
      <c r="Z1111" s="448"/>
      <c r="AA1111" s="448"/>
      <c r="AB1111" s="448"/>
      <c r="AC1111" s="448"/>
      <c r="AD1111" s="448"/>
      <c r="AE1111" s="448"/>
    </row>
    <row r="1112" spans="2:31" s="450" customFormat="1" x14ac:dyDescent="0.3">
      <c r="B1112" s="448"/>
      <c r="C1112" s="448"/>
      <c r="D1112" s="448"/>
      <c r="E1112" s="448"/>
      <c r="F1112" s="448"/>
      <c r="G1112" s="449"/>
      <c r="H1112" s="449"/>
      <c r="I1112" s="448"/>
      <c r="J1112" s="448"/>
      <c r="K1112" s="448"/>
      <c r="L1112" s="448"/>
      <c r="M1112" s="448"/>
      <c r="N1112" s="448"/>
      <c r="O1112" s="448"/>
      <c r="P1112" s="448"/>
      <c r="Q1112" s="449"/>
      <c r="R1112" s="449"/>
      <c r="S1112" s="448"/>
      <c r="T1112" s="448"/>
      <c r="U1112" s="448"/>
      <c r="V1112" s="448"/>
      <c r="W1112" s="448"/>
      <c r="X1112" s="448"/>
      <c r="Y1112" s="448"/>
      <c r="Z1112" s="448"/>
      <c r="AA1112" s="448"/>
      <c r="AB1112" s="448"/>
      <c r="AC1112" s="448"/>
      <c r="AD1112" s="448"/>
      <c r="AE1112" s="448"/>
    </row>
    <row r="1113" spans="2:31" s="450" customFormat="1" x14ac:dyDescent="0.3">
      <c r="B1113" s="448"/>
      <c r="C1113" s="448"/>
      <c r="D1113" s="448"/>
      <c r="E1113" s="448"/>
      <c r="F1113" s="448"/>
      <c r="G1113" s="449"/>
      <c r="H1113" s="449"/>
      <c r="I1113" s="448"/>
      <c r="J1113" s="448"/>
      <c r="K1113" s="448"/>
      <c r="L1113" s="448"/>
      <c r="M1113" s="448"/>
      <c r="N1113" s="448"/>
      <c r="O1113" s="448"/>
      <c r="P1113" s="448"/>
      <c r="Q1113" s="449"/>
      <c r="R1113" s="449"/>
      <c r="S1113" s="448"/>
      <c r="T1113" s="448"/>
      <c r="U1113" s="448"/>
      <c r="V1113" s="448"/>
      <c r="W1113" s="448"/>
      <c r="X1113" s="448"/>
      <c r="Y1113" s="448"/>
      <c r="Z1113" s="448"/>
      <c r="AA1113" s="448"/>
      <c r="AB1113" s="448"/>
      <c r="AC1113" s="448"/>
      <c r="AD1113" s="448"/>
      <c r="AE1113" s="448"/>
    </row>
    <row r="1114" spans="2:31" s="450" customFormat="1" x14ac:dyDescent="0.3">
      <c r="B1114" s="448"/>
      <c r="C1114" s="448"/>
      <c r="D1114" s="448"/>
      <c r="E1114" s="448"/>
      <c r="F1114" s="448"/>
      <c r="G1114" s="449"/>
      <c r="H1114" s="449"/>
      <c r="I1114" s="448"/>
      <c r="J1114" s="448"/>
      <c r="K1114" s="448"/>
      <c r="L1114" s="448"/>
      <c r="M1114" s="448"/>
      <c r="N1114" s="448"/>
      <c r="O1114" s="448"/>
      <c r="P1114" s="448"/>
      <c r="Q1114" s="449"/>
      <c r="R1114" s="449"/>
      <c r="S1114" s="448"/>
      <c r="T1114" s="448"/>
      <c r="U1114" s="448"/>
      <c r="V1114" s="448"/>
      <c r="W1114" s="448"/>
      <c r="X1114" s="448"/>
      <c r="Y1114" s="448"/>
      <c r="Z1114" s="448"/>
      <c r="AA1114" s="448"/>
      <c r="AB1114" s="448"/>
      <c r="AC1114" s="448"/>
      <c r="AD1114" s="448"/>
      <c r="AE1114" s="448"/>
    </row>
    <row r="1115" spans="2:31" s="450" customFormat="1" x14ac:dyDescent="0.3">
      <c r="B1115" s="448"/>
      <c r="C1115" s="448"/>
      <c r="D1115" s="448"/>
      <c r="E1115" s="448"/>
      <c r="F1115" s="448"/>
      <c r="G1115" s="449"/>
      <c r="H1115" s="449"/>
      <c r="I1115" s="448"/>
      <c r="J1115" s="448"/>
      <c r="K1115" s="448"/>
      <c r="L1115" s="448"/>
      <c r="M1115" s="448"/>
      <c r="N1115" s="448"/>
      <c r="O1115" s="448"/>
      <c r="P1115" s="448"/>
      <c r="Q1115" s="449"/>
      <c r="R1115" s="449"/>
      <c r="S1115" s="448"/>
      <c r="T1115" s="448"/>
      <c r="U1115" s="448"/>
      <c r="V1115" s="448"/>
      <c r="W1115" s="448"/>
      <c r="X1115" s="448"/>
      <c r="Y1115" s="448"/>
      <c r="Z1115" s="448"/>
      <c r="AA1115" s="448"/>
      <c r="AB1115" s="448"/>
      <c r="AC1115" s="448"/>
      <c r="AD1115" s="448"/>
      <c r="AE1115" s="448"/>
    </row>
    <row r="1116" spans="2:31" s="450" customFormat="1" x14ac:dyDescent="0.3">
      <c r="B1116" s="448"/>
      <c r="C1116" s="448"/>
      <c r="D1116" s="448"/>
      <c r="E1116" s="448"/>
      <c r="F1116" s="448"/>
      <c r="G1116" s="449"/>
      <c r="H1116" s="449"/>
      <c r="I1116" s="448"/>
      <c r="J1116" s="448"/>
      <c r="K1116" s="448"/>
      <c r="L1116" s="448"/>
      <c r="M1116" s="448"/>
      <c r="N1116" s="448"/>
      <c r="O1116" s="448"/>
      <c r="P1116" s="448"/>
      <c r="Q1116" s="449"/>
      <c r="R1116" s="449"/>
      <c r="S1116" s="448"/>
      <c r="T1116" s="448"/>
      <c r="U1116" s="448"/>
      <c r="V1116" s="448"/>
      <c r="W1116" s="448"/>
      <c r="X1116" s="448"/>
      <c r="Y1116" s="448"/>
      <c r="Z1116" s="448"/>
      <c r="AA1116" s="448"/>
      <c r="AB1116" s="448"/>
      <c r="AC1116" s="448"/>
      <c r="AD1116" s="448"/>
      <c r="AE1116" s="448"/>
    </row>
    <row r="1117" spans="2:31" s="450" customFormat="1" x14ac:dyDescent="0.3">
      <c r="B1117" s="448"/>
      <c r="C1117" s="448"/>
      <c r="D1117" s="448"/>
      <c r="E1117" s="448"/>
      <c r="F1117" s="448"/>
      <c r="G1117" s="449"/>
      <c r="H1117" s="449"/>
      <c r="I1117" s="448"/>
      <c r="J1117" s="448"/>
      <c r="K1117" s="448"/>
      <c r="L1117" s="448"/>
      <c r="M1117" s="448"/>
      <c r="N1117" s="448"/>
      <c r="O1117" s="448"/>
      <c r="P1117" s="448"/>
      <c r="Q1117" s="449"/>
      <c r="R1117" s="449"/>
      <c r="S1117" s="448"/>
      <c r="T1117" s="448"/>
      <c r="U1117" s="448"/>
      <c r="V1117" s="448"/>
      <c r="W1117" s="448"/>
      <c r="X1117" s="448"/>
      <c r="Y1117" s="448"/>
      <c r="Z1117" s="448"/>
      <c r="AA1117" s="448"/>
      <c r="AB1117" s="448"/>
      <c r="AC1117" s="448"/>
      <c r="AD1117" s="448"/>
      <c r="AE1117" s="448"/>
    </row>
    <row r="1118" spans="2:31" s="450" customFormat="1" x14ac:dyDescent="0.3">
      <c r="B1118" s="448"/>
      <c r="C1118" s="448"/>
      <c r="D1118" s="448"/>
      <c r="E1118" s="448"/>
      <c r="F1118" s="448"/>
      <c r="G1118" s="449"/>
      <c r="H1118" s="449"/>
      <c r="I1118" s="448"/>
      <c r="J1118" s="448"/>
      <c r="K1118" s="448"/>
      <c r="L1118" s="448"/>
      <c r="M1118" s="448"/>
      <c r="N1118" s="448"/>
      <c r="O1118" s="448"/>
      <c r="P1118" s="448"/>
      <c r="Q1118" s="449"/>
      <c r="R1118" s="449"/>
      <c r="S1118" s="448"/>
      <c r="T1118" s="448"/>
      <c r="U1118" s="448"/>
      <c r="V1118" s="448"/>
      <c r="W1118" s="448"/>
      <c r="X1118" s="448"/>
      <c r="Y1118" s="448"/>
      <c r="Z1118" s="448"/>
      <c r="AA1118" s="448"/>
      <c r="AB1118" s="448"/>
      <c r="AC1118" s="448"/>
      <c r="AD1118" s="448"/>
      <c r="AE1118" s="448"/>
    </row>
    <row r="1119" spans="2:31" s="450" customFormat="1" x14ac:dyDescent="0.3">
      <c r="B1119" s="448"/>
      <c r="C1119" s="448"/>
      <c r="D1119" s="448"/>
      <c r="E1119" s="448"/>
      <c r="F1119" s="448"/>
      <c r="G1119" s="449"/>
      <c r="H1119" s="449"/>
      <c r="I1119" s="448"/>
      <c r="J1119" s="448"/>
      <c r="K1119" s="448"/>
      <c r="L1119" s="448"/>
      <c r="M1119" s="448"/>
      <c r="N1119" s="448"/>
      <c r="O1119" s="448"/>
      <c r="P1119" s="448"/>
      <c r="Q1119" s="449"/>
      <c r="R1119" s="449"/>
      <c r="S1119" s="448"/>
      <c r="T1119" s="448"/>
      <c r="U1119" s="448"/>
      <c r="V1119" s="448"/>
      <c r="W1119" s="448"/>
      <c r="X1119" s="448"/>
      <c r="Y1119" s="448"/>
      <c r="Z1119" s="448"/>
      <c r="AA1119" s="448"/>
      <c r="AB1119" s="448"/>
      <c r="AC1119" s="448"/>
      <c r="AD1119" s="448"/>
      <c r="AE1119" s="448"/>
    </row>
    <row r="1120" spans="2:31" s="450" customFormat="1" x14ac:dyDescent="0.3">
      <c r="B1120" s="448"/>
      <c r="C1120" s="448"/>
      <c r="D1120" s="448"/>
      <c r="E1120" s="448"/>
      <c r="F1120" s="448"/>
      <c r="G1120" s="449"/>
      <c r="H1120" s="449"/>
      <c r="I1120" s="448"/>
      <c r="J1120" s="448"/>
      <c r="K1120" s="448"/>
      <c r="L1120" s="448"/>
      <c r="M1120" s="448"/>
      <c r="N1120" s="448"/>
      <c r="O1120" s="448"/>
      <c r="P1120" s="448"/>
      <c r="Q1120" s="449"/>
      <c r="R1120" s="449"/>
      <c r="S1120" s="448"/>
      <c r="T1120" s="448"/>
      <c r="U1120" s="448"/>
      <c r="V1120" s="448"/>
      <c r="W1120" s="448"/>
      <c r="X1120" s="448"/>
      <c r="Y1120" s="448"/>
      <c r="Z1120" s="448"/>
      <c r="AA1120" s="448"/>
      <c r="AB1120" s="448"/>
      <c r="AC1120" s="448"/>
      <c r="AD1120" s="448"/>
      <c r="AE1120" s="448"/>
    </row>
    <row r="1121" spans="2:31" s="450" customFormat="1" x14ac:dyDescent="0.3">
      <c r="B1121" s="448"/>
      <c r="C1121" s="448"/>
      <c r="D1121" s="448"/>
      <c r="E1121" s="448"/>
      <c r="F1121" s="448"/>
      <c r="G1121" s="449"/>
      <c r="H1121" s="449"/>
      <c r="I1121" s="448"/>
      <c r="J1121" s="448"/>
      <c r="K1121" s="448"/>
      <c r="L1121" s="448"/>
      <c r="M1121" s="448"/>
      <c r="N1121" s="448"/>
      <c r="O1121" s="448"/>
      <c r="P1121" s="448"/>
      <c r="Q1121" s="449"/>
      <c r="R1121" s="449"/>
      <c r="S1121" s="448"/>
      <c r="T1121" s="448"/>
      <c r="U1121" s="448"/>
      <c r="V1121" s="448"/>
      <c r="W1121" s="448"/>
      <c r="X1121" s="448"/>
      <c r="Y1121" s="448"/>
      <c r="Z1121" s="448"/>
      <c r="AA1121" s="448"/>
      <c r="AB1121" s="448"/>
      <c r="AC1121" s="448"/>
      <c r="AD1121" s="448"/>
      <c r="AE1121" s="448"/>
    </row>
    <row r="1122" spans="2:31" s="450" customFormat="1" x14ac:dyDescent="0.3">
      <c r="B1122" s="448"/>
      <c r="C1122" s="448"/>
      <c r="D1122" s="448"/>
      <c r="E1122" s="448"/>
      <c r="F1122" s="448"/>
      <c r="G1122" s="449"/>
      <c r="H1122" s="449"/>
      <c r="I1122" s="448"/>
      <c r="J1122" s="448"/>
      <c r="K1122" s="448"/>
      <c r="L1122" s="448"/>
      <c r="M1122" s="448"/>
      <c r="N1122" s="448"/>
      <c r="O1122" s="448"/>
      <c r="P1122" s="448"/>
      <c r="Q1122" s="449"/>
      <c r="R1122" s="449"/>
      <c r="S1122" s="448"/>
      <c r="T1122" s="448"/>
      <c r="U1122" s="448"/>
      <c r="V1122" s="448"/>
      <c r="W1122" s="448"/>
      <c r="X1122" s="448"/>
      <c r="Y1122" s="448"/>
      <c r="Z1122" s="448"/>
      <c r="AA1122" s="448"/>
      <c r="AB1122" s="448"/>
      <c r="AC1122" s="448"/>
      <c r="AD1122" s="448"/>
      <c r="AE1122" s="448"/>
    </row>
    <row r="1123" spans="2:31" s="450" customFormat="1" x14ac:dyDescent="0.3">
      <c r="B1123" s="448"/>
      <c r="C1123" s="448"/>
      <c r="D1123" s="448"/>
      <c r="E1123" s="448"/>
      <c r="F1123" s="448"/>
      <c r="G1123" s="449"/>
      <c r="H1123" s="449"/>
      <c r="I1123" s="448"/>
      <c r="J1123" s="448"/>
      <c r="K1123" s="448"/>
      <c r="L1123" s="448"/>
      <c r="M1123" s="448"/>
      <c r="N1123" s="448"/>
      <c r="O1123" s="448"/>
      <c r="P1123" s="448"/>
      <c r="Q1123" s="449"/>
      <c r="R1123" s="449"/>
      <c r="S1123" s="448"/>
      <c r="T1123" s="448"/>
      <c r="U1123" s="448"/>
      <c r="V1123" s="448"/>
      <c r="W1123" s="448"/>
      <c r="X1123" s="448"/>
      <c r="Y1123" s="448"/>
      <c r="Z1123" s="448"/>
      <c r="AA1123" s="448"/>
      <c r="AB1123" s="448"/>
      <c r="AC1123" s="448"/>
      <c r="AD1123" s="448"/>
      <c r="AE1123" s="448"/>
    </row>
    <row r="1124" spans="2:31" s="450" customFormat="1" x14ac:dyDescent="0.3">
      <c r="B1124" s="448"/>
      <c r="C1124" s="448"/>
      <c r="D1124" s="448"/>
      <c r="E1124" s="448"/>
      <c r="F1124" s="448"/>
      <c r="G1124" s="449"/>
      <c r="H1124" s="449"/>
      <c r="I1124" s="448"/>
      <c r="J1124" s="448"/>
      <c r="K1124" s="448"/>
      <c r="L1124" s="448"/>
      <c r="M1124" s="448"/>
      <c r="N1124" s="448"/>
      <c r="O1124" s="448"/>
      <c r="P1124" s="448"/>
      <c r="Q1124" s="449"/>
      <c r="R1124" s="449"/>
      <c r="S1124" s="448"/>
      <c r="T1124" s="448"/>
      <c r="U1124" s="448"/>
      <c r="V1124" s="448"/>
      <c r="W1124" s="448"/>
      <c r="X1124" s="448"/>
      <c r="Y1124" s="448"/>
      <c r="Z1124" s="448"/>
      <c r="AA1124" s="448"/>
      <c r="AB1124" s="448"/>
      <c r="AC1124" s="448"/>
      <c r="AD1124" s="448"/>
      <c r="AE1124" s="448"/>
    </row>
    <row r="1125" spans="2:31" s="450" customFormat="1" x14ac:dyDescent="0.3">
      <c r="B1125" s="448"/>
      <c r="C1125" s="448"/>
      <c r="D1125" s="448"/>
      <c r="E1125" s="448"/>
      <c r="F1125" s="448"/>
      <c r="G1125" s="449"/>
      <c r="H1125" s="449"/>
      <c r="I1125" s="448"/>
      <c r="J1125" s="448"/>
      <c r="K1125" s="448"/>
      <c r="L1125" s="448"/>
      <c r="M1125" s="448"/>
      <c r="N1125" s="448"/>
      <c r="O1125" s="448"/>
      <c r="P1125" s="448"/>
      <c r="Q1125" s="449"/>
      <c r="R1125" s="449"/>
      <c r="S1125" s="448"/>
      <c r="T1125" s="448"/>
      <c r="U1125" s="448"/>
      <c r="V1125" s="448"/>
      <c r="W1125" s="448"/>
      <c r="X1125" s="448"/>
      <c r="Y1125" s="448"/>
      <c r="Z1125" s="448"/>
      <c r="AA1125" s="448"/>
      <c r="AB1125" s="448"/>
      <c r="AC1125" s="448"/>
      <c r="AD1125" s="448"/>
      <c r="AE1125" s="448"/>
    </row>
    <row r="1126" spans="2:31" s="450" customFormat="1" x14ac:dyDescent="0.3">
      <c r="B1126" s="448"/>
      <c r="C1126" s="448"/>
      <c r="D1126" s="448"/>
      <c r="E1126" s="448"/>
      <c r="F1126" s="448"/>
      <c r="G1126" s="449"/>
      <c r="H1126" s="449"/>
      <c r="I1126" s="448"/>
      <c r="J1126" s="448"/>
      <c r="K1126" s="448"/>
      <c r="L1126" s="448"/>
      <c r="M1126" s="448"/>
      <c r="N1126" s="448"/>
      <c r="O1126" s="448"/>
      <c r="P1126" s="448"/>
      <c r="Q1126" s="449"/>
      <c r="R1126" s="449"/>
      <c r="S1126" s="448"/>
      <c r="T1126" s="448"/>
      <c r="U1126" s="448"/>
      <c r="V1126" s="448"/>
      <c r="W1126" s="448"/>
      <c r="X1126" s="448"/>
      <c r="Y1126" s="448"/>
      <c r="Z1126" s="448"/>
      <c r="AA1126" s="448"/>
      <c r="AB1126" s="448"/>
      <c r="AC1126" s="448"/>
      <c r="AD1126" s="448"/>
      <c r="AE1126" s="448"/>
    </row>
    <row r="1127" spans="2:31" s="450" customFormat="1" x14ac:dyDescent="0.3">
      <c r="B1127" s="448"/>
      <c r="C1127" s="448"/>
      <c r="D1127" s="448"/>
      <c r="E1127" s="448"/>
      <c r="F1127" s="448"/>
      <c r="G1127" s="449"/>
      <c r="H1127" s="449"/>
      <c r="I1127" s="448"/>
      <c r="J1127" s="448"/>
      <c r="K1127" s="448"/>
      <c r="L1127" s="448"/>
      <c r="M1127" s="448"/>
      <c r="N1127" s="448"/>
      <c r="O1127" s="448"/>
      <c r="P1127" s="448"/>
      <c r="Q1127" s="449"/>
      <c r="R1127" s="449"/>
      <c r="S1127" s="448"/>
      <c r="T1127" s="448"/>
      <c r="U1127" s="448"/>
      <c r="V1127" s="448"/>
      <c r="W1127" s="448"/>
      <c r="X1127" s="448"/>
      <c r="Y1127" s="448"/>
      <c r="Z1127" s="448"/>
      <c r="AA1127" s="448"/>
      <c r="AB1127" s="448"/>
      <c r="AC1127" s="448"/>
      <c r="AD1127" s="448"/>
      <c r="AE1127" s="448"/>
    </row>
    <row r="1128" spans="2:31" s="450" customFormat="1" x14ac:dyDescent="0.3">
      <c r="B1128" s="448"/>
      <c r="C1128" s="448"/>
      <c r="D1128" s="448"/>
      <c r="E1128" s="448"/>
      <c r="F1128" s="448"/>
      <c r="G1128" s="449"/>
      <c r="H1128" s="449"/>
      <c r="I1128" s="448"/>
      <c r="J1128" s="448"/>
      <c r="K1128" s="448"/>
      <c r="L1128" s="448"/>
      <c r="M1128" s="448"/>
      <c r="N1128" s="448"/>
      <c r="O1128" s="448"/>
      <c r="P1128" s="448"/>
      <c r="Q1128" s="449"/>
      <c r="R1128" s="449"/>
      <c r="S1128" s="448"/>
      <c r="T1128" s="448"/>
      <c r="U1128" s="448"/>
      <c r="V1128" s="448"/>
      <c r="W1128" s="448"/>
      <c r="X1128" s="448"/>
      <c r="Y1128" s="448"/>
      <c r="Z1128" s="448"/>
      <c r="AA1128" s="448"/>
      <c r="AB1128" s="448"/>
      <c r="AC1128" s="448"/>
      <c r="AD1128" s="448"/>
      <c r="AE1128" s="448"/>
    </row>
    <row r="1129" spans="2:31" s="450" customFormat="1" x14ac:dyDescent="0.3">
      <c r="B1129" s="448"/>
      <c r="C1129" s="448"/>
      <c r="D1129" s="448"/>
      <c r="E1129" s="448"/>
      <c r="F1129" s="448"/>
      <c r="G1129" s="449"/>
      <c r="H1129" s="449"/>
      <c r="I1129" s="448"/>
      <c r="J1129" s="448"/>
      <c r="K1129" s="448"/>
      <c r="L1129" s="448"/>
      <c r="M1129" s="448"/>
      <c r="N1129" s="448"/>
      <c r="O1129" s="448"/>
      <c r="P1129" s="448"/>
      <c r="Q1129" s="449"/>
      <c r="R1129" s="449"/>
      <c r="S1129" s="448"/>
      <c r="T1129" s="448"/>
      <c r="U1129" s="448"/>
      <c r="V1129" s="448"/>
      <c r="W1129" s="448"/>
      <c r="X1129" s="448"/>
      <c r="Y1129" s="448"/>
      <c r="Z1129" s="448"/>
      <c r="AA1129" s="448"/>
      <c r="AB1129" s="448"/>
      <c r="AC1129" s="448"/>
      <c r="AD1129" s="448"/>
      <c r="AE1129" s="448"/>
    </row>
    <row r="1130" spans="2:31" s="450" customFormat="1" x14ac:dyDescent="0.3">
      <c r="B1130" s="448"/>
      <c r="C1130" s="448"/>
      <c r="D1130" s="448"/>
      <c r="E1130" s="448"/>
      <c r="F1130" s="448"/>
      <c r="G1130" s="449"/>
      <c r="H1130" s="449"/>
      <c r="I1130" s="448"/>
      <c r="J1130" s="448"/>
      <c r="K1130" s="448"/>
      <c r="L1130" s="448"/>
      <c r="M1130" s="448"/>
      <c r="N1130" s="448"/>
      <c r="O1130" s="448"/>
      <c r="P1130" s="448"/>
      <c r="Q1130" s="449"/>
      <c r="R1130" s="449"/>
      <c r="S1130" s="448"/>
      <c r="T1130" s="448"/>
      <c r="U1130" s="448"/>
      <c r="V1130" s="448"/>
      <c r="W1130" s="448"/>
      <c r="X1130" s="448"/>
      <c r="Y1130" s="448"/>
      <c r="Z1130" s="448"/>
      <c r="AA1130" s="448"/>
      <c r="AB1130" s="448"/>
      <c r="AC1130" s="448"/>
      <c r="AD1130" s="448"/>
      <c r="AE1130" s="448"/>
    </row>
    <row r="1131" spans="2:31" s="450" customFormat="1" x14ac:dyDescent="0.3">
      <c r="B1131" s="448"/>
      <c r="C1131" s="448"/>
      <c r="D1131" s="448"/>
      <c r="E1131" s="448"/>
      <c r="F1131" s="448"/>
      <c r="G1131" s="449"/>
      <c r="H1131" s="449"/>
      <c r="I1131" s="448"/>
      <c r="J1131" s="448"/>
      <c r="K1131" s="448"/>
      <c r="L1131" s="448"/>
      <c r="M1131" s="448"/>
      <c r="N1131" s="448"/>
      <c r="O1131" s="448"/>
      <c r="P1131" s="448"/>
      <c r="Q1131" s="449"/>
      <c r="R1131" s="449"/>
      <c r="S1131" s="448"/>
      <c r="T1131" s="448"/>
      <c r="U1131" s="448"/>
      <c r="V1131" s="448"/>
      <c r="W1131" s="448"/>
      <c r="X1131" s="448"/>
      <c r="Y1131" s="448"/>
      <c r="Z1131" s="448"/>
      <c r="AA1131" s="448"/>
      <c r="AB1131" s="448"/>
      <c r="AC1131" s="448"/>
      <c r="AD1131" s="448"/>
      <c r="AE1131" s="448"/>
    </row>
    <row r="1132" spans="2:31" s="450" customFormat="1" x14ac:dyDescent="0.3">
      <c r="B1132" s="448"/>
      <c r="C1132" s="448"/>
      <c r="D1132" s="448"/>
      <c r="E1132" s="448"/>
      <c r="F1132" s="448"/>
      <c r="G1132" s="449"/>
      <c r="H1132" s="449"/>
      <c r="I1132" s="448"/>
      <c r="J1132" s="448"/>
      <c r="K1132" s="448"/>
      <c r="L1132" s="448"/>
      <c r="M1132" s="448"/>
      <c r="N1132" s="448"/>
      <c r="O1132" s="448"/>
      <c r="P1132" s="448"/>
      <c r="Q1132" s="449"/>
      <c r="R1132" s="449"/>
      <c r="S1132" s="448"/>
      <c r="T1132" s="448"/>
      <c r="U1132" s="448"/>
      <c r="V1132" s="448"/>
      <c r="W1132" s="448"/>
      <c r="X1132" s="448"/>
      <c r="Y1132" s="448"/>
      <c r="Z1132" s="448"/>
      <c r="AA1132" s="448"/>
      <c r="AB1132" s="448"/>
      <c r="AC1132" s="448"/>
      <c r="AD1132" s="448"/>
      <c r="AE1132" s="448"/>
    </row>
    <row r="1133" spans="2:31" s="450" customFormat="1" x14ac:dyDescent="0.3">
      <c r="B1133" s="448"/>
      <c r="C1133" s="448"/>
      <c r="D1133" s="448"/>
      <c r="E1133" s="448"/>
      <c r="F1133" s="448"/>
      <c r="G1133" s="449"/>
      <c r="H1133" s="449"/>
      <c r="I1133" s="448"/>
      <c r="J1133" s="448"/>
      <c r="K1133" s="448"/>
      <c r="L1133" s="448"/>
      <c r="M1133" s="448"/>
      <c r="N1133" s="448"/>
      <c r="O1133" s="448"/>
      <c r="P1133" s="448"/>
      <c r="Q1133" s="449"/>
      <c r="R1133" s="449"/>
      <c r="S1133" s="448"/>
      <c r="T1133" s="448"/>
      <c r="U1133" s="448"/>
      <c r="V1133" s="448"/>
      <c r="W1133" s="448"/>
      <c r="X1133" s="448"/>
      <c r="Y1133" s="448"/>
      <c r="Z1133" s="448"/>
      <c r="AA1133" s="448"/>
      <c r="AB1133" s="448"/>
      <c r="AC1133" s="448"/>
      <c r="AD1133" s="448"/>
      <c r="AE1133" s="448"/>
    </row>
    <row r="1134" spans="2:31" s="450" customFormat="1" x14ac:dyDescent="0.3">
      <c r="B1134" s="448"/>
      <c r="C1134" s="448"/>
      <c r="D1134" s="448"/>
      <c r="E1134" s="448"/>
      <c r="F1134" s="448"/>
      <c r="G1134" s="449"/>
      <c r="H1134" s="449"/>
      <c r="I1134" s="448"/>
      <c r="J1134" s="448"/>
      <c r="K1134" s="448"/>
      <c r="L1134" s="448"/>
      <c r="M1134" s="448"/>
      <c r="N1134" s="448"/>
      <c r="O1134" s="448"/>
      <c r="P1134" s="448"/>
      <c r="Q1134" s="449"/>
      <c r="R1134" s="449"/>
      <c r="S1134" s="448"/>
      <c r="T1134" s="448"/>
      <c r="U1134" s="448"/>
      <c r="V1134" s="448"/>
      <c r="W1134" s="448"/>
      <c r="X1134" s="448"/>
      <c r="Y1134" s="448"/>
      <c r="Z1134" s="448"/>
      <c r="AA1134" s="448"/>
      <c r="AB1134" s="448"/>
      <c r="AC1134" s="448"/>
      <c r="AD1134" s="448"/>
      <c r="AE1134" s="448"/>
    </row>
    <row r="1135" spans="2:31" s="450" customFormat="1" x14ac:dyDescent="0.3">
      <c r="B1135" s="448"/>
      <c r="C1135" s="448"/>
      <c r="D1135" s="448"/>
      <c r="E1135" s="448"/>
      <c r="F1135" s="448"/>
      <c r="G1135" s="449"/>
      <c r="H1135" s="449"/>
      <c r="I1135" s="448"/>
      <c r="J1135" s="448"/>
      <c r="K1135" s="448"/>
      <c r="L1135" s="448"/>
      <c r="M1135" s="448"/>
      <c r="N1135" s="448"/>
      <c r="O1135" s="448"/>
      <c r="P1135" s="448"/>
      <c r="Q1135" s="449"/>
      <c r="R1135" s="449"/>
      <c r="S1135" s="448"/>
      <c r="T1135" s="448"/>
      <c r="U1135" s="448"/>
      <c r="V1135" s="448"/>
      <c r="W1135" s="448"/>
      <c r="X1135" s="448"/>
      <c r="Y1135" s="448"/>
      <c r="Z1135" s="448"/>
      <c r="AA1135" s="448"/>
      <c r="AB1135" s="448"/>
      <c r="AC1135" s="448"/>
      <c r="AD1135" s="448"/>
      <c r="AE1135" s="448"/>
    </row>
    <row r="1136" spans="2:31" s="450" customFormat="1" x14ac:dyDescent="0.3">
      <c r="B1136" s="448"/>
      <c r="C1136" s="448"/>
      <c r="D1136" s="448"/>
      <c r="E1136" s="448"/>
      <c r="F1136" s="448"/>
      <c r="G1136" s="449"/>
      <c r="H1136" s="449"/>
      <c r="I1136" s="448"/>
      <c r="J1136" s="448"/>
      <c r="K1136" s="448"/>
      <c r="L1136" s="448"/>
      <c r="M1136" s="448"/>
      <c r="N1136" s="448"/>
      <c r="O1136" s="448"/>
      <c r="P1136" s="448"/>
      <c r="Q1136" s="449"/>
      <c r="R1136" s="449"/>
      <c r="S1136" s="448"/>
      <c r="T1136" s="448"/>
      <c r="U1136" s="448"/>
      <c r="V1136" s="448"/>
      <c r="W1136" s="448"/>
      <c r="X1136" s="448"/>
      <c r="Y1136" s="448"/>
      <c r="Z1136" s="448"/>
      <c r="AA1136" s="448"/>
      <c r="AB1136" s="448"/>
      <c r="AC1136" s="448"/>
      <c r="AD1136" s="448"/>
      <c r="AE1136" s="448"/>
    </row>
    <row r="1137" spans="2:31" s="450" customFormat="1" x14ac:dyDescent="0.3">
      <c r="B1137" s="448"/>
      <c r="C1137" s="448"/>
      <c r="D1137" s="448"/>
      <c r="E1137" s="448"/>
      <c r="F1137" s="448"/>
      <c r="G1137" s="449"/>
      <c r="H1137" s="449"/>
      <c r="I1137" s="448"/>
      <c r="J1137" s="448"/>
      <c r="K1137" s="448"/>
      <c r="L1137" s="448"/>
      <c r="M1137" s="448"/>
      <c r="N1137" s="448"/>
      <c r="O1137" s="448"/>
      <c r="P1137" s="448"/>
      <c r="Q1137" s="449"/>
      <c r="R1137" s="449"/>
      <c r="S1137" s="448"/>
      <c r="T1137" s="448"/>
      <c r="U1137" s="448"/>
      <c r="V1137" s="448"/>
      <c r="W1137" s="448"/>
      <c r="X1137" s="448"/>
      <c r="Y1137" s="448"/>
      <c r="Z1137" s="448"/>
      <c r="AA1137" s="448"/>
      <c r="AB1137" s="448"/>
      <c r="AC1137" s="448"/>
      <c r="AD1137" s="448"/>
      <c r="AE1137" s="448"/>
    </row>
    <row r="1138" spans="2:31" s="450" customFormat="1" x14ac:dyDescent="0.3">
      <c r="B1138" s="448"/>
      <c r="C1138" s="448"/>
      <c r="D1138" s="448"/>
      <c r="E1138" s="448"/>
      <c r="F1138" s="448"/>
      <c r="G1138" s="449"/>
      <c r="H1138" s="449"/>
      <c r="I1138" s="448"/>
      <c r="J1138" s="448"/>
      <c r="K1138" s="448"/>
      <c r="L1138" s="448"/>
      <c r="M1138" s="448"/>
      <c r="N1138" s="448"/>
      <c r="O1138" s="448"/>
      <c r="P1138" s="448"/>
      <c r="Q1138" s="449"/>
      <c r="R1138" s="449"/>
      <c r="S1138" s="448"/>
      <c r="T1138" s="448"/>
      <c r="U1138" s="448"/>
      <c r="V1138" s="448"/>
      <c r="W1138" s="448"/>
      <c r="X1138" s="448"/>
      <c r="Y1138" s="448"/>
      <c r="Z1138" s="448"/>
      <c r="AA1138" s="448"/>
      <c r="AB1138" s="448"/>
      <c r="AC1138" s="448"/>
      <c r="AD1138" s="448"/>
      <c r="AE1138" s="448"/>
    </row>
    <row r="1139" spans="2:31" s="450" customFormat="1" x14ac:dyDescent="0.3">
      <c r="B1139" s="448"/>
      <c r="C1139" s="448"/>
      <c r="D1139" s="448"/>
      <c r="E1139" s="448"/>
      <c r="F1139" s="448"/>
      <c r="G1139" s="449"/>
      <c r="H1139" s="449"/>
      <c r="I1139" s="448"/>
      <c r="J1139" s="448"/>
      <c r="K1139" s="448"/>
      <c r="L1139" s="448"/>
      <c r="M1139" s="448"/>
      <c r="N1139" s="448"/>
      <c r="O1139" s="448"/>
      <c r="P1139" s="448"/>
      <c r="Q1139" s="449"/>
      <c r="R1139" s="449"/>
      <c r="S1139" s="448"/>
      <c r="T1139" s="448"/>
      <c r="U1139" s="448"/>
      <c r="V1139" s="448"/>
      <c r="W1139" s="448"/>
      <c r="X1139" s="448"/>
      <c r="Y1139" s="448"/>
      <c r="Z1139" s="448"/>
      <c r="AA1139" s="448"/>
      <c r="AB1139" s="448"/>
      <c r="AC1139" s="448"/>
      <c r="AD1139" s="448"/>
      <c r="AE1139" s="448"/>
    </row>
    <row r="1140" spans="2:31" s="450" customFormat="1" x14ac:dyDescent="0.3">
      <c r="B1140" s="448"/>
      <c r="C1140" s="448"/>
      <c r="D1140" s="448"/>
      <c r="E1140" s="448"/>
      <c r="F1140" s="448"/>
      <c r="G1140" s="449"/>
      <c r="H1140" s="449"/>
      <c r="I1140" s="448"/>
      <c r="J1140" s="448"/>
      <c r="K1140" s="448"/>
      <c r="L1140" s="448"/>
      <c r="M1140" s="448"/>
      <c r="N1140" s="448"/>
      <c r="O1140" s="448"/>
      <c r="P1140" s="448"/>
      <c r="Q1140" s="449"/>
      <c r="R1140" s="449"/>
      <c r="S1140" s="448"/>
      <c r="T1140" s="448"/>
      <c r="U1140" s="448"/>
      <c r="V1140" s="448"/>
      <c r="W1140" s="448"/>
      <c r="X1140" s="448"/>
      <c r="Y1140" s="448"/>
      <c r="Z1140" s="448"/>
      <c r="AA1140" s="448"/>
      <c r="AB1140" s="448"/>
      <c r="AC1140" s="448"/>
      <c r="AD1140" s="448"/>
      <c r="AE1140" s="448"/>
    </row>
    <row r="1141" spans="2:31" s="450" customFormat="1" x14ac:dyDescent="0.3">
      <c r="B1141" s="448"/>
      <c r="C1141" s="448"/>
      <c r="D1141" s="448"/>
      <c r="E1141" s="448"/>
      <c r="F1141" s="448"/>
      <c r="G1141" s="449"/>
      <c r="H1141" s="449"/>
      <c r="I1141" s="448"/>
      <c r="J1141" s="448"/>
      <c r="K1141" s="448"/>
      <c r="L1141" s="448"/>
      <c r="M1141" s="448"/>
      <c r="N1141" s="448"/>
      <c r="O1141" s="448"/>
      <c r="P1141" s="448"/>
      <c r="Q1141" s="449"/>
      <c r="R1141" s="449"/>
      <c r="S1141" s="448"/>
      <c r="T1141" s="448"/>
      <c r="U1141" s="448"/>
      <c r="V1141" s="448"/>
      <c r="W1141" s="448"/>
      <c r="X1141" s="448"/>
      <c r="Y1141" s="448"/>
      <c r="Z1141" s="448"/>
      <c r="AA1141" s="448"/>
      <c r="AB1141" s="448"/>
      <c r="AC1141" s="448"/>
      <c r="AD1141" s="448"/>
      <c r="AE1141" s="448"/>
    </row>
    <row r="1142" spans="2:31" s="450" customFormat="1" x14ac:dyDescent="0.3">
      <c r="B1142" s="448"/>
      <c r="C1142" s="448"/>
      <c r="D1142" s="448"/>
      <c r="E1142" s="448"/>
      <c r="F1142" s="448"/>
      <c r="G1142" s="449"/>
      <c r="H1142" s="449"/>
      <c r="I1142" s="448"/>
      <c r="J1142" s="448"/>
      <c r="K1142" s="448"/>
      <c r="L1142" s="448"/>
      <c r="M1142" s="448"/>
      <c r="N1142" s="448"/>
      <c r="O1142" s="448"/>
      <c r="P1142" s="448"/>
      <c r="Q1142" s="449"/>
      <c r="R1142" s="449"/>
      <c r="S1142" s="448"/>
      <c r="T1142" s="448"/>
      <c r="U1142" s="448"/>
      <c r="V1142" s="448"/>
      <c r="W1142" s="448"/>
      <c r="X1142" s="448"/>
      <c r="Y1142" s="448"/>
      <c r="Z1142" s="448"/>
      <c r="AA1142" s="448"/>
      <c r="AB1142" s="448"/>
      <c r="AC1142" s="448"/>
      <c r="AD1142" s="448"/>
      <c r="AE1142" s="448"/>
    </row>
    <row r="1143" spans="2:31" s="450" customFormat="1" x14ac:dyDescent="0.3">
      <c r="B1143" s="448"/>
      <c r="C1143" s="448"/>
      <c r="D1143" s="448"/>
      <c r="E1143" s="448"/>
      <c r="F1143" s="448"/>
      <c r="G1143" s="449"/>
      <c r="H1143" s="449"/>
      <c r="I1143" s="448"/>
      <c r="J1143" s="448"/>
      <c r="K1143" s="448"/>
      <c r="L1143" s="448"/>
      <c r="M1143" s="448"/>
      <c r="N1143" s="448"/>
      <c r="O1143" s="448"/>
      <c r="P1143" s="448"/>
      <c r="Q1143" s="449"/>
      <c r="R1143" s="449"/>
      <c r="S1143" s="448"/>
      <c r="T1143" s="448"/>
      <c r="U1143" s="448"/>
      <c r="V1143" s="448"/>
      <c r="W1143" s="448"/>
      <c r="X1143" s="448"/>
      <c r="Y1143" s="448"/>
      <c r="Z1143" s="448"/>
      <c r="AA1143" s="448"/>
      <c r="AB1143" s="448"/>
      <c r="AC1143" s="448"/>
      <c r="AD1143" s="448"/>
      <c r="AE1143" s="448"/>
    </row>
    <row r="1144" spans="2:31" s="450" customFormat="1" x14ac:dyDescent="0.3">
      <c r="B1144" s="448"/>
      <c r="C1144" s="448"/>
      <c r="D1144" s="448"/>
      <c r="E1144" s="448"/>
      <c r="F1144" s="448"/>
      <c r="G1144" s="449"/>
      <c r="H1144" s="449"/>
      <c r="I1144" s="448"/>
      <c r="J1144" s="448"/>
      <c r="K1144" s="448"/>
      <c r="L1144" s="448"/>
      <c r="M1144" s="448"/>
      <c r="N1144" s="448"/>
      <c r="O1144" s="448"/>
      <c r="P1144" s="448"/>
      <c r="Q1144" s="449"/>
      <c r="R1144" s="449"/>
      <c r="S1144" s="448"/>
      <c r="T1144" s="448"/>
      <c r="U1144" s="448"/>
      <c r="V1144" s="448"/>
      <c r="W1144" s="448"/>
      <c r="X1144" s="448"/>
      <c r="Y1144" s="448"/>
      <c r="Z1144" s="448"/>
      <c r="AA1144" s="448"/>
      <c r="AB1144" s="448"/>
      <c r="AC1144" s="448"/>
      <c r="AD1144" s="448"/>
      <c r="AE1144" s="448"/>
    </row>
    <row r="1145" spans="2:31" s="450" customFormat="1" x14ac:dyDescent="0.3">
      <c r="B1145" s="448"/>
      <c r="C1145" s="448"/>
      <c r="D1145" s="448"/>
      <c r="E1145" s="448"/>
      <c r="F1145" s="448"/>
      <c r="G1145" s="449"/>
      <c r="H1145" s="449"/>
      <c r="I1145" s="448"/>
      <c r="J1145" s="448"/>
      <c r="K1145" s="448"/>
      <c r="L1145" s="448"/>
      <c r="M1145" s="448"/>
      <c r="N1145" s="448"/>
      <c r="O1145" s="448"/>
      <c r="P1145" s="448"/>
      <c r="Q1145" s="449"/>
      <c r="R1145" s="449"/>
      <c r="S1145" s="448"/>
      <c r="T1145" s="448"/>
      <c r="U1145" s="448"/>
      <c r="V1145" s="448"/>
      <c r="W1145" s="448"/>
      <c r="X1145" s="448"/>
      <c r="Y1145" s="448"/>
      <c r="Z1145" s="448"/>
      <c r="AA1145" s="448"/>
      <c r="AB1145" s="448"/>
      <c r="AC1145" s="448"/>
      <c r="AD1145" s="448"/>
      <c r="AE1145" s="448"/>
    </row>
    <row r="1146" spans="2:31" s="450" customFormat="1" x14ac:dyDescent="0.3">
      <c r="B1146" s="448"/>
      <c r="C1146" s="448"/>
      <c r="D1146" s="448"/>
      <c r="E1146" s="448"/>
      <c r="F1146" s="448"/>
      <c r="G1146" s="449"/>
      <c r="H1146" s="449"/>
      <c r="I1146" s="448"/>
      <c r="J1146" s="448"/>
      <c r="K1146" s="448"/>
      <c r="L1146" s="448"/>
      <c r="M1146" s="448"/>
      <c r="N1146" s="448"/>
      <c r="O1146" s="448"/>
      <c r="P1146" s="448"/>
      <c r="Q1146" s="449"/>
      <c r="R1146" s="449"/>
      <c r="S1146" s="448"/>
      <c r="T1146" s="448"/>
      <c r="U1146" s="448"/>
      <c r="V1146" s="448"/>
      <c r="W1146" s="448"/>
      <c r="X1146" s="448"/>
      <c r="Y1146" s="448"/>
      <c r="Z1146" s="448"/>
      <c r="AA1146" s="448"/>
      <c r="AB1146" s="448"/>
      <c r="AC1146" s="448"/>
      <c r="AD1146" s="448"/>
      <c r="AE1146" s="448"/>
    </row>
    <row r="1147" spans="2:31" s="450" customFormat="1" x14ac:dyDescent="0.3">
      <c r="B1147" s="448"/>
      <c r="C1147" s="448"/>
      <c r="D1147" s="448"/>
      <c r="E1147" s="448"/>
      <c r="F1147" s="448"/>
      <c r="G1147" s="449"/>
      <c r="H1147" s="449"/>
      <c r="I1147" s="448"/>
      <c r="J1147" s="448"/>
      <c r="K1147" s="448"/>
      <c r="L1147" s="448"/>
      <c r="M1147" s="448"/>
      <c r="N1147" s="448"/>
      <c r="O1147" s="448"/>
      <c r="P1147" s="448"/>
      <c r="Q1147" s="449"/>
      <c r="R1147" s="449"/>
      <c r="S1147" s="448"/>
      <c r="T1147" s="448"/>
      <c r="U1147" s="448"/>
      <c r="V1147" s="448"/>
      <c r="W1147" s="448"/>
      <c r="X1147" s="448"/>
      <c r="Y1147" s="448"/>
      <c r="Z1147" s="448"/>
      <c r="AA1147" s="448"/>
      <c r="AB1147" s="448"/>
      <c r="AC1147" s="448"/>
      <c r="AD1147" s="448"/>
      <c r="AE1147" s="448"/>
    </row>
    <row r="1148" spans="2:31" s="450" customFormat="1" x14ac:dyDescent="0.3">
      <c r="B1148" s="448"/>
      <c r="C1148" s="448"/>
      <c r="D1148" s="448"/>
      <c r="E1148" s="448"/>
      <c r="F1148" s="448"/>
      <c r="G1148" s="449"/>
      <c r="H1148" s="449"/>
      <c r="I1148" s="448"/>
      <c r="J1148" s="448"/>
      <c r="K1148" s="448"/>
      <c r="L1148" s="448"/>
      <c r="M1148" s="448"/>
      <c r="N1148" s="448"/>
      <c r="O1148" s="448"/>
      <c r="P1148" s="448"/>
      <c r="Q1148" s="449"/>
      <c r="R1148" s="449"/>
      <c r="S1148" s="448"/>
      <c r="T1148" s="448"/>
      <c r="U1148" s="448"/>
      <c r="V1148" s="448"/>
      <c r="W1148" s="448"/>
      <c r="X1148" s="448"/>
      <c r="Y1148" s="448"/>
      <c r="Z1148" s="448"/>
      <c r="AA1148" s="448"/>
      <c r="AB1148" s="448"/>
      <c r="AC1148" s="448"/>
      <c r="AD1148" s="448"/>
      <c r="AE1148" s="448"/>
    </row>
    <row r="1149" spans="2:31" s="450" customFormat="1" x14ac:dyDescent="0.3">
      <c r="B1149" s="448"/>
      <c r="C1149" s="448"/>
      <c r="D1149" s="448"/>
      <c r="E1149" s="448"/>
      <c r="F1149" s="448"/>
      <c r="G1149" s="449"/>
      <c r="H1149" s="449"/>
      <c r="I1149" s="448"/>
      <c r="J1149" s="448"/>
      <c r="K1149" s="448"/>
      <c r="L1149" s="448"/>
      <c r="M1149" s="448"/>
      <c r="N1149" s="448"/>
      <c r="O1149" s="448"/>
      <c r="P1149" s="448"/>
      <c r="Q1149" s="449"/>
      <c r="R1149" s="449"/>
      <c r="S1149" s="448"/>
      <c r="T1149" s="448"/>
      <c r="U1149" s="448"/>
      <c r="V1149" s="448"/>
      <c r="W1149" s="448"/>
      <c r="X1149" s="448"/>
      <c r="Y1149" s="448"/>
      <c r="Z1149" s="448"/>
      <c r="AA1149" s="448"/>
      <c r="AB1149" s="448"/>
      <c r="AC1149" s="448"/>
      <c r="AD1149" s="448"/>
      <c r="AE1149" s="448"/>
    </row>
    <row r="1150" spans="2:31" s="450" customFormat="1" x14ac:dyDescent="0.3">
      <c r="B1150" s="448"/>
      <c r="C1150" s="448"/>
      <c r="D1150" s="448"/>
      <c r="E1150" s="448"/>
      <c r="F1150" s="448"/>
      <c r="G1150" s="449"/>
      <c r="H1150" s="449"/>
      <c r="I1150" s="448"/>
      <c r="J1150" s="448"/>
      <c r="K1150" s="448"/>
      <c r="L1150" s="448"/>
      <c r="M1150" s="448"/>
      <c r="N1150" s="448"/>
      <c r="O1150" s="448"/>
      <c r="P1150" s="448"/>
      <c r="Q1150" s="449"/>
      <c r="R1150" s="449"/>
      <c r="S1150" s="448"/>
      <c r="T1150" s="448"/>
      <c r="U1150" s="448"/>
      <c r="V1150" s="448"/>
      <c r="W1150" s="448"/>
      <c r="X1150" s="448"/>
      <c r="Y1150" s="448"/>
      <c r="Z1150" s="448"/>
      <c r="AA1150" s="448"/>
      <c r="AB1150" s="448"/>
      <c r="AC1150" s="448"/>
      <c r="AD1150" s="448"/>
      <c r="AE1150" s="448"/>
    </row>
    <row r="1151" spans="2:31" s="450" customFormat="1" x14ac:dyDescent="0.3">
      <c r="B1151" s="448"/>
      <c r="C1151" s="448"/>
      <c r="D1151" s="448"/>
      <c r="E1151" s="448"/>
      <c r="F1151" s="448"/>
      <c r="G1151" s="449"/>
      <c r="H1151" s="449"/>
      <c r="I1151" s="448"/>
      <c r="J1151" s="448"/>
      <c r="K1151" s="448"/>
      <c r="L1151" s="448"/>
      <c r="M1151" s="448"/>
      <c r="N1151" s="448"/>
      <c r="O1151" s="448"/>
      <c r="P1151" s="448"/>
      <c r="Q1151" s="449"/>
      <c r="R1151" s="449"/>
      <c r="S1151" s="448"/>
      <c r="T1151" s="448"/>
      <c r="U1151" s="448"/>
      <c r="V1151" s="448"/>
      <c r="W1151" s="448"/>
      <c r="X1151" s="448"/>
      <c r="Y1151" s="448"/>
      <c r="Z1151" s="448"/>
      <c r="AA1151" s="448"/>
      <c r="AB1151" s="448"/>
      <c r="AC1151" s="448"/>
      <c r="AD1151" s="448"/>
      <c r="AE1151" s="448"/>
    </row>
    <row r="1152" spans="2:31" s="450" customFormat="1" x14ac:dyDescent="0.3">
      <c r="B1152" s="448"/>
      <c r="C1152" s="448"/>
      <c r="D1152" s="448"/>
      <c r="E1152" s="448"/>
      <c r="F1152" s="448"/>
      <c r="G1152" s="449"/>
      <c r="H1152" s="449"/>
      <c r="I1152" s="448"/>
      <c r="J1152" s="448"/>
      <c r="K1152" s="448"/>
      <c r="L1152" s="448"/>
      <c r="M1152" s="448"/>
      <c r="N1152" s="448"/>
      <c r="O1152" s="448"/>
      <c r="P1152" s="448"/>
      <c r="Q1152" s="449"/>
      <c r="R1152" s="449"/>
      <c r="S1152" s="448"/>
      <c r="T1152" s="448"/>
      <c r="U1152" s="448"/>
      <c r="V1152" s="448"/>
      <c r="W1152" s="448"/>
      <c r="X1152" s="448"/>
      <c r="Y1152" s="448"/>
      <c r="Z1152" s="448"/>
      <c r="AA1152" s="448"/>
      <c r="AB1152" s="448"/>
      <c r="AC1152" s="448"/>
      <c r="AD1152" s="448"/>
      <c r="AE1152" s="448"/>
    </row>
    <row r="1153" spans="2:31" s="450" customFormat="1" x14ac:dyDescent="0.3">
      <c r="B1153" s="448"/>
      <c r="C1153" s="448"/>
      <c r="D1153" s="448"/>
      <c r="E1153" s="448"/>
      <c r="F1153" s="448"/>
      <c r="G1153" s="449"/>
      <c r="H1153" s="449"/>
      <c r="I1153" s="448"/>
      <c r="J1153" s="448"/>
      <c r="K1153" s="448"/>
      <c r="L1153" s="448"/>
      <c r="M1153" s="448"/>
      <c r="N1153" s="448"/>
      <c r="O1153" s="448"/>
      <c r="P1153" s="448"/>
      <c r="Q1153" s="449"/>
      <c r="R1153" s="449"/>
      <c r="S1153" s="448"/>
      <c r="T1153" s="448"/>
      <c r="U1153" s="448"/>
      <c r="V1153" s="448"/>
      <c r="W1153" s="448"/>
      <c r="X1153" s="448"/>
      <c r="Y1153" s="448"/>
      <c r="Z1153" s="448"/>
      <c r="AA1153" s="448"/>
      <c r="AB1153" s="448"/>
      <c r="AC1153" s="448"/>
      <c r="AD1153" s="448"/>
      <c r="AE1153" s="448"/>
    </row>
    <row r="1154" spans="2:31" s="450" customFormat="1" x14ac:dyDescent="0.3">
      <c r="B1154" s="448"/>
      <c r="C1154" s="448"/>
      <c r="D1154" s="448"/>
      <c r="E1154" s="448"/>
      <c r="F1154" s="448"/>
      <c r="G1154" s="449"/>
      <c r="H1154" s="449"/>
      <c r="I1154" s="448"/>
      <c r="J1154" s="448"/>
      <c r="K1154" s="448"/>
      <c r="L1154" s="448"/>
      <c r="M1154" s="448"/>
      <c r="N1154" s="448"/>
      <c r="O1154" s="448"/>
      <c r="P1154" s="448"/>
      <c r="Q1154" s="449"/>
      <c r="R1154" s="449"/>
      <c r="S1154" s="448"/>
      <c r="T1154" s="448"/>
      <c r="U1154" s="448"/>
      <c r="V1154" s="448"/>
      <c r="W1154" s="448"/>
      <c r="X1154" s="448"/>
      <c r="Y1154" s="448"/>
      <c r="Z1154" s="448"/>
      <c r="AA1154" s="448"/>
      <c r="AB1154" s="448"/>
      <c r="AC1154" s="448"/>
      <c r="AD1154" s="448"/>
      <c r="AE1154" s="448"/>
    </row>
    <row r="1155" spans="2:31" s="450" customFormat="1" x14ac:dyDescent="0.3">
      <c r="B1155" s="448"/>
      <c r="C1155" s="448"/>
      <c r="D1155" s="448"/>
      <c r="E1155" s="448"/>
      <c r="F1155" s="448"/>
      <c r="G1155" s="449"/>
      <c r="H1155" s="449"/>
      <c r="I1155" s="448"/>
      <c r="J1155" s="448"/>
      <c r="K1155" s="448"/>
      <c r="L1155" s="448"/>
      <c r="M1155" s="448"/>
      <c r="N1155" s="448"/>
      <c r="O1155" s="448"/>
      <c r="P1155" s="448"/>
      <c r="Q1155" s="449"/>
      <c r="R1155" s="449"/>
      <c r="S1155" s="448"/>
      <c r="T1155" s="448"/>
      <c r="U1155" s="448"/>
      <c r="V1155" s="448"/>
      <c r="W1155" s="448"/>
      <c r="X1155" s="448"/>
      <c r="Y1155" s="448"/>
      <c r="Z1155" s="448"/>
      <c r="AA1155" s="448"/>
      <c r="AB1155" s="448"/>
      <c r="AC1155" s="448"/>
      <c r="AD1155" s="448"/>
      <c r="AE1155" s="448"/>
    </row>
    <row r="1156" spans="2:31" s="450" customFormat="1" x14ac:dyDescent="0.3">
      <c r="B1156" s="448"/>
      <c r="C1156" s="448"/>
      <c r="D1156" s="448"/>
      <c r="E1156" s="448"/>
      <c r="F1156" s="448"/>
      <c r="G1156" s="449"/>
      <c r="H1156" s="449"/>
      <c r="I1156" s="448"/>
      <c r="J1156" s="448"/>
      <c r="K1156" s="448"/>
      <c r="L1156" s="448"/>
      <c r="M1156" s="448"/>
      <c r="N1156" s="448"/>
      <c r="O1156" s="448"/>
      <c r="P1156" s="448"/>
      <c r="Q1156" s="449"/>
      <c r="R1156" s="449"/>
      <c r="S1156" s="448"/>
      <c r="T1156" s="448"/>
      <c r="U1156" s="448"/>
      <c r="V1156" s="448"/>
      <c r="W1156" s="448"/>
      <c r="X1156" s="448"/>
      <c r="Y1156" s="448"/>
      <c r="Z1156" s="448"/>
      <c r="AA1156" s="448"/>
      <c r="AB1156" s="448"/>
      <c r="AC1156" s="448"/>
      <c r="AD1156" s="448"/>
      <c r="AE1156" s="448"/>
    </row>
    <row r="1157" spans="2:31" s="450" customFormat="1" x14ac:dyDescent="0.3">
      <c r="B1157" s="448"/>
      <c r="C1157" s="448"/>
      <c r="D1157" s="448"/>
      <c r="E1157" s="448"/>
      <c r="F1157" s="448"/>
      <c r="G1157" s="449"/>
      <c r="H1157" s="449"/>
      <c r="I1157" s="448"/>
      <c r="J1157" s="448"/>
      <c r="K1157" s="448"/>
      <c r="L1157" s="448"/>
      <c r="M1157" s="448"/>
      <c r="N1157" s="448"/>
      <c r="O1157" s="448"/>
      <c r="P1157" s="448"/>
      <c r="Q1157" s="449"/>
      <c r="R1157" s="449"/>
      <c r="S1157" s="448"/>
      <c r="T1157" s="448"/>
      <c r="U1157" s="448"/>
      <c r="V1157" s="448"/>
      <c r="W1157" s="448"/>
      <c r="X1157" s="448"/>
      <c r="Y1157" s="448"/>
      <c r="Z1157" s="448"/>
      <c r="AA1157" s="448"/>
      <c r="AB1157" s="448"/>
      <c r="AC1157" s="448"/>
      <c r="AD1157" s="448"/>
      <c r="AE1157" s="448"/>
    </row>
    <row r="1158" spans="2:31" s="450" customFormat="1" x14ac:dyDescent="0.3">
      <c r="B1158" s="448"/>
      <c r="C1158" s="448"/>
      <c r="D1158" s="448"/>
      <c r="E1158" s="448"/>
      <c r="F1158" s="448"/>
      <c r="G1158" s="449"/>
      <c r="H1158" s="449"/>
      <c r="I1158" s="448"/>
      <c r="J1158" s="448"/>
      <c r="K1158" s="448"/>
      <c r="L1158" s="448"/>
      <c r="M1158" s="448"/>
      <c r="N1158" s="448"/>
      <c r="O1158" s="448"/>
      <c r="P1158" s="448"/>
      <c r="Q1158" s="449"/>
      <c r="R1158" s="449"/>
      <c r="S1158" s="448"/>
      <c r="T1158" s="448"/>
      <c r="U1158" s="448"/>
      <c r="V1158" s="448"/>
      <c r="W1158" s="448"/>
      <c r="X1158" s="448"/>
      <c r="Y1158" s="448"/>
      <c r="Z1158" s="448"/>
      <c r="AA1158" s="448"/>
      <c r="AB1158" s="448"/>
      <c r="AC1158" s="448"/>
      <c r="AD1158" s="448"/>
      <c r="AE1158" s="448"/>
    </row>
    <row r="1159" spans="2:31" s="450" customFormat="1" x14ac:dyDescent="0.3">
      <c r="B1159" s="448"/>
      <c r="C1159" s="448"/>
      <c r="D1159" s="448"/>
      <c r="E1159" s="448"/>
      <c r="F1159" s="448"/>
      <c r="G1159" s="449"/>
      <c r="H1159" s="449"/>
      <c r="I1159" s="448"/>
      <c r="J1159" s="448"/>
      <c r="K1159" s="448"/>
      <c r="L1159" s="448"/>
      <c r="M1159" s="448"/>
      <c r="N1159" s="448"/>
      <c r="O1159" s="448"/>
      <c r="P1159" s="448"/>
      <c r="Q1159" s="449"/>
      <c r="R1159" s="449"/>
      <c r="S1159" s="448"/>
      <c r="T1159" s="448"/>
      <c r="U1159" s="448"/>
      <c r="V1159" s="448"/>
      <c r="W1159" s="448"/>
      <c r="X1159" s="448"/>
      <c r="Y1159" s="448"/>
      <c r="Z1159" s="448"/>
      <c r="AA1159" s="448"/>
      <c r="AB1159" s="448"/>
      <c r="AC1159" s="448"/>
      <c r="AD1159" s="448"/>
      <c r="AE1159" s="448"/>
    </row>
    <row r="1160" spans="2:31" s="450" customFormat="1" x14ac:dyDescent="0.3">
      <c r="B1160" s="448"/>
      <c r="C1160" s="448"/>
      <c r="D1160" s="448"/>
      <c r="E1160" s="448"/>
      <c r="F1160" s="448"/>
      <c r="G1160" s="449"/>
      <c r="H1160" s="449"/>
      <c r="I1160" s="448"/>
      <c r="J1160" s="448"/>
      <c r="K1160" s="448"/>
      <c r="L1160" s="448"/>
      <c r="M1160" s="448"/>
      <c r="N1160" s="448"/>
      <c r="O1160" s="448"/>
      <c r="P1160" s="448"/>
      <c r="Q1160" s="449"/>
      <c r="R1160" s="449"/>
      <c r="S1160" s="448"/>
      <c r="T1160" s="448"/>
      <c r="U1160" s="448"/>
      <c r="V1160" s="448"/>
      <c r="W1160" s="448"/>
      <c r="X1160" s="448"/>
      <c r="Y1160" s="448"/>
      <c r="Z1160" s="448"/>
      <c r="AA1160" s="448"/>
      <c r="AB1160" s="448"/>
      <c r="AC1160" s="448"/>
      <c r="AD1160" s="448"/>
      <c r="AE1160" s="448"/>
    </row>
    <row r="1161" spans="2:31" s="450" customFormat="1" x14ac:dyDescent="0.3">
      <c r="B1161" s="448"/>
      <c r="C1161" s="448"/>
      <c r="D1161" s="448"/>
      <c r="E1161" s="448"/>
      <c r="F1161" s="448"/>
      <c r="G1161" s="449"/>
      <c r="H1161" s="449"/>
      <c r="I1161" s="448"/>
      <c r="J1161" s="448"/>
      <c r="K1161" s="448"/>
      <c r="L1161" s="448"/>
      <c r="M1161" s="448"/>
      <c r="N1161" s="448"/>
      <c r="O1161" s="448"/>
      <c r="P1161" s="448"/>
      <c r="Q1161" s="449"/>
      <c r="R1161" s="449"/>
      <c r="S1161" s="448"/>
      <c r="T1161" s="448"/>
      <c r="U1161" s="448"/>
      <c r="V1161" s="448"/>
      <c r="W1161" s="448"/>
      <c r="X1161" s="448"/>
      <c r="Y1161" s="448"/>
      <c r="Z1161" s="448"/>
      <c r="AA1161" s="448"/>
      <c r="AB1161" s="448"/>
      <c r="AC1161" s="448"/>
      <c r="AD1161" s="448"/>
      <c r="AE1161" s="448"/>
    </row>
    <row r="1162" spans="2:31" s="450" customFormat="1" x14ac:dyDescent="0.3">
      <c r="B1162" s="448"/>
      <c r="C1162" s="448"/>
      <c r="D1162" s="448"/>
      <c r="E1162" s="448"/>
      <c r="F1162" s="448"/>
      <c r="G1162" s="449"/>
      <c r="H1162" s="449"/>
      <c r="I1162" s="448"/>
      <c r="J1162" s="448"/>
      <c r="K1162" s="448"/>
      <c r="L1162" s="448"/>
      <c r="M1162" s="448"/>
      <c r="N1162" s="448"/>
      <c r="O1162" s="448"/>
      <c r="P1162" s="448"/>
      <c r="Q1162" s="449"/>
      <c r="R1162" s="449"/>
      <c r="S1162" s="448"/>
      <c r="T1162" s="448"/>
      <c r="U1162" s="448"/>
      <c r="V1162" s="448"/>
      <c r="W1162" s="448"/>
      <c r="X1162" s="448"/>
      <c r="Y1162" s="448"/>
      <c r="Z1162" s="448"/>
      <c r="AA1162" s="448"/>
      <c r="AB1162" s="448"/>
      <c r="AC1162" s="448"/>
      <c r="AD1162" s="448"/>
      <c r="AE1162" s="448"/>
    </row>
    <row r="1163" spans="2:31" s="450" customFormat="1" x14ac:dyDescent="0.3">
      <c r="B1163" s="448"/>
      <c r="C1163" s="448"/>
      <c r="D1163" s="448"/>
      <c r="E1163" s="448"/>
      <c r="F1163" s="448"/>
      <c r="G1163" s="449"/>
      <c r="H1163" s="449"/>
      <c r="I1163" s="448"/>
      <c r="J1163" s="448"/>
      <c r="K1163" s="448"/>
      <c r="L1163" s="448"/>
      <c r="M1163" s="448"/>
      <c r="N1163" s="448"/>
      <c r="O1163" s="448"/>
      <c r="P1163" s="448"/>
      <c r="Q1163" s="449"/>
      <c r="R1163" s="449"/>
      <c r="S1163" s="448"/>
      <c r="T1163" s="448"/>
      <c r="U1163" s="448"/>
      <c r="V1163" s="448"/>
      <c r="W1163" s="448"/>
      <c r="X1163" s="448"/>
      <c r="Y1163" s="448"/>
      <c r="Z1163" s="448"/>
      <c r="AA1163" s="448"/>
      <c r="AB1163" s="448"/>
      <c r="AC1163" s="448"/>
      <c r="AD1163" s="448"/>
      <c r="AE1163" s="448"/>
    </row>
    <row r="1164" spans="2:31" s="450" customFormat="1" x14ac:dyDescent="0.3">
      <c r="B1164" s="448"/>
      <c r="C1164" s="448"/>
      <c r="D1164" s="448"/>
      <c r="E1164" s="448"/>
      <c r="F1164" s="448"/>
      <c r="G1164" s="449"/>
      <c r="H1164" s="449"/>
      <c r="I1164" s="448"/>
      <c r="J1164" s="448"/>
      <c r="K1164" s="448"/>
      <c r="L1164" s="448"/>
      <c r="M1164" s="448"/>
      <c r="N1164" s="448"/>
      <c r="O1164" s="448"/>
      <c r="P1164" s="448"/>
      <c r="Q1164" s="449"/>
      <c r="R1164" s="449"/>
      <c r="S1164" s="448"/>
      <c r="T1164" s="448"/>
      <c r="U1164" s="448"/>
      <c r="V1164" s="448"/>
      <c r="W1164" s="448"/>
      <c r="X1164" s="448"/>
      <c r="Y1164" s="448"/>
      <c r="Z1164" s="448"/>
      <c r="AA1164" s="448"/>
      <c r="AB1164" s="448"/>
      <c r="AC1164" s="448"/>
      <c r="AD1164" s="448"/>
      <c r="AE1164" s="448"/>
    </row>
    <row r="1165" spans="2:31" s="450" customFormat="1" x14ac:dyDescent="0.3">
      <c r="B1165" s="448"/>
      <c r="C1165" s="448"/>
      <c r="D1165" s="448"/>
      <c r="E1165" s="448"/>
      <c r="F1165" s="448"/>
      <c r="G1165" s="449"/>
      <c r="H1165" s="449"/>
      <c r="I1165" s="448"/>
      <c r="J1165" s="448"/>
      <c r="K1165" s="448"/>
      <c r="L1165" s="448"/>
      <c r="M1165" s="448"/>
      <c r="N1165" s="448"/>
      <c r="O1165" s="448"/>
      <c r="P1165" s="448"/>
      <c r="Q1165" s="449"/>
      <c r="R1165" s="449"/>
      <c r="S1165" s="448"/>
      <c r="T1165" s="448"/>
      <c r="U1165" s="448"/>
      <c r="V1165" s="448"/>
      <c r="W1165" s="448"/>
      <c r="X1165" s="448"/>
      <c r="Y1165" s="448"/>
      <c r="Z1165" s="448"/>
      <c r="AA1165" s="448"/>
      <c r="AB1165" s="448"/>
      <c r="AC1165" s="448"/>
      <c r="AD1165" s="448"/>
      <c r="AE1165" s="448"/>
    </row>
    <row r="1166" spans="2:31" s="450" customFormat="1" x14ac:dyDescent="0.3">
      <c r="B1166" s="448"/>
      <c r="C1166" s="448"/>
      <c r="D1166" s="448"/>
      <c r="E1166" s="448"/>
      <c r="F1166" s="448"/>
      <c r="G1166" s="449"/>
      <c r="H1166" s="449"/>
      <c r="I1166" s="448"/>
      <c r="J1166" s="448"/>
      <c r="K1166" s="448"/>
      <c r="L1166" s="448"/>
      <c r="M1166" s="448"/>
      <c r="N1166" s="448"/>
      <c r="O1166" s="448"/>
      <c r="P1166" s="448"/>
      <c r="Q1166" s="449"/>
      <c r="R1166" s="449"/>
      <c r="S1166" s="448"/>
      <c r="T1166" s="448"/>
      <c r="U1166" s="448"/>
      <c r="V1166" s="448"/>
      <c r="W1166" s="448"/>
      <c r="X1166" s="448"/>
      <c r="Y1166" s="448"/>
      <c r="Z1166" s="448"/>
      <c r="AA1166" s="448"/>
      <c r="AB1166" s="448"/>
      <c r="AC1166" s="448"/>
      <c r="AD1166" s="448"/>
      <c r="AE1166" s="448"/>
    </row>
    <row r="1167" spans="2:31" s="450" customFormat="1" x14ac:dyDescent="0.3">
      <c r="B1167" s="448"/>
      <c r="C1167" s="448"/>
      <c r="D1167" s="448"/>
      <c r="E1167" s="448"/>
      <c r="F1167" s="448"/>
      <c r="G1167" s="449"/>
      <c r="H1167" s="449"/>
      <c r="I1167" s="448"/>
      <c r="J1167" s="448"/>
      <c r="K1167" s="448"/>
      <c r="L1167" s="448"/>
      <c r="M1167" s="448"/>
      <c r="N1167" s="448"/>
      <c r="O1167" s="448"/>
      <c r="P1167" s="448"/>
      <c r="Q1167" s="449"/>
      <c r="R1167" s="449"/>
      <c r="S1167" s="448"/>
      <c r="T1167" s="448"/>
      <c r="U1167" s="448"/>
      <c r="V1167" s="448"/>
      <c r="W1167" s="448"/>
      <c r="X1167" s="448"/>
      <c r="Y1167" s="448"/>
      <c r="Z1167" s="448"/>
      <c r="AA1167" s="448"/>
      <c r="AB1167" s="448"/>
      <c r="AC1167" s="448"/>
      <c r="AD1167" s="448"/>
      <c r="AE1167" s="448"/>
    </row>
    <row r="1168" spans="2:31" s="450" customFormat="1" x14ac:dyDescent="0.3">
      <c r="B1168" s="448"/>
      <c r="C1168" s="448"/>
      <c r="D1168" s="448"/>
      <c r="E1168" s="448"/>
      <c r="F1168" s="448"/>
      <c r="G1168" s="449"/>
      <c r="H1168" s="449"/>
      <c r="I1168" s="448"/>
      <c r="J1168" s="448"/>
      <c r="K1168" s="448"/>
      <c r="L1168" s="448"/>
      <c r="M1168" s="448"/>
      <c r="N1168" s="448"/>
      <c r="O1168" s="448"/>
      <c r="P1168" s="448"/>
      <c r="Q1168" s="449"/>
      <c r="R1168" s="449"/>
      <c r="S1168" s="448"/>
      <c r="T1168" s="448"/>
      <c r="U1168" s="448"/>
      <c r="V1168" s="448"/>
      <c r="W1168" s="448"/>
      <c r="X1168" s="448"/>
      <c r="Y1168" s="448"/>
      <c r="Z1168" s="448"/>
      <c r="AA1168" s="448"/>
      <c r="AB1168" s="448"/>
      <c r="AC1168" s="448"/>
      <c r="AD1168" s="448"/>
      <c r="AE1168" s="448"/>
    </row>
    <row r="1169" spans="2:31" s="450" customFormat="1" x14ac:dyDescent="0.3">
      <c r="B1169" s="448"/>
      <c r="C1169" s="448"/>
      <c r="D1169" s="448"/>
      <c r="E1169" s="448"/>
      <c r="F1169" s="448"/>
      <c r="G1169" s="449"/>
      <c r="H1169" s="449"/>
      <c r="I1169" s="448"/>
      <c r="J1169" s="448"/>
      <c r="K1169" s="448"/>
      <c r="L1169" s="448"/>
      <c r="M1169" s="448"/>
      <c r="N1169" s="448"/>
      <c r="O1169" s="448"/>
      <c r="P1169" s="448"/>
      <c r="Q1169" s="449"/>
      <c r="R1169" s="449"/>
      <c r="S1169" s="448"/>
      <c r="T1169" s="448"/>
      <c r="U1169" s="448"/>
      <c r="V1169" s="448"/>
      <c r="W1169" s="448"/>
      <c r="X1169" s="448"/>
      <c r="Y1169" s="448"/>
      <c r="Z1169" s="448"/>
      <c r="AA1169" s="448"/>
      <c r="AB1169" s="448"/>
      <c r="AC1169" s="448"/>
      <c r="AD1169" s="448"/>
      <c r="AE1169" s="448"/>
    </row>
    <row r="1170" spans="2:31" s="450" customFormat="1" x14ac:dyDescent="0.3">
      <c r="B1170" s="448"/>
      <c r="C1170" s="448"/>
      <c r="D1170" s="448"/>
      <c r="E1170" s="448"/>
      <c r="F1170" s="448"/>
      <c r="G1170" s="449"/>
      <c r="H1170" s="449"/>
      <c r="I1170" s="448"/>
      <c r="J1170" s="448"/>
      <c r="K1170" s="448"/>
      <c r="L1170" s="448"/>
      <c r="M1170" s="448"/>
      <c r="N1170" s="448"/>
      <c r="O1170" s="448"/>
      <c r="P1170" s="448"/>
      <c r="Q1170" s="449"/>
      <c r="R1170" s="449"/>
      <c r="S1170" s="448"/>
      <c r="T1170" s="448"/>
      <c r="U1170" s="448"/>
      <c r="V1170" s="448"/>
      <c r="W1170" s="448"/>
      <c r="X1170" s="448"/>
      <c r="Y1170" s="448"/>
      <c r="Z1170" s="448"/>
      <c r="AA1170" s="448"/>
      <c r="AB1170" s="448"/>
      <c r="AC1170" s="448"/>
      <c r="AD1170" s="448"/>
      <c r="AE1170" s="448"/>
    </row>
    <row r="1171" spans="2:31" s="450" customFormat="1" x14ac:dyDescent="0.3">
      <c r="B1171" s="448"/>
      <c r="C1171" s="448"/>
      <c r="D1171" s="448"/>
      <c r="E1171" s="448"/>
      <c r="F1171" s="448"/>
      <c r="G1171" s="449"/>
      <c r="H1171" s="449"/>
      <c r="I1171" s="448"/>
      <c r="J1171" s="448"/>
      <c r="K1171" s="448"/>
      <c r="L1171" s="448"/>
      <c r="M1171" s="448"/>
      <c r="N1171" s="448"/>
      <c r="O1171" s="448"/>
      <c r="P1171" s="448"/>
      <c r="Q1171" s="449"/>
      <c r="R1171" s="449"/>
      <c r="S1171" s="448"/>
      <c r="T1171" s="448"/>
      <c r="U1171" s="448"/>
      <c r="V1171" s="448"/>
      <c r="W1171" s="448"/>
      <c r="X1171" s="448"/>
      <c r="Y1171" s="448"/>
      <c r="Z1171" s="448"/>
      <c r="AA1171" s="448"/>
      <c r="AB1171" s="448"/>
      <c r="AC1171" s="448"/>
      <c r="AD1171" s="448"/>
      <c r="AE1171" s="448"/>
    </row>
    <row r="1172" spans="2:31" s="450" customFormat="1" x14ac:dyDescent="0.3">
      <c r="B1172" s="448"/>
      <c r="C1172" s="448"/>
      <c r="D1172" s="448"/>
      <c r="E1172" s="448"/>
      <c r="F1172" s="448"/>
      <c r="G1172" s="449"/>
      <c r="H1172" s="449"/>
      <c r="I1172" s="448"/>
      <c r="J1172" s="448"/>
      <c r="K1172" s="448"/>
      <c r="L1172" s="448"/>
      <c r="M1172" s="448"/>
      <c r="N1172" s="448"/>
      <c r="O1172" s="448"/>
      <c r="P1172" s="448"/>
      <c r="Q1172" s="449"/>
      <c r="R1172" s="449"/>
      <c r="S1172" s="448"/>
      <c r="T1172" s="448"/>
      <c r="U1172" s="448"/>
      <c r="V1172" s="448"/>
      <c r="W1172" s="448"/>
      <c r="X1172" s="448"/>
      <c r="Y1172" s="448"/>
      <c r="Z1172" s="448"/>
      <c r="AA1172" s="448"/>
      <c r="AB1172" s="448"/>
      <c r="AC1172" s="448"/>
      <c r="AD1172" s="448"/>
      <c r="AE1172" s="448"/>
    </row>
    <row r="1173" spans="2:31" s="450" customFormat="1" x14ac:dyDescent="0.3">
      <c r="B1173" s="448"/>
      <c r="C1173" s="448"/>
      <c r="D1173" s="448"/>
      <c r="E1173" s="448"/>
      <c r="F1173" s="448"/>
      <c r="G1173" s="449"/>
      <c r="H1173" s="449"/>
      <c r="I1173" s="448"/>
      <c r="J1173" s="448"/>
      <c r="K1173" s="448"/>
      <c r="L1173" s="448"/>
      <c r="M1173" s="448"/>
      <c r="N1173" s="448"/>
      <c r="O1173" s="448"/>
      <c r="P1173" s="448"/>
      <c r="Q1173" s="449"/>
      <c r="R1173" s="449"/>
      <c r="S1173" s="448"/>
      <c r="T1173" s="448"/>
      <c r="U1173" s="448"/>
      <c r="V1173" s="448"/>
      <c r="W1173" s="448"/>
      <c r="X1173" s="448"/>
      <c r="Y1173" s="448"/>
      <c r="Z1173" s="448"/>
      <c r="AA1173" s="448"/>
      <c r="AB1173" s="448"/>
      <c r="AC1173" s="448"/>
      <c r="AD1173" s="448"/>
      <c r="AE1173" s="448"/>
    </row>
    <row r="1174" spans="2:31" s="450" customFormat="1" x14ac:dyDescent="0.3">
      <c r="B1174" s="448"/>
      <c r="C1174" s="448"/>
      <c r="D1174" s="448"/>
      <c r="E1174" s="448"/>
      <c r="F1174" s="448"/>
      <c r="G1174" s="449"/>
      <c r="H1174" s="449"/>
      <c r="I1174" s="448"/>
      <c r="J1174" s="448"/>
      <c r="K1174" s="448"/>
      <c r="L1174" s="448"/>
      <c r="M1174" s="448"/>
      <c r="N1174" s="448"/>
      <c r="O1174" s="448"/>
      <c r="P1174" s="448"/>
      <c r="Q1174" s="449"/>
      <c r="R1174" s="449"/>
      <c r="S1174" s="448"/>
      <c r="T1174" s="448"/>
      <c r="U1174" s="448"/>
      <c r="V1174" s="448"/>
      <c r="W1174" s="448"/>
      <c r="X1174" s="448"/>
      <c r="Y1174" s="448"/>
      <c r="Z1174" s="448"/>
      <c r="AA1174" s="448"/>
      <c r="AB1174" s="448"/>
      <c r="AC1174" s="448"/>
      <c r="AD1174" s="448"/>
      <c r="AE1174" s="448"/>
    </row>
    <row r="1175" spans="2:31" s="450" customFormat="1" x14ac:dyDescent="0.3">
      <c r="B1175" s="448"/>
      <c r="C1175" s="448"/>
      <c r="D1175" s="448"/>
      <c r="E1175" s="448"/>
      <c r="F1175" s="448"/>
      <c r="G1175" s="449"/>
      <c r="H1175" s="449"/>
      <c r="I1175" s="448"/>
      <c r="J1175" s="448"/>
      <c r="K1175" s="448"/>
      <c r="L1175" s="448"/>
      <c r="M1175" s="448"/>
      <c r="N1175" s="448"/>
      <c r="O1175" s="448"/>
      <c r="P1175" s="448"/>
      <c r="Q1175" s="449"/>
      <c r="R1175" s="449"/>
      <c r="S1175" s="448"/>
      <c r="T1175" s="448"/>
      <c r="U1175" s="448"/>
      <c r="V1175" s="448"/>
      <c r="W1175" s="448"/>
      <c r="X1175" s="448"/>
      <c r="Y1175" s="448"/>
      <c r="Z1175" s="448"/>
      <c r="AA1175" s="448"/>
      <c r="AB1175" s="448"/>
      <c r="AC1175" s="448"/>
      <c r="AD1175" s="448"/>
      <c r="AE1175" s="448"/>
    </row>
    <row r="1176" spans="2:31" s="450" customFormat="1" x14ac:dyDescent="0.3">
      <c r="B1176" s="448"/>
      <c r="C1176" s="448"/>
      <c r="D1176" s="448"/>
      <c r="E1176" s="448"/>
      <c r="F1176" s="448"/>
      <c r="G1176" s="449"/>
      <c r="H1176" s="449"/>
      <c r="I1176" s="448"/>
      <c r="J1176" s="448"/>
      <c r="K1176" s="448"/>
      <c r="L1176" s="448"/>
      <c r="M1176" s="448"/>
      <c r="N1176" s="448"/>
      <c r="O1176" s="448"/>
      <c r="P1176" s="448"/>
      <c r="Q1176" s="449"/>
      <c r="R1176" s="449"/>
      <c r="S1176" s="448"/>
      <c r="T1176" s="448"/>
      <c r="U1176" s="448"/>
      <c r="V1176" s="448"/>
      <c r="W1176" s="448"/>
      <c r="X1176" s="448"/>
      <c r="Y1176" s="448"/>
      <c r="Z1176" s="448"/>
      <c r="AA1176" s="448"/>
      <c r="AB1176" s="448"/>
      <c r="AC1176" s="448"/>
      <c r="AD1176" s="448"/>
      <c r="AE1176" s="448"/>
    </row>
    <row r="1177" spans="2:31" s="450" customFormat="1" x14ac:dyDescent="0.3">
      <c r="B1177" s="448"/>
      <c r="C1177" s="448"/>
      <c r="D1177" s="448"/>
      <c r="E1177" s="448"/>
      <c r="F1177" s="448"/>
      <c r="G1177" s="449"/>
      <c r="H1177" s="449"/>
      <c r="I1177" s="448"/>
      <c r="J1177" s="448"/>
      <c r="K1177" s="448"/>
      <c r="L1177" s="448"/>
      <c r="M1177" s="448"/>
      <c r="N1177" s="448"/>
      <c r="O1177" s="448"/>
      <c r="P1177" s="448"/>
      <c r="Q1177" s="449"/>
      <c r="R1177" s="449"/>
      <c r="S1177" s="448"/>
      <c r="T1177" s="448"/>
      <c r="U1177" s="448"/>
      <c r="V1177" s="448"/>
      <c r="W1177" s="448"/>
      <c r="X1177" s="448"/>
      <c r="Y1177" s="448"/>
      <c r="Z1177" s="448"/>
      <c r="AA1177" s="448"/>
      <c r="AB1177" s="448"/>
      <c r="AC1177" s="448"/>
      <c r="AD1177" s="448"/>
      <c r="AE1177" s="448"/>
    </row>
    <row r="1178" spans="2:31" s="450" customFormat="1" x14ac:dyDescent="0.3">
      <c r="B1178" s="448"/>
      <c r="C1178" s="448"/>
      <c r="D1178" s="448"/>
      <c r="E1178" s="448"/>
      <c r="F1178" s="448"/>
      <c r="G1178" s="449"/>
      <c r="H1178" s="449"/>
      <c r="I1178" s="448"/>
      <c r="J1178" s="448"/>
      <c r="K1178" s="448"/>
      <c r="L1178" s="448"/>
      <c r="M1178" s="448"/>
      <c r="N1178" s="448"/>
      <c r="O1178" s="448"/>
      <c r="P1178" s="448"/>
      <c r="Q1178" s="449"/>
      <c r="R1178" s="449"/>
      <c r="S1178" s="448"/>
      <c r="T1178" s="448"/>
      <c r="U1178" s="448"/>
      <c r="V1178" s="448"/>
      <c r="W1178" s="448"/>
      <c r="X1178" s="448"/>
      <c r="Y1178" s="448"/>
      <c r="Z1178" s="448"/>
      <c r="AA1178" s="448"/>
      <c r="AB1178" s="448"/>
      <c r="AC1178" s="448"/>
      <c r="AD1178" s="448"/>
      <c r="AE1178" s="448"/>
    </row>
    <row r="1179" spans="2:31" s="450" customFormat="1" x14ac:dyDescent="0.3">
      <c r="B1179" s="448"/>
      <c r="C1179" s="448"/>
      <c r="D1179" s="448"/>
      <c r="E1179" s="448"/>
      <c r="F1179" s="448"/>
      <c r="G1179" s="449"/>
      <c r="H1179" s="449"/>
      <c r="I1179" s="448"/>
      <c r="J1179" s="448"/>
      <c r="K1179" s="448"/>
      <c r="L1179" s="448"/>
      <c r="M1179" s="448"/>
      <c r="N1179" s="448"/>
      <c r="O1179" s="448"/>
      <c r="P1179" s="448"/>
      <c r="Q1179" s="449"/>
      <c r="R1179" s="449"/>
      <c r="S1179" s="448"/>
      <c r="T1179" s="448"/>
      <c r="U1179" s="448"/>
      <c r="V1179" s="448"/>
      <c r="W1179" s="448"/>
      <c r="X1179" s="448"/>
      <c r="Y1179" s="448"/>
      <c r="Z1179" s="448"/>
      <c r="AA1179" s="448"/>
      <c r="AB1179" s="448"/>
      <c r="AC1179" s="448"/>
      <c r="AD1179" s="448"/>
      <c r="AE1179" s="448"/>
    </row>
    <row r="1180" spans="2:31" s="450" customFormat="1" x14ac:dyDescent="0.3">
      <c r="B1180" s="448"/>
      <c r="C1180" s="448"/>
      <c r="D1180" s="448"/>
      <c r="E1180" s="448"/>
      <c r="F1180" s="448"/>
      <c r="G1180" s="449"/>
      <c r="H1180" s="449"/>
      <c r="I1180" s="448"/>
      <c r="J1180" s="448"/>
      <c r="K1180" s="448"/>
      <c r="L1180" s="448"/>
      <c r="M1180" s="448"/>
      <c r="N1180" s="448"/>
      <c r="O1180" s="448"/>
      <c r="P1180" s="448"/>
      <c r="Q1180" s="449"/>
      <c r="R1180" s="449"/>
      <c r="S1180" s="448"/>
      <c r="T1180" s="448"/>
      <c r="U1180" s="448"/>
      <c r="V1180" s="448"/>
      <c r="W1180" s="448"/>
      <c r="X1180" s="448"/>
      <c r="Y1180" s="448"/>
      <c r="Z1180" s="448"/>
      <c r="AA1180" s="448"/>
      <c r="AB1180" s="448"/>
      <c r="AC1180" s="448"/>
      <c r="AD1180" s="448"/>
      <c r="AE1180" s="448"/>
    </row>
    <row r="1181" spans="2:31" s="450" customFormat="1" x14ac:dyDescent="0.3">
      <c r="B1181" s="448"/>
      <c r="C1181" s="448"/>
      <c r="D1181" s="448"/>
      <c r="E1181" s="448"/>
      <c r="F1181" s="448"/>
      <c r="G1181" s="449"/>
      <c r="H1181" s="449"/>
      <c r="I1181" s="448"/>
      <c r="J1181" s="448"/>
      <c r="K1181" s="448"/>
      <c r="L1181" s="448"/>
      <c r="M1181" s="448"/>
      <c r="N1181" s="448"/>
      <c r="O1181" s="448"/>
      <c r="P1181" s="448"/>
      <c r="Q1181" s="449"/>
      <c r="R1181" s="449"/>
      <c r="S1181" s="448"/>
      <c r="T1181" s="448"/>
      <c r="U1181" s="448"/>
      <c r="V1181" s="448"/>
      <c r="W1181" s="448"/>
      <c r="X1181" s="448"/>
      <c r="Y1181" s="448"/>
      <c r="Z1181" s="448"/>
      <c r="AA1181" s="448"/>
      <c r="AB1181" s="448"/>
      <c r="AC1181" s="448"/>
      <c r="AD1181" s="448"/>
      <c r="AE1181" s="448"/>
    </row>
    <row r="1182" spans="2:31" s="450" customFormat="1" x14ac:dyDescent="0.3">
      <c r="B1182" s="448"/>
      <c r="C1182" s="448"/>
      <c r="D1182" s="448"/>
      <c r="E1182" s="448"/>
      <c r="F1182" s="448"/>
      <c r="G1182" s="449"/>
      <c r="H1182" s="449"/>
      <c r="I1182" s="448"/>
      <c r="J1182" s="448"/>
      <c r="K1182" s="448"/>
      <c r="L1182" s="448"/>
      <c r="M1182" s="448"/>
      <c r="N1182" s="448"/>
      <c r="O1182" s="448"/>
      <c r="P1182" s="448"/>
      <c r="Q1182" s="449"/>
      <c r="R1182" s="449"/>
      <c r="S1182" s="448"/>
      <c r="T1182" s="448"/>
      <c r="U1182" s="448"/>
      <c r="V1182" s="448"/>
      <c r="W1182" s="448"/>
      <c r="X1182" s="448"/>
      <c r="Y1182" s="448"/>
      <c r="Z1182" s="448"/>
      <c r="AA1182" s="448"/>
      <c r="AB1182" s="448"/>
      <c r="AC1182" s="448"/>
      <c r="AD1182" s="448"/>
      <c r="AE1182" s="448"/>
    </row>
    <row r="1183" spans="2:31" s="450" customFormat="1" x14ac:dyDescent="0.3">
      <c r="B1183" s="448"/>
      <c r="C1183" s="448"/>
      <c r="D1183" s="448"/>
      <c r="E1183" s="448"/>
      <c r="F1183" s="448"/>
      <c r="G1183" s="449"/>
      <c r="H1183" s="449"/>
      <c r="I1183" s="448"/>
      <c r="J1183" s="448"/>
      <c r="K1183" s="448"/>
      <c r="L1183" s="448"/>
      <c r="M1183" s="448"/>
      <c r="N1183" s="448"/>
      <c r="O1183" s="448"/>
      <c r="P1183" s="448"/>
      <c r="Q1183" s="449"/>
      <c r="R1183" s="449"/>
      <c r="S1183" s="448"/>
      <c r="T1183" s="448"/>
      <c r="U1183" s="448"/>
      <c r="V1183" s="448"/>
      <c r="W1183" s="448"/>
      <c r="X1183" s="448"/>
      <c r="Y1183" s="448"/>
      <c r="Z1183" s="448"/>
      <c r="AA1183" s="448"/>
      <c r="AB1183" s="448"/>
      <c r="AC1183" s="448"/>
      <c r="AD1183" s="448"/>
      <c r="AE1183" s="448"/>
    </row>
    <row r="1184" spans="2:31" s="450" customFormat="1" x14ac:dyDescent="0.3">
      <c r="B1184" s="448"/>
      <c r="C1184" s="448"/>
      <c r="D1184" s="448"/>
      <c r="E1184" s="448"/>
      <c r="F1184" s="448"/>
      <c r="G1184" s="449"/>
      <c r="H1184" s="449"/>
      <c r="I1184" s="448"/>
      <c r="J1184" s="448"/>
      <c r="K1184" s="448"/>
      <c r="L1184" s="448"/>
      <c r="M1184" s="448"/>
      <c r="N1184" s="448"/>
      <c r="O1184" s="448"/>
      <c r="P1184" s="448"/>
      <c r="Q1184" s="449"/>
      <c r="R1184" s="449"/>
      <c r="S1184" s="448"/>
      <c r="T1184" s="448"/>
      <c r="U1184" s="448"/>
      <c r="V1184" s="448"/>
      <c r="W1184" s="448"/>
      <c r="X1184" s="448"/>
      <c r="Y1184" s="448"/>
      <c r="Z1184" s="448"/>
      <c r="AA1184" s="448"/>
      <c r="AB1184" s="448"/>
      <c r="AC1184" s="448"/>
      <c r="AD1184" s="448"/>
      <c r="AE1184" s="448"/>
    </row>
    <row r="1185" spans="2:31" s="450" customFormat="1" x14ac:dyDescent="0.3">
      <c r="B1185" s="448"/>
      <c r="C1185" s="448"/>
      <c r="D1185" s="448"/>
      <c r="E1185" s="448"/>
      <c r="F1185" s="448"/>
      <c r="G1185" s="449"/>
      <c r="H1185" s="449"/>
      <c r="I1185" s="448"/>
      <c r="J1185" s="448"/>
      <c r="K1185" s="448"/>
      <c r="L1185" s="448"/>
      <c r="M1185" s="448"/>
      <c r="N1185" s="448"/>
      <c r="O1185" s="448"/>
      <c r="P1185" s="448"/>
      <c r="Q1185" s="449"/>
      <c r="R1185" s="449"/>
      <c r="S1185" s="448"/>
      <c r="T1185" s="448"/>
      <c r="U1185" s="448"/>
      <c r="V1185" s="448"/>
      <c r="W1185" s="448"/>
      <c r="X1185" s="448"/>
      <c r="Y1185" s="448"/>
      <c r="Z1185" s="448"/>
      <c r="AA1185" s="448"/>
      <c r="AB1185" s="448"/>
      <c r="AC1185" s="448"/>
      <c r="AD1185" s="448"/>
      <c r="AE1185" s="448"/>
    </row>
    <row r="1186" spans="2:31" s="450" customFormat="1" x14ac:dyDescent="0.3">
      <c r="B1186" s="448"/>
      <c r="C1186" s="448"/>
      <c r="D1186" s="448"/>
      <c r="E1186" s="448"/>
      <c r="F1186" s="448"/>
      <c r="G1186" s="449"/>
      <c r="H1186" s="449"/>
      <c r="I1186" s="448"/>
      <c r="J1186" s="448"/>
      <c r="K1186" s="448"/>
      <c r="L1186" s="448"/>
      <c r="M1186" s="448"/>
      <c r="N1186" s="448"/>
      <c r="O1186" s="448"/>
      <c r="P1186" s="448"/>
      <c r="Q1186" s="449"/>
      <c r="R1186" s="449"/>
      <c r="S1186" s="448"/>
      <c r="T1186" s="448"/>
      <c r="U1186" s="448"/>
      <c r="V1186" s="448"/>
      <c r="W1186" s="448"/>
      <c r="X1186" s="448"/>
      <c r="Y1186" s="448"/>
      <c r="Z1186" s="448"/>
      <c r="AA1186" s="448"/>
      <c r="AB1186" s="448"/>
      <c r="AC1186" s="448"/>
      <c r="AD1186" s="448"/>
      <c r="AE1186" s="448"/>
    </row>
    <row r="1187" spans="2:31" s="450" customFormat="1" x14ac:dyDescent="0.3">
      <c r="B1187" s="448"/>
      <c r="C1187" s="448"/>
      <c r="D1187" s="448"/>
      <c r="E1187" s="448"/>
      <c r="F1187" s="448"/>
      <c r="G1187" s="449"/>
      <c r="H1187" s="449"/>
      <c r="I1187" s="448"/>
      <c r="J1187" s="448"/>
      <c r="K1187" s="448"/>
      <c r="L1187" s="448"/>
      <c r="M1187" s="448"/>
      <c r="N1187" s="448"/>
      <c r="O1187" s="448"/>
      <c r="P1187" s="448"/>
      <c r="Q1187" s="449"/>
      <c r="R1187" s="449"/>
      <c r="S1187" s="448"/>
      <c r="T1187" s="448"/>
      <c r="U1187" s="448"/>
      <c r="V1187" s="448"/>
      <c r="W1187" s="448"/>
      <c r="X1187" s="448"/>
      <c r="Y1187" s="448"/>
      <c r="Z1187" s="448"/>
      <c r="AA1187" s="448"/>
      <c r="AB1187" s="448"/>
      <c r="AC1187" s="448"/>
      <c r="AD1187" s="448"/>
      <c r="AE1187" s="448"/>
    </row>
    <row r="1188" spans="2:31" s="450" customFormat="1" x14ac:dyDescent="0.3">
      <c r="B1188" s="448"/>
      <c r="C1188" s="448"/>
      <c r="D1188" s="448"/>
      <c r="E1188" s="448"/>
      <c r="F1188" s="448"/>
      <c r="G1188" s="449"/>
      <c r="H1188" s="449"/>
      <c r="I1188" s="448"/>
      <c r="J1188" s="448"/>
      <c r="K1188" s="448"/>
      <c r="L1188" s="448"/>
      <c r="M1188" s="448"/>
      <c r="N1188" s="448"/>
      <c r="O1188" s="448"/>
      <c r="P1188" s="448"/>
      <c r="Q1188" s="449"/>
      <c r="R1188" s="449"/>
      <c r="S1188" s="448"/>
      <c r="T1188" s="448"/>
      <c r="U1188" s="448"/>
      <c r="V1188" s="448"/>
      <c r="W1188" s="448"/>
      <c r="X1188" s="448"/>
      <c r="Y1188" s="448"/>
      <c r="Z1188" s="448"/>
      <c r="AA1188" s="448"/>
      <c r="AB1188" s="448"/>
      <c r="AC1188" s="448"/>
      <c r="AD1188" s="448"/>
      <c r="AE1188" s="448"/>
    </row>
    <row r="1189" spans="2:31" s="450" customFormat="1" x14ac:dyDescent="0.3">
      <c r="B1189" s="448"/>
      <c r="C1189" s="448"/>
      <c r="D1189" s="448"/>
      <c r="E1189" s="448"/>
      <c r="F1189" s="448"/>
      <c r="G1189" s="449"/>
      <c r="H1189" s="449"/>
      <c r="I1189" s="448"/>
      <c r="J1189" s="448"/>
      <c r="K1189" s="448"/>
      <c r="L1189" s="448"/>
      <c r="M1189" s="448"/>
      <c r="N1189" s="448"/>
      <c r="O1189" s="448"/>
      <c r="P1189" s="448"/>
      <c r="Q1189" s="449"/>
      <c r="R1189" s="449"/>
      <c r="S1189" s="448"/>
      <c r="T1189" s="448"/>
      <c r="U1189" s="448"/>
      <c r="V1189" s="448"/>
      <c r="W1189" s="448"/>
      <c r="X1189" s="448"/>
      <c r="Y1189" s="448"/>
      <c r="Z1189" s="448"/>
      <c r="AA1189" s="448"/>
      <c r="AB1189" s="448"/>
      <c r="AC1189" s="448"/>
      <c r="AD1189" s="448"/>
      <c r="AE1189" s="448"/>
    </row>
    <row r="1190" spans="2:31" s="450" customFormat="1" x14ac:dyDescent="0.3">
      <c r="B1190" s="448"/>
      <c r="C1190" s="448"/>
      <c r="D1190" s="448"/>
      <c r="E1190" s="448"/>
      <c r="F1190" s="448"/>
      <c r="G1190" s="449"/>
      <c r="H1190" s="449"/>
      <c r="I1190" s="448"/>
      <c r="J1190" s="448"/>
      <c r="K1190" s="448"/>
      <c r="L1190" s="448"/>
      <c r="M1190" s="448"/>
      <c r="N1190" s="448"/>
      <c r="O1190" s="448"/>
      <c r="P1190" s="448"/>
      <c r="Q1190" s="449"/>
      <c r="R1190" s="449"/>
      <c r="S1190" s="448"/>
      <c r="T1190" s="448"/>
      <c r="U1190" s="448"/>
      <c r="V1190" s="448"/>
      <c r="W1190" s="448"/>
      <c r="X1190" s="448"/>
      <c r="Y1190" s="448"/>
      <c r="Z1190" s="448"/>
      <c r="AA1190" s="448"/>
      <c r="AB1190" s="448"/>
      <c r="AC1190" s="448"/>
      <c r="AD1190" s="448"/>
      <c r="AE1190" s="448"/>
    </row>
    <row r="1191" spans="2:31" s="450" customFormat="1" x14ac:dyDescent="0.3">
      <c r="B1191" s="448"/>
      <c r="C1191" s="448"/>
      <c r="D1191" s="448"/>
      <c r="E1191" s="448"/>
      <c r="F1191" s="448"/>
      <c r="G1191" s="449"/>
      <c r="H1191" s="449"/>
      <c r="I1191" s="448"/>
      <c r="J1191" s="448"/>
      <c r="K1191" s="448"/>
      <c r="L1191" s="448"/>
      <c r="M1191" s="448"/>
      <c r="N1191" s="448"/>
      <c r="O1191" s="448"/>
      <c r="P1191" s="448"/>
      <c r="Q1191" s="449"/>
      <c r="R1191" s="449"/>
      <c r="S1191" s="448"/>
      <c r="T1191" s="448"/>
      <c r="U1191" s="448"/>
      <c r="V1191" s="448"/>
      <c r="W1191" s="448"/>
      <c r="X1191" s="448"/>
      <c r="Y1191" s="448"/>
      <c r="Z1191" s="448"/>
      <c r="AA1191" s="448"/>
      <c r="AB1191" s="448"/>
      <c r="AC1191" s="448"/>
      <c r="AD1191" s="448"/>
      <c r="AE1191" s="448"/>
    </row>
    <row r="1192" spans="2:31" s="450" customFormat="1" x14ac:dyDescent="0.3">
      <c r="B1192" s="448"/>
      <c r="C1192" s="448"/>
      <c r="D1192" s="448"/>
      <c r="E1192" s="448"/>
      <c r="F1192" s="448"/>
      <c r="G1192" s="449"/>
      <c r="H1192" s="449"/>
      <c r="I1192" s="448"/>
      <c r="J1192" s="448"/>
      <c r="K1192" s="448"/>
      <c r="L1192" s="448"/>
      <c r="M1192" s="448"/>
      <c r="N1192" s="448"/>
      <c r="O1192" s="448"/>
      <c r="P1192" s="448"/>
      <c r="Q1192" s="449"/>
      <c r="R1192" s="449"/>
      <c r="S1192" s="448"/>
      <c r="T1192" s="448"/>
      <c r="U1192" s="448"/>
      <c r="V1192" s="448"/>
      <c r="W1192" s="448"/>
      <c r="X1192" s="448"/>
      <c r="Y1192" s="448"/>
      <c r="Z1192" s="448"/>
      <c r="AA1192" s="448"/>
      <c r="AB1192" s="448"/>
      <c r="AC1192" s="448"/>
      <c r="AD1192" s="448"/>
      <c r="AE1192" s="448"/>
    </row>
    <row r="1193" spans="2:31" s="450" customFormat="1" x14ac:dyDescent="0.3">
      <c r="B1193" s="448"/>
      <c r="C1193" s="448"/>
      <c r="D1193" s="448"/>
      <c r="E1193" s="448"/>
      <c r="F1193" s="448"/>
      <c r="G1193" s="449"/>
      <c r="H1193" s="449"/>
      <c r="I1193" s="448"/>
      <c r="J1193" s="448"/>
      <c r="K1193" s="448"/>
      <c r="L1193" s="448"/>
      <c r="M1193" s="448"/>
      <c r="N1193" s="448"/>
      <c r="O1193" s="448"/>
      <c r="P1193" s="448"/>
      <c r="Q1193" s="449"/>
      <c r="R1193" s="449"/>
      <c r="S1193" s="448"/>
      <c r="T1193" s="448"/>
      <c r="U1193" s="448"/>
      <c r="V1193" s="448"/>
      <c r="W1193" s="448"/>
      <c r="X1193" s="448"/>
      <c r="Y1193" s="448"/>
      <c r="Z1193" s="448"/>
      <c r="AA1193" s="448"/>
      <c r="AB1193" s="448"/>
      <c r="AC1193" s="448"/>
      <c r="AD1193" s="448"/>
      <c r="AE1193" s="448"/>
    </row>
    <row r="1194" spans="2:31" s="450" customFormat="1" x14ac:dyDescent="0.3">
      <c r="B1194" s="448"/>
      <c r="C1194" s="448"/>
      <c r="D1194" s="448"/>
      <c r="E1194" s="448"/>
      <c r="F1194" s="448"/>
      <c r="G1194" s="449"/>
      <c r="H1194" s="449"/>
      <c r="I1194" s="448"/>
      <c r="J1194" s="448"/>
      <c r="K1194" s="448"/>
      <c r="L1194" s="448"/>
      <c r="M1194" s="448"/>
      <c r="N1194" s="448"/>
      <c r="O1194" s="448"/>
      <c r="P1194" s="448"/>
      <c r="Q1194" s="449"/>
      <c r="R1194" s="449"/>
      <c r="S1194" s="448"/>
      <c r="T1194" s="448"/>
      <c r="U1194" s="448"/>
      <c r="V1194" s="448"/>
      <c r="W1194" s="448"/>
      <c r="X1194" s="448"/>
      <c r="Y1194" s="448"/>
      <c r="Z1194" s="448"/>
      <c r="AA1194" s="448"/>
      <c r="AB1194" s="448"/>
      <c r="AC1194" s="448"/>
      <c r="AD1194" s="448"/>
      <c r="AE1194" s="448"/>
    </row>
    <row r="1195" spans="2:31" s="450" customFormat="1" x14ac:dyDescent="0.3">
      <c r="B1195" s="448"/>
      <c r="C1195" s="448"/>
      <c r="D1195" s="448"/>
      <c r="E1195" s="448"/>
      <c r="F1195" s="448"/>
      <c r="G1195" s="449"/>
      <c r="H1195" s="449"/>
      <c r="I1195" s="448"/>
      <c r="J1195" s="448"/>
      <c r="K1195" s="448"/>
      <c r="L1195" s="448"/>
      <c r="M1195" s="448"/>
      <c r="N1195" s="448"/>
      <c r="O1195" s="448"/>
      <c r="P1195" s="448"/>
      <c r="Q1195" s="449"/>
      <c r="R1195" s="449"/>
      <c r="S1195" s="448"/>
      <c r="T1195" s="448"/>
      <c r="U1195" s="448"/>
      <c r="V1195" s="448"/>
      <c r="W1195" s="448"/>
      <c r="X1195" s="448"/>
      <c r="Y1195" s="448"/>
      <c r="Z1195" s="448"/>
      <c r="AA1195" s="448"/>
      <c r="AB1195" s="448"/>
      <c r="AC1195" s="448"/>
      <c r="AD1195" s="448"/>
      <c r="AE1195" s="448"/>
    </row>
    <row r="1196" spans="2:31" s="450" customFormat="1" x14ac:dyDescent="0.3">
      <c r="B1196" s="448"/>
      <c r="C1196" s="448"/>
      <c r="D1196" s="448"/>
      <c r="E1196" s="448"/>
      <c r="F1196" s="448"/>
      <c r="G1196" s="449"/>
      <c r="H1196" s="449"/>
      <c r="I1196" s="448"/>
      <c r="J1196" s="448"/>
      <c r="K1196" s="448"/>
      <c r="L1196" s="448"/>
      <c r="M1196" s="448"/>
      <c r="N1196" s="448"/>
      <c r="O1196" s="448"/>
      <c r="P1196" s="448"/>
      <c r="Q1196" s="449"/>
      <c r="R1196" s="449"/>
      <c r="S1196" s="448"/>
      <c r="T1196" s="448"/>
      <c r="U1196" s="448"/>
      <c r="V1196" s="448"/>
      <c r="W1196" s="448"/>
      <c r="X1196" s="448"/>
      <c r="Y1196" s="448"/>
      <c r="Z1196" s="448"/>
      <c r="AA1196" s="448"/>
      <c r="AB1196" s="448"/>
      <c r="AC1196" s="448"/>
      <c r="AD1196" s="448"/>
      <c r="AE1196" s="448"/>
    </row>
    <row r="1197" spans="2:31" s="450" customFormat="1" x14ac:dyDescent="0.3">
      <c r="B1197" s="448"/>
      <c r="C1197" s="448"/>
      <c r="D1197" s="448"/>
      <c r="E1197" s="448"/>
      <c r="F1197" s="448"/>
      <c r="G1197" s="449"/>
      <c r="H1197" s="449"/>
      <c r="I1197" s="448"/>
      <c r="J1197" s="448"/>
      <c r="K1197" s="448"/>
      <c r="L1197" s="448"/>
      <c r="M1197" s="448"/>
      <c r="N1197" s="448"/>
      <c r="O1197" s="448"/>
      <c r="P1197" s="448"/>
      <c r="Q1197" s="449"/>
      <c r="R1197" s="449"/>
      <c r="S1197" s="448"/>
      <c r="T1197" s="448"/>
      <c r="U1197" s="448"/>
      <c r="V1197" s="448"/>
      <c r="W1197" s="448"/>
      <c r="X1197" s="448"/>
      <c r="Y1197" s="448"/>
      <c r="Z1197" s="448"/>
      <c r="AA1197" s="448"/>
      <c r="AB1197" s="448"/>
      <c r="AC1197" s="448"/>
      <c r="AD1197" s="448"/>
      <c r="AE1197" s="448"/>
    </row>
    <row r="1198" spans="2:31" s="450" customFormat="1" x14ac:dyDescent="0.3">
      <c r="B1198" s="448"/>
      <c r="C1198" s="448"/>
      <c r="D1198" s="448"/>
      <c r="E1198" s="448"/>
      <c r="F1198" s="448"/>
      <c r="G1198" s="449"/>
      <c r="H1198" s="449"/>
      <c r="I1198" s="448"/>
      <c r="J1198" s="448"/>
      <c r="K1198" s="448"/>
      <c r="L1198" s="448"/>
      <c r="M1198" s="448"/>
      <c r="N1198" s="448"/>
      <c r="O1198" s="448"/>
      <c r="P1198" s="448"/>
      <c r="Q1198" s="449"/>
      <c r="R1198" s="449"/>
      <c r="S1198" s="448"/>
      <c r="T1198" s="448"/>
      <c r="U1198" s="448"/>
      <c r="V1198" s="448"/>
      <c r="W1198" s="448"/>
      <c r="X1198" s="448"/>
      <c r="Y1198" s="448"/>
      <c r="Z1198" s="448"/>
      <c r="AA1198" s="448"/>
      <c r="AB1198" s="448"/>
      <c r="AC1198" s="448"/>
      <c r="AD1198" s="448"/>
      <c r="AE1198" s="448"/>
    </row>
    <row r="1199" spans="2:31" s="450" customFormat="1" x14ac:dyDescent="0.3">
      <c r="B1199" s="448"/>
      <c r="C1199" s="448"/>
      <c r="D1199" s="448"/>
      <c r="E1199" s="448"/>
      <c r="F1199" s="448"/>
      <c r="G1199" s="449"/>
      <c r="H1199" s="449"/>
      <c r="I1199" s="448"/>
      <c r="J1199" s="448"/>
      <c r="K1199" s="448"/>
      <c r="L1199" s="448"/>
      <c r="M1199" s="448"/>
      <c r="N1199" s="448"/>
      <c r="O1199" s="448"/>
      <c r="P1199" s="448"/>
      <c r="Q1199" s="449"/>
      <c r="R1199" s="449"/>
      <c r="S1199" s="448"/>
      <c r="T1199" s="448"/>
      <c r="U1199" s="448"/>
      <c r="V1199" s="448"/>
      <c r="W1199" s="448"/>
      <c r="X1199" s="448"/>
      <c r="Y1199" s="448"/>
      <c r="Z1199" s="448"/>
      <c r="AA1199" s="448"/>
      <c r="AB1199" s="448"/>
      <c r="AC1199" s="448"/>
      <c r="AD1199" s="448"/>
      <c r="AE1199" s="448"/>
    </row>
    <row r="1200" spans="2:31" s="450" customFormat="1" x14ac:dyDescent="0.3">
      <c r="B1200" s="448"/>
      <c r="C1200" s="448"/>
      <c r="D1200" s="448"/>
      <c r="E1200" s="448"/>
      <c r="F1200" s="448"/>
      <c r="G1200" s="449"/>
      <c r="H1200" s="449"/>
      <c r="I1200" s="448"/>
      <c r="J1200" s="448"/>
      <c r="K1200" s="448"/>
      <c r="L1200" s="448"/>
      <c r="M1200" s="448"/>
      <c r="N1200" s="448"/>
      <c r="O1200" s="448"/>
      <c r="P1200" s="448"/>
      <c r="Q1200" s="449"/>
      <c r="R1200" s="449"/>
      <c r="S1200" s="448"/>
      <c r="T1200" s="448"/>
      <c r="U1200" s="448"/>
      <c r="V1200" s="448"/>
      <c r="W1200" s="448"/>
      <c r="X1200" s="448"/>
      <c r="Y1200" s="448"/>
      <c r="Z1200" s="448"/>
      <c r="AA1200" s="448"/>
      <c r="AB1200" s="448"/>
      <c r="AC1200" s="448"/>
      <c r="AD1200" s="448"/>
      <c r="AE1200" s="448"/>
    </row>
    <row r="1201" spans="2:31" s="450" customFormat="1" x14ac:dyDescent="0.3">
      <c r="B1201" s="448"/>
      <c r="C1201" s="448"/>
      <c r="D1201" s="448"/>
      <c r="E1201" s="448"/>
      <c r="F1201" s="448"/>
      <c r="G1201" s="449"/>
      <c r="H1201" s="449"/>
      <c r="I1201" s="448"/>
      <c r="J1201" s="448"/>
      <c r="K1201" s="448"/>
      <c r="L1201" s="448"/>
      <c r="M1201" s="448"/>
      <c r="N1201" s="448"/>
      <c r="O1201" s="448"/>
      <c r="P1201" s="448"/>
      <c r="Q1201" s="449"/>
      <c r="R1201" s="449"/>
      <c r="S1201" s="448"/>
      <c r="T1201" s="448"/>
      <c r="U1201" s="448"/>
      <c r="V1201" s="448"/>
      <c r="W1201" s="448"/>
      <c r="X1201" s="448"/>
      <c r="Y1201" s="448"/>
      <c r="Z1201" s="448"/>
      <c r="AA1201" s="448"/>
      <c r="AB1201" s="448"/>
      <c r="AC1201" s="448"/>
      <c r="AD1201" s="448"/>
      <c r="AE1201" s="448"/>
    </row>
    <row r="1202" spans="2:31" s="450" customFormat="1" x14ac:dyDescent="0.3">
      <c r="B1202" s="448"/>
      <c r="C1202" s="448"/>
      <c r="D1202" s="448"/>
      <c r="E1202" s="448"/>
      <c r="F1202" s="448"/>
      <c r="G1202" s="449"/>
      <c r="H1202" s="449"/>
      <c r="I1202" s="448"/>
      <c r="J1202" s="448"/>
      <c r="K1202" s="448"/>
      <c r="L1202" s="448"/>
      <c r="M1202" s="448"/>
      <c r="N1202" s="448"/>
      <c r="O1202" s="448"/>
      <c r="P1202" s="448"/>
      <c r="Q1202" s="449"/>
      <c r="R1202" s="449"/>
      <c r="S1202" s="448"/>
      <c r="T1202" s="448"/>
      <c r="U1202" s="448"/>
      <c r="V1202" s="448"/>
      <c r="W1202" s="448"/>
      <c r="X1202" s="448"/>
      <c r="Y1202" s="448"/>
      <c r="Z1202" s="448"/>
      <c r="AA1202" s="448"/>
      <c r="AB1202" s="448"/>
      <c r="AC1202" s="448"/>
      <c r="AD1202" s="448"/>
      <c r="AE1202" s="448"/>
    </row>
    <row r="1203" spans="2:31" s="450" customFormat="1" x14ac:dyDescent="0.3">
      <c r="B1203" s="448"/>
      <c r="C1203" s="448"/>
      <c r="D1203" s="448"/>
      <c r="E1203" s="448"/>
      <c r="F1203" s="448"/>
      <c r="G1203" s="449"/>
      <c r="H1203" s="449"/>
      <c r="I1203" s="448"/>
      <c r="J1203" s="448"/>
      <c r="K1203" s="448"/>
      <c r="L1203" s="448"/>
      <c r="M1203" s="448"/>
      <c r="N1203" s="448"/>
      <c r="O1203" s="448"/>
      <c r="P1203" s="448"/>
      <c r="Q1203" s="449"/>
      <c r="R1203" s="449"/>
      <c r="S1203" s="448"/>
      <c r="T1203" s="448"/>
      <c r="U1203" s="448"/>
      <c r="V1203" s="448"/>
      <c r="W1203" s="448"/>
      <c r="X1203" s="448"/>
      <c r="Y1203" s="448"/>
      <c r="Z1203" s="448"/>
      <c r="AA1203" s="448"/>
      <c r="AB1203" s="448"/>
      <c r="AC1203" s="448"/>
      <c r="AD1203" s="448"/>
      <c r="AE1203" s="448"/>
    </row>
    <row r="1204" spans="2:31" s="450" customFormat="1" x14ac:dyDescent="0.3">
      <c r="B1204" s="448"/>
      <c r="C1204" s="448"/>
      <c r="D1204" s="448"/>
      <c r="E1204" s="448"/>
      <c r="F1204" s="448"/>
      <c r="G1204" s="449"/>
      <c r="H1204" s="449"/>
      <c r="I1204" s="448"/>
      <c r="J1204" s="448"/>
      <c r="K1204" s="448"/>
      <c r="L1204" s="448"/>
      <c r="M1204" s="448"/>
      <c r="N1204" s="448"/>
      <c r="O1204" s="448"/>
      <c r="P1204" s="448"/>
      <c r="Q1204" s="449"/>
      <c r="R1204" s="449"/>
      <c r="S1204" s="448"/>
      <c r="T1204" s="448"/>
      <c r="U1204" s="448"/>
      <c r="V1204" s="448"/>
      <c r="W1204" s="448"/>
      <c r="X1204" s="448"/>
      <c r="Y1204" s="448"/>
      <c r="Z1204" s="448"/>
      <c r="AA1204" s="448"/>
      <c r="AB1204" s="448"/>
      <c r="AC1204" s="448"/>
      <c r="AD1204" s="448"/>
      <c r="AE1204" s="448"/>
    </row>
    <row r="1205" spans="2:31" s="450" customFormat="1" x14ac:dyDescent="0.3">
      <c r="B1205" s="448"/>
      <c r="C1205" s="448"/>
      <c r="D1205" s="448"/>
      <c r="E1205" s="448"/>
      <c r="F1205" s="448"/>
      <c r="G1205" s="449"/>
      <c r="H1205" s="449"/>
      <c r="I1205" s="448"/>
      <c r="J1205" s="448"/>
      <c r="K1205" s="448"/>
      <c r="L1205" s="448"/>
      <c r="M1205" s="448"/>
      <c r="N1205" s="448"/>
      <c r="O1205" s="448"/>
      <c r="P1205" s="448"/>
      <c r="Q1205" s="449"/>
      <c r="R1205" s="449"/>
      <c r="S1205" s="448"/>
      <c r="T1205" s="448"/>
      <c r="U1205" s="448"/>
      <c r="V1205" s="448"/>
      <c r="W1205" s="448"/>
      <c r="X1205" s="448"/>
      <c r="Y1205" s="448"/>
      <c r="Z1205" s="448"/>
      <c r="AA1205" s="448"/>
      <c r="AB1205" s="448"/>
      <c r="AC1205" s="448"/>
      <c r="AD1205" s="448"/>
      <c r="AE1205" s="448"/>
    </row>
    <row r="1206" spans="2:31" s="450" customFormat="1" x14ac:dyDescent="0.3">
      <c r="B1206" s="448"/>
      <c r="C1206" s="448"/>
      <c r="D1206" s="448"/>
      <c r="E1206" s="448"/>
      <c r="F1206" s="448"/>
      <c r="G1206" s="449"/>
      <c r="H1206" s="449"/>
      <c r="I1206" s="448"/>
      <c r="J1206" s="448"/>
      <c r="K1206" s="448"/>
      <c r="L1206" s="448"/>
      <c r="M1206" s="448"/>
      <c r="N1206" s="448"/>
      <c r="O1206" s="448"/>
      <c r="P1206" s="448"/>
      <c r="Q1206" s="449"/>
      <c r="R1206" s="449"/>
      <c r="S1206" s="448"/>
      <c r="T1206" s="448"/>
      <c r="U1206" s="448"/>
      <c r="V1206" s="448"/>
      <c r="W1206" s="448"/>
      <c r="X1206" s="448"/>
      <c r="Y1206" s="448"/>
      <c r="Z1206" s="448"/>
      <c r="AA1206" s="448"/>
      <c r="AB1206" s="448"/>
      <c r="AC1206" s="448"/>
      <c r="AD1206" s="448"/>
      <c r="AE1206" s="448"/>
    </row>
    <row r="1207" spans="2:31" s="450" customFormat="1" x14ac:dyDescent="0.3">
      <c r="B1207" s="448"/>
      <c r="C1207" s="448"/>
      <c r="D1207" s="448"/>
      <c r="E1207" s="448"/>
      <c r="F1207" s="448"/>
      <c r="G1207" s="449"/>
      <c r="H1207" s="449"/>
      <c r="I1207" s="448"/>
      <c r="J1207" s="448"/>
      <c r="K1207" s="448"/>
      <c r="L1207" s="448"/>
      <c r="M1207" s="448"/>
      <c r="N1207" s="448"/>
      <c r="O1207" s="448"/>
      <c r="P1207" s="448"/>
      <c r="Q1207" s="449"/>
      <c r="R1207" s="449"/>
      <c r="S1207" s="448"/>
      <c r="T1207" s="448"/>
      <c r="U1207" s="448"/>
      <c r="V1207" s="448"/>
      <c r="W1207" s="448"/>
      <c r="X1207" s="448"/>
      <c r="Y1207" s="448"/>
      <c r="Z1207" s="448"/>
      <c r="AA1207" s="448"/>
      <c r="AB1207" s="448"/>
      <c r="AC1207" s="448"/>
      <c r="AD1207" s="448"/>
      <c r="AE1207" s="448"/>
    </row>
    <row r="1208" spans="2:31" s="450" customFormat="1" x14ac:dyDescent="0.3">
      <c r="B1208" s="448"/>
      <c r="C1208" s="448"/>
      <c r="D1208" s="448"/>
      <c r="E1208" s="448"/>
      <c r="F1208" s="448"/>
      <c r="G1208" s="449"/>
      <c r="H1208" s="449"/>
      <c r="I1208" s="448"/>
      <c r="J1208" s="448"/>
      <c r="K1208" s="448"/>
      <c r="L1208" s="448"/>
      <c r="M1208" s="448"/>
      <c r="N1208" s="448"/>
      <c r="O1208" s="448"/>
      <c r="P1208" s="448"/>
      <c r="Q1208" s="449"/>
      <c r="R1208" s="449"/>
      <c r="S1208" s="448"/>
      <c r="T1208" s="448"/>
      <c r="U1208" s="448"/>
      <c r="V1208" s="448"/>
      <c r="W1208" s="448"/>
      <c r="X1208" s="448"/>
      <c r="Y1208" s="448"/>
      <c r="Z1208" s="448"/>
      <c r="AA1208" s="448"/>
      <c r="AB1208" s="448"/>
      <c r="AC1208" s="448"/>
      <c r="AD1208" s="448"/>
      <c r="AE1208" s="448"/>
    </row>
    <row r="1209" spans="2:31" s="450" customFormat="1" x14ac:dyDescent="0.3">
      <c r="B1209" s="448"/>
      <c r="C1209" s="448"/>
      <c r="D1209" s="448"/>
      <c r="E1209" s="448"/>
      <c r="F1209" s="448"/>
      <c r="G1209" s="449"/>
      <c r="H1209" s="449"/>
      <c r="I1209" s="448"/>
      <c r="J1209" s="448"/>
      <c r="K1209" s="448"/>
      <c r="L1209" s="448"/>
      <c r="M1209" s="448"/>
      <c r="N1209" s="448"/>
      <c r="O1209" s="448"/>
      <c r="P1209" s="448"/>
      <c r="Q1209" s="449"/>
      <c r="R1209" s="449"/>
      <c r="S1209" s="448"/>
      <c r="T1209" s="448"/>
      <c r="U1209" s="448"/>
      <c r="V1209" s="448"/>
      <c r="W1209" s="448"/>
      <c r="X1209" s="448"/>
      <c r="Y1209" s="448"/>
      <c r="Z1209" s="448"/>
      <c r="AA1209" s="448"/>
      <c r="AB1209" s="448"/>
      <c r="AC1209" s="448"/>
      <c r="AD1209" s="448"/>
      <c r="AE1209" s="448"/>
    </row>
    <row r="1210" spans="2:31" s="450" customFormat="1" x14ac:dyDescent="0.3">
      <c r="B1210" s="448"/>
      <c r="C1210" s="448"/>
      <c r="D1210" s="448"/>
      <c r="E1210" s="448"/>
      <c r="F1210" s="448"/>
      <c r="G1210" s="449"/>
      <c r="H1210" s="449"/>
      <c r="I1210" s="448"/>
      <c r="J1210" s="448"/>
      <c r="K1210" s="448"/>
      <c r="L1210" s="448"/>
      <c r="M1210" s="448"/>
      <c r="N1210" s="448"/>
      <c r="O1210" s="448"/>
      <c r="P1210" s="448"/>
      <c r="Q1210" s="449"/>
      <c r="R1210" s="449"/>
      <c r="S1210" s="448"/>
      <c r="T1210" s="448"/>
      <c r="U1210" s="448"/>
      <c r="V1210" s="448"/>
      <c r="W1210" s="448"/>
      <c r="X1210" s="448"/>
      <c r="Y1210" s="448"/>
      <c r="Z1210" s="448"/>
      <c r="AA1210" s="448"/>
      <c r="AB1210" s="448"/>
      <c r="AC1210" s="448"/>
      <c r="AD1210" s="448"/>
      <c r="AE1210" s="448"/>
    </row>
    <row r="1211" spans="2:31" s="450" customFormat="1" x14ac:dyDescent="0.3">
      <c r="B1211" s="448"/>
      <c r="C1211" s="448"/>
      <c r="D1211" s="448"/>
      <c r="E1211" s="448"/>
      <c r="F1211" s="448"/>
      <c r="G1211" s="449"/>
      <c r="H1211" s="449"/>
      <c r="I1211" s="448"/>
      <c r="J1211" s="448"/>
      <c r="K1211" s="448"/>
      <c r="L1211" s="448"/>
      <c r="M1211" s="448"/>
      <c r="N1211" s="448"/>
      <c r="O1211" s="448"/>
      <c r="P1211" s="448"/>
      <c r="Q1211" s="449"/>
      <c r="R1211" s="449"/>
      <c r="S1211" s="448"/>
      <c r="T1211" s="448"/>
      <c r="U1211" s="448"/>
      <c r="V1211" s="448"/>
      <c r="W1211" s="448"/>
      <c r="X1211" s="448"/>
      <c r="Y1211" s="448"/>
      <c r="Z1211" s="448"/>
      <c r="AA1211" s="448"/>
      <c r="AB1211" s="448"/>
      <c r="AC1211" s="448"/>
      <c r="AD1211" s="448"/>
      <c r="AE1211" s="448"/>
    </row>
    <row r="1212" spans="2:31" s="450" customFormat="1" x14ac:dyDescent="0.3">
      <c r="B1212" s="448"/>
      <c r="C1212" s="448"/>
      <c r="D1212" s="448"/>
      <c r="E1212" s="448"/>
      <c r="F1212" s="448"/>
      <c r="G1212" s="449"/>
      <c r="H1212" s="449"/>
      <c r="I1212" s="448"/>
      <c r="J1212" s="448"/>
      <c r="K1212" s="448"/>
      <c r="L1212" s="448"/>
      <c r="M1212" s="448"/>
      <c r="N1212" s="448"/>
      <c r="O1212" s="448"/>
      <c r="P1212" s="448"/>
      <c r="Q1212" s="449"/>
      <c r="R1212" s="449"/>
      <c r="S1212" s="448"/>
      <c r="T1212" s="448"/>
      <c r="U1212" s="448"/>
      <c r="V1212" s="448"/>
      <c r="W1212" s="448"/>
      <c r="X1212" s="448"/>
      <c r="Y1212" s="448"/>
      <c r="Z1212" s="448"/>
      <c r="AA1212" s="448"/>
      <c r="AB1212" s="448"/>
      <c r="AC1212" s="448"/>
      <c r="AD1212" s="448"/>
      <c r="AE1212" s="448"/>
    </row>
    <row r="1213" spans="2:31" s="450" customFormat="1" x14ac:dyDescent="0.3">
      <c r="B1213" s="448"/>
      <c r="C1213" s="448"/>
      <c r="D1213" s="448"/>
      <c r="E1213" s="448"/>
      <c r="F1213" s="448"/>
      <c r="G1213" s="449"/>
      <c r="H1213" s="449"/>
      <c r="I1213" s="448"/>
      <c r="J1213" s="448"/>
      <c r="K1213" s="448"/>
      <c r="L1213" s="448"/>
      <c r="M1213" s="448"/>
      <c r="N1213" s="448"/>
      <c r="O1213" s="448"/>
      <c r="P1213" s="448"/>
      <c r="Q1213" s="449"/>
      <c r="R1213" s="449"/>
      <c r="S1213" s="448"/>
      <c r="T1213" s="448"/>
      <c r="U1213" s="448"/>
      <c r="V1213" s="448"/>
      <c r="W1213" s="448"/>
      <c r="X1213" s="448"/>
      <c r="Y1213" s="448"/>
      <c r="Z1213" s="448"/>
      <c r="AA1213" s="448"/>
      <c r="AB1213" s="448"/>
      <c r="AC1213" s="448"/>
      <c r="AD1213" s="448"/>
      <c r="AE1213" s="448"/>
    </row>
    <row r="1214" spans="2:31" s="450" customFormat="1" x14ac:dyDescent="0.3">
      <c r="B1214" s="448"/>
      <c r="C1214" s="448"/>
      <c r="D1214" s="448"/>
      <c r="E1214" s="448"/>
      <c r="F1214" s="448"/>
      <c r="G1214" s="449"/>
      <c r="H1214" s="449"/>
      <c r="I1214" s="448"/>
      <c r="J1214" s="448"/>
      <c r="K1214" s="448"/>
      <c r="L1214" s="448"/>
      <c r="M1214" s="448"/>
      <c r="N1214" s="448"/>
      <c r="O1214" s="448"/>
      <c r="P1214" s="448"/>
      <c r="Q1214" s="449"/>
      <c r="R1214" s="449"/>
      <c r="S1214" s="448"/>
      <c r="T1214" s="448"/>
      <c r="U1214" s="448"/>
      <c r="V1214" s="448"/>
      <c r="W1214" s="448"/>
      <c r="X1214" s="448"/>
      <c r="Y1214" s="448"/>
      <c r="Z1214" s="448"/>
      <c r="AA1214" s="448"/>
      <c r="AB1214" s="448"/>
      <c r="AC1214" s="448"/>
      <c r="AD1214" s="448"/>
      <c r="AE1214" s="448"/>
    </row>
    <row r="1215" spans="2:31" s="450" customFormat="1" x14ac:dyDescent="0.3">
      <c r="B1215" s="448"/>
      <c r="C1215" s="448"/>
      <c r="D1215" s="448"/>
      <c r="E1215" s="448"/>
      <c r="F1215" s="448"/>
      <c r="G1215" s="449"/>
      <c r="H1215" s="449"/>
      <c r="I1215" s="448"/>
      <c r="J1215" s="448"/>
      <c r="K1215" s="448"/>
      <c r="L1215" s="448"/>
      <c r="M1215" s="448"/>
      <c r="N1215" s="448"/>
      <c r="O1215" s="448"/>
      <c r="P1215" s="448"/>
      <c r="Q1215" s="449"/>
      <c r="R1215" s="449"/>
      <c r="S1215" s="448"/>
      <c r="T1215" s="448"/>
      <c r="U1215" s="448"/>
      <c r="V1215" s="448"/>
      <c r="W1215" s="448"/>
      <c r="X1215" s="448"/>
      <c r="Y1215" s="448"/>
      <c r="Z1215" s="448"/>
      <c r="AA1215" s="448"/>
      <c r="AB1215" s="448"/>
      <c r="AC1215" s="448"/>
      <c r="AD1215" s="448"/>
      <c r="AE1215" s="448"/>
    </row>
    <row r="1216" spans="2:31" s="450" customFormat="1" x14ac:dyDescent="0.3">
      <c r="B1216" s="448"/>
      <c r="C1216" s="448"/>
      <c r="D1216" s="448"/>
      <c r="E1216" s="448"/>
      <c r="F1216" s="448"/>
      <c r="G1216" s="449"/>
      <c r="H1216" s="449"/>
      <c r="I1216" s="448"/>
      <c r="J1216" s="448"/>
      <c r="K1216" s="448"/>
      <c r="L1216" s="448"/>
      <c r="M1216" s="448"/>
      <c r="N1216" s="448"/>
      <c r="O1216" s="448"/>
      <c r="P1216" s="448"/>
      <c r="Q1216" s="449"/>
      <c r="R1216" s="449"/>
      <c r="S1216" s="448"/>
      <c r="T1216" s="448"/>
      <c r="U1216" s="448"/>
      <c r="V1216" s="448"/>
      <c r="W1216" s="448"/>
      <c r="X1216" s="448"/>
      <c r="Y1216" s="448"/>
      <c r="Z1216" s="448"/>
      <c r="AA1216" s="448"/>
      <c r="AB1216" s="448"/>
      <c r="AC1216" s="448"/>
      <c r="AD1216" s="448"/>
      <c r="AE1216" s="448"/>
    </row>
    <row r="1217" spans="2:31" s="450" customFormat="1" x14ac:dyDescent="0.3">
      <c r="B1217" s="448"/>
      <c r="C1217" s="448"/>
      <c r="D1217" s="448"/>
      <c r="E1217" s="448"/>
      <c r="F1217" s="448"/>
      <c r="G1217" s="449"/>
      <c r="H1217" s="449"/>
      <c r="I1217" s="448"/>
      <c r="J1217" s="448"/>
      <c r="K1217" s="448"/>
      <c r="L1217" s="448"/>
      <c r="M1217" s="448"/>
      <c r="N1217" s="448"/>
      <c r="O1217" s="448"/>
      <c r="P1217" s="448"/>
      <c r="Q1217" s="449"/>
      <c r="R1217" s="449"/>
      <c r="S1217" s="448"/>
      <c r="T1217" s="448"/>
      <c r="U1217" s="448"/>
      <c r="V1217" s="448"/>
      <c r="W1217" s="448"/>
      <c r="X1217" s="448"/>
      <c r="Y1217" s="448"/>
      <c r="Z1217" s="448"/>
      <c r="AA1217" s="448"/>
      <c r="AB1217" s="448"/>
      <c r="AC1217" s="448"/>
      <c r="AD1217" s="448"/>
      <c r="AE1217" s="448"/>
    </row>
    <row r="1218" spans="2:31" s="450" customFormat="1" x14ac:dyDescent="0.3">
      <c r="B1218" s="448"/>
      <c r="C1218" s="448"/>
      <c r="D1218" s="448"/>
      <c r="E1218" s="448"/>
      <c r="F1218" s="448"/>
      <c r="G1218" s="449"/>
      <c r="H1218" s="449"/>
      <c r="I1218" s="448"/>
      <c r="J1218" s="448"/>
      <c r="K1218" s="448"/>
      <c r="L1218" s="448"/>
      <c r="M1218" s="448"/>
      <c r="N1218" s="448"/>
      <c r="O1218" s="448"/>
      <c r="P1218" s="448"/>
      <c r="Q1218" s="449"/>
      <c r="R1218" s="449"/>
      <c r="S1218" s="448"/>
      <c r="T1218" s="448"/>
      <c r="U1218" s="448"/>
      <c r="V1218" s="448"/>
      <c r="W1218" s="448"/>
      <c r="X1218" s="448"/>
      <c r="Y1218" s="448"/>
      <c r="Z1218" s="448"/>
      <c r="AA1218" s="448"/>
      <c r="AB1218" s="448"/>
      <c r="AC1218" s="448"/>
      <c r="AD1218" s="448"/>
      <c r="AE1218" s="448"/>
    </row>
    <row r="1219" spans="2:31" s="450" customFormat="1" x14ac:dyDescent="0.3">
      <c r="B1219" s="448"/>
      <c r="C1219" s="448"/>
      <c r="D1219" s="448"/>
      <c r="E1219" s="448"/>
      <c r="F1219" s="448"/>
      <c r="G1219" s="449"/>
      <c r="H1219" s="449"/>
      <c r="I1219" s="448"/>
      <c r="J1219" s="448"/>
      <c r="K1219" s="448"/>
      <c r="L1219" s="448"/>
      <c r="M1219" s="448"/>
      <c r="N1219" s="448"/>
      <c r="O1219" s="448"/>
      <c r="P1219" s="448"/>
      <c r="Q1219" s="449"/>
      <c r="R1219" s="449"/>
      <c r="S1219" s="448"/>
      <c r="T1219" s="448"/>
      <c r="U1219" s="448"/>
      <c r="V1219" s="448"/>
      <c r="W1219" s="448"/>
      <c r="X1219" s="448"/>
      <c r="Y1219" s="448"/>
      <c r="Z1219" s="448"/>
      <c r="AA1219" s="448"/>
      <c r="AB1219" s="448"/>
      <c r="AC1219" s="448"/>
      <c r="AD1219" s="448"/>
      <c r="AE1219" s="448"/>
    </row>
    <row r="1220" spans="2:31" s="450" customFormat="1" x14ac:dyDescent="0.3">
      <c r="B1220" s="448"/>
      <c r="C1220" s="448"/>
      <c r="D1220" s="448"/>
      <c r="E1220" s="448"/>
      <c r="F1220" s="448"/>
      <c r="G1220" s="449"/>
      <c r="H1220" s="449"/>
      <c r="I1220" s="448"/>
      <c r="J1220" s="448"/>
      <c r="K1220" s="448"/>
      <c r="L1220" s="448"/>
      <c r="M1220" s="448"/>
      <c r="N1220" s="448"/>
      <c r="O1220" s="448"/>
      <c r="P1220" s="448"/>
      <c r="Q1220" s="449"/>
      <c r="R1220" s="449"/>
      <c r="S1220" s="448"/>
      <c r="T1220" s="448"/>
      <c r="U1220" s="448"/>
      <c r="V1220" s="448"/>
      <c r="W1220" s="448"/>
      <c r="X1220" s="448"/>
      <c r="Y1220" s="448"/>
      <c r="Z1220" s="448"/>
      <c r="AA1220" s="448"/>
      <c r="AB1220" s="448"/>
      <c r="AC1220" s="448"/>
      <c r="AD1220" s="448"/>
      <c r="AE1220" s="448"/>
    </row>
    <row r="1221" spans="2:31" s="450" customFormat="1" x14ac:dyDescent="0.3">
      <c r="B1221" s="448"/>
      <c r="C1221" s="448"/>
      <c r="D1221" s="448"/>
      <c r="E1221" s="448"/>
      <c r="F1221" s="448"/>
      <c r="G1221" s="449"/>
      <c r="H1221" s="449"/>
      <c r="I1221" s="448"/>
      <c r="J1221" s="448"/>
      <c r="K1221" s="448"/>
      <c r="L1221" s="448"/>
      <c r="M1221" s="448"/>
      <c r="N1221" s="448"/>
      <c r="O1221" s="448"/>
      <c r="P1221" s="448"/>
      <c r="Q1221" s="449"/>
      <c r="R1221" s="449"/>
      <c r="S1221" s="448"/>
      <c r="T1221" s="448"/>
      <c r="U1221" s="448"/>
      <c r="V1221" s="448"/>
      <c r="W1221" s="448"/>
      <c r="X1221" s="448"/>
      <c r="Y1221" s="448"/>
      <c r="Z1221" s="448"/>
      <c r="AA1221" s="448"/>
      <c r="AB1221" s="448"/>
      <c r="AC1221" s="448"/>
      <c r="AD1221" s="448"/>
      <c r="AE1221" s="448"/>
    </row>
    <row r="1222" spans="2:31" s="450" customFormat="1" x14ac:dyDescent="0.3">
      <c r="B1222" s="448"/>
      <c r="C1222" s="448"/>
      <c r="D1222" s="448"/>
      <c r="E1222" s="448"/>
      <c r="F1222" s="448"/>
      <c r="G1222" s="449"/>
      <c r="H1222" s="449"/>
      <c r="I1222" s="448"/>
      <c r="J1222" s="448"/>
      <c r="K1222" s="448"/>
      <c r="L1222" s="448"/>
      <c r="M1222" s="448"/>
      <c r="N1222" s="448"/>
      <c r="O1222" s="448"/>
      <c r="P1222" s="448"/>
      <c r="Q1222" s="449"/>
      <c r="R1222" s="449"/>
      <c r="S1222" s="448"/>
      <c r="T1222" s="448"/>
      <c r="U1222" s="448"/>
      <c r="V1222" s="448"/>
      <c r="W1222" s="448"/>
      <c r="X1222" s="448"/>
      <c r="Y1222" s="448"/>
      <c r="Z1222" s="448"/>
      <c r="AA1222" s="448"/>
      <c r="AB1222" s="448"/>
      <c r="AC1222" s="448"/>
      <c r="AD1222" s="448"/>
      <c r="AE1222" s="448"/>
    </row>
    <row r="1223" spans="2:31" s="450" customFormat="1" x14ac:dyDescent="0.3">
      <c r="B1223" s="448"/>
      <c r="C1223" s="448"/>
      <c r="D1223" s="448"/>
      <c r="E1223" s="448"/>
      <c r="F1223" s="448"/>
      <c r="G1223" s="449"/>
      <c r="H1223" s="449"/>
      <c r="I1223" s="448"/>
      <c r="J1223" s="448"/>
      <c r="K1223" s="448"/>
      <c r="L1223" s="448"/>
      <c r="M1223" s="448"/>
      <c r="N1223" s="448"/>
      <c r="O1223" s="448"/>
      <c r="P1223" s="448"/>
      <c r="Q1223" s="449"/>
      <c r="R1223" s="449"/>
      <c r="S1223" s="448"/>
      <c r="T1223" s="448"/>
      <c r="U1223" s="448"/>
      <c r="V1223" s="448"/>
      <c r="W1223" s="448"/>
      <c r="X1223" s="448"/>
      <c r="Y1223" s="448"/>
      <c r="Z1223" s="448"/>
      <c r="AA1223" s="448"/>
      <c r="AB1223" s="448"/>
      <c r="AC1223" s="448"/>
      <c r="AD1223" s="448"/>
      <c r="AE1223" s="448"/>
    </row>
    <row r="1224" spans="2:31" s="450" customFormat="1" x14ac:dyDescent="0.3">
      <c r="B1224" s="448"/>
      <c r="C1224" s="448"/>
      <c r="D1224" s="448"/>
      <c r="E1224" s="448"/>
      <c r="F1224" s="448"/>
      <c r="G1224" s="449"/>
      <c r="H1224" s="449"/>
      <c r="I1224" s="448"/>
      <c r="J1224" s="448"/>
      <c r="K1224" s="448"/>
      <c r="L1224" s="448"/>
      <c r="M1224" s="448"/>
      <c r="N1224" s="448"/>
      <c r="O1224" s="448"/>
      <c r="P1224" s="448"/>
      <c r="Q1224" s="449"/>
      <c r="R1224" s="449"/>
      <c r="S1224" s="448"/>
      <c r="T1224" s="448"/>
      <c r="U1224" s="448"/>
      <c r="V1224" s="448"/>
      <c r="W1224" s="448"/>
      <c r="X1224" s="448"/>
      <c r="Y1224" s="448"/>
      <c r="Z1224" s="448"/>
      <c r="AA1224" s="448"/>
      <c r="AB1224" s="448"/>
      <c r="AC1224" s="448"/>
      <c r="AD1224" s="448"/>
      <c r="AE1224" s="448"/>
    </row>
    <row r="1225" spans="2:31" s="450" customFormat="1" x14ac:dyDescent="0.3">
      <c r="B1225" s="448"/>
      <c r="C1225" s="448"/>
      <c r="D1225" s="448"/>
      <c r="E1225" s="448"/>
      <c r="F1225" s="448"/>
      <c r="G1225" s="449"/>
      <c r="H1225" s="449"/>
      <c r="I1225" s="448"/>
      <c r="J1225" s="448"/>
      <c r="K1225" s="448"/>
      <c r="L1225" s="448"/>
      <c r="M1225" s="448"/>
      <c r="N1225" s="448"/>
      <c r="O1225" s="448"/>
      <c r="P1225" s="448"/>
      <c r="Q1225" s="449"/>
      <c r="R1225" s="449"/>
      <c r="S1225" s="448"/>
      <c r="T1225" s="448"/>
      <c r="U1225" s="448"/>
      <c r="V1225" s="448"/>
      <c r="W1225" s="448"/>
      <c r="X1225" s="448"/>
      <c r="Y1225" s="448"/>
      <c r="Z1225" s="448"/>
      <c r="AA1225" s="448"/>
      <c r="AB1225" s="448"/>
      <c r="AC1225" s="448"/>
      <c r="AD1225" s="448"/>
      <c r="AE1225" s="448"/>
    </row>
    <row r="1226" spans="2:31" s="450" customFormat="1" x14ac:dyDescent="0.3">
      <c r="B1226" s="448"/>
      <c r="C1226" s="448"/>
      <c r="D1226" s="448"/>
      <c r="E1226" s="448"/>
      <c r="F1226" s="448"/>
      <c r="G1226" s="449"/>
      <c r="H1226" s="449"/>
      <c r="I1226" s="448"/>
      <c r="J1226" s="448"/>
      <c r="K1226" s="448"/>
      <c r="L1226" s="448"/>
      <c r="M1226" s="448"/>
      <c r="N1226" s="448"/>
      <c r="O1226" s="448"/>
      <c r="P1226" s="448"/>
      <c r="Q1226" s="449"/>
      <c r="R1226" s="449"/>
      <c r="S1226" s="448"/>
      <c r="T1226" s="448"/>
      <c r="U1226" s="448"/>
      <c r="V1226" s="448"/>
      <c r="W1226" s="448"/>
      <c r="X1226" s="448"/>
      <c r="Y1226" s="448"/>
      <c r="Z1226" s="448"/>
      <c r="AA1226" s="448"/>
      <c r="AB1226" s="448"/>
      <c r="AC1226" s="448"/>
      <c r="AD1226" s="448"/>
      <c r="AE1226" s="448"/>
    </row>
    <row r="1227" spans="2:31" s="450" customFormat="1" x14ac:dyDescent="0.3">
      <c r="B1227" s="448"/>
      <c r="C1227" s="448"/>
      <c r="D1227" s="448"/>
      <c r="E1227" s="448"/>
      <c r="F1227" s="448"/>
      <c r="G1227" s="449"/>
      <c r="H1227" s="449"/>
      <c r="I1227" s="448"/>
      <c r="J1227" s="448"/>
      <c r="K1227" s="448"/>
      <c r="L1227" s="448"/>
      <c r="M1227" s="448"/>
      <c r="N1227" s="448"/>
      <c r="O1227" s="448"/>
      <c r="P1227" s="448"/>
      <c r="Q1227" s="449"/>
      <c r="R1227" s="449"/>
      <c r="S1227" s="448"/>
      <c r="T1227" s="448"/>
      <c r="U1227" s="448"/>
      <c r="V1227" s="448"/>
      <c r="W1227" s="448"/>
      <c r="X1227" s="448"/>
      <c r="Y1227" s="448"/>
      <c r="Z1227" s="448"/>
      <c r="AA1227" s="448"/>
      <c r="AB1227" s="448"/>
      <c r="AC1227" s="448"/>
      <c r="AD1227" s="448"/>
      <c r="AE1227" s="448"/>
    </row>
    <row r="1228" spans="2:31" s="450" customFormat="1" x14ac:dyDescent="0.3">
      <c r="B1228" s="448"/>
      <c r="C1228" s="448"/>
      <c r="D1228" s="448"/>
      <c r="E1228" s="448"/>
      <c r="F1228" s="448"/>
      <c r="G1228" s="449"/>
      <c r="H1228" s="449"/>
      <c r="I1228" s="448"/>
      <c r="J1228" s="448"/>
      <c r="K1228" s="448"/>
      <c r="L1228" s="448"/>
      <c r="M1228" s="448"/>
      <c r="N1228" s="448"/>
      <c r="O1228" s="448"/>
      <c r="P1228" s="448"/>
      <c r="Q1228" s="449"/>
      <c r="R1228" s="449"/>
      <c r="S1228" s="448"/>
      <c r="T1228" s="448"/>
      <c r="U1228" s="448"/>
      <c r="V1228" s="448"/>
      <c r="W1228" s="448"/>
      <c r="X1228" s="448"/>
      <c r="Y1228" s="448"/>
      <c r="Z1228" s="448"/>
      <c r="AA1228" s="448"/>
      <c r="AB1228" s="448"/>
      <c r="AC1228" s="448"/>
      <c r="AD1228" s="448"/>
      <c r="AE1228" s="448"/>
    </row>
    <row r="1229" spans="2:31" s="450" customFormat="1" x14ac:dyDescent="0.3">
      <c r="B1229" s="448"/>
      <c r="C1229" s="448"/>
      <c r="D1229" s="448"/>
      <c r="E1229" s="448"/>
      <c r="F1229" s="448"/>
      <c r="G1229" s="449"/>
      <c r="H1229" s="449"/>
      <c r="I1229" s="448"/>
      <c r="J1229" s="448"/>
      <c r="K1229" s="448"/>
      <c r="L1229" s="448"/>
      <c r="M1229" s="448"/>
      <c r="N1229" s="448"/>
      <c r="O1229" s="448"/>
      <c r="P1229" s="448"/>
      <c r="Q1229" s="449"/>
      <c r="R1229" s="449"/>
      <c r="S1229" s="448"/>
      <c r="T1229" s="448"/>
      <c r="U1229" s="448"/>
      <c r="V1229" s="448"/>
      <c r="W1229" s="448"/>
      <c r="X1229" s="448"/>
      <c r="Y1229" s="448"/>
      <c r="Z1229" s="448"/>
      <c r="AA1229" s="448"/>
      <c r="AB1229" s="448"/>
      <c r="AC1229" s="448"/>
      <c r="AD1229" s="448"/>
      <c r="AE1229" s="448"/>
    </row>
    <row r="1230" spans="2:31" s="450" customFormat="1" x14ac:dyDescent="0.3">
      <c r="B1230" s="448"/>
      <c r="C1230" s="448"/>
      <c r="D1230" s="448"/>
      <c r="E1230" s="448"/>
      <c r="F1230" s="448"/>
      <c r="G1230" s="449"/>
      <c r="H1230" s="449"/>
      <c r="I1230" s="448"/>
      <c r="J1230" s="448"/>
      <c r="K1230" s="448"/>
      <c r="L1230" s="448"/>
      <c r="M1230" s="448"/>
      <c r="N1230" s="448"/>
      <c r="O1230" s="448"/>
      <c r="P1230" s="448"/>
      <c r="Q1230" s="449"/>
      <c r="R1230" s="449"/>
      <c r="S1230" s="448"/>
      <c r="T1230" s="448"/>
      <c r="U1230" s="448"/>
      <c r="V1230" s="448"/>
      <c r="W1230" s="448"/>
      <c r="X1230" s="448"/>
      <c r="Y1230" s="448"/>
      <c r="Z1230" s="448"/>
      <c r="AA1230" s="448"/>
      <c r="AB1230" s="448"/>
      <c r="AC1230" s="448"/>
      <c r="AD1230" s="448"/>
      <c r="AE1230" s="448"/>
    </row>
    <row r="1231" spans="2:31" s="450" customFormat="1" x14ac:dyDescent="0.3">
      <c r="B1231" s="448"/>
      <c r="C1231" s="448"/>
      <c r="D1231" s="448"/>
      <c r="E1231" s="448"/>
      <c r="F1231" s="448"/>
      <c r="G1231" s="449"/>
      <c r="H1231" s="449"/>
      <c r="I1231" s="448"/>
      <c r="J1231" s="448"/>
      <c r="K1231" s="448"/>
      <c r="L1231" s="448"/>
      <c r="M1231" s="448"/>
      <c r="N1231" s="448"/>
      <c r="O1231" s="448"/>
      <c r="P1231" s="448"/>
      <c r="Q1231" s="449"/>
      <c r="R1231" s="449"/>
      <c r="S1231" s="448"/>
      <c r="T1231" s="448"/>
      <c r="U1231" s="448"/>
      <c r="V1231" s="448"/>
      <c r="W1231" s="448"/>
      <c r="X1231" s="448"/>
      <c r="Y1231" s="448"/>
      <c r="Z1231" s="448"/>
      <c r="AA1231" s="448"/>
      <c r="AB1231" s="448"/>
      <c r="AC1231" s="448"/>
      <c r="AD1231" s="448"/>
      <c r="AE1231" s="448"/>
    </row>
    <row r="1232" spans="2:31" s="450" customFormat="1" x14ac:dyDescent="0.3">
      <c r="B1232" s="448"/>
      <c r="C1232" s="448"/>
      <c r="D1232" s="448"/>
      <c r="E1232" s="448"/>
      <c r="F1232" s="448"/>
      <c r="G1232" s="449"/>
      <c r="H1232" s="449"/>
      <c r="I1232" s="448"/>
      <c r="J1232" s="448"/>
      <c r="K1232" s="448"/>
      <c r="L1232" s="448"/>
      <c r="M1232" s="448"/>
      <c r="N1232" s="448"/>
      <c r="O1232" s="448"/>
      <c r="P1232" s="448"/>
      <c r="Q1232" s="449"/>
      <c r="R1232" s="449"/>
      <c r="S1232" s="448"/>
      <c r="T1232" s="448"/>
      <c r="U1232" s="448"/>
      <c r="V1232" s="448"/>
      <c r="W1232" s="448"/>
      <c r="X1232" s="448"/>
      <c r="Y1232" s="448"/>
      <c r="Z1232" s="448"/>
      <c r="AA1232" s="448"/>
      <c r="AB1232" s="448"/>
      <c r="AC1232" s="448"/>
      <c r="AD1232" s="448"/>
      <c r="AE1232" s="448"/>
    </row>
    <row r="1233" spans="2:31" s="450" customFormat="1" x14ac:dyDescent="0.3">
      <c r="B1233" s="448"/>
      <c r="C1233" s="448"/>
      <c r="D1233" s="448"/>
      <c r="E1233" s="448"/>
      <c r="F1233" s="448"/>
      <c r="G1233" s="449"/>
      <c r="H1233" s="449"/>
      <c r="I1233" s="448"/>
      <c r="J1233" s="448"/>
      <c r="K1233" s="448"/>
      <c r="L1233" s="448"/>
      <c r="M1233" s="448"/>
      <c r="N1233" s="448"/>
      <c r="O1233" s="448"/>
      <c r="P1233" s="448"/>
      <c r="Q1233" s="449"/>
      <c r="R1233" s="449"/>
      <c r="S1233" s="448"/>
      <c r="T1233" s="448"/>
      <c r="U1233" s="448"/>
      <c r="V1233" s="448"/>
      <c r="W1233" s="448"/>
      <c r="X1233" s="448"/>
      <c r="Y1233" s="448"/>
      <c r="Z1233" s="448"/>
      <c r="AA1233" s="448"/>
      <c r="AB1233" s="448"/>
      <c r="AC1233" s="448"/>
      <c r="AD1233" s="448"/>
      <c r="AE1233" s="448"/>
    </row>
    <row r="1234" spans="2:31" s="450" customFormat="1" x14ac:dyDescent="0.3">
      <c r="B1234" s="448"/>
      <c r="C1234" s="448"/>
      <c r="D1234" s="448"/>
      <c r="E1234" s="448"/>
      <c r="F1234" s="448"/>
      <c r="G1234" s="449"/>
      <c r="H1234" s="449"/>
      <c r="I1234" s="448"/>
      <c r="J1234" s="448"/>
      <c r="K1234" s="448"/>
      <c r="L1234" s="448"/>
      <c r="M1234" s="448"/>
      <c r="N1234" s="448"/>
      <c r="O1234" s="448"/>
      <c r="P1234" s="448"/>
      <c r="Q1234" s="449"/>
      <c r="R1234" s="449"/>
      <c r="S1234" s="448"/>
      <c r="T1234" s="448"/>
      <c r="U1234" s="448"/>
      <c r="V1234" s="448"/>
      <c r="W1234" s="448"/>
      <c r="X1234" s="448"/>
      <c r="Y1234" s="448"/>
      <c r="Z1234" s="448"/>
      <c r="AA1234" s="448"/>
      <c r="AB1234" s="448"/>
      <c r="AC1234" s="448"/>
      <c r="AD1234" s="448"/>
      <c r="AE1234" s="448"/>
    </row>
    <row r="1235" spans="2:31" s="450" customFormat="1" x14ac:dyDescent="0.3">
      <c r="B1235" s="448"/>
      <c r="C1235" s="448"/>
      <c r="D1235" s="448"/>
      <c r="E1235" s="448"/>
      <c r="F1235" s="448"/>
      <c r="G1235" s="449"/>
      <c r="H1235" s="449"/>
      <c r="I1235" s="448"/>
      <c r="J1235" s="448"/>
      <c r="K1235" s="448"/>
      <c r="L1235" s="448"/>
      <c r="M1235" s="448"/>
      <c r="N1235" s="448"/>
      <c r="O1235" s="448"/>
      <c r="P1235" s="448"/>
      <c r="Q1235" s="449"/>
      <c r="R1235" s="449"/>
      <c r="S1235" s="448"/>
      <c r="T1235" s="448"/>
      <c r="U1235" s="448"/>
      <c r="V1235" s="448"/>
      <c r="W1235" s="448"/>
      <c r="X1235" s="448"/>
      <c r="Y1235" s="448"/>
      <c r="Z1235" s="448"/>
      <c r="AA1235" s="448"/>
      <c r="AB1235" s="448"/>
      <c r="AC1235" s="448"/>
      <c r="AD1235" s="448"/>
      <c r="AE1235" s="448"/>
    </row>
    <row r="1236" spans="2:31" s="450" customFormat="1" x14ac:dyDescent="0.3">
      <c r="B1236" s="448"/>
      <c r="C1236" s="448"/>
      <c r="D1236" s="448"/>
      <c r="E1236" s="448"/>
      <c r="F1236" s="448"/>
      <c r="G1236" s="449"/>
      <c r="H1236" s="449"/>
      <c r="I1236" s="448"/>
      <c r="J1236" s="448"/>
      <c r="K1236" s="448"/>
      <c r="L1236" s="448"/>
      <c r="M1236" s="448"/>
      <c r="N1236" s="448"/>
      <c r="O1236" s="448"/>
      <c r="P1236" s="448"/>
      <c r="Q1236" s="449"/>
      <c r="R1236" s="449"/>
      <c r="S1236" s="448"/>
      <c r="T1236" s="448"/>
      <c r="U1236" s="448"/>
      <c r="V1236" s="448"/>
      <c r="W1236" s="448"/>
      <c r="X1236" s="448"/>
      <c r="Y1236" s="448"/>
      <c r="Z1236" s="448"/>
      <c r="AA1236" s="448"/>
      <c r="AB1236" s="448"/>
      <c r="AC1236" s="448"/>
      <c r="AD1236" s="448"/>
      <c r="AE1236" s="448"/>
    </row>
    <row r="1237" spans="2:31" s="450" customFormat="1" x14ac:dyDescent="0.3">
      <c r="B1237" s="448"/>
      <c r="C1237" s="448"/>
      <c r="D1237" s="448"/>
      <c r="E1237" s="448"/>
      <c r="F1237" s="448"/>
      <c r="G1237" s="449"/>
      <c r="H1237" s="449"/>
      <c r="I1237" s="448"/>
      <c r="J1237" s="448"/>
      <c r="K1237" s="448"/>
      <c r="L1237" s="448"/>
      <c r="M1237" s="448"/>
      <c r="N1237" s="448"/>
      <c r="O1237" s="448"/>
      <c r="P1237" s="448"/>
      <c r="Q1237" s="449"/>
      <c r="R1237" s="449"/>
      <c r="S1237" s="448"/>
      <c r="T1237" s="448"/>
      <c r="U1237" s="448"/>
      <c r="V1237" s="448"/>
      <c r="W1237" s="448"/>
      <c r="X1237" s="448"/>
      <c r="Y1237" s="448"/>
      <c r="Z1237" s="448"/>
      <c r="AA1237" s="448"/>
      <c r="AB1237" s="448"/>
      <c r="AC1237" s="448"/>
      <c r="AD1237" s="448"/>
      <c r="AE1237" s="448"/>
    </row>
    <row r="1238" spans="2:31" s="450" customFormat="1" x14ac:dyDescent="0.3">
      <c r="B1238" s="448"/>
      <c r="C1238" s="448"/>
      <c r="D1238" s="448"/>
      <c r="E1238" s="448"/>
      <c r="F1238" s="448"/>
      <c r="G1238" s="449"/>
      <c r="H1238" s="449"/>
      <c r="I1238" s="448"/>
      <c r="J1238" s="448"/>
      <c r="K1238" s="448"/>
      <c r="L1238" s="448"/>
      <c r="M1238" s="448"/>
      <c r="N1238" s="448"/>
      <c r="O1238" s="448"/>
      <c r="P1238" s="448"/>
      <c r="Q1238" s="449"/>
      <c r="R1238" s="449"/>
      <c r="S1238" s="448"/>
      <c r="T1238" s="448"/>
      <c r="U1238" s="448"/>
      <c r="V1238" s="448"/>
      <c r="W1238" s="448"/>
      <c r="X1238" s="448"/>
      <c r="Y1238" s="448"/>
      <c r="Z1238" s="448"/>
      <c r="AA1238" s="448"/>
      <c r="AB1238" s="448"/>
      <c r="AC1238" s="448"/>
      <c r="AD1238" s="448"/>
      <c r="AE1238" s="448"/>
    </row>
    <row r="1239" spans="2:31" s="450" customFormat="1" x14ac:dyDescent="0.3">
      <c r="B1239" s="448"/>
      <c r="C1239" s="448"/>
      <c r="D1239" s="448"/>
      <c r="E1239" s="448"/>
      <c r="F1239" s="448"/>
      <c r="G1239" s="449"/>
      <c r="H1239" s="449"/>
      <c r="I1239" s="448"/>
      <c r="J1239" s="448"/>
      <c r="K1239" s="448"/>
      <c r="L1239" s="448"/>
      <c r="M1239" s="448"/>
      <c r="N1239" s="448"/>
      <c r="O1239" s="448"/>
      <c r="P1239" s="448"/>
      <c r="Q1239" s="449"/>
      <c r="R1239" s="449"/>
      <c r="S1239" s="448"/>
      <c r="T1239" s="448"/>
      <c r="U1239" s="448"/>
      <c r="V1239" s="448"/>
      <c r="W1239" s="448"/>
      <c r="X1239" s="448"/>
      <c r="Y1239" s="448"/>
      <c r="Z1239" s="448"/>
      <c r="AA1239" s="448"/>
      <c r="AB1239" s="448"/>
      <c r="AC1239" s="448"/>
      <c r="AD1239" s="448"/>
      <c r="AE1239" s="448"/>
    </row>
    <row r="1240" spans="2:31" s="450" customFormat="1" x14ac:dyDescent="0.3">
      <c r="B1240" s="448"/>
      <c r="C1240" s="448"/>
      <c r="D1240" s="448"/>
      <c r="E1240" s="448"/>
      <c r="F1240" s="448"/>
      <c r="G1240" s="449"/>
      <c r="H1240" s="449"/>
      <c r="I1240" s="448"/>
      <c r="J1240" s="448"/>
      <c r="K1240" s="448"/>
      <c r="L1240" s="448"/>
      <c r="M1240" s="448"/>
      <c r="N1240" s="448"/>
      <c r="O1240" s="448"/>
      <c r="P1240" s="448"/>
      <c r="Q1240" s="449"/>
      <c r="R1240" s="449"/>
      <c r="S1240" s="448"/>
      <c r="T1240" s="448"/>
      <c r="U1240" s="448"/>
      <c r="V1240" s="448"/>
      <c r="W1240" s="448"/>
      <c r="X1240" s="448"/>
      <c r="Y1240" s="448"/>
      <c r="Z1240" s="448"/>
      <c r="AA1240" s="448"/>
      <c r="AB1240" s="448"/>
      <c r="AC1240" s="448"/>
      <c r="AD1240" s="448"/>
      <c r="AE1240" s="448"/>
    </row>
    <row r="1241" spans="2:31" s="450" customFormat="1" x14ac:dyDescent="0.3">
      <c r="B1241" s="448"/>
      <c r="C1241" s="448"/>
      <c r="D1241" s="448"/>
      <c r="E1241" s="448"/>
      <c r="F1241" s="448"/>
      <c r="G1241" s="449"/>
      <c r="H1241" s="449"/>
      <c r="I1241" s="448"/>
      <c r="J1241" s="448"/>
      <c r="K1241" s="448"/>
      <c r="L1241" s="448"/>
      <c r="M1241" s="448"/>
      <c r="N1241" s="448"/>
      <c r="O1241" s="448"/>
      <c r="P1241" s="448"/>
      <c r="Q1241" s="449"/>
      <c r="R1241" s="449"/>
      <c r="S1241" s="448"/>
      <c r="T1241" s="448"/>
      <c r="U1241" s="448"/>
      <c r="V1241" s="448"/>
      <c r="W1241" s="448"/>
      <c r="X1241" s="448"/>
      <c r="Y1241" s="448"/>
      <c r="Z1241" s="448"/>
      <c r="AA1241" s="448"/>
      <c r="AB1241" s="448"/>
      <c r="AC1241" s="448"/>
      <c r="AD1241" s="448"/>
      <c r="AE1241" s="448"/>
    </row>
    <row r="1242" spans="2:31" s="450" customFormat="1" x14ac:dyDescent="0.3">
      <c r="B1242" s="448"/>
      <c r="C1242" s="448"/>
      <c r="D1242" s="448"/>
      <c r="E1242" s="448"/>
      <c r="F1242" s="448"/>
      <c r="G1242" s="449"/>
      <c r="H1242" s="449"/>
      <c r="I1242" s="448"/>
      <c r="J1242" s="448"/>
      <c r="K1242" s="448"/>
      <c r="L1242" s="448"/>
      <c r="M1242" s="448"/>
      <c r="N1242" s="448"/>
      <c r="O1242" s="448"/>
      <c r="P1242" s="448"/>
      <c r="Q1242" s="449"/>
      <c r="R1242" s="449"/>
      <c r="S1242" s="448"/>
      <c r="T1242" s="448"/>
      <c r="U1242" s="448"/>
      <c r="V1242" s="448"/>
      <c r="W1242" s="448"/>
      <c r="X1242" s="448"/>
      <c r="Y1242" s="448"/>
      <c r="Z1242" s="448"/>
      <c r="AA1242" s="448"/>
      <c r="AB1242" s="448"/>
      <c r="AC1242" s="448"/>
      <c r="AD1242" s="448"/>
      <c r="AE1242" s="448"/>
    </row>
    <row r="1243" spans="2:31" s="450" customFormat="1" x14ac:dyDescent="0.3">
      <c r="B1243" s="448"/>
      <c r="C1243" s="448"/>
      <c r="D1243" s="448"/>
      <c r="E1243" s="448"/>
      <c r="F1243" s="448"/>
      <c r="G1243" s="449"/>
      <c r="H1243" s="449"/>
      <c r="I1243" s="448"/>
      <c r="J1243" s="448"/>
      <c r="K1243" s="448"/>
      <c r="L1243" s="448"/>
      <c r="M1243" s="448"/>
      <c r="N1243" s="448"/>
      <c r="O1243" s="448"/>
      <c r="P1243" s="448"/>
      <c r="Q1243" s="449"/>
      <c r="R1243" s="449"/>
      <c r="S1243" s="448"/>
      <c r="T1243" s="448"/>
      <c r="U1243" s="448"/>
      <c r="V1243" s="448"/>
      <c r="W1243" s="448"/>
      <c r="X1243" s="448"/>
      <c r="Y1243" s="448"/>
      <c r="Z1243" s="448"/>
      <c r="AA1243" s="448"/>
      <c r="AB1243" s="448"/>
      <c r="AC1243" s="448"/>
      <c r="AD1243" s="448"/>
      <c r="AE1243" s="448"/>
    </row>
    <row r="1244" spans="2:31" s="450" customFormat="1" x14ac:dyDescent="0.3">
      <c r="B1244" s="448"/>
      <c r="C1244" s="448"/>
      <c r="D1244" s="448"/>
      <c r="E1244" s="448"/>
      <c r="F1244" s="448"/>
      <c r="G1244" s="449"/>
      <c r="H1244" s="449"/>
      <c r="I1244" s="448"/>
      <c r="J1244" s="448"/>
      <c r="K1244" s="448"/>
      <c r="L1244" s="448"/>
      <c r="M1244" s="448"/>
      <c r="N1244" s="448"/>
      <c r="O1244" s="448"/>
      <c r="P1244" s="448"/>
      <c r="Q1244" s="449"/>
      <c r="R1244" s="449"/>
      <c r="S1244" s="448"/>
      <c r="T1244" s="448"/>
      <c r="U1244" s="448"/>
      <c r="V1244" s="448"/>
      <c r="W1244" s="448"/>
      <c r="X1244" s="448"/>
      <c r="Y1244" s="448"/>
      <c r="Z1244" s="448"/>
      <c r="AA1244" s="448"/>
      <c r="AB1244" s="448"/>
      <c r="AC1244" s="448"/>
      <c r="AD1244" s="448"/>
      <c r="AE1244" s="448"/>
    </row>
    <row r="1245" spans="2:31" s="450" customFormat="1" x14ac:dyDescent="0.3">
      <c r="B1245" s="448"/>
      <c r="C1245" s="448"/>
      <c r="D1245" s="448"/>
      <c r="E1245" s="448"/>
      <c r="F1245" s="448"/>
      <c r="G1245" s="449"/>
      <c r="H1245" s="449"/>
      <c r="I1245" s="448"/>
      <c r="J1245" s="448"/>
      <c r="K1245" s="448"/>
      <c r="L1245" s="448"/>
      <c r="M1245" s="448"/>
      <c r="N1245" s="448"/>
      <c r="O1245" s="448"/>
      <c r="P1245" s="448"/>
      <c r="Q1245" s="449"/>
      <c r="R1245" s="449"/>
      <c r="S1245" s="448"/>
      <c r="T1245" s="448"/>
      <c r="U1245" s="448"/>
      <c r="V1245" s="448"/>
      <c r="W1245" s="448"/>
      <c r="X1245" s="448"/>
      <c r="Y1245" s="448"/>
      <c r="Z1245" s="448"/>
      <c r="AA1245" s="448"/>
      <c r="AB1245" s="448"/>
      <c r="AC1245" s="448"/>
      <c r="AD1245" s="448"/>
      <c r="AE1245" s="448"/>
    </row>
    <row r="1246" spans="2:31" s="450" customFormat="1" x14ac:dyDescent="0.3">
      <c r="B1246" s="448"/>
      <c r="C1246" s="448"/>
      <c r="D1246" s="448"/>
      <c r="E1246" s="448"/>
      <c r="F1246" s="448"/>
      <c r="G1246" s="449"/>
      <c r="H1246" s="449"/>
      <c r="I1246" s="448"/>
      <c r="J1246" s="448"/>
      <c r="K1246" s="448"/>
      <c r="L1246" s="448"/>
      <c r="M1246" s="448"/>
      <c r="N1246" s="448"/>
      <c r="O1246" s="448"/>
      <c r="P1246" s="448"/>
      <c r="Q1246" s="449"/>
      <c r="R1246" s="449"/>
      <c r="S1246" s="448"/>
      <c r="T1246" s="448"/>
      <c r="U1246" s="448"/>
      <c r="V1246" s="448"/>
      <c r="W1246" s="448"/>
      <c r="X1246" s="448"/>
      <c r="Y1246" s="448"/>
      <c r="Z1246" s="448"/>
      <c r="AA1246" s="448"/>
      <c r="AB1246" s="448"/>
      <c r="AC1246" s="448"/>
      <c r="AD1246" s="448"/>
      <c r="AE1246" s="448"/>
    </row>
    <row r="1247" spans="2:31" s="450" customFormat="1" x14ac:dyDescent="0.3">
      <c r="B1247" s="448"/>
      <c r="C1247" s="448"/>
      <c r="D1247" s="448"/>
      <c r="E1247" s="448"/>
      <c r="F1247" s="448"/>
      <c r="G1247" s="449"/>
      <c r="H1247" s="449"/>
      <c r="I1247" s="448"/>
      <c r="J1247" s="448"/>
      <c r="K1247" s="448"/>
      <c r="L1247" s="448"/>
      <c r="M1247" s="448"/>
      <c r="N1247" s="448"/>
      <c r="O1247" s="448"/>
      <c r="P1247" s="448"/>
      <c r="Q1247" s="449"/>
      <c r="R1247" s="449"/>
      <c r="S1247" s="448"/>
      <c r="T1247" s="448"/>
      <c r="U1247" s="448"/>
      <c r="V1247" s="448"/>
      <c r="W1247" s="448"/>
      <c r="X1247" s="448"/>
      <c r="Y1247" s="448"/>
      <c r="Z1247" s="448"/>
      <c r="AA1247" s="448"/>
      <c r="AB1247" s="448"/>
      <c r="AC1247" s="448"/>
      <c r="AD1247" s="448"/>
      <c r="AE1247" s="448"/>
    </row>
    <row r="1248" spans="2:31" s="450" customFormat="1" x14ac:dyDescent="0.3">
      <c r="B1248" s="448"/>
      <c r="C1248" s="448"/>
      <c r="D1248" s="448"/>
      <c r="E1248" s="448"/>
      <c r="F1248" s="448"/>
      <c r="G1248" s="449"/>
      <c r="H1248" s="449"/>
      <c r="I1248" s="448"/>
      <c r="J1248" s="448"/>
      <c r="K1248" s="448"/>
      <c r="L1248" s="448"/>
      <c r="M1248" s="448"/>
      <c r="N1248" s="448"/>
      <c r="O1248" s="448"/>
      <c r="P1248" s="448"/>
      <c r="Q1248" s="449"/>
      <c r="R1248" s="449"/>
      <c r="S1248" s="448"/>
      <c r="T1248" s="448"/>
      <c r="U1248" s="448"/>
      <c r="V1248" s="448"/>
      <c r="W1248" s="448"/>
      <c r="X1248" s="448"/>
      <c r="Y1248" s="448"/>
      <c r="Z1248" s="448"/>
      <c r="AA1248" s="448"/>
      <c r="AB1248" s="448"/>
      <c r="AC1248" s="448"/>
      <c r="AD1248" s="448"/>
      <c r="AE1248" s="448"/>
    </row>
    <row r="1249" spans="2:31" s="450" customFormat="1" x14ac:dyDescent="0.3">
      <c r="B1249" s="448"/>
      <c r="C1249" s="448"/>
      <c r="D1249" s="448"/>
      <c r="E1249" s="448"/>
      <c r="F1249" s="448"/>
      <c r="G1249" s="449"/>
      <c r="H1249" s="449"/>
      <c r="I1249" s="448"/>
      <c r="J1249" s="448"/>
      <c r="K1249" s="448"/>
      <c r="L1249" s="448"/>
      <c r="M1249" s="448"/>
      <c r="N1249" s="448"/>
      <c r="O1249" s="448"/>
      <c r="P1249" s="448"/>
      <c r="Q1249" s="449"/>
      <c r="R1249" s="449"/>
      <c r="S1249" s="448"/>
      <c r="T1249" s="448"/>
      <c r="U1249" s="448"/>
      <c r="V1249" s="448"/>
      <c r="W1249" s="448"/>
      <c r="X1249" s="448"/>
      <c r="Y1249" s="448"/>
      <c r="Z1249" s="448"/>
      <c r="AA1249" s="448"/>
      <c r="AB1249" s="448"/>
      <c r="AC1249" s="448"/>
      <c r="AD1249" s="448"/>
      <c r="AE1249" s="448"/>
    </row>
    <row r="1250" spans="2:31" s="450" customFormat="1" x14ac:dyDescent="0.3">
      <c r="B1250" s="448"/>
      <c r="C1250" s="448"/>
      <c r="D1250" s="448"/>
      <c r="E1250" s="448"/>
      <c r="F1250" s="448"/>
      <c r="G1250" s="449"/>
      <c r="H1250" s="449"/>
      <c r="I1250" s="448"/>
      <c r="J1250" s="448"/>
      <c r="K1250" s="448"/>
      <c r="L1250" s="448"/>
      <c r="M1250" s="448"/>
      <c r="N1250" s="448"/>
      <c r="O1250" s="448"/>
      <c r="P1250" s="448"/>
      <c r="Q1250" s="449"/>
      <c r="R1250" s="449"/>
      <c r="S1250" s="448"/>
      <c r="T1250" s="448"/>
      <c r="U1250" s="448"/>
      <c r="V1250" s="448"/>
      <c r="W1250" s="448"/>
      <c r="X1250" s="448"/>
      <c r="Y1250" s="448"/>
      <c r="Z1250" s="448"/>
      <c r="AA1250" s="448"/>
      <c r="AB1250" s="448"/>
      <c r="AC1250" s="448"/>
      <c r="AD1250" s="448"/>
      <c r="AE1250" s="448"/>
    </row>
    <row r="1251" spans="2:31" s="450" customFormat="1" x14ac:dyDescent="0.3">
      <c r="B1251" s="448"/>
      <c r="C1251" s="448"/>
      <c r="D1251" s="448"/>
      <c r="E1251" s="448"/>
      <c r="F1251" s="448"/>
      <c r="G1251" s="449"/>
      <c r="H1251" s="449"/>
      <c r="I1251" s="448"/>
      <c r="J1251" s="448"/>
      <c r="K1251" s="448"/>
      <c r="L1251" s="448"/>
      <c r="M1251" s="448"/>
      <c r="N1251" s="448"/>
      <c r="O1251" s="448"/>
      <c r="P1251" s="448"/>
      <c r="Q1251" s="449"/>
      <c r="R1251" s="449"/>
      <c r="S1251" s="448"/>
      <c r="T1251" s="448"/>
      <c r="U1251" s="448"/>
      <c r="V1251" s="448"/>
      <c r="W1251" s="448"/>
      <c r="X1251" s="448"/>
      <c r="Y1251" s="448"/>
      <c r="Z1251" s="448"/>
      <c r="AA1251" s="448"/>
      <c r="AB1251" s="448"/>
      <c r="AC1251" s="448"/>
      <c r="AD1251" s="448"/>
      <c r="AE1251" s="448"/>
    </row>
    <row r="1252" spans="2:31" s="450" customFormat="1" x14ac:dyDescent="0.3">
      <c r="B1252" s="448"/>
      <c r="C1252" s="448"/>
      <c r="D1252" s="448"/>
      <c r="E1252" s="448"/>
      <c r="F1252" s="448"/>
      <c r="G1252" s="449"/>
      <c r="H1252" s="449"/>
      <c r="I1252" s="448"/>
      <c r="J1252" s="448"/>
      <c r="K1252" s="448"/>
      <c r="L1252" s="448"/>
      <c r="M1252" s="448"/>
      <c r="N1252" s="448"/>
      <c r="O1252" s="448"/>
      <c r="P1252" s="448"/>
      <c r="Q1252" s="449"/>
      <c r="R1252" s="449"/>
      <c r="S1252" s="448"/>
      <c r="T1252" s="448"/>
      <c r="U1252" s="448"/>
      <c r="V1252" s="448"/>
      <c r="W1252" s="448"/>
      <c r="X1252" s="448"/>
      <c r="Y1252" s="448"/>
      <c r="Z1252" s="448"/>
      <c r="AA1252" s="448"/>
      <c r="AB1252" s="448"/>
      <c r="AC1252" s="448"/>
      <c r="AD1252" s="448"/>
      <c r="AE1252" s="448"/>
    </row>
    <row r="1253" spans="2:31" s="450" customFormat="1" x14ac:dyDescent="0.3">
      <c r="B1253" s="448"/>
      <c r="C1253" s="448"/>
      <c r="D1253" s="448"/>
      <c r="E1253" s="448"/>
      <c r="F1253" s="448"/>
      <c r="G1253" s="449"/>
      <c r="H1253" s="449"/>
      <c r="I1253" s="448"/>
      <c r="J1253" s="448"/>
      <c r="K1253" s="448"/>
      <c r="L1253" s="448"/>
      <c r="M1253" s="448"/>
      <c r="N1253" s="448"/>
      <c r="O1253" s="448"/>
      <c r="P1253" s="448"/>
      <c r="Q1253" s="449"/>
      <c r="R1253" s="449"/>
      <c r="S1253" s="448"/>
      <c r="T1253" s="448"/>
      <c r="U1253" s="448"/>
      <c r="V1253" s="448"/>
      <c r="W1253" s="448"/>
      <c r="X1253" s="448"/>
      <c r="Y1253" s="448"/>
      <c r="Z1253" s="448"/>
      <c r="AA1253" s="448"/>
      <c r="AB1253" s="448"/>
      <c r="AC1253" s="448"/>
      <c r="AD1253" s="448"/>
      <c r="AE1253" s="448"/>
    </row>
    <row r="1254" spans="2:31" s="450" customFormat="1" x14ac:dyDescent="0.3">
      <c r="B1254" s="448"/>
      <c r="C1254" s="448"/>
      <c r="D1254" s="448"/>
      <c r="E1254" s="448"/>
      <c r="F1254" s="448"/>
      <c r="G1254" s="449"/>
      <c r="H1254" s="449"/>
      <c r="I1254" s="448"/>
      <c r="J1254" s="448"/>
      <c r="K1254" s="448"/>
      <c r="L1254" s="448"/>
      <c r="M1254" s="448"/>
      <c r="N1254" s="448"/>
      <c r="O1254" s="448"/>
      <c r="P1254" s="448"/>
      <c r="Q1254" s="449"/>
      <c r="R1254" s="449"/>
      <c r="S1254" s="448"/>
      <c r="T1254" s="448"/>
      <c r="U1254" s="448"/>
      <c r="V1254" s="448"/>
      <c r="W1254" s="448"/>
      <c r="X1254" s="448"/>
      <c r="Y1254" s="448"/>
      <c r="Z1254" s="448"/>
      <c r="AA1254" s="448"/>
      <c r="AB1254" s="448"/>
      <c r="AC1254" s="448"/>
      <c r="AD1254" s="448"/>
      <c r="AE1254" s="448"/>
    </row>
    <row r="1255" spans="2:31" s="450" customFormat="1" x14ac:dyDescent="0.3">
      <c r="B1255" s="448"/>
      <c r="C1255" s="448"/>
      <c r="D1255" s="448"/>
      <c r="E1255" s="448"/>
      <c r="F1255" s="448"/>
      <c r="G1255" s="449"/>
      <c r="H1255" s="449"/>
      <c r="I1255" s="448"/>
      <c r="J1255" s="448"/>
      <c r="K1255" s="448"/>
      <c r="L1255" s="448"/>
      <c r="M1255" s="448"/>
      <c r="N1255" s="448"/>
      <c r="O1255" s="448"/>
      <c r="P1255" s="448"/>
      <c r="Q1255" s="449"/>
      <c r="R1255" s="449"/>
      <c r="S1255" s="448"/>
      <c r="T1255" s="448"/>
      <c r="U1255" s="448"/>
      <c r="V1255" s="448"/>
      <c r="W1255" s="448"/>
      <c r="X1255" s="448"/>
      <c r="Y1255" s="448"/>
      <c r="Z1255" s="448"/>
      <c r="AA1255" s="448"/>
      <c r="AB1255" s="448"/>
      <c r="AC1255" s="448"/>
      <c r="AD1255" s="448"/>
      <c r="AE1255" s="448"/>
    </row>
    <row r="1256" spans="2:31" s="450" customFormat="1" x14ac:dyDescent="0.3">
      <c r="B1256" s="448"/>
      <c r="C1256" s="448"/>
      <c r="D1256" s="448"/>
      <c r="E1256" s="448"/>
      <c r="F1256" s="448"/>
      <c r="G1256" s="449"/>
      <c r="H1256" s="449"/>
      <c r="I1256" s="448"/>
      <c r="J1256" s="448"/>
      <c r="K1256" s="448"/>
      <c r="L1256" s="448"/>
      <c r="M1256" s="448"/>
      <c r="N1256" s="448"/>
      <c r="O1256" s="448"/>
      <c r="P1256" s="448"/>
      <c r="Q1256" s="449"/>
      <c r="R1256" s="449"/>
      <c r="S1256" s="448"/>
      <c r="T1256" s="448"/>
      <c r="U1256" s="448"/>
      <c r="V1256" s="448"/>
      <c r="W1256" s="448"/>
      <c r="X1256" s="448"/>
      <c r="Y1256" s="448"/>
      <c r="Z1256" s="448"/>
      <c r="AA1256" s="448"/>
      <c r="AB1256" s="448"/>
      <c r="AC1256" s="448"/>
      <c r="AD1256" s="448"/>
      <c r="AE1256" s="448"/>
    </row>
    <row r="1257" spans="2:31" s="450" customFormat="1" x14ac:dyDescent="0.3">
      <c r="B1257" s="448"/>
      <c r="C1257" s="448"/>
      <c r="D1257" s="448"/>
      <c r="E1257" s="448"/>
      <c r="F1257" s="448"/>
      <c r="G1257" s="449"/>
      <c r="H1257" s="449"/>
      <c r="I1257" s="448"/>
      <c r="J1257" s="448"/>
      <c r="K1257" s="448"/>
      <c r="L1257" s="448"/>
      <c r="M1257" s="448"/>
      <c r="N1257" s="448"/>
      <c r="O1257" s="448"/>
      <c r="P1257" s="448"/>
      <c r="Q1257" s="449"/>
      <c r="R1257" s="449"/>
      <c r="S1257" s="448"/>
      <c r="T1257" s="448"/>
      <c r="U1257" s="448"/>
      <c r="V1257" s="448"/>
      <c r="W1257" s="448"/>
      <c r="X1257" s="448"/>
      <c r="Y1257" s="448"/>
      <c r="Z1257" s="448"/>
      <c r="AA1257" s="448"/>
      <c r="AB1257" s="448"/>
      <c r="AC1257" s="448"/>
      <c r="AD1257" s="448"/>
      <c r="AE1257" s="448"/>
    </row>
    <row r="1258" spans="2:31" s="450" customFormat="1" x14ac:dyDescent="0.3">
      <c r="B1258" s="448"/>
      <c r="C1258" s="448"/>
      <c r="D1258" s="448"/>
      <c r="E1258" s="448"/>
      <c r="F1258" s="448"/>
      <c r="G1258" s="449"/>
      <c r="H1258" s="449"/>
      <c r="I1258" s="448"/>
      <c r="J1258" s="448"/>
      <c r="K1258" s="448"/>
      <c r="L1258" s="448"/>
      <c r="M1258" s="448"/>
      <c r="N1258" s="448"/>
      <c r="O1258" s="448"/>
      <c r="P1258" s="448"/>
      <c r="Q1258" s="449"/>
      <c r="R1258" s="449"/>
      <c r="S1258" s="448"/>
      <c r="T1258" s="448"/>
      <c r="U1258" s="448"/>
      <c r="V1258" s="448"/>
      <c r="W1258" s="448"/>
      <c r="X1258" s="448"/>
      <c r="Y1258" s="448"/>
      <c r="Z1258" s="448"/>
      <c r="AA1258" s="448"/>
      <c r="AB1258" s="448"/>
      <c r="AC1258" s="448"/>
      <c r="AD1258" s="448"/>
      <c r="AE1258" s="448"/>
    </row>
    <row r="1259" spans="2:31" s="450" customFormat="1" x14ac:dyDescent="0.3">
      <c r="B1259" s="448"/>
      <c r="C1259" s="448"/>
      <c r="D1259" s="448"/>
      <c r="E1259" s="448"/>
      <c r="F1259" s="448"/>
      <c r="G1259" s="449"/>
      <c r="H1259" s="449"/>
      <c r="I1259" s="448"/>
      <c r="J1259" s="448"/>
      <c r="K1259" s="448"/>
      <c r="L1259" s="448"/>
      <c r="M1259" s="448"/>
      <c r="N1259" s="448"/>
      <c r="O1259" s="448"/>
      <c r="P1259" s="448"/>
      <c r="Q1259" s="449"/>
      <c r="R1259" s="449"/>
      <c r="S1259" s="448"/>
      <c r="T1259" s="448"/>
      <c r="U1259" s="448"/>
      <c r="V1259" s="448"/>
      <c r="W1259" s="448"/>
      <c r="X1259" s="448"/>
      <c r="Y1259" s="448"/>
      <c r="Z1259" s="448"/>
      <c r="AA1259" s="448"/>
      <c r="AB1259" s="448"/>
      <c r="AC1259" s="448"/>
      <c r="AD1259" s="448"/>
      <c r="AE1259" s="448"/>
    </row>
    <row r="1260" spans="2:31" s="450" customFormat="1" x14ac:dyDescent="0.3">
      <c r="B1260" s="448"/>
      <c r="C1260" s="448"/>
      <c r="D1260" s="448"/>
      <c r="E1260" s="448"/>
      <c r="F1260" s="448"/>
      <c r="G1260" s="449"/>
      <c r="H1260" s="449"/>
      <c r="I1260" s="448"/>
      <c r="J1260" s="448"/>
      <c r="K1260" s="448"/>
      <c r="L1260" s="448"/>
      <c r="M1260" s="448"/>
      <c r="N1260" s="448"/>
      <c r="O1260" s="448"/>
      <c r="P1260" s="448"/>
      <c r="Q1260" s="449"/>
      <c r="R1260" s="449"/>
      <c r="S1260" s="448"/>
      <c r="T1260" s="448"/>
      <c r="U1260" s="448"/>
      <c r="V1260" s="448"/>
      <c r="W1260" s="448"/>
      <c r="X1260" s="448"/>
      <c r="Y1260" s="448"/>
      <c r="Z1260" s="448"/>
      <c r="AA1260" s="448"/>
      <c r="AB1260" s="448"/>
      <c r="AC1260" s="448"/>
      <c r="AD1260" s="448"/>
      <c r="AE1260" s="448"/>
    </row>
    <row r="1261" spans="2:31" s="450" customFormat="1" x14ac:dyDescent="0.3">
      <c r="B1261" s="448"/>
      <c r="C1261" s="448"/>
      <c r="D1261" s="448"/>
      <c r="E1261" s="448"/>
      <c r="F1261" s="448"/>
      <c r="G1261" s="449"/>
      <c r="H1261" s="449"/>
      <c r="I1261" s="448"/>
      <c r="J1261" s="448"/>
      <c r="K1261" s="448"/>
      <c r="L1261" s="448"/>
      <c r="M1261" s="448"/>
      <c r="N1261" s="448"/>
      <c r="O1261" s="448"/>
      <c r="P1261" s="448"/>
      <c r="Q1261" s="449"/>
      <c r="R1261" s="449"/>
      <c r="S1261" s="448"/>
      <c r="T1261" s="448"/>
      <c r="U1261" s="448"/>
      <c r="V1261" s="448"/>
      <c r="W1261" s="448"/>
      <c r="X1261" s="448"/>
      <c r="Y1261" s="448"/>
      <c r="Z1261" s="448"/>
      <c r="AA1261" s="448"/>
      <c r="AB1261" s="448"/>
      <c r="AC1261" s="448"/>
      <c r="AD1261" s="448"/>
      <c r="AE1261" s="448"/>
    </row>
    <row r="1262" spans="2:31" s="450" customFormat="1" x14ac:dyDescent="0.3">
      <c r="B1262" s="448"/>
      <c r="C1262" s="448"/>
      <c r="D1262" s="448"/>
      <c r="E1262" s="448"/>
      <c r="F1262" s="448"/>
      <c r="G1262" s="449"/>
      <c r="H1262" s="449"/>
      <c r="I1262" s="448"/>
      <c r="J1262" s="448"/>
      <c r="K1262" s="448"/>
      <c r="L1262" s="448"/>
      <c r="M1262" s="448"/>
      <c r="N1262" s="448"/>
      <c r="O1262" s="448"/>
      <c r="P1262" s="448"/>
      <c r="Q1262" s="449"/>
      <c r="R1262" s="449"/>
      <c r="S1262" s="448"/>
      <c r="T1262" s="448"/>
      <c r="U1262" s="448"/>
      <c r="V1262" s="448"/>
      <c r="W1262" s="448"/>
      <c r="X1262" s="448"/>
      <c r="Y1262" s="448"/>
      <c r="Z1262" s="448"/>
      <c r="AA1262" s="448"/>
      <c r="AB1262" s="448"/>
      <c r="AC1262" s="448"/>
      <c r="AD1262" s="448"/>
      <c r="AE1262" s="448"/>
    </row>
    <row r="1263" spans="2:31" s="450" customFormat="1" x14ac:dyDescent="0.3">
      <c r="B1263" s="448"/>
      <c r="C1263" s="448"/>
      <c r="D1263" s="448"/>
      <c r="E1263" s="448"/>
      <c r="F1263" s="448"/>
      <c r="G1263" s="449"/>
      <c r="H1263" s="449"/>
      <c r="I1263" s="448"/>
      <c r="J1263" s="448"/>
      <c r="K1263" s="448"/>
      <c r="L1263" s="448"/>
      <c r="M1263" s="448"/>
      <c r="N1263" s="448"/>
      <c r="O1263" s="448"/>
      <c r="P1263" s="448"/>
      <c r="Q1263" s="449"/>
      <c r="R1263" s="449"/>
      <c r="S1263" s="448"/>
      <c r="T1263" s="448"/>
      <c r="U1263" s="448"/>
      <c r="V1263" s="448"/>
      <c r="W1263" s="448"/>
      <c r="X1263" s="448"/>
      <c r="Y1263" s="448"/>
      <c r="Z1263" s="448"/>
      <c r="AA1263" s="448"/>
      <c r="AB1263" s="448"/>
      <c r="AC1263" s="448"/>
      <c r="AD1263" s="448"/>
      <c r="AE1263" s="448"/>
    </row>
    <row r="1264" spans="2:31" s="450" customFormat="1" x14ac:dyDescent="0.3">
      <c r="B1264" s="448"/>
      <c r="C1264" s="448"/>
      <c r="D1264" s="448"/>
      <c r="E1264" s="448"/>
      <c r="F1264" s="448"/>
      <c r="G1264" s="449"/>
      <c r="H1264" s="449"/>
      <c r="I1264" s="448"/>
      <c r="J1264" s="448"/>
      <c r="K1264" s="448"/>
      <c r="L1264" s="448"/>
      <c r="M1264" s="448"/>
      <c r="N1264" s="448"/>
      <c r="O1264" s="448"/>
      <c r="P1264" s="448"/>
      <c r="Q1264" s="449"/>
      <c r="R1264" s="449"/>
      <c r="S1264" s="448"/>
      <c r="T1264" s="448"/>
      <c r="U1264" s="448"/>
      <c r="V1264" s="448"/>
      <c r="W1264" s="448"/>
      <c r="X1264" s="448"/>
      <c r="Y1264" s="448"/>
      <c r="Z1264" s="448"/>
      <c r="AA1264" s="448"/>
      <c r="AB1264" s="448"/>
      <c r="AC1264" s="448"/>
      <c r="AD1264" s="448"/>
      <c r="AE1264" s="448"/>
    </row>
    <row r="1265" spans="2:31" s="450" customFormat="1" x14ac:dyDescent="0.3">
      <c r="B1265" s="448"/>
      <c r="C1265" s="448"/>
      <c r="D1265" s="448"/>
      <c r="E1265" s="448"/>
      <c r="F1265" s="448"/>
      <c r="G1265" s="449"/>
      <c r="H1265" s="449"/>
      <c r="I1265" s="448"/>
      <c r="J1265" s="448"/>
      <c r="K1265" s="448"/>
      <c r="L1265" s="448"/>
      <c r="M1265" s="448"/>
      <c r="N1265" s="448"/>
      <c r="O1265" s="448"/>
      <c r="P1265" s="448"/>
      <c r="Q1265" s="449"/>
      <c r="R1265" s="449"/>
      <c r="S1265" s="448"/>
      <c r="T1265" s="448"/>
      <c r="U1265" s="448"/>
      <c r="V1265" s="448"/>
      <c r="W1265" s="448"/>
      <c r="X1265" s="448"/>
      <c r="Y1265" s="448"/>
      <c r="Z1265" s="448"/>
      <c r="AA1265" s="448"/>
      <c r="AB1265" s="448"/>
      <c r="AC1265" s="448"/>
      <c r="AD1265" s="448"/>
      <c r="AE1265" s="448"/>
    </row>
    <row r="1266" spans="2:31" s="450" customFormat="1" x14ac:dyDescent="0.3">
      <c r="B1266" s="448"/>
      <c r="C1266" s="448"/>
      <c r="D1266" s="448"/>
      <c r="E1266" s="448"/>
      <c r="F1266" s="448"/>
      <c r="G1266" s="449"/>
      <c r="H1266" s="449"/>
      <c r="I1266" s="448"/>
      <c r="J1266" s="448"/>
      <c r="K1266" s="448"/>
      <c r="L1266" s="448"/>
      <c r="M1266" s="448"/>
      <c r="N1266" s="448"/>
      <c r="O1266" s="448"/>
      <c r="P1266" s="448"/>
      <c r="Q1266" s="449"/>
      <c r="R1266" s="449"/>
      <c r="S1266" s="448"/>
      <c r="T1266" s="448"/>
      <c r="U1266" s="448"/>
      <c r="V1266" s="448"/>
      <c r="W1266" s="448"/>
      <c r="X1266" s="448"/>
      <c r="Y1266" s="448"/>
      <c r="Z1266" s="448"/>
      <c r="AA1266" s="448"/>
      <c r="AB1266" s="448"/>
      <c r="AC1266" s="448"/>
      <c r="AD1266" s="448"/>
      <c r="AE1266" s="448"/>
    </row>
    <row r="1267" spans="2:31" s="450" customFormat="1" x14ac:dyDescent="0.3">
      <c r="B1267" s="448"/>
      <c r="C1267" s="448"/>
      <c r="D1267" s="448"/>
      <c r="E1267" s="448"/>
      <c r="F1267" s="448"/>
      <c r="G1267" s="449"/>
      <c r="H1267" s="449"/>
      <c r="I1267" s="448"/>
      <c r="J1267" s="448"/>
      <c r="K1267" s="448"/>
      <c r="L1267" s="448"/>
      <c r="M1267" s="448"/>
      <c r="N1267" s="448"/>
      <c r="O1267" s="448"/>
      <c r="P1267" s="448"/>
      <c r="Q1267" s="449"/>
      <c r="R1267" s="449"/>
      <c r="S1267" s="448"/>
      <c r="T1267" s="448"/>
      <c r="U1267" s="448"/>
      <c r="V1267" s="448"/>
      <c r="W1267" s="448"/>
      <c r="X1267" s="448"/>
      <c r="Y1267" s="448"/>
      <c r="Z1267" s="448"/>
      <c r="AA1267" s="448"/>
      <c r="AB1267" s="448"/>
      <c r="AC1267" s="448"/>
      <c r="AD1267" s="448"/>
      <c r="AE1267" s="448"/>
    </row>
    <row r="1268" spans="2:31" s="450" customFormat="1" x14ac:dyDescent="0.3">
      <c r="B1268" s="448"/>
      <c r="C1268" s="448"/>
      <c r="D1268" s="448"/>
      <c r="E1268" s="448"/>
      <c r="F1268" s="448"/>
      <c r="G1268" s="449"/>
      <c r="H1268" s="449"/>
      <c r="I1268" s="448"/>
      <c r="J1268" s="448"/>
      <c r="K1268" s="448"/>
      <c r="L1268" s="448"/>
      <c r="M1268" s="448"/>
      <c r="N1268" s="448"/>
      <c r="O1268" s="448"/>
      <c r="P1268" s="448"/>
      <c r="Q1268" s="449"/>
      <c r="R1268" s="449"/>
      <c r="S1268" s="448"/>
      <c r="T1268" s="448"/>
      <c r="U1268" s="448"/>
      <c r="V1268" s="448"/>
      <c r="W1268" s="448"/>
      <c r="X1268" s="448"/>
      <c r="Y1268" s="448"/>
      <c r="Z1268" s="448"/>
      <c r="AA1268" s="448"/>
      <c r="AB1268" s="448"/>
      <c r="AC1268" s="448"/>
      <c r="AD1268" s="448"/>
      <c r="AE1268" s="448"/>
    </row>
    <row r="1269" spans="2:31" s="450" customFormat="1" x14ac:dyDescent="0.3">
      <c r="B1269" s="448"/>
      <c r="C1269" s="448"/>
      <c r="D1269" s="448"/>
      <c r="E1269" s="448"/>
      <c r="F1269" s="448"/>
      <c r="G1269" s="449"/>
      <c r="H1269" s="449"/>
      <c r="I1269" s="448"/>
      <c r="J1269" s="448"/>
      <c r="K1269" s="448"/>
      <c r="L1269" s="448"/>
      <c r="M1269" s="448"/>
      <c r="N1269" s="448"/>
      <c r="O1269" s="448"/>
      <c r="P1269" s="448"/>
      <c r="Q1269" s="449"/>
      <c r="R1269" s="449"/>
      <c r="S1269" s="448"/>
      <c r="T1269" s="448"/>
      <c r="U1269" s="448"/>
      <c r="V1269" s="448"/>
      <c r="W1269" s="448"/>
      <c r="X1269" s="448"/>
      <c r="Y1269" s="448"/>
      <c r="Z1269" s="448"/>
      <c r="AA1269" s="448"/>
      <c r="AB1269" s="448"/>
      <c r="AC1269" s="448"/>
      <c r="AD1269" s="448"/>
      <c r="AE1269" s="448"/>
    </row>
    <row r="1270" spans="2:31" s="450" customFormat="1" x14ac:dyDescent="0.3">
      <c r="B1270" s="448"/>
      <c r="C1270" s="448"/>
      <c r="D1270" s="448"/>
      <c r="E1270" s="448"/>
      <c r="F1270" s="448"/>
      <c r="G1270" s="449"/>
      <c r="H1270" s="449"/>
      <c r="I1270" s="448"/>
      <c r="J1270" s="448"/>
      <c r="K1270" s="448"/>
      <c r="L1270" s="448"/>
      <c r="M1270" s="448"/>
      <c r="N1270" s="448"/>
      <c r="O1270" s="448"/>
      <c r="P1270" s="448"/>
      <c r="Q1270" s="449"/>
      <c r="R1270" s="449"/>
      <c r="S1270" s="448"/>
      <c r="T1270" s="448"/>
      <c r="U1270" s="448"/>
      <c r="V1270" s="448"/>
      <c r="W1270" s="448"/>
      <c r="X1270" s="448"/>
      <c r="Y1270" s="448"/>
      <c r="Z1270" s="448"/>
      <c r="AA1270" s="448"/>
      <c r="AB1270" s="448"/>
      <c r="AC1270" s="448"/>
      <c r="AD1270" s="448"/>
      <c r="AE1270" s="448"/>
    </row>
    <row r="1271" spans="2:31" s="450" customFormat="1" x14ac:dyDescent="0.3">
      <c r="B1271" s="448"/>
      <c r="C1271" s="448"/>
      <c r="D1271" s="448"/>
      <c r="E1271" s="448"/>
      <c r="F1271" s="448"/>
      <c r="G1271" s="449"/>
      <c r="H1271" s="449"/>
      <c r="I1271" s="448"/>
      <c r="J1271" s="448"/>
      <c r="K1271" s="448"/>
      <c r="L1271" s="448"/>
      <c r="M1271" s="448"/>
      <c r="N1271" s="448"/>
      <c r="O1271" s="448"/>
      <c r="P1271" s="448"/>
      <c r="Q1271" s="449"/>
      <c r="R1271" s="449"/>
      <c r="S1271" s="448"/>
      <c r="T1271" s="448"/>
      <c r="U1271" s="448"/>
      <c r="V1271" s="448"/>
      <c r="W1271" s="448"/>
      <c r="X1271" s="448"/>
      <c r="Y1271" s="448"/>
      <c r="Z1271" s="448"/>
      <c r="AA1271" s="448"/>
      <c r="AB1271" s="448"/>
      <c r="AC1271" s="448"/>
      <c r="AD1271" s="448"/>
      <c r="AE1271" s="448"/>
    </row>
    <row r="1272" spans="2:31" s="450" customFormat="1" x14ac:dyDescent="0.3">
      <c r="B1272" s="448"/>
      <c r="C1272" s="448"/>
      <c r="D1272" s="448"/>
      <c r="E1272" s="448"/>
      <c r="F1272" s="448"/>
      <c r="G1272" s="449"/>
      <c r="H1272" s="449"/>
      <c r="I1272" s="448"/>
      <c r="J1272" s="448"/>
      <c r="K1272" s="448"/>
      <c r="L1272" s="448"/>
      <c r="M1272" s="448"/>
      <c r="N1272" s="448"/>
      <c r="O1272" s="448"/>
      <c r="P1272" s="448"/>
      <c r="Q1272" s="449"/>
      <c r="R1272" s="449"/>
      <c r="S1272" s="448"/>
      <c r="T1272" s="448"/>
      <c r="U1272" s="448"/>
      <c r="V1272" s="448"/>
      <c r="W1272" s="448"/>
      <c r="X1272" s="448"/>
      <c r="Y1272" s="448"/>
      <c r="Z1272" s="448"/>
      <c r="AA1272" s="448"/>
      <c r="AB1272" s="448"/>
      <c r="AC1272" s="448"/>
      <c r="AD1272" s="448"/>
      <c r="AE1272" s="448"/>
    </row>
    <row r="1273" spans="2:31" s="450" customFormat="1" x14ac:dyDescent="0.3">
      <c r="B1273" s="448"/>
      <c r="C1273" s="448"/>
      <c r="D1273" s="448"/>
      <c r="E1273" s="448"/>
      <c r="F1273" s="448"/>
      <c r="G1273" s="449"/>
      <c r="H1273" s="449"/>
      <c r="I1273" s="448"/>
      <c r="J1273" s="448"/>
      <c r="K1273" s="448"/>
      <c r="L1273" s="448"/>
      <c r="M1273" s="448"/>
      <c r="N1273" s="448"/>
      <c r="O1273" s="448"/>
      <c r="P1273" s="448"/>
      <c r="Q1273" s="449"/>
      <c r="R1273" s="449"/>
      <c r="S1273" s="448"/>
      <c r="T1273" s="448"/>
      <c r="U1273" s="448"/>
      <c r="V1273" s="448"/>
      <c r="W1273" s="448"/>
      <c r="X1273" s="448"/>
      <c r="Y1273" s="448"/>
      <c r="Z1273" s="448"/>
      <c r="AA1273" s="448"/>
      <c r="AB1273" s="448"/>
      <c r="AC1273" s="448"/>
      <c r="AD1273" s="448"/>
      <c r="AE1273" s="448"/>
    </row>
    <row r="1274" spans="2:31" s="450" customFormat="1" x14ac:dyDescent="0.3">
      <c r="B1274" s="448"/>
      <c r="C1274" s="448"/>
      <c r="D1274" s="448"/>
      <c r="E1274" s="448"/>
      <c r="F1274" s="448"/>
      <c r="G1274" s="449"/>
      <c r="H1274" s="449"/>
      <c r="I1274" s="448"/>
      <c r="J1274" s="448"/>
      <c r="K1274" s="448"/>
      <c r="L1274" s="448"/>
      <c r="M1274" s="448"/>
      <c r="N1274" s="448"/>
      <c r="O1274" s="448"/>
      <c r="P1274" s="448"/>
      <c r="Q1274" s="449"/>
      <c r="R1274" s="449"/>
      <c r="S1274" s="448"/>
      <c r="T1274" s="448"/>
      <c r="U1274" s="448"/>
      <c r="V1274" s="448"/>
      <c r="W1274" s="448"/>
      <c r="X1274" s="448"/>
      <c r="Y1274" s="448"/>
      <c r="Z1274" s="448"/>
      <c r="AA1274" s="448"/>
      <c r="AB1274" s="448"/>
      <c r="AC1274" s="448"/>
      <c r="AD1274" s="448"/>
      <c r="AE1274" s="448"/>
    </row>
    <row r="1275" spans="2:31" s="450" customFormat="1" x14ac:dyDescent="0.3">
      <c r="B1275" s="448"/>
      <c r="C1275" s="448"/>
      <c r="D1275" s="448"/>
      <c r="E1275" s="448"/>
      <c r="F1275" s="448"/>
      <c r="G1275" s="449"/>
      <c r="H1275" s="449"/>
      <c r="I1275" s="448"/>
      <c r="J1275" s="448"/>
      <c r="K1275" s="448"/>
      <c r="L1275" s="448"/>
      <c r="M1275" s="448"/>
      <c r="N1275" s="448"/>
      <c r="O1275" s="448"/>
      <c r="P1275" s="448"/>
      <c r="Q1275" s="449"/>
      <c r="R1275" s="449"/>
      <c r="S1275" s="448"/>
      <c r="T1275" s="448"/>
      <c r="U1275" s="448"/>
      <c r="V1275" s="448"/>
      <c r="W1275" s="448"/>
      <c r="X1275" s="448"/>
      <c r="Y1275" s="448"/>
      <c r="Z1275" s="448"/>
      <c r="AA1275" s="448"/>
      <c r="AB1275" s="448"/>
      <c r="AC1275" s="448"/>
      <c r="AD1275" s="448"/>
      <c r="AE1275" s="448"/>
    </row>
    <row r="1276" spans="2:31" s="450" customFormat="1" x14ac:dyDescent="0.3">
      <c r="B1276" s="448"/>
      <c r="C1276" s="448"/>
      <c r="D1276" s="448"/>
      <c r="E1276" s="448"/>
      <c r="F1276" s="448"/>
      <c r="G1276" s="449"/>
      <c r="H1276" s="449"/>
      <c r="I1276" s="448"/>
      <c r="J1276" s="448"/>
      <c r="K1276" s="448"/>
      <c r="L1276" s="448"/>
      <c r="M1276" s="448"/>
      <c r="N1276" s="448"/>
      <c r="O1276" s="448"/>
      <c r="P1276" s="448"/>
      <c r="Q1276" s="449"/>
      <c r="R1276" s="449"/>
      <c r="S1276" s="448"/>
      <c r="T1276" s="448"/>
      <c r="U1276" s="448"/>
      <c r="V1276" s="448"/>
      <c r="W1276" s="448"/>
      <c r="X1276" s="448"/>
      <c r="Y1276" s="448"/>
      <c r="Z1276" s="448"/>
      <c r="AA1276" s="448"/>
      <c r="AB1276" s="448"/>
      <c r="AC1276" s="448"/>
      <c r="AD1276" s="448"/>
      <c r="AE1276" s="448"/>
    </row>
    <row r="1277" spans="2:31" s="450" customFormat="1" x14ac:dyDescent="0.3">
      <c r="B1277" s="448"/>
      <c r="C1277" s="448"/>
      <c r="D1277" s="448"/>
      <c r="E1277" s="448"/>
      <c r="F1277" s="448"/>
      <c r="G1277" s="449"/>
      <c r="H1277" s="449"/>
      <c r="I1277" s="448"/>
      <c r="J1277" s="448"/>
      <c r="K1277" s="448"/>
      <c r="L1277" s="448"/>
      <c r="M1277" s="448"/>
      <c r="N1277" s="448"/>
      <c r="O1277" s="448"/>
      <c r="P1277" s="448"/>
      <c r="Q1277" s="449"/>
      <c r="R1277" s="449"/>
      <c r="S1277" s="448"/>
      <c r="T1277" s="448"/>
      <c r="U1277" s="448"/>
      <c r="V1277" s="448"/>
      <c r="W1277" s="448"/>
      <c r="X1277" s="448"/>
      <c r="Y1277" s="448"/>
      <c r="Z1277" s="448"/>
      <c r="AA1277" s="448"/>
      <c r="AB1277" s="448"/>
      <c r="AC1277" s="448"/>
      <c r="AD1277" s="448"/>
      <c r="AE1277" s="448"/>
    </row>
    <row r="1278" spans="2:31" s="450" customFormat="1" x14ac:dyDescent="0.3">
      <c r="B1278" s="448"/>
      <c r="C1278" s="448"/>
      <c r="D1278" s="448"/>
      <c r="E1278" s="448"/>
      <c r="F1278" s="448"/>
      <c r="G1278" s="449"/>
      <c r="H1278" s="449"/>
      <c r="I1278" s="448"/>
      <c r="J1278" s="448"/>
      <c r="K1278" s="448"/>
      <c r="L1278" s="448"/>
      <c r="M1278" s="448"/>
      <c r="N1278" s="448"/>
      <c r="O1278" s="448"/>
      <c r="P1278" s="448"/>
      <c r="Q1278" s="449"/>
      <c r="R1278" s="449"/>
      <c r="S1278" s="448"/>
      <c r="T1278" s="448"/>
      <c r="U1278" s="448"/>
      <c r="V1278" s="448"/>
      <c r="W1278" s="448"/>
      <c r="X1278" s="448"/>
      <c r="Y1278" s="448"/>
      <c r="Z1278" s="448"/>
      <c r="AA1278" s="448"/>
      <c r="AB1278" s="448"/>
      <c r="AC1278" s="448"/>
      <c r="AD1278" s="448"/>
      <c r="AE1278" s="448"/>
    </row>
    <row r="1279" spans="2:31" s="450" customFormat="1" x14ac:dyDescent="0.3">
      <c r="B1279" s="448"/>
      <c r="C1279" s="448"/>
      <c r="D1279" s="448"/>
      <c r="E1279" s="448"/>
      <c r="F1279" s="448"/>
      <c r="G1279" s="449"/>
      <c r="H1279" s="449"/>
      <c r="I1279" s="448"/>
      <c r="J1279" s="448"/>
      <c r="K1279" s="448"/>
      <c r="L1279" s="448"/>
      <c r="M1279" s="448"/>
      <c r="N1279" s="448"/>
      <c r="O1279" s="448"/>
      <c r="P1279" s="448"/>
      <c r="Q1279" s="449"/>
      <c r="R1279" s="449"/>
      <c r="S1279" s="448"/>
      <c r="T1279" s="448"/>
      <c r="U1279" s="448"/>
      <c r="V1279" s="448"/>
      <c r="W1279" s="448"/>
      <c r="X1279" s="448"/>
      <c r="Y1279" s="448"/>
      <c r="Z1279" s="448"/>
      <c r="AA1279" s="448"/>
      <c r="AB1279" s="448"/>
      <c r="AC1279" s="448"/>
      <c r="AD1279" s="448"/>
      <c r="AE1279" s="448"/>
    </row>
    <row r="1280" spans="2:31" s="450" customFormat="1" x14ac:dyDescent="0.3">
      <c r="B1280" s="448"/>
      <c r="C1280" s="448"/>
      <c r="D1280" s="448"/>
      <c r="E1280" s="448"/>
      <c r="F1280" s="448"/>
      <c r="G1280" s="449"/>
      <c r="H1280" s="449"/>
      <c r="I1280" s="448"/>
      <c r="J1280" s="448"/>
      <c r="K1280" s="448"/>
      <c r="L1280" s="448"/>
      <c r="M1280" s="448"/>
      <c r="N1280" s="448"/>
      <c r="O1280" s="448"/>
      <c r="P1280" s="448"/>
      <c r="Q1280" s="449"/>
      <c r="R1280" s="449"/>
      <c r="S1280" s="448"/>
      <c r="T1280" s="448"/>
      <c r="U1280" s="448"/>
      <c r="V1280" s="448"/>
      <c r="W1280" s="448"/>
      <c r="X1280" s="448"/>
      <c r="Y1280" s="448"/>
      <c r="Z1280" s="448"/>
      <c r="AA1280" s="448"/>
      <c r="AB1280" s="448"/>
      <c r="AC1280" s="448"/>
      <c r="AD1280" s="448"/>
      <c r="AE1280" s="448"/>
    </row>
    <row r="1281" spans="2:31" s="450" customFormat="1" x14ac:dyDescent="0.3">
      <c r="B1281" s="448"/>
      <c r="C1281" s="448"/>
      <c r="D1281" s="448"/>
      <c r="E1281" s="448"/>
      <c r="F1281" s="448"/>
      <c r="G1281" s="449"/>
      <c r="H1281" s="449"/>
      <c r="I1281" s="448"/>
      <c r="J1281" s="448"/>
      <c r="K1281" s="448"/>
      <c r="L1281" s="448"/>
      <c r="M1281" s="448"/>
      <c r="N1281" s="448"/>
      <c r="O1281" s="448"/>
      <c r="P1281" s="448"/>
      <c r="Q1281" s="449"/>
      <c r="R1281" s="449"/>
      <c r="S1281" s="448"/>
      <c r="T1281" s="448"/>
      <c r="U1281" s="448"/>
      <c r="V1281" s="448"/>
      <c r="W1281" s="448"/>
      <c r="X1281" s="448"/>
      <c r="Y1281" s="448"/>
      <c r="Z1281" s="448"/>
      <c r="AA1281" s="448"/>
      <c r="AB1281" s="448"/>
      <c r="AC1281" s="448"/>
      <c r="AD1281" s="448"/>
      <c r="AE1281" s="448"/>
    </row>
    <row r="1282" spans="2:31" s="450" customFormat="1" x14ac:dyDescent="0.3">
      <c r="B1282" s="448"/>
      <c r="C1282" s="448"/>
      <c r="D1282" s="448"/>
      <c r="E1282" s="448"/>
      <c r="F1282" s="448"/>
      <c r="G1282" s="449"/>
      <c r="H1282" s="449"/>
      <c r="I1282" s="448"/>
      <c r="J1282" s="448"/>
      <c r="K1282" s="448"/>
      <c r="L1282" s="448"/>
      <c r="M1282" s="448"/>
      <c r="N1282" s="448"/>
      <c r="O1282" s="448"/>
      <c r="P1282" s="448"/>
      <c r="Q1282" s="449"/>
      <c r="R1282" s="449"/>
      <c r="S1282" s="448"/>
      <c r="T1282" s="448"/>
      <c r="U1282" s="448"/>
      <c r="V1282" s="448"/>
      <c r="W1282" s="448"/>
      <c r="X1282" s="448"/>
      <c r="Y1282" s="448"/>
      <c r="Z1282" s="448"/>
      <c r="AA1282" s="448"/>
      <c r="AB1282" s="448"/>
      <c r="AC1282" s="448"/>
      <c r="AD1282" s="448"/>
      <c r="AE1282" s="448"/>
    </row>
    <row r="1283" spans="2:31" s="450" customFormat="1" x14ac:dyDescent="0.3">
      <c r="B1283" s="448"/>
      <c r="C1283" s="448"/>
      <c r="D1283" s="448"/>
      <c r="E1283" s="448"/>
      <c r="F1283" s="448"/>
      <c r="G1283" s="449"/>
      <c r="H1283" s="449"/>
      <c r="I1283" s="448"/>
      <c r="J1283" s="448"/>
      <c r="K1283" s="448"/>
      <c r="L1283" s="448"/>
      <c r="M1283" s="448"/>
      <c r="N1283" s="448"/>
      <c r="O1283" s="448"/>
      <c r="P1283" s="448"/>
      <c r="Q1283" s="449"/>
      <c r="R1283" s="449"/>
      <c r="S1283" s="448"/>
      <c r="T1283" s="448"/>
      <c r="U1283" s="448"/>
      <c r="V1283" s="448"/>
      <c r="W1283" s="448"/>
      <c r="X1283" s="448"/>
      <c r="Y1283" s="448"/>
      <c r="Z1283" s="448"/>
      <c r="AA1283" s="448"/>
      <c r="AB1283" s="448"/>
      <c r="AC1283" s="448"/>
      <c r="AD1283" s="448"/>
      <c r="AE1283" s="448"/>
    </row>
    <row r="1284" spans="2:31" s="450" customFormat="1" x14ac:dyDescent="0.3">
      <c r="B1284" s="448"/>
      <c r="C1284" s="448"/>
      <c r="D1284" s="448"/>
      <c r="E1284" s="448"/>
      <c r="F1284" s="448"/>
      <c r="G1284" s="449"/>
      <c r="H1284" s="449"/>
      <c r="I1284" s="448"/>
      <c r="J1284" s="448"/>
      <c r="K1284" s="448"/>
      <c r="L1284" s="448"/>
      <c r="M1284" s="448"/>
      <c r="N1284" s="448"/>
      <c r="O1284" s="448"/>
      <c r="P1284" s="448"/>
      <c r="Q1284" s="449"/>
      <c r="R1284" s="449"/>
      <c r="S1284" s="448"/>
      <c r="T1284" s="448"/>
      <c r="U1284" s="448"/>
      <c r="V1284" s="448"/>
      <c r="W1284" s="448"/>
      <c r="X1284" s="448"/>
      <c r="Y1284" s="448"/>
      <c r="Z1284" s="448"/>
      <c r="AA1284" s="448"/>
      <c r="AB1284" s="448"/>
      <c r="AC1284" s="448"/>
      <c r="AD1284" s="448"/>
      <c r="AE1284" s="448"/>
    </row>
    <row r="1285" spans="2:31" s="450" customFormat="1" x14ac:dyDescent="0.3">
      <c r="B1285" s="448"/>
      <c r="C1285" s="448"/>
      <c r="D1285" s="448"/>
      <c r="E1285" s="448"/>
      <c r="F1285" s="448"/>
      <c r="G1285" s="449"/>
      <c r="H1285" s="449"/>
      <c r="I1285" s="448"/>
      <c r="J1285" s="448"/>
      <c r="K1285" s="448"/>
      <c r="L1285" s="448"/>
      <c r="M1285" s="448"/>
      <c r="N1285" s="448"/>
      <c r="O1285" s="448"/>
      <c r="P1285" s="448"/>
      <c r="Q1285" s="449"/>
      <c r="R1285" s="449"/>
      <c r="S1285" s="448"/>
      <c r="T1285" s="448"/>
      <c r="U1285" s="448"/>
      <c r="V1285" s="448"/>
      <c r="W1285" s="448"/>
      <c r="X1285" s="448"/>
      <c r="Y1285" s="448"/>
      <c r="Z1285" s="448"/>
      <c r="AA1285" s="448"/>
      <c r="AB1285" s="448"/>
      <c r="AC1285" s="448"/>
      <c r="AD1285" s="448"/>
      <c r="AE1285" s="448"/>
    </row>
    <row r="1286" spans="2:31" s="450" customFormat="1" x14ac:dyDescent="0.3">
      <c r="B1286" s="448"/>
      <c r="C1286" s="448"/>
      <c r="D1286" s="448"/>
      <c r="E1286" s="448"/>
      <c r="F1286" s="448"/>
      <c r="G1286" s="449"/>
      <c r="H1286" s="449"/>
      <c r="I1286" s="448"/>
      <c r="J1286" s="448"/>
      <c r="K1286" s="448"/>
      <c r="L1286" s="448"/>
      <c r="M1286" s="448"/>
      <c r="N1286" s="448"/>
      <c r="O1286" s="448"/>
      <c r="P1286" s="448"/>
      <c r="Q1286" s="449"/>
      <c r="R1286" s="449"/>
      <c r="S1286" s="448"/>
      <c r="T1286" s="448"/>
      <c r="U1286" s="448"/>
      <c r="V1286" s="448"/>
      <c r="W1286" s="448"/>
      <c r="X1286" s="448"/>
      <c r="Y1286" s="448"/>
      <c r="Z1286" s="448"/>
      <c r="AA1286" s="448"/>
      <c r="AB1286" s="448"/>
      <c r="AC1286" s="448"/>
      <c r="AD1286" s="448"/>
      <c r="AE1286" s="448"/>
    </row>
    <row r="1287" spans="2:31" s="450" customFormat="1" x14ac:dyDescent="0.3">
      <c r="B1287" s="448"/>
      <c r="C1287" s="448"/>
      <c r="D1287" s="448"/>
      <c r="E1287" s="448"/>
      <c r="F1287" s="448"/>
      <c r="G1287" s="449"/>
      <c r="H1287" s="449"/>
      <c r="I1287" s="448"/>
      <c r="J1287" s="448"/>
      <c r="K1287" s="448"/>
      <c r="L1287" s="448"/>
      <c r="M1287" s="448"/>
      <c r="N1287" s="448"/>
      <c r="O1287" s="448"/>
      <c r="P1287" s="448"/>
      <c r="Q1287" s="449"/>
      <c r="R1287" s="449"/>
      <c r="S1287" s="448"/>
      <c r="T1287" s="448"/>
      <c r="U1287" s="448"/>
      <c r="V1287" s="448"/>
      <c r="W1287" s="448"/>
      <c r="X1287" s="448"/>
      <c r="Y1287" s="448"/>
      <c r="Z1287" s="448"/>
      <c r="AA1287" s="448"/>
      <c r="AB1287" s="448"/>
      <c r="AC1287" s="448"/>
      <c r="AD1287" s="448"/>
      <c r="AE1287" s="448"/>
    </row>
    <row r="1288" spans="2:31" s="450" customFormat="1" x14ac:dyDescent="0.3">
      <c r="B1288" s="448"/>
      <c r="C1288" s="448"/>
      <c r="D1288" s="448"/>
      <c r="E1288" s="448"/>
      <c r="F1288" s="448"/>
      <c r="G1288" s="449"/>
      <c r="H1288" s="449"/>
      <c r="I1288" s="448"/>
      <c r="J1288" s="448"/>
      <c r="K1288" s="448"/>
      <c r="L1288" s="448"/>
      <c r="M1288" s="448"/>
      <c r="N1288" s="448"/>
      <c r="O1288" s="448"/>
      <c r="P1288" s="448"/>
      <c r="Q1288" s="449"/>
      <c r="R1288" s="449"/>
      <c r="S1288" s="448"/>
      <c r="T1288" s="448"/>
      <c r="U1288" s="448"/>
      <c r="V1288" s="448"/>
      <c r="W1288" s="448"/>
      <c r="X1288" s="448"/>
      <c r="Y1288" s="448"/>
      <c r="Z1288" s="448"/>
      <c r="AA1288" s="448"/>
      <c r="AB1288" s="448"/>
      <c r="AC1288" s="448"/>
      <c r="AD1288" s="448"/>
      <c r="AE1288" s="448"/>
    </row>
    <row r="1289" spans="2:31" s="450" customFormat="1" x14ac:dyDescent="0.3">
      <c r="B1289" s="448"/>
      <c r="C1289" s="448"/>
      <c r="D1289" s="448"/>
      <c r="E1289" s="448"/>
      <c r="F1289" s="448"/>
      <c r="G1289" s="449"/>
      <c r="H1289" s="449"/>
      <c r="I1289" s="448"/>
      <c r="J1289" s="448"/>
      <c r="K1289" s="448"/>
      <c r="L1289" s="448"/>
      <c r="M1289" s="448"/>
      <c r="N1289" s="448"/>
      <c r="O1289" s="448"/>
      <c r="P1289" s="448"/>
      <c r="Q1289" s="449"/>
      <c r="R1289" s="449"/>
      <c r="S1289" s="448"/>
      <c r="T1289" s="448"/>
      <c r="U1289" s="448"/>
      <c r="V1289" s="448"/>
      <c r="W1289" s="448"/>
      <c r="X1289" s="448"/>
      <c r="Y1289" s="448"/>
      <c r="Z1289" s="448"/>
      <c r="AA1289" s="448"/>
      <c r="AB1289" s="448"/>
      <c r="AC1289" s="448"/>
      <c r="AD1289" s="448"/>
      <c r="AE1289" s="448"/>
    </row>
    <row r="1290" spans="2:31" s="450" customFormat="1" x14ac:dyDescent="0.3">
      <c r="B1290" s="448"/>
      <c r="C1290" s="448"/>
      <c r="D1290" s="448"/>
      <c r="E1290" s="448"/>
      <c r="F1290" s="448"/>
      <c r="G1290" s="449"/>
      <c r="H1290" s="449"/>
      <c r="I1290" s="448"/>
      <c r="J1290" s="448"/>
      <c r="K1290" s="448"/>
      <c r="L1290" s="448"/>
      <c r="M1290" s="448"/>
      <c r="N1290" s="448"/>
      <c r="O1290" s="448"/>
      <c r="P1290" s="448"/>
      <c r="Q1290" s="449"/>
      <c r="R1290" s="449"/>
      <c r="S1290" s="448"/>
      <c r="T1290" s="448"/>
      <c r="U1290" s="448"/>
      <c r="V1290" s="448"/>
      <c r="W1290" s="448"/>
      <c r="X1290" s="448"/>
      <c r="Y1290" s="448"/>
      <c r="Z1290" s="448"/>
      <c r="AA1290" s="448"/>
      <c r="AB1290" s="448"/>
      <c r="AC1290" s="448"/>
      <c r="AD1290" s="448"/>
      <c r="AE1290" s="448"/>
    </row>
    <row r="1291" spans="2:31" s="450" customFormat="1" x14ac:dyDescent="0.3">
      <c r="B1291" s="448"/>
      <c r="C1291" s="448"/>
      <c r="D1291" s="448"/>
      <c r="E1291" s="448"/>
      <c r="F1291" s="448"/>
      <c r="G1291" s="449"/>
      <c r="H1291" s="449"/>
      <c r="I1291" s="448"/>
      <c r="J1291" s="448"/>
      <c r="K1291" s="448"/>
      <c r="L1291" s="448"/>
      <c r="M1291" s="448"/>
      <c r="N1291" s="448"/>
      <c r="O1291" s="448"/>
      <c r="P1291" s="448"/>
      <c r="Q1291" s="449"/>
      <c r="R1291" s="449"/>
      <c r="S1291" s="448"/>
      <c r="T1291" s="448"/>
      <c r="U1291" s="448"/>
      <c r="V1291" s="448"/>
      <c r="W1291" s="448"/>
      <c r="X1291" s="448"/>
      <c r="Y1291" s="448"/>
      <c r="Z1291" s="448"/>
      <c r="AA1291" s="448"/>
      <c r="AB1291" s="448"/>
      <c r="AC1291" s="448"/>
      <c r="AD1291" s="448"/>
      <c r="AE1291" s="448"/>
    </row>
    <row r="1292" spans="2:31" s="450" customFormat="1" x14ac:dyDescent="0.3">
      <c r="B1292" s="448"/>
      <c r="C1292" s="448"/>
      <c r="D1292" s="448"/>
      <c r="E1292" s="448"/>
      <c r="F1292" s="448"/>
      <c r="G1292" s="449"/>
      <c r="H1292" s="449"/>
      <c r="I1292" s="448"/>
      <c r="J1292" s="448"/>
      <c r="K1292" s="448"/>
      <c r="L1292" s="448"/>
      <c r="M1292" s="448"/>
      <c r="N1292" s="448"/>
      <c r="O1292" s="448"/>
      <c r="P1292" s="448"/>
      <c r="Q1292" s="449"/>
      <c r="R1292" s="449"/>
      <c r="S1292" s="448"/>
      <c r="T1292" s="448"/>
      <c r="U1292" s="448"/>
      <c r="V1292" s="448"/>
      <c r="W1292" s="448"/>
      <c r="X1292" s="448"/>
      <c r="Y1292" s="448"/>
      <c r="Z1292" s="448"/>
      <c r="AA1292" s="448"/>
      <c r="AB1292" s="448"/>
      <c r="AC1292" s="448"/>
      <c r="AD1292" s="448"/>
      <c r="AE1292" s="448"/>
    </row>
    <row r="1293" spans="2:31" s="450" customFormat="1" x14ac:dyDescent="0.3">
      <c r="B1293" s="448"/>
      <c r="C1293" s="448"/>
      <c r="D1293" s="448"/>
      <c r="E1293" s="448"/>
      <c r="F1293" s="448"/>
      <c r="G1293" s="449"/>
      <c r="H1293" s="449"/>
      <c r="I1293" s="448"/>
      <c r="J1293" s="448"/>
      <c r="K1293" s="448"/>
      <c r="L1293" s="448"/>
      <c r="M1293" s="448"/>
      <c r="N1293" s="448"/>
      <c r="O1293" s="448"/>
      <c r="P1293" s="448"/>
      <c r="Q1293" s="449"/>
      <c r="R1293" s="449"/>
      <c r="S1293" s="448"/>
      <c r="T1293" s="448"/>
      <c r="U1293" s="448"/>
      <c r="V1293" s="448"/>
      <c r="W1293" s="448"/>
      <c r="X1293" s="448"/>
      <c r="Y1293" s="448"/>
      <c r="Z1293" s="448"/>
      <c r="AA1293" s="448"/>
      <c r="AB1293" s="448"/>
      <c r="AC1293" s="448"/>
      <c r="AD1293" s="448"/>
      <c r="AE1293" s="448"/>
    </row>
    <row r="1294" spans="2:31" s="450" customFormat="1" x14ac:dyDescent="0.3">
      <c r="B1294" s="448"/>
      <c r="C1294" s="448"/>
      <c r="D1294" s="448"/>
      <c r="E1294" s="448"/>
      <c r="F1294" s="448"/>
      <c r="G1294" s="449"/>
      <c r="H1294" s="449"/>
      <c r="I1294" s="448"/>
      <c r="J1294" s="448"/>
      <c r="K1294" s="448"/>
      <c r="L1294" s="448"/>
      <c r="M1294" s="448"/>
      <c r="N1294" s="448"/>
      <c r="O1294" s="448"/>
      <c r="P1294" s="448"/>
      <c r="Q1294" s="449"/>
      <c r="R1294" s="449"/>
      <c r="S1294" s="448"/>
      <c r="T1294" s="448"/>
      <c r="U1294" s="448"/>
      <c r="V1294" s="448"/>
      <c r="W1294" s="448"/>
      <c r="X1294" s="448"/>
      <c r="Y1294" s="448"/>
      <c r="Z1294" s="448"/>
      <c r="AA1294" s="448"/>
      <c r="AB1294" s="448"/>
      <c r="AC1294" s="448"/>
      <c r="AD1294" s="448"/>
      <c r="AE1294" s="448"/>
    </row>
    <row r="1295" spans="2:31" s="450" customFormat="1" x14ac:dyDescent="0.3">
      <c r="B1295" s="448"/>
      <c r="C1295" s="448"/>
      <c r="D1295" s="448"/>
      <c r="E1295" s="448"/>
      <c r="F1295" s="448"/>
      <c r="G1295" s="449"/>
      <c r="H1295" s="449"/>
      <c r="I1295" s="448"/>
      <c r="J1295" s="448"/>
      <c r="K1295" s="448"/>
      <c r="L1295" s="448"/>
      <c r="M1295" s="448"/>
      <c r="N1295" s="448"/>
      <c r="O1295" s="448"/>
      <c r="P1295" s="448"/>
      <c r="Q1295" s="449"/>
      <c r="R1295" s="449"/>
      <c r="S1295" s="448"/>
      <c r="T1295" s="448"/>
      <c r="U1295" s="448"/>
      <c r="V1295" s="448"/>
      <c r="W1295" s="448"/>
      <c r="X1295" s="448"/>
      <c r="Y1295" s="448"/>
      <c r="Z1295" s="448"/>
      <c r="AA1295" s="448"/>
      <c r="AB1295" s="448"/>
      <c r="AC1295" s="448"/>
      <c r="AD1295" s="448"/>
      <c r="AE1295" s="448"/>
    </row>
    <row r="1296" spans="2:31" s="450" customFormat="1" x14ac:dyDescent="0.3">
      <c r="B1296" s="448"/>
      <c r="C1296" s="448"/>
      <c r="D1296" s="448"/>
      <c r="E1296" s="448"/>
      <c r="F1296" s="448"/>
      <c r="G1296" s="449"/>
      <c r="H1296" s="449"/>
      <c r="I1296" s="448"/>
      <c r="J1296" s="448"/>
      <c r="K1296" s="448"/>
      <c r="L1296" s="448"/>
      <c r="M1296" s="448"/>
      <c r="N1296" s="448"/>
      <c r="O1296" s="448"/>
      <c r="P1296" s="448"/>
      <c r="Q1296" s="449"/>
      <c r="R1296" s="449"/>
      <c r="S1296" s="448"/>
      <c r="T1296" s="448"/>
      <c r="U1296" s="448"/>
      <c r="V1296" s="448"/>
      <c r="W1296" s="448"/>
      <c r="X1296" s="448"/>
      <c r="Y1296" s="448"/>
      <c r="Z1296" s="448"/>
      <c r="AA1296" s="448"/>
      <c r="AB1296" s="448"/>
      <c r="AC1296" s="448"/>
      <c r="AD1296" s="448"/>
      <c r="AE1296" s="448"/>
    </row>
    <row r="1297" spans="2:31" s="450" customFormat="1" x14ac:dyDescent="0.3">
      <c r="B1297" s="448"/>
      <c r="C1297" s="448"/>
      <c r="D1297" s="448"/>
      <c r="E1297" s="448"/>
      <c r="F1297" s="448"/>
      <c r="G1297" s="449"/>
      <c r="H1297" s="449"/>
      <c r="I1297" s="448"/>
      <c r="J1297" s="448"/>
      <c r="K1297" s="448"/>
      <c r="L1297" s="448"/>
      <c r="M1297" s="448"/>
      <c r="N1297" s="448"/>
      <c r="O1297" s="448"/>
      <c r="P1297" s="448"/>
      <c r="Q1297" s="449"/>
      <c r="R1297" s="449"/>
      <c r="S1297" s="448"/>
      <c r="T1297" s="448"/>
      <c r="U1297" s="448"/>
      <c r="V1297" s="448"/>
      <c r="W1297" s="448"/>
      <c r="X1297" s="448"/>
      <c r="Y1297" s="448"/>
      <c r="Z1297" s="448"/>
      <c r="AA1297" s="448"/>
      <c r="AB1297" s="448"/>
      <c r="AC1297" s="448"/>
      <c r="AD1297" s="448"/>
      <c r="AE1297" s="448"/>
    </row>
    <row r="1298" spans="2:31" s="450" customFormat="1" x14ac:dyDescent="0.3">
      <c r="B1298" s="448"/>
      <c r="C1298" s="448"/>
      <c r="D1298" s="448"/>
      <c r="E1298" s="448"/>
      <c r="F1298" s="448"/>
      <c r="G1298" s="449"/>
      <c r="H1298" s="449"/>
      <c r="I1298" s="448"/>
      <c r="J1298" s="448"/>
      <c r="K1298" s="448"/>
      <c r="L1298" s="448"/>
      <c r="M1298" s="448"/>
      <c r="N1298" s="448"/>
      <c r="O1298" s="448"/>
      <c r="P1298" s="448"/>
      <c r="Q1298" s="449"/>
      <c r="R1298" s="449"/>
      <c r="S1298" s="448"/>
      <c r="T1298" s="448"/>
      <c r="U1298" s="448"/>
      <c r="V1298" s="448"/>
      <c r="W1298" s="448"/>
      <c r="X1298" s="448"/>
      <c r="Y1298" s="448"/>
      <c r="Z1298" s="448"/>
      <c r="AA1298" s="448"/>
      <c r="AB1298" s="448"/>
      <c r="AC1298" s="448"/>
      <c r="AD1298" s="448"/>
      <c r="AE1298" s="448"/>
    </row>
    <row r="1299" spans="2:31" s="450" customFormat="1" x14ac:dyDescent="0.3">
      <c r="B1299" s="448"/>
      <c r="C1299" s="448"/>
      <c r="D1299" s="448"/>
      <c r="E1299" s="448"/>
      <c r="F1299" s="448"/>
      <c r="G1299" s="449"/>
      <c r="H1299" s="449"/>
      <c r="I1299" s="448"/>
      <c r="J1299" s="448"/>
      <c r="K1299" s="448"/>
      <c r="L1299" s="448"/>
      <c r="M1299" s="448"/>
      <c r="N1299" s="448"/>
      <c r="O1299" s="448"/>
      <c r="P1299" s="448"/>
      <c r="Q1299" s="449"/>
      <c r="R1299" s="449"/>
      <c r="S1299" s="448"/>
      <c r="T1299" s="448"/>
      <c r="U1299" s="448"/>
      <c r="V1299" s="448"/>
      <c r="W1299" s="448"/>
      <c r="X1299" s="448"/>
      <c r="Y1299" s="448"/>
      <c r="Z1299" s="448"/>
      <c r="AA1299" s="448"/>
      <c r="AB1299" s="448"/>
      <c r="AC1299" s="448"/>
      <c r="AD1299" s="448"/>
      <c r="AE1299" s="448"/>
    </row>
    <row r="1300" spans="2:31" s="450" customFormat="1" x14ac:dyDescent="0.3">
      <c r="B1300" s="448"/>
      <c r="C1300" s="448"/>
      <c r="D1300" s="448"/>
      <c r="E1300" s="448"/>
      <c r="F1300" s="448"/>
      <c r="G1300" s="449"/>
      <c r="H1300" s="449"/>
      <c r="I1300" s="448"/>
      <c r="J1300" s="448"/>
      <c r="K1300" s="448"/>
      <c r="L1300" s="448"/>
      <c r="M1300" s="448"/>
      <c r="N1300" s="448"/>
      <c r="O1300" s="448"/>
      <c r="P1300" s="448"/>
      <c r="Q1300" s="449"/>
      <c r="R1300" s="449"/>
      <c r="S1300" s="448"/>
      <c r="T1300" s="448"/>
      <c r="U1300" s="448"/>
      <c r="V1300" s="448"/>
      <c r="W1300" s="448"/>
      <c r="X1300" s="448"/>
      <c r="Y1300" s="448"/>
      <c r="Z1300" s="448"/>
      <c r="AA1300" s="448"/>
      <c r="AB1300" s="448"/>
      <c r="AC1300" s="448"/>
      <c r="AD1300" s="448"/>
      <c r="AE1300" s="448"/>
    </row>
    <row r="1301" spans="2:31" s="450" customFormat="1" x14ac:dyDescent="0.3">
      <c r="B1301" s="448"/>
      <c r="C1301" s="448"/>
      <c r="D1301" s="448"/>
      <c r="E1301" s="448"/>
      <c r="F1301" s="448"/>
      <c r="G1301" s="449"/>
      <c r="H1301" s="449"/>
      <c r="I1301" s="448"/>
      <c r="J1301" s="448"/>
      <c r="K1301" s="448"/>
      <c r="L1301" s="448"/>
      <c r="M1301" s="448"/>
      <c r="N1301" s="448"/>
      <c r="O1301" s="448"/>
      <c r="P1301" s="448"/>
      <c r="Q1301" s="449"/>
      <c r="R1301" s="449"/>
      <c r="S1301" s="448"/>
      <c r="T1301" s="448"/>
      <c r="U1301" s="448"/>
      <c r="V1301" s="448"/>
      <c r="W1301" s="448"/>
      <c r="X1301" s="448"/>
      <c r="Y1301" s="448"/>
      <c r="Z1301" s="448"/>
      <c r="AA1301" s="448"/>
      <c r="AB1301" s="448"/>
      <c r="AC1301" s="448"/>
      <c r="AD1301" s="448"/>
      <c r="AE1301" s="448"/>
    </row>
    <row r="1302" spans="2:31" s="450" customFormat="1" x14ac:dyDescent="0.3">
      <c r="B1302" s="448"/>
      <c r="C1302" s="448"/>
      <c r="D1302" s="448"/>
      <c r="E1302" s="448"/>
      <c r="F1302" s="448"/>
      <c r="G1302" s="449"/>
      <c r="H1302" s="449"/>
      <c r="I1302" s="448"/>
      <c r="J1302" s="448"/>
      <c r="K1302" s="448"/>
      <c r="L1302" s="448"/>
      <c r="M1302" s="448"/>
      <c r="N1302" s="448"/>
      <c r="O1302" s="448"/>
      <c r="P1302" s="448"/>
      <c r="Q1302" s="449"/>
      <c r="R1302" s="449"/>
      <c r="S1302" s="448"/>
      <c r="T1302" s="448"/>
      <c r="U1302" s="448"/>
      <c r="V1302" s="448"/>
      <c r="W1302" s="448"/>
      <c r="X1302" s="448"/>
      <c r="Y1302" s="448"/>
      <c r="Z1302" s="448"/>
      <c r="AA1302" s="448"/>
      <c r="AB1302" s="448"/>
      <c r="AC1302" s="448"/>
      <c r="AD1302" s="448"/>
      <c r="AE1302" s="448"/>
    </row>
    <row r="1303" spans="2:31" s="450" customFormat="1" x14ac:dyDescent="0.3">
      <c r="B1303" s="448"/>
      <c r="C1303" s="448"/>
      <c r="D1303" s="448"/>
      <c r="E1303" s="448"/>
      <c r="F1303" s="448"/>
      <c r="G1303" s="449"/>
      <c r="H1303" s="449"/>
      <c r="I1303" s="448"/>
      <c r="J1303" s="448"/>
      <c r="K1303" s="448"/>
      <c r="L1303" s="448"/>
      <c r="M1303" s="448"/>
      <c r="N1303" s="448"/>
      <c r="O1303" s="448"/>
      <c r="P1303" s="448"/>
      <c r="Q1303" s="449"/>
      <c r="R1303" s="449"/>
      <c r="S1303" s="448"/>
      <c r="T1303" s="448"/>
      <c r="U1303" s="448"/>
      <c r="V1303" s="448"/>
      <c r="W1303" s="448"/>
      <c r="X1303" s="448"/>
      <c r="Y1303" s="448"/>
      <c r="Z1303" s="448"/>
      <c r="AA1303" s="448"/>
      <c r="AB1303" s="448"/>
      <c r="AC1303" s="448"/>
      <c r="AD1303" s="448"/>
      <c r="AE1303" s="448"/>
    </row>
    <row r="1304" spans="2:31" s="450" customFormat="1" x14ac:dyDescent="0.3">
      <c r="B1304" s="448"/>
      <c r="C1304" s="448"/>
      <c r="D1304" s="448"/>
      <c r="E1304" s="448"/>
      <c r="F1304" s="448"/>
      <c r="G1304" s="449"/>
      <c r="H1304" s="449"/>
      <c r="I1304" s="448"/>
      <c r="J1304" s="448"/>
      <c r="K1304" s="448"/>
      <c r="L1304" s="448"/>
      <c r="M1304" s="448"/>
      <c r="N1304" s="448"/>
      <c r="O1304" s="448"/>
      <c r="P1304" s="448"/>
      <c r="Q1304" s="449"/>
      <c r="R1304" s="449"/>
      <c r="S1304" s="448"/>
      <c r="T1304" s="448"/>
      <c r="U1304" s="448"/>
      <c r="V1304" s="448"/>
      <c r="W1304" s="448"/>
      <c r="X1304" s="448"/>
      <c r="Y1304" s="448"/>
      <c r="Z1304" s="448"/>
      <c r="AA1304" s="448"/>
      <c r="AB1304" s="448"/>
      <c r="AC1304" s="448"/>
      <c r="AD1304" s="448"/>
      <c r="AE1304" s="448"/>
    </row>
    <row r="1305" spans="2:31" s="450" customFormat="1" x14ac:dyDescent="0.3">
      <c r="B1305" s="448"/>
      <c r="C1305" s="448"/>
      <c r="D1305" s="448"/>
      <c r="E1305" s="448"/>
      <c r="F1305" s="448"/>
      <c r="G1305" s="449"/>
      <c r="H1305" s="449"/>
      <c r="I1305" s="448"/>
      <c r="J1305" s="448"/>
      <c r="K1305" s="448"/>
      <c r="L1305" s="448"/>
      <c r="M1305" s="448"/>
      <c r="N1305" s="448"/>
      <c r="O1305" s="448"/>
      <c r="P1305" s="448"/>
      <c r="Q1305" s="449"/>
      <c r="R1305" s="449"/>
      <c r="S1305" s="448"/>
      <c r="T1305" s="448"/>
      <c r="U1305" s="448"/>
      <c r="V1305" s="448"/>
      <c r="W1305" s="448"/>
      <c r="X1305" s="448"/>
      <c r="Y1305" s="448"/>
      <c r="Z1305" s="448"/>
      <c r="AA1305" s="448"/>
      <c r="AB1305" s="448"/>
      <c r="AC1305" s="448"/>
      <c r="AD1305" s="448"/>
      <c r="AE1305" s="448"/>
    </row>
    <row r="1306" spans="2:31" s="450" customFormat="1" x14ac:dyDescent="0.3">
      <c r="B1306" s="448"/>
      <c r="C1306" s="448"/>
      <c r="D1306" s="448"/>
      <c r="E1306" s="448"/>
      <c r="F1306" s="448"/>
      <c r="G1306" s="449"/>
      <c r="H1306" s="449"/>
      <c r="I1306" s="448"/>
      <c r="J1306" s="448"/>
      <c r="K1306" s="448"/>
      <c r="L1306" s="448"/>
      <c r="M1306" s="448"/>
      <c r="N1306" s="448"/>
      <c r="O1306" s="448"/>
      <c r="P1306" s="448"/>
      <c r="Q1306" s="449"/>
      <c r="R1306" s="449"/>
      <c r="S1306" s="448"/>
      <c r="T1306" s="448"/>
      <c r="U1306" s="448"/>
      <c r="V1306" s="448"/>
      <c r="W1306" s="448"/>
      <c r="X1306" s="448"/>
      <c r="Y1306" s="448"/>
      <c r="Z1306" s="448"/>
      <c r="AA1306" s="448"/>
      <c r="AB1306" s="448"/>
      <c r="AC1306" s="448"/>
      <c r="AD1306" s="448"/>
      <c r="AE1306" s="448"/>
    </row>
    <row r="1307" spans="2:31" s="450" customFormat="1" x14ac:dyDescent="0.3">
      <c r="B1307" s="448"/>
      <c r="C1307" s="448"/>
      <c r="D1307" s="448"/>
      <c r="E1307" s="448"/>
      <c r="F1307" s="448"/>
      <c r="G1307" s="449"/>
      <c r="H1307" s="449"/>
      <c r="I1307" s="448"/>
      <c r="J1307" s="448"/>
      <c r="K1307" s="448"/>
      <c r="L1307" s="448"/>
      <c r="M1307" s="448"/>
      <c r="N1307" s="448"/>
      <c r="O1307" s="448"/>
      <c r="P1307" s="448"/>
      <c r="Q1307" s="449"/>
      <c r="R1307" s="449"/>
      <c r="S1307" s="448"/>
      <c r="T1307" s="448"/>
      <c r="U1307" s="448"/>
      <c r="V1307" s="448"/>
      <c r="W1307" s="448"/>
      <c r="X1307" s="448"/>
      <c r="Y1307" s="448"/>
      <c r="Z1307" s="448"/>
      <c r="AA1307" s="448"/>
      <c r="AB1307" s="448"/>
      <c r="AC1307" s="448"/>
      <c r="AD1307" s="448"/>
      <c r="AE1307" s="448"/>
    </row>
    <row r="1308" spans="2:31" s="450" customFormat="1" x14ac:dyDescent="0.3">
      <c r="B1308" s="448"/>
      <c r="C1308" s="448"/>
      <c r="D1308" s="448"/>
      <c r="E1308" s="448"/>
      <c r="F1308" s="448"/>
      <c r="G1308" s="449"/>
      <c r="H1308" s="449"/>
      <c r="I1308" s="448"/>
      <c r="J1308" s="448"/>
      <c r="K1308" s="448"/>
      <c r="L1308" s="448"/>
      <c r="M1308" s="448"/>
      <c r="N1308" s="448"/>
      <c r="O1308" s="448"/>
      <c r="P1308" s="448"/>
      <c r="Q1308" s="449"/>
      <c r="R1308" s="449"/>
      <c r="S1308" s="448"/>
      <c r="T1308" s="448"/>
      <c r="U1308" s="448"/>
      <c r="V1308" s="448"/>
      <c r="W1308" s="448"/>
      <c r="X1308" s="448"/>
      <c r="Y1308" s="448"/>
      <c r="Z1308" s="448"/>
      <c r="AA1308" s="448"/>
      <c r="AB1308" s="448"/>
      <c r="AC1308" s="448"/>
      <c r="AD1308" s="448"/>
      <c r="AE1308" s="448"/>
    </row>
    <row r="1309" spans="2:31" s="450" customFormat="1" x14ac:dyDescent="0.3">
      <c r="B1309" s="448"/>
      <c r="C1309" s="448"/>
      <c r="D1309" s="448"/>
      <c r="E1309" s="448"/>
      <c r="F1309" s="448"/>
      <c r="G1309" s="449"/>
      <c r="H1309" s="449"/>
      <c r="I1309" s="448"/>
      <c r="J1309" s="448"/>
      <c r="K1309" s="448"/>
      <c r="L1309" s="448"/>
      <c r="M1309" s="448"/>
      <c r="N1309" s="448"/>
      <c r="O1309" s="448"/>
      <c r="P1309" s="448"/>
      <c r="Q1309" s="449"/>
      <c r="R1309" s="449"/>
      <c r="S1309" s="448"/>
      <c r="T1309" s="448"/>
      <c r="U1309" s="448"/>
      <c r="V1309" s="448"/>
      <c r="W1309" s="448"/>
      <c r="X1309" s="448"/>
      <c r="Y1309" s="448"/>
      <c r="Z1309" s="448"/>
      <c r="AA1309" s="448"/>
      <c r="AB1309" s="448"/>
      <c r="AC1309" s="448"/>
      <c r="AD1309" s="448"/>
      <c r="AE1309" s="448"/>
    </row>
    <row r="1310" spans="2:31" s="450" customFormat="1" x14ac:dyDescent="0.3">
      <c r="B1310" s="448"/>
      <c r="C1310" s="448"/>
      <c r="D1310" s="448"/>
      <c r="E1310" s="448"/>
      <c r="F1310" s="448"/>
      <c r="G1310" s="449"/>
      <c r="H1310" s="449"/>
      <c r="I1310" s="448"/>
      <c r="J1310" s="448"/>
      <c r="K1310" s="448"/>
      <c r="L1310" s="448"/>
      <c r="M1310" s="448"/>
      <c r="N1310" s="448"/>
      <c r="O1310" s="448"/>
      <c r="P1310" s="448"/>
      <c r="Q1310" s="449"/>
      <c r="R1310" s="449"/>
      <c r="S1310" s="448"/>
      <c r="T1310" s="448"/>
      <c r="U1310" s="448"/>
      <c r="V1310" s="448"/>
      <c r="W1310" s="448"/>
      <c r="X1310" s="448"/>
      <c r="Y1310" s="448"/>
      <c r="Z1310" s="448"/>
      <c r="AA1310" s="448"/>
      <c r="AB1310" s="448"/>
      <c r="AC1310" s="448"/>
      <c r="AD1310" s="448"/>
      <c r="AE1310" s="448"/>
    </row>
    <row r="1311" spans="2:31" s="450" customFormat="1" x14ac:dyDescent="0.3">
      <c r="B1311" s="448"/>
      <c r="C1311" s="448"/>
      <c r="D1311" s="448"/>
      <c r="E1311" s="448"/>
      <c r="F1311" s="448"/>
      <c r="G1311" s="449"/>
      <c r="H1311" s="449"/>
      <c r="I1311" s="448"/>
      <c r="J1311" s="448"/>
      <c r="K1311" s="448"/>
      <c r="L1311" s="448"/>
      <c r="M1311" s="448"/>
      <c r="N1311" s="448"/>
      <c r="O1311" s="448"/>
      <c r="P1311" s="448"/>
      <c r="Q1311" s="449"/>
      <c r="R1311" s="449"/>
      <c r="S1311" s="448"/>
      <c r="T1311" s="448"/>
      <c r="U1311" s="448"/>
      <c r="V1311" s="448"/>
      <c r="W1311" s="448"/>
      <c r="X1311" s="448"/>
      <c r="Y1311" s="448"/>
      <c r="Z1311" s="448"/>
      <c r="AA1311" s="448"/>
      <c r="AB1311" s="448"/>
      <c r="AC1311" s="448"/>
      <c r="AD1311" s="448"/>
      <c r="AE1311" s="448"/>
    </row>
    <row r="1312" spans="2:31" s="450" customFormat="1" x14ac:dyDescent="0.3">
      <c r="B1312" s="448"/>
      <c r="C1312" s="448"/>
      <c r="D1312" s="448"/>
      <c r="E1312" s="448"/>
      <c r="F1312" s="448"/>
      <c r="G1312" s="449"/>
      <c r="H1312" s="449"/>
      <c r="I1312" s="448"/>
      <c r="J1312" s="448"/>
      <c r="K1312" s="448"/>
      <c r="L1312" s="448"/>
      <c r="M1312" s="448"/>
      <c r="N1312" s="448"/>
      <c r="O1312" s="448"/>
      <c r="P1312" s="448"/>
      <c r="Q1312" s="449"/>
      <c r="R1312" s="449"/>
      <c r="S1312" s="448"/>
      <c r="T1312" s="448"/>
      <c r="U1312" s="448"/>
      <c r="V1312" s="448"/>
      <c r="W1312" s="448"/>
      <c r="X1312" s="448"/>
      <c r="Y1312" s="448"/>
      <c r="Z1312" s="448"/>
      <c r="AA1312" s="448"/>
      <c r="AB1312" s="448"/>
      <c r="AC1312" s="448"/>
      <c r="AD1312" s="448"/>
      <c r="AE1312" s="448"/>
    </row>
    <row r="1313" spans="2:31" s="450" customFormat="1" x14ac:dyDescent="0.3">
      <c r="B1313" s="448"/>
      <c r="C1313" s="448"/>
      <c r="D1313" s="448"/>
      <c r="E1313" s="448"/>
      <c r="F1313" s="448"/>
      <c r="G1313" s="449"/>
      <c r="H1313" s="449"/>
      <c r="I1313" s="448"/>
      <c r="J1313" s="448"/>
      <c r="K1313" s="448"/>
      <c r="L1313" s="448"/>
      <c r="M1313" s="448"/>
      <c r="N1313" s="448"/>
      <c r="O1313" s="448"/>
      <c r="P1313" s="448"/>
      <c r="Q1313" s="449"/>
      <c r="R1313" s="449"/>
      <c r="S1313" s="448"/>
      <c r="T1313" s="448"/>
      <c r="U1313" s="448"/>
      <c r="V1313" s="448"/>
      <c r="W1313" s="448"/>
      <c r="X1313" s="448"/>
      <c r="Y1313" s="448"/>
      <c r="Z1313" s="448"/>
      <c r="AA1313" s="448"/>
      <c r="AB1313" s="448"/>
      <c r="AC1313" s="448"/>
      <c r="AD1313" s="448"/>
      <c r="AE1313" s="448"/>
    </row>
    <row r="1314" spans="2:31" s="450" customFormat="1" x14ac:dyDescent="0.3">
      <c r="B1314" s="448"/>
      <c r="C1314" s="448"/>
      <c r="D1314" s="448"/>
      <c r="E1314" s="448"/>
      <c r="F1314" s="448"/>
      <c r="G1314" s="449"/>
      <c r="H1314" s="449"/>
      <c r="I1314" s="448"/>
      <c r="J1314" s="448"/>
      <c r="K1314" s="448"/>
      <c r="L1314" s="448"/>
      <c r="M1314" s="448"/>
      <c r="N1314" s="448"/>
      <c r="O1314" s="448"/>
      <c r="P1314" s="448"/>
      <c r="Q1314" s="449"/>
      <c r="R1314" s="449"/>
      <c r="S1314" s="448"/>
      <c r="T1314" s="448"/>
      <c r="U1314" s="448"/>
      <c r="V1314" s="448"/>
      <c r="W1314" s="448"/>
      <c r="X1314" s="448"/>
      <c r="Y1314" s="448"/>
      <c r="Z1314" s="448"/>
      <c r="AA1314" s="448"/>
      <c r="AB1314" s="448"/>
      <c r="AC1314" s="448"/>
      <c r="AD1314" s="448"/>
      <c r="AE1314" s="448"/>
    </row>
    <row r="1315" spans="2:31" s="450" customFormat="1" x14ac:dyDescent="0.3">
      <c r="B1315" s="448"/>
      <c r="C1315" s="448"/>
      <c r="D1315" s="448"/>
      <c r="E1315" s="448"/>
      <c r="F1315" s="448"/>
      <c r="G1315" s="449"/>
      <c r="H1315" s="449"/>
      <c r="I1315" s="448"/>
      <c r="J1315" s="448"/>
      <c r="K1315" s="448"/>
      <c r="L1315" s="448"/>
      <c r="M1315" s="448"/>
      <c r="N1315" s="448"/>
      <c r="O1315" s="448"/>
      <c r="P1315" s="448"/>
      <c r="Q1315" s="449"/>
      <c r="R1315" s="449"/>
      <c r="S1315" s="448"/>
      <c r="T1315" s="448"/>
      <c r="U1315" s="448"/>
      <c r="V1315" s="448"/>
      <c r="W1315" s="448"/>
      <c r="X1315" s="448"/>
      <c r="Y1315" s="448"/>
      <c r="Z1315" s="448"/>
      <c r="AA1315" s="448"/>
      <c r="AB1315" s="448"/>
      <c r="AC1315" s="448"/>
      <c r="AD1315" s="448"/>
      <c r="AE1315" s="448"/>
    </row>
    <row r="1316" spans="2:31" s="450" customFormat="1" x14ac:dyDescent="0.3">
      <c r="B1316" s="448"/>
      <c r="C1316" s="448"/>
      <c r="D1316" s="448"/>
      <c r="E1316" s="448"/>
      <c r="F1316" s="448"/>
      <c r="G1316" s="449"/>
      <c r="H1316" s="449"/>
      <c r="I1316" s="448"/>
      <c r="J1316" s="448"/>
      <c r="K1316" s="448"/>
      <c r="L1316" s="448"/>
      <c r="M1316" s="448"/>
      <c r="N1316" s="448"/>
      <c r="O1316" s="448"/>
      <c r="P1316" s="448"/>
      <c r="Q1316" s="449"/>
      <c r="R1316" s="449"/>
      <c r="S1316" s="448"/>
      <c r="T1316" s="448"/>
      <c r="U1316" s="448"/>
      <c r="V1316" s="448"/>
      <c r="W1316" s="448"/>
      <c r="X1316" s="448"/>
      <c r="Y1316" s="448"/>
      <c r="Z1316" s="448"/>
      <c r="AA1316" s="448"/>
      <c r="AB1316" s="448"/>
      <c r="AC1316" s="448"/>
      <c r="AD1316" s="448"/>
      <c r="AE1316" s="448"/>
    </row>
    <row r="1317" spans="2:31" s="450" customFormat="1" x14ac:dyDescent="0.3">
      <c r="B1317" s="448"/>
      <c r="C1317" s="448"/>
      <c r="D1317" s="448"/>
      <c r="E1317" s="448"/>
      <c r="F1317" s="448"/>
      <c r="G1317" s="449"/>
      <c r="H1317" s="449"/>
      <c r="I1317" s="448"/>
      <c r="J1317" s="448"/>
      <c r="K1317" s="448"/>
      <c r="L1317" s="448"/>
      <c r="M1317" s="448"/>
      <c r="N1317" s="448"/>
      <c r="O1317" s="448"/>
      <c r="P1317" s="448"/>
      <c r="Q1317" s="449"/>
      <c r="R1317" s="449"/>
      <c r="S1317" s="448"/>
      <c r="T1317" s="448"/>
      <c r="U1317" s="448"/>
      <c r="V1317" s="448"/>
      <c r="W1317" s="448"/>
      <c r="X1317" s="448"/>
      <c r="Y1317" s="448"/>
      <c r="Z1317" s="448"/>
      <c r="AA1317" s="448"/>
      <c r="AB1317" s="448"/>
      <c r="AC1317" s="448"/>
      <c r="AD1317" s="448"/>
      <c r="AE1317" s="448"/>
    </row>
    <row r="1318" spans="2:31" s="450" customFormat="1" x14ac:dyDescent="0.3">
      <c r="B1318" s="448"/>
      <c r="C1318" s="448"/>
      <c r="D1318" s="448"/>
      <c r="E1318" s="448"/>
      <c r="F1318" s="448"/>
      <c r="G1318" s="449"/>
      <c r="H1318" s="449"/>
      <c r="I1318" s="448"/>
      <c r="J1318" s="448"/>
      <c r="K1318" s="448"/>
      <c r="L1318" s="448"/>
      <c r="M1318" s="448"/>
      <c r="N1318" s="448"/>
      <c r="O1318" s="448"/>
      <c r="P1318" s="448"/>
      <c r="Q1318" s="449"/>
      <c r="R1318" s="449"/>
      <c r="S1318" s="448"/>
      <c r="T1318" s="448"/>
      <c r="U1318" s="448"/>
      <c r="V1318" s="448"/>
      <c r="W1318" s="448"/>
      <c r="X1318" s="448"/>
      <c r="Y1318" s="448"/>
      <c r="Z1318" s="448"/>
      <c r="AA1318" s="448"/>
      <c r="AB1318" s="448"/>
      <c r="AC1318" s="448"/>
      <c r="AD1318" s="448"/>
      <c r="AE1318" s="448"/>
    </row>
    <row r="1319" spans="2:31" s="450" customFormat="1" x14ac:dyDescent="0.3">
      <c r="B1319" s="448"/>
      <c r="C1319" s="448"/>
      <c r="D1319" s="448"/>
      <c r="E1319" s="448"/>
      <c r="F1319" s="448"/>
      <c r="G1319" s="449"/>
      <c r="H1319" s="449"/>
      <c r="I1319" s="448"/>
      <c r="J1319" s="448"/>
      <c r="K1319" s="448"/>
      <c r="L1319" s="448"/>
      <c r="M1319" s="448"/>
      <c r="N1319" s="448"/>
      <c r="O1319" s="448"/>
      <c r="P1319" s="448"/>
      <c r="Q1319" s="449"/>
      <c r="R1319" s="449"/>
      <c r="S1319" s="448"/>
      <c r="T1319" s="448"/>
      <c r="U1319" s="448"/>
      <c r="V1319" s="448"/>
      <c r="W1319" s="448"/>
      <c r="X1319" s="448"/>
      <c r="Y1319" s="448"/>
      <c r="Z1319" s="448"/>
      <c r="AA1319" s="448"/>
      <c r="AB1319" s="448"/>
      <c r="AC1319" s="448"/>
      <c r="AD1319" s="448"/>
      <c r="AE1319" s="448"/>
    </row>
    <row r="1320" spans="2:31" s="450" customFormat="1" x14ac:dyDescent="0.3">
      <c r="B1320" s="448"/>
      <c r="C1320" s="448"/>
      <c r="D1320" s="448"/>
      <c r="E1320" s="448"/>
      <c r="F1320" s="448"/>
      <c r="G1320" s="449"/>
      <c r="H1320" s="449"/>
      <c r="I1320" s="448"/>
      <c r="J1320" s="448"/>
      <c r="K1320" s="448"/>
      <c r="L1320" s="448"/>
      <c r="M1320" s="448"/>
      <c r="N1320" s="448"/>
      <c r="O1320" s="448"/>
      <c r="P1320" s="448"/>
      <c r="Q1320" s="449"/>
      <c r="R1320" s="449"/>
      <c r="S1320" s="448"/>
      <c r="T1320" s="448"/>
      <c r="U1320" s="448"/>
      <c r="V1320" s="448"/>
      <c r="W1320" s="448"/>
      <c r="X1320" s="448"/>
      <c r="Y1320" s="448"/>
      <c r="Z1320" s="448"/>
      <c r="AA1320" s="448"/>
      <c r="AB1320" s="448"/>
      <c r="AC1320" s="448"/>
      <c r="AD1320" s="448"/>
      <c r="AE1320" s="448"/>
    </row>
    <row r="1321" spans="2:31" s="450" customFormat="1" x14ac:dyDescent="0.3">
      <c r="B1321" s="448"/>
      <c r="C1321" s="448"/>
      <c r="D1321" s="448"/>
      <c r="E1321" s="448"/>
      <c r="F1321" s="448"/>
      <c r="G1321" s="449"/>
      <c r="H1321" s="449"/>
      <c r="I1321" s="448"/>
      <c r="J1321" s="448"/>
      <c r="K1321" s="448"/>
      <c r="L1321" s="448"/>
      <c r="M1321" s="448"/>
      <c r="N1321" s="448"/>
      <c r="O1321" s="448"/>
      <c r="P1321" s="448"/>
      <c r="Q1321" s="449"/>
      <c r="R1321" s="449"/>
      <c r="S1321" s="448"/>
      <c r="T1321" s="448"/>
      <c r="U1321" s="448"/>
      <c r="V1321" s="448"/>
      <c r="W1321" s="448"/>
      <c r="X1321" s="448"/>
      <c r="Y1321" s="448"/>
      <c r="Z1321" s="448"/>
      <c r="AA1321" s="448"/>
      <c r="AB1321" s="448"/>
      <c r="AC1321" s="448"/>
      <c r="AD1321" s="448"/>
      <c r="AE1321" s="448"/>
    </row>
    <row r="1322" spans="2:31" s="450" customFormat="1" x14ac:dyDescent="0.3">
      <c r="B1322" s="448"/>
      <c r="C1322" s="448"/>
      <c r="D1322" s="448"/>
      <c r="E1322" s="448"/>
      <c r="F1322" s="448"/>
      <c r="G1322" s="449"/>
      <c r="H1322" s="449"/>
      <c r="I1322" s="448"/>
      <c r="J1322" s="448"/>
      <c r="K1322" s="448"/>
      <c r="L1322" s="448"/>
      <c r="M1322" s="448"/>
      <c r="N1322" s="448"/>
      <c r="O1322" s="448"/>
      <c r="P1322" s="448"/>
      <c r="Q1322" s="449"/>
      <c r="R1322" s="449"/>
      <c r="S1322" s="448"/>
      <c r="T1322" s="448"/>
      <c r="U1322" s="448"/>
      <c r="V1322" s="448"/>
      <c r="W1322" s="448"/>
      <c r="X1322" s="448"/>
      <c r="Y1322" s="448"/>
      <c r="Z1322" s="448"/>
      <c r="AA1322" s="448"/>
      <c r="AB1322" s="448"/>
      <c r="AC1322" s="448"/>
      <c r="AD1322" s="448"/>
      <c r="AE1322" s="448"/>
    </row>
    <row r="1323" spans="2:31" s="450" customFormat="1" x14ac:dyDescent="0.3">
      <c r="B1323" s="448"/>
      <c r="C1323" s="448"/>
      <c r="D1323" s="448"/>
      <c r="E1323" s="448"/>
      <c r="F1323" s="448"/>
      <c r="G1323" s="449"/>
      <c r="H1323" s="449"/>
      <c r="I1323" s="448"/>
      <c r="J1323" s="448"/>
      <c r="K1323" s="448"/>
      <c r="L1323" s="448"/>
      <c r="M1323" s="448"/>
      <c r="N1323" s="448"/>
      <c r="O1323" s="448"/>
      <c r="P1323" s="448"/>
      <c r="Q1323" s="449"/>
      <c r="R1323" s="449"/>
      <c r="S1323" s="448"/>
      <c r="T1323" s="448"/>
      <c r="U1323" s="448"/>
      <c r="V1323" s="448"/>
      <c r="W1323" s="448"/>
      <c r="X1323" s="448"/>
      <c r="Y1323" s="448"/>
      <c r="Z1323" s="448"/>
      <c r="AA1323" s="448"/>
      <c r="AB1323" s="448"/>
      <c r="AC1323" s="448"/>
      <c r="AD1323" s="448"/>
      <c r="AE1323" s="448"/>
    </row>
    <row r="1324" spans="2:31" s="450" customFormat="1" x14ac:dyDescent="0.3">
      <c r="B1324" s="448"/>
      <c r="C1324" s="448"/>
      <c r="D1324" s="448"/>
      <c r="E1324" s="448"/>
      <c r="F1324" s="448"/>
      <c r="G1324" s="449"/>
      <c r="H1324" s="449"/>
      <c r="I1324" s="448"/>
      <c r="J1324" s="448"/>
      <c r="K1324" s="448"/>
      <c r="L1324" s="448"/>
      <c r="M1324" s="448"/>
      <c r="N1324" s="448"/>
      <c r="O1324" s="448"/>
      <c r="P1324" s="448"/>
      <c r="Q1324" s="449"/>
      <c r="R1324" s="449"/>
      <c r="S1324" s="448"/>
      <c r="T1324" s="448"/>
      <c r="U1324" s="448"/>
      <c r="V1324" s="448"/>
      <c r="W1324" s="448"/>
      <c r="X1324" s="448"/>
      <c r="Y1324" s="448"/>
      <c r="Z1324" s="448"/>
      <c r="AA1324" s="448"/>
      <c r="AB1324" s="448"/>
      <c r="AC1324" s="448"/>
      <c r="AD1324" s="448"/>
      <c r="AE1324" s="448"/>
    </row>
    <row r="1325" spans="2:31" s="450" customFormat="1" x14ac:dyDescent="0.3">
      <c r="B1325" s="448"/>
      <c r="C1325" s="448"/>
      <c r="D1325" s="448"/>
      <c r="E1325" s="448"/>
      <c r="F1325" s="448"/>
      <c r="G1325" s="449"/>
      <c r="H1325" s="449"/>
      <c r="I1325" s="448"/>
      <c r="J1325" s="448"/>
      <c r="K1325" s="448"/>
      <c r="L1325" s="448"/>
      <c r="M1325" s="448"/>
      <c r="N1325" s="448"/>
      <c r="O1325" s="448"/>
      <c r="P1325" s="448"/>
      <c r="Q1325" s="449"/>
      <c r="R1325" s="449"/>
      <c r="S1325" s="448"/>
      <c r="T1325" s="448"/>
      <c r="U1325" s="448"/>
      <c r="V1325" s="448"/>
      <c r="W1325" s="448"/>
      <c r="X1325" s="448"/>
      <c r="Y1325" s="448"/>
      <c r="Z1325" s="448"/>
      <c r="AA1325" s="448"/>
      <c r="AB1325" s="448"/>
      <c r="AC1325" s="448"/>
      <c r="AD1325" s="448"/>
      <c r="AE1325" s="448"/>
    </row>
    <row r="1326" spans="2:31" s="450" customFormat="1" x14ac:dyDescent="0.3">
      <c r="B1326" s="448"/>
      <c r="C1326" s="448"/>
      <c r="D1326" s="448"/>
      <c r="E1326" s="448"/>
      <c r="F1326" s="448"/>
      <c r="G1326" s="449"/>
      <c r="H1326" s="449"/>
      <c r="I1326" s="448"/>
      <c r="J1326" s="448"/>
      <c r="K1326" s="448"/>
      <c r="L1326" s="448"/>
      <c r="M1326" s="448"/>
      <c r="N1326" s="448"/>
      <c r="O1326" s="448"/>
      <c r="P1326" s="448"/>
      <c r="Q1326" s="449"/>
      <c r="R1326" s="449"/>
      <c r="S1326" s="448"/>
      <c r="T1326" s="448"/>
      <c r="U1326" s="448"/>
      <c r="V1326" s="448"/>
      <c r="W1326" s="448"/>
      <c r="X1326" s="448"/>
      <c r="Y1326" s="448"/>
      <c r="Z1326" s="448"/>
      <c r="AA1326" s="448"/>
      <c r="AB1326" s="448"/>
      <c r="AC1326" s="448"/>
      <c r="AD1326" s="448"/>
      <c r="AE1326" s="448"/>
    </row>
    <row r="1327" spans="2:31" s="450" customFormat="1" x14ac:dyDescent="0.3">
      <c r="B1327" s="448"/>
      <c r="C1327" s="448"/>
      <c r="D1327" s="448"/>
      <c r="E1327" s="448"/>
      <c r="F1327" s="448"/>
      <c r="G1327" s="449"/>
      <c r="H1327" s="449"/>
      <c r="I1327" s="448"/>
      <c r="J1327" s="448"/>
      <c r="K1327" s="448"/>
      <c r="L1327" s="448"/>
      <c r="M1327" s="448"/>
      <c r="N1327" s="448"/>
      <c r="O1327" s="448"/>
      <c r="P1327" s="448"/>
      <c r="Q1327" s="449"/>
      <c r="R1327" s="449"/>
      <c r="S1327" s="448"/>
      <c r="T1327" s="448"/>
      <c r="U1327" s="448"/>
      <c r="V1327" s="448"/>
      <c r="W1327" s="448"/>
      <c r="X1327" s="448"/>
      <c r="Y1327" s="448"/>
      <c r="Z1327" s="448"/>
      <c r="AA1327" s="448"/>
      <c r="AB1327" s="448"/>
      <c r="AC1327" s="448"/>
      <c r="AD1327" s="448"/>
      <c r="AE1327" s="448"/>
    </row>
    <row r="1328" spans="2:31" s="450" customFormat="1" x14ac:dyDescent="0.3">
      <c r="B1328" s="448"/>
      <c r="C1328" s="448"/>
      <c r="D1328" s="448"/>
      <c r="E1328" s="448"/>
      <c r="F1328" s="448"/>
      <c r="G1328" s="449"/>
      <c r="H1328" s="449"/>
      <c r="I1328" s="448"/>
      <c r="J1328" s="448"/>
      <c r="K1328" s="448"/>
      <c r="L1328" s="448"/>
      <c r="M1328" s="448"/>
      <c r="N1328" s="448"/>
      <c r="O1328" s="448"/>
      <c r="P1328" s="448"/>
      <c r="Q1328" s="449"/>
      <c r="R1328" s="449"/>
      <c r="S1328" s="448"/>
      <c r="T1328" s="448"/>
      <c r="U1328" s="448"/>
      <c r="V1328" s="448"/>
      <c r="W1328" s="448"/>
      <c r="X1328" s="448"/>
      <c r="Y1328" s="448"/>
      <c r="Z1328" s="448"/>
      <c r="AA1328" s="448"/>
      <c r="AB1328" s="448"/>
      <c r="AC1328" s="448"/>
      <c r="AD1328" s="448"/>
      <c r="AE1328" s="448"/>
    </row>
    <row r="1329" spans="2:31" s="450" customFormat="1" x14ac:dyDescent="0.3">
      <c r="B1329" s="448"/>
      <c r="C1329" s="448"/>
      <c r="D1329" s="448"/>
      <c r="E1329" s="448"/>
      <c r="F1329" s="448"/>
      <c r="G1329" s="449"/>
      <c r="H1329" s="449"/>
      <c r="I1329" s="448"/>
      <c r="J1329" s="448"/>
      <c r="K1329" s="448"/>
      <c r="L1329" s="448"/>
      <c r="M1329" s="448"/>
      <c r="N1329" s="448"/>
      <c r="O1329" s="448"/>
      <c r="P1329" s="448"/>
      <c r="Q1329" s="449"/>
      <c r="R1329" s="449"/>
      <c r="S1329" s="448"/>
      <c r="T1329" s="448"/>
      <c r="U1329" s="448"/>
      <c r="V1329" s="448"/>
      <c r="W1329" s="448"/>
      <c r="X1329" s="448"/>
      <c r="Y1329" s="448"/>
      <c r="Z1329" s="448"/>
      <c r="AA1329" s="448"/>
      <c r="AB1329" s="448"/>
      <c r="AC1329" s="448"/>
      <c r="AD1329" s="448"/>
      <c r="AE1329" s="448"/>
    </row>
    <row r="1330" spans="2:31" s="450" customFormat="1" x14ac:dyDescent="0.3">
      <c r="B1330" s="448"/>
      <c r="C1330" s="448"/>
      <c r="D1330" s="448"/>
      <c r="E1330" s="448"/>
      <c r="F1330" s="448"/>
      <c r="G1330" s="449"/>
      <c r="H1330" s="449"/>
      <c r="I1330" s="448"/>
      <c r="J1330" s="448"/>
      <c r="K1330" s="448"/>
      <c r="L1330" s="448"/>
      <c r="M1330" s="448"/>
      <c r="N1330" s="448"/>
      <c r="O1330" s="448"/>
      <c r="P1330" s="448"/>
      <c r="Q1330" s="449"/>
      <c r="R1330" s="449"/>
      <c r="S1330" s="448"/>
      <c r="T1330" s="448"/>
      <c r="U1330" s="448"/>
      <c r="V1330" s="448"/>
      <c r="W1330" s="448"/>
      <c r="X1330" s="448"/>
      <c r="Y1330" s="448"/>
      <c r="Z1330" s="448"/>
      <c r="AA1330" s="448"/>
      <c r="AB1330" s="448"/>
      <c r="AC1330" s="448"/>
      <c r="AD1330" s="448"/>
      <c r="AE1330" s="448"/>
    </row>
    <row r="1331" spans="2:31" s="450" customFormat="1" x14ac:dyDescent="0.3">
      <c r="B1331" s="448"/>
      <c r="C1331" s="448"/>
      <c r="D1331" s="448"/>
      <c r="E1331" s="448"/>
      <c r="F1331" s="448"/>
      <c r="G1331" s="449"/>
      <c r="H1331" s="449"/>
      <c r="I1331" s="448"/>
      <c r="J1331" s="448"/>
      <c r="K1331" s="448"/>
      <c r="L1331" s="448"/>
      <c r="M1331" s="448"/>
      <c r="N1331" s="448"/>
      <c r="O1331" s="448"/>
      <c r="P1331" s="448"/>
      <c r="Q1331" s="449"/>
      <c r="R1331" s="449"/>
      <c r="S1331" s="448"/>
      <c r="T1331" s="448"/>
      <c r="U1331" s="448"/>
      <c r="V1331" s="448"/>
      <c r="W1331" s="448"/>
      <c r="X1331" s="448"/>
      <c r="Y1331" s="448"/>
      <c r="Z1331" s="448"/>
      <c r="AA1331" s="448"/>
      <c r="AB1331" s="448"/>
      <c r="AC1331" s="448"/>
      <c r="AD1331" s="448"/>
      <c r="AE1331" s="448"/>
    </row>
    <row r="1332" spans="2:31" s="450" customFormat="1" x14ac:dyDescent="0.3">
      <c r="B1332" s="448"/>
      <c r="C1332" s="448"/>
      <c r="D1332" s="448"/>
      <c r="E1332" s="448"/>
      <c r="F1332" s="448"/>
      <c r="G1332" s="449"/>
      <c r="H1332" s="449"/>
      <c r="I1332" s="448"/>
      <c r="J1332" s="448"/>
      <c r="K1332" s="448"/>
      <c r="L1332" s="448"/>
      <c r="M1332" s="448"/>
      <c r="N1332" s="448"/>
      <c r="O1332" s="448"/>
      <c r="P1332" s="448"/>
      <c r="Q1332" s="449"/>
      <c r="R1332" s="449"/>
      <c r="S1332" s="448"/>
      <c r="T1332" s="448"/>
      <c r="U1332" s="448"/>
      <c r="V1332" s="448"/>
      <c r="W1332" s="448"/>
      <c r="X1332" s="448"/>
      <c r="Y1332" s="448"/>
      <c r="Z1332" s="448"/>
      <c r="AA1332" s="448"/>
      <c r="AB1332" s="448"/>
      <c r="AC1332" s="448"/>
      <c r="AD1332" s="448"/>
      <c r="AE1332" s="448"/>
    </row>
    <row r="1333" spans="2:31" s="450" customFormat="1" x14ac:dyDescent="0.3">
      <c r="B1333" s="448"/>
      <c r="C1333" s="448"/>
      <c r="D1333" s="448"/>
      <c r="E1333" s="448"/>
      <c r="F1333" s="448"/>
      <c r="G1333" s="449"/>
      <c r="H1333" s="449"/>
      <c r="I1333" s="448"/>
      <c r="J1333" s="448"/>
      <c r="K1333" s="448"/>
      <c r="L1333" s="448"/>
      <c r="M1333" s="448"/>
      <c r="N1333" s="448"/>
      <c r="O1333" s="448"/>
      <c r="P1333" s="448"/>
      <c r="Q1333" s="449"/>
      <c r="R1333" s="449"/>
      <c r="S1333" s="448"/>
      <c r="T1333" s="448"/>
      <c r="U1333" s="448"/>
      <c r="V1333" s="448"/>
      <c r="W1333" s="448"/>
      <c r="X1333" s="448"/>
      <c r="Y1333" s="448"/>
      <c r="Z1333" s="448"/>
      <c r="AA1333" s="448"/>
      <c r="AB1333" s="448"/>
      <c r="AC1333" s="448"/>
      <c r="AD1333" s="448"/>
      <c r="AE1333" s="448"/>
    </row>
    <row r="1334" spans="2:31" s="450" customFormat="1" x14ac:dyDescent="0.3">
      <c r="B1334" s="448"/>
      <c r="C1334" s="448"/>
      <c r="D1334" s="448"/>
      <c r="E1334" s="448"/>
      <c r="F1334" s="448"/>
      <c r="G1334" s="449"/>
      <c r="H1334" s="449"/>
      <c r="I1334" s="448"/>
      <c r="J1334" s="448"/>
      <c r="K1334" s="448"/>
      <c r="L1334" s="448"/>
      <c r="M1334" s="448"/>
      <c r="N1334" s="448"/>
      <c r="O1334" s="448"/>
      <c r="P1334" s="448"/>
      <c r="Q1334" s="449"/>
      <c r="R1334" s="449"/>
      <c r="S1334" s="448"/>
      <c r="T1334" s="448"/>
      <c r="U1334" s="448"/>
      <c r="V1334" s="448"/>
      <c r="W1334" s="448"/>
      <c r="X1334" s="448"/>
      <c r="Y1334" s="448"/>
      <c r="Z1334" s="448"/>
      <c r="AA1334" s="448"/>
      <c r="AB1334" s="448"/>
      <c r="AC1334" s="448"/>
      <c r="AD1334" s="448"/>
      <c r="AE1334" s="448"/>
    </row>
    <row r="1335" spans="2:31" s="450" customFormat="1" x14ac:dyDescent="0.3">
      <c r="B1335" s="448"/>
      <c r="C1335" s="448"/>
      <c r="D1335" s="448"/>
      <c r="E1335" s="448"/>
      <c r="F1335" s="448"/>
      <c r="G1335" s="449"/>
      <c r="H1335" s="449"/>
      <c r="I1335" s="448"/>
      <c r="J1335" s="448"/>
      <c r="K1335" s="448"/>
      <c r="L1335" s="448"/>
      <c r="M1335" s="448"/>
      <c r="N1335" s="448"/>
      <c r="O1335" s="448"/>
      <c r="P1335" s="448"/>
      <c r="Q1335" s="449"/>
      <c r="R1335" s="449"/>
      <c r="S1335" s="448"/>
      <c r="T1335" s="448"/>
      <c r="U1335" s="448"/>
      <c r="V1335" s="448"/>
      <c r="W1335" s="448"/>
      <c r="X1335" s="448"/>
      <c r="Y1335" s="448"/>
      <c r="Z1335" s="448"/>
      <c r="AA1335" s="448"/>
      <c r="AB1335" s="448"/>
      <c r="AC1335" s="448"/>
      <c r="AD1335" s="448"/>
      <c r="AE1335" s="448"/>
    </row>
    <row r="1336" spans="2:31" s="450" customFormat="1" x14ac:dyDescent="0.3">
      <c r="B1336" s="448"/>
      <c r="C1336" s="448"/>
      <c r="D1336" s="448"/>
      <c r="E1336" s="448"/>
      <c r="F1336" s="448"/>
      <c r="G1336" s="449"/>
      <c r="H1336" s="449"/>
      <c r="I1336" s="448"/>
      <c r="J1336" s="448"/>
      <c r="K1336" s="448"/>
      <c r="L1336" s="448"/>
      <c r="M1336" s="448"/>
      <c r="N1336" s="448"/>
      <c r="O1336" s="448"/>
      <c r="P1336" s="448"/>
      <c r="Q1336" s="449"/>
      <c r="R1336" s="449"/>
      <c r="S1336" s="448"/>
      <c r="T1336" s="448"/>
      <c r="U1336" s="448"/>
      <c r="V1336" s="448"/>
      <c r="W1336" s="448"/>
      <c r="X1336" s="448"/>
      <c r="Y1336" s="448"/>
      <c r="Z1336" s="448"/>
      <c r="AA1336" s="448"/>
      <c r="AB1336" s="448"/>
      <c r="AC1336" s="448"/>
      <c r="AD1336" s="448"/>
      <c r="AE1336" s="448"/>
    </row>
    <row r="1337" spans="2:31" s="450" customFormat="1" x14ac:dyDescent="0.3">
      <c r="B1337" s="448"/>
      <c r="C1337" s="448"/>
      <c r="D1337" s="448"/>
      <c r="E1337" s="448"/>
      <c r="F1337" s="448"/>
      <c r="G1337" s="449"/>
      <c r="H1337" s="449"/>
      <c r="I1337" s="448"/>
      <c r="J1337" s="448"/>
      <c r="K1337" s="448"/>
      <c r="L1337" s="448"/>
      <c r="M1337" s="448"/>
      <c r="N1337" s="448"/>
      <c r="O1337" s="448"/>
      <c r="P1337" s="448"/>
      <c r="Q1337" s="449"/>
      <c r="R1337" s="449"/>
      <c r="S1337" s="448"/>
      <c r="T1337" s="448"/>
      <c r="U1337" s="448"/>
      <c r="V1337" s="448"/>
      <c r="W1337" s="448"/>
      <c r="X1337" s="448"/>
      <c r="Y1337" s="448"/>
      <c r="Z1337" s="448"/>
      <c r="AA1337" s="448"/>
      <c r="AB1337" s="448"/>
      <c r="AC1337" s="448"/>
      <c r="AD1337" s="448"/>
      <c r="AE1337" s="448"/>
    </row>
    <row r="1338" spans="2:31" s="450" customFormat="1" x14ac:dyDescent="0.3">
      <c r="B1338" s="448"/>
      <c r="C1338" s="448"/>
      <c r="D1338" s="448"/>
      <c r="E1338" s="448"/>
      <c r="F1338" s="448"/>
      <c r="G1338" s="449"/>
      <c r="H1338" s="449"/>
      <c r="I1338" s="448"/>
      <c r="J1338" s="448"/>
      <c r="K1338" s="448"/>
      <c r="L1338" s="448"/>
      <c r="M1338" s="448"/>
      <c r="N1338" s="448"/>
      <c r="O1338" s="448"/>
      <c r="P1338" s="448"/>
      <c r="Q1338" s="449"/>
      <c r="R1338" s="449"/>
      <c r="S1338" s="448"/>
      <c r="T1338" s="448"/>
      <c r="U1338" s="448"/>
      <c r="V1338" s="448"/>
      <c r="W1338" s="448"/>
      <c r="X1338" s="448"/>
      <c r="Y1338" s="448"/>
      <c r="Z1338" s="448"/>
      <c r="AA1338" s="448"/>
      <c r="AB1338" s="448"/>
      <c r="AC1338" s="448"/>
      <c r="AD1338" s="448"/>
      <c r="AE1338" s="448"/>
    </row>
    <row r="1339" spans="2:31" s="450" customFormat="1" x14ac:dyDescent="0.3">
      <c r="B1339" s="448"/>
      <c r="C1339" s="448"/>
      <c r="D1339" s="448"/>
      <c r="E1339" s="448"/>
      <c r="F1339" s="448"/>
      <c r="G1339" s="449"/>
      <c r="H1339" s="449"/>
      <c r="I1339" s="448"/>
      <c r="J1339" s="448"/>
      <c r="K1339" s="448"/>
      <c r="L1339" s="448"/>
      <c r="M1339" s="448"/>
      <c r="N1339" s="448"/>
      <c r="O1339" s="448"/>
      <c r="P1339" s="448"/>
      <c r="Q1339" s="449"/>
      <c r="R1339" s="449"/>
      <c r="S1339" s="448"/>
      <c r="T1339" s="448"/>
      <c r="U1339" s="448"/>
      <c r="V1339" s="448"/>
      <c r="W1339" s="448"/>
      <c r="X1339" s="448"/>
      <c r="Y1339" s="448"/>
      <c r="Z1339" s="448"/>
      <c r="AA1339" s="448"/>
      <c r="AB1339" s="448"/>
      <c r="AC1339" s="448"/>
      <c r="AD1339" s="448"/>
      <c r="AE1339" s="448"/>
    </row>
    <row r="1340" spans="2:31" s="450" customFormat="1" x14ac:dyDescent="0.3">
      <c r="B1340" s="448"/>
      <c r="C1340" s="448"/>
      <c r="D1340" s="448"/>
      <c r="E1340" s="448"/>
      <c r="F1340" s="448"/>
      <c r="G1340" s="449"/>
      <c r="H1340" s="449"/>
      <c r="I1340" s="448"/>
      <c r="J1340" s="448"/>
      <c r="K1340" s="448"/>
      <c r="L1340" s="448"/>
      <c r="M1340" s="448"/>
      <c r="N1340" s="448"/>
      <c r="O1340" s="448"/>
      <c r="P1340" s="448"/>
      <c r="Q1340" s="449"/>
      <c r="R1340" s="449"/>
      <c r="S1340" s="448"/>
      <c r="T1340" s="448"/>
      <c r="U1340" s="448"/>
      <c r="V1340" s="448"/>
      <c r="W1340" s="448"/>
      <c r="X1340" s="448"/>
      <c r="Y1340" s="448"/>
      <c r="Z1340" s="448"/>
      <c r="AA1340" s="448"/>
      <c r="AB1340" s="448"/>
      <c r="AC1340" s="448"/>
      <c r="AD1340" s="448"/>
      <c r="AE1340" s="448"/>
    </row>
    <row r="1341" spans="2:31" s="450" customFormat="1" x14ac:dyDescent="0.3">
      <c r="B1341" s="448"/>
      <c r="C1341" s="448"/>
      <c r="D1341" s="448"/>
      <c r="E1341" s="448"/>
      <c r="F1341" s="448"/>
      <c r="G1341" s="449"/>
      <c r="H1341" s="449"/>
      <c r="I1341" s="448"/>
      <c r="J1341" s="448"/>
      <c r="K1341" s="448"/>
      <c r="L1341" s="448"/>
      <c r="M1341" s="448"/>
      <c r="N1341" s="448"/>
      <c r="O1341" s="448"/>
      <c r="P1341" s="448"/>
      <c r="Q1341" s="449"/>
      <c r="R1341" s="449"/>
      <c r="S1341" s="448"/>
      <c r="T1341" s="448"/>
      <c r="U1341" s="448"/>
      <c r="V1341" s="448"/>
      <c r="W1341" s="448"/>
      <c r="X1341" s="448"/>
      <c r="Y1341" s="448"/>
      <c r="Z1341" s="448"/>
      <c r="AA1341" s="448"/>
      <c r="AB1341" s="448"/>
      <c r="AC1341" s="448"/>
      <c r="AD1341" s="448"/>
      <c r="AE1341" s="448"/>
    </row>
    <row r="1342" spans="2:31" s="450" customFormat="1" x14ac:dyDescent="0.3">
      <c r="B1342" s="448"/>
      <c r="C1342" s="448"/>
      <c r="D1342" s="448"/>
      <c r="E1342" s="448"/>
      <c r="F1342" s="448"/>
      <c r="G1342" s="449"/>
      <c r="H1342" s="449"/>
      <c r="I1342" s="448"/>
      <c r="J1342" s="448"/>
      <c r="K1342" s="448"/>
      <c r="L1342" s="448"/>
      <c r="M1342" s="448"/>
      <c r="N1342" s="448"/>
      <c r="O1342" s="448"/>
      <c r="P1342" s="448"/>
      <c r="Q1342" s="449"/>
      <c r="R1342" s="449"/>
      <c r="S1342" s="448"/>
      <c r="T1342" s="448"/>
      <c r="U1342" s="448"/>
      <c r="V1342" s="448"/>
      <c r="W1342" s="448"/>
      <c r="X1342" s="448"/>
      <c r="Y1342" s="448"/>
      <c r="Z1342" s="448"/>
      <c r="AA1342" s="448"/>
      <c r="AB1342" s="448"/>
      <c r="AC1342" s="448"/>
      <c r="AD1342" s="448"/>
      <c r="AE1342" s="448"/>
    </row>
    <row r="1343" spans="2:31" s="450" customFormat="1" x14ac:dyDescent="0.3">
      <c r="B1343" s="448"/>
      <c r="C1343" s="448"/>
      <c r="D1343" s="448"/>
      <c r="E1343" s="448"/>
      <c r="F1343" s="448"/>
      <c r="G1343" s="449"/>
      <c r="H1343" s="449"/>
      <c r="I1343" s="448"/>
      <c r="J1343" s="448"/>
      <c r="K1343" s="448"/>
      <c r="L1343" s="448"/>
      <c r="M1343" s="448"/>
      <c r="N1343" s="448"/>
      <c r="O1343" s="448"/>
      <c r="P1343" s="448"/>
      <c r="Q1343" s="449"/>
      <c r="R1343" s="449"/>
      <c r="S1343" s="448"/>
      <c r="T1343" s="448"/>
      <c r="U1343" s="448"/>
      <c r="V1343" s="448"/>
      <c r="W1343" s="448"/>
      <c r="X1343" s="448"/>
      <c r="Y1343" s="448"/>
      <c r="Z1343" s="448"/>
      <c r="AA1343" s="448"/>
      <c r="AB1343" s="448"/>
      <c r="AC1343" s="448"/>
      <c r="AD1343" s="448"/>
      <c r="AE1343" s="448"/>
    </row>
    <row r="1344" spans="2:31" s="450" customFormat="1" x14ac:dyDescent="0.3">
      <c r="B1344" s="448"/>
      <c r="C1344" s="448"/>
      <c r="D1344" s="448"/>
      <c r="E1344" s="448"/>
      <c r="F1344" s="448"/>
      <c r="G1344" s="449"/>
      <c r="H1344" s="449"/>
      <c r="I1344" s="448"/>
      <c r="J1344" s="448"/>
      <c r="K1344" s="448"/>
      <c r="L1344" s="448"/>
      <c r="M1344" s="448"/>
      <c r="N1344" s="448"/>
      <c r="O1344" s="448"/>
      <c r="P1344" s="448"/>
      <c r="Q1344" s="449"/>
      <c r="R1344" s="449"/>
      <c r="S1344" s="448"/>
      <c r="T1344" s="448"/>
      <c r="U1344" s="448"/>
      <c r="V1344" s="448"/>
      <c r="W1344" s="448"/>
      <c r="X1344" s="448"/>
      <c r="Y1344" s="448"/>
      <c r="Z1344" s="448"/>
      <c r="AA1344" s="448"/>
      <c r="AB1344" s="448"/>
      <c r="AC1344" s="448"/>
      <c r="AD1344" s="448"/>
      <c r="AE1344" s="448"/>
    </row>
    <row r="1345" spans="2:31" s="450" customFormat="1" x14ac:dyDescent="0.3">
      <c r="B1345" s="448"/>
      <c r="C1345" s="448"/>
      <c r="D1345" s="448"/>
      <c r="E1345" s="448"/>
      <c r="F1345" s="448"/>
      <c r="G1345" s="449"/>
      <c r="H1345" s="449"/>
      <c r="I1345" s="448"/>
      <c r="J1345" s="448"/>
      <c r="K1345" s="448"/>
      <c r="L1345" s="448"/>
      <c r="M1345" s="448"/>
      <c r="N1345" s="448"/>
      <c r="O1345" s="448"/>
      <c r="P1345" s="448"/>
      <c r="Q1345" s="449"/>
      <c r="R1345" s="449"/>
      <c r="S1345" s="448"/>
      <c r="T1345" s="448"/>
      <c r="U1345" s="448"/>
      <c r="V1345" s="448"/>
      <c r="W1345" s="448"/>
      <c r="X1345" s="448"/>
      <c r="Y1345" s="448"/>
      <c r="Z1345" s="448"/>
      <c r="AA1345" s="448"/>
      <c r="AB1345" s="448"/>
      <c r="AC1345" s="448"/>
      <c r="AD1345" s="448"/>
      <c r="AE1345" s="448"/>
    </row>
    <row r="1346" spans="2:31" s="450" customFormat="1" x14ac:dyDescent="0.3">
      <c r="B1346" s="448"/>
      <c r="C1346" s="448"/>
      <c r="D1346" s="448"/>
      <c r="E1346" s="448"/>
      <c r="F1346" s="448"/>
      <c r="G1346" s="449"/>
      <c r="H1346" s="449"/>
      <c r="I1346" s="448"/>
      <c r="J1346" s="448"/>
      <c r="K1346" s="448"/>
      <c r="L1346" s="448"/>
      <c r="M1346" s="448"/>
      <c r="N1346" s="448"/>
      <c r="O1346" s="448"/>
      <c r="P1346" s="448"/>
      <c r="Q1346" s="449"/>
      <c r="R1346" s="449"/>
      <c r="S1346" s="448"/>
      <c r="T1346" s="448"/>
      <c r="U1346" s="448"/>
      <c r="V1346" s="448"/>
      <c r="W1346" s="448"/>
      <c r="X1346" s="448"/>
      <c r="Y1346" s="448"/>
      <c r="Z1346" s="448"/>
      <c r="AA1346" s="448"/>
      <c r="AB1346" s="448"/>
      <c r="AC1346" s="448"/>
      <c r="AD1346" s="448"/>
      <c r="AE1346" s="448"/>
    </row>
    <row r="1347" spans="2:31" s="450" customFormat="1" x14ac:dyDescent="0.3">
      <c r="B1347" s="448"/>
      <c r="C1347" s="448"/>
      <c r="D1347" s="448"/>
      <c r="E1347" s="448"/>
      <c r="F1347" s="448"/>
      <c r="G1347" s="449"/>
      <c r="H1347" s="449"/>
      <c r="I1347" s="448"/>
      <c r="J1347" s="448"/>
      <c r="K1347" s="448"/>
      <c r="L1347" s="448"/>
      <c r="M1347" s="448"/>
      <c r="N1347" s="448"/>
      <c r="O1347" s="448"/>
      <c r="P1347" s="448"/>
      <c r="Q1347" s="449"/>
      <c r="R1347" s="449"/>
      <c r="S1347" s="448"/>
      <c r="T1347" s="448"/>
      <c r="U1347" s="448"/>
      <c r="V1347" s="448"/>
      <c r="W1347" s="448"/>
      <c r="X1347" s="448"/>
      <c r="Y1347" s="448"/>
      <c r="Z1347" s="448"/>
      <c r="AA1347" s="448"/>
      <c r="AB1347" s="448"/>
      <c r="AC1347" s="448"/>
      <c r="AD1347" s="448"/>
      <c r="AE1347" s="448"/>
    </row>
    <row r="1348" spans="2:31" s="450" customFormat="1" x14ac:dyDescent="0.3">
      <c r="B1348" s="448"/>
      <c r="C1348" s="448"/>
      <c r="D1348" s="448"/>
      <c r="E1348" s="448"/>
      <c r="F1348" s="448"/>
      <c r="G1348" s="449"/>
      <c r="H1348" s="449"/>
      <c r="I1348" s="448"/>
      <c r="J1348" s="448"/>
      <c r="K1348" s="448"/>
      <c r="L1348" s="448"/>
      <c r="M1348" s="448"/>
      <c r="N1348" s="448"/>
      <c r="O1348" s="448"/>
      <c r="P1348" s="448"/>
      <c r="Q1348" s="449"/>
      <c r="R1348" s="449"/>
      <c r="S1348" s="448"/>
      <c r="T1348" s="448"/>
      <c r="U1348" s="448"/>
      <c r="V1348" s="448"/>
      <c r="W1348" s="448"/>
      <c r="X1348" s="448"/>
      <c r="Y1348" s="448"/>
      <c r="Z1348" s="448"/>
      <c r="AA1348" s="448"/>
      <c r="AB1348" s="448"/>
      <c r="AC1348" s="448"/>
      <c r="AD1348" s="448"/>
      <c r="AE1348" s="448"/>
    </row>
    <row r="1349" spans="2:31" s="450" customFormat="1" x14ac:dyDescent="0.3">
      <c r="B1349" s="448"/>
      <c r="C1349" s="448"/>
      <c r="D1349" s="448"/>
      <c r="E1349" s="448"/>
      <c r="F1349" s="448"/>
      <c r="G1349" s="449"/>
      <c r="H1349" s="449"/>
      <c r="I1349" s="448"/>
      <c r="J1349" s="448"/>
      <c r="K1349" s="448"/>
      <c r="L1349" s="448"/>
      <c r="M1349" s="448"/>
      <c r="N1349" s="448"/>
      <c r="O1349" s="448"/>
      <c r="P1349" s="448"/>
      <c r="Q1349" s="449"/>
      <c r="R1349" s="449"/>
      <c r="S1349" s="448"/>
      <c r="T1349" s="448"/>
      <c r="U1349" s="448"/>
      <c r="V1349" s="448"/>
      <c r="W1349" s="448"/>
      <c r="X1349" s="448"/>
      <c r="Y1349" s="448"/>
      <c r="Z1349" s="448"/>
      <c r="AA1349" s="448"/>
      <c r="AB1349" s="448"/>
      <c r="AC1349" s="448"/>
      <c r="AD1349" s="448"/>
      <c r="AE1349" s="448"/>
    </row>
    <row r="1350" spans="2:31" s="450" customFormat="1" x14ac:dyDescent="0.3">
      <c r="B1350" s="448"/>
      <c r="C1350" s="448"/>
      <c r="D1350" s="448"/>
      <c r="E1350" s="448"/>
      <c r="F1350" s="448"/>
      <c r="G1350" s="449"/>
      <c r="H1350" s="449"/>
      <c r="I1350" s="448"/>
      <c r="J1350" s="448"/>
      <c r="K1350" s="448"/>
      <c r="L1350" s="448"/>
      <c r="M1350" s="448"/>
      <c r="N1350" s="448"/>
      <c r="O1350" s="448"/>
      <c r="P1350" s="448"/>
      <c r="Q1350" s="449"/>
      <c r="R1350" s="449"/>
      <c r="S1350" s="448"/>
      <c r="T1350" s="448"/>
      <c r="U1350" s="448"/>
      <c r="V1350" s="448"/>
      <c r="W1350" s="448"/>
      <c r="X1350" s="448"/>
      <c r="Y1350" s="448"/>
      <c r="Z1350" s="448"/>
      <c r="AA1350" s="448"/>
      <c r="AB1350" s="448"/>
      <c r="AC1350" s="448"/>
      <c r="AD1350" s="448"/>
      <c r="AE1350" s="448"/>
    </row>
    <row r="1351" spans="2:31" s="450" customFormat="1" x14ac:dyDescent="0.3">
      <c r="B1351" s="448"/>
      <c r="C1351" s="448"/>
      <c r="D1351" s="448"/>
      <c r="E1351" s="448"/>
      <c r="F1351" s="448"/>
      <c r="G1351" s="449"/>
      <c r="H1351" s="449"/>
      <c r="I1351" s="448"/>
      <c r="J1351" s="448"/>
      <c r="K1351" s="448"/>
      <c r="L1351" s="448"/>
      <c r="M1351" s="448"/>
      <c r="N1351" s="448"/>
      <c r="O1351" s="448"/>
      <c r="P1351" s="448"/>
      <c r="Q1351" s="449"/>
      <c r="R1351" s="449"/>
      <c r="S1351" s="448"/>
      <c r="T1351" s="448"/>
      <c r="U1351" s="448"/>
      <c r="V1351" s="448"/>
      <c r="W1351" s="448"/>
      <c r="X1351" s="448"/>
      <c r="Y1351" s="448"/>
      <c r="Z1351" s="448"/>
      <c r="AA1351" s="448"/>
      <c r="AB1351" s="448"/>
      <c r="AC1351" s="448"/>
      <c r="AD1351" s="448"/>
      <c r="AE1351" s="448"/>
    </row>
    <row r="1352" spans="2:31" s="450" customFormat="1" x14ac:dyDescent="0.3">
      <c r="B1352" s="448"/>
      <c r="C1352" s="448"/>
      <c r="D1352" s="448"/>
      <c r="E1352" s="448"/>
      <c r="F1352" s="448"/>
      <c r="G1352" s="449"/>
      <c r="H1352" s="449"/>
      <c r="I1352" s="448"/>
      <c r="J1352" s="448"/>
      <c r="K1352" s="448"/>
      <c r="L1352" s="448"/>
      <c r="M1352" s="448"/>
      <c r="N1352" s="448"/>
      <c r="O1352" s="448"/>
      <c r="P1352" s="448"/>
      <c r="Q1352" s="449"/>
      <c r="R1352" s="449"/>
      <c r="S1352" s="448"/>
      <c r="T1352" s="448"/>
      <c r="U1352" s="448"/>
      <c r="V1352" s="448"/>
      <c r="W1352" s="448"/>
      <c r="X1352" s="448"/>
      <c r="Y1352" s="448"/>
      <c r="Z1352" s="448"/>
      <c r="AA1352" s="448"/>
      <c r="AB1352" s="448"/>
      <c r="AC1352" s="448"/>
      <c r="AD1352" s="448"/>
      <c r="AE1352" s="448"/>
    </row>
    <row r="1353" spans="2:31" s="450" customFormat="1" x14ac:dyDescent="0.3">
      <c r="B1353" s="448"/>
      <c r="C1353" s="448"/>
      <c r="D1353" s="448"/>
      <c r="E1353" s="448"/>
      <c r="F1353" s="448"/>
      <c r="G1353" s="449"/>
      <c r="H1353" s="449"/>
      <c r="I1353" s="448"/>
      <c r="J1353" s="448"/>
      <c r="K1353" s="448"/>
      <c r="L1353" s="448"/>
      <c r="M1353" s="448"/>
      <c r="N1353" s="448"/>
      <c r="O1353" s="448"/>
      <c r="P1353" s="448"/>
      <c r="Q1353" s="449"/>
      <c r="R1353" s="449"/>
      <c r="S1353" s="448"/>
      <c r="T1353" s="448"/>
      <c r="U1353" s="448"/>
      <c r="V1353" s="448"/>
      <c r="W1353" s="448"/>
      <c r="X1353" s="448"/>
      <c r="Y1353" s="448"/>
      <c r="Z1353" s="448"/>
      <c r="AA1353" s="448"/>
      <c r="AB1353" s="448"/>
      <c r="AC1353" s="448"/>
      <c r="AD1353" s="448"/>
      <c r="AE1353" s="448"/>
    </row>
    <row r="1354" spans="2:31" s="450" customFormat="1" x14ac:dyDescent="0.3">
      <c r="B1354" s="448"/>
      <c r="C1354" s="448"/>
      <c r="D1354" s="448"/>
      <c r="E1354" s="448"/>
      <c r="F1354" s="448"/>
      <c r="G1354" s="449"/>
      <c r="H1354" s="449"/>
      <c r="I1354" s="448"/>
      <c r="J1354" s="448"/>
      <c r="K1354" s="448"/>
      <c r="L1354" s="448"/>
      <c r="M1354" s="448"/>
      <c r="N1354" s="448"/>
      <c r="O1354" s="448"/>
      <c r="P1354" s="448"/>
      <c r="Q1354" s="449"/>
      <c r="R1354" s="449"/>
      <c r="S1354" s="448"/>
      <c r="T1354" s="448"/>
      <c r="U1354" s="448"/>
      <c r="V1354" s="448"/>
      <c r="W1354" s="448"/>
      <c r="X1354" s="448"/>
      <c r="Y1354" s="448"/>
      <c r="Z1354" s="448"/>
      <c r="AA1354" s="448"/>
      <c r="AB1354" s="448"/>
      <c r="AC1354" s="448"/>
      <c r="AD1354" s="448"/>
      <c r="AE1354" s="448"/>
    </row>
    <row r="1355" spans="2:31" s="450" customFormat="1" x14ac:dyDescent="0.3">
      <c r="B1355" s="448"/>
      <c r="C1355" s="448"/>
      <c r="D1355" s="448"/>
      <c r="E1355" s="448"/>
      <c r="F1355" s="448"/>
      <c r="G1355" s="449"/>
      <c r="H1355" s="449"/>
      <c r="I1355" s="448"/>
      <c r="J1355" s="448"/>
      <c r="K1355" s="448"/>
      <c r="L1355" s="448"/>
      <c r="M1355" s="448"/>
      <c r="N1355" s="448"/>
      <c r="O1355" s="448"/>
      <c r="P1355" s="448"/>
      <c r="Q1355" s="449"/>
      <c r="R1355" s="449"/>
      <c r="S1355" s="448"/>
      <c r="T1355" s="448"/>
      <c r="U1355" s="448"/>
      <c r="V1355" s="448"/>
      <c r="W1355" s="448"/>
      <c r="X1355" s="448"/>
      <c r="Y1355" s="448"/>
      <c r="Z1355" s="448"/>
      <c r="AA1355" s="448"/>
      <c r="AB1355" s="448"/>
      <c r="AC1355" s="448"/>
      <c r="AD1355" s="448"/>
      <c r="AE1355" s="448"/>
    </row>
    <row r="1356" spans="2:31" s="450" customFormat="1" x14ac:dyDescent="0.3">
      <c r="B1356" s="448"/>
      <c r="C1356" s="448"/>
      <c r="D1356" s="448"/>
      <c r="E1356" s="448"/>
      <c r="F1356" s="448"/>
      <c r="G1356" s="449"/>
      <c r="H1356" s="449"/>
      <c r="I1356" s="448"/>
      <c r="J1356" s="448"/>
      <c r="K1356" s="448"/>
      <c r="L1356" s="448"/>
      <c r="M1356" s="448"/>
      <c r="N1356" s="448"/>
      <c r="O1356" s="448"/>
      <c r="P1356" s="448"/>
      <c r="Q1356" s="449"/>
      <c r="R1356" s="449"/>
      <c r="S1356" s="448"/>
      <c r="T1356" s="448"/>
      <c r="U1356" s="448"/>
      <c r="V1356" s="448"/>
      <c r="W1356" s="448"/>
      <c r="X1356" s="448"/>
      <c r="Y1356" s="448"/>
      <c r="Z1356" s="448"/>
      <c r="AA1356" s="448"/>
      <c r="AB1356" s="448"/>
      <c r="AC1356" s="448"/>
      <c r="AD1356" s="448"/>
      <c r="AE1356" s="448"/>
    </row>
    <row r="1357" spans="2:31" s="450" customFormat="1" x14ac:dyDescent="0.3">
      <c r="B1357" s="448"/>
      <c r="C1357" s="448"/>
      <c r="D1357" s="448"/>
      <c r="E1357" s="448"/>
      <c r="F1357" s="448"/>
      <c r="G1357" s="449"/>
      <c r="H1357" s="449"/>
      <c r="I1357" s="448"/>
      <c r="J1357" s="448"/>
      <c r="K1357" s="448"/>
      <c r="L1357" s="448"/>
      <c r="M1357" s="448"/>
      <c r="N1357" s="448"/>
      <c r="O1357" s="448"/>
      <c r="P1357" s="448"/>
      <c r="Q1357" s="449"/>
      <c r="R1357" s="449"/>
      <c r="S1357" s="448"/>
      <c r="T1357" s="448"/>
      <c r="U1357" s="448"/>
      <c r="V1357" s="448"/>
      <c r="W1357" s="448"/>
      <c r="X1357" s="448"/>
      <c r="Y1357" s="448"/>
      <c r="Z1357" s="448"/>
      <c r="AA1357" s="448"/>
      <c r="AB1357" s="448"/>
      <c r="AC1357" s="448"/>
      <c r="AD1357" s="448"/>
      <c r="AE1357" s="448"/>
    </row>
    <row r="1358" spans="2:31" s="450" customFormat="1" x14ac:dyDescent="0.3">
      <c r="B1358" s="448"/>
      <c r="C1358" s="448"/>
      <c r="D1358" s="448"/>
      <c r="E1358" s="448"/>
      <c r="F1358" s="448"/>
      <c r="G1358" s="449"/>
      <c r="H1358" s="449"/>
      <c r="I1358" s="448"/>
      <c r="J1358" s="448"/>
      <c r="K1358" s="448"/>
      <c r="L1358" s="448"/>
      <c r="M1358" s="448"/>
      <c r="N1358" s="448"/>
      <c r="O1358" s="448"/>
      <c r="P1358" s="448"/>
      <c r="Q1358" s="449"/>
      <c r="R1358" s="449"/>
      <c r="S1358" s="448"/>
      <c r="T1358" s="448"/>
      <c r="U1358" s="448"/>
      <c r="V1358" s="448"/>
      <c r="W1358" s="448"/>
      <c r="X1358" s="448"/>
      <c r="Y1358" s="448"/>
      <c r="Z1358" s="448"/>
      <c r="AA1358" s="448"/>
      <c r="AB1358" s="448"/>
      <c r="AC1358" s="448"/>
      <c r="AD1358" s="448"/>
      <c r="AE1358" s="448"/>
    </row>
    <row r="1359" spans="2:31" s="450" customFormat="1" x14ac:dyDescent="0.3">
      <c r="B1359" s="448"/>
      <c r="C1359" s="448"/>
      <c r="D1359" s="448"/>
      <c r="E1359" s="448"/>
      <c r="F1359" s="448"/>
      <c r="G1359" s="449"/>
      <c r="H1359" s="449"/>
      <c r="I1359" s="448"/>
      <c r="J1359" s="448"/>
      <c r="K1359" s="448"/>
      <c r="L1359" s="448"/>
      <c r="M1359" s="448"/>
      <c r="N1359" s="448"/>
      <c r="O1359" s="448"/>
      <c r="P1359" s="448"/>
      <c r="Q1359" s="449"/>
      <c r="R1359" s="449"/>
      <c r="S1359" s="448"/>
      <c r="T1359" s="448"/>
      <c r="U1359" s="448"/>
      <c r="V1359" s="448"/>
      <c r="W1359" s="448"/>
      <c r="X1359" s="448"/>
      <c r="Y1359" s="448"/>
      <c r="Z1359" s="448"/>
      <c r="AA1359" s="448"/>
      <c r="AB1359" s="448"/>
      <c r="AC1359" s="448"/>
      <c r="AD1359" s="448"/>
      <c r="AE1359" s="448"/>
    </row>
    <row r="1360" spans="2:31" s="450" customFormat="1" x14ac:dyDescent="0.3">
      <c r="B1360" s="448"/>
      <c r="C1360" s="448"/>
      <c r="D1360" s="448"/>
      <c r="E1360" s="448"/>
      <c r="F1360" s="448"/>
      <c r="G1360" s="449"/>
      <c r="H1360" s="449"/>
      <c r="I1360" s="448"/>
      <c r="J1360" s="448"/>
      <c r="K1360" s="448"/>
      <c r="L1360" s="448"/>
      <c r="M1360" s="448"/>
      <c r="N1360" s="448"/>
      <c r="O1360" s="448"/>
      <c r="P1360" s="448"/>
      <c r="Q1360" s="449"/>
      <c r="R1360" s="449"/>
      <c r="S1360" s="448"/>
      <c r="T1360" s="448"/>
      <c r="U1360" s="448"/>
      <c r="V1360" s="448"/>
      <c r="W1360" s="448"/>
      <c r="X1360" s="448"/>
      <c r="Y1360" s="448"/>
      <c r="Z1360" s="448"/>
      <c r="AA1360" s="448"/>
      <c r="AB1360" s="448"/>
      <c r="AC1360" s="448"/>
      <c r="AD1360" s="448"/>
      <c r="AE1360" s="448"/>
    </row>
    <row r="1361" spans="2:31" s="450" customFormat="1" x14ac:dyDescent="0.3">
      <c r="B1361" s="448"/>
      <c r="C1361" s="448"/>
      <c r="D1361" s="448"/>
      <c r="E1361" s="448"/>
      <c r="F1361" s="448"/>
      <c r="G1361" s="449"/>
      <c r="H1361" s="449"/>
      <c r="I1361" s="448"/>
      <c r="J1361" s="448"/>
      <c r="K1361" s="448"/>
      <c r="L1361" s="448"/>
      <c r="M1361" s="448"/>
      <c r="N1361" s="448"/>
      <c r="O1361" s="448"/>
      <c r="P1361" s="448"/>
      <c r="Q1361" s="449"/>
      <c r="R1361" s="449"/>
      <c r="S1361" s="448"/>
      <c r="T1361" s="448"/>
      <c r="U1361" s="448"/>
      <c r="V1361" s="448"/>
      <c r="W1361" s="448"/>
      <c r="X1361" s="448"/>
      <c r="Y1361" s="448"/>
      <c r="Z1361" s="448"/>
      <c r="AA1361" s="448"/>
      <c r="AB1361" s="448"/>
      <c r="AC1361" s="448"/>
      <c r="AD1361" s="448"/>
      <c r="AE1361" s="448"/>
    </row>
    <row r="1362" spans="2:31" s="450" customFormat="1" x14ac:dyDescent="0.3">
      <c r="B1362" s="448"/>
      <c r="C1362" s="448"/>
      <c r="D1362" s="448"/>
      <c r="E1362" s="448"/>
      <c r="F1362" s="448"/>
      <c r="G1362" s="449"/>
      <c r="H1362" s="449"/>
      <c r="I1362" s="448"/>
      <c r="J1362" s="448"/>
      <c r="K1362" s="448"/>
      <c r="L1362" s="448"/>
      <c r="M1362" s="448"/>
      <c r="N1362" s="448"/>
      <c r="O1362" s="448"/>
      <c r="P1362" s="448"/>
      <c r="Q1362" s="449"/>
      <c r="R1362" s="449"/>
      <c r="S1362" s="448"/>
      <c r="T1362" s="448"/>
      <c r="U1362" s="448"/>
      <c r="V1362" s="448"/>
      <c r="W1362" s="448"/>
      <c r="X1362" s="448"/>
      <c r="Y1362" s="448"/>
      <c r="Z1362" s="448"/>
      <c r="AA1362" s="448"/>
      <c r="AB1362" s="448"/>
      <c r="AC1362" s="448"/>
      <c r="AD1362" s="448"/>
      <c r="AE1362" s="448"/>
    </row>
    <row r="1363" spans="2:31" s="450" customFormat="1" x14ac:dyDescent="0.3">
      <c r="B1363" s="448"/>
      <c r="C1363" s="448"/>
      <c r="D1363" s="448"/>
      <c r="E1363" s="448"/>
      <c r="F1363" s="448"/>
      <c r="G1363" s="449"/>
      <c r="H1363" s="449"/>
      <c r="I1363" s="448"/>
      <c r="J1363" s="448"/>
      <c r="K1363" s="448"/>
      <c r="L1363" s="448"/>
      <c r="M1363" s="448"/>
      <c r="N1363" s="448"/>
      <c r="O1363" s="448"/>
      <c r="P1363" s="448"/>
      <c r="Q1363" s="449"/>
      <c r="R1363" s="449"/>
      <c r="S1363" s="448"/>
      <c r="T1363" s="448"/>
      <c r="U1363" s="448"/>
      <c r="V1363" s="448"/>
      <c r="W1363" s="448"/>
      <c r="X1363" s="448"/>
      <c r="Y1363" s="448"/>
      <c r="Z1363" s="448"/>
      <c r="AA1363" s="448"/>
      <c r="AB1363" s="448"/>
      <c r="AC1363" s="448"/>
      <c r="AD1363" s="448"/>
      <c r="AE1363" s="448"/>
    </row>
    <row r="1364" spans="2:31" s="450" customFormat="1" x14ac:dyDescent="0.3">
      <c r="B1364" s="448"/>
      <c r="C1364" s="448"/>
      <c r="D1364" s="448"/>
      <c r="E1364" s="448"/>
      <c r="F1364" s="448"/>
      <c r="G1364" s="449"/>
      <c r="H1364" s="449"/>
      <c r="I1364" s="448"/>
      <c r="J1364" s="448"/>
      <c r="K1364" s="448"/>
      <c r="L1364" s="448"/>
      <c r="M1364" s="448"/>
      <c r="N1364" s="448"/>
      <c r="O1364" s="448"/>
      <c r="P1364" s="448"/>
      <c r="Q1364" s="449"/>
      <c r="R1364" s="449"/>
      <c r="S1364" s="448"/>
      <c r="T1364" s="448"/>
      <c r="U1364" s="448"/>
      <c r="V1364" s="448"/>
      <c r="W1364" s="448"/>
      <c r="X1364" s="448"/>
      <c r="Y1364" s="448"/>
      <c r="Z1364" s="448"/>
      <c r="AA1364" s="448"/>
      <c r="AB1364" s="448"/>
      <c r="AC1364" s="448"/>
      <c r="AD1364" s="448"/>
      <c r="AE1364" s="448"/>
    </row>
    <row r="1365" spans="2:31" s="450" customFormat="1" x14ac:dyDescent="0.3">
      <c r="B1365" s="448"/>
      <c r="C1365" s="448"/>
      <c r="D1365" s="448"/>
      <c r="E1365" s="448"/>
      <c r="F1365" s="448"/>
      <c r="G1365" s="449"/>
      <c r="H1365" s="449"/>
      <c r="I1365" s="448"/>
      <c r="J1365" s="448"/>
      <c r="K1365" s="448"/>
      <c r="L1365" s="448"/>
      <c r="M1365" s="448"/>
      <c r="N1365" s="448"/>
      <c r="O1365" s="448"/>
      <c r="P1365" s="448"/>
      <c r="Q1365" s="449"/>
      <c r="R1365" s="449"/>
      <c r="S1365" s="448"/>
      <c r="T1365" s="448"/>
      <c r="U1365" s="448"/>
      <c r="V1365" s="448"/>
      <c r="W1365" s="448"/>
      <c r="X1365" s="448"/>
      <c r="Y1365" s="448"/>
      <c r="Z1365" s="448"/>
      <c r="AA1365" s="448"/>
      <c r="AB1365" s="448"/>
      <c r="AC1365" s="448"/>
      <c r="AD1365" s="448"/>
      <c r="AE1365" s="448"/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76"/>
  <sheetViews>
    <sheetView workbookViewId="0">
      <selection activeCell="D15" sqref="D15"/>
    </sheetView>
  </sheetViews>
  <sheetFormatPr baseColWidth="10" defaultRowHeight="15" x14ac:dyDescent="0.25"/>
  <cols>
    <col min="1" max="1" width="11.42578125" style="51"/>
    <col min="2" max="2" width="50.42578125" style="62" customWidth="1"/>
    <col min="3" max="3" width="17.85546875" style="65" customWidth="1"/>
    <col min="4" max="4" width="18.28515625" style="65" customWidth="1"/>
    <col min="5" max="5" width="10.85546875" style="63" customWidth="1"/>
    <col min="6" max="6" width="12.5703125" style="51" bestFit="1" customWidth="1"/>
    <col min="7" max="7" width="11.42578125" style="51"/>
    <col min="8" max="8" width="48.7109375" style="51" customWidth="1"/>
    <col min="9" max="9" width="15" style="51" customWidth="1"/>
    <col min="10" max="10" width="15" style="51" bestFit="1" customWidth="1"/>
    <col min="11" max="11" width="12.5703125" style="51" bestFit="1" customWidth="1"/>
    <col min="12" max="16384" width="11.42578125" style="51"/>
  </cols>
  <sheetData>
    <row r="2" spans="2:5" ht="21" x14ac:dyDescent="0.35">
      <c r="B2" s="58" t="s">
        <v>253</v>
      </c>
      <c r="C2" s="59">
        <v>96</v>
      </c>
      <c r="D2" s="60"/>
      <c r="E2" s="61"/>
    </row>
    <row r="5" spans="2:5" x14ac:dyDescent="0.25">
      <c r="B5" s="62" t="s">
        <v>4</v>
      </c>
      <c r="C5" s="62"/>
      <c r="D5" s="51"/>
    </row>
    <row r="6" spans="2:5" x14ac:dyDescent="0.25">
      <c r="B6" s="75" t="s">
        <v>0</v>
      </c>
      <c r="C6" s="75" t="s">
        <v>5</v>
      </c>
      <c r="D6" s="51"/>
    </row>
    <row r="7" spans="2:5" x14ac:dyDescent="0.25">
      <c r="B7" s="62" t="s">
        <v>1</v>
      </c>
      <c r="C7" s="64">
        <v>63</v>
      </c>
      <c r="D7" s="51"/>
    </row>
    <row r="8" spans="2:5" x14ac:dyDescent="0.25">
      <c r="B8" s="62" t="s">
        <v>2</v>
      </c>
      <c r="C8" s="64">
        <v>33</v>
      </c>
      <c r="D8" s="51"/>
    </row>
    <row r="9" spans="2:5" x14ac:dyDescent="0.25">
      <c r="B9" s="62" t="s">
        <v>3</v>
      </c>
      <c r="C9" s="64">
        <v>96</v>
      </c>
      <c r="D9" s="51"/>
    </row>
    <row r="22" spans="2:10" s="62" customFormat="1" x14ac:dyDescent="0.25">
      <c r="B22" s="62" t="s">
        <v>4</v>
      </c>
      <c r="D22" s="65"/>
      <c r="E22" s="63"/>
      <c r="F22" s="51"/>
      <c r="G22" s="51"/>
      <c r="H22" s="51"/>
      <c r="I22" s="51"/>
      <c r="J22" s="51"/>
    </row>
    <row r="23" spans="2:10" s="62" customFormat="1" x14ac:dyDescent="0.25">
      <c r="B23" s="75" t="s">
        <v>184</v>
      </c>
      <c r="C23" s="75" t="s">
        <v>5</v>
      </c>
      <c r="D23" s="65"/>
      <c r="E23" s="63"/>
      <c r="F23" s="51"/>
      <c r="G23" s="51"/>
      <c r="H23" s="51"/>
      <c r="I23" s="51"/>
      <c r="J23" s="51"/>
    </row>
    <row r="24" spans="2:10" s="62" customFormat="1" x14ac:dyDescent="0.25">
      <c r="B24" s="62" t="s">
        <v>7</v>
      </c>
      <c r="C24" s="66">
        <v>58</v>
      </c>
      <c r="D24" s="65"/>
      <c r="E24" s="63"/>
      <c r="F24" s="51"/>
      <c r="G24" s="51"/>
      <c r="H24" s="51"/>
      <c r="I24" s="51"/>
      <c r="J24" s="51"/>
    </row>
    <row r="25" spans="2:10" s="62" customFormat="1" x14ac:dyDescent="0.25">
      <c r="B25" s="62" t="s">
        <v>19</v>
      </c>
      <c r="C25" s="66">
        <v>8</v>
      </c>
      <c r="D25" s="65"/>
      <c r="E25" s="63"/>
      <c r="F25" s="51"/>
      <c r="G25" s="51"/>
      <c r="H25" s="51"/>
      <c r="I25" s="51"/>
      <c r="J25" s="51"/>
    </row>
    <row r="26" spans="2:10" s="62" customFormat="1" x14ac:dyDescent="0.25">
      <c r="B26" s="62" t="s">
        <v>131</v>
      </c>
      <c r="C26" s="66">
        <v>8</v>
      </c>
      <c r="D26" s="65"/>
      <c r="E26" s="63"/>
      <c r="F26" s="51"/>
      <c r="G26" s="51"/>
      <c r="H26" s="51"/>
      <c r="I26" s="51"/>
      <c r="J26" s="51"/>
    </row>
    <row r="27" spans="2:10" s="62" customFormat="1" x14ac:dyDescent="0.25">
      <c r="B27" s="62" t="s">
        <v>29</v>
      </c>
      <c r="C27" s="66">
        <v>5</v>
      </c>
      <c r="D27" s="65"/>
      <c r="E27" s="63"/>
      <c r="F27" s="51"/>
      <c r="G27" s="51"/>
      <c r="H27" s="51"/>
      <c r="I27" s="51"/>
      <c r="J27" s="51"/>
    </row>
    <row r="28" spans="2:10" s="62" customFormat="1" x14ac:dyDescent="0.25">
      <c r="B28" s="62" t="s">
        <v>39</v>
      </c>
      <c r="C28" s="66">
        <v>5</v>
      </c>
      <c r="D28" s="65"/>
      <c r="E28" s="63"/>
      <c r="F28" s="51"/>
      <c r="G28" s="51"/>
      <c r="H28" s="51"/>
      <c r="I28" s="51"/>
      <c r="J28" s="51"/>
    </row>
    <row r="29" spans="2:10" s="62" customFormat="1" x14ac:dyDescent="0.25">
      <c r="B29" s="62" t="s">
        <v>34</v>
      </c>
      <c r="C29" s="66">
        <v>4</v>
      </c>
      <c r="D29" s="65"/>
      <c r="E29" s="63"/>
      <c r="F29" s="51"/>
      <c r="G29" s="51"/>
      <c r="H29" s="51"/>
      <c r="I29" s="51"/>
      <c r="J29" s="51"/>
    </row>
    <row r="30" spans="2:10" s="62" customFormat="1" x14ac:dyDescent="0.25">
      <c r="B30" s="62" t="s">
        <v>41</v>
      </c>
      <c r="C30" s="66">
        <v>2</v>
      </c>
      <c r="D30" s="65"/>
      <c r="E30" s="63"/>
      <c r="F30" s="51"/>
      <c r="G30" s="51"/>
      <c r="H30" s="51"/>
      <c r="I30" s="51"/>
      <c r="J30" s="51"/>
    </row>
    <row r="31" spans="2:10" s="62" customFormat="1" x14ac:dyDescent="0.25">
      <c r="B31" s="62" t="s">
        <v>63</v>
      </c>
      <c r="C31" s="66">
        <v>1</v>
      </c>
      <c r="D31" s="65"/>
      <c r="E31" s="63"/>
      <c r="F31" s="51"/>
      <c r="G31" s="51"/>
      <c r="H31" s="51"/>
      <c r="I31" s="51"/>
      <c r="J31" s="51"/>
    </row>
    <row r="32" spans="2:10" x14ac:dyDescent="0.25">
      <c r="B32" s="62" t="s">
        <v>12</v>
      </c>
      <c r="C32" s="66">
        <v>1</v>
      </c>
    </row>
    <row r="33" spans="2:11" x14ac:dyDescent="0.25">
      <c r="B33" s="62" t="s">
        <v>71</v>
      </c>
      <c r="C33" s="66">
        <v>1</v>
      </c>
    </row>
    <row r="34" spans="2:11" x14ac:dyDescent="0.25">
      <c r="B34" s="62" t="s">
        <v>54</v>
      </c>
      <c r="C34" s="66">
        <v>1</v>
      </c>
    </row>
    <row r="35" spans="2:11" x14ac:dyDescent="0.25">
      <c r="B35" s="62" t="s">
        <v>56</v>
      </c>
      <c r="C35" s="66">
        <v>1</v>
      </c>
    </row>
    <row r="36" spans="2:11" x14ac:dyDescent="0.25">
      <c r="B36" s="62" t="s">
        <v>136</v>
      </c>
      <c r="C36" s="66">
        <v>1</v>
      </c>
    </row>
    <row r="37" spans="2:11" x14ac:dyDescent="0.25">
      <c r="B37" s="62" t="s">
        <v>3</v>
      </c>
      <c r="C37" s="66">
        <v>96</v>
      </c>
    </row>
    <row r="39" spans="2:11" x14ac:dyDescent="0.25">
      <c r="B39" s="67" t="s">
        <v>252</v>
      </c>
      <c r="D39" s="51"/>
    </row>
    <row r="40" spans="2:11" x14ac:dyDescent="0.25">
      <c r="B40" s="51"/>
      <c r="D40" s="51"/>
    </row>
    <row r="41" spans="2:11" hidden="1" x14ac:dyDescent="0.25">
      <c r="B41" s="51" t="s">
        <v>265</v>
      </c>
      <c r="C41" s="62"/>
      <c r="D41" s="51"/>
    </row>
    <row r="42" spans="2:11" x14ac:dyDescent="0.25">
      <c r="B42" s="75" t="s">
        <v>6</v>
      </c>
      <c r="C42" s="75" t="s">
        <v>209</v>
      </c>
      <c r="D42" s="75" t="s">
        <v>0</v>
      </c>
      <c r="E42" s="77" t="s">
        <v>5</v>
      </c>
      <c r="H42" s="51" t="s">
        <v>265</v>
      </c>
      <c r="I42" s="51" t="s">
        <v>0</v>
      </c>
    </row>
    <row r="43" spans="2:11" x14ac:dyDescent="0.25">
      <c r="B43" s="62" t="s">
        <v>235</v>
      </c>
      <c r="C43" s="68">
        <v>42753.646527777775</v>
      </c>
      <c r="D43" s="62" t="s">
        <v>1</v>
      </c>
      <c r="E43" s="38">
        <v>1</v>
      </c>
      <c r="H43" s="76" t="s">
        <v>6</v>
      </c>
      <c r="I43" s="76" t="s">
        <v>2</v>
      </c>
      <c r="J43" s="76" t="s">
        <v>1</v>
      </c>
      <c r="K43" s="76" t="s">
        <v>3</v>
      </c>
    </row>
    <row r="44" spans="2:11" x14ac:dyDescent="0.25">
      <c r="C44" s="68">
        <v>42763.575694444444</v>
      </c>
      <c r="D44" s="62" t="s">
        <v>1</v>
      </c>
      <c r="E44" s="38">
        <v>1</v>
      </c>
      <c r="H44" s="51" t="s">
        <v>235</v>
      </c>
      <c r="I44" s="69"/>
      <c r="J44" s="69">
        <v>2</v>
      </c>
      <c r="K44" s="69">
        <v>2</v>
      </c>
    </row>
    <row r="45" spans="2:11" x14ac:dyDescent="0.25">
      <c r="B45" s="62" t="s">
        <v>251</v>
      </c>
      <c r="C45" s="68">
        <v>42765.686805555553</v>
      </c>
      <c r="D45" s="62" t="s">
        <v>1</v>
      </c>
      <c r="E45" s="38">
        <v>1</v>
      </c>
      <c r="H45" s="51" t="s">
        <v>251</v>
      </c>
      <c r="I45" s="69"/>
      <c r="J45" s="69">
        <v>1</v>
      </c>
      <c r="K45" s="69">
        <v>1</v>
      </c>
    </row>
    <row r="46" spans="2:11" x14ac:dyDescent="0.25">
      <c r="B46" s="62" t="s">
        <v>226</v>
      </c>
      <c r="C46" s="68">
        <v>42746.844444444447</v>
      </c>
      <c r="D46" s="62" t="s">
        <v>1</v>
      </c>
      <c r="E46" s="38">
        <v>1</v>
      </c>
      <c r="H46" s="51" t="s">
        <v>226</v>
      </c>
      <c r="I46" s="69"/>
      <c r="J46" s="69">
        <v>1</v>
      </c>
      <c r="K46" s="69">
        <v>1</v>
      </c>
    </row>
    <row r="47" spans="2:11" x14ac:dyDescent="0.25">
      <c r="B47" s="62" t="s">
        <v>214</v>
      </c>
      <c r="C47" s="68">
        <v>42738.614583333336</v>
      </c>
      <c r="D47" s="62" t="s">
        <v>1</v>
      </c>
      <c r="E47" s="38">
        <v>1</v>
      </c>
      <c r="H47" s="51" t="s">
        <v>214</v>
      </c>
      <c r="I47" s="69"/>
      <c r="J47" s="69">
        <v>1</v>
      </c>
      <c r="K47" s="69">
        <v>1</v>
      </c>
    </row>
    <row r="48" spans="2:11" x14ac:dyDescent="0.25">
      <c r="B48" s="62" t="s">
        <v>244</v>
      </c>
      <c r="C48" s="68">
        <v>42759.634722222225</v>
      </c>
      <c r="D48" s="62" t="s">
        <v>1</v>
      </c>
      <c r="E48" s="38">
        <v>1</v>
      </c>
      <c r="H48" s="51" t="s">
        <v>244</v>
      </c>
      <c r="I48" s="69"/>
      <c r="J48" s="69">
        <v>2</v>
      </c>
      <c r="K48" s="69">
        <v>2</v>
      </c>
    </row>
    <row r="49" spans="2:11" x14ac:dyDescent="0.25">
      <c r="C49" s="68">
        <v>42762.455555555556</v>
      </c>
      <c r="D49" s="62" t="s">
        <v>1</v>
      </c>
      <c r="E49" s="38">
        <v>1</v>
      </c>
      <c r="H49" s="51" t="s">
        <v>249</v>
      </c>
      <c r="I49" s="69">
        <v>1</v>
      </c>
      <c r="J49" s="69"/>
      <c r="K49" s="69">
        <v>1</v>
      </c>
    </row>
    <row r="50" spans="2:11" x14ac:dyDescent="0.25">
      <c r="B50" s="62" t="s">
        <v>249</v>
      </c>
      <c r="C50" s="68">
        <v>42762.700694444444</v>
      </c>
      <c r="D50" s="62" t="s">
        <v>2</v>
      </c>
      <c r="E50" s="38">
        <v>1</v>
      </c>
      <c r="H50" s="51" t="s">
        <v>217</v>
      </c>
      <c r="I50" s="69"/>
      <c r="J50" s="69">
        <v>8</v>
      </c>
      <c r="K50" s="69">
        <v>8</v>
      </c>
    </row>
    <row r="51" spans="2:11" x14ac:dyDescent="0.25">
      <c r="B51" s="62" t="s">
        <v>217</v>
      </c>
      <c r="C51" s="68">
        <v>42740.425694444442</v>
      </c>
      <c r="D51" s="62" t="s">
        <v>1</v>
      </c>
      <c r="E51" s="38">
        <v>1</v>
      </c>
      <c r="H51" s="51" t="s">
        <v>245</v>
      </c>
      <c r="I51" s="69"/>
      <c r="J51" s="69">
        <v>1</v>
      </c>
      <c r="K51" s="69">
        <v>1</v>
      </c>
    </row>
    <row r="52" spans="2:11" x14ac:dyDescent="0.25">
      <c r="C52" s="68">
        <v>42741.349305555559</v>
      </c>
      <c r="D52" s="62" t="s">
        <v>1</v>
      </c>
      <c r="E52" s="38">
        <v>1</v>
      </c>
      <c r="H52" s="51" t="s">
        <v>225</v>
      </c>
      <c r="I52" s="69">
        <v>1</v>
      </c>
      <c r="J52" s="69">
        <v>1</v>
      </c>
      <c r="K52" s="69">
        <v>2</v>
      </c>
    </row>
    <row r="53" spans="2:11" x14ac:dyDescent="0.25">
      <c r="C53" s="68">
        <v>42751.356249999997</v>
      </c>
      <c r="D53" s="62" t="s">
        <v>1</v>
      </c>
      <c r="E53" s="38">
        <v>1</v>
      </c>
      <c r="H53" s="51" t="s">
        <v>243</v>
      </c>
      <c r="I53" s="69"/>
      <c r="J53" s="69">
        <v>2</v>
      </c>
      <c r="K53" s="69">
        <v>2</v>
      </c>
    </row>
    <row r="54" spans="2:11" x14ac:dyDescent="0.25">
      <c r="C54" s="68">
        <v>42752.398611111108</v>
      </c>
      <c r="D54" s="62" t="s">
        <v>1</v>
      </c>
      <c r="E54" s="38">
        <v>1</v>
      </c>
      <c r="H54" s="51" t="s">
        <v>231</v>
      </c>
      <c r="I54" s="69"/>
      <c r="J54" s="69">
        <v>1</v>
      </c>
      <c r="K54" s="69">
        <v>1</v>
      </c>
    </row>
    <row r="55" spans="2:11" x14ac:dyDescent="0.25">
      <c r="C55" s="68">
        <v>42754.349305555559</v>
      </c>
      <c r="D55" s="62" t="s">
        <v>1</v>
      </c>
      <c r="E55" s="38">
        <v>1</v>
      </c>
      <c r="H55" s="51" t="s">
        <v>227</v>
      </c>
      <c r="I55" s="69"/>
      <c r="J55" s="69">
        <v>1</v>
      </c>
      <c r="K55" s="69">
        <v>1</v>
      </c>
    </row>
    <row r="56" spans="2:11" x14ac:dyDescent="0.25">
      <c r="C56" s="68">
        <v>42754.367361111108</v>
      </c>
      <c r="D56" s="62" t="s">
        <v>1</v>
      </c>
      <c r="E56" s="38">
        <v>1</v>
      </c>
      <c r="H56" s="51" t="s">
        <v>240</v>
      </c>
      <c r="I56" s="69"/>
      <c r="J56" s="69">
        <v>2</v>
      </c>
      <c r="K56" s="69">
        <v>2</v>
      </c>
    </row>
    <row r="57" spans="2:11" x14ac:dyDescent="0.25">
      <c r="C57" s="68">
        <v>42758.368055555555</v>
      </c>
      <c r="D57" s="62" t="s">
        <v>1</v>
      </c>
      <c r="E57" s="38">
        <v>1</v>
      </c>
      <c r="H57" s="51" t="s">
        <v>213</v>
      </c>
      <c r="I57" s="69">
        <v>1</v>
      </c>
      <c r="J57" s="69">
        <v>1</v>
      </c>
      <c r="K57" s="69">
        <v>2</v>
      </c>
    </row>
    <row r="58" spans="2:11" x14ac:dyDescent="0.25">
      <c r="C58" s="68">
        <v>42760.402777777781</v>
      </c>
      <c r="D58" s="62" t="s">
        <v>1</v>
      </c>
      <c r="E58" s="38">
        <v>1</v>
      </c>
      <c r="H58" s="51" t="s">
        <v>247</v>
      </c>
      <c r="I58" s="69">
        <v>1</v>
      </c>
      <c r="J58" s="69"/>
      <c r="K58" s="69">
        <v>1</v>
      </c>
    </row>
    <row r="59" spans="2:11" x14ac:dyDescent="0.25">
      <c r="B59" s="62" t="s">
        <v>245</v>
      </c>
      <c r="C59" s="68">
        <v>42759.682638888888</v>
      </c>
      <c r="D59" s="62" t="s">
        <v>1</v>
      </c>
      <c r="E59" s="38">
        <v>1</v>
      </c>
      <c r="H59" s="51" t="s">
        <v>237</v>
      </c>
      <c r="I59" s="69">
        <v>3</v>
      </c>
      <c r="J59" s="69"/>
      <c r="K59" s="69">
        <v>3</v>
      </c>
    </row>
    <row r="60" spans="2:11" x14ac:dyDescent="0.25">
      <c r="B60" s="62" t="s">
        <v>225</v>
      </c>
      <c r="C60" s="68">
        <v>42746.740972222222</v>
      </c>
      <c r="D60" s="62" t="s">
        <v>2</v>
      </c>
      <c r="E60" s="38">
        <v>1</v>
      </c>
      <c r="H60" s="51" t="s">
        <v>250</v>
      </c>
      <c r="I60" s="69"/>
      <c r="J60" s="69">
        <v>1</v>
      </c>
      <c r="K60" s="69">
        <v>1</v>
      </c>
    </row>
    <row r="61" spans="2:11" x14ac:dyDescent="0.25">
      <c r="C61" s="68">
        <v>42762.73333333333</v>
      </c>
      <c r="D61" s="62" t="s">
        <v>1</v>
      </c>
      <c r="E61" s="38">
        <v>1</v>
      </c>
      <c r="H61" s="51" t="s">
        <v>215</v>
      </c>
      <c r="I61" s="69">
        <v>1</v>
      </c>
      <c r="J61" s="69">
        <v>2</v>
      </c>
      <c r="K61" s="69">
        <v>3</v>
      </c>
    </row>
    <row r="62" spans="2:11" x14ac:dyDescent="0.25">
      <c r="B62" s="62" t="s">
        <v>243</v>
      </c>
      <c r="C62" s="68">
        <v>42758.748611111114</v>
      </c>
      <c r="D62" s="62" t="s">
        <v>1</v>
      </c>
      <c r="E62" s="38">
        <v>1</v>
      </c>
      <c r="H62" s="51" t="s">
        <v>223</v>
      </c>
      <c r="I62" s="69">
        <v>12</v>
      </c>
      <c r="J62" s="69">
        <v>2</v>
      </c>
      <c r="K62" s="69">
        <v>14</v>
      </c>
    </row>
    <row r="63" spans="2:11" x14ac:dyDescent="0.25">
      <c r="C63" s="68">
        <v>42759.480555555558</v>
      </c>
      <c r="D63" s="62" t="s">
        <v>1</v>
      </c>
      <c r="E63" s="38">
        <v>1</v>
      </c>
      <c r="H63" s="51" t="s">
        <v>246</v>
      </c>
      <c r="I63" s="69">
        <v>1</v>
      </c>
      <c r="J63" s="69"/>
      <c r="K63" s="69">
        <v>1</v>
      </c>
    </row>
    <row r="64" spans="2:11" x14ac:dyDescent="0.25">
      <c r="B64" s="62" t="s">
        <v>231</v>
      </c>
      <c r="C64" s="68">
        <v>42749.554861111108</v>
      </c>
      <c r="D64" s="62" t="s">
        <v>1</v>
      </c>
      <c r="E64" s="38">
        <v>1</v>
      </c>
      <c r="H64" s="51" t="s">
        <v>224</v>
      </c>
      <c r="I64" s="69"/>
      <c r="J64" s="69">
        <v>1</v>
      </c>
      <c r="K64" s="69">
        <v>1</v>
      </c>
    </row>
    <row r="65" spans="2:11" x14ac:dyDescent="0.25">
      <c r="B65" s="62" t="s">
        <v>227</v>
      </c>
      <c r="C65" s="68">
        <v>42747.876388888886</v>
      </c>
      <c r="D65" s="62" t="s">
        <v>1</v>
      </c>
      <c r="E65" s="38">
        <v>1</v>
      </c>
      <c r="H65" s="51" t="s">
        <v>229</v>
      </c>
      <c r="I65" s="69"/>
      <c r="J65" s="69">
        <v>1</v>
      </c>
      <c r="K65" s="69">
        <v>1</v>
      </c>
    </row>
    <row r="66" spans="2:11" x14ac:dyDescent="0.25">
      <c r="B66" s="62" t="s">
        <v>240</v>
      </c>
      <c r="C66" s="68">
        <v>42755.400694444441</v>
      </c>
      <c r="D66" s="62" t="s">
        <v>1</v>
      </c>
      <c r="E66" s="38">
        <v>1</v>
      </c>
      <c r="H66" s="51" t="s">
        <v>236</v>
      </c>
      <c r="I66" s="69"/>
      <c r="J66" s="69">
        <v>2</v>
      </c>
      <c r="K66" s="69">
        <v>2</v>
      </c>
    </row>
    <row r="67" spans="2:11" x14ac:dyDescent="0.25">
      <c r="C67" s="68">
        <v>42759.669444444444</v>
      </c>
      <c r="D67" s="62" t="s">
        <v>1</v>
      </c>
      <c r="E67" s="38">
        <v>1</v>
      </c>
      <c r="H67" s="51" t="s">
        <v>218</v>
      </c>
      <c r="I67" s="69"/>
      <c r="J67" s="69">
        <v>1</v>
      </c>
      <c r="K67" s="69">
        <v>1</v>
      </c>
    </row>
    <row r="68" spans="2:11" x14ac:dyDescent="0.25">
      <c r="B68" s="62" t="s">
        <v>213</v>
      </c>
      <c r="C68" s="68">
        <v>42738.581250000003</v>
      </c>
      <c r="D68" s="62" t="s">
        <v>1</v>
      </c>
      <c r="E68" s="38">
        <v>1</v>
      </c>
      <c r="H68" s="51" t="s">
        <v>242</v>
      </c>
      <c r="I68" s="69"/>
      <c r="J68" s="69">
        <v>1</v>
      </c>
      <c r="K68" s="69">
        <v>1</v>
      </c>
    </row>
    <row r="69" spans="2:11" x14ac:dyDescent="0.25">
      <c r="C69" s="68">
        <v>42762.559027777781</v>
      </c>
      <c r="D69" s="62" t="s">
        <v>2</v>
      </c>
      <c r="E69" s="38">
        <v>1</v>
      </c>
      <c r="H69" s="51" t="s">
        <v>228</v>
      </c>
      <c r="I69" s="69"/>
      <c r="J69" s="69">
        <v>1</v>
      </c>
      <c r="K69" s="69">
        <v>1</v>
      </c>
    </row>
    <row r="70" spans="2:11" x14ac:dyDescent="0.25">
      <c r="B70" s="62" t="s">
        <v>247</v>
      </c>
      <c r="C70" s="68">
        <v>42760.497916666667</v>
      </c>
      <c r="D70" s="62" t="s">
        <v>2</v>
      </c>
      <c r="E70" s="38">
        <v>1</v>
      </c>
      <c r="H70" s="51" t="s">
        <v>222</v>
      </c>
      <c r="I70" s="69"/>
      <c r="J70" s="69">
        <v>4</v>
      </c>
      <c r="K70" s="69">
        <v>4</v>
      </c>
    </row>
    <row r="71" spans="2:11" x14ac:dyDescent="0.25">
      <c r="B71" s="62" t="s">
        <v>237</v>
      </c>
      <c r="C71" s="68">
        <v>42754.67083333333</v>
      </c>
      <c r="D71" s="62" t="s">
        <v>2</v>
      </c>
      <c r="E71" s="38">
        <v>1</v>
      </c>
      <c r="H71" s="51" t="s">
        <v>234</v>
      </c>
      <c r="I71" s="69">
        <v>1</v>
      </c>
      <c r="J71" s="69"/>
      <c r="K71" s="69">
        <v>1</v>
      </c>
    </row>
    <row r="72" spans="2:11" x14ac:dyDescent="0.25">
      <c r="C72" s="68">
        <v>42762.577777777777</v>
      </c>
      <c r="D72" s="62" t="s">
        <v>2</v>
      </c>
      <c r="E72" s="38">
        <v>1</v>
      </c>
      <c r="H72" s="51" t="s">
        <v>241</v>
      </c>
      <c r="I72" s="69"/>
      <c r="J72" s="69">
        <v>1</v>
      </c>
      <c r="K72" s="69">
        <v>1</v>
      </c>
    </row>
    <row r="73" spans="2:11" x14ac:dyDescent="0.25">
      <c r="C73" s="68">
        <v>42766.429861111108</v>
      </c>
      <c r="D73" s="62" t="s">
        <v>2</v>
      </c>
      <c r="E73" s="38">
        <v>1</v>
      </c>
      <c r="H73" s="51" t="s">
        <v>248</v>
      </c>
      <c r="I73" s="69"/>
      <c r="J73" s="69">
        <v>1</v>
      </c>
      <c r="K73" s="69">
        <v>1</v>
      </c>
    </row>
    <row r="74" spans="2:11" x14ac:dyDescent="0.25">
      <c r="B74" s="62" t="s">
        <v>250</v>
      </c>
      <c r="C74" s="68">
        <v>42762.702777777777</v>
      </c>
      <c r="D74" s="62" t="s">
        <v>1</v>
      </c>
      <c r="E74" s="38">
        <v>1</v>
      </c>
      <c r="H74" s="51" t="s">
        <v>219</v>
      </c>
      <c r="I74" s="69">
        <v>1</v>
      </c>
      <c r="J74" s="69">
        <v>7</v>
      </c>
      <c r="K74" s="69">
        <v>8</v>
      </c>
    </row>
    <row r="75" spans="2:11" x14ac:dyDescent="0.25">
      <c r="B75" s="62" t="s">
        <v>215</v>
      </c>
      <c r="C75" s="68">
        <v>42738.743750000001</v>
      </c>
      <c r="D75" s="62" t="s">
        <v>1</v>
      </c>
      <c r="E75" s="38">
        <v>1</v>
      </c>
      <c r="H75" s="51" t="s">
        <v>220</v>
      </c>
      <c r="I75" s="69"/>
      <c r="J75" s="69">
        <v>1</v>
      </c>
      <c r="K75" s="69">
        <v>1</v>
      </c>
    </row>
    <row r="76" spans="2:11" x14ac:dyDescent="0.25">
      <c r="C76" s="68">
        <v>42758.814583333333</v>
      </c>
      <c r="D76" s="62" t="s">
        <v>2</v>
      </c>
      <c r="E76" s="38">
        <v>1</v>
      </c>
      <c r="H76" s="51" t="s">
        <v>211</v>
      </c>
      <c r="I76" s="69"/>
      <c r="J76" s="69">
        <v>1</v>
      </c>
      <c r="K76" s="69">
        <v>1</v>
      </c>
    </row>
    <row r="77" spans="2:11" x14ac:dyDescent="0.25">
      <c r="C77" s="68">
        <v>42759.356249999997</v>
      </c>
      <c r="D77" s="62" t="s">
        <v>1</v>
      </c>
      <c r="E77" s="38">
        <v>1</v>
      </c>
      <c r="H77" s="51" t="s">
        <v>216</v>
      </c>
      <c r="I77" s="69"/>
      <c r="J77" s="69">
        <v>3</v>
      </c>
      <c r="K77" s="69">
        <v>3</v>
      </c>
    </row>
    <row r="78" spans="2:11" x14ac:dyDescent="0.25">
      <c r="B78" s="62" t="s">
        <v>223</v>
      </c>
      <c r="C78" s="68">
        <v>42746.491666666669</v>
      </c>
      <c r="D78" s="62" t="s">
        <v>2</v>
      </c>
      <c r="E78" s="38">
        <v>1</v>
      </c>
      <c r="H78" s="51" t="s">
        <v>212</v>
      </c>
      <c r="I78" s="69"/>
      <c r="J78" s="69">
        <v>3</v>
      </c>
      <c r="K78" s="69">
        <v>3</v>
      </c>
    </row>
    <row r="79" spans="2:11" x14ac:dyDescent="0.25">
      <c r="C79" s="68">
        <v>42749.645833333336</v>
      </c>
      <c r="D79" s="62" t="s">
        <v>1</v>
      </c>
      <c r="E79" s="38">
        <v>1</v>
      </c>
      <c r="H79" s="51" t="s">
        <v>233</v>
      </c>
      <c r="I79" s="69">
        <v>3</v>
      </c>
      <c r="J79" s="69"/>
      <c r="K79" s="69">
        <v>3</v>
      </c>
    </row>
    <row r="80" spans="2:11" x14ac:dyDescent="0.25">
      <c r="C80" s="68">
        <v>42749.65625</v>
      </c>
      <c r="D80" s="62" t="s">
        <v>2</v>
      </c>
      <c r="E80" s="38">
        <v>1</v>
      </c>
      <c r="H80" s="51" t="s">
        <v>221</v>
      </c>
      <c r="I80" s="69">
        <v>2</v>
      </c>
      <c r="J80" s="69">
        <v>4</v>
      </c>
      <c r="K80" s="69">
        <v>6</v>
      </c>
    </row>
    <row r="81" spans="2:11" x14ac:dyDescent="0.25">
      <c r="C81" s="68">
        <v>42751.492361111108</v>
      </c>
      <c r="D81" s="62" t="s">
        <v>2</v>
      </c>
      <c r="E81" s="38">
        <v>1</v>
      </c>
      <c r="H81" s="51" t="s">
        <v>232</v>
      </c>
      <c r="I81" s="69">
        <v>1</v>
      </c>
      <c r="J81" s="69"/>
      <c r="K81" s="69">
        <v>1</v>
      </c>
    </row>
    <row r="82" spans="2:11" x14ac:dyDescent="0.25">
      <c r="C82" s="68">
        <v>42753.44027777778</v>
      </c>
      <c r="D82" s="62" t="s">
        <v>2</v>
      </c>
      <c r="E82" s="38">
        <v>1</v>
      </c>
      <c r="H82" s="51" t="s">
        <v>238</v>
      </c>
      <c r="I82" s="69">
        <v>2</v>
      </c>
      <c r="J82" s="69"/>
      <c r="K82" s="69">
        <v>2</v>
      </c>
    </row>
    <row r="83" spans="2:11" x14ac:dyDescent="0.25">
      <c r="C83" s="68">
        <v>42753.666666666664</v>
      </c>
      <c r="D83" s="62" t="s">
        <v>2</v>
      </c>
      <c r="E83" s="38">
        <v>1</v>
      </c>
      <c r="H83" s="51" t="s">
        <v>239</v>
      </c>
      <c r="I83" s="69">
        <v>1</v>
      </c>
      <c r="J83" s="69"/>
      <c r="K83" s="69">
        <v>1</v>
      </c>
    </row>
    <row r="84" spans="2:11" x14ac:dyDescent="0.25">
      <c r="C84" s="68">
        <v>42753.676388888889</v>
      </c>
      <c r="D84" s="62" t="s">
        <v>2</v>
      </c>
      <c r="E84" s="38">
        <v>1</v>
      </c>
      <c r="H84" s="51" t="s">
        <v>230</v>
      </c>
      <c r="I84" s="69">
        <v>1</v>
      </c>
      <c r="J84" s="69">
        <v>2</v>
      </c>
      <c r="K84" s="69">
        <v>3</v>
      </c>
    </row>
    <row r="85" spans="2:11" x14ac:dyDescent="0.25">
      <c r="C85" s="68">
        <v>42754.752083333333</v>
      </c>
      <c r="D85" s="62" t="s">
        <v>2</v>
      </c>
      <c r="E85" s="38">
        <v>1</v>
      </c>
      <c r="H85" s="51" t="s">
        <v>3</v>
      </c>
      <c r="I85" s="69">
        <v>33</v>
      </c>
      <c r="J85" s="69">
        <v>63</v>
      </c>
      <c r="K85" s="69">
        <v>96</v>
      </c>
    </row>
    <row r="86" spans="2:11" x14ac:dyDescent="0.25">
      <c r="C86" s="68">
        <v>42754.763194444444</v>
      </c>
      <c r="D86" s="62" t="s">
        <v>2</v>
      </c>
      <c r="E86" s="38">
        <v>1</v>
      </c>
    </row>
    <row r="87" spans="2:11" x14ac:dyDescent="0.25">
      <c r="C87" s="68">
        <v>42756.404166666667</v>
      </c>
      <c r="D87" s="62" t="s">
        <v>2</v>
      </c>
      <c r="E87" s="38">
        <v>1</v>
      </c>
    </row>
    <row r="88" spans="2:11" x14ac:dyDescent="0.25">
      <c r="C88" s="68">
        <v>42756.438888888886</v>
      </c>
      <c r="D88" s="62" t="s">
        <v>2</v>
      </c>
      <c r="E88" s="38">
        <v>1</v>
      </c>
    </row>
    <row r="89" spans="2:11" x14ac:dyDescent="0.25">
      <c r="C89" s="68">
        <v>42759.761111111111</v>
      </c>
      <c r="D89" s="62" t="s">
        <v>2</v>
      </c>
      <c r="E89" s="38">
        <v>1</v>
      </c>
    </row>
    <row r="90" spans="2:11" x14ac:dyDescent="0.25">
      <c r="C90" s="68">
        <v>42766.421527777777</v>
      </c>
      <c r="D90" s="62" t="s">
        <v>2</v>
      </c>
      <c r="E90" s="38">
        <v>1</v>
      </c>
    </row>
    <row r="91" spans="2:11" x14ac:dyDescent="0.25">
      <c r="C91" s="68">
        <v>42766.520138888889</v>
      </c>
      <c r="D91" s="62" t="s">
        <v>1</v>
      </c>
      <c r="E91" s="38">
        <v>1</v>
      </c>
    </row>
    <row r="92" spans="2:11" x14ac:dyDescent="0.25">
      <c r="B92" s="62" t="s">
        <v>246</v>
      </c>
      <c r="C92" s="68">
        <v>42759.710416666669</v>
      </c>
      <c r="D92" s="62" t="s">
        <v>2</v>
      </c>
      <c r="E92" s="38">
        <v>1</v>
      </c>
    </row>
    <row r="93" spans="2:11" x14ac:dyDescent="0.25">
      <c r="B93" s="62" t="s">
        <v>224</v>
      </c>
      <c r="C93" s="68">
        <v>42746.495138888888</v>
      </c>
      <c r="D93" s="62" t="s">
        <v>1</v>
      </c>
      <c r="E93" s="38">
        <v>1</v>
      </c>
    </row>
    <row r="94" spans="2:11" x14ac:dyDescent="0.25">
      <c r="B94" s="62" t="s">
        <v>229</v>
      </c>
      <c r="C94" s="68">
        <v>42748.665277777778</v>
      </c>
      <c r="D94" s="62" t="s">
        <v>1</v>
      </c>
      <c r="E94" s="38">
        <v>1</v>
      </c>
    </row>
    <row r="95" spans="2:11" x14ac:dyDescent="0.25">
      <c r="B95" s="62" t="s">
        <v>236</v>
      </c>
      <c r="C95" s="68">
        <v>42754.627083333333</v>
      </c>
      <c r="D95" s="62" t="s">
        <v>1</v>
      </c>
      <c r="E95" s="38">
        <v>1</v>
      </c>
    </row>
    <row r="96" spans="2:11" x14ac:dyDescent="0.25">
      <c r="C96" s="68">
        <v>42754.821527777778</v>
      </c>
      <c r="D96" s="62" t="s">
        <v>1</v>
      </c>
      <c r="E96" s="38">
        <v>1</v>
      </c>
    </row>
    <row r="97" spans="2:5" x14ac:dyDescent="0.25">
      <c r="B97" s="62" t="s">
        <v>218</v>
      </c>
      <c r="C97" s="68">
        <v>42740.482638888891</v>
      </c>
      <c r="D97" s="62" t="s">
        <v>1</v>
      </c>
      <c r="E97" s="38">
        <v>1</v>
      </c>
    </row>
    <row r="98" spans="2:5" x14ac:dyDescent="0.25">
      <c r="B98" s="62" t="s">
        <v>242</v>
      </c>
      <c r="C98" s="68">
        <v>42758.57708333333</v>
      </c>
      <c r="D98" s="62" t="s">
        <v>1</v>
      </c>
      <c r="E98" s="38">
        <v>1</v>
      </c>
    </row>
    <row r="99" spans="2:5" x14ac:dyDescent="0.25">
      <c r="B99" s="62" t="s">
        <v>228</v>
      </c>
      <c r="C99" s="68">
        <v>42748.486805555556</v>
      </c>
      <c r="D99" s="62" t="s">
        <v>1</v>
      </c>
      <c r="E99" s="38">
        <v>1</v>
      </c>
    </row>
    <row r="100" spans="2:5" x14ac:dyDescent="0.25">
      <c r="B100" s="70" t="s">
        <v>222</v>
      </c>
      <c r="C100" s="71">
        <v>42743.563194444447</v>
      </c>
      <c r="D100" s="70" t="s">
        <v>1</v>
      </c>
      <c r="E100" s="72">
        <v>1</v>
      </c>
    </row>
    <row r="101" spans="2:5" x14ac:dyDescent="0.25">
      <c r="B101" s="70"/>
      <c r="C101" s="71">
        <v>42756.482638888891</v>
      </c>
      <c r="D101" s="70" t="s">
        <v>1</v>
      </c>
      <c r="E101" s="72">
        <v>1</v>
      </c>
    </row>
    <row r="102" spans="2:5" x14ac:dyDescent="0.25">
      <c r="B102" s="70"/>
      <c r="C102" s="71">
        <v>42761.520138888889</v>
      </c>
      <c r="D102" s="70" t="s">
        <v>1</v>
      </c>
      <c r="E102" s="72">
        <v>1</v>
      </c>
    </row>
    <row r="103" spans="2:5" x14ac:dyDescent="0.25">
      <c r="B103" s="70"/>
      <c r="C103" s="71">
        <v>42764.586805555555</v>
      </c>
      <c r="D103" s="70" t="s">
        <v>1</v>
      </c>
      <c r="E103" s="72">
        <v>1</v>
      </c>
    </row>
    <row r="104" spans="2:5" x14ac:dyDescent="0.25">
      <c r="B104" s="62" t="s">
        <v>234</v>
      </c>
      <c r="C104" s="68">
        <v>42753.45</v>
      </c>
      <c r="D104" s="62" t="s">
        <v>2</v>
      </c>
      <c r="E104" s="38">
        <v>1</v>
      </c>
    </row>
    <row r="105" spans="2:5" x14ac:dyDescent="0.25">
      <c r="B105" s="62" t="s">
        <v>241</v>
      </c>
      <c r="C105" s="68">
        <v>42758.542361111111</v>
      </c>
      <c r="D105" s="62" t="s">
        <v>1</v>
      </c>
      <c r="E105" s="38">
        <v>1</v>
      </c>
    </row>
    <row r="106" spans="2:5" x14ac:dyDescent="0.25">
      <c r="B106" s="62" t="s">
        <v>248</v>
      </c>
      <c r="C106" s="68">
        <v>42761.462500000001</v>
      </c>
      <c r="D106" s="62" t="s">
        <v>1</v>
      </c>
      <c r="E106" s="38">
        <v>1</v>
      </c>
    </row>
    <row r="107" spans="2:5" x14ac:dyDescent="0.25">
      <c r="B107" s="70" t="s">
        <v>219</v>
      </c>
      <c r="C107" s="71">
        <v>42741.363194444442</v>
      </c>
      <c r="D107" s="70" t="s">
        <v>1</v>
      </c>
      <c r="E107" s="72">
        <v>1</v>
      </c>
    </row>
    <row r="108" spans="2:5" x14ac:dyDescent="0.25">
      <c r="B108" s="70"/>
      <c r="C108" s="71">
        <v>42752.834027777775</v>
      </c>
      <c r="D108" s="70" t="s">
        <v>1</v>
      </c>
      <c r="E108" s="72">
        <v>1</v>
      </c>
    </row>
    <row r="109" spans="2:5" x14ac:dyDescent="0.25">
      <c r="B109" s="70"/>
      <c r="C109" s="71">
        <v>42754.802777777775</v>
      </c>
      <c r="D109" s="70" t="s">
        <v>1</v>
      </c>
      <c r="E109" s="72">
        <v>1</v>
      </c>
    </row>
    <row r="110" spans="2:5" x14ac:dyDescent="0.25">
      <c r="B110" s="70"/>
      <c r="C110" s="71">
        <v>42758.722916666666</v>
      </c>
      <c r="D110" s="70" t="s">
        <v>1</v>
      </c>
      <c r="E110" s="72">
        <v>1</v>
      </c>
    </row>
    <row r="111" spans="2:5" x14ac:dyDescent="0.25">
      <c r="B111" s="70"/>
      <c r="C111" s="71">
        <v>42759.669444444444</v>
      </c>
      <c r="D111" s="70" t="s">
        <v>1</v>
      </c>
      <c r="E111" s="72">
        <v>1</v>
      </c>
    </row>
    <row r="112" spans="2:5" x14ac:dyDescent="0.25">
      <c r="B112" s="70"/>
      <c r="C112" s="71">
        <v>42761.495833333334</v>
      </c>
      <c r="D112" s="70" t="s">
        <v>1</v>
      </c>
      <c r="E112" s="72">
        <v>1</v>
      </c>
    </row>
    <row r="113" spans="2:5" x14ac:dyDescent="0.25">
      <c r="B113" s="70"/>
      <c r="C113" s="71">
        <v>42762.615972222222</v>
      </c>
      <c r="D113" s="70" t="s">
        <v>2</v>
      </c>
      <c r="E113" s="72">
        <v>1</v>
      </c>
    </row>
    <row r="114" spans="2:5" x14ac:dyDescent="0.25">
      <c r="B114" s="70"/>
      <c r="C114" s="71">
        <v>42766.570833333331</v>
      </c>
      <c r="D114" s="70" t="s">
        <v>1</v>
      </c>
      <c r="E114" s="72">
        <v>1</v>
      </c>
    </row>
    <row r="115" spans="2:5" x14ac:dyDescent="0.25">
      <c r="B115" s="62" t="s">
        <v>220</v>
      </c>
      <c r="C115" s="68">
        <v>42741.595833333333</v>
      </c>
      <c r="D115" s="62" t="s">
        <v>1</v>
      </c>
      <c r="E115" s="38">
        <v>1</v>
      </c>
    </row>
    <row r="116" spans="2:5" x14ac:dyDescent="0.25">
      <c r="B116" s="62" t="s">
        <v>211</v>
      </c>
      <c r="C116" s="68">
        <v>42737.697222222225</v>
      </c>
      <c r="D116" s="62" t="s">
        <v>1</v>
      </c>
      <c r="E116" s="38">
        <v>1</v>
      </c>
    </row>
    <row r="117" spans="2:5" x14ac:dyDescent="0.25">
      <c r="B117" s="70" t="s">
        <v>216</v>
      </c>
      <c r="C117" s="71">
        <v>42739.719444444447</v>
      </c>
      <c r="D117" s="70" t="s">
        <v>1</v>
      </c>
      <c r="E117" s="72">
        <v>1</v>
      </c>
    </row>
    <row r="118" spans="2:5" x14ac:dyDescent="0.25">
      <c r="B118" s="70"/>
      <c r="C118" s="71">
        <v>42747.744444444441</v>
      </c>
      <c r="D118" s="70" t="s">
        <v>1</v>
      </c>
      <c r="E118" s="72">
        <v>1</v>
      </c>
    </row>
    <row r="119" spans="2:5" x14ac:dyDescent="0.25">
      <c r="B119" s="70"/>
      <c r="C119" s="71">
        <v>42754.411805555559</v>
      </c>
      <c r="D119" s="70" t="s">
        <v>1</v>
      </c>
      <c r="E119" s="72">
        <v>1</v>
      </c>
    </row>
    <row r="120" spans="2:5" x14ac:dyDescent="0.25">
      <c r="B120" s="70" t="s">
        <v>212</v>
      </c>
      <c r="C120" s="71">
        <v>42737.697916666664</v>
      </c>
      <c r="D120" s="70" t="s">
        <v>1</v>
      </c>
      <c r="E120" s="72">
        <v>1</v>
      </c>
    </row>
    <row r="121" spans="2:5" x14ac:dyDescent="0.25">
      <c r="B121" s="70"/>
      <c r="C121" s="71">
        <v>42759.806250000001</v>
      </c>
      <c r="D121" s="70" t="s">
        <v>1</v>
      </c>
      <c r="E121" s="72">
        <v>1</v>
      </c>
    </row>
    <row r="122" spans="2:5" x14ac:dyDescent="0.25">
      <c r="B122" s="70"/>
      <c r="C122" s="71">
        <v>42765.797222222223</v>
      </c>
      <c r="D122" s="70" t="s">
        <v>1</v>
      </c>
      <c r="E122" s="72">
        <v>1</v>
      </c>
    </row>
    <row r="123" spans="2:5" x14ac:dyDescent="0.25">
      <c r="B123" s="62" t="s">
        <v>233</v>
      </c>
      <c r="C123" s="68">
        <v>42752.638194444444</v>
      </c>
      <c r="D123" s="62" t="s">
        <v>2</v>
      </c>
      <c r="E123" s="38">
        <v>1</v>
      </c>
    </row>
    <row r="124" spans="2:5" x14ac:dyDescent="0.25">
      <c r="C124" s="68">
        <v>42758.575694444444</v>
      </c>
      <c r="D124" s="62" t="s">
        <v>2</v>
      </c>
      <c r="E124" s="38">
        <v>1</v>
      </c>
    </row>
    <row r="125" spans="2:5" x14ac:dyDescent="0.25">
      <c r="C125" s="68">
        <v>42765.652777777781</v>
      </c>
      <c r="D125" s="62" t="s">
        <v>2</v>
      </c>
      <c r="E125" s="38">
        <v>1</v>
      </c>
    </row>
    <row r="126" spans="2:5" x14ac:dyDescent="0.25">
      <c r="B126" s="70" t="s">
        <v>221</v>
      </c>
      <c r="C126" s="71">
        <v>42741.765277777777</v>
      </c>
      <c r="D126" s="70" t="s">
        <v>2</v>
      </c>
      <c r="E126" s="72">
        <v>1</v>
      </c>
    </row>
    <row r="127" spans="2:5" x14ac:dyDescent="0.25">
      <c r="B127" s="70"/>
      <c r="C127" s="71">
        <v>42747.649305555555</v>
      </c>
      <c r="D127" s="70" t="s">
        <v>2</v>
      </c>
      <c r="E127" s="72">
        <v>1</v>
      </c>
    </row>
    <row r="128" spans="2:5" x14ac:dyDescent="0.25">
      <c r="B128" s="70"/>
      <c r="C128" s="71">
        <v>42755.720138888886</v>
      </c>
      <c r="D128" s="70" t="s">
        <v>1</v>
      </c>
      <c r="E128" s="72">
        <v>1</v>
      </c>
    </row>
    <row r="129" spans="2:5" x14ac:dyDescent="0.25">
      <c r="B129" s="70"/>
      <c r="C129" s="71">
        <v>42759.629166666666</v>
      </c>
      <c r="D129" s="70" t="s">
        <v>1</v>
      </c>
      <c r="E129" s="72">
        <v>1</v>
      </c>
    </row>
    <row r="130" spans="2:5" x14ac:dyDescent="0.25">
      <c r="B130" s="70"/>
      <c r="C130" s="71">
        <v>42762.519444444442</v>
      </c>
      <c r="D130" s="70" t="s">
        <v>1</v>
      </c>
      <c r="E130" s="72">
        <v>1</v>
      </c>
    </row>
    <row r="131" spans="2:5" x14ac:dyDescent="0.25">
      <c r="B131" s="70"/>
      <c r="C131" s="71">
        <v>42765.756944444445</v>
      </c>
      <c r="D131" s="70" t="s">
        <v>1</v>
      </c>
      <c r="E131" s="72">
        <v>1</v>
      </c>
    </row>
    <row r="132" spans="2:5" x14ac:dyDescent="0.25">
      <c r="B132" s="62" t="s">
        <v>232</v>
      </c>
      <c r="C132" s="68">
        <v>42751.534722222219</v>
      </c>
      <c r="D132" s="62" t="s">
        <v>2</v>
      </c>
      <c r="E132" s="38">
        <v>1</v>
      </c>
    </row>
    <row r="133" spans="2:5" x14ac:dyDescent="0.25">
      <c r="B133" s="62" t="s">
        <v>238</v>
      </c>
      <c r="C133" s="68">
        <v>42754.746527777781</v>
      </c>
      <c r="D133" s="62" t="s">
        <v>2</v>
      </c>
      <c r="E133" s="38">
        <v>1</v>
      </c>
    </row>
    <row r="134" spans="2:5" x14ac:dyDescent="0.25">
      <c r="C134" s="68">
        <v>42758.567361111112</v>
      </c>
      <c r="D134" s="62" t="s">
        <v>2</v>
      </c>
      <c r="E134" s="38">
        <v>1</v>
      </c>
    </row>
    <row r="135" spans="2:5" x14ac:dyDescent="0.25">
      <c r="B135" s="62" t="s">
        <v>239</v>
      </c>
      <c r="C135" s="68">
        <v>42754.849305555559</v>
      </c>
      <c r="D135" s="62" t="s">
        <v>2</v>
      </c>
      <c r="E135" s="38">
        <v>1</v>
      </c>
    </row>
    <row r="136" spans="2:5" x14ac:dyDescent="0.25">
      <c r="B136" s="62" t="s">
        <v>230</v>
      </c>
      <c r="C136" s="68">
        <v>42749.523611111108</v>
      </c>
      <c r="D136" s="62" t="s">
        <v>1</v>
      </c>
      <c r="E136" s="38">
        <v>1</v>
      </c>
    </row>
    <row r="137" spans="2:5" x14ac:dyDescent="0.25">
      <c r="C137" s="68">
        <v>42756.824999999997</v>
      </c>
      <c r="D137" s="62" t="s">
        <v>1</v>
      </c>
      <c r="E137" s="38">
        <v>1</v>
      </c>
    </row>
    <row r="138" spans="2:5" x14ac:dyDescent="0.25">
      <c r="C138" s="68">
        <v>42756.843055555553</v>
      </c>
      <c r="D138" s="62" t="s">
        <v>2</v>
      </c>
      <c r="E138" s="38">
        <v>1</v>
      </c>
    </row>
    <row r="139" spans="2:5" x14ac:dyDescent="0.25">
      <c r="B139" s="51" t="s">
        <v>3</v>
      </c>
      <c r="C139" s="62"/>
      <c r="D139" s="51"/>
      <c r="E139" s="73">
        <v>96</v>
      </c>
    </row>
    <row r="140" spans="2:5" x14ac:dyDescent="0.25">
      <c r="B140" s="51"/>
      <c r="C140" s="62"/>
      <c r="D140" s="51"/>
    </row>
    <row r="141" spans="2:5" x14ac:dyDescent="0.25">
      <c r="B141" s="51"/>
      <c r="C141" s="62"/>
      <c r="D141" s="51"/>
    </row>
    <row r="142" spans="2:5" x14ac:dyDescent="0.25">
      <c r="B142" s="51"/>
      <c r="C142" s="62"/>
      <c r="D142" s="51"/>
    </row>
    <row r="143" spans="2:5" x14ac:dyDescent="0.25">
      <c r="B143" s="51"/>
      <c r="C143" s="62"/>
      <c r="D143" s="51"/>
    </row>
    <row r="144" spans="2:5" x14ac:dyDescent="0.25">
      <c r="B144" s="51"/>
      <c r="C144" s="62"/>
      <c r="D144" s="51"/>
    </row>
    <row r="145" spans="2:4" x14ac:dyDescent="0.25">
      <c r="B145" s="51"/>
      <c r="C145" s="62"/>
      <c r="D145" s="51"/>
    </row>
    <row r="146" spans="2:4" x14ac:dyDescent="0.25">
      <c r="B146" s="51"/>
      <c r="C146" s="62"/>
      <c r="D146" s="51"/>
    </row>
    <row r="147" spans="2:4" x14ac:dyDescent="0.25">
      <c r="B147" s="51"/>
      <c r="C147" s="62"/>
      <c r="D147" s="51"/>
    </row>
    <row r="148" spans="2:4" x14ac:dyDescent="0.25">
      <c r="B148" s="51"/>
      <c r="C148" s="62"/>
      <c r="D148" s="51"/>
    </row>
    <row r="149" spans="2:4" x14ac:dyDescent="0.25">
      <c r="B149" s="51"/>
      <c r="C149" s="62"/>
      <c r="D149" s="51"/>
    </row>
    <row r="150" spans="2:4" x14ac:dyDescent="0.25">
      <c r="B150" s="51"/>
      <c r="C150" s="62"/>
      <c r="D150" s="51"/>
    </row>
    <row r="151" spans="2:4" x14ac:dyDescent="0.25">
      <c r="B151" s="51"/>
      <c r="C151" s="62"/>
      <c r="D151" s="51"/>
    </row>
    <row r="152" spans="2:4" x14ac:dyDescent="0.25">
      <c r="B152" s="51"/>
      <c r="C152" s="62"/>
      <c r="D152" s="51"/>
    </row>
    <row r="153" spans="2:4" x14ac:dyDescent="0.25">
      <c r="B153" s="51"/>
      <c r="C153" s="62"/>
      <c r="D153" s="51"/>
    </row>
    <row r="154" spans="2:4" x14ac:dyDescent="0.25">
      <c r="B154" s="51"/>
      <c r="C154" s="62"/>
      <c r="D154" s="51"/>
    </row>
    <row r="155" spans="2:4" x14ac:dyDescent="0.25">
      <c r="B155" s="51"/>
      <c r="C155" s="62"/>
      <c r="D155" s="51"/>
    </row>
    <row r="156" spans="2:4" x14ac:dyDescent="0.25">
      <c r="B156" s="51"/>
      <c r="C156" s="62"/>
      <c r="D156" s="51"/>
    </row>
    <row r="157" spans="2:4" x14ac:dyDescent="0.25">
      <c r="B157" s="51"/>
      <c r="C157" s="62"/>
      <c r="D157" s="51"/>
    </row>
    <row r="158" spans="2:4" x14ac:dyDescent="0.25">
      <c r="B158" s="51"/>
      <c r="C158" s="62"/>
      <c r="D158" s="51"/>
    </row>
    <row r="159" spans="2:4" x14ac:dyDescent="0.25">
      <c r="B159" s="51"/>
      <c r="C159" s="62"/>
      <c r="D159" s="51"/>
    </row>
    <row r="160" spans="2:4" x14ac:dyDescent="0.25">
      <c r="B160" s="51"/>
      <c r="C160" s="62"/>
      <c r="D160" s="51"/>
    </row>
    <row r="161" spans="2:4" x14ac:dyDescent="0.25">
      <c r="B161" s="51"/>
      <c r="C161" s="62"/>
      <c r="D161" s="51"/>
    </row>
    <row r="162" spans="2:4" x14ac:dyDescent="0.25">
      <c r="B162" s="51"/>
      <c r="C162" s="62"/>
      <c r="D162" s="51"/>
    </row>
    <row r="163" spans="2:4" x14ac:dyDescent="0.25">
      <c r="B163" s="51"/>
      <c r="C163" s="62"/>
      <c r="D163" s="51"/>
    </row>
    <row r="164" spans="2:4" x14ac:dyDescent="0.25">
      <c r="B164" s="51"/>
      <c r="C164" s="62"/>
      <c r="D164" s="51"/>
    </row>
    <row r="165" spans="2:4" x14ac:dyDescent="0.25">
      <c r="B165" s="51"/>
      <c r="C165" s="62"/>
      <c r="D165" s="51"/>
    </row>
    <row r="166" spans="2:4" x14ac:dyDescent="0.25">
      <c r="B166" s="51"/>
      <c r="C166" s="62"/>
      <c r="D166" s="51"/>
    </row>
    <row r="167" spans="2:4" x14ac:dyDescent="0.25">
      <c r="B167" s="51"/>
      <c r="C167" s="62"/>
      <c r="D167" s="51"/>
    </row>
    <row r="168" spans="2:4" x14ac:dyDescent="0.25">
      <c r="B168" s="51"/>
      <c r="C168" s="62"/>
      <c r="D168" s="51"/>
    </row>
    <row r="169" spans="2:4" x14ac:dyDescent="0.25">
      <c r="B169" s="51"/>
      <c r="C169" s="62"/>
      <c r="D169" s="51"/>
    </row>
    <row r="170" spans="2:4" x14ac:dyDescent="0.25">
      <c r="B170" s="51"/>
      <c r="C170" s="62"/>
      <c r="D170" s="51"/>
    </row>
    <row r="171" spans="2:4" x14ac:dyDescent="0.25">
      <c r="B171" s="51"/>
      <c r="C171" s="62"/>
      <c r="D171" s="51"/>
    </row>
    <row r="172" spans="2:4" x14ac:dyDescent="0.25">
      <c r="B172" s="51"/>
      <c r="C172" s="62"/>
      <c r="D172" s="51"/>
    </row>
    <row r="173" spans="2:4" x14ac:dyDescent="0.25">
      <c r="B173" s="51"/>
      <c r="C173" s="62"/>
      <c r="D173" s="51"/>
    </row>
    <row r="174" spans="2:4" x14ac:dyDescent="0.25">
      <c r="B174" s="51"/>
      <c r="C174" s="62"/>
      <c r="D174" s="51"/>
    </row>
    <row r="175" spans="2:4" x14ac:dyDescent="0.25">
      <c r="B175" s="51"/>
      <c r="C175" s="62"/>
      <c r="D175" s="51"/>
    </row>
    <row r="176" spans="2:4" x14ac:dyDescent="0.25">
      <c r="B176" s="51"/>
      <c r="C176" s="62"/>
      <c r="D176" s="51"/>
    </row>
    <row r="177" spans="2:4" x14ac:dyDescent="0.25">
      <c r="B177" s="51"/>
      <c r="C177" s="62"/>
      <c r="D177" s="51"/>
    </row>
    <row r="178" spans="2:4" x14ac:dyDescent="0.25">
      <c r="B178" s="51"/>
      <c r="C178" s="62"/>
      <c r="D178" s="51"/>
    </row>
    <row r="179" spans="2:4" x14ac:dyDescent="0.25">
      <c r="B179" s="51"/>
      <c r="C179" s="62"/>
      <c r="D179" s="51"/>
    </row>
    <row r="180" spans="2:4" x14ac:dyDescent="0.25">
      <c r="B180" s="51"/>
      <c r="C180" s="62"/>
      <c r="D180" s="51"/>
    </row>
    <row r="181" spans="2:4" x14ac:dyDescent="0.25">
      <c r="B181" s="51"/>
      <c r="C181" s="62"/>
      <c r="D181" s="51"/>
    </row>
    <row r="182" spans="2:4" x14ac:dyDescent="0.25">
      <c r="B182" s="51"/>
      <c r="C182" s="62"/>
      <c r="D182" s="51"/>
    </row>
    <row r="183" spans="2:4" x14ac:dyDescent="0.25">
      <c r="B183" s="51"/>
      <c r="C183" s="62"/>
      <c r="D183" s="51"/>
    </row>
    <row r="184" spans="2:4" x14ac:dyDescent="0.25">
      <c r="B184" s="51"/>
      <c r="C184" s="62"/>
      <c r="D184" s="51"/>
    </row>
    <row r="185" spans="2:4" x14ac:dyDescent="0.25">
      <c r="B185" s="51"/>
      <c r="C185" s="62"/>
      <c r="D185" s="51"/>
    </row>
    <row r="186" spans="2:4" x14ac:dyDescent="0.25">
      <c r="B186" s="51"/>
      <c r="C186" s="62"/>
      <c r="D186" s="51"/>
    </row>
    <row r="187" spans="2:4" x14ac:dyDescent="0.25">
      <c r="B187" s="51"/>
      <c r="C187" s="62"/>
      <c r="D187" s="51"/>
    </row>
    <row r="188" spans="2:4" x14ac:dyDescent="0.25">
      <c r="B188" s="51"/>
      <c r="C188" s="62"/>
      <c r="D188" s="51"/>
    </row>
    <row r="189" spans="2:4" x14ac:dyDescent="0.25">
      <c r="B189" s="51"/>
      <c r="C189" s="62"/>
      <c r="D189" s="51"/>
    </row>
    <row r="190" spans="2:4" x14ac:dyDescent="0.25">
      <c r="B190" s="51"/>
      <c r="C190" s="62"/>
      <c r="D190" s="51"/>
    </row>
    <row r="191" spans="2:4" x14ac:dyDescent="0.25">
      <c r="B191" s="51"/>
      <c r="C191" s="62"/>
      <c r="D191" s="51"/>
    </row>
    <row r="192" spans="2:4" x14ac:dyDescent="0.25">
      <c r="B192" s="51"/>
      <c r="C192" s="62"/>
      <c r="D192" s="51"/>
    </row>
    <row r="193" spans="2:4" x14ac:dyDescent="0.25">
      <c r="B193" s="51"/>
      <c r="C193" s="62"/>
      <c r="D193" s="51"/>
    </row>
    <row r="194" spans="2:4" x14ac:dyDescent="0.25">
      <c r="B194" s="51"/>
      <c r="C194" s="62"/>
      <c r="D194" s="51"/>
    </row>
    <row r="195" spans="2:4" x14ac:dyDescent="0.25">
      <c r="B195" s="51"/>
      <c r="C195" s="62"/>
      <c r="D195" s="51"/>
    </row>
    <row r="196" spans="2:4" x14ac:dyDescent="0.25">
      <c r="B196" s="51"/>
      <c r="C196" s="62"/>
      <c r="D196" s="51"/>
    </row>
    <row r="197" spans="2:4" x14ac:dyDescent="0.25">
      <c r="B197" s="51"/>
      <c r="C197" s="62"/>
      <c r="D197" s="51"/>
    </row>
    <row r="198" spans="2:4" x14ac:dyDescent="0.25">
      <c r="B198" s="51"/>
      <c r="C198" s="62"/>
      <c r="D198" s="51"/>
    </row>
    <row r="199" spans="2:4" x14ac:dyDescent="0.25">
      <c r="B199" s="51"/>
      <c r="C199" s="62"/>
      <c r="D199" s="51"/>
    </row>
    <row r="200" spans="2:4" x14ac:dyDescent="0.25">
      <c r="B200" s="51"/>
      <c r="C200" s="62"/>
      <c r="D200" s="51"/>
    </row>
    <row r="201" spans="2:4" x14ac:dyDescent="0.25">
      <c r="B201" s="51"/>
      <c r="C201" s="62"/>
      <c r="D201" s="51"/>
    </row>
    <row r="202" spans="2:4" x14ac:dyDescent="0.25">
      <c r="B202" s="51"/>
      <c r="C202" s="62"/>
      <c r="D202" s="51"/>
    </row>
    <row r="203" spans="2:4" x14ac:dyDescent="0.25">
      <c r="B203" s="51"/>
      <c r="C203" s="62"/>
      <c r="D203" s="51"/>
    </row>
    <row r="204" spans="2:4" x14ac:dyDescent="0.25">
      <c r="B204" s="51"/>
      <c r="C204" s="62"/>
      <c r="D204" s="51"/>
    </row>
    <row r="205" spans="2:4" x14ac:dyDescent="0.25">
      <c r="B205" s="51"/>
      <c r="C205" s="62"/>
      <c r="D205" s="51"/>
    </row>
    <row r="206" spans="2:4" x14ac:dyDescent="0.25">
      <c r="B206" s="51"/>
      <c r="C206" s="62"/>
      <c r="D206" s="51"/>
    </row>
    <row r="207" spans="2:4" x14ac:dyDescent="0.25">
      <c r="B207" s="51"/>
      <c r="C207" s="62"/>
      <c r="D207" s="51"/>
    </row>
    <row r="208" spans="2:4" x14ac:dyDescent="0.25">
      <c r="B208" s="51"/>
      <c r="C208" s="62"/>
      <c r="D208" s="51"/>
    </row>
    <row r="209" spans="2:4" x14ac:dyDescent="0.25">
      <c r="B209" s="51"/>
      <c r="C209" s="62"/>
      <c r="D209" s="51"/>
    </row>
    <row r="210" spans="2:4" x14ac:dyDescent="0.25">
      <c r="B210" s="51"/>
      <c r="C210" s="62"/>
      <c r="D210" s="51"/>
    </row>
    <row r="211" spans="2:4" x14ac:dyDescent="0.25">
      <c r="B211" s="51"/>
      <c r="C211" s="62"/>
      <c r="D211" s="51"/>
    </row>
    <row r="212" spans="2:4" x14ac:dyDescent="0.25">
      <c r="B212" s="51"/>
      <c r="C212" s="62"/>
      <c r="D212" s="51"/>
    </row>
    <row r="213" spans="2:4" x14ac:dyDescent="0.25">
      <c r="B213" s="51"/>
      <c r="C213" s="62"/>
      <c r="D213" s="51"/>
    </row>
    <row r="214" spans="2:4" x14ac:dyDescent="0.25">
      <c r="B214" s="51"/>
      <c r="C214" s="62"/>
      <c r="D214" s="51"/>
    </row>
    <row r="215" spans="2:4" x14ac:dyDescent="0.25">
      <c r="B215" s="51"/>
      <c r="C215" s="62"/>
      <c r="D215" s="51"/>
    </row>
    <row r="216" spans="2:4" x14ac:dyDescent="0.25">
      <c r="B216" s="51"/>
      <c r="C216" s="62"/>
      <c r="D216" s="51"/>
    </row>
    <row r="217" spans="2:4" x14ac:dyDescent="0.25">
      <c r="B217" s="51"/>
      <c r="C217" s="62"/>
      <c r="D217" s="51"/>
    </row>
    <row r="218" spans="2:4" x14ac:dyDescent="0.25">
      <c r="B218" s="51"/>
      <c r="C218" s="62"/>
      <c r="D218" s="51"/>
    </row>
    <row r="219" spans="2:4" x14ac:dyDescent="0.25">
      <c r="B219" s="51"/>
      <c r="C219" s="62"/>
      <c r="D219" s="51"/>
    </row>
    <row r="220" spans="2:4" x14ac:dyDescent="0.25">
      <c r="B220" s="51"/>
      <c r="C220" s="62"/>
      <c r="D220" s="51"/>
    </row>
    <row r="221" spans="2:4" x14ac:dyDescent="0.25">
      <c r="B221" s="51"/>
      <c r="C221" s="62"/>
      <c r="D221" s="51"/>
    </row>
    <row r="222" spans="2:4" x14ac:dyDescent="0.25">
      <c r="B222" s="51"/>
      <c r="C222" s="62"/>
      <c r="D222" s="51"/>
    </row>
    <row r="223" spans="2:4" x14ac:dyDescent="0.25">
      <c r="B223" s="51"/>
      <c r="C223" s="62"/>
      <c r="D223" s="51"/>
    </row>
    <row r="224" spans="2:4" x14ac:dyDescent="0.25">
      <c r="B224" s="51"/>
      <c r="C224" s="62"/>
      <c r="D224" s="51"/>
    </row>
    <row r="225" spans="2:4" x14ac:dyDescent="0.25">
      <c r="B225" s="51"/>
      <c r="C225" s="62"/>
      <c r="D225" s="51"/>
    </row>
    <row r="226" spans="2:4" x14ac:dyDescent="0.25">
      <c r="B226" s="51"/>
      <c r="C226" s="62"/>
      <c r="D226" s="51"/>
    </row>
    <row r="227" spans="2:4" x14ac:dyDescent="0.25">
      <c r="B227" s="51"/>
      <c r="C227" s="62"/>
      <c r="D227" s="51"/>
    </row>
    <row r="228" spans="2:4" x14ac:dyDescent="0.25">
      <c r="B228" s="51"/>
      <c r="C228" s="62"/>
      <c r="D228" s="51"/>
    </row>
    <row r="229" spans="2:4" x14ac:dyDescent="0.25">
      <c r="B229" s="51"/>
      <c r="C229" s="62"/>
      <c r="D229" s="51"/>
    </row>
    <row r="230" spans="2:4" x14ac:dyDescent="0.25">
      <c r="B230" s="51"/>
      <c r="C230" s="62"/>
      <c r="D230" s="51"/>
    </row>
    <row r="231" spans="2:4" x14ac:dyDescent="0.25">
      <c r="B231" s="51"/>
      <c r="C231" s="62"/>
      <c r="D231" s="51"/>
    </row>
    <row r="232" spans="2:4" x14ac:dyDescent="0.25">
      <c r="B232" s="51"/>
      <c r="C232" s="62"/>
      <c r="D232" s="51"/>
    </row>
    <row r="233" spans="2:4" x14ac:dyDescent="0.25">
      <c r="B233" s="51"/>
      <c r="C233" s="62"/>
      <c r="D233" s="51"/>
    </row>
    <row r="234" spans="2:4" x14ac:dyDescent="0.25">
      <c r="B234" s="51"/>
      <c r="C234" s="62"/>
      <c r="D234" s="51"/>
    </row>
    <row r="235" spans="2:4" x14ac:dyDescent="0.25">
      <c r="B235" s="51"/>
      <c r="C235" s="62"/>
      <c r="D235" s="51"/>
    </row>
    <row r="236" spans="2:4" x14ac:dyDescent="0.25">
      <c r="B236" s="51"/>
      <c r="C236" s="62"/>
      <c r="D236" s="51"/>
    </row>
    <row r="237" spans="2:4" x14ac:dyDescent="0.25">
      <c r="B237" s="51"/>
      <c r="C237" s="62"/>
      <c r="D237" s="51"/>
    </row>
    <row r="238" spans="2:4" x14ac:dyDescent="0.25">
      <c r="B238" s="51"/>
      <c r="C238" s="62"/>
      <c r="D238" s="51"/>
    </row>
    <row r="239" spans="2:4" x14ac:dyDescent="0.25">
      <c r="B239" s="51"/>
      <c r="C239" s="62"/>
      <c r="D239" s="51"/>
    </row>
    <row r="240" spans="2:4" x14ac:dyDescent="0.25">
      <c r="B240" s="51"/>
      <c r="C240" s="62"/>
      <c r="D240" s="51"/>
    </row>
    <row r="241" spans="2:4" x14ac:dyDescent="0.25">
      <c r="B241" s="51"/>
      <c r="C241" s="62"/>
      <c r="D241" s="51"/>
    </row>
    <row r="242" spans="2:4" x14ac:dyDescent="0.25">
      <c r="B242" s="51"/>
      <c r="C242" s="62"/>
      <c r="D242" s="51"/>
    </row>
    <row r="243" spans="2:4" x14ac:dyDescent="0.25">
      <c r="B243" s="51"/>
      <c r="C243" s="62"/>
      <c r="D243" s="51"/>
    </row>
    <row r="244" spans="2:4" x14ac:dyDescent="0.25">
      <c r="B244" s="51"/>
      <c r="C244" s="62"/>
      <c r="D244" s="51"/>
    </row>
    <row r="245" spans="2:4" x14ac:dyDescent="0.25">
      <c r="B245" s="51"/>
      <c r="C245" s="62"/>
      <c r="D245" s="51"/>
    </row>
    <row r="246" spans="2:4" x14ac:dyDescent="0.25">
      <c r="B246" s="51"/>
      <c r="C246" s="62"/>
      <c r="D246" s="51"/>
    </row>
    <row r="247" spans="2:4" x14ac:dyDescent="0.25">
      <c r="B247" s="51"/>
      <c r="C247" s="62"/>
      <c r="D247" s="51"/>
    </row>
    <row r="248" spans="2:4" x14ac:dyDescent="0.25">
      <c r="B248" s="51"/>
      <c r="C248" s="62"/>
      <c r="D248" s="51"/>
    </row>
    <row r="249" spans="2:4" x14ac:dyDescent="0.25">
      <c r="B249" s="51"/>
      <c r="C249" s="62"/>
      <c r="D249" s="51"/>
    </row>
    <row r="250" spans="2:4" x14ac:dyDescent="0.25">
      <c r="B250" s="51"/>
      <c r="C250" s="62"/>
      <c r="D250" s="51"/>
    </row>
    <row r="251" spans="2:4" x14ac:dyDescent="0.25">
      <c r="B251" s="51"/>
      <c r="C251" s="62"/>
      <c r="D251" s="51"/>
    </row>
    <row r="252" spans="2:4" x14ac:dyDescent="0.25">
      <c r="B252" s="51"/>
      <c r="C252" s="62"/>
      <c r="D252" s="51"/>
    </row>
    <row r="253" spans="2:4" x14ac:dyDescent="0.25">
      <c r="B253" s="51"/>
      <c r="C253" s="62"/>
      <c r="D253" s="51"/>
    </row>
    <row r="254" spans="2:4" x14ac:dyDescent="0.25">
      <c r="B254" s="51"/>
      <c r="C254" s="62"/>
      <c r="D254" s="51"/>
    </row>
    <row r="255" spans="2:4" x14ac:dyDescent="0.25">
      <c r="B255" s="51"/>
      <c r="C255" s="62"/>
      <c r="D255" s="51"/>
    </row>
    <row r="256" spans="2:4" x14ac:dyDescent="0.25">
      <c r="B256" s="51"/>
      <c r="C256" s="62"/>
      <c r="D256" s="51"/>
    </row>
    <row r="257" spans="2:4" x14ac:dyDescent="0.25">
      <c r="B257" s="51"/>
      <c r="C257" s="62"/>
      <c r="D257" s="51"/>
    </row>
    <row r="258" spans="2:4" x14ac:dyDescent="0.25">
      <c r="B258" s="51"/>
      <c r="C258" s="62"/>
      <c r="D258" s="51"/>
    </row>
    <row r="259" spans="2:4" x14ac:dyDescent="0.25">
      <c r="B259" s="51"/>
      <c r="C259" s="62"/>
      <c r="D259" s="51"/>
    </row>
    <row r="260" spans="2:4" x14ac:dyDescent="0.25">
      <c r="B260" s="51"/>
      <c r="C260" s="62"/>
      <c r="D260" s="51"/>
    </row>
    <row r="261" spans="2:4" x14ac:dyDescent="0.25">
      <c r="B261" s="51"/>
      <c r="C261" s="62"/>
      <c r="D261" s="51"/>
    </row>
    <row r="262" spans="2:4" x14ac:dyDescent="0.25">
      <c r="B262" s="51"/>
      <c r="C262" s="62"/>
      <c r="D262" s="51"/>
    </row>
    <row r="263" spans="2:4" x14ac:dyDescent="0.25">
      <c r="B263" s="51"/>
      <c r="C263" s="62"/>
      <c r="D263" s="51"/>
    </row>
    <row r="264" spans="2:4" x14ac:dyDescent="0.25">
      <c r="B264" s="51"/>
      <c r="C264" s="62"/>
      <c r="D264" s="51"/>
    </row>
    <row r="265" spans="2:4" x14ac:dyDescent="0.25">
      <c r="B265" s="51"/>
      <c r="C265" s="62"/>
      <c r="D265" s="51"/>
    </row>
    <row r="266" spans="2:4" x14ac:dyDescent="0.25">
      <c r="B266" s="51"/>
      <c r="C266" s="62"/>
      <c r="D266" s="51"/>
    </row>
    <row r="267" spans="2:4" x14ac:dyDescent="0.25">
      <c r="B267" s="51"/>
      <c r="C267" s="62"/>
      <c r="D267" s="51"/>
    </row>
    <row r="268" spans="2:4" x14ac:dyDescent="0.25">
      <c r="B268" s="51"/>
      <c r="C268" s="62"/>
      <c r="D268" s="51"/>
    </row>
    <row r="269" spans="2:4" x14ac:dyDescent="0.25">
      <c r="B269" s="51"/>
      <c r="C269" s="62"/>
      <c r="D269" s="51"/>
    </row>
    <row r="270" spans="2:4" x14ac:dyDescent="0.25">
      <c r="B270" s="51"/>
      <c r="C270" s="62"/>
      <c r="D270" s="51"/>
    </row>
    <row r="271" spans="2:4" x14ac:dyDescent="0.25">
      <c r="B271" s="51"/>
      <c r="C271" s="62"/>
      <c r="D271" s="51"/>
    </row>
    <row r="272" spans="2:4" x14ac:dyDescent="0.25">
      <c r="B272" s="51"/>
      <c r="C272" s="62"/>
      <c r="D272" s="51"/>
    </row>
    <row r="273" spans="2:4" x14ac:dyDescent="0.25">
      <c r="B273" s="51"/>
      <c r="C273" s="62"/>
      <c r="D273" s="51"/>
    </row>
    <row r="274" spans="2:4" x14ac:dyDescent="0.25">
      <c r="B274" s="51"/>
      <c r="C274" s="62"/>
      <c r="D274" s="51"/>
    </row>
    <row r="275" spans="2:4" x14ac:dyDescent="0.25">
      <c r="B275" s="51"/>
      <c r="C275" s="62"/>
      <c r="D275" s="51"/>
    </row>
    <row r="276" spans="2:4" x14ac:dyDescent="0.25">
      <c r="B276" s="51"/>
      <c r="C276" s="62"/>
      <c r="D276" s="51"/>
    </row>
  </sheetData>
  <pageMargins left="0.7" right="0.7" top="0.75" bottom="0.75" header="0.3" footer="0.3"/>
  <pageSetup paperSize="9" orientation="portrait" r:id="rId5"/>
  <drawing r:id="rId6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141"/>
  <sheetViews>
    <sheetView workbookViewId="0">
      <selection activeCell="G17" sqref="G17"/>
    </sheetView>
  </sheetViews>
  <sheetFormatPr baseColWidth="10" defaultRowHeight="15" x14ac:dyDescent="0.25"/>
  <cols>
    <col min="1" max="1" width="11.42578125" style="51"/>
    <col min="2" max="2" width="20.42578125" style="80" customWidth="1"/>
    <col min="3" max="3" width="11.42578125" style="80"/>
    <col min="4" max="4" width="37.7109375" style="80" bestFit="1" customWidth="1"/>
    <col min="5" max="5" width="11.42578125" style="62"/>
    <col min="6" max="6" width="11.42578125" style="51"/>
    <col min="7" max="7" width="17" style="62" customWidth="1"/>
    <col min="8" max="8" width="5.42578125" style="62" customWidth="1"/>
    <col min="9" max="16384" width="11.42578125" style="51"/>
  </cols>
  <sheetData>
    <row r="3" spans="2:8" x14ac:dyDescent="0.25">
      <c r="B3" s="6" t="s">
        <v>184</v>
      </c>
      <c r="C3" s="6" t="s">
        <v>142</v>
      </c>
      <c r="D3" s="6" t="s">
        <v>186</v>
      </c>
      <c r="E3" s="42">
        <v>42736</v>
      </c>
    </row>
    <row r="4" spans="2:8" x14ac:dyDescent="0.25">
      <c r="B4" s="81" t="s">
        <v>7</v>
      </c>
      <c r="C4" s="82">
        <v>156</v>
      </c>
      <c r="D4" s="83" t="s">
        <v>28</v>
      </c>
      <c r="E4" s="84">
        <v>0</v>
      </c>
      <c r="G4" s="62" t="s">
        <v>254</v>
      </c>
    </row>
    <row r="5" spans="2:8" x14ac:dyDescent="0.25">
      <c r="B5" s="81" t="s">
        <v>7</v>
      </c>
      <c r="C5" s="82">
        <v>307</v>
      </c>
      <c r="D5" s="83" t="s">
        <v>8</v>
      </c>
      <c r="E5" s="84">
        <v>0</v>
      </c>
      <c r="G5" s="75" t="s">
        <v>255</v>
      </c>
      <c r="H5" s="75" t="s">
        <v>5</v>
      </c>
    </row>
    <row r="6" spans="2:8" x14ac:dyDescent="0.25">
      <c r="B6" s="81" t="s">
        <v>9</v>
      </c>
      <c r="C6" s="82">
        <v>135</v>
      </c>
      <c r="D6" s="83" t="s">
        <v>10</v>
      </c>
      <c r="E6" s="84">
        <v>0</v>
      </c>
      <c r="G6" s="62">
        <v>1</v>
      </c>
      <c r="H6" s="64">
        <v>22</v>
      </c>
    </row>
    <row r="7" spans="2:8" x14ac:dyDescent="0.25">
      <c r="B7" s="81" t="s">
        <v>7</v>
      </c>
      <c r="C7" s="82">
        <v>151</v>
      </c>
      <c r="D7" s="83" t="s">
        <v>11</v>
      </c>
      <c r="E7" s="84">
        <v>0</v>
      </c>
      <c r="G7" s="62">
        <v>2</v>
      </c>
      <c r="H7" s="64">
        <v>8</v>
      </c>
    </row>
    <row r="8" spans="2:8" x14ac:dyDescent="0.25">
      <c r="B8" s="81" t="s">
        <v>12</v>
      </c>
      <c r="C8" s="82">
        <v>133</v>
      </c>
      <c r="D8" s="83" t="s">
        <v>13</v>
      </c>
      <c r="E8" s="84">
        <v>1</v>
      </c>
      <c r="G8" s="62">
        <v>3</v>
      </c>
      <c r="H8" s="64">
        <v>6</v>
      </c>
    </row>
    <row r="9" spans="2:8" x14ac:dyDescent="0.25">
      <c r="B9" s="85" t="s">
        <v>7</v>
      </c>
      <c r="C9" s="85">
        <v>378</v>
      </c>
      <c r="D9" s="83" t="s">
        <v>14</v>
      </c>
      <c r="E9" s="84">
        <v>6</v>
      </c>
      <c r="G9" s="62">
        <v>4</v>
      </c>
      <c r="H9" s="64">
        <v>1</v>
      </c>
    </row>
    <row r="10" spans="2:8" x14ac:dyDescent="0.25">
      <c r="B10" s="81" t="s">
        <v>7</v>
      </c>
      <c r="C10" s="82">
        <v>193</v>
      </c>
      <c r="D10" s="83" t="s">
        <v>15</v>
      </c>
      <c r="E10" s="84">
        <v>0</v>
      </c>
      <c r="G10" s="62">
        <v>6</v>
      </c>
      <c r="H10" s="64">
        <v>1</v>
      </c>
    </row>
    <row r="11" spans="2:8" x14ac:dyDescent="0.25">
      <c r="B11" s="81" t="s">
        <v>7</v>
      </c>
      <c r="C11" s="82">
        <v>98</v>
      </c>
      <c r="D11" s="83" t="s">
        <v>16</v>
      </c>
      <c r="E11" s="84">
        <v>0</v>
      </c>
      <c r="G11" s="62">
        <v>8</v>
      </c>
      <c r="H11" s="64">
        <v>2</v>
      </c>
    </row>
    <row r="12" spans="2:8" x14ac:dyDescent="0.25">
      <c r="B12" s="81" t="s">
        <v>17</v>
      </c>
      <c r="C12" s="82">
        <v>185</v>
      </c>
      <c r="D12" s="83" t="s">
        <v>18</v>
      </c>
      <c r="E12" s="84">
        <v>0</v>
      </c>
      <c r="G12" s="62">
        <v>14</v>
      </c>
      <c r="H12" s="64">
        <v>1</v>
      </c>
    </row>
    <row r="13" spans="2:8" x14ac:dyDescent="0.25">
      <c r="B13" s="85" t="s">
        <v>17</v>
      </c>
      <c r="C13" s="85">
        <v>456</v>
      </c>
      <c r="D13" s="86" t="s">
        <v>256</v>
      </c>
      <c r="E13" s="84">
        <v>0</v>
      </c>
      <c r="G13" s="62">
        <v>0</v>
      </c>
      <c r="H13" s="64">
        <v>97</v>
      </c>
    </row>
    <row r="14" spans="2:8" x14ac:dyDescent="0.25">
      <c r="B14" s="81" t="s">
        <v>19</v>
      </c>
      <c r="C14" s="82">
        <v>162</v>
      </c>
      <c r="D14" s="83" t="s">
        <v>20</v>
      </c>
      <c r="E14" s="84">
        <v>2</v>
      </c>
      <c r="G14" s="62" t="s">
        <v>3</v>
      </c>
      <c r="H14" s="64">
        <v>138</v>
      </c>
    </row>
    <row r="15" spans="2:8" x14ac:dyDescent="0.25">
      <c r="B15" s="81" t="s">
        <v>7</v>
      </c>
      <c r="C15" s="82">
        <v>154</v>
      </c>
      <c r="D15" s="83" t="s">
        <v>21</v>
      </c>
      <c r="E15" s="84">
        <v>0</v>
      </c>
    </row>
    <row r="16" spans="2:8" x14ac:dyDescent="0.25">
      <c r="B16" s="81" t="s">
        <v>7</v>
      </c>
      <c r="C16" s="82">
        <v>172</v>
      </c>
      <c r="D16" s="83" t="s">
        <v>22</v>
      </c>
      <c r="E16" s="84">
        <v>14</v>
      </c>
    </row>
    <row r="17" spans="2:5" x14ac:dyDescent="0.25">
      <c r="B17" s="81" t="s">
        <v>7</v>
      </c>
      <c r="C17" s="82">
        <v>166</v>
      </c>
      <c r="D17" s="83" t="s">
        <v>23</v>
      </c>
      <c r="E17" s="84">
        <v>3</v>
      </c>
    </row>
    <row r="18" spans="2:5" x14ac:dyDescent="0.25">
      <c r="B18" s="81" t="s">
        <v>7</v>
      </c>
      <c r="C18" s="82">
        <v>168</v>
      </c>
      <c r="D18" s="83" t="s">
        <v>24</v>
      </c>
      <c r="E18" s="84">
        <v>0</v>
      </c>
    </row>
    <row r="19" spans="2:5" x14ac:dyDescent="0.25">
      <c r="B19" s="85" t="s">
        <v>7</v>
      </c>
      <c r="C19" s="85">
        <v>251</v>
      </c>
      <c r="D19" s="83" t="s">
        <v>25</v>
      </c>
      <c r="E19" s="84">
        <v>0</v>
      </c>
    </row>
    <row r="20" spans="2:5" x14ac:dyDescent="0.25">
      <c r="B20" s="81" t="s">
        <v>19</v>
      </c>
      <c r="C20" s="82">
        <v>109</v>
      </c>
      <c r="D20" s="83" t="s">
        <v>26</v>
      </c>
      <c r="E20" s="84">
        <v>0</v>
      </c>
    </row>
    <row r="21" spans="2:5" x14ac:dyDescent="0.25">
      <c r="B21" s="81" t="s">
        <v>7</v>
      </c>
      <c r="C21" s="82">
        <v>178</v>
      </c>
      <c r="D21" s="83" t="s">
        <v>27</v>
      </c>
      <c r="E21" s="84">
        <v>0</v>
      </c>
    </row>
    <row r="22" spans="2:5" x14ac:dyDescent="0.25">
      <c r="B22" s="85" t="s">
        <v>29</v>
      </c>
      <c r="C22" s="85">
        <v>390</v>
      </c>
      <c r="D22" s="83" t="s">
        <v>30</v>
      </c>
      <c r="E22" s="84">
        <v>0</v>
      </c>
    </row>
    <row r="23" spans="2:5" x14ac:dyDescent="0.25">
      <c r="B23" s="81" t="s">
        <v>29</v>
      </c>
      <c r="C23" s="82">
        <v>183</v>
      </c>
      <c r="D23" s="83" t="s">
        <v>31</v>
      </c>
      <c r="E23" s="84">
        <v>1</v>
      </c>
    </row>
    <row r="24" spans="2:5" x14ac:dyDescent="0.25">
      <c r="B24" s="85" t="s">
        <v>7</v>
      </c>
      <c r="C24" s="85">
        <v>374</v>
      </c>
      <c r="D24" s="83" t="s">
        <v>32</v>
      </c>
      <c r="E24" s="84">
        <v>0</v>
      </c>
    </row>
    <row r="25" spans="2:5" x14ac:dyDescent="0.25">
      <c r="B25" s="81" t="s">
        <v>7</v>
      </c>
      <c r="C25" s="82">
        <v>186</v>
      </c>
      <c r="D25" s="83" t="s">
        <v>33</v>
      </c>
      <c r="E25" s="84">
        <v>0</v>
      </c>
    </row>
    <row r="26" spans="2:5" x14ac:dyDescent="0.25">
      <c r="B26" s="81" t="s">
        <v>34</v>
      </c>
      <c r="C26" s="82">
        <v>175</v>
      </c>
      <c r="D26" s="83" t="s">
        <v>35</v>
      </c>
      <c r="E26" s="84">
        <v>0</v>
      </c>
    </row>
    <row r="27" spans="2:5" x14ac:dyDescent="0.25">
      <c r="B27" s="81" t="s">
        <v>7</v>
      </c>
      <c r="C27" s="82">
        <v>169</v>
      </c>
      <c r="D27" s="83" t="s">
        <v>36</v>
      </c>
      <c r="E27" s="84">
        <v>0</v>
      </c>
    </row>
    <row r="28" spans="2:5" x14ac:dyDescent="0.25">
      <c r="B28" s="85" t="s">
        <v>19</v>
      </c>
      <c r="C28" s="85">
        <v>444</v>
      </c>
      <c r="D28" s="83" t="s">
        <v>37</v>
      </c>
      <c r="E28" s="84">
        <v>3</v>
      </c>
    </row>
    <row r="29" spans="2:5" x14ac:dyDescent="0.25">
      <c r="B29" s="81" t="s">
        <v>7</v>
      </c>
      <c r="C29" s="82">
        <v>164</v>
      </c>
      <c r="D29" s="83" t="s">
        <v>38</v>
      </c>
      <c r="E29" s="84">
        <v>3</v>
      </c>
    </row>
    <row r="30" spans="2:5" x14ac:dyDescent="0.25">
      <c r="B30" s="81" t="s">
        <v>39</v>
      </c>
      <c r="C30" s="82">
        <v>189</v>
      </c>
      <c r="D30" s="83" t="s">
        <v>40</v>
      </c>
      <c r="E30" s="84">
        <v>2</v>
      </c>
    </row>
    <row r="31" spans="2:5" x14ac:dyDescent="0.25">
      <c r="B31" s="81" t="s">
        <v>41</v>
      </c>
      <c r="C31" s="82">
        <v>126</v>
      </c>
      <c r="D31" s="83" t="s">
        <v>42</v>
      </c>
      <c r="E31" s="84">
        <v>2</v>
      </c>
    </row>
    <row r="32" spans="2:5" x14ac:dyDescent="0.25">
      <c r="B32" s="85" t="s">
        <v>7</v>
      </c>
      <c r="C32" s="85">
        <v>268</v>
      </c>
      <c r="D32" s="83" t="s">
        <v>43</v>
      </c>
      <c r="E32" s="84">
        <v>8</v>
      </c>
    </row>
    <row r="33" spans="2:5" x14ac:dyDescent="0.25">
      <c r="B33" s="85" t="s">
        <v>7</v>
      </c>
      <c r="C33" s="85">
        <v>451</v>
      </c>
      <c r="D33" s="86" t="s">
        <v>257</v>
      </c>
      <c r="E33" s="84">
        <v>0</v>
      </c>
    </row>
    <row r="34" spans="2:5" x14ac:dyDescent="0.25">
      <c r="B34" s="81" t="s">
        <v>7</v>
      </c>
      <c r="C34" s="85">
        <v>97</v>
      </c>
      <c r="D34" s="83" t="s">
        <v>44</v>
      </c>
      <c r="E34" s="84">
        <v>0</v>
      </c>
    </row>
    <row r="35" spans="2:5" x14ac:dyDescent="0.25">
      <c r="B35" s="81" t="s">
        <v>45</v>
      </c>
      <c r="C35" s="82">
        <v>146</v>
      </c>
      <c r="D35" s="83" t="s">
        <v>46</v>
      </c>
      <c r="E35" s="84">
        <v>0</v>
      </c>
    </row>
    <row r="36" spans="2:5" x14ac:dyDescent="0.25">
      <c r="B36" s="81" t="s">
        <v>39</v>
      </c>
      <c r="C36" s="82">
        <v>179</v>
      </c>
      <c r="D36" s="83" t="s">
        <v>47</v>
      </c>
      <c r="E36" s="84">
        <v>0</v>
      </c>
    </row>
    <row r="37" spans="2:5" x14ac:dyDescent="0.25">
      <c r="B37" s="85" t="s">
        <v>12</v>
      </c>
      <c r="C37" s="85">
        <v>445</v>
      </c>
      <c r="D37" s="86" t="s">
        <v>258</v>
      </c>
      <c r="E37" s="84">
        <v>0</v>
      </c>
    </row>
    <row r="38" spans="2:5" x14ac:dyDescent="0.25">
      <c r="B38" s="81" t="s">
        <v>48</v>
      </c>
      <c r="C38" s="82">
        <v>143</v>
      </c>
      <c r="D38" s="83" t="s">
        <v>49</v>
      </c>
      <c r="E38" s="84">
        <v>0</v>
      </c>
    </row>
    <row r="39" spans="2:5" x14ac:dyDescent="0.25">
      <c r="B39" s="81" t="s">
        <v>50</v>
      </c>
      <c r="C39" s="85">
        <v>139</v>
      </c>
      <c r="D39" s="83" t="s">
        <v>51</v>
      </c>
      <c r="E39" s="84">
        <v>0</v>
      </c>
    </row>
    <row r="40" spans="2:5" x14ac:dyDescent="0.25">
      <c r="B40" s="81" t="s">
        <v>52</v>
      </c>
      <c r="C40" s="82">
        <v>137</v>
      </c>
      <c r="D40" s="83" t="s">
        <v>53</v>
      </c>
      <c r="E40" s="84">
        <v>0</v>
      </c>
    </row>
    <row r="41" spans="2:5" x14ac:dyDescent="0.25">
      <c r="B41" s="81" t="s">
        <v>54</v>
      </c>
      <c r="C41" s="82">
        <v>144</v>
      </c>
      <c r="D41" s="83" t="s">
        <v>55</v>
      </c>
      <c r="E41" s="84">
        <v>0</v>
      </c>
    </row>
    <row r="42" spans="2:5" x14ac:dyDescent="0.25">
      <c r="B42" s="81" t="s">
        <v>56</v>
      </c>
      <c r="C42" s="82">
        <v>123</v>
      </c>
      <c r="D42" s="83" t="s">
        <v>57</v>
      </c>
      <c r="E42" s="84">
        <v>1</v>
      </c>
    </row>
    <row r="43" spans="2:5" x14ac:dyDescent="0.25">
      <c r="B43" s="81" t="s">
        <v>58</v>
      </c>
      <c r="C43" s="82">
        <v>138</v>
      </c>
      <c r="D43" s="83" t="s">
        <v>59</v>
      </c>
      <c r="E43" s="84">
        <v>0</v>
      </c>
    </row>
    <row r="44" spans="2:5" x14ac:dyDescent="0.25">
      <c r="B44" s="85" t="s">
        <v>29</v>
      </c>
      <c r="C44" s="85">
        <v>471</v>
      </c>
      <c r="D44" s="83" t="s">
        <v>60</v>
      </c>
      <c r="E44" s="84">
        <v>0</v>
      </c>
    </row>
    <row r="45" spans="2:5" x14ac:dyDescent="0.25">
      <c r="B45" s="81" t="s">
        <v>7</v>
      </c>
      <c r="C45" s="82">
        <v>367</v>
      </c>
      <c r="D45" s="83" t="s">
        <v>61</v>
      </c>
      <c r="E45" s="84">
        <v>3</v>
      </c>
    </row>
    <row r="46" spans="2:5" x14ac:dyDescent="0.25">
      <c r="B46" s="81" t="s">
        <v>39</v>
      </c>
      <c r="C46" s="85">
        <v>385</v>
      </c>
      <c r="D46" s="83" t="s">
        <v>62</v>
      </c>
      <c r="E46" s="84">
        <v>0</v>
      </c>
    </row>
    <row r="47" spans="2:5" x14ac:dyDescent="0.25">
      <c r="B47" s="81" t="s">
        <v>63</v>
      </c>
      <c r="C47" s="82">
        <v>147</v>
      </c>
      <c r="D47" s="83" t="s">
        <v>64</v>
      </c>
      <c r="E47" s="84">
        <v>1</v>
      </c>
    </row>
    <row r="48" spans="2:5" x14ac:dyDescent="0.25">
      <c r="B48" s="81" t="s">
        <v>65</v>
      </c>
      <c r="C48" s="82">
        <v>148</v>
      </c>
      <c r="D48" s="83" t="s">
        <v>66</v>
      </c>
      <c r="E48" s="84">
        <v>0</v>
      </c>
    </row>
    <row r="49" spans="2:5" x14ac:dyDescent="0.25">
      <c r="B49" s="81" t="s">
        <v>7</v>
      </c>
      <c r="C49" s="82">
        <v>299</v>
      </c>
      <c r="D49" s="83" t="s">
        <v>69</v>
      </c>
      <c r="E49" s="84">
        <v>0</v>
      </c>
    </row>
    <row r="50" spans="2:5" x14ac:dyDescent="0.25">
      <c r="B50" s="85" t="s">
        <v>39</v>
      </c>
      <c r="C50" s="85">
        <v>386</v>
      </c>
      <c r="D50" s="83" t="s">
        <v>70</v>
      </c>
      <c r="E50" s="84">
        <v>0</v>
      </c>
    </row>
    <row r="51" spans="2:5" x14ac:dyDescent="0.25">
      <c r="B51" s="85" t="s">
        <v>71</v>
      </c>
      <c r="C51" s="85">
        <v>380</v>
      </c>
      <c r="D51" s="83" t="s">
        <v>72</v>
      </c>
      <c r="E51" s="84">
        <v>0</v>
      </c>
    </row>
    <row r="52" spans="2:5" x14ac:dyDescent="0.25">
      <c r="B52" s="81" t="s">
        <v>41</v>
      </c>
      <c r="C52" s="82">
        <v>184</v>
      </c>
      <c r="D52" s="83" t="s">
        <v>73</v>
      </c>
      <c r="E52" s="84">
        <v>0</v>
      </c>
    </row>
    <row r="53" spans="2:5" x14ac:dyDescent="0.25">
      <c r="B53" s="81" t="s">
        <v>39</v>
      </c>
      <c r="C53" s="85">
        <v>305</v>
      </c>
      <c r="D53" s="83" t="s">
        <v>74</v>
      </c>
      <c r="E53" s="84">
        <v>0</v>
      </c>
    </row>
    <row r="54" spans="2:5" x14ac:dyDescent="0.25">
      <c r="B54" s="81" t="s">
        <v>75</v>
      </c>
      <c r="C54" s="82">
        <v>129</v>
      </c>
      <c r="D54" s="83" t="s">
        <v>76</v>
      </c>
      <c r="E54" s="84">
        <v>0</v>
      </c>
    </row>
    <row r="55" spans="2:5" x14ac:dyDescent="0.25">
      <c r="B55" s="81" t="s">
        <v>17</v>
      </c>
      <c r="C55" s="82">
        <v>122</v>
      </c>
      <c r="D55" s="83" t="s">
        <v>77</v>
      </c>
      <c r="E55" s="84">
        <v>0</v>
      </c>
    </row>
    <row r="56" spans="2:5" x14ac:dyDescent="0.25">
      <c r="B56" s="85" t="s">
        <v>139</v>
      </c>
      <c r="C56" s="85">
        <v>379</v>
      </c>
      <c r="D56" s="87" t="s">
        <v>259</v>
      </c>
      <c r="E56" s="84">
        <v>0</v>
      </c>
    </row>
    <row r="57" spans="2:5" x14ac:dyDescent="0.25">
      <c r="B57" s="81" t="s">
        <v>80</v>
      </c>
      <c r="C57" s="82">
        <v>121</v>
      </c>
      <c r="D57" s="83" t="s">
        <v>81</v>
      </c>
      <c r="E57" s="84">
        <v>0</v>
      </c>
    </row>
    <row r="58" spans="2:5" x14ac:dyDescent="0.25">
      <c r="B58" s="81" t="s">
        <v>7</v>
      </c>
      <c r="C58" s="82">
        <v>369</v>
      </c>
      <c r="D58" s="83" t="s">
        <v>82</v>
      </c>
      <c r="E58" s="84">
        <v>0</v>
      </c>
    </row>
    <row r="59" spans="2:5" x14ac:dyDescent="0.25">
      <c r="B59" s="81" t="s">
        <v>39</v>
      </c>
      <c r="C59" s="82">
        <v>152</v>
      </c>
      <c r="D59" s="83" t="s">
        <v>83</v>
      </c>
      <c r="E59" s="84">
        <v>0</v>
      </c>
    </row>
    <row r="60" spans="2:5" x14ac:dyDescent="0.25">
      <c r="B60" s="85" t="s">
        <v>260</v>
      </c>
      <c r="C60" s="85">
        <v>450</v>
      </c>
      <c r="D60" s="86" t="s">
        <v>261</v>
      </c>
      <c r="E60" s="84">
        <v>0</v>
      </c>
    </row>
    <row r="61" spans="2:5" x14ac:dyDescent="0.25">
      <c r="B61" s="81" t="s">
        <v>7</v>
      </c>
      <c r="C61" s="82">
        <v>163</v>
      </c>
      <c r="D61" s="83" t="s">
        <v>84</v>
      </c>
      <c r="E61" s="84">
        <v>1</v>
      </c>
    </row>
    <row r="62" spans="2:5" x14ac:dyDescent="0.25">
      <c r="B62" s="81" t="s">
        <v>19</v>
      </c>
      <c r="C62" s="82">
        <v>297</v>
      </c>
      <c r="D62" s="83" t="s">
        <v>85</v>
      </c>
      <c r="E62" s="84">
        <v>1</v>
      </c>
    </row>
    <row r="63" spans="2:5" x14ac:dyDescent="0.25">
      <c r="B63" s="81" t="s">
        <v>19</v>
      </c>
      <c r="C63" s="82">
        <v>174</v>
      </c>
      <c r="D63" s="83" t="s">
        <v>86</v>
      </c>
      <c r="E63" s="84">
        <v>1</v>
      </c>
    </row>
    <row r="64" spans="2:5" x14ac:dyDescent="0.25">
      <c r="B64" s="81" t="s">
        <v>87</v>
      </c>
      <c r="C64" s="82">
        <v>127</v>
      </c>
      <c r="D64" s="83" t="s">
        <v>88</v>
      </c>
      <c r="E64" s="84">
        <v>0</v>
      </c>
    </row>
    <row r="65" spans="2:5" x14ac:dyDescent="0.25">
      <c r="B65" s="81" t="s">
        <v>7</v>
      </c>
      <c r="C65" s="82">
        <v>171</v>
      </c>
      <c r="D65" s="83" t="s">
        <v>89</v>
      </c>
      <c r="E65" s="84">
        <v>0</v>
      </c>
    </row>
    <row r="66" spans="2:5" x14ac:dyDescent="0.25">
      <c r="B66" s="85" t="s">
        <v>7</v>
      </c>
      <c r="C66" s="85">
        <v>110</v>
      </c>
      <c r="D66" s="83" t="s">
        <v>90</v>
      </c>
      <c r="E66" s="84">
        <v>2</v>
      </c>
    </row>
    <row r="67" spans="2:5" x14ac:dyDescent="0.25">
      <c r="B67" s="81" t="s">
        <v>91</v>
      </c>
      <c r="C67" s="82">
        <v>117</v>
      </c>
      <c r="D67" s="83" t="s">
        <v>92</v>
      </c>
      <c r="E67" s="84">
        <v>0</v>
      </c>
    </row>
    <row r="68" spans="2:5" x14ac:dyDescent="0.25">
      <c r="B68" s="81" t="s">
        <v>29</v>
      </c>
      <c r="C68" s="81">
        <v>115</v>
      </c>
      <c r="D68" s="83" t="s">
        <v>93</v>
      </c>
      <c r="E68" s="84">
        <v>1</v>
      </c>
    </row>
    <row r="69" spans="2:5" x14ac:dyDescent="0.25">
      <c r="B69" s="85" t="s">
        <v>7</v>
      </c>
      <c r="C69" s="85">
        <v>384</v>
      </c>
      <c r="D69" s="83" t="s">
        <v>94</v>
      </c>
      <c r="E69" s="84">
        <v>0</v>
      </c>
    </row>
    <row r="70" spans="2:5" x14ac:dyDescent="0.25">
      <c r="B70" s="81" t="s">
        <v>34</v>
      </c>
      <c r="C70" s="82">
        <v>161</v>
      </c>
      <c r="D70" s="83" t="s">
        <v>95</v>
      </c>
      <c r="E70" s="84">
        <v>2</v>
      </c>
    </row>
    <row r="71" spans="2:5" x14ac:dyDescent="0.25">
      <c r="B71" s="81" t="s">
        <v>96</v>
      </c>
      <c r="C71" s="82">
        <v>141</v>
      </c>
      <c r="D71" s="83" t="s">
        <v>97</v>
      </c>
      <c r="E71" s="84">
        <v>0</v>
      </c>
    </row>
    <row r="72" spans="2:5" x14ac:dyDescent="0.25">
      <c r="B72" s="81" t="s">
        <v>7</v>
      </c>
      <c r="C72" s="82">
        <v>167</v>
      </c>
      <c r="D72" s="83" t="s">
        <v>98</v>
      </c>
      <c r="E72" s="84">
        <v>0</v>
      </c>
    </row>
    <row r="73" spans="2:5" x14ac:dyDescent="0.25">
      <c r="B73" s="81" t="s">
        <v>99</v>
      </c>
      <c r="C73" s="82">
        <v>130</v>
      </c>
      <c r="D73" s="87" t="s">
        <v>100</v>
      </c>
      <c r="E73" s="84">
        <v>0</v>
      </c>
    </row>
    <row r="74" spans="2:5" x14ac:dyDescent="0.25">
      <c r="B74" s="85" t="s">
        <v>7</v>
      </c>
      <c r="C74" s="85">
        <v>389</v>
      </c>
      <c r="D74" s="83" t="s">
        <v>101</v>
      </c>
      <c r="E74" s="84">
        <v>0</v>
      </c>
    </row>
    <row r="75" spans="2:5" x14ac:dyDescent="0.25">
      <c r="B75" s="81" t="s">
        <v>39</v>
      </c>
      <c r="C75" s="82">
        <v>120</v>
      </c>
      <c r="D75" s="83" t="s">
        <v>102</v>
      </c>
      <c r="E75" s="84">
        <v>1</v>
      </c>
    </row>
    <row r="76" spans="2:5" x14ac:dyDescent="0.25">
      <c r="B76" s="81" t="s">
        <v>103</v>
      </c>
      <c r="C76" s="82">
        <v>131</v>
      </c>
      <c r="D76" s="83" t="s">
        <v>104</v>
      </c>
      <c r="E76" s="84">
        <v>0</v>
      </c>
    </row>
    <row r="77" spans="2:5" x14ac:dyDescent="0.25">
      <c r="B77" s="81" t="s">
        <v>7</v>
      </c>
      <c r="C77" s="82">
        <v>155</v>
      </c>
      <c r="D77" s="83" t="s">
        <v>105</v>
      </c>
      <c r="E77" s="84">
        <v>2</v>
      </c>
    </row>
    <row r="78" spans="2:5" x14ac:dyDescent="0.25">
      <c r="B78" s="81" t="s">
        <v>106</v>
      </c>
      <c r="C78" s="82">
        <v>149</v>
      </c>
      <c r="D78" s="83" t="s">
        <v>107</v>
      </c>
      <c r="E78" s="84">
        <v>0</v>
      </c>
    </row>
    <row r="79" spans="2:5" x14ac:dyDescent="0.25">
      <c r="B79" s="81" t="s">
        <v>34</v>
      </c>
      <c r="C79" s="82">
        <v>113</v>
      </c>
      <c r="D79" s="83" t="s">
        <v>108</v>
      </c>
      <c r="E79" s="84">
        <v>0</v>
      </c>
    </row>
    <row r="80" spans="2:5" x14ac:dyDescent="0.25">
      <c r="B80" s="81" t="s">
        <v>109</v>
      </c>
      <c r="C80" s="82">
        <v>370</v>
      </c>
      <c r="D80" s="83" t="s">
        <v>110</v>
      </c>
      <c r="E80" s="84">
        <v>0</v>
      </c>
    </row>
    <row r="81" spans="2:5" x14ac:dyDescent="0.25">
      <c r="B81" s="81" t="s">
        <v>71</v>
      </c>
      <c r="C81" s="82">
        <v>125</v>
      </c>
      <c r="D81" s="83" t="s">
        <v>111</v>
      </c>
      <c r="E81" s="84">
        <v>0</v>
      </c>
    </row>
    <row r="82" spans="2:5" x14ac:dyDescent="0.25">
      <c r="B82" s="81" t="s">
        <v>7</v>
      </c>
      <c r="C82" s="82">
        <v>160</v>
      </c>
      <c r="D82" s="83" t="s">
        <v>112</v>
      </c>
      <c r="E82" s="84">
        <v>1</v>
      </c>
    </row>
    <row r="83" spans="2:5" x14ac:dyDescent="0.25">
      <c r="B83" s="81" t="s">
        <v>113</v>
      </c>
      <c r="C83" s="82">
        <v>119</v>
      </c>
      <c r="D83" s="83" t="s">
        <v>114</v>
      </c>
      <c r="E83" s="84">
        <v>0</v>
      </c>
    </row>
    <row r="84" spans="2:5" x14ac:dyDescent="0.25">
      <c r="B84" s="81" t="s">
        <v>116</v>
      </c>
      <c r="C84" s="82">
        <v>118</v>
      </c>
      <c r="D84" s="83" t="s">
        <v>117</v>
      </c>
      <c r="E84" s="84">
        <v>0</v>
      </c>
    </row>
    <row r="85" spans="2:5" x14ac:dyDescent="0.25">
      <c r="B85" s="81" t="s">
        <v>118</v>
      </c>
      <c r="C85" s="82">
        <v>142</v>
      </c>
      <c r="D85" s="83" t="s">
        <v>119</v>
      </c>
      <c r="E85" s="84">
        <v>0</v>
      </c>
    </row>
    <row r="86" spans="2:5" x14ac:dyDescent="0.25">
      <c r="B86" s="81" t="s">
        <v>29</v>
      </c>
      <c r="C86" s="82">
        <v>176</v>
      </c>
      <c r="D86" s="83" t="s">
        <v>262</v>
      </c>
      <c r="E86" s="84">
        <v>0</v>
      </c>
    </row>
    <row r="87" spans="2:5" x14ac:dyDescent="0.25">
      <c r="B87" s="81" t="s">
        <v>7</v>
      </c>
      <c r="C87" s="82">
        <v>158</v>
      </c>
      <c r="D87" s="83" t="s">
        <v>120</v>
      </c>
      <c r="E87" s="84">
        <v>1</v>
      </c>
    </row>
    <row r="88" spans="2:5" x14ac:dyDescent="0.25">
      <c r="B88" s="81" t="s">
        <v>39</v>
      </c>
      <c r="C88" s="82">
        <v>188</v>
      </c>
      <c r="D88" s="83" t="s">
        <v>121</v>
      </c>
      <c r="E88" s="84">
        <v>1</v>
      </c>
    </row>
    <row r="89" spans="2:5" x14ac:dyDescent="0.25">
      <c r="B89" s="81" t="s">
        <v>7</v>
      </c>
      <c r="C89" s="82">
        <v>308</v>
      </c>
      <c r="D89" s="83" t="s">
        <v>122</v>
      </c>
      <c r="E89" s="84">
        <v>3</v>
      </c>
    </row>
    <row r="90" spans="2:5" x14ac:dyDescent="0.25">
      <c r="B90" s="81" t="s">
        <v>34</v>
      </c>
      <c r="C90" s="85">
        <v>187</v>
      </c>
      <c r="D90" s="83" t="s">
        <v>123</v>
      </c>
      <c r="E90" s="84">
        <v>0</v>
      </c>
    </row>
    <row r="91" spans="2:5" x14ac:dyDescent="0.25">
      <c r="B91" s="85" t="s">
        <v>124</v>
      </c>
      <c r="C91" s="85">
        <v>124</v>
      </c>
      <c r="D91" s="83" t="s">
        <v>125</v>
      </c>
      <c r="E91" s="84">
        <v>0</v>
      </c>
    </row>
    <row r="92" spans="2:5" x14ac:dyDescent="0.25">
      <c r="B92" s="81" t="s">
        <v>7</v>
      </c>
      <c r="C92" s="82">
        <v>165</v>
      </c>
      <c r="D92" s="83" t="s">
        <v>126</v>
      </c>
      <c r="E92" s="84">
        <v>1</v>
      </c>
    </row>
    <row r="93" spans="2:5" x14ac:dyDescent="0.25">
      <c r="B93" s="85" t="s">
        <v>39</v>
      </c>
      <c r="C93" s="85">
        <v>388</v>
      </c>
      <c r="D93" s="83" t="s">
        <v>127</v>
      </c>
      <c r="E93" s="84">
        <v>1</v>
      </c>
    </row>
    <row r="94" spans="2:5" x14ac:dyDescent="0.25">
      <c r="B94" s="85" t="s">
        <v>54</v>
      </c>
      <c r="C94" s="85">
        <v>452</v>
      </c>
      <c r="D94" s="86" t="s">
        <v>263</v>
      </c>
      <c r="E94" s="84">
        <v>0</v>
      </c>
    </row>
    <row r="95" spans="2:5" x14ac:dyDescent="0.25">
      <c r="B95" s="81" t="s">
        <v>128</v>
      </c>
      <c r="C95" s="82">
        <v>136</v>
      </c>
      <c r="D95" s="83" t="s">
        <v>129</v>
      </c>
      <c r="E95" s="84">
        <v>0</v>
      </c>
    </row>
    <row r="96" spans="2:5" x14ac:dyDescent="0.25">
      <c r="B96" s="81" t="s">
        <v>39</v>
      </c>
      <c r="C96" s="82">
        <v>177</v>
      </c>
      <c r="D96" s="83" t="s">
        <v>130</v>
      </c>
      <c r="E96" s="84">
        <v>0</v>
      </c>
    </row>
    <row r="97" spans="2:5" x14ac:dyDescent="0.25">
      <c r="B97" s="81" t="s">
        <v>131</v>
      </c>
      <c r="C97" s="82">
        <v>134</v>
      </c>
      <c r="D97" s="83" t="s">
        <v>132</v>
      </c>
      <c r="E97" s="84">
        <v>8</v>
      </c>
    </row>
    <row r="98" spans="2:5" x14ac:dyDescent="0.25">
      <c r="B98" s="81" t="s">
        <v>133</v>
      </c>
      <c r="C98" s="82">
        <v>145</v>
      </c>
      <c r="D98" s="83" t="s">
        <v>134</v>
      </c>
      <c r="E98" s="84">
        <v>0</v>
      </c>
    </row>
    <row r="99" spans="2:5" x14ac:dyDescent="0.25">
      <c r="B99" s="85" t="s">
        <v>7</v>
      </c>
      <c r="C99" s="85">
        <v>383</v>
      </c>
      <c r="D99" s="83" t="s">
        <v>135</v>
      </c>
      <c r="E99" s="84">
        <v>2</v>
      </c>
    </row>
    <row r="100" spans="2:5" x14ac:dyDescent="0.25">
      <c r="B100" s="85" t="s">
        <v>136</v>
      </c>
      <c r="C100" s="85">
        <v>382</v>
      </c>
      <c r="D100" s="83" t="s">
        <v>137</v>
      </c>
      <c r="E100" s="84">
        <v>1</v>
      </c>
    </row>
    <row r="101" spans="2:5" x14ac:dyDescent="0.25">
      <c r="B101" s="81" t="s">
        <v>7</v>
      </c>
      <c r="C101" s="82">
        <v>157</v>
      </c>
      <c r="D101" s="83" t="s">
        <v>138</v>
      </c>
      <c r="E101" s="84">
        <v>2</v>
      </c>
    </row>
    <row r="102" spans="2:5" x14ac:dyDescent="0.25">
      <c r="B102" s="85" t="s">
        <v>29</v>
      </c>
      <c r="C102" s="85">
        <v>257</v>
      </c>
      <c r="D102" s="83" t="s">
        <v>144</v>
      </c>
      <c r="E102" s="84">
        <v>0</v>
      </c>
    </row>
    <row r="103" spans="2:5" x14ac:dyDescent="0.25">
      <c r="B103" s="85" t="s">
        <v>29</v>
      </c>
      <c r="C103" s="85">
        <v>224</v>
      </c>
      <c r="D103" s="83" t="s">
        <v>145</v>
      </c>
      <c r="E103" s="84">
        <v>0</v>
      </c>
    </row>
    <row r="104" spans="2:5" x14ac:dyDescent="0.25">
      <c r="B104" s="81" t="s">
        <v>29</v>
      </c>
      <c r="C104" s="82">
        <v>309</v>
      </c>
      <c r="D104" s="83" t="s">
        <v>79</v>
      </c>
      <c r="E104" s="84">
        <v>3</v>
      </c>
    </row>
    <row r="105" spans="2:5" x14ac:dyDescent="0.25">
      <c r="B105" s="85" t="s">
        <v>7</v>
      </c>
      <c r="C105" s="85">
        <v>248</v>
      </c>
      <c r="D105" s="83" t="s">
        <v>146</v>
      </c>
      <c r="E105" s="84">
        <v>0</v>
      </c>
    </row>
    <row r="106" spans="2:5" x14ac:dyDescent="0.25">
      <c r="B106" s="85" t="s">
        <v>7</v>
      </c>
      <c r="C106" s="85">
        <v>252</v>
      </c>
      <c r="D106" s="83" t="s">
        <v>147</v>
      </c>
      <c r="E106" s="84">
        <v>0</v>
      </c>
    </row>
    <row r="107" spans="2:5" x14ac:dyDescent="0.25">
      <c r="B107" s="85" t="s">
        <v>7</v>
      </c>
      <c r="C107" s="85">
        <v>245</v>
      </c>
      <c r="D107" s="83" t="s">
        <v>148</v>
      </c>
      <c r="E107" s="84">
        <v>0</v>
      </c>
    </row>
    <row r="108" spans="2:5" x14ac:dyDescent="0.25">
      <c r="B108" s="85" t="s">
        <v>7</v>
      </c>
      <c r="C108" s="85">
        <v>261</v>
      </c>
      <c r="D108" s="83" t="s">
        <v>149</v>
      </c>
      <c r="E108" s="84">
        <v>0</v>
      </c>
    </row>
    <row r="109" spans="2:5" x14ac:dyDescent="0.25">
      <c r="B109" s="85" t="s">
        <v>7</v>
      </c>
      <c r="C109" s="85">
        <v>197</v>
      </c>
      <c r="D109" s="83" t="s">
        <v>150</v>
      </c>
      <c r="E109" s="84">
        <v>0</v>
      </c>
    </row>
    <row r="110" spans="2:5" x14ac:dyDescent="0.25">
      <c r="B110" s="85" t="s">
        <v>7</v>
      </c>
      <c r="C110" s="82">
        <v>198</v>
      </c>
      <c r="D110" s="83" t="s">
        <v>151</v>
      </c>
      <c r="E110" s="84">
        <v>1</v>
      </c>
    </row>
    <row r="111" spans="2:5" x14ac:dyDescent="0.25">
      <c r="B111" s="85" t="s">
        <v>7</v>
      </c>
      <c r="C111" s="85">
        <v>253</v>
      </c>
      <c r="D111" s="83" t="s">
        <v>152</v>
      </c>
      <c r="E111" s="84">
        <v>0</v>
      </c>
    </row>
    <row r="112" spans="2:5" x14ac:dyDescent="0.25">
      <c r="B112" s="85" t="s">
        <v>7</v>
      </c>
      <c r="C112" s="85">
        <v>225</v>
      </c>
      <c r="D112" s="83" t="s">
        <v>153</v>
      </c>
      <c r="E112" s="84">
        <v>4</v>
      </c>
    </row>
    <row r="113" spans="2:5" x14ac:dyDescent="0.25">
      <c r="B113" s="85" t="s">
        <v>7</v>
      </c>
      <c r="C113" s="85">
        <v>265</v>
      </c>
      <c r="D113" s="83" t="s">
        <v>154</v>
      </c>
      <c r="E113" s="84">
        <v>0</v>
      </c>
    </row>
    <row r="114" spans="2:5" x14ac:dyDescent="0.25">
      <c r="B114" s="85" t="s">
        <v>7</v>
      </c>
      <c r="C114" s="85">
        <v>226</v>
      </c>
      <c r="D114" s="83" t="s">
        <v>155</v>
      </c>
      <c r="E114" s="84">
        <v>0</v>
      </c>
    </row>
    <row r="115" spans="2:5" x14ac:dyDescent="0.25">
      <c r="B115" s="85" t="s">
        <v>7</v>
      </c>
      <c r="C115" s="85">
        <v>229</v>
      </c>
      <c r="D115" s="83" t="s">
        <v>156</v>
      </c>
      <c r="E115" s="84">
        <v>0</v>
      </c>
    </row>
    <row r="116" spans="2:5" x14ac:dyDescent="0.25">
      <c r="B116" s="85" t="s">
        <v>7</v>
      </c>
      <c r="C116" s="85">
        <v>262</v>
      </c>
      <c r="D116" s="83" t="s">
        <v>157</v>
      </c>
      <c r="E116" s="84">
        <v>0</v>
      </c>
    </row>
    <row r="117" spans="2:5" x14ac:dyDescent="0.25">
      <c r="B117" s="85" t="s">
        <v>7</v>
      </c>
      <c r="C117" s="85">
        <v>263</v>
      </c>
      <c r="D117" s="83" t="s">
        <v>158</v>
      </c>
      <c r="E117" s="84">
        <v>1</v>
      </c>
    </row>
    <row r="118" spans="2:5" x14ac:dyDescent="0.25">
      <c r="B118" s="85" t="s">
        <v>19</v>
      </c>
      <c r="C118" s="82">
        <v>270</v>
      </c>
      <c r="D118" s="83" t="s">
        <v>159</v>
      </c>
      <c r="E118" s="84">
        <v>1</v>
      </c>
    </row>
    <row r="119" spans="2:5" x14ac:dyDescent="0.25">
      <c r="B119" s="85" t="s">
        <v>19</v>
      </c>
      <c r="C119" s="82">
        <v>272</v>
      </c>
      <c r="D119" s="88" t="s">
        <v>160</v>
      </c>
      <c r="E119" s="84">
        <v>0</v>
      </c>
    </row>
    <row r="120" spans="2:5" x14ac:dyDescent="0.25">
      <c r="B120" s="85" t="s">
        <v>19</v>
      </c>
      <c r="C120" s="82">
        <v>274</v>
      </c>
      <c r="D120" s="83" t="s">
        <v>161</v>
      </c>
      <c r="E120" s="84">
        <v>0</v>
      </c>
    </row>
    <row r="121" spans="2:5" x14ac:dyDescent="0.25">
      <c r="B121" s="85" t="s">
        <v>19</v>
      </c>
      <c r="C121" s="82">
        <v>289</v>
      </c>
      <c r="D121" s="88" t="s">
        <v>162</v>
      </c>
      <c r="E121" s="84">
        <v>0</v>
      </c>
    </row>
    <row r="122" spans="2:5" x14ac:dyDescent="0.25">
      <c r="B122" s="85" t="s">
        <v>19</v>
      </c>
      <c r="C122" s="82">
        <v>294</v>
      </c>
      <c r="D122" s="83" t="s">
        <v>163</v>
      </c>
      <c r="E122" s="84">
        <v>0</v>
      </c>
    </row>
    <row r="123" spans="2:5" x14ac:dyDescent="0.25">
      <c r="B123" s="85" t="s">
        <v>39</v>
      </c>
      <c r="C123" s="85">
        <v>202</v>
      </c>
      <c r="D123" s="83" t="s">
        <v>164</v>
      </c>
      <c r="E123" s="84">
        <v>0</v>
      </c>
    </row>
    <row r="124" spans="2:5" x14ac:dyDescent="0.25">
      <c r="B124" s="85" t="s">
        <v>39</v>
      </c>
      <c r="C124" s="85">
        <v>258</v>
      </c>
      <c r="D124" s="83" t="s">
        <v>165</v>
      </c>
      <c r="E124" s="84">
        <v>0</v>
      </c>
    </row>
    <row r="125" spans="2:5" x14ac:dyDescent="0.25">
      <c r="B125" s="85" t="s">
        <v>39</v>
      </c>
      <c r="C125" s="85">
        <v>387</v>
      </c>
      <c r="D125" s="83" t="s">
        <v>264</v>
      </c>
      <c r="E125" s="84">
        <v>0</v>
      </c>
    </row>
    <row r="126" spans="2:5" x14ac:dyDescent="0.25">
      <c r="B126" s="85" t="s">
        <v>180</v>
      </c>
      <c r="C126" s="82">
        <v>293</v>
      </c>
      <c r="D126" s="83" t="s">
        <v>166</v>
      </c>
      <c r="E126" s="84">
        <v>0</v>
      </c>
    </row>
    <row r="127" spans="2:5" x14ac:dyDescent="0.25">
      <c r="B127" s="85" t="s">
        <v>54</v>
      </c>
      <c r="C127" s="85">
        <v>249</v>
      </c>
      <c r="D127" s="83" t="s">
        <v>167</v>
      </c>
      <c r="E127" s="84">
        <v>1</v>
      </c>
    </row>
    <row r="128" spans="2:5" x14ac:dyDescent="0.25">
      <c r="B128" s="85" t="s">
        <v>71</v>
      </c>
      <c r="C128" s="85">
        <v>264</v>
      </c>
      <c r="D128" s="83" t="s">
        <v>168</v>
      </c>
      <c r="E128" s="84">
        <v>1</v>
      </c>
    </row>
    <row r="129" spans="2:5" x14ac:dyDescent="0.25">
      <c r="B129" s="85" t="s">
        <v>34</v>
      </c>
      <c r="C129" s="85">
        <v>199</v>
      </c>
      <c r="D129" s="83" t="s">
        <v>169</v>
      </c>
      <c r="E129" s="84">
        <v>1</v>
      </c>
    </row>
    <row r="130" spans="2:5" x14ac:dyDescent="0.25">
      <c r="B130" s="85" t="s">
        <v>34</v>
      </c>
      <c r="C130" s="85">
        <v>200</v>
      </c>
      <c r="D130" s="83" t="s">
        <v>170</v>
      </c>
      <c r="E130" s="84">
        <v>1</v>
      </c>
    </row>
    <row r="131" spans="2:5" x14ac:dyDescent="0.25">
      <c r="B131" s="81" t="s">
        <v>34</v>
      </c>
      <c r="C131" s="82">
        <v>311</v>
      </c>
      <c r="D131" s="83" t="s">
        <v>78</v>
      </c>
      <c r="E131" s="84">
        <v>0</v>
      </c>
    </row>
    <row r="132" spans="2:5" x14ac:dyDescent="0.25">
      <c r="B132" s="85" t="s">
        <v>99</v>
      </c>
      <c r="C132" s="85">
        <v>250</v>
      </c>
      <c r="D132" s="83" t="s">
        <v>171</v>
      </c>
      <c r="E132" s="84">
        <v>0</v>
      </c>
    </row>
    <row r="133" spans="2:5" x14ac:dyDescent="0.25">
      <c r="B133" s="85" t="s">
        <v>128</v>
      </c>
      <c r="C133" s="85">
        <v>260</v>
      </c>
      <c r="D133" s="83" t="s">
        <v>172</v>
      </c>
      <c r="E133" s="84">
        <v>0</v>
      </c>
    </row>
    <row r="134" spans="2:5" x14ac:dyDescent="0.25">
      <c r="B134" s="85" t="s">
        <v>91</v>
      </c>
      <c r="C134" s="85">
        <v>215</v>
      </c>
      <c r="D134" s="83" t="s">
        <v>173</v>
      </c>
      <c r="E134" s="84">
        <v>0</v>
      </c>
    </row>
    <row r="135" spans="2:5" x14ac:dyDescent="0.25">
      <c r="B135" s="85" t="s">
        <v>181</v>
      </c>
      <c r="C135" s="85">
        <v>132</v>
      </c>
      <c r="D135" s="83" t="s">
        <v>174</v>
      </c>
      <c r="E135" s="84">
        <v>0</v>
      </c>
    </row>
    <row r="136" spans="2:5" x14ac:dyDescent="0.25">
      <c r="B136" s="85" t="s">
        <v>182</v>
      </c>
      <c r="C136" s="85">
        <v>266</v>
      </c>
      <c r="D136" s="83" t="s">
        <v>175</v>
      </c>
      <c r="E136" s="84">
        <v>0</v>
      </c>
    </row>
    <row r="137" spans="2:5" x14ac:dyDescent="0.25">
      <c r="B137" s="85" t="s">
        <v>183</v>
      </c>
      <c r="C137" s="85">
        <v>196</v>
      </c>
      <c r="D137" s="83" t="s">
        <v>176</v>
      </c>
      <c r="E137" s="84">
        <v>0</v>
      </c>
    </row>
    <row r="138" spans="2:5" x14ac:dyDescent="0.25">
      <c r="B138" s="85" t="s">
        <v>75</v>
      </c>
      <c r="C138" s="85">
        <v>201</v>
      </c>
      <c r="D138" s="83" t="s">
        <v>177</v>
      </c>
      <c r="E138" s="84">
        <v>0</v>
      </c>
    </row>
    <row r="139" spans="2:5" x14ac:dyDescent="0.25">
      <c r="B139" s="85" t="s">
        <v>109</v>
      </c>
      <c r="C139" s="85">
        <v>116</v>
      </c>
      <c r="D139" s="83" t="s">
        <v>178</v>
      </c>
      <c r="E139" s="84">
        <v>0</v>
      </c>
    </row>
    <row r="140" spans="2:5" x14ac:dyDescent="0.25">
      <c r="B140" s="81" t="s">
        <v>67</v>
      </c>
      <c r="C140" s="82">
        <v>312</v>
      </c>
      <c r="D140" s="83" t="s">
        <v>68</v>
      </c>
      <c r="E140" s="84">
        <v>0</v>
      </c>
    </row>
    <row r="141" spans="2:5" x14ac:dyDescent="0.25">
      <c r="B141" s="85" t="s">
        <v>136</v>
      </c>
      <c r="C141" s="85">
        <v>128</v>
      </c>
      <c r="D141" s="83" t="s">
        <v>179</v>
      </c>
      <c r="E141" s="84">
        <v>0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11"/>
  <sheetViews>
    <sheetView workbookViewId="0">
      <selection activeCell="B3" sqref="B3:F111"/>
    </sheetView>
  </sheetViews>
  <sheetFormatPr baseColWidth="10" defaultRowHeight="15" x14ac:dyDescent="0.25"/>
  <cols>
    <col min="1" max="1" width="11.42578125" style="62"/>
    <col min="2" max="2" width="19.140625" style="57" customWidth="1"/>
    <col min="3" max="3" width="17.5703125" style="57" customWidth="1"/>
    <col min="4" max="4" width="45.5703125" style="57" customWidth="1"/>
    <col min="5" max="5" width="28" style="57" customWidth="1"/>
    <col min="6" max="6" width="32.28515625" style="57" customWidth="1"/>
    <col min="7" max="7" width="45.85546875" style="51" customWidth="1"/>
    <col min="8" max="16384" width="11.42578125" style="51"/>
  </cols>
  <sheetData>
    <row r="3" spans="1:6" s="47" customFormat="1" ht="15.75" x14ac:dyDescent="0.25">
      <c r="A3" s="89"/>
      <c r="B3" s="41" t="s">
        <v>209</v>
      </c>
      <c r="C3" s="41" t="s">
        <v>210</v>
      </c>
      <c r="D3" s="41" t="s">
        <v>6</v>
      </c>
      <c r="E3" s="41" t="s">
        <v>184</v>
      </c>
      <c r="F3" s="41" t="s">
        <v>0</v>
      </c>
    </row>
    <row r="4" spans="1:6" x14ac:dyDescent="0.25">
      <c r="B4" s="48">
        <v>42767.470833333333</v>
      </c>
      <c r="C4" s="49">
        <v>134</v>
      </c>
      <c r="D4" s="49" t="s">
        <v>217</v>
      </c>
      <c r="E4" s="49" t="s">
        <v>131</v>
      </c>
      <c r="F4" s="50" t="s">
        <v>1</v>
      </c>
    </row>
    <row r="5" spans="1:6" x14ac:dyDescent="0.25">
      <c r="B5" s="48">
        <v>42767.57708333333</v>
      </c>
      <c r="C5" s="49">
        <v>183</v>
      </c>
      <c r="D5" s="49" t="s">
        <v>224</v>
      </c>
      <c r="E5" s="49" t="s">
        <v>29</v>
      </c>
      <c r="F5" s="50" t="s">
        <v>1</v>
      </c>
    </row>
    <row r="6" spans="1:6" x14ac:dyDescent="0.25">
      <c r="B6" s="48">
        <v>42768.408333333333</v>
      </c>
      <c r="C6" s="49">
        <v>268</v>
      </c>
      <c r="D6" s="49" t="s">
        <v>219</v>
      </c>
      <c r="E6" s="49" t="s">
        <v>7</v>
      </c>
      <c r="F6" s="50" t="s">
        <v>1</v>
      </c>
    </row>
    <row r="7" spans="1:6" x14ac:dyDescent="0.25">
      <c r="B7" s="48">
        <v>42768.7</v>
      </c>
      <c r="C7" s="49">
        <v>172</v>
      </c>
      <c r="D7" s="49" t="s">
        <v>223</v>
      </c>
      <c r="E7" s="49" t="s">
        <v>7</v>
      </c>
      <c r="F7" s="50" t="s">
        <v>1</v>
      </c>
    </row>
    <row r="8" spans="1:6" x14ac:dyDescent="0.25">
      <c r="B8" s="48">
        <v>42768.740277777775</v>
      </c>
      <c r="C8" s="49">
        <v>172</v>
      </c>
      <c r="D8" s="49" t="s">
        <v>223</v>
      </c>
      <c r="E8" s="49" t="s">
        <v>7</v>
      </c>
      <c r="F8" s="50" t="s">
        <v>2</v>
      </c>
    </row>
    <row r="9" spans="1:6" x14ac:dyDescent="0.25">
      <c r="B9" s="48">
        <v>42769.394444444442</v>
      </c>
      <c r="C9" s="49">
        <v>268</v>
      </c>
      <c r="D9" s="49" t="s">
        <v>219</v>
      </c>
      <c r="E9" s="49" t="s">
        <v>7</v>
      </c>
      <c r="F9" s="50" t="s">
        <v>1</v>
      </c>
    </row>
    <row r="10" spans="1:6" x14ac:dyDescent="0.25">
      <c r="B10" s="48">
        <v>42769.642361111109</v>
      </c>
      <c r="C10" s="49">
        <v>197</v>
      </c>
      <c r="D10" s="49" t="s">
        <v>266</v>
      </c>
      <c r="E10" s="49" t="s">
        <v>7</v>
      </c>
      <c r="F10" s="50" t="s">
        <v>1</v>
      </c>
    </row>
    <row r="11" spans="1:6" x14ac:dyDescent="0.25">
      <c r="B11" s="48">
        <v>42771.849305555559</v>
      </c>
      <c r="C11" s="49">
        <v>225</v>
      </c>
      <c r="D11" s="49" t="s">
        <v>222</v>
      </c>
      <c r="E11" s="49" t="s">
        <v>7</v>
      </c>
      <c r="F11" s="50" t="s">
        <v>1</v>
      </c>
    </row>
    <row r="12" spans="1:6" x14ac:dyDescent="0.25">
      <c r="B12" s="48">
        <v>42772.44027777778</v>
      </c>
      <c r="C12" s="49">
        <v>225</v>
      </c>
      <c r="D12" s="49" t="s">
        <v>222</v>
      </c>
      <c r="E12" s="49" t="s">
        <v>7</v>
      </c>
      <c r="F12" s="50" t="s">
        <v>1</v>
      </c>
    </row>
    <row r="13" spans="1:6" x14ac:dyDescent="0.25">
      <c r="B13" s="48">
        <v>42772.526388888888</v>
      </c>
      <c r="C13" s="49">
        <v>378</v>
      </c>
      <c r="D13" s="49" t="s">
        <v>221</v>
      </c>
      <c r="E13" s="49" t="s">
        <v>7</v>
      </c>
      <c r="F13" s="50" t="s">
        <v>1</v>
      </c>
    </row>
    <row r="14" spans="1:6" x14ac:dyDescent="0.25">
      <c r="B14" s="48">
        <v>42773.427083333336</v>
      </c>
      <c r="C14" s="49">
        <v>123</v>
      </c>
      <c r="D14" s="49" t="s">
        <v>214</v>
      </c>
      <c r="E14" s="49" t="s">
        <v>56</v>
      </c>
      <c r="F14" s="50" t="s">
        <v>1</v>
      </c>
    </row>
    <row r="15" spans="1:6" x14ac:dyDescent="0.25">
      <c r="B15" s="48">
        <v>42773.526388888888</v>
      </c>
      <c r="C15" s="49">
        <v>161</v>
      </c>
      <c r="D15" s="49" t="s">
        <v>240</v>
      </c>
      <c r="E15" s="49" t="s">
        <v>34</v>
      </c>
      <c r="F15" s="50" t="s">
        <v>1</v>
      </c>
    </row>
    <row r="16" spans="1:6" x14ac:dyDescent="0.25">
      <c r="B16" s="48">
        <v>42773.559027777781</v>
      </c>
      <c r="C16" s="49">
        <v>199</v>
      </c>
      <c r="D16" s="49" t="s">
        <v>242</v>
      </c>
      <c r="E16" s="49" t="s">
        <v>34</v>
      </c>
      <c r="F16" s="50" t="s">
        <v>1</v>
      </c>
    </row>
    <row r="17" spans="2:6" x14ac:dyDescent="0.25">
      <c r="B17" s="48">
        <v>42773.630555555559</v>
      </c>
      <c r="C17" s="49">
        <v>451</v>
      </c>
      <c r="D17" s="49" t="s">
        <v>267</v>
      </c>
      <c r="E17" s="49" t="s">
        <v>7</v>
      </c>
      <c r="F17" s="50" t="s">
        <v>1</v>
      </c>
    </row>
    <row r="18" spans="2:6" x14ac:dyDescent="0.25">
      <c r="B18" s="48">
        <v>42773.657638888886</v>
      </c>
      <c r="C18" s="49">
        <v>172</v>
      </c>
      <c r="D18" s="49" t="s">
        <v>223</v>
      </c>
      <c r="E18" s="49" t="s">
        <v>7</v>
      </c>
      <c r="F18" s="50" t="s">
        <v>2</v>
      </c>
    </row>
    <row r="19" spans="2:6" x14ac:dyDescent="0.25">
      <c r="B19" s="48">
        <v>42773.710416666669</v>
      </c>
      <c r="C19" s="49">
        <v>226</v>
      </c>
      <c r="D19" s="49" t="s">
        <v>268</v>
      </c>
      <c r="E19" s="49" t="s">
        <v>7</v>
      </c>
      <c r="F19" s="50" t="s">
        <v>2</v>
      </c>
    </row>
    <row r="20" spans="2:6" x14ac:dyDescent="0.25">
      <c r="B20" s="48">
        <v>42773.711805555555</v>
      </c>
      <c r="C20" s="49">
        <v>268</v>
      </c>
      <c r="D20" s="49" t="s">
        <v>219</v>
      </c>
      <c r="E20" s="49" t="s">
        <v>7</v>
      </c>
      <c r="F20" s="50" t="s">
        <v>1</v>
      </c>
    </row>
    <row r="21" spans="2:6" x14ac:dyDescent="0.25">
      <c r="B21" s="48">
        <v>42773.722222222219</v>
      </c>
      <c r="C21" s="49">
        <v>226</v>
      </c>
      <c r="D21" s="49" t="s">
        <v>268</v>
      </c>
      <c r="E21" s="49" t="s">
        <v>7</v>
      </c>
      <c r="F21" s="50" t="s">
        <v>1</v>
      </c>
    </row>
    <row r="22" spans="2:6" x14ac:dyDescent="0.25">
      <c r="B22" s="48">
        <v>42773.73333333333</v>
      </c>
      <c r="C22" s="49">
        <v>172</v>
      </c>
      <c r="D22" s="49" t="s">
        <v>223</v>
      </c>
      <c r="E22" s="49" t="s">
        <v>7</v>
      </c>
      <c r="F22" s="50" t="s">
        <v>2</v>
      </c>
    </row>
    <row r="23" spans="2:6" x14ac:dyDescent="0.25">
      <c r="B23" s="48">
        <v>42773.739583333336</v>
      </c>
      <c r="C23" s="49">
        <v>172</v>
      </c>
      <c r="D23" s="49" t="s">
        <v>223</v>
      </c>
      <c r="E23" s="49" t="s">
        <v>7</v>
      </c>
      <c r="F23" s="50" t="s">
        <v>2</v>
      </c>
    </row>
    <row r="24" spans="2:6" x14ac:dyDescent="0.25">
      <c r="B24" s="48">
        <v>42773.769444444442</v>
      </c>
      <c r="C24" s="49">
        <v>163</v>
      </c>
      <c r="D24" s="49" t="s">
        <v>247</v>
      </c>
      <c r="E24" s="49" t="s">
        <v>7</v>
      </c>
      <c r="F24" s="50" t="s">
        <v>2</v>
      </c>
    </row>
    <row r="25" spans="2:6" x14ac:dyDescent="0.25">
      <c r="B25" s="48">
        <v>42774.679861111108</v>
      </c>
      <c r="C25" s="49">
        <v>169</v>
      </c>
      <c r="D25" s="49" t="s">
        <v>269</v>
      </c>
      <c r="E25" s="49" t="s">
        <v>7</v>
      </c>
      <c r="F25" s="50" t="s">
        <v>2</v>
      </c>
    </row>
    <row r="26" spans="2:6" x14ac:dyDescent="0.25">
      <c r="B26" s="48">
        <v>42774.745833333334</v>
      </c>
      <c r="C26" s="49">
        <v>268</v>
      </c>
      <c r="D26" s="49" t="s">
        <v>219</v>
      </c>
      <c r="E26" s="49" t="s">
        <v>7</v>
      </c>
      <c r="F26" s="50" t="s">
        <v>1</v>
      </c>
    </row>
    <row r="27" spans="2:6" x14ac:dyDescent="0.25">
      <c r="B27" s="48">
        <v>42774.79583333333</v>
      </c>
      <c r="C27" s="49">
        <v>157</v>
      </c>
      <c r="D27" s="49" t="s">
        <v>243</v>
      </c>
      <c r="E27" s="49" t="s">
        <v>7</v>
      </c>
      <c r="F27" s="50" t="s">
        <v>1</v>
      </c>
    </row>
    <row r="28" spans="2:6" x14ac:dyDescent="0.25">
      <c r="B28" s="48">
        <v>42775.506944444445</v>
      </c>
      <c r="C28" s="49">
        <v>268</v>
      </c>
      <c r="D28" s="49" t="s">
        <v>219</v>
      </c>
      <c r="E28" s="49" t="s">
        <v>7</v>
      </c>
      <c r="F28" s="50" t="s">
        <v>1</v>
      </c>
    </row>
    <row r="29" spans="2:6" x14ac:dyDescent="0.25">
      <c r="B29" s="48">
        <v>42775.601388888892</v>
      </c>
      <c r="C29" s="49">
        <v>378</v>
      </c>
      <c r="D29" s="49" t="s">
        <v>221</v>
      </c>
      <c r="E29" s="49" t="s">
        <v>7</v>
      </c>
      <c r="F29" s="50" t="s">
        <v>2</v>
      </c>
    </row>
    <row r="30" spans="2:6" x14ac:dyDescent="0.25">
      <c r="B30" s="48">
        <v>42775.688194444447</v>
      </c>
      <c r="C30" s="49">
        <v>263</v>
      </c>
      <c r="D30" s="49" t="s">
        <v>241</v>
      </c>
      <c r="E30" s="49" t="s">
        <v>7</v>
      </c>
      <c r="F30" s="50" t="s">
        <v>1</v>
      </c>
    </row>
    <row r="31" spans="2:6" x14ac:dyDescent="0.25">
      <c r="B31" s="48">
        <v>42775.716666666667</v>
      </c>
      <c r="C31" s="49">
        <v>450</v>
      </c>
      <c r="D31" s="49" t="s">
        <v>270</v>
      </c>
      <c r="E31" s="49" t="s">
        <v>260</v>
      </c>
      <c r="F31" s="50" t="s">
        <v>1</v>
      </c>
    </row>
    <row r="32" spans="2:6" x14ac:dyDescent="0.25">
      <c r="B32" s="48">
        <v>42776.378472222219</v>
      </c>
      <c r="C32" s="49">
        <v>172</v>
      </c>
      <c r="D32" s="49" t="s">
        <v>223</v>
      </c>
      <c r="E32" s="49" t="s">
        <v>7</v>
      </c>
      <c r="F32" s="50" t="s">
        <v>2</v>
      </c>
    </row>
    <row r="33" spans="2:6" x14ac:dyDescent="0.25">
      <c r="B33" s="48">
        <v>42776.472916666666</v>
      </c>
      <c r="C33" s="49">
        <v>268</v>
      </c>
      <c r="D33" s="49" t="s">
        <v>219</v>
      </c>
      <c r="E33" s="49" t="s">
        <v>7</v>
      </c>
      <c r="F33" s="50" t="s">
        <v>1</v>
      </c>
    </row>
    <row r="34" spans="2:6" x14ac:dyDescent="0.25">
      <c r="B34" s="48">
        <v>42776.638194444444</v>
      </c>
      <c r="C34" s="49">
        <v>172</v>
      </c>
      <c r="D34" s="49" t="s">
        <v>223</v>
      </c>
      <c r="E34" s="49" t="s">
        <v>7</v>
      </c>
      <c r="F34" s="50" t="s">
        <v>2</v>
      </c>
    </row>
    <row r="35" spans="2:6" x14ac:dyDescent="0.25">
      <c r="B35" s="48">
        <v>42776.71875</v>
      </c>
      <c r="C35" s="49">
        <v>109</v>
      </c>
      <c r="D35" s="49" t="s">
        <v>271</v>
      </c>
      <c r="E35" s="49" t="s">
        <v>19</v>
      </c>
      <c r="F35" s="50" t="s">
        <v>1</v>
      </c>
    </row>
    <row r="36" spans="2:6" x14ac:dyDescent="0.25">
      <c r="B36" s="48">
        <v>42777.456250000003</v>
      </c>
      <c r="C36" s="49">
        <v>268</v>
      </c>
      <c r="D36" s="49" t="s">
        <v>219</v>
      </c>
      <c r="E36" s="49" t="s">
        <v>7</v>
      </c>
      <c r="F36" s="50" t="s">
        <v>1</v>
      </c>
    </row>
    <row r="37" spans="2:6" x14ac:dyDescent="0.25">
      <c r="B37" s="48">
        <v>42777.529861111114</v>
      </c>
      <c r="C37" s="49">
        <v>378</v>
      </c>
      <c r="D37" s="49" t="s">
        <v>221</v>
      </c>
      <c r="E37" s="49" t="s">
        <v>7</v>
      </c>
      <c r="F37" s="50" t="s">
        <v>1</v>
      </c>
    </row>
    <row r="38" spans="2:6" x14ac:dyDescent="0.25">
      <c r="B38" s="48">
        <v>42777.660416666666</v>
      </c>
      <c r="C38" s="49">
        <v>174</v>
      </c>
      <c r="D38" s="49" t="s">
        <v>246</v>
      </c>
      <c r="E38" s="49" t="s">
        <v>19</v>
      </c>
      <c r="F38" s="50" t="s">
        <v>2</v>
      </c>
    </row>
    <row r="39" spans="2:6" x14ac:dyDescent="0.25">
      <c r="B39" s="48">
        <v>42779.585416666669</v>
      </c>
      <c r="C39" s="49">
        <v>162</v>
      </c>
      <c r="D39" s="49" t="s">
        <v>213</v>
      </c>
      <c r="E39" s="49" t="s">
        <v>19</v>
      </c>
      <c r="F39" s="50" t="s">
        <v>2</v>
      </c>
    </row>
    <row r="40" spans="2:6" x14ac:dyDescent="0.25">
      <c r="B40" s="48">
        <v>42779.59375</v>
      </c>
      <c r="C40" s="49">
        <v>162</v>
      </c>
      <c r="D40" s="49" t="s">
        <v>213</v>
      </c>
      <c r="E40" s="49" t="s">
        <v>19</v>
      </c>
      <c r="F40" s="50" t="s">
        <v>1</v>
      </c>
    </row>
    <row r="41" spans="2:6" x14ac:dyDescent="0.25">
      <c r="B41" s="48">
        <v>42779.642361111109</v>
      </c>
      <c r="C41" s="49">
        <v>224</v>
      </c>
      <c r="D41" s="49" t="s">
        <v>272</v>
      </c>
      <c r="E41" s="49" t="s">
        <v>29</v>
      </c>
      <c r="F41" s="50" t="s">
        <v>1</v>
      </c>
    </row>
    <row r="42" spans="2:6" x14ac:dyDescent="0.25">
      <c r="B42" s="48">
        <v>42779.649305555555</v>
      </c>
      <c r="C42" s="49">
        <v>226</v>
      </c>
      <c r="D42" s="49" t="s">
        <v>268</v>
      </c>
      <c r="E42" s="49" t="s">
        <v>7</v>
      </c>
      <c r="F42" s="50" t="s">
        <v>2</v>
      </c>
    </row>
    <row r="43" spans="2:6" x14ac:dyDescent="0.25">
      <c r="B43" s="48">
        <v>42779.65347222222</v>
      </c>
      <c r="C43" s="49">
        <v>172</v>
      </c>
      <c r="D43" s="49" t="s">
        <v>223</v>
      </c>
      <c r="E43" s="49" t="s">
        <v>7</v>
      </c>
      <c r="F43" s="50" t="s">
        <v>1</v>
      </c>
    </row>
    <row r="44" spans="2:6" x14ac:dyDescent="0.25">
      <c r="B44" s="48">
        <v>42779.693749999999</v>
      </c>
      <c r="C44" s="49">
        <v>378</v>
      </c>
      <c r="D44" s="49" t="s">
        <v>221</v>
      </c>
      <c r="E44" s="49" t="s">
        <v>7</v>
      </c>
      <c r="F44" s="50" t="s">
        <v>2</v>
      </c>
    </row>
    <row r="45" spans="2:6" x14ac:dyDescent="0.25">
      <c r="B45" s="48">
        <v>42780.624305555553</v>
      </c>
      <c r="C45" s="49">
        <v>388</v>
      </c>
      <c r="D45" s="49" t="s">
        <v>239</v>
      </c>
      <c r="E45" s="49" t="s">
        <v>39</v>
      </c>
      <c r="F45" s="50" t="s">
        <v>1</v>
      </c>
    </row>
    <row r="46" spans="2:6" x14ac:dyDescent="0.25">
      <c r="B46" s="48">
        <v>42780.686111111114</v>
      </c>
      <c r="C46" s="49">
        <v>178</v>
      </c>
      <c r="D46" s="49" t="s">
        <v>273</v>
      </c>
      <c r="E46" s="49" t="s">
        <v>7</v>
      </c>
      <c r="F46" s="50" t="s">
        <v>2</v>
      </c>
    </row>
    <row r="47" spans="2:6" x14ac:dyDescent="0.25">
      <c r="B47" s="48">
        <v>42780.713194444441</v>
      </c>
      <c r="C47" s="49">
        <v>178</v>
      </c>
      <c r="D47" s="49" t="s">
        <v>273</v>
      </c>
      <c r="E47" s="49" t="s">
        <v>7</v>
      </c>
      <c r="F47" s="50" t="s">
        <v>2</v>
      </c>
    </row>
    <row r="48" spans="2:6" x14ac:dyDescent="0.25">
      <c r="B48" s="48">
        <v>42780.745138888888</v>
      </c>
      <c r="C48" s="49">
        <v>378</v>
      </c>
      <c r="D48" s="49" t="s">
        <v>221</v>
      </c>
      <c r="E48" s="49" t="s">
        <v>7</v>
      </c>
      <c r="F48" s="50" t="s">
        <v>1</v>
      </c>
    </row>
    <row r="49" spans="1:12" x14ac:dyDescent="0.25">
      <c r="B49" s="48">
        <v>42781.597222222219</v>
      </c>
      <c r="C49" s="49">
        <v>248</v>
      </c>
      <c r="D49" s="49" t="s">
        <v>274</v>
      </c>
      <c r="E49" s="49" t="s">
        <v>7</v>
      </c>
      <c r="F49" s="50" t="s">
        <v>2</v>
      </c>
    </row>
    <row r="50" spans="1:12" s="53" customFormat="1" x14ac:dyDescent="0.25">
      <c r="A50" s="70"/>
      <c r="B50" s="48">
        <v>42782.588888888888</v>
      </c>
      <c r="C50" s="49">
        <v>268</v>
      </c>
      <c r="D50" s="49" t="s">
        <v>219</v>
      </c>
      <c r="E50" s="49" t="s">
        <v>7</v>
      </c>
      <c r="F50" s="50" t="s">
        <v>1</v>
      </c>
      <c r="G50" s="52"/>
      <c r="H50" s="51"/>
      <c r="I50" s="51"/>
      <c r="J50" s="51"/>
      <c r="K50" s="51"/>
      <c r="L50" s="51"/>
    </row>
    <row r="51" spans="1:12" x14ac:dyDescent="0.25">
      <c r="B51" s="48">
        <v>42782.602777777778</v>
      </c>
      <c r="C51" s="49">
        <v>147</v>
      </c>
      <c r="D51" s="49" t="s">
        <v>245</v>
      </c>
      <c r="E51" s="49" t="s">
        <v>63</v>
      </c>
      <c r="F51" s="50" t="s">
        <v>1</v>
      </c>
    </row>
    <row r="52" spans="1:12" x14ac:dyDescent="0.25">
      <c r="B52" s="48">
        <v>42782.645833333336</v>
      </c>
      <c r="C52" s="49">
        <v>110</v>
      </c>
      <c r="D52" s="49" t="s">
        <v>235</v>
      </c>
      <c r="E52" s="49" t="s">
        <v>7</v>
      </c>
      <c r="F52" s="50" t="s">
        <v>2</v>
      </c>
    </row>
    <row r="53" spans="1:12" x14ac:dyDescent="0.25">
      <c r="B53" s="48">
        <v>42782.706250000003</v>
      </c>
      <c r="C53" s="49">
        <v>265</v>
      </c>
      <c r="D53" s="49" t="s">
        <v>275</v>
      </c>
      <c r="E53" s="49" t="s">
        <v>7</v>
      </c>
      <c r="F53" s="50" t="s">
        <v>1</v>
      </c>
    </row>
    <row r="54" spans="1:12" x14ac:dyDescent="0.25">
      <c r="B54" s="48">
        <v>42783.380555555559</v>
      </c>
      <c r="C54" s="49">
        <v>162</v>
      </c>
      <c r="D54" s="49" t="s">
        <v>213</v>
      </c>
      <c r="E54" s="49" t="s">
        <v>19</v>
      </c>
      <c r="F54" s="50" t="s">
        <v>1</v>
      </c>
    </row>
    <row r="55" spans="1:12" x14ac:dyDescent="0.25">
      <c r="B55" s="48">
        <v>42783.570833333331</v>
      </c>
      <c r="C55" s="49">
        <v>367</v>
      </c>
      <c r="D55" s="49" t="s">
        <v>233</v>
      </c>
      <c r="E55" s="49" t="s">
        <v>7</v>
      </c>
      <c r="F55" s="50" t="s">
        <v>2</v>
      </c>
    </row>
    <row r="56" spans="1:12" x14ac:dyDescent="0.25">
      <c r="B56" s="48">
        <v>42783.6</v>
      </c>
      <c r="C56" s="49">
        <v>174</v>
      </c>
      <c r="D56" s="49" t="s">
        <v>246</v>
      </c>
      <c r="E56" s="49" t="s">
        <v>19</v>
      </c>
      <c r="F56" s="50" t="s">
        <v>2</v>
      </c>
    </row>
    <row r="57" spans="1:12" x14ac:dyDescent="0.25">
      <c r="B57" s="48">
        <v>42783.636111111111</v>
      </c>
      <c r="C57" s="49">
        <v>367</v>
      </c>
      <c r="D57" s="49" t="s">
        <v>233</v>
      </c>
      <c r="E57" s="49" t="s">
        <v>7</v>
      </c>
      <c r="F57" s="50" t="s">
        <v>2</v>
      </c>
    </row>
    <row r="58" spans="1:12" x14ac:dyDescent="0.25">
      <c r="B58" s="48">
        <v>42783.789583333331</v>
      </c>
      <c r="C58" s="49">
        <v>378</v>
      </c>
      <c r="D58" s="49" t="s">
        <v>221</v>
      </c>
      <c r="E58" s="49" t="s">
        <v>7</v>
      </c>
      <c r="F58" s="50" t="s">
        <v>1</v>
      </c>
    </row>
    <row r="59" spans="1:12" x14ac:dyDescent="0.25">
      <c r="B59" s="48">
        <v>42784.548611111109</v>
      </c>
      <c r="C59" s="49">
        <v>378</v>
      </c>
      <c r="D59" s="49" t="s">
        <v>221</v>
      </c>
      <c r="E59" s="49" t="s">
        <v>7</v>
      </c>
      <c r="F59" s="50" t="s">
        <v>1</v>
      </c>
    </row>
    <row r="60" spans="1:12" x14ac:dyDescent="0.25">
      <c r="B60" s="48">
        <v>42784.554166666669</v>
      </c>
      <c r="C60" s="49">
        <v>143</v>
      </c>
      <c r="D60" s="49" t="s">
        <v>276</v>
      </c>
      <c r="E60" s="49" t="s">
        <v>48</v>
      </c>
      <c r="F60" s="50" t="s">
        <v>2</v>
      </c>
    </row>
    <row r="61" spans="1:12" x14ac:dyDescent="0.25">
      <c r="B61" s="48">
        <v>42784.583333333336</v>
      </c>
      <c r="C61" s="49">
        <v>229</v>
      </c>
      <c r="D61" s="49" t="s">
        <v>277</v>
      </c>
      <c r="E61" s="49" t="s">
        <v>7</v>
      </c>
      <c r="F61" s="50" t="s">
        <v>1</v>
      </c>
    </row>
    <row r="62" spans="1:12" x14ac:dyDescent="0.25">
      <c r="B62" s="48">
        <v>42784.600694444445</v>
      </c>
      <c r="C62" s="49">
        <v>143</v>
      </c>
      <c r="D62" s="49" t="s">
        <v>276</v>
      </c>
      <c r="E62" s="49" t="s">
        <v>48</v>
      </c>
      <c r="F62" s="50" t="s">
        <v>2</v>
      </c>
    </row>
    <row r="63" spans="1:12" x14ac:dyDescent="0.25">
      <c r="B63" s="48">
        <v>42784.745138888888</v>
      </c>
      <c r="C63" s="49">
        <v>226</v>
      </c>
      <c r="D63" s="49" t="s">
        <v>268</v>
      </c>
      <c r="E63" s="49" t="s">
        <v>7</v>
      </c>
      <c r="F63" s="50" t="s">
        <v>1</v>
      </c>
    </row>
    <row r="64" spans="1:12" x14ac:dyDescent="0.25">
      <c r="B64" s="48">
        <v>42784.749305555553</v>
      </c>
      <c r="C64" s="49">
        <v>444</v>
      </c>
      <c r="D64" s="49" t="s">
        <v>278</v>
      </c>
      <c r="E64" s="49" t="s">
        <v>19</v>
      </c>
      <c r="F64" s="50" t="s">
        <v>1</v>
      </c>
    </row>
    <row r="65" spans="1:12" x14ac:dyDescent="0.25">
      <c r="B65" s="48">
        <v>42784.770138888889</v>
      </c>
      <c r="C65" s="49">
        <v>444</v>
      </c>
      <c r="D65" s="49" t="s">
        <v>278</v>
      </c>
      <c r="E65" s="49" t="s">
        <v>19</v>
      </c>
      <c r="F65" s="50" t="s">
        <v>2</v>
      </c>
    </row>
    <row r="66" spans="1:12" x14ac:dyDescent="0.25">
      <c r="B66" s="48">
        <v>42784.772222222222</v>
      </c>
      <c r="C66" s="49">
        <v>226</v>
      </c>
      <c r="D66" s="49" t="s">
        <v>268</v>
      </c>
      <c r="E66" s="49" t="s">
        <v>7</v>
      </c>
      <c r="F66" s="50" t="s">
        <v>1</v>
      </c>
    </row>
    <row r="67" spans="1:12" x14ac:dyDescent="0.25">
      <c r="B67" s="48">
        <v>42784.775000000001</v>
      </c>
      <c r="C67" s="49">
        <v>444</v>
      </c>
      <c r="D67" s="49" t="s">
        <v>278</v>
      </c>
      <c r="E67" s="49" t="s">
        <v>19</v>
      </c>
      <c r="F67" s="50" t="s">
        <v>2</v>
      </c>
    </row>
    <row r="68" spans="1:12" s="53" customFormat="1" x14ac:dyDescent="0.25">
      <c r="A68" s="70"/>
      <c r="B68" s="48">
        <v>42785.506944444445</v>
      </c>
      <c r="C68" s="49">
        <v>198</v>
      </c>
      <c r="D68" s="49" t="s">
        <v>218</v>
      </c>
      <c r="E68" s="49" t="s">
        <v>7</v>
      </c>
      <c r="F68" s="50" t="s">
        <v>2</v>
      </c>
      <c r="G68" s="52"/>
      <c r="H68" s="51"/>
      <c r="I68" s="51"/>
      <c r="J68" s="51"/>
      <c r="K68" s="51"/>
      <c r="L68" s="51"/>
    </row>
    <row r="69" spans="1:12" x14ac:dyDescent="0.25">
      <c r="B69" s="48">
        <v>42785.666666666664</v>
      </c>
      <c r="C69" s="49">
        <v>197</v>
      </c>
      <c r="D69" s="49" t="s">
        <v>266</v>
      </c>
      <c r="E69" s="49" t="s">
        <v>7</v>
      </c>
      <c r="F69" s="50" t="s">
        <v>2</v>
      </c>
    </row>
    <row r="70" spans="1:12" x14ac:dyDescent="0.25">
      <c r="B70" s="48">
        <v>42786.397222222222</v>
      </c>
      <c r="C70" s="49">
        <v>163</v>
      </c>
      <c r="D70" s="49" t="s">
        <v>247</v>
      </c>
      <c r="E70" s="49" t="s">
        <v>7</v>
      </c>
      <c r="F70" s="50" t="s">
        <v>2</v>
      </c>
    </row>
    <row r="71" spans="1:12" x14ac:dyDescent="0.25">
      <c r="B71" s="48">
        <v>42786.406944444447</v>
      </c>
      <c r="C71" s="49">
        <v>163</v>
      </c>
      <c r="D71" s="49" t="s">
        <v>247</v>
      </c>
      <c r="E71" s="49" t="s">
        <v>7</v>
      </c>
      <c r="F71" s="50" t="s">
        <v>1</v>
      </c>
    </row>
    <row r="72" spans="1:12" x14ac:dyDescent="0.25">
      <c r="B72" s="48">
        <v>42786.523611111108</v>
      </c>
      <c r="C72" s="49">
        <v>168</v>
      </c>
      <c r="D72" s="49" t="s">
        <v>279</v>
      </c>
      <c r="E72" s="49" t="s">
        <v>7</v>
      </c>
      <c r="F72" s="50" t="s">
        <v>1</v>
      </c>
    </row>
    <row r="73" spans="1:12" x14ac:dyDescent="0.25">
      <c r="B73" s="48">
        <v>42787.341666666667</v>
      </c>
      <c r="C73" s="49">
        <v>199</v>
      </c>
      <c r="D73" s="49" t="s">
        <v>242</v>
      </c>
      <c r="E73" s="49" t="s">
        <v>34</v>
      </c>
      <c r="F73" s="50" t="s">
        <v>2</v>
      </c>
    </row>
    <row r="74" spans="1:12" x14ac:dyDescent="0.25">
      <c r="B74" s="48">
        <v>42787.412499999999</v>
      </c>
      <c r="C74" s="49">
        <v>380</v>
      </c>
      <c r="D74" s="49" t="s">
        <v>280</v>
      </c>
      <c r="E74" s="49" t="s">
        <v>71</v>
      </c>
      <c r="F74" s="50" t="s">
        <v>1</v>
      </c>
    </row>
    <row r="75" spans="1:12" x14ac:dyDescent="0.25">
      <c r="B75" s="48">
        <v>42787.48541666667</v>
      </c>
      <c r="C75" s="49">
        <v>120</v>
      </c>
      <c r="D75" s="49" t="s">
        <v>226</v>
      </c>
      <c r="E75" s="49" t="s">
        <v>39</v>
      </c>
      <c r="F75" s="50" t="s">
        <v>1</v>
      </c>
    </row>
    <row r="76" spans="1:12" x14ac:dyDescent="0.25">
      <c r="B76" s="48">
        <v>42787.508333333331</v>
      </c>
      <c r="C76" s="49">
        <v>157</v>
      </c>
      <c r="D76" s="49" t="s">
        <v>243</v>
      </c>
      <c r="E76" s="49" t="s">
        <v>7</v>
      </c>
      <c r="F76" s="50" t="s">
        <v>2</v>
      </c>
    </row>
    <row r="77" spans="1:12" x14ac:dyDescent="0.25">
      <c r="B77" s="48">
        <v>42787.520138888889</v>
      </c>
      <c r="C77" s="49">
        <v>168</v>
      </c>
      <c r="D77" s="49" t="s">
        <v>279</v>
      </c>
      <c r="E77" s="49" t="s">
        <v>7</v>
      </c>
      <c r="F77" s="50" t="s">
        <v>2</v>
      </c>
    </row>
    <row r="78" spans="1:12" x14ac:dyDescent="0.25">
      <c r="B78" s="48">
        <v>42787.559027777781</v>
      </c>
      <c r="C78" s="49">
        <v>175</v>
      </c>
      <c r="D78" s="49" t="s">
        <v>281</v>
      </c>
      <c r="E78" s="49" t="s">
        <v>34</v>
      </c>
      <c r="F78" s="50" t="s">
        <v>1</v>
      </c>
    </row>
    <row r="79" spans="1:12" s="54" customFormat="1" x14ac:dyDescent="0.25">
      <c r="A79" s="80"/>
      <c r="B79" s="48">
        <v>42787.563888888886</v>
      </c>
      <c r="C79" s="49">
        <v>123</v>
      </c>
      <c r="D79" s="49" t="s">
        <v>214</v>
      </c>
      <c r="E79" s="49" t="s">
        <v>56</v>
      </c>
      <c r="F79" s="50" t="s">
        <v>2</v>
      </c>
      <c r="H79" s="51"/>
      <c r="I79" s="51"/>
      <c r="J79" s="51"/>
      <c r="K79" s="51"/>
      <c r="L79" s="51"/>
    </row>
    <row r="80" spans="1:12" x14ac:dyDescent="0.25">
      <c r="B80" s="48">
        <v>42788.697222222225</v>
      </c>
      <c r="C80" s="49">
        <v>157</v>
      </c>
      <c r="D80" s="49" t="s">
        <v>243</v>
      </c>
      <c r="E80" s="49" t="s">
        <v>7</v>
      </c>
      <c r="F80" s="50" t="s">
        <v>2</v>
      </c>
    </row>
    <row r="81" spans="2:7" x14ac:dyDescent="0.25">
      <c r="B81" s="48">
        <v>42788.722222222219</v>
      </c>
      <c r="C81" s="49">
        <v>268</v>
      </c>
      <c r="D81" s="49" t="s">
        <v>219</v>
      </c>
      <c r="E81" s="49" t="s">
        <v>7</v>
      </c>
      <c r="F81" s="50" t="s">
        <v>1</v>
      </c>
    </row>
    <row r="82" spans="2:7" x14ac:dyDescent="0.25">
      <c r="B82" s="48">
        <v>42788.80972222222</v>
      </c>
      <c r="C82" s="49">
        <v>253</v>
      </c>
      <c r="D82" s="49" t="s">
        <v>282</v>
      </c>
      <c r="E82" s="49" t="s">
        <v>7</v>
      </c>
      <c r="F82" s="50" t="s">
        <v>2</v>
      </c>
    </row>
    <row r="83" spans="2:7" x14ac:dyDescent="0.25">
      <c r="B83" s="48">
        <v>42789.390277777777</v>
      </c>
      <c r="C83" s="49">
        <v>199</v>
      </c>
      <c r="D83" s="49" t="s">
        <v>242</v>
      </c>
      <c r="E83" s="49" t="s">
        <v>34</v>
      </c>
      <c r="F83" s="50" t="s">
        <v>1</v>
      </c>
    </row>
    <row r="84" spans="2:7" x14ac:dyDescent="0.25">
      <c r="B84" s="48">
        <v>42789.512499999997</v>
      </c>
      <c r="C84" s="49">
        <v>224</v>
      </c>
      <c r="D84" s="49" t="s">
        <v>272</v>
      </c>
      <c r="E84" s="49" t="s">
        <v>29</v>
      </c>
      <c r="F84" s="50" t="s">
        <v>1</v>
      </c>
    </row>
    <row r="85" spans="2:7" x14ac:dyDescent="0.25">
      <c r="B85" s="48">
        <v>42789.700694444444</v>
      </c>
      <c r="C85" s="49">
        <v>378</v>
      </c>
      <c r="D85" s="49" t="s">
        <v>221</v>
      </c>
      <c r="E85" s="49" t="s">
        <v>7</v>
      </c>
      <c r="F85" s="50" t="s">
        <v>1</v>
      </c>
      <c r="G85" s="90"/>
    </row>
    <row r="86" spans="2:7" x14ac:dyDescent="0.25">
      <c r="B86" s="48">
        <v>42789.734722222223</v>
      </c>
      <c r="C86" s="49">
        <v>252</v>
      </c>
      <c r="D86" s="49" t="s">
        <v>283</v>
      </c>
      <c r="E86" s="49" t="s">
        <v>7</v>
      </c>
      <c r="F86" s="50" t="s">
        <v>1</v>
      </c>
    </row>
    <row r="87" spans="2:7" x14ac:dyDescent="0.25">
      <c r="B87" s="48">
        <v>42789.755555555559</v>
      </c>
      <c r="C87" s="49">
        <v>186</v>
      </c>
      <c r="D87" s="49" t="s">
        <v>284</v>
      </c>
      <c r="E87" s="49" t="s">
        <v>7</v>
      </c>
      <c r="F87" s="50" t="s">
        <v>1</v>
      </c>
      <c r="G87" s="90"/>
    </row>
    <row r="88" spans="2:7" x14ac:dyDescent="0.25">
      <c r="B88" s="48">
        <v>42789.887499999997</v>
      </c>
      <c r="C88" s="49">
        <v>200</v>
      </c>
      <c r="D88" s="49" t="s">
        <v>228</v>
      </c>
      <c r="E88" s="49" t="s">
        <v>34</v>
      </c>
      <c r="F88" s="50" t="s">
        <v>1</v>
      </c>
    </row>
    <row r="89" spans="2:7" x14ac:dyDescent="0.25">
      <c r="B89" s="48">
        <v>42790.113194444442</v>
      </c>
      <c r="C89" s="49">
        <v>157</v>
      </c>
      <c r="D89" s="49" t="s">
        <v>243</v>
      </c>
      <c r="E89" s="49" t="s">
        <v>7</v>
      </c>
      <c r="F89" s="50" t="s">
        <v>2</v>
      </c>
    </row>
    <row r="90" spans="2:7" x14ac:dyDescent="0.25">
      <c r="B90" s="48">
        <v>42790.447222222225</v>
      </c>
      <c r="C90" s="49">
        <v>126</v>
      </c>
      <c r="D90" s="49" t="s">
        <v>244</v>
      </c>
      <c r="E90" s="49" t="s">
        <v>41</v>
      </c>
      <c r="F90" s="50" t="s">
        <v>1</v>
      </c>
    </row>
    <row r="91" spans="2:7" x14ac:dyDescent="0.25">
      <c r="B91" s="48">
        <v>42790.518055555556</v>
      </c>
      <c r="C91" s="49">
        <v>266</v>
      </c>
      <c r="D91" s="49" t="s">
        <v>285</v>
      </c>
      <c r="E91" s="49" t="s">
        <v>182</v>
      </c>
      <c r="F91" s="50" t="s">
        <v>1</v>
      </c>
    </row>
    <row r="92" spans="2:7" x14ac:dyDescent="0.25">
      <c r="B92" s="48">
        <v>42790.556944444441</v>
      </c>
      <c r="C92" s="49">
        <v>186</v>
      </c>
      <c r="D92" s="49" t="s">
        <v>284</v>
      </c>
      <c r="E92" s="49" t="s">
        <v>7</v>
      </c>
      <c r="F92" s="50" t="s">
        <v>1</v>
      </c>
    </row>
    <row r="93" spans="2:7" x14ac:dyDescent="0.25">
      <c r="B93" s="48">
        <v>42790.588888888888</v>
      </c>
      <c r="C93" s="49">
        <v>163</v>
      </c>
      <c r="D93" s="49" t="s">
        <v>247</v>
      </c>
      <c r="E93" s="49" t="s">
        <v>7</v>
      </c>
      <c r="F93" s="50" t="s">
        <v>1</v>
      </c>
    </row>
    <row r="94" spans="2:7" x14ac:dyDescent="0.25">
      <c r="B94" s="48">
        <v>42790.593055555553</v>
      </c>
      <c r="C94" s="49">
        <v>163</v>
      </c>
      <c r="D94" s="49" t="s">
        <v>247</v>
      </c>
      <c r="E94" s="49" t="s">
        <v>7</v>
      </c>
      <c r="F94" s="50" t="s">
        <v>2</v>
      </c>
    </row>
    <row r="95" spans="2:7" x14ac:dyDescent="0.25">
      <c r="B95" s="48">
        <v>42790.612500000003</v>
      </c>
      <c r="C95" s="49">
        <v>268</v>
      </c>
      <c r="D95" s="49" t="s">
        <v>219</v>
      </c>
      <c r="E95" s="49" t="s">
        <v>7</v>
      </c>
      <c r="F95" s="50" t="s">
        <v>1</v>
      </c>
    </row>
    <row r="96" spans="2:7" x14ac:dyDescent="0.25">
      <c r="B96" s="48">
        <v>42790.613888888889</v>
      </c>
      <c r="C96" s="49">
        <v>98</v>
      </c>
      <c r="D96" s="49" t="s">
        <v>286</v>
      </c>
      <c r="E96" s="49" t="s">
        <v>7</v>
      </c>
      <c r="F96" s="50" t="s">
        <v>1</v>
      </c>
    </row>
    <row r="97" spans="1:7" x14ac:dyDescent="0.25">
      <c r="B97" s="48">
        <v>42791.421527777777</v>
      </c>
      <c r="C97" s="49">
        <v>452</v>
      </c>
      <c r="D97" s="49" t="s">
        <v>287</v>
      </c>
      <c r="E97" s="49" t="s">
        <v>54</v>
      </c>
      <c r="F97" s="50" t="s">
        <v>2</v>
      </c>
      <c r="G97" s="90"/>
    </row>
    <row r="98" spans="1:7" s="57" customFormat="1" x14ac:dyDescent="0.25">
      <c r="A98" s="91"/>
      <c r="B98" s="48">
        <v>42791.470833333333</v>
      </c>
      <c r="C98" s="49">
        <v>225</v>
      </c>
      <c r="D98" s="49" t="s">
        <v>222</v>
      </c>
      <c r="E98" s="49" t="s">
        <v>7</v>
      </c>
      <c r="F98" s="50" t="s">
        <v>1</v>
      </c>
      <c r="G98" s="56"/>
    </row>
    <row r="99" spans="1:7" x14ac:dyDescent="0.25">
      <c r="B99" s="48">
        <v>42791.520833333336</v>
      </c>
      <c r="C99" s="49">
        <v>268</v>
      </c>
      <c r="D99" s="49" t="s">
        <v>219</v>
      </c>
      <c r="E99" s="49" t="s">
        <v>7</v>
      </c>
      <c r="F99" s="50" t="s">
        <v>1</v>
      </c>
    </row>
    <row r="100" spans="1:7" x14ac:dyDescent="0.25">
      <c r="B100" s="48">
        <v>42793.393750000003</v>
      </c>
      <c r="C100" s="49">
        <v>115</v>
      </c>
      <c r="D100" s="49" t="s">
        <v>251</v>
      </c>
      <c r="E100" s="49" t="s">
        <v>29</v>
      </c>
      <c r="F100" s="50" t="s">
        <v>1</v>
      </c>
    </row>
    <row r="101" spans="1:7" x14ac:dyDescent="0.25">
      <c r="B101" s="48">
        <v>42793.769444444442</v>
      </c>
      <c r="C101" s="49">
        <v>258</v>
      </c>
      <c r="D101" s="49" t="s">
        <v>288</v>
      </c>
      <c r="E101" s="49" t="s">
        <v>39</v>
      </c>
      <c r="F101" s="50" t="s">
        <v>1</v>
      </c>
    </row>
    <row r="102" spans="1:7" x14ac:dyDescent="0.25">
      <c r="B102" s="48">
        <v>42793.810416666667</v>
      </c>
      <c r="C102" s="49">
        <v>165</v>
      </c>
      <c r="D102" s="49" t="s">
        <v>250</v>
      </c>
      <c r="E102" s="49" t="s">
        <v>7</v>
      </c>
      <c r="F102" s="50" t="s">
        <v>1</v>
      </c>
    </row>
    <row r="103" spans="1:7" x14ac:dyDescent="0.25">
      <c r="B103" s="48">
        <v>42794.464583333334</v>
      </c>
      <c r="C103" s="49">
        <v>166</v>
      </c>
      <c r="D103" s="49" t="s">
        <v>215</v>
      </c>
      <c r="E103" s="49" t="s">
        <v>7</v>
      </c>
      <c r="F103" s="50" t="s">
        <v>2</v>
      </c>
    </row>
    <row r="104" spans="1:7" x14ac:dyDescent="0.25">
      <c r="B104" s="48">
        <v>42794.479861111111</v>
      </c>
      <c r="C104" s="49">
        <v>172</v>
      </c>
      <c r="D104" s="49" t="s">
        <v>223</v>
      </c>
      <c r="E104" s="49" t="s">
        <v>7</v>
      </c>
      <c r="F104" s="50" t="s">
        <v>1</v>
      </c>
    </row>
    <row r="105" spans="1:7" x14ac:dyDescent="0.25">
      <c r="B105" s="48">
        <v>42794.518750000003</v>
      </c>
      <c r="C105" s="49">
        <v>378</v>
      </c>
      <c r="D105" s="49" t="s">
        <v>221</v>
      </c>
      <c r="E105" s="49" t="s">
        <v>7</v>
      </c>
      <c r="F105" s="50" t="s">
        <v>1</v>
      </c>
    </row>
    <row r="106" spans="1:7" x14ac:dyDescent="0.25">
      <c r="B106" s="48">
        <v>42794.613888888889</v>
      </c>
      <c r="C106" s="49">
        <v>268</v>
      </c>
      <c r="D106" s="49" t="s">
        <v>219</v>
      </c>
      <c r="E106" s="49" t="s">
        <v>7</v>
      </c>
      <c r="F106" s="50" t="s">
        <v>1</v>
      </c>
    </row>
    <row r="107" spans="1:7" x14ac:dyDescent="0.25">
      <c r="B107" s="48">
        <v>42794.661805555559</v>
      </c>
      <c r="C107" s="49">
        <v>147</v>
      </c>
      <c r="D107" s="49" t="s">
        <v>245</v>
      </c>
      <c r="E107" s="49" t="s">
        <v>63</v>
      </c>
      <c r="F107" s="50" t="s">
        <v>1</v>
      </c>
    </row>
    <row r="108" spans="1:7" x14ac:dyDescent="0.25">
      <c r="B108" s="48">
        <v>42794.688888888886</v>
      </c>
      <c r="C108" s="49">
        <v>262</v>
      </c>
      <c r="D108" s="49" t="s">
        <v>289</v>
      </c>
      <c r="E108" s="49" t="s">
        <v>7</v>
      </c>
      <c r="F108" s="50" t="s">
        <v>2</v>
      </c>
    </row>
    <row r="109" spans="1:7" x14ac:dyDescent="0.25">
      <c r="B109" s="48">
        <v>42794.692361111112</v>
      </c>
      <c r="C109" s="49">
        <v>186</v>
      </c>
      <c r="D109" s="49" t="s">
        <v>284</v>
      </c>
      <c r="E109" s="49" t="s">
        <v>7</v>
      </c>
      <c r="F109" s="50" t="s">
        <v>1</v>
      </c>
    </row>
    <row r="110" spans="1:7" x14ac:dyDescent="0.25">
      <c r="B110" s="48">
        <v>42794.728472222225</v>
      </c>
      <c r="C110" s="49">
        <v>113</v>
      </c>
      <c r="D110" s="49" t="s">
        <v>290</v>
      </c>
      <c r="E110" s="49" t="s">
        <v>34</v>
      </c>
      <c r="F110" s="50" t="s">
        <v>1</v>
      </c>
    </row>
    <row r="111" spans="1:7" x14ac:dyDescent="0.25">
      <c r="B111" s="48">
        <v>42794.765972222223</v>
      </c>
      <c r="C111" s="49">
        <v>163</v>
      </c>
      <c r="D111" s="49" t="s">
        <v>247</v>
      </c>
      <c r="E111" s="49" t="s">
        <v>7</v>
      </c>
      <c r="F111" s="50" t="s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296"/>
  <sheetViews>
    <sheetView workbookViewId="0">
      <selection activeCell="G2" sqref="G2"/>
    </sheetView>
  </sheetViews>
  <sheetFormatPr baseColWidth="10" defaultRowHeight="15" x14ac:dyDescent="0.25"/>
  <cols>
    <col min="1" max="1" width="11.28515625" style="51" customWidth="1"/>
    <col min="2" max="2" width="40.85546875" style="62" customWidth="1"/>
    <col min="3" max="3" width="22.85546875" style="65" customWidth="1"/>
    <col min="4" max="4" width="27.28515625" style="65" customWidth="1"/>
    <col min="5" max="5" width="12.140625" style="37" customWidth="1"/>
    <col min="6" max="6" width="12.5703125" style="51" bestFit="1" customWidth="1"/>
    <col min="7" max="7" width="11.42578125" style="51"/>
    <col min="8" max="8" width="18.140625" style="51" customWidth="1"/>
    <col min="9" max="9" width="57" style="62" customWidth="1"/>
    <col min="10" max="10" width="16" style="62" bestFit="1" customWidth="1"/>
    <col min="11" max="11" width="16" style="62" customWidth="1"/>
    <col min="12" max="12" width="12.5703125" style="51" bestFit="1" customWidth="1"/>
    <col min="13" max="16384" width="11.42578125" style="51"/>
  </cols>
  <sheetData>
    <row r="2" spans="2:5" ht="21" x14ac:dyDescent="0.35">
      <c r="B2" s="58" t="s">
        <v>293</v>
      </c>
      <c r="C2" s="59">
        <v>108</v>
      </c>
      <c r="D2" s="60"/>
      <c r="E2" s="92"/>
    </row>
    <row r="5" spans="2:5" x14ac:dyDescent="0.25">
      <c r="B5" s="62" t="s">
        <v>4</v>
      </c>
      <c r="C5" s="62"/>
      <c r="D5" s="62"/>
    </row>
    <row r="6" spans="2:5" x14ac:dyDescent="0.25">
      <c r="B6" s="75" t="s">
        <v>0</v>
      </c>
      <c r="C6" s="75" t="s">
        <v>5</v>
      </c>
      <c r="D6" s="62"/>
    </row>
    <row r="7" spans="2:5" x14ac:dyDescent="0.25">
      <c r="B7" s="62" t="s">
        <v>1</v>
      </c>
      <c r="C7" s="64">
        <v>68</v>
      </c>
      <c r="D7" s="62"/>
    </row>
    <row r="8" spans="2:5" x14ac:dyDescent="0.25">
      <c r="B8" s="62" t="s">
        <v>2</v>
      </c>
      <c r="C8" s="64">
        <v>40</v>
      </c>
      <c r="D8" s="62"/>
    </row>
    <row r="9" spans="2:5" x14ac:dyDescent="0.25">
      <c r="B9" s="62" t="s">
        <v>3</v>
      </c>
      <c r="C9" s="64">
        <v>108</v>
      </c>
      <c r="D9" s="62"/>
    </row>
    <row r="10" spans="2:5" x14ac:dyDescent="0.25">
      <c r="C10" s="62"/>
    </row>
    <row r="22" spans="2:8" s="62" customFormat="1" hidden="1" x14ac:dyDescent="0.25">
      <c r="B22" s="62" t="s">
        <v>4</v>
      </c>
      <c r="D22" s="65"/>
      <c r="E22" s="37"/>
      <c r="F22" s="51"/>
      <c r="G22" s="51"/>
      <c r="H22" s="51"/>
    </row>
    <row r="23" spans="2:8" s="62" customFormat="1" x14ac:dyDescent="0.25">
      <c r="B23" s="75" t="s">
        <v>184</v>
      </c>
      <c r="C23" s="75" t="s">
        <v>5</v>
      </c>
      <c r="D23" s="65"/>
      <c r="E23" s="37"/>
      <c r="F23" s="51"/>
      <c r="G23" s="51"/>
      <c r="H23" s="51"/>
    </row>
    <row r="24" spans="2:8" s="62" customFormat="1" x14ac:dyDescent="0.25">
      <c r="B24" s="62" t="s">
        <v>7</v>
      </c>
      <c r="C24" s="66">
        <v>73</v>
      </c>
      <c r="D24" s="65"/>
      <c r="E24" s="37"/>
      <c r="F24" s="51"/>
      <c r="G24" s="51"/>
      <c r="H24" s="51"/>
    </row>
    <row r="25" spans="2:8" s="62" customFormat="1" x14ac:dyDescent="0.25">
      <c r="B25" s="62" t="s">
        <v>19</v>
      </c>
      <c r="C25" s="66">
        <v>9</v>
      </c>
      <c r="D25" s="65"/>
      <c r="E25" s="37"/>
      <c r="F25" s="51"/>
      <c r="G25" s="51"/>
      <c r="H25" s="51"/>
    </row>
    <row r="26" spans="2:8" s="62" customFormat="1" x14ac:dyDescent="0.25">
      <c r="B26" s="62" t="s">
        <v>34</v>
      </c>
      <c r="C26" s="66">
        <v>7</v>
      </c>
      <c r="D26" s="65"/>
      <c r="E26" s="37"/>
      <c r="F26" s="51"/>
      <c r="G26" s="51"/>
      <c r="H26" s="51"/>
    </row>
    <row r="27" spans="2:8" s="62" customFormat="1" x14ac:dyDescent="0.25">
      <c r="B27" s="62" t="s">
        <v>29</v>
      </c>
      <c r="C27" s="66">
        <v>4</v>
      </c>
      <c r="D27" s="65"/>
      <c r="E27" s="37"/>
      <c r="F27" s="51"/>
      <c r="G27" s="51"/>
      <c r="H27" s="51"/>
    </row>
    <row r="28" spans="2:8" s="62" customFormat="1" x14ac:dyDescent="0.25">
      <c r="B28" s="62" t="s">
        <v>39</v>
      </c>
      <c r="C28" s="66">
        <v>3</v>
      </c>
      <c r="D28" s="65"/>
      <c r="E28" s="37"/>
      <c r="F28" s="51"/>
      <c r="G28" s="51"/>
      <c r="H28" s="51"/>
    </row>
    <row r="29" spans="2:8" s="62" customFormat="1" x14ac:dyDescent="0.25">
      <c r="B29" s="62" t="s">
        <v>63</v>
      </c>
      <c r="C29" s="66">
        <v>2</v>
      </c>
      <c r="D29" s="65"/>
      <c r="E29" s="37"/>
      <c r="F29" s="51"/>
      <c r="G29" s="51"/>
      <c r="H29" s="51"/>
    </row>
    <row r="30" spans="2:8" s="62" customFormat="1" x14ac:dyDescent="0.25">
      <c r="B30" s="62" t="s">
        <v>56</v>
      </c>
      <c r="C30" s="66">
        <v>2</v>
      </c>
      <c r="D30" s="65"/>
      <c r="E30" s="37"/>
      <c r="F30" s="51"/>
      <c r="G30" s="51"/>
      <c r="H30" s="51"/>
    </row>
    <row r="31" spans="2:8" s="62" customFormat="1" x14ac:dyDescent="0.25">
      <c r="B31" s="62" t="s">
        <v>48</v>
      </c>
      <c r="C31" s="66">
        <v>2</v>
      </c>
      <c r="D31" s="65"/>
      <c r="E31" s="37"/>
      <c r="F31" s="51"/>
      <c r="G31" s="51"/>
      <c r="H31" s="51"/>
    </row>
    <row r="32" spans="2:8" x14ac:dyDescent="0.25">
      <c r="B32" s="62" t="s">
        <v>260</v>
      </c>
      <c r="C32" s="66">
        <v>1</v>
      </c>
    </row>
    <row r="33" spans="2:12" x14ac:dyDescent="0.25">
      <c r="B33" s="62" t="s">
        <v>71</v>
      </c>
      <c r="C33" s="66">
        <v>1</v>
      </c>
    </row>
    <row r="34" spans="2:12" x14ac:dyDescent="0.25">
      <c r="B34" s="62" t="s">
        <v>131</v>
      </c>
      <c r="C34" s="66">
        <v>1</v>
      </c>
    </row>
    <row r="35" spans="2:12" x14ac:dyDescent="0.25">
      <c r="B35" s="62" t="s">
        <v>182</v>
      </c>
      <c r="C35" s="66">
        <v>1</v>
      </c>
    </row>
    <row r="36" spans="2:12" x14ac:dyDescent="0.25">
      <c r="B36" s="62" t="s">
        <v>54</v>
      </c>
      <c r="C36" s="66">
        <v>1</v>
      </c>
    </row>
    <row r="37" spans="2:12" x14ac:dyDescent="0.25">
      <c r="B37" s="62" t="s">
        <v>41</v>
      </c>
      <c r="C37" s="66">
        <v>1</v>
      </c>
    </row>
    <row r="38" spans="2:12" x14ac:dyDescent="0.25">
      <c r="B38" s="62" t="s">
        <v>3</v>
      </c>
      <c r="C38" s="66">
        <v>108</v>
      </c>
    </row>
    <row r="39" spans="2:12" x14ac:dyDescent="0.25">
      <c r="C39" s="66"/>
    </row>
    <row r="40" spans="2:12" x14ac:dyDescent="0.25">
      <c r="B40" s="74" t="s">
        <v>252</v>
      </c>
      <c r="D40" s="62"/>
    </row>
    <row r="41" spans="2:12" x14ac:dyDescent="0.25">
      <c r="D41" s="62"/>
    </row>
    <row r="42" spans="2:12" hidden="1" x14ac:dyDescent="0.25">
      <c r="B42" s="62" t="s">
        <v>265</v>
      </c>
      <c r="C42" s="62"/>
      <c r="D42" s="62"/>
    </row>
    <row r="43" spans="2:12" x14ac:dyDescent="0.25">
      <c r="B43" s="75" t="s">
        <v>6</v>
      </c>
      <c r="C43" s="75" t="s">
        <v>209</v>
      </c>
      <c r="D43" s="75" t="s">
        <v>0</v>
      </c>
      <c r="E43" s="75" t="s">
        <v>5</v>
      </c>
      <c r="H43" s="51" t="s">
        <v>265</v>
      </c>
      <c r="I43" s="51"/>
      <c r="J43" s="62" t="s">
        <v>0</v>
      </c>
      <c r="L43" s="62"/>
    </row>
    <row r="44" spans="2:12" x14ac:dyDescent="0.25">
      <c r="B44" s="91" t="s">
        <v>235</v>
      </c>
      <c r="C44" s="93">
        <v>42782.645833333336</v>
      </c>
      <c r="D44" s="91" t="s">
        <v>2</v>
      </c>
      <c r="E44" s="94">
        <v>1</v>
      </c>
      <c r="H44" s="76" t="s">
        <v>210</v>
      </c>
      <c r="I44" s="76" t="s">
        <v>6</v>
      </c>
      <c r="J44" s="75" t="s">
        <v>2</v>
      </c>
      <c r="K44" s="75" t="s">
        <v>1</v>
      </c>
      <c r="L44" s="75" t="s">
        <v>3</v>
      </c>
    </row>
    <row r="45" spans="2:12" x14ac:dyDescent="0.25">
      <c r="B45" s="91" t="s">
        <v>251</v>
      </c>
      <c r="C45" s="93">
        <v>42793.393750000003</v>
      </c>
      <c r="D45" s="91" t="s">
        <v>1</v>
      </c>
      <c r="E45" s="94">
        <v>1</v>
      </c>
      <c r="H45" s="62">
        <v>98</v>
      </c>
      <c r="I45" s="62" t="s">
        <v>286</v>
      </c>
      <c r="J45" s="64"/>
      <c r="K45" s="64">
        <v>1</v>
      </c>
      <c r="L45" s="64">
        <v>1</v>
      </c>
    </row>
    <row r="46" spans="2:12" x14ac:dyDescent="0.25">
      <c r="B46" s="91" t="s">
        <v>226</v>
      </c>
      <c r="C46" s="93">
        <v>42787.48541666667</v>
      </c>
      <c r="D46" s="91" t="s">
        <v>1</v>
      </c>
      <c r="E46" s="94">
        <v>1</v>
      </c>
      <c r="H46" s="62">
        <v>109</v>
      </c>
      <c r="I46" s="62" t="s">
        <v>271</v>
      </c>
      <c r="J46" s="64"/>
      <c r="K46" s="64">
        <v>1</v>
      </c>
      <c r="L46" s="64">
        <v>1</v>
      </c>
    </row>
    <row r="47" spans="2:12" x14ac:dyDescent="0.25">
      <c r="B47" s="91" t="s">
        <v>214</v>
      </c>
      <c r="C47" s="93">
        <v>42773.427083333336</v>
      </c>
      <c r="D47" s="91" t="s">
        <v>1</v>
      </c>
      <c r="E47" s="94">
        <v>1</v>
      </c>
      <c r="H47" s="62">
        <v>110</v>
      </c>
      <c r="I47" s="62" t="s">
        <v>235</v>
      </c>
      <c r="J47" s="64">
        <v>1</v>
      </c>
      <c r="K47" s="64"/>
      <c r="L47" s="64">
        <v>1</v>
      </c>
    </row>
    <row r="48" spans="2:12" x14ac:dyDescent="0.25">
      <c r="B48" s="91"/>
      <c r="C48" s="93">
        <v>42787.563888888886</v>
      </c>
      <c r="D48" s="91" t="s">
        <v>2</v>
      </c>
      <c r="E48" s="94">
        <v>1</v>
      </c>
      <c r="H48" s="62">
        <v>113</v>
      </c>
      <c r="I48" s="62" t="s">
        <v>290</v>
      </c>
      <c r="J48" s="64"/>
      <c r="K48" s="64">
        <v>1</v>
      </c>
      <c r="L48" s="64">
        <v>1</v>
      </c>
    </row>
    <row r="49" spans="2:12" x14ac:dyDescent="0.25">
      <c r="B49" s="91" t="s">
        <v>244</v>
      </c>
      <c r="C49" s="93">
        <v>42790.447222222225</v>
      </c>
      <c r="D49" s="91" t="s">
        <v>1</v>
      </c>
      <c r="E49" s="94">
        <v>1</v>
      </c>
      <c r="H49" s="62">
        <v>115</v>
      </c>
      <c r="I49" s="62" t="s">
        <v>251</v>
      </c>
      <c r="J49" s="64"/>
      <c r="K49" s="64">
        <v>1</v>
      </c>
      <c r="L49" s="64">
        <v>1</v>
      </c>
    </row>
    <row r="50" spans="2:12" x14ac:dyDescent="0.25">
      <c r="B50" s="91" t="s">
        <v>217</v>
      </c>
      <c r="C50" s="93">
        <v>42767.470833333333</v>
      </c>
      <c r="D50" s="91" t="s">
        <v>1</v>
      </c>
      <c r="E50" s="94">
        <v>1</v>
      </c>
      <c r="H50" s="62">
        <v>120</v>
      </c>
      <c r="I50" s="62" t="s">
        <v>226</v>
      </c>
      <c r="J50" s="64"/>
      <c r="K50" s="64">
        <v>1</v>
      </c>
      <c r="L50" s="64">
        <v>1</v>
      </c>
    </row>
    <row r="51" spans="2:12" x14ac:dyDescent="0.25">
      <c r="B51" s="91" t="s">
        <v>245</v>
      </c>
      <c r="C51" s="93">
        <v>42782.602777777778</v>
      </c>
      <c r="D51" s="91" t="s">
        <v>1</v>
      </c>
      <c r="E51" s="94">
        <v>1</v>
      </c>
      <c r="H51" s="62">
        <v>123</v>
      </c>
      <c r="I51" s="62" t="s">
        <v>214</v>
      </c>
      <c r="J51" s="64">
        <v>1</v>
      </c>
      <c r="K51" s="64">
        <v>1</v>
      </c>
      <c r="L51" s="64">
        <v>2</v>
      </c>
    </row>
    <row r="52" spans="2:12" x14ac:dyDescent="0.25">
      <c r="B52" s="91"/>
      <c r="C52" s="93">
        <v>42794.661805555559</v>
      </c>
      <c r="D52" s="91" t="s">
        <v>1</v>
      </c>
      <c r="E52" s="94">
        <v>1</v>
      </c>
      <c r="H52" s="62">
        <v>126</v>
      </c>
      <c r="I52" s="62" t="s">
        <v>244</v>
      </c>
      <c r="J52" s="64"/>
      <c r="K52" s="64">
        <v>1</v>
      </c>
      <c r="L52" s="64">
        <v>1</v>
      </c>
    </row>
    <row r="53" spans="2:12" x14ac:dyDescent="0.25">
      <c r="B53" s="91" t="s">
        <v>243</v>
      </c>
      <c r="C53" s="93">
        <v>42774.79583333333</v>
      </c>
      <c r="D53" s="91" t="s">
        <v>1</v>
      </c>
      <c r="E53" s="94">
        <v>1</v>
      </c>
      <c r="H53" s="62">
        <v>134</v>
      </c>
      <c r="I53" s="62" t="s">
        <v>217</v>
      </c>
      <c r="J53" s="64"/>
      <c r="K53" s="64">
        <v>1</v>
      </c>
      <c r="L53" s="64">
        <v>1</v>
      </c>
    </row>
    <row r="54" spans="2:12" x14ac:dyDescent="0.25">
      <c r="B54" s="91"/>
      <c r="C54" s="93">
        <v>42787.508333333331</v>
      </c>
      <c r="D54" s="91" t="s">
        <v>2</v>
      </c>
      <c r="E54" s="94">
        <v>1</v>
      </c>
      <c r="H54" s="62">
        <v>143</v>
      </c>
      <c r="I54" s="62" t="s">
        <v>276</v>
      </c>
      <c r="J54" s="64">
        <v>2</v>
      </c>
      <c r="K54" s="64"/>
      <c r="L54" s="64">
        <v>2</v>
      </c>
    </row>
    <row r="55" spans="2:12" x14ac:dyDescent="0.25">
      <c r="B55" s="91"/>
      <c r="C55" s="93">
        <v>42788.697222222225</v>
      </c>
      <c r="D55" s="91" t="s">
        <v>2</v>
      </c>
      <c r="E55" s="94">
        <v>1</v>
      </c>
      <c r="H55" s="62">
        <v>147</v>
      </c>
      <c r="I55" s="62" t="s">
        <v>245</v>
      </c>
      <c r="J55" s="64"/>
      <c r="K55" s="64">
        <v>2</v>
      </c>
      <c r="L55" s="64">
        <v>2</v>
      </c>
    </row>
    <row r="56" spans="2:12" x14ac:dyDescent="0.25">
      <c r="B56" s="91"/>
      <c r="C56" s="93">
        <v>42790.113194444442</v>
      </c>
      <c r="D56" s="91" t="s">
        <v>2</v>
      </c>
      <c r="E56" s="94">
        <v>1</v>
      </c>
      <c r="H56" s="62">
        <v>157</v>
      </c>
      <c r="I56" s="62" t="s">
        <v>243</v>
      </c>
      <c r="J56" s="64">
        <v>3</v>
      </c>
      <c r="K56" s="64">
        <v>1</v>
      </c>
      <c r="L56" s="64">
        <v>4</v>
      </c>
    </row>
    <row r="57" spans="2:12" x14ac:dyDescent="0.25">
      <c r="B57" s="91" t="s">
        <v>240</v>
      </c>
      <c r="C57" s="93">
        <v>42773.526388888888</v>
      </c>
      <c r="D57" s="91" t="s">
        <v>1</v>
      </c>
      <c r="E57" s="94">
        <v>1</v>
      </c>
      <c r="H57" s="62">
        <v>161</v>
      </c>
      <c r="I57" s="62" t="s">
        <v>240</v>
      </c>
      <c r="J57" s="64"/>
      <c r="K57" s="64">
        <v>1</v>
      </c>
      <c r="L57" s="64">
        <v>1</v>
      </c>
    </row>
    <row r="58" spans="2:12" x14ac:dyDescent="0.25">
      <c r="B58" s="91" t="s">
        <v>213</v>
      </c>
      <c r="C58" s="93">
        <v>42779.585416666669</v>
      </c>
      <c r="D58" s="91" t="s">
        <v>2</v>
      </c>
      <c r="E58" s="94">
        <v>1</v>
      </c>
      <c r="H58" s="62">
        <v>162</v>
      </c>
      <c r="I58" s="62" t="s">
        <v>213</v>
      </c>
      <c r="J58" s="64">
        <v>1</v>
      </c>
      <c r="K58" s="64">
        <v>2</v>
      </c>
      <c r="L58" s="64">
        <v>3</v>
      </c>
    </row>
    <row r="59" spans="2:12" x14ac:dyDescent="0.25">
      <c r="B59" s="91"/>
      <c r="C59" s="93">
        <v>42779.59375</v>
      </c>
      <c r="D59" s="91" t="s">
        <v>1</v>
      </c>
      <c r="E59" s="94">
        <v>1</v>
      </c>
      <c r="H59" s="62">
        <v>163</v>
      </c>
      <c r="I59" s="62" t="s">
        <v>247</v>
      </c>
      <c r="J59" s="64">
        <v>4</v>
      </c>
      <c r="K59" s="64">
        <v>2</v>
      </c>
      <c r="L59" s="64">
        <v>6</v>
      </c>
    </row>
    <row r="60" spans="2:12" x14ac:dyDescent="0.25">
      <c r="B60" s="91"/>
      <c r="C60" s="93">
        <v>42783.380555555559</v>
      </c>
      <c r="D60" s="91" t="s">
        <v>1</v>
      </c>
      <c r="E60" s="94">
        <v>1</v>
      </c>
      <c r="H60" s="62">
        <v>165</v>
      </c>
      <c r="I60" s="62" t="s">
        <v>250</v>
      </c>
      <c r="J60" s="64"/>
      <c r="K60" s="64">
        <v>1</v>
      </c>
      <c r="L60" s="64">
        <v>1</v>
      </c>
    </row>
    <row r="61" spans="2:12" x14ac:dyDescent="0.25">
      <c r="B61" s="91" t="s">
        <v>247</v>
      </c>
      <c r="C61" s="93">
        <v>42773.769444444442</v>
      </c>
      <c r="D61" s="91" t="s">
        <v>2</v>
      </c>
      <c r="E61" s="94">
        <v>1</v>
      </c>
      <c r="H61" s="62">
        <v>166</v>
      </c>
      <c r="I61" s="62" t="s">
        <v>215</v>
      </c>
      <c r="J61" s="64">
        <v>1</v>
      </c>
      <c r="K61" s="64"/>
      <c r="L61" s="64">
        <v>1</v>
      </c>
    </row>
    <row r="62" spans="2:12" x14ac:dyDescent="0.25">
      <c r="B62" s="91"/>
      <c r="C62" s="93">
        <v>42786.397222222222</v>
      </c>
      <c r="D62" s="91" t="s">
        <v>2</v>
      </c>
      <c r="E62" s="94">
        <v>1</v>
      </c>
      <c r="H62" s="62">
        <v>168</v>
      </c>
      <c r="I62" s="62" t="s">
        <v>279</v>
      </c>
      <c r="J62" s="64">
        <v>1</v>
      </c>
      <c r="K62" s="64">
        <v>1</v>
      </c>
      <c r="L62" s="64">
        <v>2</v>
      </c>
    </row>
    <row r="63" spans="2:12" x14ac:dyDescent="0.25">
      <c r="B63" s="91"/>
      <c r="C63" s="93">
        <v>42786.406944444447</v>
      </c>
      <c r="D63" s="91" t="s">
        <v>1</v>
      </c>
      <c r="E63" s="94">
        <v>1</v>
      </c>
      <c r="H63" s="62">
        <v>169</v>
      </c>
      <c r="I63" s="62" t="s">
        <v>269</v>
      </c>
      <c r="J63" s="64">
        <v>1</v>
      </c>
      <c r="K63" s="64"/>
      <c r="L63" s="64">
        <v>1</v>
      </c>
    </row>
    <row r="64" spans="2:12" x14ac:dyDescent="0.25">
      <c r="B64" s="91"/>
      <c r="C64" s="93">
        <v>42790.588888888888</v>
      </c>
      <c r="D64" s="91" t="s">
        <v>1</v>
      </c>
      <c r="E64" s="94">
        <v>1</v>
      </c>
      <c r="H64" s="62">
        <v>172</v>
      </c>
      <c r="I64" s="62" t="s">
        <v>223</v>
      </c>
      <c r="J64" s="64">
        <v>6</v>
      </c>
      <c r="K64" s="64">
        <v>3</v>
      </c>
      <c r="L64" s="64">
        <v>9</v>
      </c>
    </row>
    <row r="65" spans="2:12" x14ac:dyDescent="0.25">
      <c r="B65" s="91"/>
      <c r="C65" s="93">
        <v>42790.593055555553</v>
      </c>
      <c r="D65" s="91" t="s">
        <v>2</v>
      </c>
      <c r="E65" s="94">
        <v>1</v>
      </c>
      <c r="H65" s="62">
        <v>174</v>
      </c>
      <c r="I65" s="62" t="s">
        <v>246</v>
      </c>
      <c r="J65" s="64">
        <v>2</v>
      </c>
      <c r="K65" s="64"/>
      <c r="L65" s="64">
        <v>2</v>
      </c>
    </row>
    <row r="66" spans="2:12" x14ac:dyDescent="0.25">
      <c r="B66" s="91"/>
      <c r="C66" s="93">
        <v>42794.765972222223</v>
      </c>
      <c r="D66" s="91" t="s">
        <v>2</v>
      </c>
      <c r="E66" s="94">
        <v>1</v>
      </c>
      <c r="H66" s="62">
        <v>175</v>
      </c>
      <c r="I66" s="62" t="s">
        <v>281</v>
      </c>
      <c r="J66" s="64"/>
      <c r="K66" s="64">
        <v>1</v>
      </c>
      <c r="L66" s="64">
        <v>1</v>
      </c>
    </row>
    <row r="67" spans="2:12" x14ac:dyDescent="0.25">
      <c r="B67" s="91" t="s">
        <v>250</v>
      </c>
      <c r="C67" s="93">
        <v>42793.810416666667</v>
      </c>
      <c r="D67" s="91" t="s">
        <v>1</v>
      </c>
      <c r="E67" s="94">
        <v>1</v>
      </c>
      <c r="H67" s="62">
        <v>178</v>
      </c>
      <c r="I67" s="62" t="s">
        <v>273</v>
      </c>
      <c r="J67" s="64">
        <v>2</v>
      </c>
      <c r="K67" s="64"/>
      <c r="L67" s="64">
        <v>2</v>
      </c>
    </row>
    <row r="68" spans="2:12" x14ac:dyDescent="0.25">
      <c r="B68" s="91" t="s">
        <v>215</v>
      </c>
      <c r="C68" s="93">
        <v>42794.464583333334</v>
      </c>
      <c r="D68" s="91" t="s">
        <v>2</v>
      </c>
      <c r="E68" s="94">
        <v>1</v>
      </c>
      <c r="H68" s="62">
        <v>183</v>
      </c>
      <c r="I68" s="62" t="s">
        <v>224</v>
      </c>
      <c r="J68" s="64"/>
      <c r="K68" s="64">
        <v>1</v>
      </c>
      <c r="L68" s="64">
        <v>1</v>
      </c>
    </row>
    <row r="69" spans="2:12" x14ac:dyDescent="0.25">
      <c r="B69" s="91" t="s">
        <v>223</v>
      </c>
      <c r="C69" s="93">
        <v>42768.7</v>
      </c>
      <c r="D69" s="91" t="s">
        <v>1</v>
      </c>
      <c r="E69" s="94">
        <v>1</v>
      </c>
      <c r="H69" s="62">
        <v>186</v>
      </c>
      <c r="I69" s="62" t="s">
        <v>284</v>
      </c>
      <c r="J69" s="64"/>
      <c r="K69" s="64">
        <v>3</v>
      </c>
      <c r="L69" s="64">
        <v>3</v>
      </c>
    </row>
    <row r="70" spans="2:12" x14ac:dyDescent="0.25">
      <c r="B70" s="91"/>
      <c r="C70" s="93">
        <v>42768.740277777775</v>
      </c>
      <c r="D70" s="91" t="s">
        <v>2</v>
      </c>
      <c r="E70" s="94">
        <v>1</v>
      </c>
      <c r="H70" s="62">
        <v>197</v>
      </c>
      <c r="I70" s="62" t="s">
        <v>266</v>
      </c>
      <c r="J70" s="64">
        <v>1</v>
      </c>
      <c r="K70" s="64">
        <v>1</v>
      </c>
      <c r="L70" s="64">
        <v>2</v>
      </c>
    </row>
    <row r="71" spans="2:12" x14ac:dyDescent="0.25">
      <c r="B71" s="91"/>
      <c r="C71" s="93">
        <v>42773.657638888886</v>
      </c>
      <c r="D71" s="91" t="s">
        <v>2</v>
      </c>
      <c r="E71" s="94">
        <v>1</v>
      </c>
      <c r="H71" s="62">
        <v>198</v>
      </c>
      <c r="I71" s="62" t="s">
        <v>218</v>
      </c>
      <c r="J71" s="64">
        <v>1</v>
      </c>
      <c r="K71" s="64"/>
      <c r="L71" s="64">
        <v>1</v>
      </c>
    </row>
    <row r="72" spans="2:12" x14ac:dyDescent="0.25">
      <c r="B72" s="91"/>
      <c r="C72" s="93">
        <v>42773.73333333333</v>
      </c>
      <c r="D72" s="91" t="s">
        <v>2</v>
      </c>
      <c r="E72" s="94">
        <v>1</v>
      </c>
      <c r="H72" s="62">
        <v>199</v>
      </c>
      <c r="I72" s="62" t="s">
        <v>242</v>
      </c>
      <c r="J72" s="64">
        <v>1</v>
      </c>
      <c r="K72" s="64">
        <v>2</v>
      </c>
      <c r="L72" s="64">
        <v>3</v>
      </c>
    </row>
    <row r="73" spans="2:12" x14ac:dyDescent="0.25">
      <c r="B73" s="91"/>
      <c r="C73" s="93">
        <v>42773.739583333336</v>
      </c>
      <c r="D73" s="91" t="s">
        <v>2</v>
      </c>
      <c r="E73" s="94">
        <v>1</v>
      </c>
      <c r="H73" s="62">
        <v>200</v>
      </c>
      <c r="I73" s="62" t="s">
        <v>228</v>
      </c>
      <c r="J73" s="64"/>
      <c r="K73" s="64">
        <v>1</v>
      </c>
      <c r="L73" s="64">
        <v>1</v>
      </c>
    </row>
    <row r="74" spans="2:12" x14ac:dyDescent="0.25">
      <c r="B74" s="91"/>
      <c r="C74" s="93">
        <v>42776.378472222219</v>
      </c>
      <c r="D74" s="91" t="s">
        <v>2</v>
      </c>
      <c r="E74" s="94">
        <v>1</v>
      </c>
      <c r="H74" s="62">
        <v>224</v>
      </c>
      <c r="I74" s="62" t="s">
        <v>272</v>
      </c>
      <c r="J74" s="64"/>
      <c r="K74" s="64">
        <v>2</v>
      </c>
      <c r="L74" s="64">
        <v>2</v>
      </c>
    </row>
    <row r="75" spans="2:12" x14ac:dyDescent="0.25">
      <c r="B75" s="91"/>
      <c r="C75" s="93">
        <v>42776.638194444444</v>
      </c>
      <c r="D75" s="91" t="s">
        <v>2</v>
      </c>
      <c r="E75" s="94">
        <v>1</v>
      </c>
      <c r="H75" s="62">
        <v>225</v>
      </c>
      <c r="I75" s="62" t="s">
        <v>222</v>
      </c>
      <c r="J75" s="64"/>
      <c r="K75" s="64">
        <v>3</v>
      </c>
      <c r="L75" s="64">
        <v>3</v>
      </c>
    </row>
    <row r="76" spans="2:12" x14ac:dyDescent="0.25">
      <c r="B76" s="91"/>
      <c r="C76" s="93">
        <v>42779.65347222222</v>
      </c>
      <c r="D76" s="91" t="s">
        <v>1</v>
      </c>
      <c r="E76" s="94">
        <v>1</v>
      </c>
      <c r="H76" s="62">
        <v>226</v>
      </c>
      <c r="I76" s="62" t="s">
        <v>268</v>
      </c>
      <c r="J76" s="64">
        <v>2</v>
      </c>
      <c r="K76" s="64">
        <v>3</v>
      </c>
      <c r="L76" s="64">
        <v>5</v>
      </c>
    </row>
    <row r="77" spans="2:12" x14ac:dyDescent="0.25">
      <c r="B77" s="91"/>
      <c r="C77" s="93">
        <v>42794.479861111111</v>
      </c>
      <c r="D77" s="91" t="s">
        <v>1</v>
      </c>
      <c r="E77" s="94">
        <v>1</v>
      </c>
      <c r="H77" s="62">
        <v>229</v>
      </c>
      <c r="I77" s="62" t="s">
        <v>277</v>
      </c>
      <c r="J77" s="64"/>
      <c r="K77" s="64">
        <v>1</v>
      </c>
      <c r="L77" s="64">
        <v>1</v>
      </c>
    </row>
    <row r="78" spans="2:12" x14ac:dyDescent="0.25">
      <c r="B78" s="91" t="s">
        <v>246</v>
      </c>
      <c r="C78" s="93">
        <v>42777.660416666666</v>
      </c>
      <c r="D78" s="91" t="s">
        <v>2</v>
      </c>
      <c r="E78" s="94">
        <v>1</v>
      </c>
      <c r="H78" s="62">
        <v>248</v>
      </c>
      <c r="I78" s="62" t="s">
        <v>274</v>
      </c>
      <c r="J78" s="64">
        <v>1</v>
      </c>
      <c r="K78" s="64"/>
      <c r="L78" s="64">
        <v>1</v>
      </c>
    </row>
    <row r="79" spans="2:12" x14ac:dyDescent="0.25">
      <c r="B79" s="91"/>
      <c r="C79" s="93">
        <v>42783.6</v>
      </c>
      <c r="D79" s="91" t="s">
        <v>2</v>
      </c>
      <c r="E79" s="94">
        <v>1</v>
      </c>
      <c r="H79" s="62">
        <v>252</v>
      </c>
      <c r="I79" s="62" t="s">
        <v>283</v>
      </c>
      <c r="J79" s="64"/>
      <c r="K79" s="64">
        <v>1</v>
      </c>
      <c r="L79" s="64">
        <v>1</v>
      </c>
    </row>
    <row r="80" spans="2:12" x14ac:dyDescent="0.25">
      <c r="B80" s="91" t="s">
        <v>224</v>
      </c>
      <c r="C80" s="93">
        <v>42767.57708333333</v>
      </c>
      <c r="D80" s="91" t="s">
        <v>1</v>
      </c>
      <c r="E80" s="94">
        <v>1</v>
      </c>
      <c r="H80" s="62">
        <v>253</v>
      </c>
      <c r="I80" s="62" t="s">
        <v>282</v>
      </c>
      <c r="J80" s="64">
        <v>1</v>
      </c>
      <c r="K80" s="64"/>
      <c r="L80" s="64">
        <v>1</v>
      </c>
    </row>
    <row r="81" spans="2:12" x14ac:dyDescent="0.25">
      <c r="B81" s="91" t="s">
        <v>218</v>
      </c>
      <c r="C81" s="93">
        <v>42785.506944444445</v>
      </c>
      <c r="D81" s="91" t="s">
        <v>2</v>
      </c>
      <c r="E81" s="94">
        <v>1</v>
      </c>
      <c r="H81" s="62">
        <v>258</v>
      </c>
      <c r="I81" s="62" t="s">
        <v>288</v>
      </c>
      <c r="J81" s="64"/>
      <c r="K81" s="64">
        <v>1</v>
      </c>
      <c r="L81" s="64">
        <v>1</v>
      </c>
    </row>
    <row r="82" spans="2:12" x14ac:dyDescent="0.25">
      <c r="B82" s="91" t="s">
        <v>242</v>
      </c>
      <c r="C82" s="93">
        <v>42773.559027777781</v>
      </c>
      <c r="D82" s="91" t="s">
        <v>1</v>
      </c>
      <c r="E82" s="94">
        <v>1</v>
      </c>
      <c r="H82" s="62">
        <v>262</v>
      </c>
      <c r="I82" s="62" t="s">
        <v>289</v>
      </c>
      <c r="J82" s="64">
        <v>1</v>
      </c>
      <c r="K82" s="64"/>
      <c r="L82" s="64">
        <v>1</v>
      </c>
    </row>
    <row r="83" spans="2:12" x14ac:dyDescent="0.25">
      <c r="B83" s="91"/>
      <c r="C83" s="93">
        <v>42787.341666666667</v>
      </c>
      <c r="D83" s="91" t="s">
        <v>2</v>
      </c>
      <c r="E83" s="94">
        <v>1</v>
      </c>
      <c r="H83" s="62">
        <v>263</v>
      </c>
      <c r="I83" s="62" t="s">
        <v>241</v>
      </c>
      <c r="J83" s="64"/>
      <c r="K83" s="64">
        <v>1</v>
      </c>
      <c r="L83" s="64">
        <v>1</v>
      </c>
    </row>
    <row r="84" spans="2:12" x14ac:dyDescent="0.25">
      <c r="B84" s="91"/>
      <c r="C84" s="93">
        <v>42789.390277777777</v>
      </c>
      <c r="D84" s="91" t="s">
        <v>1</v>
      </c>
      <c r="E84" s="94">
        <v>1</v>
      </c>
      <c r="H84" s="62">
        <v>265</v>
      </c>
      <c r="I84" s="62" t="s">
        <v>275</v>
      </c>
      <c r="J84" s="64"/>
      <c r="K84" s="64">
        <v>1</v>
      </c>
      <c r="L84" s="64">
        <v>1</v>
      </c>
    </row>
    <row r="85" spans="2:12" x14ac:dyDescent="0.25">
      <c r="B85" s="91" t="s">
        <v>228</v>
      </c>
      <c r="C85" s="93">
        <v>42789.887499999997</v>
      </c>
      <c r="D85" s="91" t="s">
        <v>1</v>
      </c>
      <c r="E85" s="94">
        <v>1</v>
      </c>
      <c r="H85" s="62">
        <v>266</v>
      </c>
      <c r="I85" s="62" t="s">
        <v>285</v>
      </c>
      <c r="J85" s="64"/>
      <c r="K85" s="64">
        <v>1</v>
      </c>
      <c r="L85" s="64">
        <v>1</v>
      </c>
    </row>
    <row r="86" spans="2:12" x14ac:dyDescent="0.25">
      <c r="B86" s="78" t="s">
        <v>222</v>
      </c>
      <c r="C86" s="79">
        <v>42771.849305555559</v>
      </c>
      <c r="D86" s="78" t="s">
        <v>1</v>
      </c>
      <c r="E86" s="95">
        <v>1</v>
      </c>
      <c r="H86" s="62">
        <v>268</v>
      </c>
      <c r="I86" s="91" t="s">
        <v>219</v>
      </c>
      <c r="J86" s="96"/>
      <c r="K86" s="96">
        <v>12</v>
      </c>
      <c r="L86" s="96">
        <v>12</v>
      </c>
    </row>
    <row r="87" spans="2:12" x14ac:dyDescent="0.25">
      <c r="B87" s="78"/>
      <c r="C87" s="79">
        <v>42772.44027777778</v>
      </c>
      <c r="D87" s="78" t="s">
        <v>1</v>
      </c>
      <c r="E87" s="95">
        <v>1</v>
      </c>
      <c r="H87" s="62">
        <v>367</v>
      </c>
      <c r="I87" s="62" t="s">
        <v>233</v>
      </c>
      <c r="J87" s="64">
        <v>2</v>
      </c>
      <c r="K87" s="64"/>
      <c r="L87" s="64">
        <v>2</v>
      </c>
    </row>
    <row r="88" spans="2:12" x14ac:dyDescent="0.25">
      <c r="B88" s="78"/>
      <c r="C88" s="79">
        <v>42791.470833333333</v>
      </c>
      <c r="D88" s="78" t="s">
        <v>1</v>
      </c>
      <c r="E88" s="95">
        <v>1</v>
      </c>
      <c r="H88" s="62">
        <v>378</v>
      </c>
      <c r="I88" s="62" t="s">
        <v>221</v>
      </c>
      <c r="J88" s="64">
        <v>2</v>
      </c>
      <c r="K88" s="64">
        <v>7</v>
      </c>
      <c r="L88" s="64">
        <v>9</v>
      </c>
    </row>
    <row r="89" spans="2:12" x14ac:dyDescent="0.25">
      <c r="B89" s="91" t="s">
        <v>241</v>
      </c>
      <c r="C89" s="93">
        <v>42775.688194444447</v>
      </c>
      <c r="D89" s="91" t="s">
        <v>1</v>
      </c>
      <c r="E89" s="94">
        <v>1</v>
      </c>
      <c r="H89" s="62">
        <v>380</v>
      </c>
      <c r="I89" s="62" t="s">
        <v>280</v>
      </c>
      <c r="J89" s="64"/>
      <c r="K89" s="64">
        <v>1</v>
      </c>
      <c r="L89" s="64">
        <v>1</v>
      </c>
    </row>
    <row r="90" spans="2:12" x14ac:dyDescent="0.25">
      <c r="B90" s="78" t="s">
        <v>219</v>
      </c>
      <c r="C90" s="79">
        <v>42768.408333333333</v>
      </c>
      <c r="D90" s="78" t="s">
        <v>1</v>
      </c>
      <c r="E90" s="95">
        <v>1</v>
      </c>
      <c r="H90" s="62">
        <v>388</v>
      </c>
      <c r="I90" s="62" t="s">
        <v>239</v>
      </c>
      <c r="J90" s="64"/>
      <c r="K90" s="64">
        <v>1</v>
      </c>
      <c r="L90" s="64">
        <v>1</v>
      </c>
    </row>
    <row r="91" spans="2:12" x14ac:dyDescent="0.25">
      <c r="B91" s="78"/>
      <c r="C91" s="79">
        <v>42769.394444444442</v>
      </c>
      <c r="D91" s="78" t="s">
        <v>1</v>
      </c>
      <c r="E91" s="95">
        <v>1</v>
      </c>
      <c r="H91" s="62">
        <v>444</v>
      </c>
      <c r="I91" s="62" t="s">
        <v>278</v>
      </c>
      <c r="J91" s="64">
        <v>2</v>
      </c>
      <c r="K91" s="64">
        <v>1</v>
      </c>
      <c r="L91" s="64">
        <v>3</v>
      </c>
    </row>
    <row r="92" spans="2:12" x14ac:dyDescent="0.25">
      <c r="B92" s="78"/>
      <c r="C92" s="79">
        <v>42773.711805555555</v>
      </c>
      <c r="D92" s="78" t="s">
        <v>1</v>
      </c>
      <c r="E92" s="95">
        <v>1</v>
      </c>
      <c r="H92" s="62">
        <v>450</v>
      </c>
      <c r="I92" s="62" t="s">
        <v>270</v>
      </c>
      <c r="J92" s="64"/>
      <c r="K92" s="64">
        <v>1</v>
      </c>
      <c r="L92" s="64">
        <v>1</v>
      </c>
    </row>
    <row r="93" spans="2:12" x14ac:dyDescent="0.25">
      <c r="B93" s="78"/>
      <c r="C93" s="79">
        <v>42774.745833333334</v>
      </c>
      <c r="D93" s="78" t="s">
        <v>1</v>
      </c>
      <c r="E93" s="95">
        <v>1</v>
      </c>
      <c r="H93" s="62">
        <v>451</v>
      </c>
      <c r="I93" s="62" t="s">
        <v>267</v>
      </c>
      <c r="J93" s="64"/>
      <c r="K93" s="64">
        <v>1</v>
      </c>
      <c r="L93" s="64">
        <v>1</v>
      </c>
    </row>
    <row r="94" spans="2:12" x14ac:dyDescent="0.25">
      <c r="B94" s="78"/>
      <c r="C94" s="79">
        <v>42775.506944444445</v>
      </c>
      <c r="D94" s="78" t="s">
        <v>1</v>
      </c>
      <c r="E94" s="95">
        <v>1</v>
      </c>
      <c r="H94" s="62">
        <v>452</v>
      </c>
      <c r="I94" s="62" t="s">
        <v>287</v>
      </c>
      <c r="J94" s="64">
        <v>1</v>
      </c>
      <c r="K94" s="64"/>
      <c r="L94" s="64">
        <v>1</v>
      </c>
    </row>
    <row r="95" spans="2:12" x14ac:dyDescent="0.25">
      <c r="B95" s="78"/>
      <c r="C95" s="79">
        <v>42776.472916666666</v>
      </c>
      <c r="D95" s="78" t="s">
        <v>1</v>
      </c>
      <c r="E95" s="95">
        <v>1</v>
      </c>
      <c r="H95" s="51" t="s">
        <v>3</v>
      </c>
      <c r="I95" s="51"/>
      <c r="J95" s="64">
        <v>40</v>
      </c>
      <c r="K95" s="64">
        <v>68</v>
      </c>
      <c r="L95" s="64">
        <v>108</v>
      </c>
    </row>
    <row r="96" spans="2:12" x14ac:dyDescent="0.25">
      <c r="B96" s="78"/>
      <c r="C96" s="79">
        <v>42777.456250000003</v>
      </c>
      <c r="D96" s="78" t="s">
        <v>1</v>
      </c>
      <c r="E96" s="95">
        <v>1</v>
      </c>
      <c r="I96" s="51"/>
      <c r="J96" s="51"/>
      <c r="K96" s="51"/>
    </row>
    <row r="97" spans="2:11" x14ac:dyDescent="0.25">
      <c r="B97" s="78"/>
      <c r="C97" s="79">
        <v>42782.588888888888</v>
      </c>
      <c r="D97" s="78" t="s">
        <v>1</v>
      </c>
      <c r="E97" s="95">
        <v>1</v>
      </c>
      <c r="I97" s="51"/>
      <c r="J97" s="51"/>
      <c r="K97" s="51"/>
    </row>
    <row r="98" spans="2:11" x14ac:dyDescent="0.25">
      <c r="B98" s="78"/>
      <c r="C98" s="79">
        <v>42788.722222222219</v>
      </c>
      <c r="D98" s="78" t="s">
        <v>1</v>
      </c>
      <c r="E98" s="95">
        <v>1</v>
      </c>
      <c r="I98" s="51"/>
      <c r="J98" s="51"/>
      <c r="K98" s="51"/>
    </row>
    <row r="99" spans="2:11" x14ac:dyDescent="0.25">
      <c r="B99" s="78"/>
      <c r="C99" s="79">
        <v>42790.612500000003</v>
      </c>
      <c r="D99" s="78" t="s">
        <v>1</v>
      </c>
      <c r="E99" s="95">
        <v>1</v>
      </c>
      <c r="I99" s="51"/>
      <c r="J99" s="51"/>
      <c r="K99" s="51"/>
    </row>
    <row r="100" spans="2:11" x14ac:dyDescent="0.25">
      <c r="B100" s="78"/>
      <c r="C100" s="79">
        <v>42791.520833333336</v>
      </c>
      <c r="D100" s="78" t="s">
        <v>1</v>
      </c>
      <c r="E100" s="95">
        <v>1</v>
      </c>
      <c r="I100" s="51"/>
      <c r="J100" s="51"/>
      <c r="K100" s="51"/>
    </row>
    <row r="101" spans="2:11" x14ac:dyDescent="0.25">
      <c r="B101" s="78"/>
      <c r="C101" s="79">
        <v>42794.613888888889</v>
      </c>
      <c r="D101" s="78" t="s">
        <v>1</v>
      </c>
      <c r="E101" s="95">
        <v>1</v>
      </c>
      <c r="I101" s="51"/>
      <c r="J101" s="51"/>
      <c r="K101" s="51"/>
    </row>
    <row r="102" spans="2:11" x14ac:dyDescent="0.25">
      <c r="B102" s="91" t="s">
        <v>233</v>
      </c>
      <c r="C102" s="93">
        <v>42783.570833333331</v>
      </c>
      <c r="D102" s="91" t="s">
        <v>2</v>
      </c>
      <c r="E102" s="94">
        <v>1</v>
      </c>
      <c r="I102" s="51"/>
      <c r="J102" s="51"/>
      <c r="K102" s="51"/>
    </row>
    <row r="103" spans="2:11" x14ac:dyDescent="0.25">
      <c r="B103" s="91"/>
      <c r="C103" s="93">
        <v>42783.636111111111</v>
      </c>
      <c r="D103" s="91" t="s">
        <v>2</v>
      </c>
      <c r="E103" s="94">
        <v>1</v>
      </c>
      <c r="I103" s="51"/>
      <c r="J103" s="51"/>
      <c r="K103" s="51"/>
    </row>
    <row r="104" spans="2:11" x14ac:dyDescent="0.25">
      <c r="B104" s="78" t="s">
        <v>221</v>
      </c>
      <c r="C104" s="79">
        <v>42772.526388888888</v>
      </c>
      <c r="D104" s="78" t="s">
        <v>1</v>
      </c>
      <c r="E104" s="95">
        <v>1</v>
      </c>
      <c r="I104" s="51"/>
      <c r="J104" s="51"/>
      <c r="K104" s="51"/>
    </row>
    <row r="105" spans="2:11" x14ac:dyDescent="0.25">
      <c r="B105" s="78"/>
      <c r="C105" s="79">
        <v>42775.601388888892</v>
      </c>
      <c r="D105" s="78" t="s">
        <v>2</v>
      </c>
      <c r="E105" s="95">
        <v>1</v>
      </c>
      <c r="I105" s="51"/>
      <c r="J105" s="51"/>
      <c r="K105" s="51"/>
    </row>
    <row r="106" spans="2:11" x14ac:dyDescent="0.25">
      <c r="B106" s="78"/>
      <c r="C106" s="79">
        <v>42777.529861111114</v>
      </c>
      <c r="D106" s="78" t="s">
        <v>1</v>
      </c>
      <c r="E106" s="95">
        <v>1</v>
      </c>
      <c r="I106" s="51"/>
      <c r="J106" s="51"/>
      <c r="K106" s="51"/>
    </row>
    <row r="107" spans="2:11" x14ac:dyDescent="0.25">
      <c r="B107" s="78"/>
      <c r="C107" s="79">
        <v>42779.693749999999</v>
      </c>
      <c r="D107" s="78" t="s">
        <v>2</v>
      </c>
      <c r="E107" s="95">
        <v>1</v>
      </c>
      <c r="I107" s="51"/>
      <c r="J107" s="51"/>
      <c r="K107" s="51"/>
    </row>
    <row r="108" spans="2:11" x14ac:dyDescent="0.25">
      <c r="B108" s="78"/>
      <c r="C108" s="79">
        <v>42780.745138888888</v>
      </c>
      <c r="D108" s="78" t="s">
        <v>1</v>
      </c>
      <c r="E108" s="95">
        <v>1</v>
      </c>
      <c r="I108" s="51"/>
      <c r="J108" s="51"/>
      <c r="K108" s="51"/>
    </row>
    <row r="109" spans="2:11" x14ac:dyDescent="0.25">
      <c r="B109" s="78"/>
      <c r="C109" s="79">
        <v>42783.789583333331</v>
      </c>
      <c r="D109" s="78" t="s">
        <v>1</v>
      </c>
      <c r="E109" s="95">
        <v>1</v>
      </c>
      <c r="I109" s="51"/>
      <c r="J109" s="51"/>
      <c r="K109" s="51"/>
    </row>
    <row r="110" spans="2:11" x14ac:dyDescent="0.25">
      <c r="B110" s="78"/>
      <c r="C110" s="79">
        <v>42784.548611111109</v>
      </c>
      <c r="D110" s="78" t="s">
        <v>1</v>
      </c>
      <c r="E110" s="95">
        <v>1</v>
      </c>
      <c r="I110" s="51"/>
      <c r="J110" s="51"/>
      <c r="K110" s="51"/>
    </row>
    <row r="111" spans="2:11" x14ac:dyDescent="0.25">
      <c r="B111" s="78"/>
      <c r="C111" s="79">
        <v>42789.700694444444</v>
      </c>
      <c r="D111" s="78" t="s">
        <v>1</v>
      </c>
      <c r="E111" s="95">
        <v>1</v>
      </c>
      <c r="I111" s="51"/>
      <c r="J111" s="51"/>
      <c r="K111" s="51"/>
    </row>
    <row r="112" spans="2:11" x14ac:dyDescent="0.25">
      <c r="B112" s="78"/>
      <c r="C112" s="79">
        <v>42794.518750000003</v>
      </c>
      <c r="D112" s="78" t="s">
        <v>1</v>
      </c>
      <c r="E112" s="95">
        <v>1</v>
      </c>
      <c r="I112" s="51"/>
      <c r="J112" s="51"/>
      <c r="K112" s="51"/>
    </row>
    <row r="113" spans="2:11" x14ac:dyDescent="0.25">
      <c r="B113" s="91" t="s">
        <v>239</v>
      </c>
      <c r="C113" s="93">
        <v>42780.624305555553</v>
      </c>
      <c r="D113" s="91" t="s">
        <v>1</v>
      </c>
      <c r="E113" s="94">
        <v>1</v>
      </c>
      <c r="I113" s="51"/>
      <c r="J113" s="51"/>
      <c r="K113" s="51"/>
    </row>
    <row r="114" spans="2:11" x14ac:dyDescent="0.25">
      <c r="B114" s="91" t="s">
        <v>266</v>
      </c>
      <c r="C114" s="93">
        <v>42769.642361111109</v>
      </c>
      <c r="D114" s="91" t="s">
        <v>1</v>
      </c>
      <c r="E114" s="94">
        <v>1</v>
      </c>
      <c r="I114" s="51"/>
      <c r="J114" s="51"/>
      <c r="K114" s="51"/>
    </row>
    <row r="115" spans="2:11" x14ac:dyDescent="0.25">
      <c r="B115" s="91"/>
      <c r="C115" s="93">
        <v>42785.666666666664</v>
      </c>
      <c r="D115" s="91" t="s">
        <v>2</v>
      </c>
      <c r="E115" s="94">
        <v>1</v>
      </c>
      <c r="I115" s="51"/>
      <c r="J115" s="51"/>
      <c r="K115" s="51"/>
    </row>
    <row r="116" spans="2:11" x14ac:dyDescent="0.25">
      <c r="B116" s="91" t="s">
        <v>267</v>
      </c>
      <c r="C116" s="93">
        <v>42773.630555555559</v>
      </c>
      <c r="D116" s="91" t="s">
        <v>1</v>
      </c>
      <c r="E116" s="94">
        <v>1</v>
      </c>
      <c r="I116" s="51"/>
      <c r="J116" s="51"/>
      <c r="K116" s="51"/>
    </row>
    <row r="117" spans="2:11" x14ac:dyDescent="0.25">
      <c r="B117" s="78" t="s">
        <v>268</v>
      </c>
      <c r="C117" s="79">
        <v>42773.710416666669</v>
      </c>
      <c r="D117" s="78" t="s">
        <v>2</v>
      </c>
      <c r="E117" s="95">
        <v>1</v>
      </c>
      <c r="I117" s="51"/>
      <c r="J117" s="51"/>
      <c r="K117" s="51"/>
    </row>
    <row r="118" spans="2:11" x14ac:dyDescent="0.25">
      <c r="B118" s="78"/>
      <c r="C118" s="79">
        <v>42773.722222222219</v>
      </c>
      <c r="D118" s="78" t="s">
        <v>1</v>
      </c>
      <c r="E118" s="95">
        <v>1</v>
      </c>
      <c r="I118" s="51"/>
      <c r="J118" s="51"/>
      <c r="K118" s="51"/>
    </row>
    <row r="119" spans="2:11" x14ac:dyDescent="0.25">
      <c r="B119" s="78"/>
      <c r="C119" s="79">
        <v>42779.649305555555</v>
      </c>
      <c r="D119" s="78" t="s">
        <v>2</v>
      </c>
      <c r="E119" s="95">
        <v>1</v>
      </c>
      <c r="I119" s="51"/>
      <c r="J119" s="51"/>
      <c r="K119" s="51"/>
    </row>
    <row r="120" spans="2:11" x14ac:dyDescent="0.25">
      <c r="B120" s="78"/>
      <c r="C120" s="79">
        <v>42784.745138888888</v>
      </c>
      <c r="D120" s="78" t="s">
        <v>1</v>
      </c>
      <c r="E120" s="95">
        <v>1</v>
      </c>
      <c r="I120" s="51"/>
      <c r="J120" s="51"/>
      <c r="K120" s="51"/>
    </row>
    <row r="121" spans="2:11" x14ac:dyDescent="0.25">
      <c r="B121" s="78"/>
      <c r="C121" s="79">
        <v>42784.772222222222</v>
      </c>
      <c r="D121" s="78" t="s">
        <v>1</v>
      </c>
      <c r="E121" s="95">
        <v>1</v>
      </c>
      <c r="I121" s="51"/>
      <c r="J121" s="51"/>
      <c r="K121" s="51"/>
    </row>
    <row r="122" spans="2:11" x14ac:dyDescent="0.25">
      <c r="B122" s="91" t="s">
        <v>269</v>
      </c>
      <c r="C122" s="93">
        <v>42774.679861111108</v>
      </c>
      <c r="D122" s="91" t="s">
        <v>2</v>
      </c>
      <c r="E122" s="94">
        <v>1</v>
      </c>
      <c r="I122" s="51"/>
      <c r="J122" s="51"/>
      <c r="K122" s="51"/>
    </row>
    <row r="123" spans="2:11" x14ac:dyDescent="0.25">
      <c r="B123" s="91" t="s">
        <v>270</v>
      </c>
      <c r="C123" s="93">
        <v>42775.716666666667</v>
      </c>
      <c r="D123" s="91" t="s">
        <v>1</v>
      </c>
      <c r="E123" s="94">
        <v>1</v>
      </c>
      <c r="I123" s="51"/>
      <c r="J123" s="51"/>
      <c r="K123" s="51"/>
    </row>
    <row r="124" spans="2:11" x14ac:dyDescent="0.25">
      <c r="B124" s="91" t="s">
        <v>271</v>
      </c>
      <c r="C124" s="93">
        <v>42776.71875</v>
      </c>
      <c r="D124" s="91" t="s">
        <v>1</v>
      </c>
      <c r="E124" s="94">
        <v>1</v>
      </c>
      <c r="I124" s="51"/>
      <c r="J124" s="51"/>
      <c r="K124" s="51"/>
    </row>
    <row r="125" spans="2:11" x14ac:dyDescent="0.25">
      <c r="B125" s="91" t="s">
        <v>272</v>
      </c>
      <c r="C125" s="93">
        <v>42779.642361111109</v>
      </c>
      <c r="D125" s="91" t="s">
        <v>1</v>
      </c>
      <c r="E125" s="94">
        <v>1</v>
      </c>
      <c r="I125" s="51"/>
      <c r="J125" s="51"/>
      <c r="K125" s="51"/>
    </row>
    <row r="126" spans="2:11" x14ac:dyDescent="0.25">
      <c r="B126" s="91"/>
      <c r="C126" s="93">
        <v>42789.512499999997</v>
      </c>
      <c r="D126" s="91" t="s">
        <v>1</v>
      </c>
      <c r="E126" s="94">
        <v>1</v>
      </c>
      <c r="I126" s="51"/>
      <c r="J126" s="51"/>
      <c r="K126" s="51"/>
    </row>
    <row r="127" spans="2:11" x14ac:dyDescent="0.25">
      <c r="B127" s="91" t="s">
        <v>273</v>
      </c>
      <c r="C127" s="93">
        <v>42780.686111111114</v>
      </c>
      <c r="D127" s="91" t="s">
        <v>2</v>
      </c>
      <c r="E127" s="94">
        <v>1</v>
      </c>
      <c r="I127" s="51"/>
      <c r="J127" s="51"/>
      <c r="K127" s="51"/>
    </row>
    <row r="128" spans="2:11" x14ac:dyDescent="0.25">
      <c r="B128" s="91"/>
      <c r="C128" s="93">
        <v>42780.713194444441</v>
      </c>
      <c r="D128" s="91" t="s">
        <v>2</v>
      </c>
      <c r="E128" s="94">
        <v>1</v>
      </c>
      <c r="I128" s="51"/>
      <c r="J128" s="51"/>
      <c r="K128" s="51"/>
    </row>
    <row r="129" spans="2:11" x14ac:dyDescent="0.25">
      <c r="B129" s="91" t="s">
        <v>274</v>
      </c>
      <c r="C129" s="93">
        <v>42781.597222222219</v>
      </c>
      <c r="D129" s="91" t="s">
        <v>2</v>
      </c>
      <c r="E129" s="94">
        <v>1</v>
      </c>
      <c r="I129" s="51"/>
      <c r="J129" s="51"/>
      <c r="K129" s="51"/>
    </row>
    <row r="130" spans="2:11" x14ac:dyDescent="0.25">
      <c r="B130" s="91" t="s">
        <v>275</v>
      </c>
      <c r="C130" s="93">
        <v>42782.706250000003</v>
      </c>
      <c r="D130" s="91" t="s">
        <v>1</v>
      </c>
      <c r="E130" s="94">
        <v>1</v>
      </c>
      <c r="I130" s="51"/>
      <c r="J130" s="51"/>
      <c r="K130" s="51"/>
    </row>
    <row r="131" spans="2:11" x14ac:dyDescent="0.25">
      <c r="B131" s="91" t="s">
        <v>276</v>
      </c>
      <c r="C131" s="93">
        <v>42784.554166666669</v>
      </c>
      <c r="D131" s="91" t="s">
        <v>2</v>
      </c>
      <c r="E131" s="94">
        <v>1</v>
      </c>
      <c r="I131" s="51"/>
      <c r="J131" s="51"/>
      <c r="K131" s="51"/>
    </row>
    <row r="132" spans="2:11" x14ac:dyDescent="0.25">
      <c r="B132" s="91"/>
      <c r="C132" s="93">
        <v>42784.600694444445</v>
      </c>
      <c r="D132" s="91" t="s">
        <v>2</v>
      </c>
      <c r="E132" s="94">
        <v>1</v>
      </c>
      <c r="I132" s="51"/>
      <c r="J132" s="51"/>
      <c r="K132" s="51"/>
    </row>
    <row r="133" spans="2:11" x14ac:dyDescent="0.25">
      <c r="B133" s="91" t="s">
        <v>277</v>
      </c>
      <c r="C133" s="93">
        <v>42784.583333333336</v>
      </c>
      <c r="D133" s="91" t="s">
        <v>1</v>
      </c>
      <c r="E133" s="94">
        <v>1</v>
      </c>
      <c r="I133" s="51"/>
      <c r="J133" s="51"/>
      <c r="K133" s="51"/>
    </row>
    <row r="134" spans="2:11" x14ac:dyDescent="0.25">
      <c r="B134" s="91" t="s">
        <v>278</v>
      </c>
      <c r="C134" s="93">
        <v>42784.749305555553</v>
      </c>
      <c r="D134" s="91" t="s">
        <v>1</v>
      </c>
      <c r="E134" s="94">
        <v>1</v>
      </c>
      <c r="I134" s="51"/>
      <c r="J134" s="51"/>
      <c r="K134" s="51"/>
    </row>
    <row r="135" spans="2:11" x14ac:dyDescent="0.25">
      <c r="B135" s="91"/>
      <c r="C135" s="93">
        <v>42784.770138888889</v>
      </c>
      <c r="D135" s="91" t="s">
        <v>2</v>
      </c>
      <c r="E135" s="94">
        <v>1</v>
      </c>
      <c r="I135" s="51"/>
      <c r="J135" s="51"/>
      <c r="K135" s="51"/>
    </row>
    <row r="136" spans="2:11" x14ac:dyDescent="0.25">
      <c r="B136" s="91"/>
      <c r="C136" s="93">
        <v>42784.775000000001</v>
      </c>
      <c r="D136" s="91" t="s">
        <v>2</v>
      </c>
      <c r="E136" s="94">
        <v>1</v>
      </c>
      <c r="I136" s="51"/>
      <c r="J136" s="51"/>
      <c r="K136" s="51"/>
    </row>
    <row r="137" spans="2:11" x14ac:dyDescent="0.25">
      <c r="B137" s="91" t="s">
        <v>279</v>
      </c>
      <c r="C137" s="93">
        <v>42786.523611111108</v>
      </c>
      <c r="D137" s="91" t="s">
        <v>1</v>
      </c>
      <c r="E137" s="94">
        <v>1</v>
      </c>
      <c r="I137" s="51"/>
      <c r="J137" s="51"/>
      <c r="K137" s="51"/>
    </row>
    <row r="138" spans="2:11" x14ac:dyDescent="0.25">
      <c r="B138" s="91"/>
      <c r="C138" s="93">
        <v>42787.520138888889</v>
      </c>
      <c r="D138" s="91" t="s">
        <v>2</v>
      </c>
      <c r="E138" s="94">
        <v>1</v>
      </c>
      <c r="I138" s="51"/>
      <c r="J138" s="51"/>
      <c r="K138" s="51"/>
    </row>
    <row r="139" spans="2:11" x14ac:dyDescent="0.25">
      <c r="B139" s="91" t="s">
        <v>280</v>
      </c>
      <c r="C139" s="93">
        <v>42787.412499999999</v>
      </c>
      <c r="D139" s="91" t="s">
        <v>1</v>
      </c>
      <c r="E139" s="94">
        <v>1</v>
      </c>
      <c r="I139" s="51"/>
      <c r="J139" s="51"/>
      <c r="K139" s="51"/>
    </row>
    <row r="140" spans="2:11" x14ac:dyDescent="0.25">
      <c r="B140" s="91" t="s">
        <v>281</v>
      </c>
      <c r="C140" s="93">
        <v>42787.559027777781</v>
      </c>
      <c r="D140" s="91" t="s">
        <v>1</v>
      </c>
      <c r="E140" s="94">
        <v>1</v>
      </c>
      <c r="I140" s="51"/>
      <c r="J140" s="51"/>
      <c r="K140" s="51"/>
    </row>
    <row r="141" spans="2:11" x14ac:dyDescent="0.25">
      <c r="B141" s="91" t="s">
        <v>282</v>
      </c>
      <c r="C141" s="93">
        <v>42788.80972222222</v>
      </c>
      <c r="D141" s="91" t="s">
        <v>2</v>
      </c>
      <c r="E141" s="94">
        <v>1</v>
      </c>
      <c r="I141" s="51"/>
      <c r="J141" s="51"/>
      <c r="K141" s="51"/>
    </row>
    <row r="142" spans="2:11" x14ac:dyDescent="0.25">
      <c r="B142" s="91" t="s">
        <v>283</v>
      </c>
      <c r="C142" s="93">
        <v>42789.734722222223</v>
      </c>
      <c r="D142" s="91" t="s">
        <v>1</v>
      </c>
      <c r="E142" s="94">
        <v>1</v>
      </c>
      <c r="I142" s="51"/>
      <c r="J142" s="51"/>
      <c r="K142" s="51"/>
    </row>
    <row r="143" spans="2:11" x14ac:dyDescent="0.25">
      <c r="B143" s="91" t="s">
        <v>284</v>
      </c>
      <c r="C143" s="93">
        <v>42789.755555555559</v>
      </c>
      <c r="D143" s="91" t="s">
        <v>1</v>
      </c>
      <c r="E143" s="94">
        <v>1</v>
      </c>
      <c r="I143" s="51"/>
      <c r="J143" s="51"/>
      <c r="K143" s="51"/>
    </row>
    <row r="144" spans="2:11" x14ac:dyDescent="0.25">
      <c r="B144" s="91"/>
      <c r="C144" s="93">
        <v>42790.556944444441</v>
      </c>
      <c r="D144" s="91" t="s">
        <v>1</v>
      </c>
      <c r="E144" s="94">
        <v>1</v>
      </c>
      <c r="I144" s="51"/>
      <c r="J144" s="51"/>
      <c r="K144" s="51"/>
    </row>
    <row r="145" spans="2:14" x14ac:dyDescent="0.25">
      <c r="B145" s="91"/>
      <c r="C145" s="93">
        <v>42794.692361111112</v>
      </c>
      <c r="D145" s="91" t="s">
        <v>1</v>
      </c>
      <c r="E145" s="94">
        <v>1</v>
      </c>
      <c r="I145" s="51"/>
      <c r="J145" s="51"/>
      <c r="K145" s="51"/>
    </row>
    <row r="146" spans="2:14" s="63" customFormat="1" x14ac:dyDescent="0.25">
      <c r="B146" s="91" t="s">
        <v>285</v>
      </c>
      <c r="C146" s="93">
        <v>42790.518055555556</v>
      </c>
      <c r="D146" s="91" t="s">
        <v>1</v>
      </c>
      <c r="E146" s="94">
        <v>1</v>
      </c>
      <c r="F146" s="51"/>
      <c r="G146" s="51"/>
      <c r="H146" s="51"/>
      <c r="I146" s="62"/>
      <c r="J146" s="62"/>
      <c r="K146" s="62"/>
    </row>
    <row r="147" spans="2:14" s="63" customFormat="1" x14ac:dyDescent="0.25">
      <c r="B147" s="91" t="s">
        <v>286</v>
      </c>
      <c r="C147" s="93">
        <v>42790.613888888889</v>
      </c>
      <c r="D147" s="91" t="s">
        <v>1</v>
      </c>
      <c r="E147" s="94">
        <v>1</v>
      </c>
      <c r="F147" s="51"/>
      <c r="G147" s="51"/>
      <c r="H147" s="51"/>
      <c r="I147" s="62"/>
      <c r="J147" s="62"/>
      <c r="K147" s="62"/>
    </row>
    <row r="148" spans="2:14" s="63" customFormat="1" x14ac:dyDescent="0.25">
      <c r="B148" s="91" t="s">
        <v>287</v>
      </c>
      <c r="C148" s="93">
        <v>42791.421527777777</v>
      </c>
      <c r="D148" s="91" t="s">
        <v>2</v>
      </c>
      <c r="E148" s="94">
        <v>1</v>
      </c>
      <c r="F148" s="51"/>
      <c r="G148" s="51"/>
      <c r="H148" s="51"/>
      <c r="I148" s="62"/>
      <c r="J148" s="62"/>
      <c r="K148" s="62"/>
    </row>
    <row r="149" spans="2:14" s="63" customFormat="1" x14ac:dyDescent="0.25">
      <c r="B149" s="91" t="s">
        <v>288</v>
      </c>
      <c r="C149" s="93">
        <v>42793.769444444442</v>
      </c>
      <c r="D149" s="91" t="s">
        <v>1</v>
      </c>
      <c r="E149" s="94">
        <v>1</v>
      </c>
      <c r="F149" s="51"/>
      <c r="G149" s="51"/>
      <c r="H149" s="51"/>
      <c r="I149" s="62"/>
      <c r="J149" s="62"/>
      <c r="K149" s="62"/>
    </row>
    <row r="150" spans="2:14" s="63" customFormat="1" x14ac:dyDescent="0.25">
      <c r="B150" s="91" t="s">
        <v>289</v>
      </c>
      <c r="C150" s="93">
        <v>42794.688888888886</v>
      </c>
      <c r="D150" s="91" t="s">
        <v>2</v>
      </c>
      <c r="E150" s="94">
        <v>1</v>
      </c>
      <c r="F150" s="51"/>
      <c r="G150" s="51"/>
      <c r="H150" s="51"/>
      <c r="I150" s="62"/>
      <c r="J150" s="62"/>
      <c r="K150" s="62"/>
    </row>
    <row r="151" spans="2:14" s="63" customFormat="1" x14ac:dyDescent="0.25">
      <c r="B151" s="91" t="s">
        <v>290</v>
      </c>
      <c r="C151" s="93">
        <v>42794.728472222225</v>
      </c>
      <c r="D151" s="91" t="s">
        <v>1</v>
      </c>
      <c r="E151" s="94">
        <v>1</v>
      </c>
      <c r="F151" s="51"/>
      <c r="G151" s="51"/>
      <c r="H151" s="51"/>
      <c r="I151" s="62"/>
      <c r="J151" s="62"/>
      <c r="K151" s="62"/>
    </row>
    <row r="152" spans="2:14" s="63" customFormat="1" x14ac:dyDescent="0.25">
      <c r="B152" s="91" t="s">
        <v>3</v>
      </c>
      <c r="C152" s="91"/>
      <c r="D152" s="91"/>
      <c r="E152" s="94">
        <v>108</v>
      </c>
      <c r="F152" s="51"/>
      <c r="G152" s="51"/>
      <c r="H152" s="51"/>
      <c r="I152" s="62"/>
      <c r="J152" s="62"/>
      <c r="K152" s="62"/>
    </row>
    <row r="153" spans="2:14" s="63" customFormat="1" x14ac:dyDescent="0.25">
      <c r="B153" s="62"/>
      <c r="C153" s="62"/>
      <c r="D153" s="62"/>
      <c r="E153" s="37"/>
      <c r="F153" s="51"/>
      <c r="G153" s="51"/>
      <c r="H153" s="51"/>
      <c r="I153" s="62"/>
      <c r="J153" s="62"/>
      <c r="K153" s="62"/>
    </row>
    <row r="154" spans="2:14" s="63" customFormat="1" x14ac:dyDescent="0.25">
      <c r="B154" s="62"/>
      <c r="C154" s="62"/>
      <c r="D154" s="62"/>
      <c r="E154" s="37"/>
      <c r="F154" s="51"/>
      <c r="G154" s="51"/>
      <c r="H154" s="51"/>
      <c r="I154" s="62"/>
      <c r="J154" s="62"/>
      <c r="K154" s="62"/>
    </row>
    <row r="155" spans="2:14" s="63" customFormat="1" x14ac:dyDescent="0.25">
      <c r="B155" s="62"/>
      <c r="C155" s="62"/>
      <c r="D155" s="62"/>
      <c r="E155" s="37"/>
      <c r="F155" s="51"/>
      <c r="G155" s="51"/>
      <c r="H155" s="51"/>
      <c r="I155" s="62"/>
      <c r="J155" s="62"/>
      <c r="K155" s="62"/>
    </row>
    <row r="156" spans="2:14" s="63" customFormat="1" x14ac:dyDescent="0.25">
      <c r="B156" s="62"/>
      <c r="C156" s="62"/>
      <c r="D156" s="62"/>
      <c r="E156" s="37"/>
      <c r="F156" s="51"/>
      <c r="G156" s="51"/>
      <c r="H156" s="51"/>
      <c r="I156" s="62"/>
      <c r="J156" s="62"/>
      <c r="K156" s="62"/>
    </row>
    <row r="157" spans="2:14" s="63" customFormat="1" x14ac:dyDescent="0.25">
      <c r="B157" s="6" t="s">
        <v>184</v>
      </c>
      <c r="C157" s="6" t="s">
        <v>142</v>
      </c>
      <c r="D157" s="6" t="s">
        <v>186</v>
      </c>
      <c r="E157" s="42">
        <v>42736</v>
      </c>
      <c r="F157" s="42">
        <v>42767</v>
      </c>
      <c r="G157" s="51"/>
      <c r="H157" s="51"/>
      <c r="I157" s="62"/>
      <c r="J157" s="62"/>
      <c r="K157" s="62"/>
    </row>
    <row r="158" spans="2:14" s="63" customFormat="1" x14ac:dyDescent="0.25">
      <c r="B158" s="81" t="s">
        <v>7</v>
      </c>
      <c r="C158" s="82">
        <v>156</v>
      </c>
      <c r="D158" s="97" t="s">
        <v>297</v>
      </c>
      <c r="E158" s="84">
        <v>0</v>
      </c>
      <c r="F158" s="84">
        <v>0</v>
      </c>
      <c r="G158" s="51"/>
      <c r="H158" s="51" t="s">
        <v>254</v>
      </c>
      <c r="I158" s="51"/>
      <c r="J158" s="51"/>
      <c r="K158" s="51"/>
      <c r="L158" s="51"/>
      <c r="M158" s="51"/>
      <c r="N158" s="51"/>
    </row>
    <row r="159" spans="2:14" s="63" customFormat="1" x14ac:dyDescent="0.25">
      <c r="B159" s="81" t="s">
        <v>7</v>
      </c>
      <c r="C159" s="82">
        <v>307</v>
      </c>
      <c r="D159" s="97" t="s">
        <v>8</v>
      </c>
      <c r="E159" s="84">
        <v>0</v>
      </c>
      <c r="F159" s="84">
        <v>0</v>
      </c>
      <c r="G159" s="51"/>
      <c r="H159" s="76" t="s">
        <v>291</v>
      </c>
      <c r="I159" s="76" t="s">
        <v>5</v>
      </c>
      <c r="J159" s="51"/>
      <c r="K159" s="51"/>
      <c r="L159" s="51"/>
      <c r="M159" s="51"/>
      <c r="N159" s="51"/>
    </row>
    <row r="160" spans="2:14" s="63" customFormat="1" x14ac:dyDescent="0.25">
      <c r="B160" s="81" t="s">
        <v>9</v>
      </c>
      <c r="C160" s="82">
        <v>135</v>
      </c>
      <c r="D160" s="97" t="s">
        <v>10</v>
      </c>
      <c r="E160" s="84">
        <v>0</v>
      </c>
      <c r="F160" s="84">
        <v>0</v>
      </c>
      <c r="G160" s="51"/>
      <c r="H160" s="98">
        <v>0</v>
      </c>
      <c r="I160" s="38">
        <v>89</v>
      </c>
      <c r="J160" s="51"/>
      <c r="K160" s="51"/>
      <c r="L160" s="51"/>
      <c r="M160" s="51"/>
      <c r="N160" s="51"/>
    </row>
    <row r="161" spans="2:14" s="63" customFormat="1" x14ac:dyDescent="0.25">
      <c r="B161" s="81" t="s">
        <v>7</v>
      </c>
      <c r="C161" s="82">
        <v>151</v>
      </c>
      <c r="D161" s="97" t="s">
        <v>11</v>
      </c>
      <c r="E161" s="84">
        <v>0</v>
      </c>
      <c r="F161" s="84">
        <v>0</v>
      </c>
      <c r="G161" s="51"/>
      <c r="H161" s="98">
        <v>1</v>
      </c>
      <c r="I161" s="38">
        <v>30</v>
      </c>
      <c r="J161" s="51"/>
      <c r="K161" s="51"/>
      <c r="L161" s="51"/>
      <c r="M161" s="51"/>
      <c r="N161" s="51"/>
    </row>
    <row r="162" spans="2:14" s="63" customFormat="1" x14ac:dyDescent="0.25">
      <c r="B162" s="81" t="s">
        <v>12</v>
      </c>
      <c r="C162" s="82">
        <v>133</v>
      </c>
      <c r="D162" s="97" t="s">
        <v>13</v>
      </c>
      <c r="E162" s="84">
        <v>1</v>
      </c>
      <c r="F162" s="84">
        <v>0</v>
      </c>
      <c r="G162" s="51"/>
      <c r="H162" s="98">
        <v>2</v>
      </c>
      <c r="I162" s="38">
        <v>9</v>
      </c>
      <c r="J162" s="51"/>
      <c r="K162" s="51"/>
      <c r="L162" s="51"/>
      <c r="M162" s="51"/>
      <c r="N162" s="51"/>
    </row>
    <row r="163" spans="2:14" s="63" customFormat="1" x14ac:dyDescent="0.25">
      <c r="B163" s="85" t="s">
        <v>7</v>
      </c>
      <c r="C163" s="85">
        <v>378</v>
      </c>
      <c r="D163" s="97" t="s">
        <v>14</v>
      </c>
      <c r="E163" s="84">
        <v>6</v>
      </c>
      <c r="F163" s="84">
        <v>9</v>
      </c>
      <c r="G163" s="51"/>
      <c r="H163" s="98">
        <v>3</v>
      </c>
      <c r="I163" s="38">
        <v>5</v>
      </c>
      <c r="J163" s="51"/>
      <c r="K163" s="51"/>
      <c r="L163" s="51"/>
      <c r="M163" s="51"/>
      <c r="N163" s="51"/>
    </row>
    <row r="164" spans="2:14" s="63" customFormat="1" x14ac:dyDescent="0.25">
      <c r="B164" s="81" t="s">
        <v>7</v>
      </c>
      <c r="C164" s="82">
        <v>193</v>
      </c>
      <c r="D164" s="97" t="s">
        <v>15</v>
      </c>
      <c r="E164" s="84">
        <v>0</v>
      </c>
      <c r="F164" s="84">
        <v>0</v>
      </c>
      <c r="G164" s="51"/>
      <c r="H164" s="98">
        <v>4</v>
      </c>
      <c r="I164" s="38">
        <v>1</v>
      </c>
      <c r="J164" s="51"/>
      <c r="K164" s="51"/>
      <c r="L164" s="51"/>
      <c r="M164" s="51"/>
      <c r="N164" s="51"/>
    </row>
    <row r="165" spans="2:14" s="63" customFormat="1" x14ac:dyDescent="0.25">
      <c r="B165" s="81" t="s">
        <v>7</v>
      </c>
      <c r="C165" s="82">
        <v>98</v>
      </c>
      <c r="D165" s="97" t="s">
        <v>16</v>
      </c>
      <c r="E165" s="84">
        <v>0</v>
      </c>
      <c r="F165" s="84">
        <v>1</v>
      </c>
      <c r="G165" s="51"/>
      <c r="H165" s="98">
        <v>5</v>
      </c>
      <c r="I165" s="38">
        <v>1</v>
      </c>
      <c r="J165" s="51"/>
      <c r="K165" s="51"/>
      <c r="L165" s="51"/>
      <c r="M165" s="51"/>
      <c r="N165" s="51"/>
    </row>
    <row r="166" spans="2:14" s="63" customFormat="1" x14ac:dyDescent="0.25">
      <c r="B166" s="81" t="s">
        <v>17</v>
      </c>
      <c r="C166" s="82">
        <v>185</v>
      </c>
      <c r="D166" s="97" t="s">
        <v>18</v>
      </c>
      <c r="E166" s="84">
        <v>0</v>
      </c>
      <c r="F166" s="84">
        <v>0</v>
      </c>
      <c r="G166" s="51"/>
      <c r="H166" s="98">
        <v>6</v>
      </c>
      <c r="I166" s="38">
        <v>1</v>
      </c>
      <c r="J166" s="51"/>
      <c r="K166" s="51"/>
      <c r="L166" s="51"/>
      <c r="M166" s="51"/>
      <c r="N166" s="51"/>
    </row>
    <row r="167" spans="2:14" s="63" customFormat="1" ht="30" x14ac:dyDescent="0.25">
      <c r="B167" s="85" t="s">
        <v>17</v>
      </c>
      <c r="C167" s="85">
        <v>456</v>
      </c>
      <c r="D167" s="86" t="s">
        <v>256</v>
      </c>
      <c r="E167" s="84">
        <v>0</v>
      </c>
      <c r="F167" s="84">
        <v>0</v>
      </c>
      <c r="G167" s="51"/>
      <c r="H167" s="98">
        <v>9</v>
      </c>
      <c r="I167" s="38">
        <v>2</v>
      </c>
      <c r="J167" s="51"/>
      <c r="K167" s="51"/>
      <c r="L167" s="51"/>
      <c r="M167" s="51"/>
      <c r="N167" s="51"/>
    </row>
    <row r="168" spans="2:14" s="63" customFormat="1" x14ac:dyDescent="0.25">
      <c r="B168" s="81" t="s">
        <v>19</v>
      </c>
      <c r="C168" s="82">
        <v>162</v>
      </c>
      <c r="D168" s="97" t="s">
        <v>20</v>
      </c>
      <c r="E168" s="84">
        <v>2</v>
      </c>
      <c r="F168" s="84">
        <v>3</v>
      </c>
      <c r="G168" s="51"/>
      <c r="H168" s="98">
        <v>12</v>
      </c>
      <c r="I168" s="38">
        <v>1</v>
      </c>
      <c r="J168" s="51"/>
      <c r="K168" s="51"/>
      <c r="L168" s="51"/>
      <c r="M168" s="51"/>
      <c r="N168" s="51"/>
    </row>
    <row r="169" spans="2:14" s="63" customFormat="1" x14ac:dyDescent="0.25">
      <c r="B169" s="81" t="s">
        <v>7</v>
      </c>
      <c r="C169" s="82">
        <v>154</v>
      </c>
      <c r="D169" s="97" t="s">
        <v>21</v>
      </c>
      <c r="E169" s="84">
        <v>0</v>
      </c>
      <c r="F169" s="84">
        <v>0</v>
      </c>
      <c r="G169" s="51"/>
      <c r="H169" s="99" t="s">
        <v>3</v>
      </c>
      <c r="I169" s="69">
        <v>139</v>
      </c>
      <c r="J169" s="51"/>
      <c r="K169" s="51"/>
      <c r="L169" s="51"/>
      <c r="M169" s="51"/>
      <c r="N169" s="51"/>
    </row>
    <row r="170" spans="2:14" s="63" customFormat="1" x14ac:dyDescent="0.25">
      <c r="B170" s="81" t="s">
        <v>7</v>
      </c>
      <c r="C170" s="82">
        <v>172</v>
      </c>
      <c r="D170" s="97" t="s">
        <v>22</v>
      </c>
      <c r="E170" s="84">
        <v>14</v>
      </c>
      <c r="F170" s="84">
        <v>9</v>
      </c>
      <c r="G170" s="51"/>
      <c r="H170" s="51"/>
      <c r="I170" s="51"/>
      <c r="J170" s="51"/>
      <c r="K170" s="51"/>
      <c r="L170" s="51"/>
      <c r="M170" s="51"/>
      <c r="N170" s="51"/>
    </row>
    <row r="171" spans="2:14" s="63" customFormat="1" x14ac:dyDescent="0.25">
      <c r="B171" s="81" t="s">
        <v>7</v>
      </c>
      <c r="C171" s="82">
        <v>166</v>
      </c>
      <c r="D171" s="97" t="s">
        <v>23</v>
      </c>
      <c r="E171" s="84">
        <v>3</v>
      </c>
      <c r="F171" s="84">
        <v>1</v>
      </c>
      <c r="G171" s="51"/>
      <c r="H171" s="51"/>
      <c r="I171" s="51"/>
      <c r="J171" s="51"/>
      <c r="K171" s="51"/>
      <c r="L171" s="51"/>
      <c r="M171" s="51"/>
      <c r="N171" s="51"/>
    </row>
    <row r="172" spans="2:14" s="63" customFormat="1" x14ac:dyDescent="0.25">
      <c r="B172" s="81" t="s">
        <v>7</v>
      </c>
      <c r="C172" s="82">
        <v>168</v>
      </c>
      <c r="D172" s="97" t="s">
        <v>24</v>
      </c>
      <c r="E172" s="84">
        <v>0</v>
      </c>
      <c r="F172" s="84">
        <v>2</v>
      </c>
      <c r="G172" s="51"/>
      <c r="H172" s="51"/>
      <c r="I172" s="51"/>
      <c r="J172" s="51"/>
      <c r="K172" s="62"/>
    </row>
    <row r="173" spans="2:14" s="63" customFormat="1" x14ac:dyDescent="0.25">
      <c r="B173" s="85" t="s">
        <v>7</v>
      </c>
      <c r="C173" s="85">
        <v>251</v>
      </c>
      <c r="D173" s="97" t="s">
        <v>25</v>
      </c>
      <c r="E173" s="84">
        <v>0</v>
      </c>
      <c r="F173" s="84">
        <v>0</v>
      </c>
      <c r="G173" s="51"/>
      <c r="H173" s="51"/>
      <c r="I173" s="51"/>
      <c r="J173" s="51"/>
      <c r="K173" s="62"/>
    </row>
    <row r="174" spans="2:14" s="63" customFormat="1" x14ac:dyDescent="0.25">
      <c r="B174" s="81" t="s">
        <v>19</v>
      </c>
      <c r="C174" s="82">
        <v>109</v>
      </c>
      <c r="D174" s="97" t="s">
        <v>26</v>
      </c>
      <c r="E174" s="84">
        <v>0</v>
      </c>
      <c r="F174" s="84">
        <v>1</v>
      </c>
      <c r="G174" s="51"/>
      <c r="H174" s="51"/>
      <c r="I174" s="51"/>
      <c r="J174" s="51"/>
      <c r="K174" s="62"/>
    </row>
    <row r="175" spans="2:14" s="63" customFormat="1" x14ac:dyDescent="0.25">
      <c r="B175" s="81" t="s">
        <v>7</v>
      </c>
      <c r="C175" s="82">
        <v>178</v>
      </c>
      <c r="D175" s="97" t="s">
        <v>27</v>
      </c>
      <c r="E175" s="84">
        <v>0</v>
      </c>
      <c r="F175" s="84">
        <v>2</v>
      </c>
      <c r="G175" s="51"/>
      <c r="H175" s="51"/>
      <c r="I175" s="51"/>
      <c r="J175" s="51"/>
      <c r="K175" s="62"/>
    </row>
    <row r="176" spans="2:14" s="63" customFormat="1" x14ac:dyDescent="0.25">
      <c r="B176" s="85" t="s">
        <v>29</v>
      </c>
      <c r="C176" s="85">
        <v>390</v>
      </c>
      <c r="D176" s="97" t="s">
        <v>30</v>
      </c>
      <c r="E176" s="84">
        <v>0</v>
      </c>
      <c r="F176" s="84">
        <v>0</v>
      </c>
      <c r="G176" s="51"/>
      <c r="H176" s="51"/>
      <c r="I176" s="62"/>
      <c r="J176" s="62"/>
      <c r="K176" s="62"/>
    </row>
    <row r="177" spans="2:11" s="63" customFormat="1" x14ac:dyDescent="0.25">
      <c r="B177" s="81" t="s">
        <v>29</v>
      </c>
      <c r="C177" s="82">
        <v>183</v>
      </c>
      <c r="D177" s="97" t="s">
        <v>31</v>
      </c>
      <c r="E177" s="84">
        <v>1</v>
      </c>
      <c r="F177" s="84">
        <v>1</v>
      </c>
      <c r="G177" s="51"/>
      <c r="H177" s="51"/>
      <c r="I177" s="62"/>
      <c r="J177" s="62"/>
      <c r="K177" s="62"/>
    </row>
    <row r="178" spans="2:11" s="63" customFormat="1" x14ac:dyDescent="0.25">
      <c r="B178" s="85" t="s">
        <v>7</v>
      </c>
      <c r="C178" s="85">
        <v>374</v>
      </c>
      <c r="D178" s="97" t="s">
        <v>32</v>
      </c>
      <c r="E178" s="84">
        <v>0</v>
      </c>
      <c r="F178" s="84">
        <v>0</v>
      </c>
      <c r="G178" s="51"/>
      <c r="H178" s="51"/>
      <c r="I178" s="62"/>
      <c r="J178" s="62"/>
      <c r="K178" s="62"/>
    </row>
    <row r="179" spans="2:11" s="63" customFormat="1" x14ac:dyDescent="0.25">
      <c r="B179" s="81" t="s">
        <v>7</v>
      </c>
      <c r="C179" s="82">
        <v>186</v>
      </c>
      <c r="D179" s="97" t="s">
        <v>33</v>
      </c>
      <c r="E179" s="84">
        <v>0</v>
      </c>
      <c r="F179" s="84">
        <v>3</v>
      </c>
      <c r="G179" s="51"/>
      <c r="H179" s="51"/>
      <c r="I179" s="62"/>
      <c r="J179" s="62"/>
      <c r="K179" s="62"/>
    </row>
    <row r="180" spans="2:11" s="63" customFormat="1" x14ac:dyDescent="0.25">
      <c r="B180" s="81" t="s">
        <v>34</v>
      </c>
      <c r="C180" s="82">
        <v>175</v>
      </c>
      <c r="D180" s="97" t="s">
        <v>35</v>
      </c>
      <c r="E180" s="84">
        <v>0</v>
      </c>
      <c r="F180" s="84">
        <v>1</v>
      </c>
      <c r="G180" s="51"/>
      <c r="H180" s="51"/>
      <c r="I180" s="62"/>
      <c r="J180" s="62"/>
      <c r="K180" s="62"/>
    </row>
    <row r="181" spans="2:11" s="63" customFormat="1" x14ac:dyDescent="0.25">
      <c r="B181" s="81" t="s">
        <v>7</v>
      </c>
      <c r="C181" s="82">
        <v>169</v>
      </c>
      <c r="D181" s="97" t="s">
        <v>36</v>
      </c>
      <c r="E181" s="84">
        <v>0</v>
      </c>
      <c r="F181" s="84">
        <v>1</v>
      </c>
      <c r="G181" s="51"/>
      <c r="H181" s="51"/>
      <c r="I181" s="62"/>
      <c r="J181" s="62"/>
      <c r="K181" s="62"/>
    </row>
    <row r="182" spans="2:11" s="63" customFormat="1" x14ac:dyDescent="0.25">
      <c r="B182" s="85" t="s">
        <v>19</v>
      </c>
      <c r="C182" s="85">
        <v>444</v>
      </c>
      <c r="D182" s="97" t="s">
        <v>37</v>
      </c>
      <c r="E182" s="84">
        <v>3</v>
      </c>
      <c r="F182" s="84">
        <v>3</v>
      </c>
      <c r="G182" s="51"/>
      <c r="H182" s="51"/>
      <c r="I182" s="62"/>
      <c r="J182" s="62"/>
      <c r="K182" s="62"/>
    </row>
    <row r="183" spans="2:11" s="63" customFormat="1" x14ac:dyDescent="0.25">
      <c r="B183" s="81" t="s">
        <v>7</v>
      </c>
      <c r="C183" s="82">
        <v>164</v>
      </c>
      <c r="D183" s="97" t="s">
        <v>38</v>
      </c>
      <c r="E183" s="84">
        <v>3</v>
      </c>
      <c r="F183" s="84">
        <v>0</v>
      </c>
      <c r="G183" s="51"/>
      <c r="H183" s="51"/>
      <c r="I183" s="62"/>
      <c r="J183" s="62"/>
      <c r="K183" s="62"/>
    </row>
    <row r="184" spans="2:11" s="63" customFormat="1" x14ac:dyDescent="0.25">
      <c r="B184" s="81" t="s">
        <v>39</v>
      </c>
      <c r="C184" s="82">
        <v>189</v>
      </c>
      <c r="D184" s="97" t="s">
        <v>40</v>
      </c>
      <c r="E184" s="84">
        <v>2</v>
      </c>
      <c r="F184" s="84">
        <v>0</v>
      </c>
      <c r="G184" s="51"/>
      <c r="H184" s="51"/>
      <c r="I184" s="62"/>
      <c r="J184" s="62"/>
      <c r="K184" s="62"/>
    </row>
    <row r="185" spans="2:11" s="63" customFormat="1" x14ac:dyDescent="0.25">
      <c r="B185" s="81" t="s">
        <v>41</v>
      </c>
      <c r="C185" s="82">
        <v>126</v>
      </c>
      <c r="D185" s="97" t="s">
        <v>42</v>
      </c>
      <c r="E185" s="84">
        <v>2</v>
      </c>
      <c r="F185" s="84">
        <v>1</v>
      </c>
      <c r="G185" s="51"/>
      <c r="H185" s="51"/>
      <c r="I185" s="62"/>
      <c r="J185" s="62"/>
      <c r="K185" s="62"/>
    </row>
    <row r="186" spans="2:11" s="63" customFormat="1" ht="30" x14ac:dyDescent="0.25">
      <c r="B186" s="85" t="s">
        <v>7</v>
      </c>
      <c r="C186" s="85">
        <v>268</v>
      </c>
      <c r="D186" s="97" t="s">
        <v>43</v>
      </c>
      <c r="E186" s="84">
        <v>8</v>
      </c>
      <c r="F186" s="84">
        <v>12</v>
      </c>
      <c r="G186" s="51"/>
      <c r="H186" s="51"/>
      <c r="I186" s="62"/>
      <c r="J186" s="62"/>
      <c r="K186" s="62"/>
    </row>
    <row r="187" spans="2:11" s="63" customFormat="1" x14ac:dyDescent="0.25">
      <c r="B187" s="85" t="s">
        <v>7</v>
      </c>
      <c r="C187" s="85">
        <v>451</v>
      </c>
      <c r="D187" s="86" t="s">
        <v>257</v>
      </c>
      <c r="E187" s="84">
        <v>0</v>
      </c>
      <c r="F187" s="84">
        <v>1</v>
      </c>
      <c r="G187" s="51"/>
      <c r="H187" s="51"/>
      <c r="I187" s="62"/>
      <c r="J187" s="62"/>
      <c r="K187" s="62"/>
    </row>
    <row r="188" spans="2:11" s="63" customFormat="1" x14ac:dyDescent="0.25">
      <c r="B188" s="81" t="s">
        <v>7</v>
      </c>
      <c r="C188" s="85">
        <v>97</v>
      </c>
      <c r="D188" s="97" t="s">
        <v>44</v>
      </c>
      <c r="E188" s="84">
        <v>0</v>
      </c>
      <c r="F188" s="84">
        <v>0</v>
      </c>
      <c r="G188" s="51"/>
      <c r="H188" s="51"/>
      <c r="I188" s="62"/>
      <c r="J188" s="62"/>
      <c r="K188" s="62"/>
    </row>
    <row r="189" spans="2:11" s="63" customFormat="1" x14ac:dyDescent="0.25">
      <c r="B189" s="81" t="s">
        <v>45</v>
      </c>
      <c r="C189" s="82">
        <v>146</v>
      </c>
      <c r="D189" s="97" t="s">
        <v>46</v>
      </c>
      <c r="E189" s="84">
        <v>0</v>
      </c>
      <c r="F189" s="84">
        <v>0</v>
      </c>
      <c r="G189" s="51"/>
      <c r="H189" s="51"/>
      <c r="I189" s="62"/>
      <c r="J189" s="62"/>
      <c r="K189" s="62"/>
    </row>
    <row r="190" spans="2:11" s="63" customFormat="1" x14ac:dyDescent="0.25">
      <c r="B190" s="81" t="s">
        <v>39</v>
      </c>
      <c r="C190" s="82">
        <v>179</v>
      </c>
      <c r="D190" s="97" t="s">
        <v>47</v>
      </c>
      <c r="E190" s="84">
        <v>0</v>
      </c>
      <c r="F190" s="84">
        <v>0</v>
      </c>
      <c r="G190" s="51"/>
      <c r="H190" s="51"/>
      <c r="I190" s="62"/>
      <c r="J190" s="62"/>
      <c r="K190" s="62"/>
    </row>
    <row r="191" spans="2:11" s="63" customFormat="1" x14ac:dyDescent="0.25">
      <c r="B191" s="85" t="s">
        <v>12</v>
      </c>
      <c r="C191" s="85">
        <v>445</v>
      </c>
      <c r="D191" s="86" t="s">
        <v>258</v>
      </c>
      <c r="E191" s="84">
        <v>0</v>
      </c>
      <c r="F191" s="84">
        <v>0</v>
      </c>
      <c r="G191" s="51"/>
      <c r="H191" s="51"/>
      <c r="I191" s="62"/>
      <c r="J191" s="62"/>
      <c r="K191" s="62"/>
    </row>
    <row r="192" spans="2:11" s="63" customFormat="1" x14ac:dyDescent="0.25">
      <c r="B192" s="81" t="s">
        <v>48</v>
      </c>
      <c r="C192" s="82">
        <v>143</v>
      </c>
      <c r="D192" s="97" t="s">
        <v>49</v>
      </c>
      <c r="E192" s="84">
        <v>0</v>
      </c>
      <c r="F192" s="84">
        <v>2</v>
      </c>
      <c r="G192" s="51"/>
      <c r="H192" s="51"/>
      <c r="I192" s="62"/>
      <c r="J192" s="62"/>
      <c r="K192" s="62"/>
    </row>
    <row r="193" spans="2:11" s="63" customFormat="1" x14ac:dyDescent="0.25">
      <c r="B193" s="81" t="s">
        <v>50</v>
      </c>
      <c r="C193" s="85">
        <v>139</v>
      </c>
      <c r="D193" s="97" t="s">
        <v>51</v>
      </c>
      <c r="E193" s="84">
        <v>0</v>
      </c>
      <c r="F193" s="84">
        <v>0</v>
      </c>
      <c r="G193" s="51"/>
      <c r="H193" s="51"/>
      <c r="I193" s="62"/>
      <c r="J193" s="62"/>
      <c r="K193" s="62"/>
    </row>
    <row r="194" spans="2:11" s="63" customFormat="1" x14ac:dyDescent="0.25">
      <c r="B194" s="81" t="s">
        <v>52</v>
      </c>
      <c r="C194" s="82">
        <v>137</v>
      </c>
      <c r="D194" s="97" t="s">
        <v>53</v>
      </c>
      <c r="E194" s="84">
        <v>0</v>
      </c>
      <c r="F194" s="84">
        <v>0</v>
      </c>
      <c r="G194" s="51"/>
      <c r="H194" s="51"/>
      <c r="I194" s="62"/>
      <c r="J194" s="62"/>
      <c r="K194" s="62"/>
    </row>
    <row r="195" spans="2:11" s="63" customFormat="1" x14ac:dyDescent="0.25">
      <c r="B195" s="81" t="s">
        <v>54</v>
      </c>
      <c r="C195" s="82">
        <v>144</v>
      </c>
      <c r="D195" s="97" t="s">
        <v>55</v>
      </c>
      <c r="E195" s="84">
        <v>0</v>
      </c>
      <c r="F195" s="84">
        <v>0</v>
      </c>
      <c r="G195" s="51"/>
      <c r="H195" s="51"/>
      <c r="I195" s="62"/>
      <c r="J195" s="62"/>
      <c r="K195" s="62"/>
    </row>
    <row r="196" spans="2:11" s="63" customFormat="1" x14ac:dyDescent="0.25">
      <c r="B196" s="81" t="s">
        <v>56</v>
      </c>
      <c r="C196" s="82">
        <v>123</v>
      </c>
      <c r="D196" s="97" t="s">
        <v>57</v>
      </c>
      <c r="E196" s="84">
        <v>1</v>
      </c>
      <c r="F196" s="84">
        <v>2</v>
      </c>
      <c r="G196" s="51"/>
      <c r="H196" s="51"/>
      <c r="I196" s="62"/>
      <c r="J196" s="62"/>
      <c r="K196" s="62"/>
    </row>
    <row r="197" spans="2:11" s="63" customFormat="1" x14ac:dyDescent="0.25">
      <c r="B197" s="81" t="s">
        <v>58</v>
      </c>
      <c r="C197" s="82">
        <v>138</v>
      </c>
      <c r="D197" s="97" t="s">
        <v>59</v>
      </c>
      <c r="E197" s="84">
        <v>0</v>
      </c>
      <c r="F197" s="84">
        <v>0</v>
      </c>
      <c r="G197" s="51"/>
      <c r="H197" s="51"/>
      <c r="I197" s="62"/>
      <c r="J197" s="62"/>
      <c r="K197" s="62"/>
    </row>
    <row r="198" spans="2:11" s="63" customFormat="1" x14ac:dyDescent="0.25">
      <c r="B198" s="85" t="s">
        <v>29</v>
      </c>
      <c r="C198" s="85">
        <v>471</v>
      </c>
      <c r="D198" s="97" t="s">
        <v>60</v>
      </c>
      <c r="E198" s="84">
        <v>0</v>
      </c>
      <c r="F198" s="84">
        <v>0</v>
      </c>
      <c r="G198" s="51"/>
      <c r="H198" s="51"/>
      <c r="I198" s="62"/>
      <c r="J198" s="62"/>
      <c r="K198" s="62"/>
    </row>
    <row r="199" spans="2:11" s="63" customFormat="1" x14ac:dyDescent="0.25">
      <c r="B199" s="81" t="s">
        <v>7</v>
      </c>
      <c r="C199" s="82">
        <v>367</v>
      </c>
      <c r="D199" s="97" t="s">
        <v>61</v>
      </c>
      <c r="E199" s="84">
        <v>3</v>
      </c>
      <c r="F199" s="84">
        <v>2</v>
      </c>
      <c r="G199" s="51"/>
      <c r="H199" s="51"/>
      <c r="I199" s="62"/>
      <c r="J199" s="62"/>
      <c r="K199" s="62"/>
    </row>
    <row r="200" spans="2:11" s="63" customFormat="1" x14ac:dyDescent="0.25">
      <c r="B200" s="81" t="s">
        <v>39</v>
      </c>
      <c r="C200" s="85">
        <v>385</v>
      </c>
      <c r="D200" s="97" t="s">
        <v>62</v>
      </c>
      <c r="E200" s="84">
        <v>0</v>
      </c>
      <c r="F200" s="84">
        <v>0</v>
      </c>
      <c r="G200" s="51"/>
      <c r="H200" s="51"/>
      <c r="I200" s="62"/>
      <c r="J200" s="62"/>
      <c r="K200" s="62"/>
    </row>
    <row r="201" spans="2:11" s="63" customFormat="1" x14ac:dyDescent="0.25">
      <c r="B201" s="81" t="s">
        <v>63</v>
      </c>
      <c r="C201" s="82">
        <v>147</v>
      </c>
      <c r="D201" s="97" t="s">
        <v>64</v>
      </c>
      <c r="E201" s="84">
        <v>1</v>
      </c>
      <c r="F201" s="84">
        <v>2</v>
      </c>
      <c r="G201" s="51"/>
      <c r="H201" s="51"/>
      <c r="I201" s="62"/>
      <c r="J201" s="62"/>
      <c r="K201" s="62"/>
    </row>
    <row r="202" spans="2:11" s="63" customFormat="1" x14ac:dyDescent="0.25">
      <c r="B202" s="81" t="s">
        <v>65</v>
      </c>
      <c r="C202" s="82">
        <v>148</v>
      </c>
      <c r="D202" s="97" t="s">
        <v>66</v>
      </c>
      <c r="E202" s="84">
        <v>0</v>
      </c>
      <c r="F202" s="84">
        <v>0</v>
      </c>
      <c r="G202" s="51"/>
      <c r="H202" s="51"/>
      <c r="I202" s="62"/>
      <c r="J202" s="62"/>
      <c r="K202" s="62"/>
    </row>
    <row r="203" spans="2:11" s="63" customFormat="1" x14ac:dyDescent="0.25">
      <c r="B203" s="81" t="s">
        <v>7</v>
      </c>
      <c r="C203" s="82">
        <v>299</v>
      </c>
      <c r="D203" s="97" t="s">
        <v>69</v>
      </c>
      <c r="E203" s="84">
        <v>0</v>
      </c>
      <c r="F203" s="84">
        <v>0</v>
      </c>
      <c r="G203" s="51"/>
      <c r="H203" s="51"/>
      <c r="I203" s="62"/>
      <c r="J203" s="62"/>
      <c r="K203" s="62"/>
    </row>
    <row r="204" spans="2:11" s="63" customFormat="1" x14ac:dyDescent="0.25">
      <c r="B204" s="85" t="s">
        <v>39</v>
      </c>
      <c r="C204" s="85">
        <v>386</v>
      </c>
      <c r="D204" s="97" t="s">
        <v>70</v>
      </c>
      <c r="E204" s="84">
        <v>0</v>
      </c>
      <c r="F204" s="84">
        <v>0</v>
      </c>
      <c r="G204" s="51"/>
      <c r="H204" s="51"/>
      <c r="I204" s="62"/>
      <c r="J204" s="62"/>
      <c r="K204" s="62"/>
    </row>
    <row r="205" spans="2:11" s="63" customFormat="1" x14ac:dyDescent="0.25">
      <c r="B205" s="85" t="s">
        <v>71</v>
      </c>
      <c r="C205" s="85">
        <v>380</v>
      </c>
      <c r="D205" s="97" t="s">
        <v>72</v>
      </c>
      <c r="E205" s="84">
        <v>0</v>
      </c>
      <c r="F205" s="84">
        <v>1</v>
      </c>
      <c r="G205" s="51"/>
      <c r="H205" s="51"/>
      <c r="I205" s="62"/>
      <c r="J205" s="62"/>
      <c r="K205" s="62"/>
    </row>
    <row r="206" spans="2:11" s="63" customFormat="1" x14ac:dyDescent="0.25">
      <c r="B206" s="81" t="s">
        <v>41</v>
      </c>
      <c r="C206" s="82">
        <v>184</v>
      </c>
      <c r="D206" s="97" t="s">
        <v>73</v>
      </c>
      <c r="E206" s="84">
        <v>0</v>
      </c>
      <c r="F206" s="84">
        <v>0</v>
      </c>
      <c r="G206" s="51"/>
      <c r="H206" s="51"/>
      <c r="I206" s="62"/>
      <c r="J206" s="62"/>
      <c r="K206" s="62"/>
    </row>
    <row r="207" spans="2:11" s="63" customFormat="1" x14ac:dyDescent="0.25">
      <c r="B207" s="81" t="s">
        <v>39</v>
      </c>
      <c r="C207" s="85">
        <v>305</v>
      </c>
      <c r="D207" s="97" t="s">
        <v>74</v>
      </c>
      <c r="E207" s="84">
        <v>0</v>
      </c>
      <c r="F207" s="84">
        <v>0</v>
      </c>
      <c r="G207" s="51"/>
      <c r="H207" s="51"/>
      <c r="I207" s="62"/>
      <c r="J207" s="62"/>
      <c r="K207" s="62"/>
    </row>
    <row r="208" spans="2:11" s="63" customFormat="1" x14ac:dyDescent="0.25">
      <c r="B208" s="81" t="s">
        <v>75</v>
      </c>
      <c r="C208" s="82">
        <v>129</v>
      </c>
      <c r="D208" s="97" t="s">
        <v>76</v>
      </c>
      <c r="E208" s="84">
        <v>0</v>
      </c>
      <c r="F208" s="84">
        <v>0</v>
      </c>
      <c r="G208" s="51"/>
      <c r="H208" s="51"/>
      <c r="I208" s="62"/>
      <c r="J208" s="62"/>
      <c r="K208" s="62"/>
    </row>
    <row r="209" spans="2:11" s="63" customFormat="1" x14ac:dyDescent="0.25">
      <c r="B209" s="81" t="s">
        <v>17</v>
      </c>
      <c r="C209" s="82">
        <v>122</v>
      </c>
      <c r="D209" s="97" t="s">
        <v>77</v>
      </c>
      <c r="E209" s="84">
        <v>0</v>
      </c>
      <c r="F209" s="84">
        <v>0</v>
      </c>
      <c r="G209" s="51"/>
      <c r="H209" s="51"/>
      <c r="I209" s="62"/>
      <c r="J209" s="62"/>
      <c r="K209" s="62"/>
    </row>
    <row r="210" spans="2:11" s="63" customFormat="1" x14ac:dyDescent="0.25">
      <c r="B210" s="85" t="s">
        <v>139</v>
      </c>
      <c r="C210" s="85">
        <v>379</v>
      </c>
      <c r="D210" s="87" t="s">
        <v>259</v>
      </c>
      <c r="E210" s="84">
        <v>0</v>
      </c>
      <c r="F210" s="84">
        <v>0</v>
      </c>
      <c r="G210" s="51"/>
      <c r="H210" s="51"/>
      <c r="I210" s="62"/>
      <c r="J210" s="62"/>
      <c r="K210" s="62"/>
    </row>
    <row r="211" spans="2:11" s="63" customFormat="1" x14ac:dyDescent="0.25">
      <c r="B211" s="81" t="s">
        <v>80</v>
      </c>
      <c r="C211" s="82">
        <v>121</v>
      </c>
      <c r="D211" s="97" t="s">
        <v>81</v>
      </c>
      <c r="E211" s="84">
        <v>0</v>
      </c>
      <c r="F211" s="84">
        <v>0</v>
      </c>
      <c r="G211" s="51"/>
      <c r="H211" s="51"/>
      <c r="I211" s="62"/>
      <c r="J211" s="62"/>
      <c r="K211" s="62"/>
    </row>
    <row r="212" spans="2:11" s="63" customFormat="1" x14ac:dyDescent="0.25">
      <c r="B212" s="81" t="s">
        <v>7</v>
      </c>
      <c r="C212" s="82">
        <v>369</v>
      </c>
      <c r="D212" s="97" t="s">
        <v>82</v>
      </c>
      <c r="E212" s="84">
        <v>0</v>
      </c>
      <c r="F212" s="84">
        <v>0</v>
      </c>
      <c r="G212" s="51"/>
      <c r="H212" s="51"/>
      <c r="I212" s="62"/>
      <c r="J212" s="62"/>
      <c r="K212" s="62"/>
    </row>
    <row r="213" spans="2:11" s="63" customFormat="1" x14ac:dyDescent="0.25">
      <c r="B213" s="81" t="s">
        <v>39</v>
      </c>
      <c r="C213" s="82">
        <v>152</v>
      </c>
      <c r="D213" s="97" t="s">
        <v>83</v>
      </c>
      <c r="E213" s="84">
        <v>0</v>
      </c>
      <c r="F213" s="84">
        <v>0</v>
      </c>
      <c r="G213" s="51"/>
      <c r="H213" s="51"/>
      <c r="I213" s="62"/>
      <c r="J213" s="62"/>
      <c r="K213" s="62"/>
    </row>
    <row r="214" spans="2:11" s="63" customFormat="1" x14ac:dyDescent="0.25">
      <c r="B214" s="85" t="s">
        <v>260</v>
      </c>
      <c r="C214" s="85">
        <v>450</v>
      </c>
      <c r="D214" s="86" t="s">
        <v>261</v>
      </c>
      <c r="E214" s="84">
        <v>0</v>
      </c>
      <c r="F214" s="84">
        <v>1</v>
      </c>
      <c r="G214" s="51"/>
      <c r="H214" s="51"/>
      <c r="I214" s="62"/>
      <c r="J214" s="62"/>
      <c r="K214" s="62"/>
    </row>
    <row r="215" spans="2:11" s="63" customFormat="1" x14ac:dyDescent="0.25">
      <c r="B215" s="81" t="s">
        <v>7</v>
      </c>
      <c r="C215" s="82">
        <v>163</v>
      </c>
      <c r="D215" s="97" t="s">
        <v>84</v>
      </c>
      <c r="E215" s="84">
        <v>1</v>
      </c>
      <c r="F215" s="84">
        <v>6</v>
      </c>
      <c r="G215" s="51"/>
      <c r="H215" s="51"/>
      <c r="I215" s="62"/>
      <c r="J215" s="62"/>
      <c r="K215" s="62"/>
    </row>
    <row r="216" spans="2:11" s="63" customFormat="1" x14ac:dyDescent="0.25">
      <c r="B216" s="81" t="s">
        <v>19</v>
      </c>
      <c r="C216" s="82">
        <v>297</v>
      </c>
      <c r="D216" s="97" t="s">
        <v>85</v>
      </c>
      <c r="E216" s="84">
        <v>1</v>
      </c>
      <c r="F216" s="84">
        <v>0</v>
      </c>
      <c r="G216" s="51"/>
      <c r="H216" s="51"/>
      <c r="I216" s="62"/>
      <c r="J216" s="62"/>
      <c r="K216" s="62"/>
    </row>
    <row r="217" spans="2:11" s="63" customFormat="1" x14ac:dyDescent="0.25">
      <c r="B217" s="81" t="s">
        <v>19</v>
      </c>
      <c r="C217" s="82">
        <v>174</v>
      </c>
      <c r="D217" s="97" t="s">
        <v>86</v>
      </c>
      <c r="E217" s="84">
        <v>1</v>
      </c>
      <c r="F217" s="84">
        <v>2</v>
      </c>
      <c r="G217" s="51"/>
      <c r="H217" s="51"/>
      <c r="I217" s="62"/>
      <c r="J217" s="62"/>
      <c r="K217" s="62"/>
    </row>
    <row r="218" spans="2:11" s="63" customFormat="1" x14ac:dyDescent="0.25">
      <c r="B218" s="81" t="s">
        <v>87</v>
      </c>
      <c r="C218" s="82">
        <v>127</v>
      </c>
      <c r="D218" s="97" t="s">
        <v>88</v>
      </c>
      <c r="E218" s="84">
        <v>0</v>
      </c>
      <c r="F218" s="84">
        <v>0</v>
      </c>
      <c r="G218" s="51"/>
      <c r="H218" s="51"/>
      <c r="I218" s="62"/>
      <c r="J218" s="62"/>
      <c r="K218" s="62"/>
    </row>
    <row r="219" spans="2:11" s="63" customFormat="1" x14ac:dyDescent="0.25">
      <c r="B219" s="81" t="s">
        <v>87</v>
      </c>
      <c r="C219" s="82"/>
      <c r="D219" s="97" t="s">
        <v>292</v>
      </c>
      <c r="E219" s="84">
        <v>0</v>
      </c>
      <c r="F219" s="84">
        <v>0</v>
      </c>
      <c r="G219" s="51"/>
      <c r="H219" s="51"/>
      <c r="I219" s="62"/>
      <c r="J219" s="62"/>
      <c r="K219" s="62"/>
    </row>
    <row r="220" spans="2:11" s="63" customFormat="1" ht="30" x14ac:dyDescent="0.25">
      <c r="B220" s="81" t="s">
        <v>7</v>
      </c>
      <c r="C220" s="82">
        <v>171</v>
      </c>
      <c r="D220" s="97" t="s">
        <v>89</v>
      </c>
      <c r="E220" s="84">
        <v>0</v>
      </c>
      <c r="F220" s="84">
        <v>0</v>
      </c>
      <c r="G220" s="51"/>
      <c r="H220" s="51"/>
      <c r="I220" s="62"/>
      <c r="J220" s="62"/>
      <c r="K220" s="62"/>
    </row>
    <row r="221" spans="2:11" s="63" customFormat="1" x14ac:dyDescent="0.25">
      <c r="B221" s="85" t="s">
        <v>7</v>
      </c>
      <c r="C221" s="85">
        <v>110</v>
      </c>
      <c r="D221" s="97" t="s">
        <v>90</v>
      </c>
      <c r="E221" s="84">
        <v>2</v>
      </c>
      <c r="F221" s="84">
        <v>1</v>
      </c>
      <c r="G221" s="51"/>
      <c r="H221" s="51"/>
      <c r="I221" s="62"/>
      <c r="J221" s="62"/>
      <c r="K221" s="62"/>
    </row>
    <row r="222" spans="2:11" s="63" customFormat="1" x14ac:dyDescent="0.25">
      <c r="B222" s="81" t="s">
        <v>91</v>
      </c>
      <c r="C222" s="82">
        <v>117</v>
      </c>
      <c r="D222" s="97" t="s">
        <v>92</v>
      </c>
      <c r="E222" s="84">
        <v>0</v>
      </c>
      <c r="F222" s="84">
        <v>0</v>
      </c>
      <c r="G222" s="51"/>
      <c r="H222" s="51"/>
      <c r="I222" s="62"/>
      <c r="J222" s="62"/>
      <c r="K222" s="62"/>
    </row>
    <row r="223" spans="2:11" s="63" customFormat="1" x14ac:dyDescent="0.25">
      <c r="B223" s="81" t="s">
        <v>29</v>
      </c>
      <c r="C223" s="81">
        <v>115</v>
      </c>
      <c r="D223" s="97" t="s">
        <v>93</v>
      </c>
      <c r="E223" s="84">
        <v>1</v>
      </c>
      <c r="F223" s="84">
        <v>1</v>
      </c>
      <c r="G223" s="51"/>
      <c r="H223" s="51"/>
      <c r="I223" s="62"/>
      <c r="J223" s="62"/>
      <c r="K223" s="62"/>
    </row>
    <row r="224" spans="2:11" s="63" customFormat="1" x14ac:dyDescent="0.25">
      <c r="B224" s="85" t="s">
        <v>7</v>
      </c>
      <c r="C224" s="85">
        <v>384</v>
      </c>
      <c r="D224" s="97" t="s">
        <v>94</v>
      </c>
      <c r="E224" s="84">
        <v>0</v>
      </c>
      <c r="F224" s="84">
        <v>0</v>
      </c>
      <c r="G224" s="51"/>
      <c r="H224" s="51"/>
      <c r="I224" s="62"/>
      <c r="J224" s="62"/>
      <c r="K224" s="62"/>
    </row>
    <row r="225" spans="2:11" s="63" customFormat="1" x14ac:dyDescent="0.25">
      <c r="B225" s="81" t="s">
        <v>34</v>
      </c>
      <c r="C225" s="82">
        <v>161</v>
      </c>
      <c r="D225" s="97" t="s">
        <v>95</v>
      </c>
      <c r="E225" s="84">
        <v>2</v>
      </c>
      <c r="F225" s="84">
        <v>1</v>
      </c>
      <c r="G225" s="51"/>
      <c r="H225" s="51"/>
      <c r="I225" s="62"/>
      <c r="J225" s="62"/>
      <c r="K225" s="62"/>
    </row>
    <row r="226" spans="2:11" s="63" customFormat="1" x14ac:dyDescent="0.25">
      <c r="B226" s="81" t="s">
        <v>96</v>
      </c>
      <c r="C226" s="82">
        <v>141</v>
      </c>
      <c r="D226" s="97" t="s">
        <v>97</v>
      </c>
      <c r="E226" s="84">
        <v>0</v>
      </c>
      <c r="F226" s="84">
        <v>0</v>
      </c>
      <c r="G226" s="51"/>
      <c r="H226" s="51"/>
      <c r="I226" s="62"/>
      <c r="J226" s="62"/>
      <c r="K226" s="62"/>
    </row>
    <row r="227" spans="2:11" s="63" customFormat="1" x14ac:dyDescent="0.25">
      <c r="B227" s="81" t="s">
        <v>7</v>
      </c>
      <c r="C227" s="82">
        <v>167</v>
      </c>
      <c r="D227" s="97" t="s">
        <v>98</v>
      </c>
      <c r="E227" s="84">
        <v>0</v>
      </c>
      <c r="F227" s="84">
        <v>0</v>
      </c>
      <c r="G227" s="51"/>
      <c r="H227" s="51"/>
      <c r="I227" s="62"/>
      <c r="J227" s="62"/>
      <c r="K227" s="62"/>
    </row>
    <row r="228" spans="2:11" s="63" customFormat="1" x14ac:dyDescent="0.25">
      <c r="B228" s="81" t="s">
        <v>99</v>
      </c>
      <c r="C228" s="82">
        <v>130</v>
      </c>
      <c r="D228" s="87" t="s">
        <v>100</v>
      </c>
      <c r="E228" s="84">
        <v>0</v>
      </c>
      <c r="F228" s="84">
        <v>0</v>
      </c>
      <c r="G228" s="51"/>
      <c r="H228" s="51"/>
      <c r="I228" s="62"/>
      <c r="J228" s="62"/>
      <c r="K228" s="62"/>
    </row>
    <row r="229" spans="2:11" s="63" customFormat="1" x14ac:dyDescent="0.25">
      <c r="B229" s="85" t="s">
        <v>7</v>
      </c>
      <c r="C229" s="85">
        <v>389</v>
      </c>
      <c r="D229" s="97" t="s">
        <v>101</v>
      </c>
      <c r="E229" s="84">
        <v>0</v>
      </c>
      <c r="F229" s="84">
        <v>0</v>
      </c>
      <c r="G229" s="51"/>
      <c r="H229" s="51"/>
      <c r="I229" s="62"/>
      <c r="J229" s="62"/>
      <c r="K229" s="62"/>
    </row>
    <row r="230" spans="2:11" s="63" customFormat="1" x14ac:dyDescent="0.25">
      <c r="B230" s="81" t="s">
        <v>39</v>
      </c>
      <c r="C230" s="82">
        <v>120</v>
      </c>
      <c r="D230" s="97" t="s">
        <v>102</v>
      </c>
      <c r="E230" s="84">
        <v>1</v>
      </c>
      <c r="F230" s="84">
        <v>1</v>
      </c>
      <c r="G230" s="51"/>
      <c r="H230" s="51"/>
      <c r="I230" s="62"/>
      <c r="J230" s="62"/>
      <c r="K230" s="62"/>
    </row>
    <row r="231" spans="2:11" s="63" customFormat="1" x14ac:dyDescent="0.25">
      <c r="B231" s="81" t="s">
        <v>103</v>
      </c>
      <c r="C231" s="82">
        <v>131</v>
      </c>
      <c r="D231" s="97" t="s">
        <v>104</v>
      </c>
      <c r="E231" s="84">
        <v>0</v>
      </c>
      <c r="F231" s="84">
        <v>0</v>
      </c>
      <c r="G231" s="51"/>
      <c r="H231" s="51"/>
      <c r="I231" s="62"/>
      <c r="J231" s="62"/>
      <c r="K231" s="62"/>
    </row>
    <row r="232" spans="2:11" s="63" customFormat="1" x14ac:dyDescent="0.25">
      <c r="B232" s="81" t="s">
        <v>7</v>
      </c>
      <c r="C232" s="82">
        <v>155</v>
      </c>
      <c r="D232" s="97" t="s">
        <v>105</v>
      </c>
      <c r="E232" s="84">
        <v>2</v>
      </c>
      <c r="F232" s="84">
        <v>0</v>
      </c>
      <c r="G232" s="51"/>
      <c r="H232" s="51"/>
      <c r="I232" s="62"/>
      <c r="J232" s="62"/>
      <c r="K232" s="62"/>
    </row>
    <row r="233" spans="2:11" s="63" customFormat="1" x14ac:dyDescent="0.25">
      <c r="B233" s="81" t="s">
        <v>106</v>
      </c>
      <c r="C233" s="82">
        <v>149</v>
      </c>
      <c r="D233" s="97" t="s">
        <v>107</v>
      </c>
      <c r="E233" s="84">
        <v>0</v>
      </c>
      <c r="F233" s="84">
        <v>0</v>
      </c>
      <c r="G233" s="51"/>
      <c r="H233" s="51"/>
      <c r="I233" s="62"/>
      <c r="J233" s="62"/>
      <c r="K233" s="62"/>
    </row>
    <row r="234" spans="2:11" s="63" customFormat="1" x14ac:dyDescent="0.25">
      <c r="B234" s="81" t="s">
        <v>34</v>
      </c>
      <c r="C234" s="82">
        <v>113</v>
      </c>
      <c r="D234" s="97" t="s">
        <v>108</v>
      </c>
      <c r="E234" s="84">
        <v>0</v>
      </c>
      <c r="F234" s="84">
        <v>1</v>
      </c>
      <c r="G234" s="51"/>
      <c r="H234" s="51"/>
      <c r="I234" s="62"/>
      <c r="J234" s="62"/>
      <c r="K234" s="62"/>
    </row>
    <row r="235" spans="2:11" s="63" customFormat="1" x14ac:dyDescent="0.25">
      <c r="B235" s="81" t="s">
        <v>109</v>
      </c>
      <c r="C235" s="82">
        <v>370</v>
      </c>
      <c r="D235" s="97" t="s">
        <v>110</v>
      </c>
      <c r="E235" s="84">
        <v>0</v>
      </c>
      <c r="F235" s="84">
        <v>0</v>
      </c>
      <c r="G235" s="51"/>
      <c r="H235" s="51"/>
      <c r="I235" s="62"/>
      <c r="J235" s="62"/>
      <c r="K235" s="62"/>
    </row>
    <row r="236" spans="2:11" s="63" customFormat="1" x14ac:dyDescent="0.25">
      <c r="B236" s="81" t="s">
        <v>71</v>
      </c>
      <c r="C236" s="82">
        <v>125</v>
      </c>
      <c r="D236" s="97" t="s">
        <v>111</v>
      </c>
      <c r="E236" s="84">
        <v>0</v>
      </c>
      <c r="F236" s="84">
        <v>0</v>
      </c>
      <c r="G236" s="51"/>
      <c r="H236" s="51"/>
      <c r="I236" s="62"/>
      <c r="J236" s="62"/>
      <c r="K236" s="62"/>
    </row>
    <row r="237" spans="2:11" s="63" customFormat="1" x14ac:dyDescent="0.25">
      <c r="B237" s="81" t="s">
        <v>7</v>
      </c>
      <c r="C237" s="82">
        <v>160</v>
      </c>
      <c r="D237" s="97" t="s">
        <v>112</v>
      </c>
      <c r="E237" s="84">
        <v>1</v>
      </c>
      <c r="F237" s="84">
        <v>0</v>
      </c>
      <c r="G237" s="51"/>
      <c r="H237" s="51"/>
      <c r="I237" s="62"/>
      <c r="J237" s="62"/>
      <c r="K237" s="62"/>
    </row>
    <row r="238" spans="2:11" s="63" customFormat="1" x14ac:dyDescent="0.25">
      <c r="B238" s="81" t="s">
        <v>113</v>
      </c>
      <c r="C238" s="82">
        <v>119</v>
      </c>
      <c r="D238" s="97" t="s">
        <v>114</v>
      </c>
      <c r="E238" s="84">
        <v>0</v>
      </c>
      <c r="F238" s="84">
        <v>0</v>
      </c>
      <c r="G238" s="51"/>
      <c r="H238" s="51"/>
      <c r="I238" s="62"/>
      <c r="J238" s="62"/>
      <c r="K238" s="62"/>
    </row>
    <row r="239" spans="2:11" s="63" customFormat="1" x14ac:dyDescent="0.25">
      <c r="B239" s="81" t="s">
        <v>116</v>
      </c>
      <c r="C239" s="82">
        <v>118</v>
      </c>
      <c r="D239" s="97" t="s">
        <v>117</v>
      </c>
      <c r="E239" s="84">
        <v>0</v>
      </c>
      <c r="F239" s="84">
        <v>0</v>
      </c>
      <c r="G239" s="51"/>
      <c r="H239" s="51"/>
      <c r="I239" s="62"/>
      <c r="J239" s="62"/>
      <c r="K239" s="62"/>
    </row>
    <row r="240" spans="2:11" s="63" customFormat="1" x14ac:dyDescent="0.25">
      <c r="B240" s="81" t="s">
        <v>118</v>
      </c>
      <c r="C240" s="82">
        <v>142</v>
      </c>
      <c r="D240" s="97" t="s">
        <v>119</v>
      </c>
      <c r="E240" s="84">
        <v>0</v>
      </c>
      <c r="F240" s="84">
        <v>0</v>
      </c>
      <c r="G240" s="51"/>
      <c r="H240" s="51"/>
      <c r="I240" s="62"/>
      <c r="J240" s="62"/>
      <c r="K240" s="62"/>
    </row>
    <row r="241" spans="2:11" s="63" customFormat="1" x14ac:dyDescent="0.25">
      <c r="B241" s="81" t="s">
        <v>29</v>
      </c>
      <c r="C241" s="82">
        <v>176</v>
      </c>
      <c r="D241" s="97" t="s">
        <v>262</v>
      </c>
      <c r="E241" s="84">
        <v>0</v>
      </c>
      <c r="F241" s="84">
        <v>0</v>
      </c>
      <c r="G241" s="51"/>
      <c r="H241" s="51"/>
      <c r="I241" s="62"/>
      <c r="J241" s="62"/>
      <c r="K241" s="62"/>
    </row>
    <row r="242" spans="2:11" s="63" customFormat="1" x14ac:dyDescent="0.25">
      <c r="B242" s="81" t="s">
        <v>7</v>
      </c>
      <c r="C242" s="82">
        <v>158</v>
      </c>
      <c r="D242" s="97" t="s">
        <v>120</v>
      </c>
      <c r="E242" s="84">
        <v>1</v>
      </c>
      <c r="F242" s="84">
        <v>0</v>
      </c>
      <c r="G242" s="51"/>
      <c r="H242" s="51"/>
      <c r="I242" s="62"/>
      <c r="J242" s="62"/>
      <c r="K242" s="62"/>
    </row>
    <row r="243" spans="2:11" s="63" customFormat="1" x14ac:dyDescent="0.25">
      <c r="B243" s="81" t="s">
        <v>39</v>
      </c>
      <c r="C243" s="82">
        <v>188</v>
      </c>
      <c r="D243" s="97" t="s">
        <v>121</v>
      </c>
      <c r="E243" s="84">
        <v>1</v>
      </c>
      <c r="F243" s="84">
        <v>0</v>
      </c>
      <c r="G243" s="51"/>
      <c r="H243" s="51"/>
      <c r="I243" s="62"/>
      <c r="J243" s="62"/>
      <c r="K243" s="62"/>
    </row>
    <row r="244" spans="2:11" s="63" customFormat="1" x14ac:dyDescent="0.25">
      <c r="B244" s="81" t="s">
        <v>7</v>
      </c>
      <c r="C244" s="82">
        <v>308</v>
      </c>
      <c r="D244" s="97" t="s">
        <v>122</v>
      </c>
      <c r="E244" s="84">
        <v>3</v>
      </c>
      <c r="F244" s="84">
        <v>0</v>
      </c>
      <c r="G244" s="51"/>
      <c r="H244" s="51"/>
      <c r="I244" s="62"/>
      <c r="J244" s="62"/>
      <c r="K244" s="62"/>
    </row>
    <row r="245" spans="2:11" s="63" customFormat="1" x14ac:dyDescent="0.25">
      <c r="B245" s="81" t="s">
        <v>34</v>
      </c>
      <c r="C245" s="85">
        <v>187</v>
      </c>
      <c r="D245" s="97" t="s">
        <v>123</v>
      </c>
      <c r="E245" s="84">
        <v>0</v>
      </c>
      <c r="F245" s="84">
        <v>0</v>
      </c>
      <c r="G245" s="51"/>
      <c r="H245" s="51"/>
      <c r="I245" s="62"/>
      <c r="J245" s="62"/>
      <c r="K245" s="62"/>
    </row>
    <row r="246" spans="2:11" s="63" customFormat="1" x14ac:dyDescent="0.25">
      <c r="B246" s="85" t="s">
        <v>124</v>
      </c>
      <c r="C246" s="85">
        <v>124</v>
      </c>
      <c r="D246" s="97" t="s">
        <v>125</v>
      </c>
      <c r="E246" s="84">
        <v>0</v>
      </c>
      <c r="F246" s="84">
        <v>0</v>
      </c>
      <c r="G246" s="51"/>
      <c r="H246" s="51"/>
      <c r="I246" s="62"/>
      <c r="J246" s="62"/>
      <c r="K246" s="62"/>
    </row>
    <row r="247" spans="2:11" s="63" customFormat="1" x14ac:dyDescent="0.25">
      <c r="B247" s="81" t="s">
        <v>7</v>
      </c>
      <c r="C247" s="82">
        <v>165</v>
      </c>
      <c r="D247" s="97" t="s">
        <v>126</v>
      </c>
      <c r="E247" s="84">
        <v>1</v>
      </c>
      <c r="F247" s="84">
        <v>1</v>
      </c>
      <c r="G247" s="51"/>
      <c r="H247" s="51"/>
      <c r="I247" s="62"/>
      <c r="J247" s="62"/>
      <c r="K247" s="62"/>
    </row>
    <row r="248" spans="2:11" s="63" customFormat="1" x14ac:dyDescent="0.25">
      <c r="B248" s="85" t="s">
        <v>39</v>
      </c>
      <c r="C248" s="85">
        <v>388</v>
      </c>
      <c r="D248" s="97" t="s">
        <v>127</v>
      </c>
      <c r="E248" s="84">
        <v>1</v>
      </c>
      <c r="F248" s="84">
        <v>1</v>
      </c>
      <c r="G248" s="51"/>
      <c r="H248" s="51"/>
      <c r="I248" s="62"/>
      <c r="J248" s="62"/>
      <c r="K248" s="62"/>
    </row>
    <row r="249" spans="2:11" s="63" customFormat="1" ht="30" x14ac:dyDescent="0.25">
      <c r="B249" s="85" t="s">
        <v>54</v>
      </c>
      <c r="C249" s="85">
        <v>452</v>
      </c>
      <c r="D249" s="86" t="s">
        <v>263</v>
      </c>
      <c r="E249" s="84">
        <v>0</v>
      </c>
      <c r="F249" s="84">
        <v>1</v>
      </c>
      <c r="G249" s="51"/>
      <c r="H249" s="51"/>
      <c r="I249" s="62"/>
      <c r="J249" s="62"/>
      <c r="K249" s="62"/>
    </row>
    <row r="250" spans="2:11" s="63" customFormat="1" x14ac:dyDescent="0.25">
      <c r="B250" s="81" t="s">
        <v>128</v>
      </c>
      <c r="C250" s="82">
        <v>136</v>
      </c>
      <c r="D250" s="97" t="s">
        <v>129</v>
      </c>
      <c r="E250" s="84">
        <v>0</v>
      </c>
      <c r="F250" s="84">
        <v>0</v>
      </c>
      <c r="G250" s="51"/>
      <c r="H250" s="51"/>
      <c r="I250" s="62"/>
      <c r="J250" s="62"/>
      <c r="K250" s="62"/>
    </row>
    <row r="251" spans="2:11" s="63" customFormat="1" x14ac:dyDescent="0.25">
      <c r="B251" s="81" t="s">
        <v>39</v>
      </c>
      <c r="C251" s="82">
        <v>177</v>
      </c>
      <c r="D251" s="97" t="s">
        <v>130</v>
      </c>
      <c r="E251" s="84">
        <v>0</v>
      </c>
      <c r="F251" s="84">
        <v>0</v>
      </c>
      <c r="G251" s="51"/>
      <c r="H251" s="51"/>
      <c r="I251" s="62"/>
      <c r="J251" s="62"/>
      <c r="K251" s="62"/>
    </row>
    <row r="252" spans="2:11" s="63" customFormat="1" x14ac:dyDescent="0.25">
      <c r="B252" s="81" t="s">
        <v>131</v>
      </c>
      <c r="C252" s="82">
        <v>134</v>
      </c>
      <c r="D252" s="97" t="s">
        <v>132</v>
      </c>
      <c r="E252" s="84">
        <v>8</v>
      </c>
      <c r="F252" s="84">
        <v>1</v>
      </c>
      <c r="G252" s="51"/>
      <c r="H252" s="51"/>
      <c r="I252" s="62"/>
      <c r="J252" s="62"/>
      <c r="K252" s="62"/>
    </row>
    <row r="253" spans="2:11" s="63" customFormat="1" x14ac:dyDescent="0.25">
      <c r="B253" s="81" t="s">
        <v>133</v>
      </c>
      <c r="C253" s="82">
        <v>145</v>
      </c>
      <c r="D253" s="97" t="s">
        <v>134</v>
      </c>
      <c r="E253" s="84">
        <v>0</v>
      </c>
      <c r="F253" s="84">
        <v>0</v>
      </c>
      <c r="G253" s="51"/>
      <c r="H253" s="51"/>
      <c r="I253" s="62"/>
      <c r="J253" s="62"/>
      <c r="K253" s="62"/>
    </row>
    <row r="254" spans="2:11" s="63" customFormat="1" ht="30" x14ac:dyDescent="0.25">
      <c r="B254" s="85" t="s">
        <v>7</v>
      </c>
      <c r="C254" s="85">
        <v>383</v>
      </c>
      <c r="D254" s="97" t="s">
        <v>135</v>
      </c>
      <c r="E254" s="84">
        <v>2</v>
      </c>
      <c r="F254" s="84">
        <v>0</v>
      </c>
      <c r="G254" s="51"/>
      <c r="H254" s="51"/>
      <c r="I254" s="62"/>
      <c r="J254" s="62"/>
      <c r="K254" s="62"/>
    </row>
    <row r="255" spans="2:11" s="63" customFormat="1" x14ac:dyDescent="0.25">
      <c r="B255" s="85" t="s">
        <v>136</v>
      </c>
      <c r="C255" s="85">
        <v>382</v>
      </c>
      <c r="D255" s="97" t="s">
        <v>137</v>
      </c>
      <c r="E255" s="84">
        <v>1</v>
      </c>
      <c r="F255" s="84">
        <v>0</v>
      </c>
      <c r="G255" s="51"/>
      <c r="H255" s="51"/>
      <c r="I255" s="62"/>
      <c r="J255" s="62"/>
      <c r="K255" s="62"/>
    </row>
    <row r="256" spans="2:11" s="63" customFormat="1" x14ac:dyDescent="0.25">
      <c r="B256" s="81" t="s">
        <v>7</v>
      </c>
      <c r="C256" s="82">
        <v>157</v>
      </c>
      <c r="D256" s="97" t="s">
        <v>138</v>
      </c>
      <c r="E256" s="84">
        <v>2</v>
      </c>
      <c r="F256" s="84">
        <v>4</v>
      </c>
      <c r="G256" s="51"/>
      <c r="H256" s="51"/>
      <c r="I256" s="62"/>
      <c r="J256" s="62"/>
      <c r="K256" s="62"/>
    </row>
    <row r="257" spans="2:11" s="63" customFormat="1" ht="30" x14ac:dyDescent="0.25">
      <c r="B257" s="85" t="s">
        <v>29</v>
      </c>
      <c r="C257" s="85">
        <v>257</v>
      </c>
      <c r="D257" s="97" t="s">
        <v>144</v>
      </c>
      <c r="E257" s="84">
        <v>0</v>
      </c>
      <c r="F257" s="84">
        <v>0</v>
      </c>
      <c r="G257" s="51"/>
      <c r="H257" s="51"/>
      <c r="I257" s="62"/>
      <c r="J257" s="62"/>
      <c r="K257" s="62"/>
    </row>
    <row r="258" spans="2:11" s="63" customFormat="1" x14ac:dyDescent="0.25">
      <c r="B258" s="85" t="s">
        <v>29</v>
      </c>
      <c r="C258" s="85">
        <v>224</v>
      </c>
      <c r="D258" s="97" t="s">
        <v>145</v>
      </c>
      <c r="E258" s="84">
        <v>0</v>
      </c>
      <c r="F258" s="84">
        <v>2</v>
      </c>
      <c r="G258" s="51"/>
      <c r="H258" s="51"/>
      <c r="I258" s="62"/>
      <c r="J258" s="62"/>
      <c r="K258" s="62"/>
    </row>
    <row r="259" spans="2:11" s="63" customFormat="1" ht="30" x14ac:dyDescent="0.25">
      <c r="B259" s="81" t="s">
        <v>29</v>
      </c>
      <c r="C259" s="82">
        <v>309</v>
      </c>
      <c r="D259" s="97" t="s">
        <v>79</v>
      </c>
      <c r="E259" s="84">
        <v>3</v>
      </c>
      <c r="F259" s="84">
        <v>0</v>
      </c>
      <c r="G259" s="51"/>
      <c r="H259" s="51"/>
      <c r="I259" s="62"/>
      <c r="J259" s="62"/>
      <c r="K259" s="62"/>
    </row>
    <row r="260" spans="2:11" s="63" customFormat="1" x14ac:dyDescent="0.25">
      <c r="B260" s="85" t="s">
        <v>7</v>
      </c>
      <c r="C260" s="85">
        <v>248</v>
      </c>
      <c r="D260" s="97" t="s">
        <v>146</v>
      </c>
      <c r="E260" s="84">
        <v>0</v>
      </c>
      <c r="F260" s="84">
        <v>1</v>
      </c>
      <c r="G260" s="51"/>
      <c r="H260" s="51"/>
      <c r="I260" s="62"/>
      <c r="J260" s="62"/>
      <c r="K260" s="62"/>
    </row>
    <row r="261" spans="2:11" s="63" customFormat="1" x14ac:dyDescent="0.25">
      <c r="B261" s="85" t="s">
        <v>7</v>
      </c>
      <c r="C261" s="85">
        <v>252</v>
      </c>
      <c r="D261" s="97" t="s">
        <v>147</v>
      </c>
      <c r="E261" s="84">
        <v>0</v>
      </c>
      <c r="F261" s="84">
        <v>1</v>
      </c>
      <c r="G261" s="51"/>
      <c r="H261" s="51"/>
      <c r="I261" s="62"/>
      <c r="J261" s="62"/>
      <c r="K261" s="62"/>
    </row>
    <row r="262" spans="2:11" s="63" customFormat="1" x14ac:dyDescent="0.25">
      <c r="B262" s="85" t="s">
        <v>7</v>
      </c>
      <c r="C262" s="85">
        <v>245</v>
      </c>
      <c r="D262" s="97" t="s">
        <v>148</v>
      </c>
      <c r="E262" s="84">
        <v>0</v>
      </c>
      <c r="F262" s="84">
        <v>0</v>
      </c>
      <c r="G262" s="51"/>
      <c r="H262" s="51"/>
      <c r="I262" s="62"/>
      <c r="J262" s="62"/>
      <c r="K262" s="62"/>
    </row>
    <row r="263" spans="2:11" s="63" customFormat="1" ht="30" x14ac:dyDescent="0.25">
      <c r="B263" s="85" t="s">
        <v>7</v>
      </c>
      <c r="C263" s="85">
        <v>261</v>
      </c>
      <c r="D263" s="97" t="s">
        <v>149</v>
      </c>
      <c r="E263" s="84">
        <v>0</v>
      </c>
      <c r="F263" s="84">
        <v>0</v>
      </c>
      <c r="G263" s="51"/>
      <c r="H263" s="51"/>
      <c r="I263" s="62"/>
      <c r="J263" s="62"/>
      <c r="K263" s="62"/>
    </row>
    <row r="264" spans="2:11" s="63" customFormat="1" x14ac:dyDescent="0.25">
      <c r="B264" s="85" t="s">
        <v>7</v>
      </c>
      <c r="C264" s="85">
        <v>197</v>
      </c>
      <c r="D264" s="97" t="s">
        <v>150</v>
      </c>
      <c r="E264" s="84">
        <v>0</v>
      </c>
      <c r="F264" s="84">
        <v>2</v>
      </c>
      <c r="G264" s="51"/>
      <c r="H264" s="51"/>
      <c r="I264" s="62"/>
      <c r="J264" s="62"/>
      <c r="K264" s="62"/>
    </row>
    <row r="265" spans="2:11" s="63" customFormat="1" x14ac:dyDescent="0.25">
      <c r="B265" s="85" t="s">
        <v>7</v>
      </c>
      <c r="C265" s="82">
        <v>198</v>
      </c>
      <c r="D265" s="97" t="s">
        <v>151</v>
      </c>
      <c r="E265" s="84">
        <v>1</v>
      </c>
      <c r="F265" s="84">
        <v>1</v>
      </c>
      <c r="G265" s="51"/>
      <c r="H265" s="51"/>
      <c r="I265" s="62"/>
      <c r="J265" s="62"/>
      <c r="K265" s="62"/>
    </row>
    <row r="266" spans="2:11" s="63" customFormat="1" x14ac:dyDescent="0.25">
      <c r="B266" s="85" t="s">
        <v>7</v>
      </c>
      <c r="C266" s="85">
        <v>253</v>
      </c>
      <c r="D266" s="97" t="s">
        <v>152</v>
      </c>
      <c r="E266" s="84">
        <v>0</v>
      </c>
      <c r="F266" s="84">
        <v>1</v>
      </c>
      <c r="G266" s="51"/>
      <c r="H266" s="51"/>
      <c r="I266" s="62"/>
      <c r="J266" s="62"/>
      <c r="K266" s="62"/>
    </row>
    <row r="267" spans="2:11" s="63" customFormat="1" ht="30" x14ac:dyDescent="0.25">
      <c r="B267" s="85" t="s">
        <v>7</v>
      </c>
      <c r="C267" s="85">
        <v>225</v>
      </c>
      <c r="D267" s="97" t="s">
        <v>153</v>
      </c>
      <c r="E267" s="84">
        <v>4</v>
      </c>
      <c r="F267" s="84">
        <v>3</v>
      </c>
      <c r="G267" s="51"/>
      <c r="H267" s="51"/>
      <c r="I267" s="62"/>
      <c r="J267" s="62"/>
      <c r="K267" s="62"/>
    </row>
    <row r="268" spans="2:11" s="63" customFormat="1" x14ac:dyDescent="0.25">
      <c r="B268" s="85" t="s">
        <v>7</v>
      </c>
      <c r="C268" s="85">
        <v>265</v>
      </c>
      <c r="D268" s="97" t="s">
        <v>154</v>
      </c>
      <c r="E268" s="84">
        <v>0</v>
      </c>
      <c r="F268" s="84">
        <v>1</v>
      </c>
      <c r="G268" s="51"/>
      <c r="H268" s="51"/>
      <c r="I268" s="62"/>
      <c r="J268" s="62"/>
      <c r="K268" s="62"/>
    </row>
    <row r="269" spans="2:11" s="63" customFormat="1" x14ac:dyDescent="0.25">
      <c r="B269" s="85" t="s">
        <v>7</v>
      </c>
      <c r="C269" s="85">
        <v>226</v>
      </c>
      <c r="D269" s="97" t="s">
        <v>155</v>
      </c>
      <c r="E269" s="84">
        <v>0</v>
      </c>
      <c r="F269" s="84">
        <v>5</v>
      </c>
      <c r="G269" s="51"/>
      <c r="H269" s="51"/>
      <c r="I269" s="62"/>
      <c r="J269" s="62"/>
      <c r="K269" s="62"/>
    </row>
    <row r="270" spans="2:11" s="63" customFormat="1" x14ac:dyDescent="0.25">
      <c r="B270" s="85" t="s">
        <v>7</v>
      </c>
      <c r="C270" s="85">
        <v>229</v>
      </c>
      <c r="D270" s="97" t="s">
        <v>156</v>
      </c>
      <c r="E270" s="84">
        <v>0</v>
      </c>
      <c r="F270" s="84">
        <v>1</v>
      </c>
      <c r="G270" s="51"/>
      <c r="H270" s="51"/>
      <c r="I270" s="62"/>
      <c r="J270" s="62"/>
      <c r="K270" s="62"/>
    </row>
    <row r="271" spans="2:11" s="63" customFormat="1" x14ac:dyDescent="0.25">
      <c r="B271" s="85" t="s">
        <v>7</v>
      </c>
      <c r="C271" s="85">
        <v>262</v>
      </c>
      <c r="D271" s="97" t="s">
        <v>157</v>
      </c>
      <c r="E271" s="84">
        <v>0</v>
      </c>
      <c r="F271" s="84">
        <v>1</v>
      </c>
      <c r="G271" s="51"/>
      <c r="H271" s="51"/>
      <c r="I271" s="62"/>
      <c r="J271" s="62"/>
      <c r="K271" s="62"/>
    </row>
    <row r="272" spans="2:11" s="63" customFormat="1" x14ac:dyDescent="0.25">
      <c r="B272" s="85" t="s">
        <v>7</v>
      </c>
      <c r="C272" s="85">
        <v>263</v>
      </c>
      <c r="D272" s="97" t="s">
        <v>158</v>
      </c>
      <c r="E272" s="84">
        <v>1</v>
      </c>
      <c r="F272" s="84">
        <v>1</v>
      </c>
      <c r="G272" s="51"/>
      <c r="H272" s="51"/>
      <c r="I272" s="62"/>
      <c r="J272" s="62"/>
      <c r="K272" s="62"/>
    </row>
    <row r="273" spans="2:11" s="63" customFormat="1" ht="30" x14ac:dyDescent="0.25">
      <c r="B273" s="85" t="s">
        <v>19</v>
      </c>
      <c r="C273" s="82">
        <v>270</v>
      </c>
      <c r="D273" s="97" t="s">
        <v>159</v>
      </c>
      <c r="E273" s="84">
        <v>1</v>
      </c>
      <c r="F273" s="84">
        <v>0</v>
      </c>
      <c r="G273" s="51"/>
      <c r="H273" s="51"/>
      <c r="I273" s="62"/>
      <c r="J273" s="62"/>
      <c r="K273" s="62"/>
    </row>
    <row r="274" spans="2:11" s="63" customFormat="1" x14ac:dyDescent="0.25">
      <c r="B274" s="85" t="s">
        <v>19</v>
      </c>
      <c r="C274" s="82">
        <v>272</v>
      </c>
      <c r="D274" s="88" t="s">
        <v>160</v>
      </c>
      <c r="E274" s="84">
        <v>0</v>
      </c>
      <c r="F274" s="84">
        <v>0</v>
      </c>
      <c r="G274" s="51"/>
      <c r="H274" s="51"/>
      <c r="I274" s="62"/>
      <c r="J274" s="62"/>
      <c r="K274" s="62"/>
    </row>
    <row r="275" spans="2:11" s="63" customFormat="1" x14ac:dyDescent="0.25">
      <c r="B275" s="85" t="s">
        <v>19</v>
      </c>
      <c r="C275" s="82">
        <v>274</v>
      </c>
      <c r="D275" s="97" t="s">
        <v>161</v>
      </c>
      <c r="E275" s="84">
        <v>0</v>
      </c>
      <c r="F275" s="84">
        <v>0</v>
      </c>
      <c r="G275" s="51"/>
      <c r="H275" s="51"/>
      <c r="I275" s="62"/>
      <c r="J275" s="62"/>
      <c r="K275" s="62"/>
    </row>
    <row r="276" spans="2:11" s="63" customFormat="1" x14ac:dyDescent="0.25">
      <c r="B276" s="85" t="s">
        <v>19</v>
      </c>
      <c r="C276" s="82">
        <v>289</v>
      </c>
      <c r="D276" s="88" t="s">
        <v>162</v>
      </c>
      <c r="E276" s="84">
        <v>0</v>
      </c>
      <c r="F276" s="84">
        <v>0</v>
      </c>
      <c r="G276" s="51"/>
      <c r="H276" s="51"/>
      <c r="I276" s="62"/>
      <c r="J276" s="62"/>
      <c r="K276" s="62"/>
    </row>
    <row r="277" spans="2:11" s="63" customFormat="1" ht="30" x14ac:dyDescent="0.25">
      <c r="B277" s="85" t="s">
        <v>19</v>
      </c>
      <c r="C277" s="82">
        <v>294</v>
      </c>
      <c r="D277" s="97" t="s">
        <v>163</v>
      </c>
      <c r="E277" s="84">
        <v>0</v>
      </c>
      <c r="F277" s="84">
        <v>0</v>
      </c>
      <c r="G277" s="51"/>
      <c r="H277" s="51"/>
      <c r="I277" s="62"/>
      <c r="J277" s="62"/>
      <c r="K277" s="62"/>
    </row>
    <row r="278" spans="2:11" ht="30" x14ac:dyDescent="0.25">
      <c r="B278" s="85" t="s">
        <v>39</v>
      </c>
      <c r="C278" s="85">
        <v>202</v>
      </c>
      <c r="D278" s="97" t="s">
        <v>164</v>
      </c>
      <c r="E278" s="84">
        <v>0</v>
      </c>
      <c r="F278" s="84">
        <v>0</v>
      </c>
    </row>
    <row r="279" spans="2:11" x14ac:dyDescent="0.25">
      <c r="B279" s="85" t="s">
        <v>39</v>
      </c>
      <c r="C279" s="85">
        <v>258</v>
      </c>
      <c r="D279" s="97" t="s">
        <v>165</v>
      </c>
      <c r="E279" s="84">
        <v>0</v>
      </c>
      <c r="F279" s="84">
        <v>1</v>
      </c>
    </row>
    <row r="280" spans="2:11" ht="30" x14ac:dyDescent="0.25">
      <c r="B280" s="85" t="s">
        <v>39</v>
      </c>
      <c r="C280" s="85">
        <v>387</v>
      </c>
      <c r="D280" s="97" t="s">
        <v>264</v>
      </c>
      <c r="E280" s="84">
        <v>0</v>
      </c>
      <c r="F280" s="84">
        <v>0</v>
      </c>
    </row>
    <row r="281" spans="2:11" ht="30" x14ac:dyDescent="0.25">
      <c r="B281" s="85" t="s">
        <v>180</v>
      </c>
      <c r="C281" s="82">
        <v>293</v>
      </c>
      <c r="D281" s="97" t="s">
        <v>166</v>
      </c>
      <c r="E281" s="84">
        <v>0</v>
      </c>
      <c r="F281" s="84">
        <v>0</v>
      </c>
    </row>
    <row r="282" spans="2:11" x14ac:dyDescent="0.25">
      <c r="B282" s="85" t="s">
        <v>54</v>
      </c>
      <c r="C282" s="85">
        <v>249</v>
      </c>
      <c r="D282" s="97" t="s">
        <v>167</v>
      </c>
      <c r="E282" s="84">
        <v>1</v>
      </c>
      <c r="F282" s="84">
        <v>0</v>
      </c>
    </row>
    <row r="283" spans="2:11" x14ac:dyDescent="0.25">
      <c r="B283" s="85" t="s">
        <v>71</v>
      </c>
      <c r="C283" s="85">
        <v>264</v>
      </c>
      <c r="D283" s="97" t="s">
        <v>168</v>
      </c>
      <c r="E283" s="84">
        <v>1</v>
      </c>
      <c r="F283" s="84">
        <v>0</v>
      </c>
    </row>
    <row r="284" spans="2:11" x14ac:dyDescent="0.25">
      <c r="B284" s="85" t="s">
        <v>34</v>
      </c>
      <c r="C284" s="85">
        <v>199</v>
      </c>
      <c r="D284" s="97" t="s">
        <v>169</v>
      </c>
      <c r="E284" s="84">
        <v>1</v>
      </c>
      <c r="F284" s="84">
        <v>3</v>
      </c>
    </row>
    <row r="285" spans="2:11" x14ac:dyDescent="0.25">
      <c r="B285" s="85" t="s">
        <v>34</v>
      </c>
      <c r="C285" s="85">
        <v>200</v>
      </c>
      <c r="D285" s="97" t="s">
        <v>170</v>
      </c>
      <c r="E285" s="84">
        <v>1</v>
      </c>
      <c r="F285" s="84">
        <v>1</v>
      </c>
    </row>
    <row r="286" spans="2:11" x14ac:dyDescent="0.25">
      <c r="B286" s="81" t="s">
        <v>34</v>
      </c>
      <c r="C286" s="82">
        <v>311</v>
      </c>
      <c r="D286" s="97" t="s">
        <v>78</v>
      </c>
      <c r="E286" s="84">
        <v>0</v>
      </c>
      <c r="F286" s="84">
        <v>0</v>
      </c>
    </row>
    <row r="287" spans="2:11" x14ac:dyDescent="0.25">
      <c r="B287" s="85" t="s">
        <v>99</v>
      </c>
      <c r="C287" s="85">
        <v>250</v>
      </c>
      <c r="D287" s="97" t="s">
        <v>171</v>
      </c>
      <c r="E287" s="84">
        <v>0</v>
      </c>
      <c r="F287" s="84">
        <v>0</v>
      </c>
    </row>
    <row r="288" spans="2:11" x14ac:dyDescent="0.25">
      <c r="B288" s="85" t="s">
        <v>128</v>
      </c>
      <c r="C288" s="85">
        <v>260</v>
      </c>
      <c r="D288" s="97" t="s">
        <v>172</v>
      </c>
      <c r="E288" s="84">
        <v>0</v>
      </c>
      <c r="F288" s="84">
        <v>0</v>
      </c>
    </row>
    <row r="289" spans="2:6" x14ac:dyDescent="0.25">
      <c r="B289" s="85" t="s">
        <v>91</v>
      </c>
      <c r="C289" s="85">
        <v>215</v>
      </c>
      <c r="D289" s="97" t="s">
        <v>173</v>
      </c>
      <c r="E289" s="84">
        <v>0</v>
      </c>
      <c r="F289" s="84">
        <v>0</v>
      </c>
    </row>
    <row r="290" spans="2:6" x14ac:dyDescent="0.25">
      <c r="B290" s="85" t="s">
        <v>181</v>
      </c>
      <c r="C290" s="85">
        <v>132</v>
      </c>
      <c r="D290" s="97" t="s">
        <v>174</v>
      </c>
      <c r="E290" s="84">
        <v>0</v>
      </c>
      <c r="F290" s="84">
        <v>0</v>
      </c>
    </row>
    <row r="291" spans="2:6" x14ac:dyDescent="0.25">
      <c r="B291" s="85" t="s">
        <v>182</v>
      </c>
      <c r="C291" s="85">
        <v>266</v>
      </c>
      <c r="D291" s="97" t="s">
        <v>175</v>
      </c>
      <c r="E291" s="84">
        <v>0</v>
      </c>
      <c r="F291" s="84">
        <v>1</v>
      </c>
    </row>
    <row r="292" spans="2:6" x14ac:dyDescent="0.25">
      <c r="B292" s="85" t="s">
        <v>183</v>
      </c>
      <c r="C292" s="85">
        <v>196</v>
      </c>
      <c r="D292" s="97" t="s">
        <v>176</v>
      </c>
      <c r="E292" s="84">
        <v>0</v>
      </c>
      <c r="F292" s="84">
        <v>0</v>
      </c>
    </row>
    <row r="293" spans="2:6" x14ac:dyDescent="0.25">
      <c r="B293" s="85" t="s">
        <v>75</v>
      </c>
      <c r="C293" s="85">
        <v>201</v>
      </c>
      <c r="D293" s="97" t="s">
        <v>177</v>
      </c>
      <c r="E293" s="84">
        <v>0</v>
      </c>
      <c r="F293" s="84">
        <v>0</v>
      </c>
    </row>
    <row r="294" spans="2:6" ht="30" x14ac:dyDescent="0.25">
      <c r="B294" s="85" t="s">
        <v>109</v>
      </c>
      <c r="C294" s="85">
        <v>116</v>
      </c>
      <c r="D294" s="97" t="s">
        <v>178</v>
      </c>
      <c r="E294" s="84">
        <v>0</v>
      </c>
      <c r="F294" s="84">
        <v>0</v>
      </c>
    </row>
    <row r="295" spans="2:6" x14ac:dyDescent="0.25">
      <c r="B295" s="81" t="s">
        <v>67</v>
      </c>
      <c r="C295" s="82">
        <v>312</v>
      </c>
      <c r="D295" s="97" t="s">
        <v>68</v>
      </c>
      <c r="E295" s="84">
        <v>0</v>
      </c>
      <c r="F295" s="84">
        <v>0</v>
      </c>
    </row>
    <row r="296" spans="2:6" x14ac:dyDescent="0.25">
      <c r="B296" s="85" t="s">
        <v>136</v>
      </c>
      <c r="C296" s="85">
        <v>128</v>
      </c>
      <c r="D296" s="97" t="s">
        <v>179</v>
      </c>
      <c r="E296" s="84">
        <v>0</v>
      </c>
      <c r="F296" s="84">
        <v>0</v>
      </c>
    </row>
  </sheetData>
  <pageMargins left="0.7" right="0.7" top="0.75" bottom="0.75" header="0.3" footer="0.3"/>
  <pageSetup paperSize="9" orientation="portrait" r:id="rId6"/>
  <drawing r:id="rId7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G131"/>
  <sheetViews>
    <sheetView workbookViewId="0">
      <selection activeCell="C3" sqref="C3:G131"/>
    </sheetView>
  </sheetViews>
  <sheetFormatPr baseColWidth="10" defaultRowHeight="15" x14ac:dyDescent="0.25"/>
  <cols>
    <col min="1" max="2" width="11.42578125" style="51"/>
    <col min="3" max="3" width="18.7109375" style="62" customWidth="1"/>
    <col min="4" max="4" width="21.42578125" style="37" customWidth="1"/>
    <col min="5" max="5" width="38.85546875" style="62" customWidth="1"/>
    <col min="6" max="6" width="17" style="37" customWidth="1"/>
    <col min="7" max="7" width="28" style="62" customWidth="1"/>
    <col min="8" max="16384" width="11.42578125" style="51"/>
  </cols>
  <sheetData>
    <row r="3" spans="3:7" ht="15.75" x14ac:dyDescent="0.25">
      <c r="C3" s="41" t="s">
        <v>209</v>
      </c>
      <c r="D3" s="41" t="s">
        <v>210</v>
      </c>
      <c r="E3" s="41" t="s">
        <v>6</v>
      </c>
      <c r="F3" s="41" t="s">
        <v>184</v>
      </c>
      <c r="G3" s="41" t="s">
        <v>0</v>
      </c>
    </row>
    <row r="4" spans="3:7" x14ac:dyDescent="0.25">
      <c r="C4" s="48">
        <v>42795.518055555556</v>
      </c>
      <c r="D4" s="49">
        <v>451</v>
      </c>
      <c r="E4" s="49" t="s">
        <v>267</v>
      </c>
      <c r="F4" s="102" t="s">
        <v>7</v>
      </c>
      <c r="G4" s="49" t="s">
        <v>2</v>
      </c>
    </row>
    <row r="5" spans="3:7" x14ac:dyDescent="0.25">
      <c r="C5" s="48">
        <v>42796.559027777781</v>
      </c>
      <c r="D5" s="49">
        <v>172</v>
      </c>
      <c r="E5" s="49" t="s">
        <v>223</v>
      </c>
      <c r="F5" s="102" t="s">
        <v>7</v>
      </c>
      <c r="G5" s="49" t="s">
        <v>1</v>
      </c>
    </row>
    <row r="6" spans="3:7" x14ac:dyDescent="0.25">
      <c r="C6" s="48">
        <v>42796.572916666664</v>
      </c>
      <c r="D6" s="49">
        <v>98</v>
      </c>
      <c r="E6" s="49" t="s">
        <v>286</v>
      </c>
      <c r="F6" s="102" t="s">
        <v>7</v>
      </c>
      <c r="G6" s="49" t="s">
        <v>1</v>
      </c>
    </row>
    <row r="7" spans="3:7" ht="30" x14ac:dyDescent="0.25">
      <c r="C7" s="48">
        <v>42796.806250000001</v>
      </c>
      <c r="D7" s="49">
        <v>197</v>
      </c>
      <c r="E7" s="49" t="s">
        <v>266</v>
      </c>
      <c r="F7" s="103" t="s">
        <v>7</v>
      </c>
      <c r="G7" s="49" t="s">
        <v>1</v>
      </c>
    </row>
    <row r="8" spans="3:7" x14ac:dyDescent="0.25">
      <c r="C8" s="48">
        <v>42797.556250000001</v>
      </c>
      <c r="D8" s="49">
        <v>155</v>
      </c>
      <c r="E8" s="49" t="s">
        <v>301</v>
      </c>
      <c r="F8" s="102" t="s">
        <v>7</v>
      </c>
      <c r="G8" s="49" t="s">
        <v>2</v>
      </c>
    </row>
    <row r="9" spans="3:7" x14ac:dyDescent="0.25">
      <c r="C9" s="48">
        <v>42797.786805555559</v>
      </c>
      <c r="D9" s="49">
        <v>160</v>
      </c>
      <c r="E9" s="49" t="s">
        <v>227</v>
      </c>
      <c r="F9" s="102" t="s">
        <v>7</v>
      </c>
      <c r="G9" s="49" t="s">
        <v>1</v>
      </c>
    </row>
    <row r="10" spans="3:7" ht="30" x14ac:dyDescent="0.25">
      <c r="C10" s="48">
        <v>42799.76666666667</v>
      </c>
      <c r="D10" s="49">
        <v>226</v>
      </c>
      <c r="E10" s="49" t="s">
        <v>268</v>
      </c>
      <c r="F10" s="103" t="s">
        <v>7</v>
      </c>
      <c r="G10" s="49" t="s">
        <v>1</v>
      </c>
    </row>
    <row r="11" spans="3:7" ht="30" x14ac:dyDescent="0.25">
      <c r="C11" s="48">
        <v>42800.542361111111</v>
      </c>
      <c r="D11" s="49">
        <v>252</v>
      </c>
      <c r="E11" s="49" t="s">
        <v>283</v>
      </c>
      <c r="F11" s="103" t="s">
        <v>7</v>
      </c>
      <c r="G11" s="49" t="s">
        <v>1</v>
      </c>
    </row>
    <row r="12" spans="3:7" x14ac:dyDescent="0.25">
      <c r="C12" s="48">
        <v>42800.707638888889</v>
      </c>
      <c r="D12" s="49">
        <v>155</v>
      </c>
      <c r="E12" s="49" t="s">
        <v>301</v>
      </c>
      <c r="F12" s="102" t="s">
        <v>7</v>
      </c>
      <c r="G12" s="49" t="s">
        <v>1</v>
      </c>
    </row>
    <row r="13" spans="3:7" x14ac:dyDescent="0.25">
      <c r="C13" s="48">
        <v>42800.707638888889</v>
      </c>
      <c r="D13" s="49">
        <v>188</v>
      </c>
      <c r="E13" s="49" t="s">
        <v>229</v>
      </c>
      <c r="F13" s="102" t="s">
        <v>39</v>
      </c>
      <c r="G13" s="49" t="s">
        <v>1</v>
      </c>
    </row>
    <row r="14" spans="3:7" ht="30" x14ac:dyDescent="0.25">
      <c r="C14" s="48">
        <v>42800.730555555558</v>
      </c>
      <c r="D14" s="49">
        <v>252</v>
      </c>
      <c r="E14" s="49" t="s">
        <v>283</v>
      </c>
      <c r="F14" s="103" t="s">
        <v>7</v>
      </c>
      <c r="G14" s="49" t="s">
        <v>1</v>
      </c>
    </row>
    <row r="15" spans="3:7" x14ac:dyDescent="0.25">
      <c r="C15" s="48">
        <v>42801.368055555555</v>
      </c>
      <c r="D15" s="49">
        <v>167</v>
      </c>
      <c r="E15" s="49" t="s">
        <v>302</v>
      </c>
      <c r="F15" s="102" t="s">
        <v>7</v>
      </c>
      <c r="G15" s="49" t="s">
        <v>2</v>
      </c>
    </row>
    <row r="16" spans="3:7" x14ac:dyDescent="0.25">
      <c r="C16" s="48">
        <v>42801.395138888889</v>
      </c>
      <c r="D16" s="49">
        <v>167</v>
      </c>
      <c r="E16" s="49" t="s">
        <v>302</v>
      </c>
      <c r="F16" s="102" t="s">
        <v>7</v>
      </c>
      <c r="G16" s="49" t="s">
        <v>2</v>
      </c>
    </row>
    <row r="17" spans="3:7" x14ac:dyDescent="0.25">
      <c r="C17" s="48">
        <v>42801.416666666664</v>
      </c>
      <c r="D17" s="49">
        <v>160</v>
      </c>
      <c r="E17" s="49" t="s">
        <v>227</v>
      </c>
      <c r="F17" s="102" t="s">
        <v>7</v>
      </c>
      <c r="G17" s="49" t="s">
        <v>1</v>
      </c>
    </row>
    <row r="18" spans="3:7" x14ac:dyDescent="0.25">
      <c r="C18" s="48">
        <v>42801.581944444442</v>
      </c>
      <c r="D18" s="49">
        <v>454</v>
      </c>
      <c r="E18" s="49" t="s">
        <v>303</v>
      </c>
      <c r="F18" s="102" t="s">
        <v>7</v>
      </c>
      <c r="G18" s="49" t="s">
        <v>2</v>
      </c>
    </row>
    <row r="19" spans="3:7" x14ac:dyDescent="0.25">
      <c r="C19" s="48">
        <v>42801.650694444441</v>
      </c>
      <c r="D19" s="49">
        <v>378</v>
      </c>
      <c r="E19" s="49" t="s">
        <v>221</v>
      </c>
      <c r="F19" s="102" t="s">
        <v>7</v>
      </c>
      <c r="G19" s="49" t="s">
        <v>1</v>
      </c>
    </row>
    <row r="20" spans="3:7" ht="30" x14ac:dyDescent="0.25">
      <c r="C20" s="48">
        <v>42801.8125</v>
      </c>
      <c r="D20" s="49">
        <v>110</v>
      </c>
      <c r="E20" s="49" t="s">
        <v>235</v>
      </c>
      <c r="F20" s="102" t="s">
        <v>7</v>
      </c>
      <c r="G20" s="49" t="s">
        <v>2</v>
      </c>
    </row>
    <row r="21" spans="3:7" x14ac:dyDescent="0.25">
      <c r="C21" s="48">
        <v>42802.595833333333</v>
      </c>
      <c r="D21" s="49">
        <v>172</v>
      </c>
      <c r="E21" s="49" t="s">
        <v>223</v>
      </c>
      <c r="F21" s="102" t="s">
        <v>7</v>
      </c>
      <c r="G21" s="49" t="s">
        <v>1</v>
      </c>
    </row>
    <row r="22" spans="3:7" x14ac:dyDescent="0.25">
      <c r="C22" s="48">
        <v>42803.388194444444</v>
      </c>
      <c r="D22" s="49">
        <v>378</v>
      </c>
      <c r="E22" s="49" t="s">
        <v>221</v>
      </c>
      <c r="F22" s="102" t="s">
        <v>7</v>
      </c>
      <c r="G22" s="49" t="s">
        <v>1</v>
      </c>
    </row>
    <row r="23" spans="3:7" x14ac:dyDescent="0.25">
      <c r="C23" s="48">
        <v>42803.393750000003</v>
      </c>
      <c r="D23" s="49">
        <v>134</v>
      </c>
      <c r="E23" s="49" t="s">
        <v>217</v>
      </c>
      <c r="F23" s="102" t="s">
        <v>131</v>
      </c>
      <c r="G23" s="49" t="s">
        <v>1</v>
      </c>
    </row>
    <row r="24" spans="3:7" ht="30" x14ac:dyDescent="0.25">
      <c r="C24" s="48">
        <v>42803.456944444442</v>
      </c>
      <c r="D24" s="49">
        <v>248</v>
      </c>
      <c r="E24" s="49" t="s">
        <v>274</v>
      </c>
      <c r="F24" s="103" t="s">
        <v>7</v>
      </c>
      <c r="G24" s="49" t="s">
        <v>1</v>
      </c>
    </row>
    <row r="25" spans="3:7" x14ac:dyDescent="0.25">
      <c r="C25" s="48">
        <v>42803.507638888892</v>
      </c>
      <c r="D25" s="49">
        <v>162</v>
      </c>
      <c r="E25" s="49" t="s">
        <v>213</v>
      </c>
      <c r="F25" s="102" t="s">
        <v>19</v>
      </c>
      <c r="G25" s="49" t="s">
        <v>2</v>
      </c>
    </row>
    <row r="26" spans="3:7" x14ac:dyDescent="0.25">
      <c r="C26" s="48">
        <v>42803.509722222225</v>
      </c>
      <c r="D26" s="49">
        <v>451</v>
      </c>
      <c r="E26" s="49" t="s">
        <v>267</v>
      </c>
      <c r="F26" s="102" t="s">
        <v>7</v>
      </c>
      <c r="G26" s="49" t="s">
        <v>1</v>
      </c>
    </row>
    <row r="27" spans="3:7" x14ac:dyDescent="0.25">
      <c r="C27" s="48">
        <v>42803.520833333336</v>
      </c>
      <c r="D27" s="49">
        <v>162</v>
      </c>
      <c r="E27" s="49" t="s">
        <v>213</v>
      </c>
      <c r="F27" s="102" t="s">
        <v>19</v>
      </c>
      <c r="G27" s="49" t="s">
        <v>1</v>
      </c>
    </row>
    <row r="28" spans="3:7" x14ac:dyDescent="0.25">
      <c r="C28" s="48">
        <v>42803.57916666667</v>
      </c>
      <c r="D28" s="49">
        <v>189</v>
      </c>
      <c r="E28" s="49" t="s">
        <v>236</v>
      </c>
      <c r="F28" s="102" t="s">
        <v>39</v>
      </c>
      <c r="G28" s="49" t="s">
        <v>1</v>
      </c>
    </row>
    <row r="29" spans="3:7" x14ac:dyDescent="0.25">
      <c r="C29" s="48">
        <v>42803.597916666666</v>
      </c>
      <c r="D29" s="49">
        <v>309</v>
      </c>
      <c r="E29" s="49" t="s">
        <v>212</v>
      </c>
      <c r="F29" s="103" t="s">
        <v>29</v>
      </c>
      <c r="G29" s="49" t="s">
        <v>1</v>
      </c>
    </row>
    <row r="30" spans="3:7" x14ac:dyDescent="0.25">
      <c r="C30" s="48">
        <v>42803.599305555559</v>
      </c>
      <c r="D30" s="49">
        <v>388</v>
      </c>
      <c r="E30" s="49" t="s">
        <v>239</v>
      </c>
      <c r="F30" s="102" t="s">
        <v>39</v>
      </c>
      <c r="G30" s="49" t="s">
        <v>1</v>
      </c>
    </row>
    <row r="31" spans="3:7" x14ac:dyDescent="0.25">
      <c r="C31" s="48">
        <v>42803.67083333333</v>
      </c>
      <c r="D31" s="49">
        <v>165</v>
      </c>
      <c r="E31" s="49" t="s">
        <v>250</v>
      </c>
      <c r="F31" s="102" t="s">
        <v>7</v>
      </c>
      <c r="G31" s="49" t="s">
        <v>1</v>
      </c>
    </row>
    <row r="32" spans="3:7" x14ac:dyDescent="0.25">
      <c r="C32" s="48">
        <v>42803.727777777778</v>
      </c>
      <c r="D32" s="49">
        <v>121</v>
      </c>
      <c r="E32" s="49" t="s">
        <v>304</v>
      </c>
      <c r="F32" s="102" t="s">
        <v>80</v>
      </c>
      <c r="G32" s="49" t="s">
        <v>1</v>
      </c>
    </row>
    <row r="33" spans="3:7" x14ac:dyDescent="0.25">
      <c r="C33" s="48">
        <v>42803.736805555556</v>
      </c>
      <c r="D33" s="49">
        <v>163</v>
      </c>
      <c r="E33" s="49" t="s">
        <v>247</v>
      </c>
      <c r="F33" s="102" t="s">
        <v>7</v>
      </c>
      <c r="G33" s="49" t="s">
        <v>1</v>
      </c>
    </row>
    <row r="34" spans="3:7" x14ac:dyDescent="0.25">
      <c r="C34" s="48">
        <v>42803.783333333333</v>
      </c>
      <c r="D34" s="49">
        <v>166</v>
      </c>
      <c r="E34" s="49" t="s">
        <v>215</v>
      </c>
      <c r="F34" s="102" t="s">
        <v>7</v>
      </c>
      <c r="G34" s="49" t="s">
        <v>1</v>
      </c>
    </row>
    <row r="35" spans="3:7" x14ac:dyDescent="0.25">
      <c r="C35" s="48">
        <v>42804.34652777778</v>
      </c>
      <c r="D35" s="49">
        <v>134</v>
      </c>
      <c r="E35" s="49" t="s">
        <v>217</v>
      </c>
      <c r="F35" s="102" t="s">
        <v>131</v>
      </c>
      <c r="G35" s="49" t="s">
        <v>1</v>
      </c>
    </row>
    <row r="36" spans="3:7" x14ac:dyDescent="0.25">
      <c r="C36" s="48">
        <v>42804.384027777778</v>
      </c>
      <c r="D36" s="49">
        <v>97</v>
      </c>
      <c r="E36" s="49" t="s">
        <v>305</v>
      </c>
      <c r="F36" s="102" t="s">
        <v>7</v>
      </c>
      <c r="G36" s="49" t="s">
        <v>2</v>
      </c>
    </row>
    <row r="37" spans="3:7" x14ac:dyDescent="0.25">
      <c r="C37" s="48">
        <v>42807.686805555553</v>
      </c>
      <c r="D37" s="49">
        <v>454</v>
      </c>
      <c r="E37" s="49" t="s">
        <v>303</v>
      </c>
      <c r="F37" s="102" t="s">
        <v>7</v>
      </c>
      <c r="G37" s="49" t="s">
        <v>2</v>
      </c>
    </row>
    <row r="38" spans="3:7" ht="30" x14ac:dyDescent="0.25">
      <c r="C38" s="48">
        <v>42807.689583333333</v>
      </c>
      <c r="D38" s="49">
        <v>265</v>
      </c>
      <c r="E38" s="49" t="s">
        <v>275</v>
      </c>
      <c r="F38" s="103" t="s">
        <v>7</v>
      </c>
      <c r="G38" s="49" t="s">
        <v>2</v>
      </c>
    </row>
    <row r="39" spans="3:7" x14ac:dyDescent="0.25">
      <c r="C39" s="48">
        <v>42807.713888888888</v>
      </c>
      <c r="D39" s="49">
        <v>164</v>
      </c>
      <c r="E39" s="49" t="s">
        <v>237</v>
      </c>
      <c r="F39" s="102" t="s">
        <v>7</v>
      </c>
      <c r="G39" s="49" t="s">
        <v>2</v>
      </c>
    </row>
    <row r="40" spans="3:7" x14ac:dyDescent="0.25">
      <c r="C40" s="48">
        <v>42807.726388888892</v>
      </c>
      <c r="D40" s="49">
        <v>178</v>
      </c>
      <c r="E40" s="49" t="s">
        <v>273</v>
      </c>
      <c r="F40" s="102" t="s">
        <v>7</v>
      </c>
      <c r="G40" s="49" t="s">
        <v>1</v>
      </c>
    </row>
    <row r="41" spans="3:7" x14ac:dyDescent="0.25">
      <c r="C41" s="48">
        <v>42808.304861111108</v>
      </c>
      <c r="D41" s="49">
        <v>161</v>
      </c>
      <c r="E41" s="49" t="s">
        <v>240</v>
      </c>
      <c r="F41" s="102" t="s">
        <v>34</v>
      </c>
      <c r="G41" s="49" t="s">
        <v>1</v>
      </c>
    </row>
    <row r="42" spans="3:7" x14ac:dyDescent="0.25">
      <c r="C42" s="48">
        <v>42808.363888888889</v>
      </c>
      <c r="D42" s="49">
        <v>167</v>
      </c>
      <c r="E42" s="49" t="s">
        <v>302</v>
      </c>
      <c r="F42" s="102" t="s">
        <v>7</v>
      </c>
      <c r="G42" s="49" t="s">
        <v>2</v>
      </c>
    </row>
    <row r="43" spans="3:7" x14ac:dyDescent="0.25">
      <c r="C43" s="48">
        <v>42808.368750000001</v>
      </c>
      <c r="D43" s="49">
        <v>167</v>
      </c>
      <c r="E43" s="49" t="s">
        <v>302</v>
      </c>
      <c r="F43" s="102" t="s">
        <v>7</v>
      </c>
      <c r="G43" s="49" t="s">
        <v>2</v>
      </c>
    </row>
    <row r="44" spans="3:7" x14ac:dyDescent="0.25">
      <c r="C44" s="48">
        <v>42808.386111111111</v>
      </c>
      <c r="D44" s="49">
        <v>297</v>
      </c>
      <c r="E44" s="49" t="s">
        <v>211</v>
      </c>
      <c r="F44" s="102" t="s">
        <v>19</v>
      </c>
      <c r="G44" s="49" t="s">
        <v>1</v>
      </c>
    </row>
    <row r="45" spans="3:7" x14ac:dyDescent="0.25">
      <c r="C45" s="48">
        <v>42808.573611111111</v>
      </c>
      <c r="D45" s="49">
        <v>157</v>
      </c>
      <c r="E45" s="49" t="s">
        <v>243</v>
      </c>
      <c r="F45" s="102" t="s">
        <v>7</v>
      </c>
      <c r="G45" s="49" t="s">
        <v>1</v>
      </c>
    </row>
    <row r="46" spans="3:7" x14ac:dyDescent="0.25">
      <c r="C46" s="48">
        <v>42808.647916666669</v>
      </c>
      <c r="D46" s="49">
        <v>385</v>
      </c>
      <c r="E46" s="49" t="s">
        <v>306</v>
      </c>
      <c r="F46" s="102" t="s">
        <v>39</v>
      </c>
      <c r="G46" s="49" t="s">
        <v>1</v>
      </c>
    </row>
    <row r="47" spans="3:7" x14ac:dyDescent="0.25">
      <c r="C47" s="48">
        <v>42808.715277777781</v>
      </c>
      <c r="D47" s="49">
        <v>201</v>
      </c>
      <c r="E47" s="49" t="s">
        <v>307</v>
      </c>
      <c r="F47" s="103" t="s">
        <v>75</v>
      </c>
      <c r="G47" s="49" t="s">
        <v>1</v>
      </c>
    </row>
    <row r="48" spans="3:7" x14ac:dyDescent="0.25">
      <c r="C48" s="48">
        <v>42809.504166666666</v>
      </c>
      <c r="D48" s="49">
        <v>165</v>
      </c>
      <c r="E48" s="49" t="s">
        <v>250</v>
      </c>
      <c r="F48" s="102" t="s">
        <v>7</v>
      </c>
      <c r="G48" s="49" t="s">
        <v>1</v>
      </c>
    </row>
    <row r="49" spans="3:7" ht="30" x14ac:dyDescent="0.25">
      <c r="C49" s="48">
        <v>42809.657638888886</v>
      </c>
      <c r="D49" s="49">
        <v>110</v>
      </c>
      <c r="E49" s="49" t="s">
        <v>235</v>
      </c>
      <c r="F49" s="102" t="s">
        <v>7</v>
      </c>
      <c r="G49" s="49" t="s">
        <v>1</v>
      </c>
    </row>
    <row r="50" spans="3:7" x14ac:dyDescent="0.25">
      <c r="C50" s="48">
        <v>42809.711805555555</v>
      </c>
      <c r="D50" s="49">
        <v>389</v>
      </c>
      <c r="E50" s="49" t="s">
        <v>308</v>
      </c>
      <c r="F50" s="102" t="s">
        <v>7</v>
      </c>
      <c r="G50" s="49" t="s">
        <v>1</v>
      </c>
    </row>
    <row r="51" spans="3:7" x14ac:dyDescent="0.25">
      <c r="C51" s="48">
        <v>42809.745138888888</v>
      </c>
      <c r="D51" s="49">
        <v>160</v>
      </c>
      <c r="E51" s="49" t="s">
        <v>227</v>
      </c>
      <c r="F51" s="102" t="s">
        <v>7</v>
      </c>
      <c r="G51" s="49" t="s">
        <v>1</v>
      </c>
    </row>
    <row r="52" spans="3:7" x14ac:dyDescent="0.25">
      <c r="C52" s="48">
        <v>42809.752083333333</v>
      </c>
      <c r="D52" s="49">
        <v>166</v>
      </c>
      <c r="E52" s="49" t="s">
        <v>215</v>
      </c>
      <c r="F52" s="102" t="s">
        <v>7</v>
      </c>
      <c r="G52" s="49" t="s">
        <v>1</v>
      </c>
    </row>
    <row r="53" spans="3:7" x14ac:dyDescent="0.25">
      <c r="C53" s="48">
        <v>42810.380555555559</v>
      </c>
      <c r="D53" s="49">
        <v>134</v>
      </c>
      <c r="E53" s="49" t="s">
        <v>217</v>
      </c>
      <c r="F53" s="102" t="s">
        <v>131</v>
      </c>
      <c r="G53" s="49" t="s">
        <v>2</v>
      </c>
    </row>
    <row r="54" spans="3:7" x14ac:dyDescent="0.25">
      <c r="C54" s="48">
        <v>42810.443749999999</v>
      </c>
      <c r="D54" s="49">
        <v>164</v>
      </c>
      <c r="E54" s="49" t="s">
        <v>237</v>
      </c>
      <c r="F54" s="102" t="s">
        <v>7</v>
      </c>
      <c r="G54" s="49" t="s">
        <v>2</v>
      </c>
    </row>
    <row r="55" spans="3:7" x14ac:dyDescent="0.25">
      <c r="C55" s="48">
        <v>42810.730555555558</v>
      </c>
      <c r="D55" s="49">
        <v>305</v>
      </c>
      <c r="E55" s="49" t="s">
        <v>309</v>
      </c>
      <c r="F55" s="102" t="s">
        <v>39</v>
      </c>
      <c r="G55" s="49" t="s">
        <v>2</v>
      </c>
    </row>
    <row r="56" spans="3:7" x14ac:dyDescent="0.25">
      <c r="C56" s="48">
        <v>42811.42291666667</v>
      </c>
      <c r="D56" s="49">
        <v>378</v>
      </c>
      <c r="E56" s="49" t="s">
        <v>221</v>
      </c>
      <c r="F56" s="102" t="s">
        <v>7</v>
      </c>
      <c r="G56" s="49" t="s">
        <v>1</v>
      </c>
    </row>
    <row r="57" spans="3:7" x14ac:dyDescent="0.25">
      <c r="C57" s="48">
        <v>42811.536111111112</v>
      </c>
      <c r="D57" s="49">
        <v>171</v>
      </c>
      <c r="E57" s="49" t="s">
        <v>310</v>
      </c>
      <c r="F57" s="102" t="s">
        <v>7</v>
      </c>
      <c r="G57" s="49" t="s">
        <v>1</v>
      </c>
    </row>
    <row r="58" spans="3:7" x14ac:dyDescent="0.25">
      <c r="C58" s="48">
        <v>42811.726388888892</v>
      </c>
      <c r="D58" s="49">
        <v>160</v>
      </c>
      <c r="E58" s="49" t="s">
        <v>227</v>
      </c>
      <c r="F58" s="102" t="s">
        <v>7</v>
      </c>
      <c r="G58" s="49" t="s">
        <v>1</v>
      </c>
    </row>
    <row r="59" spans="3:7" ht="30" x14ac:dyDescent="0.25">
      <c r="C59" s="48">
        <v>42811.737500000003</v>
      </c>
      <c r="D59" s="49">
        <v>264</v>
      </c>
      <c r="E59" s="49" t="s">
        <v>248</v>
      </c>
      <c r="F59" s="102" t="s">
        <v>71</v>
      </c>
      <c r="G59" s="49" t="s">
        <v>1</v>
      </c>
    </row>
    <row r="60" spans="3:7" x14ac:dyDescent="0.25">
      <c r="C60" s="48">
        <v>42811.752083333333</v>
      </c>
      <c r="D60" s="49">
        <v>137</v>
      </c>
      <c r="E60" s="49" t="s">
        <v>311</v>
      </c>
      <c r="F60" s="102" t="s">
        <v>52</v>
      </c>
      <c r="G60" s="49" t="s">
        <v>2</v>
      </c>
    </row>
    <row r="61" spans="3:7" x14ac:dyDescent="0.25">
      <c r="C61" s="48">
        <v>42812.39166666667</v>
      </c>
      <c r="D61" s="49">
        <v>167</v>
      </c>
      <c r="E61" s="49" t="s">
        <v>302</v>
      </c>
      <c r="F61" s="102" t="s">
        <v>7</v>
      </c>
      <c r="G61" s="49" t="s">
        <v>2</v>
      </c>
    </row>
    <row r="62" spans="3:7" ht="30" x14ac:dyDescent="0.25">
      <c r="C62" s="48">
        <v>42812.393750000003</v>
      </c>
      <c r="D62" s="49">
        <v>253</v>
      </c>
      <c r="E62" s="49" t="s">
        <v>282</v>
      </c>
      <c r="F62" s="102" t="s">
        <v>7</v>
      </c>
      <c r="G62" s="49" t="s">
        <v>1</v>
      </c>
    </row>
    <row r="63" spans="3:7" ht="30" x14ac:dyDescent="0.25">
      <c r="C63" s="48">
        <v>42812.421527777777</v>
      </c>
      <c r="D63" s="49">
        <v>196</v>
      </c>
      <c r="E63" s="49" t="s">
        <v>312</v>
      </c>
      <c r="F63" s="102" t="s">
        <v>7</v>
      </c>
      <c r="G63" s="49" t="s">
        <v>1</v>
      </c>
    </row>
    <row r="64" spans="3:7" x14ac:dyDescent="0.25">
      <c r="C64" s="48">
        <v>42812.42291666667</v>
      </c>
      <c r="D64" s="49">
        <v>147</v>
      </c>
      <c r="E64" s="49" t="s">
        <v>245</v>
      </c>
      <c r="F64" s="102" t="s">
        <v>63</v>
      </c>
      <c r="G64" s="49" t="s">
        <v>1</v>
      </c>
    </row>
    <row r="65" spans="3:7" x14ac:dyDescent="0.25">
      <c r="C65" s="48">
        <v>42812.598611111112</v>
      </c>
      <c r="D65" s="49">
        <v>378</v>
      </c>
      <c r="E65" s="49" t="s">
        <v>221</v>
      </c>
      <c r="F65" s="102" t="s">
        <v>7</v>
      </c>
      <c r="G65" s="49" t="s">
        <v>1</v>
      </c>
    </row>
    <row r="66" spans="3:7" x14ac:dyDescent="0.25">
      <c r="C66" s="48">
        <v>42812.700694444444</v>
      </c>
      <c r="D66" s="49">
        <v>297</v>
      </c>
      <c r="E66" s="49" t="s">
        <v>211</v>
      </c>
      <c r="F66" s="102" t="s">
        <v>19</v>
      </c>
      <c r="G66" s="49" t="s">
        <v>1</v>
      </c>
    </row>
    <row r="67" spans="3:7" x14ac:dyDescent="0.25">
      <c r="C67" s="48">
        <v>42812.725694444445</v>
      </c>
      <c r="D67" s="49">
        <v>165</v>
      </c>
      <c r="E67" s="49" t="s">
        <v>250</v>
      </c>
      <c r="F67" s="102" t="s">
        <v>7</v>
      </c>
      <c r="G67" s="49" t="s">
        <v>1</v>
      </c>
    </row>
    <row r="68" spans="3:7" ht="30" x14ac:dyDescent="0.25">
      <c r="C68" s="48">
        <v>42813.692361111112</v>
      </c>
      <c r="D68" s="49">
        <v>226</v>
      </c>
      <c r="E68" s="49" t="s">
        <v>268</v>
      </c>
      <c r="F68" s="102" t="s">
        <v>7</v>
      </c>
      <c r="G68" s="49" t="s">
        <v>1</v>
      </c>
    </row>
    <row r="69" spans="3:7" x14ac:dyDescent="0.25">
      <c r="C69" s="48">
        <v>42814.70416666667</v>
      </c>
      <c r="D69" s="49">
        <v>454</v>
      </c>
      <c r="E69" s="49" t="s">
        <v>303</v>
      </c>
      <c r="F69" s="102" t="s">
        <v>7</v>
      </c>
      <c r="G69" s="49" t="s">
        <v>2</v>
      </c>
    </row>
    <row r="70" spans="3:7" x14ac:dyDescent="0.25">
      <c r="C70" s="48">
        <v>42815.444444444445</v>
      </c>
      <c r="D70" s="49">
        <v>171</v>
      </c>
      <c r="E70" s="49" t="s">
        <v>310</v>
      </c>
      <c r="F70" s="102" t="s">
        <v>7</v>
      </c>
      <c r="G70" s="49" t="s">
        <v>1</v>
      </c>
    </row>
    <row r="71" spans="3:7" ht="30" x14ac:dyDescent="0.25">
      <c r="C71" s="48">
        <v>42815.530555555553</v>
      </c>
      <c r="D71" s="49">
        <v>225</v>
      </c>
      <c r="E71" s="49" t="s">
        <v>222</v>
      </c>
      <c r="F71" s="102" t="s">
        <v>7</v>
      </c>
      <c r="G71" s="49" t="s">
        <v>1</v>
      </c>
    </row>
    <row r="72" spans="3:7" ht="30" x14ac:dyDescent="0.25">
      <c r="C72" s="48">
        <v>42815.634722222225</v>
      </c>
      <c r="D72" s="49">
        <v>226</v>
      </c>
      <c r="E72" s="49" t="s">
        <v>268</v>
      </c>
      <c r="F72" s="102" t="s">
        <v>7</v>
      </c>
      <c r="G72" s="49" t="s">
        <v>1</v>
      </c>
    </row>
    <row r="73" spans="3:7" ht="30" x14ac:dyDescent="0.25">
      <c r="C73" s="48">
        <v>42816.706944444442</v>
      </c>
      <c r="D73" s="49">
        <v>248</v>
      </c>
      <c r="E73" s="49" t="s">
        <v>274</v>
      </c>
      <c r="F73" s="102" t="s">
        <v>7</v>
      </c>
      <c r="G73" s="49" t="s">
        <v>1</v>
      </c>
    </row>
    <row r="74" spans="3:7" x14ac:dyDescent="0.25">
      <c r="C74" s="48">
        <v>42816.713194444441</v>
      </c>
      <c r="D74" s="49">
        <v>189</v>
      </c>
      <c r="E74" s="49" t="s">
        <v>236</v>
      </c>
      <c r="F74" s="102" t="s">
        <v>39</v>
      </c>
      <c r="G74" s="49" t="s">
        <v>2</v>
      </c>
    </row>
    <row r="75" spans="3:7" x14ac:dyDescent="0.25">
      <c r="C75" s="48">
        <v>42816.744444444441</v>
      </c>
      <c r="D75" s="49">
        <v>183</v>
      </c>
      <c r="E75" s="49" t="s">
        <v>224</v>
      </c>
      <c r="F75" s="102" t="s">
        <v>29</v>
      </c>
      <c r="G75" s="49" t="s">
        <v>1</v>
      </c>
    </row>
    <row r="76" spans="3:7" x14ac:dyDescent="0.25">
      <c r="C76" s="48">
        <v>42816.772916666669</v>
      </c>
      <c r="D76" s="49">
        <v>160</v>
      </c>
      <c r="E76" s="49" t="s">
        <v>227</v>
      </c>
      <c r="F76" s="102" t="s">
        <v>7</v>
      </c>
      <c r="G76" s="49" t="s">
        <v>1</v>
      </c>
    </row>
    <row r="77" spans="3:7" x14ac:dyDescent="0.25">
      <c r="C77" s="48">
        <v>42816.79791666667</v>
      </c>
      <c r="D77" s="49">
        <v>179</v>
      </c>
      <c r="E77" s="49" t="s">
        <v>313</v>
      </c>
      <c r="F77" s="102" t="s">
        <v>39</v>
      </c>
      <c r="G77" s="49" t="s">
        <v>1</v>
      </c>
    </row>
    <row r="78" spans="3:7" ht="30" x14ac:dyDescent="0.25">
      <c r="C78" s="48">
        <v>42817.431250000001</v>
      </c>
      <c r="D78" s="49">
        <v>248</v>
      </c>
      <c r="E78" s="49" t="s">
        <v>274</v>
      </c>
      <c r="F78" s="102" t="s">
        <v>7</v>
      </c>
      <c r="G78" s="49" t="s">
        <v>1</v>
      </c>
    </row>
    <row r="79" spans="3:7" x14ac:dyDescent="0.25">
      <c r="C79" s="48">
        <v>42817.46875</v>
      </c>
      <c r="D79" s="49">
        <v>167</v>
      </c>
      <c r="E79" s="49" t="s">
        <v>302</v>
      </c>
      <c r="F79" s="102" t="s">
        <v>7</v>
      </c>
      <c r="G79" s="49" t="s">
        <v>2</v>
      </c>
    </row>
    <row r="80" spans="3:7" x14ac:dyDescent="0.25">
      <c r="C80" s="48">
        <v>42817.53125</v>
      </c>
      <c r="D80" s="49">
        <v>172</v>
      </c>
      <c r="E80" s="49" t="s">
        <v>223</v>
      </c>
      <c r="F80" s="102" t="s">
        <v>7</v>
      </c>
      <c r="G80" s="49" t="s">
        <v>1</v>
      </c>
    </row>
    <row r="81" spans="3:7" x14ac:dyDescent="0.25">
      <c r="C81" s="48">
        <v>42817.550694444442</v>
      </c>
      <c r="D81" s="49">
        <v>163</v>
      </c>
      <c r="E81" s="49" t="s">
        <v>247</v>
      </c>
      <c r="F81" s="102" t="s">
        <v>7</v>
      </c>
      <c r="G81" s="49" t="s">
        <v>2</v>
      </c>
    </row>
    <row r="82" spans="3:7" x14ac:dyDescent="0.25">
      <c r="C82" s="48">
        <v>42817.587500000001</v>
      </c>
      <c r="D82" s="49">
        <v>166</v>
      </c>
      <c r="E82" s="49" t="s">
        <v>215</v>
      </c>
      <c r="F82" s="102" t="s">
        <v>7</v>
      </c>
      <c r="G82" s="49" t="s">
        <v>2</v>
      </c>
    </row>
    <row r="83" spans="3:7" x14ac:dyDescent="0.25">
      <c r="C83" s="48">
        <v>42817.691666666666</v>
      </c>
      <c r="D83" s="49">
        <v>380</v>
      </c>
      <c r="E83" s="49" t="s">
        <v>280</v>
      </c>
      <c r="F83" s="102" t="s">
        <v>71</v>
      </c>
      <c r="G83" s="49" t="s">
        <v>1</v>
      </c>
    </row>
    <row r="84" spans="3:7" x14ac:dyDescent="0.25">
      <c r="C84" s="48">
        <v>42817.799305555556</v>
      </c>
      <c r="D84" s="49">
        <v>389</v>
      </c>
      <c r="E84" s="49" t="s">
        <v>308</v>
      </c>
      <c r="F84" s="102" t="s">
        <v>7</v>
      </c>
      <c r="G84" s="49" t="s">
        <v>1</v>
      </c>
    </row>
    <row r="85" spans="3:7" ht="30" x14ac:dyDescent="0.25">
      <c r="C85" s="48">
        <v>42818.365972222222</v>
      </c>
      <c r="D85" s="49">
        <v>265</v>
      </c>
      <c r="E85" s="49" t="s">
        <v>275</v>
      </c>
      <c r="F85" s="102" t="s">
        <v>7</v>
      </c>
      <c r="G85" s="49" t="s">
        <v>2</v>
      </c>
    </row>
    <row r="86" spans="3:7" x14ac:dyDescent="0.25">
      <c r="C86" s="48">
        <v>42818.487500000003</v>
      </c>
      <c r="D86" s="49">
        <v>98</v>
      </c>
      <c r="E86" s="49" t="s">
        <v>286</v>
      </c>
      <c r="F86" s="102" t="s">
        <v>7</v>
      </c>
      <c r="G86" s="49" t="s">
        <v>1</v>
      </c>
    </row>
    <row r="87" spans="3:7" x14ac:dyDescent="0.25">
      <c r="C87" s="48">
        <v>42818.529861111114</v>
      </c>
      <c r="D87" s="49">
        <v>451</v>
      </c>
      <c r="E87" s="49" t="s">
        <v>267</v>
      </c>
      <c r="F87" s="102" t="s">
        <v>7</v>
      </c>
      <c r="G87" s="49" t="s">
        <v>2</v>
      </c>
    </row>
    <row r="88" spans="3:7" ht="30" x14ac:dyDescent="0.25">
      <c r="C88" s="48">
        <v>42818.618750000001</v>
      </c>
      <c r="D88" s="49">
        <v>116</v>
      </c>
      <c r="E88" s="49" t="s">
        <v>314</v>
      </c>
      <c r="F88" s="102" t="s">
        <v>109</v>
      </c>
      <c r="G88" s="49" t="s">
        <v>1</v>
      </c>
    </row>
    <row r="89" spans="3:7" ht="30" x14ac:dyDescent="0.25">
      <c r="C89" s="48">
        <v>42818.670138888891</v>
      </c>
      <c r="D89" s="49">
        <v>262</v>
      </c>
      <c r="E89" s="49" t="s">
        <v>289</v>
      </c>
      <c r="F89" s="102" t="s">
        <v>7</v>
      </c>
      <c r="G89" s="49" t="s">
        <v>1</v>
      </c>
    </row>
    <row r="90" spans="3:7" x14ac:dyDescent="0.25">
      <c r="C90" s="48">
        <v>42818.729861111111</v>
      </c>
      <c r="D90" s="49">
        <v>169</v>
      </c>
      <c r="E90" s="49" t="s">
        <v>269</v>
      </c>
      <c r="F90" s="102" t="s">
        <v>7</v>
      </c>
      <c r="G90" s="49" t="s">
        <v>2</v>
      </c>
    </row>
    <row r="91" spans="3:7" x14ac:dyDescent="0.25">
      <c r="C91" s="48">
        <v>42819.425694444442</v>
      </c>
      <c r="D91" s="49">
        <v>172</v>
      </c>
      <c r="E91" s="49" t="s">
        <v>223</v>
      </c>
      <c r="F91" s="102" t="s">
        <v>7</v>
      </c>
      <c r="G91" s="49" t="s">
        <v>2</v>
      </c>
    </row>
    <row r="92" spans="3:7" ht="30" x14ac:dyDescent="0.25">
      <c r="C92" s="48">
        <v>42819.429166666669</v>
      </c>
      <c r="D92" s="49">
        <v>225</v>
      </c>
      <c r="E92" s="49" t="s">
        <v>222</v>
      </c>
      <c r="F92" s="102" t="s">
        <v>7</v>
      </c>
      <c r="G92" s="49" t="s">
        <v>1</v>
      </c>
    </row>
    <row r="93" spans="3:7" x14ac:dyDescent="0.25">
      <c r="C93" s="48">
        <v>42819.443749999999</v>
      </c>
      <c r="D93" s="49">
        <v>378</v>
      </c>
      <c r="E93" s="49" t="s">
        <v>221</v>
      </c>
      <c r="F93" s="102" t="s">
        <v>7</v>
      </c>
      <c r="G93" s="49" t="s">
        <v>1</v>
      </c>
    </row>
    <row r="94" spans="3:7" x14ac:dyDescent="0.25">
      <c r="C94" s="48">
        <v>42819.463194444441</v>
      </c>
      <c r="D94" s="49">
        <v>172</v>
      </c>
      <c r="E94" s="49" t="s">
        <v>223</v>
      </c>
      <c r="F94" s="102" t="s">
        <v>7</v>
      </c>
      <c r="G94" s="49" t="s">
        <v>2</v>
      </c>
    </row>
    <row r="95" spans="3:7" ht="30" x14ac:dyDescent="0.25">
      <c r="C95" s="48">
        <v>42819.504861111112</v>
      </c>
      <c r="D95" s="49">
        <v>289</v>
      </c>
      <c r="E95" s="49" t="s">
        <v>315</v>
      </c>
      <c r="F95" s="102" t="s">
        <v>19</v>
      </c>
      <c r="G95" s="49" t="s">
        <v>1</v>
      </c>
    </row>
    <row r="96" spans="3:7" x14ac:dyDescent="0.25">
      <c r="C96" s="48">
        <v>42819.508333333331</v>
      </c>
      <c r="D96" s="49">
        <v>384</v>
      </c>
      <c r="E96" s="49" t="s">
        <v>316</v>
      </c>
      <c r="F96" s="102" t="s">
        <v>7</v>
      </c>
      <c r="G96" s="49" t="s">
        <v>2</v>
      </c>
    </row>
    <row r="97" spans="3:7" x14ac:dyDescent="0.25">
      <c r="C97" s="48">
        <v>42819.695833333331</v>
      </c>
      <c r="D97" s="49">
        <v>454</v>
      </c>
      <c r="E97" s="49" t="s">
        <v>303</v>
      </c>
      <c r="F97" s="102" t="s">
        <v>7</v>
      </c>
      <c r="G97" s="49" t="s">
        <v>1</v>
      </c>
    </row>
    <row r="98" spans="3:7" x14ac:dyDescent="0.25">
      <c r="C98" s="48">
        <v>42819.801388888889</v>
      </c>
      <c r="D98" s="49">
        <v>165</v>
      </c>
      <c r="E98" s="49" t="s">
        <v>250</v>
      </c>
      <c r="F98" s="102" t="s">
        <v>7</v>
      </c>
      <c r="G98" s="49" t="s">
        <v>1</v>
      </c>
    </row>
    <row r="99" spans="3:7" x14ac:dyDescent="0.25">
      <c r="C99" s="48">
        <v>42819.802777777775</v>
      </c>
      <c r="D99" s="49">
        <v>165</v>
      </c>
      <c r="E99" s="49" t="s">
        <v>250</v>
      </c>
      <c r="F99" s="102" t="s">
        <v>7</v>
      </c>
      <c r="G99" s="49" t="s">
        <v>1</v>
      </c>
    </row>
    <row r="100" spans="3:7" ht="30" x14ac:dyDescent="0.25">
      <c r="C100" s="48">
        <v>42821.520138888889</v>
      </c>
      <c r="D100" s="49">
        <v>224</v>
      </c>
      <c r="E100" s="49" t="s">
        <v>272</v>
      </c>
      <c r="F100" s="102" t="s">
        <v>29</v>
      </c>
      <c r="G100" s="49" t="s">
        <v>1</v>
      </c>
    </row>
    <row r="101" spans="3:7" x14ac:dyDescent="0.25">
      <c r="C101" s="48">
        <v>42821.65347222222</v>
      </c>
      <c r="D101" s="49">
        <v>186</v>
      </c>
      <c r="E101" s="49" t="s">
        <v>284</v>
      </c>
      <c r="F101" s="102" t="s">
        <v>7</v>
      </c>
      <c r="G101" s="49" t="s">
        <v>1</v>
      </c>
    </row>
    <row r="102" spans="3:7" x14ac:dyDescent="0.25">
      <c r="C102" s="48">
        <v>42821.712500000001</v>
      </c>
      <c r="D102" s="49">
        <v>160</v>
      </c>
      <c r="E102" s="49" t="s">
        <v>227</v>
      </c>
      <c r="F102" s="102" t="s">
        <v>7</v>
      </c>
      <c r="G102" s="49" t="s">
        <v>1</v>
      </c>
    </row>
    <row r="103" spans="3:7" ht="30" x14ac:dyDescent="0.25">
      <c r="C103" s="48">
        <v>42821.713194444441</v>
      </c>
      <c r="D103" s="49">
        <v>197</v>
      </c>
      <c r="E103" s="49" t="s">
        <v>266</v>
      </c>
      <c r="F103" s="102" t="s">
        <v>7</v>
      </c>
      <c r="G103" s="49" t="s">
        <v>1</v>
      </c>
    </row>
    <row r="104" spans="3:7" x14ac:dyDescent="0.25">
      <c r="C104" s="48">
        <v>42821.713888888888</v>
      </c>
      <c r="D104" s="49">
        <v>378</v>
      </c>
      <c r="E104" s="49" t="s">
        <v>221</v>
      </c>
      <c r="F104" s="102" t="s">
        <v>7</v>
      </c>
      <c r="G104" s="49" t="s">
        <v>2</v>
      </c>
    </row>
    <row r="105" spans="3:7" ht="30" x14ac:dyDescent="0.25">
      <c r="C105" s="48">
        <v>42821.71597222222</v>
      </c>
      <c r="D105" s="49">
        <v>197</v>
      </c>
      <c r="E105" s="49" t="s">
        <v>266</v>
      </c>
      <c r="F105" s="102" t="s">
        <v>7</v>
      </c>
      <c r="G105" s="49" t="s">
        <v>1</v>
      </c>
    </row>
    <row r="106" spans="3:7" ht="30" x14ac:dyDescent="0.25">
      <c r="C106" s="48">
        <v>42821.722222222219</v>
      </c>
      <c r="D106" s="49">
        <v>224</v>
      </c>
      <c r="E106" s="49" t="s">
        <v>272</v>
      </c>
      <c r="F106" s="103" t="s">
        <v>29</v>
      </c>
      <c r="G106" s="49" t="s">
        <v>2</v>
      </c>
    </row>
    <row r="107" spans="3:7" x14ac:dyDescent="0.25">
      <c r="C107" s="48">
        <v>42821.822916666664</v>
      </c>
      <c r="D107" s="49">
        <v>451</v>
      </c>
      <c r="E107" s="49" t="s">
        <v>267</v>
      </c>
      <c r="F107" s="102" t="s">
        <v>7</v>
      </c>
      <c r="G107" s="49" t="s">
        <v>1</v>
      </c>
    </row>
    <row r="108" spans="3:7" x14ac:dyDescent="0.25">
      <c r="C108" s="48">
        <v>42822.450694444444</v>
      </c>
      <c r="D108" s="49">
        <v>186</v>
      </c>
      <c r="E108" s="49" t="s">
        <v>284</v>
      </c>
      <c r="F108" s="102" t="s">
        <v>7</v>
      </c>
      <c r="G108" s="49" t="s">
        <v>1</v>
      </c>
    </row>
    <row r="109" spans="3:7" x14ac:dyDescent="0.25">
      <c r="C109" s="48">
        <v>42822.496527777781</v>
      </c>
      <c r="D109" s="49">
        <v>152</v>
      </c>
      <c r="E109" s="49" t="s">
        <v>317</v>
      </c>
      <c r="F109" s="102" t="s">
        <v>39</v>
      </c>
      <c r="G109" s="49" t="s">
        <v>1</v>
      </c>
    </row>
    <row r="110" spans="3:7" x14ac:dyDescent="0.25">
      <c r="C110" s="48">
        <v>42822.880555555559</v>
      </c>
      <c r="D110" s="49">
        <v>444</v>
      </c>
      <c r="E110" s="49" t="s">
        <v>278</v>
      </c>
      <c r="F110" s="102" t="s">
        <v>19</v>
      </c>
      <c r="G110" s="49" t="s">
        <v>1</v>
      </c>
    </row>
    <row r="111" spans="3:7" x14ac:dyDescent="0.25">
      <c r="C111" s="48">
        <v>42822.882638888892</v>
      </c>
      <c r="D111" s="49">
        <v>444</v>
      </c>
      <c r="E111" s="49" t="s">
        <v>278</v>
      </c>
      <c r="F111" s="102" t="s">
        <v>19</v>
      </c>
      <c r="G111" s="49" t="s">
        <v>2</v>
      </c>
    </row>
    <row r="112" spans="3:7" x14ac:dyDescent="0.25">
      <c r="C112" s="48">
        <v>42822.884722222225</v>
      </c>
      <c r="D112" s="49">
        <v>444</v>
      </c>
      <c r="E112" s="49" t="s">
        <v>278</v>
      </c>
      <c r="F112" s="102" t="s">
        <v>19</v>
      </c>
      <c r="G112" s="49" t="s">
        <v>2</v>
      </c>
    </row>
    <row r="113" spans="3:7" x14ac:dyDescent="0.25">
      <c r="C113" s="48">
        <v>42823.521527777775</v>
      </c>
      <c r="D113" s="49">
        <v>120</v>
      </c>
      <c r="E113" s="49" t="s">
        <v>226</v>
      </c>
      <c r="F113" s="102" t="s">
        <v>39</v>
      </c>
      <c r="G113" s="49" t="s">
        <v>1</v>
      </c>
    </row>
    <row r="114" spans="3:7" x14ac:dyDescent="0.25">
      <c r="C114" s="48">
        <v>42823.686111111114</v>
      </c>
      <c r="D114" s="49">
        <v>160</v>
      </c>
      <c r="E114" s="49" t="s">
        <v>227</v>
      </c>
      <c r="F114" s="102" t="s">
        <v>7</v>
      </c>
      <c r="G114" s="49" t="s">
        <v>1</v>
      </c>
    </row>
    <row r="115" spans="3:7" ht="30" x14ac:dyDescent="0.25">
      <c r="C115" s="48">
        <v>42823.757638888892</v>
      </c>
      <c r="D115" s="49">
        <v>224</v>
      </c>
      <c r="E115" s="49" t="s">
        <v>272</v>
      </c>
      <c r="F115" s="103" t="s">
        <v>29</v>
      </c>
      <c r="G115" s="49" t="s">
        <v>2</v>
      </c>
    </row>
    <row r="116" spans="3:7" x14ac:dyDescent="0.25">
      <c r="C116" s="48">
        <v>42823.781944444447</v>
      </c>
      <c r="D116" s="49">
        <v>378</v>
      </c>
      <c r="E116" s="49" t="s">
        <v>221</v>
      </c>
      <c r="F116" s="102" t="s">
        <v>7</v>
      </c>
      <c r="G116" s="49" t="s">
        <v>1</v>
      </c>
    </row>
    <row r="117" spans="3:7" x14ac:dyDescent="0.25">
      <c r="C117" s="48">
        <v>42823.805555555555</v>
      </c>
      <c r="D117" s="49">
        <v>444</v>
      </c>
      <c r="E117" s="49" t="s">
        <v>278</v>
      </c>
      <c r="F117" s="102" t="s">
        <v>19</v>
      </c>
      <c r="G117" s="49" t="s">
        <v>2</v>
      </c>
    </row>
    <row r="118" spans="3:7" ht="30" x14ac:dyDescent="0.25">
      <c r="C118" s="48">
        <v>42823.806944444441</v>
      </c>
      <c r="D118" s="49">
        <v>226</v>
      </c>
      <c r="E118" s="49" t="s">
        <v>268</v>
      </c>
      <c r="F118" s="103" t="s">
        <v>7</v>
      </c>
      <c r="G118" s="49" t="s">
        <v>2</v>
      </c>
    </row>
    <row r="119" spans="3:7" x14ac:dyDescent="0.25">
      <c r="C119" s="48">
        <v>42824.484722222223</v>
      </c>
      <c r="D119" s="49">
        <v>388</v>
      </c>
      <c r="E119" s="49" t="s">
        <v>239</v>
      </c>
      <c r="F119" s="102" t="s">
        <v>39</v>
      </c>
      <c r="G119" s="49" t="s">
        <v>1</v>
      </c>
    </row>
    <row r="120" spans="3:7" x14ac:dyDescent="0.25">
      <c r="C120" s="48">
        <v>42824.552777777775</v>
      </c>
      <c r="D120" s="49">
        <v>189</v>
      </c>
      <c r="E120" s="49" t="s">
        <v>236</v>
      </c>
      <c r="F120" s="102" t="s">
        <v>39</v>
      </c>
      <c r="G120" s="49" t="s">
        <v>1</v>
      </c>
    </row>
    <row r="121" spans="3:7" x14ac:dyDescent="0.25">
      <c r="C121" s="48">
        <v>42824.690972222219</v>
      </c>
      <c r="D121" s="49">
        <v>444</v>
      </c>
      <c r="E121" s="49" t="s">
        <v>278</v>
      </c>
      <c r="F121" s="102" t="s">
        <v>19</v>
      </c>
      <c r="G121" s="49" t="s">
        <v>2</v>
      </c>
    </row>
    <row r="122" spans="3:7" x14ac:dyDescent="0.25">
      <c r="C122" s="48">
        <v>42825.425694444442</v>
      </c>
      <c r="D122" s="49">
        <v>148</v>
      </c>
      <c r="E122" s="49" t="s">
        <v>318</v>
      </c>
      <c r="F122" s="102" t="s">
        <v>65</v>
      </c>
      <c r="G122" s="49" t="s">
        <v>1</v>
      </c>
    </row>
    <row r="123" spans="3:7" x14ac:dyDescent="0.25">
      <c r="C123" s="48">
        <v>42825.460416666669</v>
      </c>
      <c r="D123" s="49">
        <v>172</v>
      </c>
      <c r="E123" s="49" t="s">
        <v>223</v>
      </c>
      <c r="F123" s="102" t="s">
        <v>7</v>
      </c>
      <c r="G123" s="49" t="s">
        <v>2</v>
      </c>
    </row>
    <row r="124" spans="3:7" x14ac:dyDescent="0.25">
      <c r="C124" s="48">
        <v>42825.463888888888</v>
      </c>
      <c r="D124" s="49">
        <v>172</v>
      </c>
      <c r="E124" s="49" t="s">
        <v>223</v>
      </c>
      <c r="F124" s="102" t="s">
        <v>7</v>
      </c>
      <c r="G124" s="49" t="s">
        <v>1</v>
      </c>
    </row>
    <row r="125" spans="3:7" x14ac:dyDescent="0.25">
      <c r="C125" s="48">
        <v>42825.51458333333</v>
      </c>
      <c r="D125" s="49">
        <v>390</v>
      </c>
      <c r="E125" s="49" t="s">
        <v>319</v>
      </c>
      <c r="F125" s="102" t="s">
        <v>29</v>
      </c>
      <c r="G125" s="49" t="s">
        <v>1</v>
      </c>
    </row>
    <row r="126" spans="3:7" ht="30" x14ac:dyDescent="0.25">
      <c r="C126" s="48">
        <v>42825.556250000001</v>
      </c>
      <c r="D126" s="49">
        <v>110</v>
      </c>
      <c r="E126" s="49" t="s">
        <v>235</v>
      </c>
      <c r="F126" s="102" t="s">
        <v>7</v>
      </c>
      <c r="G126" s="49" t="s">
        <v>1</v>
      </c>
    </row>
    <row r="127" spans="3:7" x14ac:dyDescent="0.25">
      <c r="C127" s="48">
        <v>42825.647916666669</v>
      </c>
      <c r="D127" s="49">
        <v>188</v>
      </c>
      <c r="E127" s="49" t="s">
        <v>229</v>
      </c>
      <c r="F127" s="102" t="s">
        <v>39</v>
      </c>
      <c r="G127" s="49" t="s">
        <v>1</v>
      </c>
    </row>
    <row r="128" spans="3:7" x14ac:dyDescent="0.25">
      <c r="C128" s="48">
        <v>42825.700694444444</v>
      </c>
      <c r="D128" s="49">
        <v>147</v>
      </c>
      <c r="E128" s="49" t="s">
        <v>245</v>
      </c>
      <c r="F128" s="102" t="s">
        <v>63</v>
      </c>
      <c r="G128" s="49" t="s">
        <v>1</v>
      </c>
    </row>
    <row r="129" spans="3:7" x14ac:dyDescent="0.25">
      <c r="C129" s="48">
        <v>42825.720138888886</v>
      </c>
      <c r="D129" s="49">
        <v>160</v>
      </c>
      <c r="E129" s="49" t="s">
        <v>227</v>
      </c>
      <c r="F129" s="102" t="s">
        <v>7</v>
      </c>
      <c r="G129" s="49" t="s">
        <v>1</v>
      </c>
    </row>
    <row r="130" spans="3:7" x14ac:dyDescent="0.25">
      <c r="C130" s="48">
        <v>42825.777777777781</v>
      </c>
      <c r="D130" s="49">
        <v>309</v>
      </c>
      <c r="E130" s="49" t="s">
        <v>212</v>
      </c>
      <c r="F130" s="103" t="s">
        <v>29</v>
      </c>
      <c r="G130" s="49" t="s">
        <v>1</v>
      </c>
    </row>
    <row r="131" spans="3:7" x14ac:dyDescent="0.25">
      <c r="C131" s="48">
        <v>42825.82708333333</v>
      </c>
      <c r="D131" s="49">
        <v>98</v>
      </c>
      <c r="E131" s="49" t="s">
        <v>286</v>
      </c>
      <c r="F131" s="102" t="s">
        <v>7</v>
      </c>
      <c r="G131" s="49" t="s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7"/>
  <sheetViews>
    <sheetView topLeftCell="E40" workbookViewId="0">
      <selection activeCell="I174" sqref="I174"/>
    </sheetView>
  </sheetViews>
  <sheetFormatPr baseColWidth="10" defaultRowHeight="15" x14ac:dyDescent="0.25"/>
  <cols>
    <col min="1" max="1" width="11.42578125" style="51"/>
    <col min="2" max="2" width="38.85546875" style="62" customWidth="1"/>
    <col min="3" max="3" width="21.28515625" style="65" customWidth="1"/>
    <col min="4" max="4" width="25.5703125" style="65" customWidth="1"/>
    <col min="5" max="5" width="12.140625" style="37" customWidth="1"/>
    <col min="6" max="6" width="15.140625" style="51" customWidth="1"/>
    <col min="7" max="7" width="13.42578125" style="51" customWidth="1"/>
    <col min="8" max="8" width="11.42578125" style="51"/>
    <col min="9" max="9" width="17" style="62" customWidth="1"/>
    <col min="10" max="10" width="44" style="62" customWidth="1"/>
    <col min="11" max="11" width="16" style="62" bestFit="1" customWidth="1"/>
    <col min="12" max="12" width="16" style="62" customWidth="1"/>
    <col min="13" max="13" width="12.5703125" style="62" bestFit="1" customWidth="1"/>
    <col min="14" max="16384" width="11.42578125" style="51"/>
  </cols>
  <sheetData>
    <row r="2" spans="2:5" ht="21" x14ac:dyDescent="0.35">
      <c r="B2" s="58" t="s">
        <v>320</v>
      </c>
      <c r="C2" s="59">
        <v>128</v>
      </c>
      <c r="D2" s="60"/>
      <c r="E2" s="92"/>
    </row>
    <row r="5" spans="2:5" x14ac:dyDescent="0.25">
      <c r="B5" s="62" t="s">
        <v>4</v>
      </c>
      <c r="C5" s="62"/>
      <c r="D5" s="62"/>
    </row>
    <row r="6" spans="2:5" x14ac:dyDescent="0.25">
      <c r="B6" s="75" t="s">
        <v>0</v>
      </c>
      <c r="C6" s="75" t="s">
        <v>5</v>
      </c>
      <c r="D6" s="62"/>
    </row>
    <row r="7" spans="2:5" x14ac:dyDescent="0.25">
      <c r="B7" s="62" t="s">
        <v>1</v>
      </c>
      <c r="C7" s="64">
        <v>90</v>
      </c>
      <c r="D7" s="62"/>
    </row>
    <row r="8" spans="2:5" x14ac:dyDescent="0.25">
      <c r="B8" s="62" t="s">
        <v>2</v>
      </c>
      <c r="C8" s="64">
        <v>38</v>
      </c>
      <c r="D8" s="62"/>
    </row>
    <row r="9" spans="2:5" x14ac:dyDescent="0.25">
      <c r="B9" s="62" t="s">
        <v>3</v>
      </c>
      <c r="C9" s="64">
        <v>128</v>
      </c>
      <c r="D9" s="62"/>
    </row>
    <row r="10" spans="2:5" x14ac:dyDescent="0.25">
      <c r="C10" s="62"/>
    </row>
    <row r="22" spans="2:8" s="62" customFormat="1" x14ac:dyDescent="0.25">
      <c r="B22" s="62" t="s">
        <v>4</v>
      </c>
      <c r="D22" s="65"/>
      <c r="E22" s="37"/>
      <c r="F22" s="51"/>
      <c r="G22" s="51"/>
      <c r="H22" s="51"/>
    </row>
    <row r="23" spans="2:8" s="62" customFormat="1" x14ac:dyDescent="0.25">
      <c r="B23" s="75" t="s">
        <v>184</v>
      </c>
      <c r="C23" s="75" t="s">
        <v>5</v>
      </c>
      <c r="D23" s="65"/>
      <c r="E23" s="37"/>
      <c r="F23" s="51"/>
      <c r="G23" s="51"/>
      <c r="H23" s="51"/>
    </row>
    <row r="24" spans="2:8" s="62" customFormat="1" x14ac:dyDescent="0.25">
      <c r="B24" s="62" t="s">
        <v>7</v>
      </c>
      <c r="C24" s="66">
        <v>86</v>
      </c>
      <c r="D24" s="65"/>
      <c r="E24" s="37"/>
      <c r="F24" s="51"/>
      <c r="G24" s="51"/>
      <c r="H24" s="51"/>
    </row>
    <row r="25" spans="2:8" s="62" customFormat="1" x14ac:dyDescent="0.25">
      <c r="B25" s="62" t="s">
        <v>39</v>
      </c>
      <c r="C25" s="66">
        <v>12</v>
      </c>
      <c r="D25" s="65"/>
      <c r="E25" s="37"/>
      <c r="F25" s="51"/>
      <c r="G25" s="51"/>
      <c r="H25" s="51"/>
    </row>
    <row r="26" spans="2:8" s="62" customFormat="1" x14ac:dyDescent="0.25">
      <c r="B26" s="62" t="s">
        <v>19</v>
      </c>
      <c r="C26" s="66">
        <v>10</v>
      </c>
      <c r="D26" s="65"/>
      <c r="E26" s="37"/>
      <c r="F26" s="51"/>
      <c r="G26" s="51"/>
      <c r="H26" s="51"/>
    </row>
    <row r="27" spans="2:8" s="62" customFormat="1" x14ac:dyDescent="0.25">
      <c r="B27" s="62" t="s">
        <v>29</v>
      </c>
      <c r="C27" s="66">
        <v>7</v>
      </c>
      <c r="D27" s="65"/>
      <c r="E27" s="37"/>
      <c r="F27" s="51"/>
      <c r="G27" s="51"/>
      <c r="H27" s="51"/>
    </row>
    <row r="28" spans="2:8" s="62" customFormat="1" x14ac:dyDescent="0.25">
      <c r="B28" s="62" t="s">
        <v>131</v>
      </c>
      <c r="C28" s="66">
        <v>3</v>
      </c>
      <c r="D28" s="65"/>
      <c r="E28" s="37"/>
      <c r="F28" s="51"/>
      <c r="G28" s="51"/>
      <c r="H28" s="51"/>
    </row>
    <row r="29" spans="2:8" s="62" customFormat="1" x14ac:dyDescent="0.25">
      <c r="B29" s="62" t="s">
        <v>71</v>
      </c>
      <c r="C29" s="66">
        <v>2</v>
      </c>
      <c r="D29" s="65"/>
      <c r="E29" s="37"/>
      <c r="F29" s="51"/>
      <c r="G29" s="51"/>
      <c r="H29" s="51"/>
    </row>
    <row r="30" spans="2:8" s="62" customFormat="1" x14ac:dyDescent="0.25">
      <c r="B30" s="62" t="s">
        <v>63</v>
      </c>
      <c r="C30" s="66">
        <v>2</v>
      </c>
      <c r="D30" s="65"/>
      <c r="E30" s="37"/>
      <c r="F30" s="51"/>
      <c r="G30" s="51"/>
      <c r="H30" s="51"/>
    </row>
    <row r="31" spans="2:8" s="62" customFormat="1" x14ac:dyDescent="0.25">
      <c r="B31" s="62" t="s">
        <v>52</v>
      </c>
      <c r="C31" s="66">
        <v>1</v>
      </c>
      <c r="D31" s="65"/>
      <c r="E31" s="37"/>
      <c r="F31" s="51"/>
      <c r="G31" s="51"/>
      <c r="H31" s="51"/>
    </row>
    <row r="32" spans="2:8" x14ac:dyDescent="0.25">
      <c r="B32" s="62" t="s">
        <v>65</v>
      </c>
      <c r="C32" s="66">
        <v>1</v>
      </c>
    </row>
    <row r="33" spans="2:13" x14ac:dyDescent="0.25">
      <c r="B33" s="62" t="s">
        <v>109</v>
      </c>
      <c r="C33" s="66">
        <v>1</v>
      </c>
    </row>
    <row r="34" spans="2:13" x14ac:dyDescent="0.25">
      <c r="B34" s="62" t="s">
        <v>80</v>
      </c>
      <c r="C34" s="66">
        <v>1</v>
      </c>
    </row>
    <row r="35" spans="2:13" x14ac:dyDescent="0.25">
      <c r="B35" s="62" t="s">
        <v>34</v>
      </c>
      <c r="C35" s="66">
        <v>1</v>
      </c>
    </row>
    <row r="36" spans="2:13" x14ac:dyDescent="0.25">
      <c r="B36" s="62" t="s">
        <v>75</v>
      </c>
      <c r="C36" s="66">
        <v>1</v>
      </c>
    </row>
    <row r="37" spans="2:13" x14ac:dyDescent="0.25">
      <c r="B37" s="62" t="s">
        <v>3</v>
      </c>
      <c r="C37" s="66">
        <v>128</v>
      </c>
    </row>
    <row r="38" spans="2:13" x14ac:dyDescent="0.25">
      <c r="B38" s="51"/>
      <c r="C38" s="51"/>
    </row>
    <row r="39" spans="2:13" x14ac:dyDescent="0.25">
      <c r="C39" s="66"/>
    </row>
    <row r="40" spans="2:13" x14ac:dyDescent="0.25">
      <c r="B40" s="74" t="s">
        <v>252</v>
      </c>
      <c r="D40" s="62"/>
    </row>
    <row r="41" spans="2:13" x14ac:dyDescent="0.25">
      <c r="D41" s="62"/>
    </row>
    <row r="42" spans="2:13" x14ac:dyDescent="0.25">
      <c r="B42" s="91" t="s">
        <v>265</v>
      </c>
      <c r="C42" s="91"/>
      <c r="D42" s="91"/>
      <c r="E42" s="104"/>
    </row>
    <row r="43" spans="2:13" x14ac:dyDescent="0.25">
      <c r="B43" s="75" t="s">
        <v>6</v>
      </c>
      <c r="C43" s="75" t="s">
        <v>209</v>
      </c>
      <c r="D43" s="75" t="s">
        <v>0</v>
      </c>
      <c r="E43" s="75" t="s">
        <v>5</v>
      </c>
      <c r="I43" s="62" t="s">
        <v>265</v>
      </c>
      <c r="K43" s="62" t="s">
        <v>0</v>
      </c>
    </row>
    <row r="44" spans="2:13" x14ac:dyDescent="0.25">
      <c r="B44" s="70" t="s">
        <v>235</v>
      </c>
      <c r="C44" s="71">
        <v>42801.8125</v>
      </c>
      <c r="D44" s="70" t="s">
        <v>2</v>
      </c>
      <c r="E44" s="72">
        <v>1</v>
      </c>
      <c r="I44" s="75" t="s">
        <v>210</v>
      </c>
      <c r="J44" s="75" t="s">
        <v>6</v>
      </c>
      <c r="K44" s="75" t="s">
        <v>2</v>
      </c>
      <c r="L44" s="75" t="s">
        <v>1</v>
      </c>
      <c r="M44" s="75" t="s">
        <v>3</v>
      </c>
    </row>
    <row r="45" spans="2:13" x14ac:dyDescent="0.25">
      <c r="B45" s="70"/>
      <c r="C45" s="71">
        <v>42809.657638888886</v>
      </c>
      <c r="D45" s="70" t="s">
        <v>1</v>
      </c>
      <c r="E45" s="72">
        <v>1</v>
      </c>
      <c r="I45" s="62">
        <v>98</v>
      </c>
      <c r="J45" s="62" t="s">
        <v>286</v>
      </c>
      <c r="K45" s="64"/>
      <c r="L45" s="64">
        <v>3</v>
      </c>
      <c r="M45" s="64">
        <v>3</v>
      </c>
    </row>
    <row r="46" spans="2:13" x14ac:dyDescent="0.25">
      <c r="B46" s="70"/>
      <c r="C46" s="71">
        <v>42825.556250000001</v>
      </c>
      <c r="D46" s="70" t="s">
        <v>1</v>
      </c>
      <c r="E46" s="72">
        <v>1</v>
      </c>
      <c r="I46" s="62">
        <v>110</v>
      </c>
      <c r="J46" s="62" t="s">
        <v>235</v>
      </c>
      <c r="K46" s="64">
        <v>1</v>
      </c>
      <c r="L46" s="64">
        <v>2</v>
      </c>
      <c r="M46" s="64">
        <v>3</v>
      </c>
    </row>
    <row r="47" spans="2:13" x14ac:dyDescent="0.25">
      <c r="B47" s="91" t="s">
        <v>226</v>
      </c>
      <c r="C47" s="93">
        <v>42823.521527777775</v>
      </c>
      <c r="D47" s="91" t="s">
        <v>1</v>
      </c>
      <c r="E47" s="94">
        <v>1</v>
      </c>
      <c r="I47" s="62">
        <v>120</v>
      </c>
      <c r="J47" s="62" t="s">
        <v>226</v>
      </c>
      <c r="K47" s="64"/>
      <c r="L47" s="64">
        <v>1</v>
      </c>
      <c r="M47" s="64">
        <v>1</v>
      </c>
    </row>
    <row r="48" spans="2:13" x14ac:dyDescent="0.25">
      <c r="B48" s="70" t="s">
        <v>217</v>
      </c>
      <c r="C48" s="71">
        <v>42803.393750000003</v>
      </c>
      <c r="D48" s="70" t="s">
        <v>1</v>
      </c>
      <c r="E48" s="72">
        <v>1</v>
      </c>
      <c r="I48" s="62">
        <v>134</v>
      </c>
      <c r="J48" s="62" t="s">
        <v>217</v>
      </c>
      <c r="K48" s="64">
        <v>1</v>
      </c>
      <c r="L48" s="64">
        <v>2</v>
      </c>
      <c r="M48" s="64">
        <v>3</v>
      </c>
    </row>
    <row r="49" spans="2:13" x14ac:dyDescent="0.25">
      <c r="B49" s="70"/>
      <c r="C49" s="71">
        <v>42804.34652777778</v>
      </c>
      <c r="D49" s="70" t="s">
        <v>1</v>
      </c>
      <c r="E49" s="72">
        <v>1</v>
      </c>
      <c r="I49" s="62">
        <v>147</v>
      </c>
      <c r="J49" s="62" t="s">
        <v>245</v>
      </c>
      <c r="K49" s="64"/>
      <c r="L49" s="64">
        <v>2</v>
      </c>
      <c r="M49" s="64">
        <v>2</v>
      </c>
    </row>
    <row r="50" spans="2:13" x14ac:dyDescent="0.25">
      <c r="B50" s="70"/>
      <c r="C50" s="71">
        <v>42810.380555555559</v>
      </c>
      <c r="D50" s="70" t="s">
        <v>2</v>
      </c>
      <c r="E50" s="72">
        <v>1</v>
      </c>
      <c r="I50" s="62">
        <v>157</v>
      </c>
      <c r="J50" s="62" t="s">
        <v>243</v>
      </c>
      <c r="K50" s="64"/>
      <c r="L50" s="64">
        <v>1</v>
      </c>
      <c r="M50" s="64">
        <v>1</v>
      </c>
    </row>
    <row r="51" spans="2:13" x14ac:dyDescent="0.25">
      <c r="B51" s="91" t="s">
        <v>245</v>
      </c>
      <c r="C51" s="93">
        <v>42812.42291666667</v>
      </c>
      <c r="D51" s="91" t="s">
        <v>1</v>
      </c>
      <c r="E51" s="94">
        <v>1</v>
      </c>
      <c r="I51" s="62">
        <v>161</v>
      </c>
      <c r="J51" s="62" t="s">
        <v>240</v>
      </c>
      <c r="K51" s="64"/>
      <c r="L51" s="64">
        <v>1</v>
      </c>
      <c r="M51" s="64">
        <v>1</v>
      </c>
    </row>
    <row r="52" spans="2:13" x14ac:dyDescent="0.25">
      <c r="B52" s="91"/>
      <c r="C52" s="93">
        <v>42825.700694444444</v>
      </c>
      <c r="D52" s="91" t="s">
        <v>1</v>
      </c>
      <c r="E52" s="94">
        <v>1</v>
      </c>
      <c r="I52" s="62">
        <v>162</v>
      </c>
      <c r="J52" s="62" t="s">
        <v>213</v>
      </c>
      <c r="K52" s="64">
        <v>1</v>
      </c>
      <c r="L52" s="64">
        <v>1</v>
      </c>
      <c r="M52" s="64">
        <v>2</v>
      </c>
    </row>
    <row r="53" spans="2:13" x14ac:dyDescent="0.25">
      <c r="B53" s="91" t="s">
        <v>243</v>
      </c>
      <c r="C53" s="93">
        <v>42808.573611111111</v>
      </c>
      <c r="D53" s="91" t="s">
        <v>1</v>
      </c>
      <c r="E53" s="94">
        <v>1</v>
      </c>
      <c r="I53" s="62">
        <v>163</v>
      </c>
      <c r="J53" s="62" t="s">
        <v>247</v>
      </c>
      <c r="K53" s="64">
        <v>1</v>
      </c>
      <c r="L53" s="64">
        <v>1</v>
      </c>
      <c r="M53" s="64">
        <v>2</v>
      </c>
    </row>
    <row r="54" spans="2:13" x14ac:dyDescent="0.25">
      <c r="B54" s="91" t="s">
        <v>240</v>
      </c>
      <c r="C54" s="93">
        <v>42808.304861111108</v>
      </c>
      <c r="D54" s="91" t="s">
        <v>1</v>
      </c>
      <c r="E54" s="94">
        <v>1</v>
      </c>
      <c r="I54" s="62">
        <v>165</v>
      </c>
      <c r="J54" s="62" t="s">
        <v>250</v>
      </c>
      <c r="K54" s="64"/>
      <c r="L54" s="64">
        <v>5</v>
      </c>
      <c r="M54" s="64">
        <v>5</v>
      </c>
    </row>
    <row r="55" spans="2:13" x14ac:dyDescent="0.25">
      <c r="B55" s="91" t="s">
        <v>213</v>
      </c>
      <c r="C55" s="93">
        <v>42803.507638888892</v>
      </c>
      <c r="D55" s="91" t="s">
        <v>2</v>
      </c>
      <c r="E55" s="94">
        <v>1</v>
      </c>
      <c r="I55" s="62">
        <v>166</v>
      </c>
      <c r="J55" s="62" t="s">
        <v>215</v>
      </c>
      <c r="K55" s="64">
        <v>1</v>
      </c>
      <c r="L55" s="64">
        <v>2</v>
      </c>
      <c r="M55" s="64">
        <v>3</v>
      </c>
    </row>
    <row r="56" spans="2:13" x14ac:dyDescent="0.25">
      <c r="B56" s="91"/>
      <c r="C56" s="93">
        <v>42803.520833333336</v>
      </c>
      <c r="D56" s="91" t="s">
        <v>1</v>
      </c>
      <c r="E56" s="94">
        <v>1</v>
      </c>
      <c r="I56" s="62">
        <v>169</v>
      </c>
      <c r="J56" s="62" t="s">
        <v>269</v>
      </c>
      <c r="K56" s="64">
        <v>1</v>
      </c>
      <c r="L56" s="64"/>
      <c r="M56" s="64">
        <v>1</v>
      </c>
    </row>
    <row r="57" spans="2:13" x14ac:dyDescent="0.25">
      <c r="B57" s="91" t="s">
        <v>247</v>
      </c>
      <c r="C57" s="93">
        <v>42803.736805555556</v>
      </c>
      <c r="D57" s="91" t="s">
        <v>1</v>
      </c>
      <c r="E57" s="94">
        <v>1</v>
      </c>
      <c r="I57" s="62">
        <v>172</v>
      </c>
      <c r="J57" s="62" t="s">
        <v>223</v>
      </c>
      <c r="K57" s="64">
        <v>3</v>
      </c>
      <c r="L57" s="64">
        <v>4</v>
      </c>
      <c r="M57" s="64">
        <v>7</v>
      </c>
    </row>
    <row r="58" spans="2:13" x14ac:dyDescent="0.25">
      <c r="B58" s="91"/>
      <c r="C58" s="93">
        <v>42817.550694444442</v>
      </c>
      <c r="D58" s="91" t="s">
        <v>2</v>
      </c>
      <c r="E58" s="94">
        <v>1</v>
      </c>
      <c r="I58" s="62">
        <v>178</v>
      </c>
      <c r="J58" s="62" t="s">
        <v>273</v>
      </c>
      <c r="K58" s="64"/>
      <c r="L58" s="64">
        <v>1</v>
      </c>
      <c r="M58" s="64">
        <v>1</v>
      </c>
    </row>
    <row r="59" spans="2:13" x14ac:dyDescent="0.25">
      <c r="B59" s="70" t="s">
        <v>250</v>
      </c>
      <c r="C59" s="71">
        <v>42803.67083333333</v>
      </c>
      <c r="D59" s="70" t="s">
        <v>1</v>
      </c>
      <c r="E59" s="72">
        <v>1</v>
      </c>
      <c r="I59" s="62">
        <v>183</v>
      </c>
      <c r="J59" s="62" t="s">
        <v>224</v>
      </c>
      <c r="K59" s="64"/>
      <c r="L59" s="64">
        <v>1</v>
      </c>
      <c r="M59" s="64">
        <v>1</v>
      </c>
    </row>
    <row r="60" spans="2:13" x14ac:dyDescent="0.25">
      <c r="B60" s="70"/>
      <c r="C60" s="71">
        <v>42809.504166666666</v>
      </c>
      <c r="D60" s="70" t="s">
        <v>1</v>
      </c>
      <c r="E60" s="72">
        <v>1</v>
      </c>
      <c r="I60" s="62">
        <v>186</v>
      </c>
      <c r="J60" s="62" t="s">
        <v>284</v>
      </c>
      <c r="K60" s="64"/>
      <c r="L60" s="64">
        <v>2</v>
      </c>
      <c r="M60" s="64">
        <v>2</v>
      </c>
    </row>
    <row r="61" spans="2:13" x14ac:dyDescent="0.25">
      <c r="B61" s="70"/>
      <c r="C61" s="71">
        <v>42812.725694444445</v>
      </c>
      <c r="D61" s="70" t="s">
        <v>1</v>
      </c>
      <c r="E61" s="72">
        <v>1</v>
      </c>
      <c r="I61" s="62">
        <v>197</v>
      </c>
      <c r="J61" s="62" t="s">
        <v>266</v>
      </c>
      <c r="K61" s="64"/>
      <c r="L61" s="64">
        <v>3</v>
      </c>
      <c r="M61" s="64">
        <v>3</v>
      </c>
    </row>
    <row r="62" spans="2:13" x14ac:dyDescent="0.25">
      <c r="B62" s="70"/>
      <c r="C62" s="71">
        <v>42819.801388888889</v>
      </c>
      <c r="D62" s="70" t="s">
        <v>1</v>
      </c>
      <c r="E62" s="72">
        <v>1</v>
      </c>
      <c r="I62" s="62">
        <v>224</v>
      </c>
      <c r="J62" s="62" t="s">
        <v>272</v>
      </c>
      <c r="K62" s="64">
        <v>2</v>
      </c>
      <c r="L62" s="64">
        <v>1</v>
      </c>
      <c r="M62" s="64">
        <v>3</v>
      </c>
    </row>
    <row r="63" spans="2:13" x14ac:dyDescent="0.25">
      <c r="B63" s="70"/>
      <c r="C63" s="71">
        <v>42819.802777777775</v>
      </c>
      <c r="D63" s="70" t="s">
        <v>1</v>
      </c>
      <c r="E63" s="72">
        <v>1</v>
      </c>
      <c r="I63" s="62">
        <v>225</v>
      </c>
      <c r="J63" s="62" t="s">
        <v>222</v>
      </c>
      <c r="K63" s="64"/>
      <c r="L63" s="64">
        <v>2</v>
      </c>
      <c r="M63" s="64">
        <v>2</v>
      </c>
    </row>
    <row r="64" spans="2:13" x14ac:dyDescent="0.25">
      <c r="B64" s="70" t="s">
        <v>215</v>
      </c>
      <c r="C64" s="71">
        <v>42803.783333333333</v>
      </c>
      <c r="D64" s="70" t="s">
        <v>1</v>
      </c>
      <c r="E64" s="72">
        <v>1</v>
      </c>
      <c r="I64" s="62">
        <v>226</v>
      </c>
      <c r="J64" s="62" t="s">
        <v>268</v>
      </c>
      <c r="K64" s="64">
        <v>1</v>
      </c>
      <c r="L64" s="64">
        <v>3</v>
      </c>
      <c r="M64" s="64">
        <v>4</v>
      </c>
    </row>
    <row r="65" spans="2:13" x14ac:dyDescent="0.25">
      <c r="B65" s="70"/>
      <c r="C65" s="71">
        <v>42809.752083333333</v>
      </c>
      <c r="D65" s="70" t="s">
        <v>1</v>
      </c>
      <c r="E65" s="72">
        <v>1</v>
      </c>
      <c r="I65" s="62">
        <v>248</v>
      </c>
      <c r="J65" s="62" t="s">
        <v>274</v>
      </c>
      <c r="K65" s="64"/>
      <c r="L65" s="64">
        <v>3</v>
      </c>
      <c r="M65" s="64">
        <v>3</v>
      </c>
    </row>
    <row r="66" spans="2:13" x14ac:dyDescent="0.25">
      <c r="B66" s="70"/>
      <c r="C66" s="71">
        <v>42817.587500000001</v>
      </c>
      <c r="D66" s="70" t="s">
        <v>2</v>
      </c>
      <c r="E66" s="72">
        <v>1</v>
      </c>
      <c r="I66" s="62">
        <v>252</v>
      </c>
      <c r="J66" s="62" t="s">
        <v>283</v>
      </c>
      <c r="K66" s="64"/>
      <c r="L66" s="64">
        <v>2</v>
      </c>
      <c r="M66" s="64">
        <v>2</v>
      </c>
    </row>
    <row r="67" spans="2:13" x14ac:dyDescent="0.25">
      <c r="B67" s="70" t="s">
        <v>223</v>
      </c>
      <c r="C67" s="71">
        <v>42796.559027777781</v>
      </c>
      <c r="D67" s="70" t="s">
        <v>1</v>
      </c>
      <c r="E67" s="72">
        <v>1</v>
      </c>
      <c r="I67" s="62">
        <v>253</v>
      </c>
      <c r="J67" s="62" t="s">
        <v>282</v>
      </c>
      <c r="K67" s="64"/>
      <c r="L67" s="64">
        <v>1</v>
      </c>
      <c r="M67" s="64">
        <v>1</v>
      </c>
    </row>
    <row r="68" spans="2:13" x14ac:dyDescent="0.25">
      <c r="B68" s="70"/>
      <c r="C68" s="71">
        <v>42802.595833333333</v>
      </c>
      <c r="D68" s="70" t="s">
        <v>1</v>
      </c>
      <c r="E68" s="72">
        <v>1</v>
      </c>
      <c r="I68" s="62">
        <v>262</v>
      </c>
      <c r="J68" s="62" t="s">
        <v>289</v>
      </c>
      <c r="K68" s="64"/>
      <c r="L68" s="64">
        <v>1</v>
      </c>
      <c r="M68" s="64">
        <v>1</v>
      </c>
    </row>
    <row r="69" spans="2:13" x14ac:dyDescent="0.25">
      <c r="B69" s="70"/>
      <c r="C69" s="71">
        <v>42817.53125</v>
      </c>
      <c r="D69" s="70" t="s">
        <v>1</v>
      </c>
      <c r="E69" s="72">
        <v>1</v>
      </c>
      <c r="I69" s="62">
        <v>265</v>
      </c>
      <c r="J69" s="62" t="s">
        <v>275</v>
      </c>
      <c r="K69" s="64">
        <v>2</v>
      </c>
      <c r="L69" s="64"/>
      <c r="M69" s="64">
        <v>2</v>
      </c>
    </row>
    <row r="70" spans="2:13" x14ac:dyDescent="0.25">
      <c r="B70" s="70"/>
      <c r="C70" s="71">
        <v>42819.425694444442</v>
      </c>
      <c r="D70" s="70" t="s">
        <v>2</v>
      </c>
      <c r="E70" s="72">
        <v>1</v>
      </c>
      <c r="I70" s="62">
        <v>378</v>
      </c>
      <c r="J70" s="62" t="s">
        <v>221</v>
      </c>
      <c r="K70" s="64">
        <v>1</v>
      </c>
      <c r="L70" s="64">
        <v>6</v>
      </c>
      <c r="M70" s="64">
        <v>7</v>
      </c>
    </row>
    <row r="71" spans="2:13" x14ac:dyDescent="0.25">
      <c r="B71" s="70"/>
      <c r="C71" s="71">
        <v>42819.463194444441</v>
      </c>
      <c r="D71" s="70" t="s">
        <v>2</v>
      </c>
      <c r="E71" s="72">
        <v>1</v>
      </c>
      <c r="I71" s="62">
        <v>380</v>
      </c>
      <c r="J71" s="62" t="s">
        <v>280</v>
      </c>
      <c r="K71" s="64"/>
      <c r="L71" s="64">
        <v>1</v>
      </c>
      <c r="M71" s="64">
        <v>1</v>
      </c>
    </row>
    <row r="72" spans="2:13" x14ac:dyDescent="0.25">
      <c r="B72" s="70"/>
      <c r="C72" s="71">
        <v>42825.460416666669</v>
      </c>
      <c r="D72" s="70" t="s">
        <v>2</v>
      </c>
      <c r="E72" s="72">
        <v>1</v>
      </c>
      <c r="I72" s="62">
        <v>388</v>
      </c>
      <c r="J72" s="62" t="s">
        <v>239</v>
      </c>
      <c r="K72" s="64"/>
      <c r="L72" s="64">
        <v>2</v>
      </c>
      <c r="M72" s="64">
        <v>2</v>
      </c>
    </row>
    <row r="73" spans="2:13" x14ac:dyDescent="0.25">
      <c r="B73" s="70"/>
      <c r="C73" s="71">
        <v>42825.463888888888</v>
      </c>
      <c r="D73" s="70" t="s">
        <v>1</v>
      </c>
      <c r="E73" s="72">
        <v>1</v>
      </c>
      <c r="I73" s="62">
        <v>444</v>
      </c>
      <c r="J73" s="62" t="s">
        <v>278</v>
      </c>
      <c r="K73" s="64">
        <v>4</v>
      </c>
      <c r="L73" s="64">
        <v>1</v>
      </c>
      <c r="M73" s="64">
        <v>5</v>
      </c>
    </row>
    <row r="74" spans="2:13" x14ac:dyDescent="0.25">
      <c r="B74" s="91" t="s">
        <v>224</v>
      </c>
      <c r="C74" s="93">
        <v>42816.744444444441</v>
      </c>
      <c r="D74" s="91" t="s">
        <v>1</v>
      </c>
      <c r="E74" s="94">
        <v>1</v>
      </c>
      <c r="I74" s="62">
        <v>451</v>
      </c>
      <c r="J74" s="62" t="s">
        <v>267</v>
      </c>
      <c r="K74" s="64">
        <v>2</v>
      </c>
      <c r="L74" s="64">
        <v>2</v>
      </c>
      <c r="M74" s="64">
        <v>4</v>
      </c>
    </row>
    <row r="75" spans="2:13" x14ac:dyDescent="0.25">
      <c r="B75" s="100" t="s">
        <v>222</v>
      </c>
      <c r="C75" s="93">
        <v>42815.530555555553</v>
      </c>
      <c r="D75" s="91" t="s">
        <v>1</v>
      </c>
      <c r="E75" s="94">
        <v>1</v>
      </c>
      <c r="I75" s="62">
        <v>155</v>
      </c>
      <c r="J75" s="62" t="s">
        <v>301</v>
      </c>
      <c r="K75" s="64">
        <v>1</v>
      </c>
      <c r="L75" s="64">
        <v>1</v>
      </c>
      <c r="M75" s="64">
        <v>2</v>
      </c>
    </row>
    <row r="76" spans="2:13" x14ac:dyDescent="0.25">
      <c r="B76" s="100"/>
      <c r="C76" s="93">
        <v>42819.429166666669</v>
      </c>
      <c r="D76" s="91" t="s">
        <v>1</v>
      </c>
      <c r="E76" s="94">
        <v>1</v>
      </c>
      <c r="I76" s="62">
        <v>160</v>
      </c>
      <c r="J76" s="62" t="s">
        <v>227</v>
      </c>
      <c r="K76" s="64"/>
      <c r="L76" s="64">
        <v>8</v>
      </c>
      <c r="M76" s="64">
        <v>8</v>
      </c>
    </row>
    <row r="77" spans="2:13" x14ac:dyDescent="0.25">
      <c r="B77" s="78" t="s">
        <v>221</v>
      </c>
      <c r="C77" s="71">
        <v>42801.650694444441</v>
      </c>
      <c r="D77" s="70" t="s">
        <v>1</v>
      </c>
      <c r="E77" s="72">
        <v>1</v>
      </c>
      <c r="I77" s="62">
        <v>188</v>
      </c>
      <c r="J77" s="62" t="s">
        <v>229</v>
      </c>
      <c r="K77" s="64"/>
      <c r="L77" s="64">
        <v>2</v>
      </c>
      <c r="M77" s="64">
        <v>2</v>
      </c>
    </row>
    <row r="78" spans="2:13" x14ac:dyDescent="0.25">
      <c r="B78" s="78"/>
      <c r="C78" s="71">
        <v>42803.388194444444</v>
      </c>
      <c r="D78" s="70" t="s">
        <v>1</v>
      </c>
      <c r="E78" s="72">
        <v>1</v>
      </c>
      <c r="I78" s="62">
        <v>167</v>
      </c>
      <c r="J78" s="62" t="s">
        <v>302</v>
      </c>
      <c r="K78" s="64">
        <v>6</v>
      </c>
      <c r="L78" s="64"/>
      <c r="M78" s="64">
        <v>6</v>
      </c>
    </row>
    <row r="79" spans="2:13" x14ac:dyDescent="0.25">
      <c r="B79" s="78"/>
      <c r="C79" s="71">
        <v>42811.42291666667</v>
      </c>
      <c r="D79" s="70" t="s">
        <v>1</v>
      </c>
      <c r="E79" s="72">
        <v>1</v>
      </c>
      <c r="I79" s="62">
        <v>454</v>
      </c>
      <c r="J79" s="62" t="s">
        <v>303</v>
      </c>
      <c r="K79" s="64">
        <v>3</v>
      </c>
      <c r="L79" s="64">
        <v>1</v>
      </c>
      <c r="M79" s="64">
        <v>4</v>
      </c>
    </row>
    <row r="80" spans="2:13" x14ac:dyDescent="0.25">
      <c r="B80" s="78"/>
      <c r="C80" s="71">
        <v>42812.598611111112</v>
      </c>
      <c r="D80" s="70" t="s">
        <v>1</v>
      </c>
      <c r="E80" s="72">
        <v>1</v>
      </c>
      <c r="I80" s="62">
        <v>189</v>
      </c>
      <c r="J80" s="62" t="s">
        <v>236</v>
      </c>
      <c r="K80" s="64">
        <v>1</v>
      </c>
      <c r="L80" s="64">
        <v>2</v>
      </c>
      <c r="M80" s="64">
        <v>3</v>
      </c>
    </row>
    <row r="81" spans="2:13" x14ac:dyDescent="0.25">
      <c r="B81" s="78"/>
      <c r="C81" s="71">
        <v>42819.443749999999</v>
      </c>
      <c r="D81" s="70" t="s">
        <v>1</v>
      </c>
      <c r="E81" s="72">
        <v>1</v>
      </c>
      <c r="I81" s="62">
        <v>309</v>
      </c>
      <c r="J81" s="62" t="s">
        <v>212</v>
      </c>
      <c r="K81" s="64"/>
      <c r="L81" s="64">
        <v>2</v>
      </c>
      <c r="M81" s="64">
        <v>2</v>
      </c>
    </row>
    <row r="82" spans="2:13" x14ac:dyDescent="0.25">
      <c r="B82" s="78"/>
      <c r="C82" s="71">
        <v>42821.713888888888</v>
      </c>
      <c r="D82" s="70" t="s">
        <v>2</v>
      </c>
      <c r="E82" s="72">
        <v>1</v>
      </c>
      <c r="I82" s="62">
        <v>121</v>
      </c>
      <c r="J82" s="62" t="s">
        <v>304</v>
      </c>
      <c r="K82" s="64"/>
      <c r="L82" s="64">
        <v>1</v>
      </c>
      <c r="M82" s="64">
        <v>1</v>
      </c>
    </row>
    <row r="83" spans="2:13" x14ac:dyDescent="0.25">
      <c r="B83" s="78"/>
      <c r="C83" s="71">
        <v>42823.781944444447</v>
      </c>
      <c r="D83" s="70" t="s">
        <v>1</v>
      </c>
      <c r="E83" s="72">
        <v>1</v>
      </c>
      <c r="I83" s="62">
        <v>97</v>
      </c>
      <c r="J83" s="62" t="s">
        <v>305</v>
      </c>
      <c r="K83" s="64">
        <v>1</v>
      </c>
      <c r="L83" s="64"/>
      <c r="M83" s="64">
        <v>1</v>
      </c>
    </row>
    <row r="84" spans="2:13" x14ac:dyDescent="0.25">
      <c r="B84" s="91" t="s">
        <v>239</v>
      </c>
      <c r="C84" s="93">
        <v>42803.599305555559</v>
      </c>
      <c r="D84" s="91" t="s">
        <v>1</v>
      </c>
      <c r="E84" s="94">
        <v>1</v>
      </c>
      <c r="I84" s="62">
        <v>164</v>
      </c>
      <c r="J84" s="62" t="s">
        <v>237</v>
      </c>
      <c r="K84" s="64">
        <v>2</v>
      </c>
      <c r="L84" s="64"/>
      <c r="M84" s="64">
        <v>2</v>
      </c>
    </row>
    <row r="85" spans="2:13" x14ac:dyDescent="0.25">
      <c r="B85" s="91"/>
      <c r="C85" s="93">
        <v>42824.484722222223</v>
      </c>
      <c r="D85" s="91" t="s">
        <v>1</v>
      </c>
      <c r="E85" s="94">
        <v>1</v>
      </c>
      <c r="I85" s="62">
        <v>297</v>
      </c>
      <c r="J85" s="62" t="s">
        <v>211</v>
      </c>
      <c r="K85" s="64"/>
      <c r="L85" s="64">
        <v>2</v>
      </c>
      <c r="M85" s="64">
        <v>2</v>
      </c>
    </row>
    <row r="86" spans="2:13" x14ac:dyDescent="0.25">
      <c r="B86" s="70" t="s">
        <v>266</v>
      </c>
      <c r="C86" s="71">
        <v>42796.806250000001</v>
      </c>
      <c r="D86" s="70" t="s">
        <v>1</v>
      </c>
      <c r="E86" s="72">
        <v>1</v>
      </c>
      <c r="I86" s="62">
        <v>385</v>
      </c>
      <c r="J86" s="62" t="s">
        <v>306</v>
      </c>
      <c r="K86" s="64"/>
      <c r="L86" s="64">
        <v>1</v>
      </c>
      <c r="M86" s="64">
        <v>1</v>
      </c>
    </row>
    <row r="87" spans="2:13" x14ac:dyDescent="0.25">
      <c r="B87" s="70"/>
      <c r="C87" s="71">
        <v>42821.713194444441</v>
      </c>
      <c r="D87" s="70" t="s">
        <v>1</v>
      </c>
      <c r="E87" s="72">
        <v>1</v>
      </c>
      <c r="I87" s="62">
        <v>201</v>
      </c>
      <c r="J87" s="62" t="s">
        <v>307</v>
      </c>
      <c r="K87" s="64"/>
      <c r="L87" s="64">
        <v>1</v>
      </c>
      <c r="M87" s="64">
        <v>1</v>
      </c>
    </row>
    <row r="88" spans="2:13" x14ac:dyDescent="0.25">
      <c r="B88" s="70"/>
      <c r="C88" s="71">
        <v>42821.71597222222</v>
      </c>
      <c r="D88" s="70" t="s">
        <v>1</v>
      </c>
      <c r="E88" s="72">
        <v>1</v>
      </c>
      <c r="I88" s="62">
        <v>389</v>
      </c>
      <c r="J88" s="62" t="s">
        <v>308</v>
      </c>
      <c r="K88" s="64"/>
      <c r="L88" s="64">
        <v>2</v>
      </c>
      <c r="M88" s="64">
        <v>2</v>
      </c>
    </row>
    <row r="89" spans="2:13" x14ac:dyDescent="0.25">
      <c r="B89" s="70" t="s">
        <v>267</v>
      </c>
      <c r="C89" s="71">
        <v>42795.518055555556</v>
      </c>
      <c r="D89" s="70" t="s">
        <v>2</v>
      </c>
      <c r="E89" s="72">
        <v>1</v>
      </c>
      <c r="I89" s="62">
        <v>305</v>
      </c>
      <c r="J89" s="62" t="s">
        <v>309</v>
      </c>
      <c r="K89" s="64">
        <v>1</v>
      </c>
      <c r="L89" s="64"/>
      <c r="M89" s="64">
        <v>1</v>
      </c>
    </row>
    <row r="90" spans="2:13" x14ac:dyDescent="0.25">
      <c r="B90" s="70"/>
      <c r="C90" s="71">
        <v>42803.509722222225</v>
      </c>
      <c r="D90" s="70" t="s">
        <v>1</v>
      </c>
      <c r="E90" s="72">
        <v>1</v>
      </c>
      <c r="I90" s="62">
        <v>171</v>
      </c>
      <c r="J90" s="62" t="s">
        <v>310</v>
      </c>
      <c r="K90" s="64"/>
      <c r="L90" s="64">
        <v>2</v>
      </c>
      <c r="M90" s="64">
        <v>2</v>
      </c>
    </row>
    <row r="91" spans="2:13" x14ac:dyDescent="0.25">
      <c r="B91" s="70"/>
      <c r="C91" s="71">
        <v>42818.529861111114</v>
      </c>
      <c r="D91" s="70" t="s">
        <v>2</v>
      </c>
      <c r="E91" s="72">
        <v>1</v>
      </c>
      <c r="I91" s="62">
        <v>264</v>
      </c>
      <c r="J91" s="62" t="s">
        <v>248</v>
      </c>
      <c r="K91" s="64"/>
      <c r="L91" s="64">
        <v>1</v>
      </c>
      <c r="M91" s="64">
        <v>1</v>
      </c>
    </row>
    <row r="92" spans="2:13" x14ac:dyDescent="0.25">
      <c r="B92" s="70"/>
      <c r="C92" s="71">
        <v>42821.822916666664</v>
      </c>
      <c r="D92" s="70" t="s">
        <v>1</v>
      </c>
      <c r="E92" s="72">
        <v>1</v>
      </c>
      <c r="I92" s="62">
        <v>137</v>
      </c>
      <c r="J92" s="62" t="s">
        <v>311</v>
      </c>
      <c r="K92" s="64">
        <v>1</v>
      </c>
      <c r="L92" s="64"/>
      <c r="M92" s="64">
        <v>1</v>
      </c>
    </row>
    <row r="93" spans="2:13" x14ac:dyDescent="0.25">
      <c r="B93" s="78" t="s">
        <v>268</v>
      </c>
      <c r="C93" s="71">
        <v>42799.76666666667</v>
      </c>
      <c r="D93" s="70" t="s">
        <v>1</v>
      </c>
      <c r="E93" s="72">
        <v>1</v>
      </c>
      <c r="I93" s="62">
        <v>196</v>
      </c>
      <c r="J93" s="62" t="s">
        <v>312</v>
      </c>
      <c r="K93" s="64"/>
      <c r="L93" s="64">
        <v>1</v>
      </c>
      <c r="M93" s="64">
        <v>1</v>
      </c>
    </row>
    <row r="94" spans="2:13" x14ac:dyDescent="0.25">
      <c r="B94" s="78"/>
      <c r="C94" s="71">
        <v>42813.692361111112</v>
      </c>
      <c r="D94" s="70" t="s">
        <v>1</v>
      </c>
      <c r="E94" s="72">
        <v>1</v>
      </c>
      <c r="I94" s="62">
        <v>179</v>
      </c>
      <c r="J94" s="62" t="s">
        <v>313</v>
      </c>
      <c r="K94" s="64"/>
      <c r="L94" s="64">
        <v>1</v>
      </c>
      <c r="M94" s="64">
        <v>1</v>
      </c>
    </row>
    <row r="95" spans="2:13" x14ac:dyDescent="0.25">
      <c r="B95" s="78"/>
      <c r="C95" s="71">
        <v>42815.634722222225</v>
      </c>
      <c r="D95" s="70" t="s">
        <v>1</v>
      </c>
      <c r="E95" s="72">
        <v>1</v>
      </c>
      <c r="I95" s="62">
        <v>116</v>
      </c>
      <c r="J95" s="62" t="s">
        <v>314</v>
      </c>
      <c r="K95" s="64"/>
      <c r="L95" s="64">
        <v>1</v>
      </c>
      <c r="M95" s="64">
        <v>1</v>
      </c>
    </row>
    <row r="96" spans="2:13" x14ac:dyDescent="0.25">
      <c r="B96" s="78"/>
      <c r="C96" s="71">
        <v>42823.806944444441</v>
      </c>
      <c r="D96" s="70" t="s">
        <v>2</v>
      </c>
      <c r="E96" s="72">
        <v>1</v>
      </c>
      <c r="I96" s="62">
        <v>289</v>
      </c>
      <c r="J96" s="62" t="s">
        <v>315</v>
      </c>
      <c r="K96" s="64"/>
      <c r="L96" s="64">
        <v>1</v>
      </c>
      <c r="M96" s="64">
        <v>1</v>
      </c>
    </row>
    <row r="97" spans="2:13" x14ac:dyDescent="0.25">
      <c r="B97" s="91" t="s">
        <v>269</v>
      </c>
      <c r="C97" s="93">
        <v>42818.729861111111</v>
      </c>
      <c r="D97" s="91" t="s">
        <v>2</v>
      </c>
      <c r="E97" s="94">
        <v>1</v>
      </c>
      <c r="I97" s="62">
        <v>384</v>
      </c>
      <c r="J97" s="62" t="s">
        <v>316</v>
      </c>
      <c r="K97" s="64">
        <v>1</v>
      </c>
      <c r="L97" s="64"/>
      <c r="M97" s="64">
        <v>1</v>
      </c>
    </row>
    <row r="98" spans="2:13" x14ac:dyDescent="0.25">
      <c r="B98" s="70" t="s">
        <v>272</v>
      </c>
      <c r="C98" s="71">
        <v>42821.520138888889</v>
      </c>
      <c r="D98" s="70" t="s">
        <v>1</v>
      </c>
      <c r="E98" s="72">
        <v>1</v>
      </c>
      <c r="I98" s="62">
        <v>152</v>
      </c>
      <c r="J98" s="62" t="s">
        <v>317</v>
      </c>
      <c r="K98" s="64"/>
      <c r="L98" s="64">
        <v>1</v>
      </c>
      <c r="M98" s="64">
        <v>1</v>
      </c>
    </row>
    <row r="99" spans="2:13" x14ac:dyDescent="0.25">
      <c r="B99" s="70"/>
      <c r="C99" s="71">
        <v>42821.722222222219</v>
      </c>
      <c r="D99" s="70" t="s">
        <v>2</v>
      </c>
      <c r="E99" s="72">
        <v>1</v>
      </c>
      <c r="I99" s="62">
        <v>148</v>
      </c>
      <c r="J99" s="62" t="s">
        <v>318</v>
      </c>
      <c r="K99" s="64"/>
      <c r="L99" s="64">
        <v>1</v>
      </c>
      <c r="M99" s="64">
        <v>1</v>
      </c>
    </row>
    <row r="100" spans="2:13" x14ac:dyDescent="0.25">
      <c r="B100" s="70"/>
      <c r="C100" s="71">
        <v>42823.757638888892</v>
      </c>
      <c r="D100" s="70" t="s">
        <v>2</v>
      </c>
      <c r="E100" s="72">
        <v>1</v>
      </c>
      <c r="I100" s="62">
        <v>390</v>
      </c>
      <c r="J100" s="62" t="s">
        <v>319</v>
      </c>
      <c r="K100" s="64"/>
      <c r="L100" s="64">
        <v>1</v>
      </c>
      <c r="M100" s="64">
        <v>1</v>
      </c>
    </row>
    <row r="101" spans="2:13" x14ac:dyDescent="0.25">
      <c r="B101" s="91" t="s">
        <v>273</v>
      </c>
      <c r="C101" s="93">
        <v>42807.726388888892</v>
      </c>
      <c r="D101" s="91" t="s">
        <v>1</v>
      </c>
      <c r="E101" s="94">
        <v>1</v>
      </c>
      <c r="I101" s="62" t="s">
        <v>3</v>
      </c>
      <c r="K101" s="64">
        <v>38</v>
      </c>
      <c r="L101" s="64">
        <v>90</v>
      </c>
      <c r="M101" s="64">
        <v>128</v>
      </c>
    </row>
    <row r="102" spans="2:13" x14ac:dyDescent="0.25">
      <c r="B102" s="70" t="s">
        <v>274</v>
      </c>
      <c r="C102" s="71">
        <v>42803.456944444442</v>
      </c>
      <c r="D102" s="70" t="s">
        <v>1</v>
      </c>
      <c r="E102" s="72">
        <v>1</v>
      </c>
    </row>
    <row r="103" spans="2:13" x14ac:dyDescent="0.25">
      <c r="B103" s="70"/>
      <c r="C103" s="71">
        <v>42816.706944444442</v>
      </c>
      <c r="D103" s="70" t="s">
        <v>1</v>
      </c>
      <c r="E103" s="72">
        <v>1</v>
      </c>
    </row>
    <row r="104" spans="2:13" x14ac:dyDescent="0.25">
      <c r="B104" s="70"/>
      <c r="C104" s="71">
        <v>42817.431250000001</v>
      </c>
      <c r="D104" s="70" t="s">
        <v>1</v>
      </c>
      <c r="E104" s="72">
        <v>1</v>
      </c>
    </row>
    <row r="105" spans="2:13" x14ac:dyDescent="0.25">
      <c r="B105" s="91" t="s">
        <v>275</v>
      </c>
      <c r="C105" s="93">
        <v>42807.689583333333</v>
      </c>
      <c r="D105" s="91" t="s">
        <v>2</v>
      </c>
      <c r="E105" s="94">
        <v>1</v>
      </c>
    </row>
    <row r="106" spans="2:13" x14ac:dyDescent="0.25">
      <c r="B106" s="91"/>
      <c r="C106" s="93">
        <v>42818.365972222222</v>
      </c>
      <c r="D106" s="91" t="s">
        <v>2</v>
      </c>
      <c r="E106" s="94">
        <v>1</v>
      </c>
    </row>
    <row r="107" spans="2:13" x14ac:dyDescent="0.25">
      <c r="B107" s="70" t="s">
        <v>278</v>
      </c>
      <c r="C107" s="71">
        <v>42822.880555555559</v>
      </c>
      <c r="D107" s="70" t="s">
        <v>1</v>
      </c>
      <c r="E107" s="72">
        <v>1</v>
      </c>
    </row>
    <row r="108" spans="2:13" x14ac:dyDescent="0.25">
      <c r="B108" s="70"/>
      <c r="C108" s="71">
        <v>42822.882638888892</v>
      </c>
      <c r="D108" s="70" t="s">
        <v>2</v>
      </c>
      <c r="E108" s="72">
        <v>1</v>
      </c>
    </row>
    <row r="109" spans="2:13" x14ac:dyDescent="0.25">
      <c r="B109" s="70"/>
      <c r="C109" s="71">
        <v>42822.884722222225</v>
      </c>
      <c r="D109" s="70" t="s">
        <v>2</v>
      </c>
      <c r="E109" s="72">
        <v>1</v>
      </c>
    </row>
    <row r="110" spans="2:13" x14ac:dyDescent="0.25">
      <c r="B110" s="70"/>
      <c r="C110" s="71">
        <v>42823.805555555555</v>
      </c>
      <c r="D110" s="70" t="s">
        <v>2</v>
      </c>
      <c r="E110" s="72">
        <v>1</v>
      </c>
    </row>
    <row r="111" spans="2:13" x14ac:dyDescent="0.25">
      <c r="B111" s="70"/>
      <c r="C111" s="71">
        <v>42824.690972222219</v>
      </c>
      <c r="D111" s="70" t="s">
        <v>2</v>
      </c>
      <c r="E111" s="72">
        <v>1</v>
      </c>
    </row>
    <row r="112" spans="2:13" x14ac:dyDescent="0.25">
      <c r="B112" s="91" t="s">
        <v>280</v>
      </c>
      <c r="C112" s="93">
        <v>42817.691666666666</v>
      </c>
      <c r="D112" s="91" t="s">
        <v>1</v>
      </c>
      <c r="E112" s="94">
        <v>1</v>
      </c>
    </row>
    <row r="113" spans="2:5" x14ac:dyDescent="0.25">
      <c r="B113" s="91" t="s">
        <v>282</v>
      </c>
      <c r="C113" s="93">
        <v>42812.393750000003</v>
      </c>
      <c r="D113" s="91" t="s">
        <v>1</v>
      </c>
      <c r="E113" s="94">
        <v>1</v>
      </c>
    </row>
    <row r="114" spans="2:5" x14ac:dyDescent="0.25">
      <c r="B114" s="91" t="s">
        <v>283</v>
      </c>
      <c r="C114" s="93">
        <v>42800.542361111111</v>
      </c>
      <c r="D114" s="91" t="s">
        <v>1</v>
      </c>
      <c r="E114" s="94">
        <v>1</v>
      </c>
    </row>
    <row r="115" spans="2:5" x14ac:dyDescent="0.25">
      <c r="B115" s="91"/>
      <c r="C115" s="93">
        <v>42800.730555555558</v>
      </c>
      <c r="D115" s="91" t="s">
        <v>1</v>
      </c>
      <c r="E115" s="94">
        <v>1</v>
      </c>
    </row>
    <row r="116" spans="2:5" x14ac:dyDescent="0.25">
      <c r="B116" s="91" t="s">
        <v>284</v>
      </c>
      <c r="C116" s="93">
        <v>42821.65347222222</v>
      </c>
      <c r="D116" s="91" t="s">
        <v>1</v>
      </c>
      <c r="E116" s="94">
        <v>1</v>
      </c>
    </row>
    <row r="117" spans="2:5" x14ac:dyDescent="0.25">
      <c r="B117" s="91"/>
      <c r="C117" s="93">
        <v>42822.450694444444</v>
      </c>
      <c r="D117" s="91" t="s">
        <v>1</v>
      </c>
      <c r="E117" s="94">
        <v>1</v>
      </c>
    </row>
    <row r="118" spans="2:5" x14ac:dyDescent="0.25">
      <c r="B118" s="70" t="s">
        <v>286</v>
      </c>
      <c r="C118" s="71">
        <v>42796.572916666664</v>
      </c>
      <c r="D118" s="70" t="s">
        <v>1</v>
      </c>
      <c r="E118" s="72">
        <v>1</v>
      </c>
    </row>
    <row r="119" spans="2:5" x14ac:dyDescent="0.25">
      <c r="B119" s="70"/>
      <c r="C119" s="71">
        <v>42818.487500000003</v>
      </c>
      <c r="D119" s="70" t="s">
        <v>1</v>
      </c>
      <c r="E119" s="72">
        <v>1</v>
      </c>
    </row>
    <row r="120" spans="2:5" x14ac:dyDescent="0.25">
      <c r="B120" s="70"/>
      <c r="C120" s="71">
        <v>42825.82708333333</v>
      </c>
      <c r="D120" s="70" t="s">
        <v>1</v>
      </c>
      <c r="E120" s="72">
        <v>1</v>
      </c>
    </row>
    <row r="121" spans="2:5" x14ac:dyDescent="0.25">
      <c r="B121" s="91" t="s">
        <v>289</v>
      </c>
      <c r="C121" s="93">
        <v>42818.670138888891</v>
      </c>
      <c r="D121" s="91" t="s">
        <v>1</v>
      </c>
      <c r="E121" s="94">
        <v>1</v>
      </c>
    </row>
    <row r="122" spans="2:5" x14ac:dyDescent="0.25">
      <c r="B122" s="91" t="s">
        <v>301</v>
      </c>
      <c r="C122" s="93">
        <v>42797.556250000001</v>
      </c>
      <c r="D122" s="91" t="s">
        <v>2</v>
      </c>
      <c r="E122" s="94">
        <v>1</v>
      </c>
    </row>
    <row r="123" spans="2:5" x14ac:dyDescent="0.25">
      <c r="B123" s="91"/>
      <c r="C123" s="93">
        <v>42800.707638888889</v>
      </c>
      <c r="D123" s="91" t="s">
        <v>1</v>
      </c>
      <c r="E123" s="94">
        <v>1</v>
      </c>
    </row>
    <row r="124" spans="2:5" x14ac:dyDescent="0.25">
      <c r="B124" s="70" t="s">
        <v>227</v>
      </c>
      <c r="C124" s="71">
        <v>42797.786805555559</v>
      </c>
      <c r="D124" s="70" t="s">
        <v>1</v>
      </c>
      <c r="E124" s="72">
        <v>1</v>
      </c>
    </row>
    <row r="125" spans="2:5" x14ac:dyDescent="0.25">
      <c r="B125" s="70"/>
      <c r="C125" s="71">
        <v>42801.416666666664</v>
      </c>
      <c r="D125" s="70" t="s">
        <v>1</v>
      </c>
      <c r="E125" s="72">
        <v>1</v>
      </c>
    </row>
    <row r="126" spans="2:5" x14ac:dyDescent="0.25">
      <c r="B126" s="70"/>
      <c r="C126" s="71">
        <v>42809.745138888888</v>
      </c>
      <c r="D126" s="70" t="s">
        <v>1</v>
      </c>
      <c r="E126" s="72">
        <v>1</v>
      </c>
    </row>
    <row r="127" spans="2:5" x14ac:dyDescent="0.25">
      <c r="B127" s="70"/>
      <c r="C127" s="71">
        <v>42811.726388888892</v>
      </c>
      <c r="D127" s="70" t="s">
        <v>1</v>
      </c>
      <c r="E127" s="72">
        <v>1</v>
      </c>
    </row>
    <row r="128" spans="2:5" x14ac:dyDescent="0.25">
      <c r="B128" s="70"/>
      <c r="C128" s="71">
        <v>42816.772916666669</v>
      </c>
      <c r="D128" s="70" t="s">
        <v>1</v>
      </c>
      <c r="E128" s="72">
        <v>1</v>
      </c>
    </row>
    <row r="129" spans="2:5" x14ac:dyDescent="0.25">
      <c r="B129" s="70"/>
      <c r="C129" s="71">
        <v>42821.712500000001</v>
      </c>
      <c r="D129" s="70" t="s">
        <v>1</v>
      </c>
      <c r="E129" s="72">
        <v>1</v>
      </c>
    </row>
    <row r="130" spans="2:5" x14ac:dyDescent="0.25">
      <c r="B130" s="70"/>
      <c r="C130" s="71">
        <v>42823.686111111114</v>
      </c>
      <c r="D130" s="70" t="s">
        <v>1</v>
      </c>
      <c r="E130" s="72">
        <v>1</v>
      </c>
    </row>
    <row r="131" spans="2:5" x14ac:dyDescent="0.25">
      <c r="B131" s="70"/>
      <c r="C131" s="71">
        <v>42825.720138888886</v>
      </c>
      <c r="D131" s="70" t="s">
        <v>1</v>
      </c>
      <c r="E131" s="72">
        <v>1</v>
      </c>
    </row>
    <row r="132" spans="2:5" x14ac:dyDescent="0.25">
      <c r="B132" s="91" t="s">
        <v>229</v>
      </c>
      <c r="C132" s="93">
        <v>42800.707638888889</v>
      </c>
      <c r="D132" s="91" t="s">
        <v>1</v>
      </c>
      <c r="E132" s="94">
        <v>1</v>
      </c>
    </row>
    <row r="133" spans="2:5" x14ac:dyDescent="0.25">
      <c r="B133" s="91"/>
      <c r="C133" s="93">
        <v>42825.647916666669</v>
      </c>
      <c r="D133" s="91" t="s">
        <v>1</v>
      </c>
      <c r="E133" s="94">
        <v>1</v>
      </c>
    </row>
    <row r="134" spans="2:5" x14ac:dyDescent="0.25">
      <c r="B134" s="70" t="s">
        <v>302</v>
      </c>
      <c r="C134" s="71">
        <v>42801.368055555555</v>
      </c>
      <c r="D134" s="70" t="s">
        <v>2</v>
      </c>
      <c r="E134" s="72">
        <v>1</v>
      </c>
    </row>
    <row r="135" spans="2:5" x14ac:dyDescent="0.25">
      <c r="B135" s="70"/>
      <c r="C135" s="71">
        <v>42801.395138888889</v>
      </c>
      <c r="D135" s="70" t="s">
        <v>2</v>
      </c>
      <c r="E135" s="72">
        <v>1</v>
      </c>
    </row>
    <row r="136" spans="2:5" x14ac:dyDescent="0.25">
      <c r="B136" s="70"/>
      <c r="C136" s="71">
        <v>42808.363888888889</v>
      </c>
      <c r="D136" s="70" t="s">
        <v>2</v>
      </c>
      <c r="E136" s="72">
        <v>1</v>
      </c>
    </row>
    <row r="137" spans="2:5" x14ac:dyDescent="0.25">
      <c r="B137" s="70"/>
      <c r="C137" s="71">
        <v>42808.368750000001</v>
      </c>
      <c r="D137" s="70" t="s">
        <v>2</v>
      </c>
      <c r="E137" s="72">
        <v>1</v>
      </c>
    </row>
    <row r="138" spans="2:5" x14ac:dyDescent="0.25">
      <c r="B138" s="70"/>
      <c r="C138" s="71">
        <v>42812.39166666667</v>
      </c>
      <c r="D138" s="70" t="s">
        <v>2</v>
      </c>
      <c r="E138" s="72">
        <v>1</v>
      </c>
    </row>
    <row r="139" spans="2:5" x14ac:dyDescent="0.25">
      <c r="B139" s="70"/>
      <c r="C139" s="71">
        <v>42817.46875</v>
      </c>
      <c r="D139" s="70" t="s">
        <v>2</v>
      </c>
      <c r="E139" s="72">
        <v>1</v>
      </c>
    </row>
    <row r="140" spans="2:5" x14ac:dyDescent="0.25">
      <c r="B140" s="70" t="s">
        <v>303</v>
      </c>
      <c r="C140" s="71">
        <v>42801.581944444442</v>
      </c>
      <c r="D140" s="70" t="s">
        <v>2</v>
      </c>
      <c r="E140" s="72">
        <v>1</v>
      </c>
    </row>
    <row r="141" spans="2:5" x14ac:dyDescent="0.25">
      <c r="B141" s="70"/>
      <c r="C141" s="71">
        <v>42807.686805555553</v>
      </c>
      <c r="D141" s="70" t="s">
        <v>2</v>
      </c>
      <c r="E141" s="72">
        <v>1</v>
      </c>
    </row>
    <row r="142" spans="2:5" x14ac:dyDescent="0.25">
      <c r="B142" s="70"/>
      <c r="C142" s="71">
        <v>42814.70416666667</v>
      </c>
      <c r="D142" s="70" t="s">
        <v>2</v>
      </c>
      <c r="E142" s="72">
        <v>1</v>
      </c>
    </row>
    <row r="143" spans="2:5" x14ac:dyDescent="0.25">
      <c r="B143" s="70"/>
      <c r="C143" s="71">
        <v>42819.695833333331</v>
      </c>
      <c r="D143" s="70" t="s">
        <v>1</v>
      </c>
      <c r="E143" s="72">
        <v>1</v>
      </c>
    </row>
    <row r="144" spans="2:5" x14ac:dyDescent="0.25">
      <c r="B144" s="70" t="s">
        <v>236</v>
      </c>
      <c r="C144" s="71">
        <v>42803.57916666667</v>
      </c>
      <c r="D144" s="70" t="s">
        <v>1</v>
      </c>
      <c r="E144" s="72">
        <v>1</v>
      </c>
    </row>
    <row r="145" spans="2:13" x14ac:dyDescent="0.25">
      <c r="B145" s="70"/>
      <c r="C145" s="71">
        <v>42816.713194444441</v>
      </c>
      <c r="D145" s="70" t="s">
        <v>2</v>
      </c>
      <c r="E145" s="72">
        <v>1</v>
      </c>
    </row>
    <row r="146" spans="2:13" s="63" customFormat="1" x14ac:dyDescent="0.25">
      <c r="B146" s="70"/>
      <c r="C146" s="71">
        <v>42824.552777777775</v>
      </c>
      <c r="D146" s="70" t="s">
        <v>1</v>
      </c>
      <c r="E146" s="72">
        <v>1</v>
      </c>
      <c r="F146" s="51"/>
      <c r="G146" s="51"/>
      <c r="H146" s="51"/>
      <c r="I146" s="62"/>
      <c r="J146" s="62"/>
      <c r="K146" s="62"/>
      <c r="L146" s="62"/>
      <c r="M146" s="37"/>
    </row>
    <row r="147" spans="2:13" s="63" customFormat="1" x14ac:dyDescent="0.25">
      <c r="B147" s="91" t="s">
        <v>212</v>
      </c>
      <c r="C147" s="93">
        <v>42803.597916666666</v>
      </c>
      <c r="D147" s="91" t="s">
        <v>1</v>
      </c>
      <c r="E147" s="94">
        <v>1</v>
      </c>
      <c r="F147" s="51"/>
      <c r="G147" s="51"/>
      <c r="H147" s="51"/>
      <c r="I147" s="62"/>
      <c r="J147" s="62"/>
      <c r="K147" s="62"/>
      <c r="L147" s="62"/>
      <c r="M147" s="37"/>
    </row>
    <row r="148" spans="2:13" s="63" customFormat="1" x14ac:dyDescent="0.25">
      <c r="B148" s="91"/>
      <c r="C148" s="93">
        <v>42825.777777777781</v>
      </c>
      <c r="D148" s="91" t="s">
        <v>1</v>
      </c>
      <c r="E148" s="94">
        <v>1</v>
      </c>
      <c r="F148" s="51"/>
      <c r="G148" s="51"/>
      <c r="H148" s="51"/>
      <c r="I148" s="62"/>
      <c r="J148" s="62"/>
      <c r="K148" s="62"/>
      <c r="L148" s="62"/>
      <c r="M148" s="37"/>
    </row>
    <row r="149" spans="2:13" s="63" customFormat="1" x14ac:dyDescent="0.25">
      <c r="B149" s="91" t="s">
        <v>304</v>
      </c>
      <c r="C149" s="93">
        <v>42803.727777777778</v>
      </c>
      <c r="D149" s="91" t="s">
        <v>1</v>
      </c>
      <c r="E149" s="94">
        <v>1</v>
      </c>
      <c r="F149" s="51"/>
      <c r="G149" s="51"/>
      <c r="H149" s="51"/>
      <c r="I149" s="62"/>
      <c r="J149" s="62"/>
      <c r="K149" s="62"/>
      <c r="L149" s="62"/>
      <c r="M149" s="37"/>
    </row>
    <row r="150" spans="2:13" s="63" customFormat="1" x14ac:dyDescent="0.25">
      <c r="B150" s="91" t="s">
        <v>305</v>
      </c>
      <c r="C150" s="93">
        <v>42804.384027777778</v>
      </c>
      <c r="D150" s="91" t="s">
        <v>2</v>
      </c>
      <c r="E150" s="94">
        <v>1</v>
      </c>
      <c r="F150" s="51"/>
      <c r="G150" s="51"/>
      <c r="H150" s="51"/>
      <c r="I150" s="62"/>
      <c r="J150" s="62"/>
      <c r="K150" s="62"/>
      <c r="L150" s="62"/>
      <c r="M150" s="37"/>
    </row>
    <row r="151" spans="2:13" s="63" customFormat="1" x14ac:dyDescent="0.25">
      <c r="B151" s="91" t="s">
        <v>237</v>
      </c>
      <c r="C151" s="93">
        <v>42807.713888888888</v>
      </c>
      <c r="D151" s="91" t="s">
        <v>2</v>
      </c>
      <c r="E151" s="94">
        <v>1</v>
      </c>
      <c r="F151" s="51"/>
      <c r="G151" s="51"/>
      <c r="H151" s="51"/>
      <c r="I151" s="62"/>
      <c r="J151" s="62"/>
      <c r="K151" s="62"/>
      <c r="L151" s="62"/>
      <c r="M151" s="37"/>
    </row>
    <row r="152" spans="2:13" s="63" customFormat="1" x14ac:dyDescent="0.25">
      <c r="B152" s="91"/>
      <c r="C152" s="93">
        <v>42810.443749999999</v>
      </c>
      <c r="D152" s="91" t="s">
        <v>2</v>
      </c>
      <c r="E152" s="94">
        <v>1</v>
      </c>
      <c r="F152" s="51"/>
      <c r="G152" s="51"/>
      <c r="H152" s="51"/>
      <c r="I152" s="62"/>
      <c r="J152" s="62"/>
      <c r="K152" s="62"/>
      <c r="L152" s="62"/>
      <c r="M152" s="37"/>
    </row>
    <row r="153" spans="2:13" s="63" customFormat="1" x14ac:dyDescent="0.25">
      <c r="B153" s="91" t="s">
        <v>211</v>
      </c>
      <c r="C153" s="93">
        <v>42808.386111111111</v>
      </c>
      <c r="D153" s="91" t="s">
        <v>1</v>
      </c>
      <c r="E153" s="94">
        <v>1</v>
      </c>
      <c r="F153" s="51"/>
      <c r="G153" s="51"/>
      <c r="H153" s="51"/>
      <c r="I153" s="62"/>
      <c r="J153" s="62"/>
      <c r="K153" s="62"/>
      <c r="L153" s="62"/>
      <c r="M153" s="37"/>
    </row>
    <row r="154" spans="2:13" s="63" customFormat="1" x14ac:dyDescent="0.25">
      <c r="B154" s="91"/>
      <c r="C154" s="93">
        <v>42812.700694444444</v>
      </c>
      <c r="D154" s="91" t="s">
        <v>1</v>
      </c>
      <c r="E154" s="94">
        <v>1</v>
      </c>
      <c r="F154" s="51"/>
      <c r="G154" s="51"/>
      <c r="H154" s="51"/>
      <c r="I154" s="62"/>
      <c r="J154" s="62"/>
      <c r="K154" s="62"/>
      <c r="L154" s="62"/>
      <c r="M154" s="37"/>
    </row>
    <row r="155" spans="2:13" s="63" customFormat="1" x14ac:dyDescent="0.25">
      <c r="B155" s="91" t="s">
        <v>306</v>
      </c>
      <c r="C155" s="93">
        <v>42808.647916666669</v>
      </c>
      <c r="D155" s="91" t="s">
        <v>1</v>
      </c>
      <c r="E155" s="94">
        <v>1</v>
      </c>
      <c r="F155" s="51"/>
      <c r="G155" s="51"/>
      <c r="H155" s="51"/>
      <c r="I155" s="62"/>
      <c r="J155" s="62"/>
      <c r="K155" s="62"/>
      <c r="L155" s="62"/>
      <c r="M155" s="37"/>
    </row>
    <row r="156" spans="2:13" s="63" customFormat="1" x14ac:dyDescent="0.25">
      <c r="B156" s="91" t="s">
        <v>307</v>
      </c>
      <c r="C156" s="93">
        <v>42808.715277777781</v>
      </c>
      <c r="D156" s="91" t="s">
        <v>1</v>
      </c>
      <c r="E156" s="94">
        <v>1</v>
      </c>
      <c r="F156" s="51"/>
      <c r="G156" s="51"/>
      <c r="H156" s="51"/>
      <c r="I156" s="62"/>
      <c r="J156" s="62"/>
      <c r="K156" s="62"/>
      <c r="L156" s="62"/>
      <c r="M156" s="37"/>
    </row>
    <row r="157" spans="2:13" s="63" customFormat="1" x14ac:dyDescent="0.25">
      <c r="B157" s="91" t="s">
        <v>308</v>
      </c>
      <c r="C157" s="93">
        <v>42809.711805555555</v>
      </c>
      <c r="D157" s="91" t="s">
        <v>1</v>
      </c>
      <c r="E157" s="94">
        <v>1</v>
      </c>
      <c r="F157" s="51"/>
      <c r="G157" s="51"/>
      <c r="H157" s="51"/>
      <c r="I157" s="62"/>
      <c r="J157" s="62"/>
      <c r="K157" s="62"/>
      <c r="L157" s="62"/>
      <c r="M157" s="37"/>
    </row>
    <row r="158" spans="2:13" s="63" customFormat="1" x14ac:dyDescent="0.25">
      <c r="B158" s="91"/>
      <c r="C158" s="93">
        <v>42817.799305555556</v>
      </c>
      <c r="D158" s="91" t="s">
        <v>1</v>
      </c>
      <c r="E158" s="94">
        <v>1</v>
      </c>
      <c r="F158" s="51"/>
      <c r="G158" s="51"/>
      <c r="H158" s="51"/>
      <c r="I158" s="62"/>
      <c r="J158" s="62"/>
      <c r="K158" s="62"/>
      <c r="L158" s="62"/>
      <c r="M158" s="37"/>
    </row>
    <row r="159" spans="2:13" s="63" customFormat="1" x14ac:dyDescent="0.25">
      <c r="B159" s="91" t="s">
        <v>309</v>
      </c>
      <c r="C159" s="93">
        <v>42810.730555555558</v>
      </c>
      <c r="D159" s="91" t="s">
        <v>2</v>
      </c>
      <c r="E159" s="94">
        <v>1</v>
      </c>
      <c r="F159" s="51"/>
      <c r="G159" s="51"/>
      <c r="H159" s="51"/>
      <c r="I159" s="62"/>
      <c r="J159" s="62"/>
      <c r="K159" s="62"/>
      <c r="L159" s="62"/>
      <c r="M159" s="37"/>
    </row>
    <row r="160" spans="2:13" s="63" customFormat="1" x14ac:dyDescent="0.25">
      <c r="B160" s="91" t="s">
        <v>310</v>
      </c>
      <c r="C160" s="93">
        <v>42811.536111111112</v>
      </c>
      <c r="D160" s="91" t="s">
        <v>1</v>
      </c>
      <c r="E160" s="94">
        <v>1</v>
      </c>
      <c r="F160" s="51"/>
      <c r="G160" s="51"/>
      <c r="H160" s="51"/>
      <c r="I160" s="62"/>
      <c r="J160" s="62"/>
      <c r="K160" s="62"/>
      <c r="L160" s="62"/>
      <c r="M160" s="37"/>
    </row>
    <row r="161" spans="2:13" s="63" customFormat="1" x14ac:dyDescent="0.25">
      <c r="B161" s="91"/>
      <c r="C161" s="93">
        <v>42815.444444444445</v>
      </c>
      <c r="D161" s="91" t="s">
        <v>1</v>
      </c>
      <c r="E161" s="94">
        <v>1</v>
      </c>
      <c r="F161" s="51"/>
      <c r="G161" s="51"/>
      <c r="H161" s="51"/>
      <c r="I161" s="62"/>
      <c r="J161" s="62"/>
      <c r="K161" s="62"/>
      <c r="L161" s="62"/>
      <c r="M161" s="37"/>
    </row>
    <row r="162" spans="2:13" s="63" customFormat="1" x14ac:dyDescent="0.25">
      <c r="B162" s="91" t="s">
        <v>248</v>
      </c>
      <c r="C162" s="93">
        <v>42811.737500000003</v>
      </c>
      <c r="D162" s="91" t="s">
        <v>1</v>
      </c>
      <c r="E162" s="94">
        <v>1</v>
      </c>
      <c r="F162" s="51"/>
      <c r="G162" s="51"/>
      <c r="H162" s="51"/>
      <c r="I162" s="62"/>
      <c r="J162" s="62"/>
      <c r="K162" s="62"/>
      <c r="L162" s="62"/>
      <c r="M162" s="37"/>
    </row>
    <row r="163" spans="2:13" s="63" customFormat="1" x14ac:dyDescent="0.25">
      <c r="B163" s="91" t="s">
        <v>311</v>
      </c>
      <c r="C163" s="93">
        <v>42811.752083333333</v>
      </c>
      <c r="D163" s="91" t="s">
        <v>2</v>
      </c>
      <c r="E163" s="94">
        <v>1</v>
      </c>
      <c r="F163" s="51"/>
      <c r="G163" s="51"/>
      <c r="H163" s="51"/>
      <c r="I163" s="62"/>
      <c r="J163" s="62"/>
      <c r="K163" s="62"/>
      <c r="L163" s="62"/>
      <c r="M163" s="37"/>
    </row>
    <row r="164" spans="2:13" s="63" customFormat="1" x14ac:dyDescent="0.25">
      <c r="B164" s="91" t="s">
        <v>312</v>
      </c>
      <c r="C164" s="93">
        <v>42812.421527777777</v>
      </c>
      <c r="D164" s="91" t="s">
        <v>1</v>
      </c>
      <c r="E164" s="94">
        <v>1</v>
      </c>
      <c r="F164" s="51"/>
      <c r="G164" s="51"/>
      <c r="H164" s="51"/>
      <c r="I164" s="62"/>
      <c r="J164" s="62"/>
      <c r="K164" s="62"/>
      <c r="L164" s="62"/>
      <c r="M164" s="37"/>
    </row>
    <row r="165" spans="2:13" s="63" customFormat="1" x14ac:dyDescent="0.25">
      <c r="B165" s="91" t="s">
        <v>313</v>
      </c>
      <c r="C165" s="93">
        <v>42816.79791666667</v>
      </c>
      <c r="D165" s="91" t="s">
        <v>1</v>
      </c>
      <c r="E165" s="94">
        <v>1</v>
      </c>
      <c r="F165" s="51"/>
      <c r="G165" s="51"/>
      <c r="H165" s="51"/>
      <c r="I165" s="62"/>
      <c r="J165" s="62"/>
      <c r="K165" s="62"/>
      <c r="L165" s="62"/>
      <c r="M165" s="37"/>
    </row>
    <row r="166" spans="2:13" s="63" customFormat="1" x14ac:dyDescent="0.25">
      <c r="B166" s="91" t="s">
        <v>314</v>
      </c>
      <c r="C166" s="93">
        <v>42818.618750000001</v>
      </c>
      <c r="D166" s="91" t="s">
        <v>1</v>
      </c>
      <c r="E166" s="94">
        <v>1</v>
      </c>
      <c r="F166" s="51"/>
      <c r="G166" s="51"/>
      <c r="H166" s="51"/>
      <c r="I166" s="62"/>
      <c r="J166" s="62"/>
      <c r="K166" s="62"/>
      <c r="L166" s="62"/>
      <c r="M166" s="37"/>
    </row>
    <row r="167" spans="2:13" s="63" customFormat="1" x14ac:dyDescent="0.25">
      <c r="B167" s="91" t="s">
        <v>315</v>
      </c>
      <c r="C167" s="93">
        <v>42819.504861111112</v>
      </c>
      <c r="D167" s="91" t="s">
        <v>1</v>
      </c>
      <c r="E167" s="94">
        <v>1</v>
      </c>
      <c r="F167" s="51"/>
      <c r="G167" s="51"/>
      <c r="H167" s="51"/>
      <c r="I167" s="62"/>
      <c r="J167" s="62"/>
      <c r="K167" s="62"/>
      <c r="L167" s="62"/>
      <c r="M167" s="37"/>
    </row>
    <row r="168" spans="2:13" s="63" customFormat="1" x14ac:dyDescent="0.25">
      <c r="B168" s="91" t="s">
        <v>316</v>
      </c>
      <c r="C168" s="93">
        <v>42819.508333333331</v>
      </c>
      <c r="D168" s="91" t="s">
        <v>2</v>
      </c>
      <c r="E168" s="94">
        <v>1</v>
      </c>
      <c r="F168" s="51"/>
      <c r="G168" s="51"/>
      <c r="H168" s="51"/>
      <c r="I168" s="62"/>
      <c r="J168" s="62"/>
      <c r="K168" s="62"/>
      <c r="L168" s="62"/>
      <c r="M168" s="37"/>
    </row>
    <row r="169" spans="2:13" s="63" customFormat="1" x14ac:dyDescent="0.25">
      <c r="B169" s="91" t="s">
        <v>317</v>
      </c>
      <c r="C169" s="93">
        <v>42822.496527777781</v>
      </c>
      <c r="D169" s="91" t="s">
        <v>1</v>
      </c>
      <c r="E169" s="94">
        <v>1</v>
      </c>
      <c r="F169" s="51"/>
      <c r="G169" s="51"/>
      <c r="H169" s="51"/>
      <c r="I169" s="62"/>
      <c r="J169" s="62"/>
      <c r="K169" s="62"/>
      <c r="L169" s="62"/>
      <c r="M169" s="37"/>
    </row>
    <row r="170" spans="2:13" s="63" customFormat="1" x14ac:dyDescent="0.25">
      <c r="B170" s="91" t="s">
        <v>318</v>
      </c>
      <c r="C170" s="93">
        <v>42825.425694444442</v>
      </c>
      <c r="D170" s="91" t="s">
        <v>1</v>
      </c>
      <c r="E170" s="94">
        <v>1</v>
      </c>
      <c r="F170" s="51"/>
      <c r="G170" s="51"/>
      <c r="H170" s="51"/>
      <c r="I170" s="62"/>
      <c r="J170" s="62"/>
      <c r="K170" s="62"/>
      <c r="L170" s="62"/>
      <c r="M170" s="37"/>
    </row>
    <row r="171" spans="2:13" s="63" customFormat="1" x14ac:dyDescent="0.25">
      <c r="B171" s="91" t="s">
        <v>319</v>
      </c>
      <c r="C171" s="93">
        <v>42825.51458333333</v>
      </c>
      <c r="D171" s="91" t="s">
        <v>1</v>
      </c>
      <c r="E171" s="94">
        <v>1</v>
      </c>
      <c r="F171" s="51"/>
      <c r="G171" s="51"/>
      <c r="H171" s="51"/>
      <c r="I171" s="62"/>
      <c r="J171" s="62"/>
      <c r="K171" s="62"/>
      <c r="L171" s="62"/>
      <c r="M171" s="37"/>
    </row>
    <row r="172" spans="2:13" s="63" customFormat="1" x14ac:dyDescent="0.25">
      <c r="B172" s="91" t="s">
        <v>3</v>
      </c>
      <c r="C172" s="91"/>
      <c r="D172" s="91"/>
      <c r="E172" s="94">
        <v>128</v>
      </c>
      <c r="F172" s="51"/>
      <c r="G172" s="51"/>
      <c r="H172" s="51"/>
      <c r="I172" s="62"/>
      <c r="J172" s="62"/>
      <c r="K172" s="62"/>
      <c r="L172" s="62"/>
      <c r="M172" s="37"/>
    </row>
    <row r="173" spans="2:13" s="63" customFormat="1" x14ac:dyDescent="0.25">
      <c r="B173" s="91"/>
      <c r="C173" s="91"/>
      <c r="D173" s="91"/>
      <c r="E173" s="94"/>
      <c r="F173" s="51"/>
      <c r="G173" s="51"/>
      <c r="H173" s="51"/>
      <c r="I173" s="62"/>
      <c r="J173" s="62"/>
      <c r="K173" s="62"/>
      <c r="L173" s="62"/>
      <c r="M173" s="37"/>
    </row>
    <row r="174" spans="2:13" s="63" customFormat="1" x14ac:dyDescent="0.25">
      <c r="B174" s="62"/>
      <c r="C174" s="62"/>
      <c r="D174" s="62"/>
      <c r="E174" s="37"/>
      <c r="F174" s="51"/>
      <c r="G174" s="51"/>
      <c r="H174" s="51"/>
      <c r="I174" s="62"/>
      <c r="J174" s="62"/>
      <c r="K174" s="62"/>
      <c r="L174" s="62"/>
      <c r="M174" s="37"/>
    </row>
    <row r="175" spans="2:13" s="63" customFormat="1" x14ac:dyDescent="0.25">
      <c r="B175" s="62"/>
      <c r="C175" s="62"/>
      <c r="D175" s="62"/>
      <c r="E175" s="37"/>
      <c r="F175" s="51"/>
      <c r="G175" s="51"/>
      <c r="H175" s="51"/>
      <c r="I175" s="62"/>
      <c r="J175" s="62"/>
      <c r="K175" s="62"/>
      <c r="L175" s="62"/>
      <c r="M175" s="37"/>
    </row>
    <row r="176" spans="2:13" s="63" customFormat="1" x14ac:dyDescent="0.25">
      <c r="B176" s="62"/>
      <c r="C176" s="62"/>
      <c r="D176" s="62"/>
      <c r="E176" s="37"/>
      <c r="F176" s="51"/>
      <c r="G176" s="51"/>
      <c r="H176" s="51"/>
      <c r="I176" s="62"/>
      <c r="J176" s="62"/>
      <c r="K176" s="62"/>
      <c r="L176" s="62"/>
      <c r="M176" s="37"/>
    </row>
    <row r="177" spans="2:15" s="63" customFormat="1" x14ac:dyDescent="0.25">
      <c r="B177" s="6" t="s">
        <v>184</v>
      </c>
      <c r="C177" s="6" t="s">
        <v>142</v>
      </c>
      <c r="D177" s="6" t="s">
        <v>186</v>
      </c>
      <c r="E177" s="42">
        <v>42736</v>
      </c>
      <c r="F177" s="42">
        <v>42767</v>
      </c>
      <c r="G177" s="42">
        <v>42795</v>
      </c>
      <c r="H177" s="51"/>
      <c r="I177" s="62"/>
      <c r="J177" s="62"/>
      <c r="K177" s="62"/>
      <c r="L177" s="62"/>
      <c r="M177" s="37"/>
    </row>
    <row r="178" spans="2:15" s="63" customFormat="1" x14ac:dyDescent="0.25">
      <c r="B178" s="81" t="s">
        <v>7</v>
      </c>
      <c r="C178" s="85">
        <v>97</v>
      </c>
      <c r="D178" s="97" t="s">
        <v>44</v>
      </c>
      <c r="E178" s="84">
        <v>0</v>
      </c>
      <c r="F178" s="84">
        <v>0</v>
      </c>
      <c r="G178" s="102">
        <v>1</v>
      </c>
      <c r="H178" s="51"/>
      <c r="I178" s="62" t="s">
        <v>254</v>
      </c>
      <c r="J178" s="62"/>
      <c r="K178" s="62"/>
      <c r="L178" s="62"/>
      <c r="M178" s="62"/>
      <c r="N178" s="51"/>
      <c r="O178" s="51"/>
    </row>
    <row r="179" spans="2:15" s="63" customFormat="1" x14ac:dyDescent="0.25">
      <c r="B179" s="81" t="s">
        <v>7</v>
      </c>
      <c r="C179" s="82">
        <v>98</v>
      </c>
      <c r="D179" s="97" t="s">
        <v>16</v>
      </c>
      <c r="E179" s="84">
        <v>0</v>
      </c>
      <c r="F179" s="84">
        <v>1</v>
      </c>
      <c r="G179" s="102">
        <v>3</v>
      </c>
      <c r="H179" s="51"/>
      <c r="I179" s="75" t="s">
        <v>321</v>
      </c>
      <c r="J179" s="75" t="s">
        <v>5</v>
      </c>
      <c r="K179" s="62"/>
      <c r="L179" s="62"/>
      <c r="M179" s="62"/>
      <c r="N179" s="51"/>
      <c r="O179" s="51"/>
    </row>
    <row r="180" spans="2:15" s="63" customFormat="1" x14ac:dyDescent="0.25">
      <c r="B180" s="81" t="s">
        <v>19</v>
      </c>
      <c r="C180" s="82">
        <v>109</v>
      </c>
      <c r="D180" s="97" t="s">
        <v>26</v>
      </c>
      <c r="E180" s="84">
        <v>0</v>
      </c>
      <c r="F180" s="84">
        <v>1</v>
      </c>
      <c r="G180" s="102"/>
      <c r="H180" s="51"/>
      <c r="I180" s="78" t="s">
        <v>322</v>
      </c>
      <c r="J180" s="105">
        <v>84</v>
      </c>
      <c r="K180" s="62"/>
      <c r="L180" s="62"/>
      <c r="M180" s="62"/>
      <c r="N180" s="51"/>
      <c r="O180" s="51"/>
    </row>
    <row r="181" spans="2:15" s="63" customFormat="1" x14ac:dyDescent="0.25">
      <c r="B181" s="85" t="s">
        <v>7</v>
      </c>
      <c r="C181" s="85">
        <v>110</v>
      </c>
      <c r="D181" s="97" t="s">
        <v>90</v>
      </c>
      <c r="E181" s="84">
        <v>2</v>
      </c>
      <c r="F181" s="84">
        <v>1</v>
      </c>
      <c r="G181" s="102">
        <v>3</v>
      </c>
      <c r="H181" s="51"/>
      <c r="I181" s="62">
        <v>1</v>
      </c>
      <c r="J181" s="64">
        <v>24</v>
      </c>
      <c r="K181" s="62"/>
      <c r="L181" s="62"/>
      <c r="M181" s="62"/>
      <c r="N181" s="51"/>
      <c r="O181" s="51"/>
    </row>
    <row r="182" spans="2:15" s="63" customFormat="1" x14ac:dyDescent="0.25">
      <c r="B182" s="81" t="s">
        <v>34</v>
      </c>
      <c r="C182" s="82">
        <v>113</v>
      </c>
      <c r="D182" s="97" t="s">
        <v>108</v>
      </c>
      <c r="E182" s="84">
        <v>0</v>
      </c>
      <c r="F182" s="84">
        <v>1</v>
      </c>
      <c r="G182" s="102"/>
      <c r="H182" s="51"/>
      <c r="I182" s="62">
        <v>3</v>
      </c>
      <c r="J182" s="64">
        <v>8</v>
      </c>
      <c r="K182" s="62"/>
      <c r="L182" s="62"/>
      <c r="M182" s="62"/>
      <c r="N182" s="51"/>
      <c r="O182" s="51"/>
    </row>
    <row r="183" spans="2:15" s="63" customFormat="1" x14ac:dyDescent="0.25">
      <c r="B183" s="81" t="s">
        <v>29</v>
      </c>
      <c r="C183" s="81">
        <v>115</v>
      </c>
      <c r="D183" s="97" t="s">
        <v>93</v>
      </c>
      <c r="E183" s="84">
        <v>1</v>
      </c>
      <c r="F183" s="84">
        <v>1</v>
      </c>
      <c r="G183" s="102"/>
      <c r="H183" s="51"/>
      <c r="I183" s="62">
        <v>2</v>
      </c>
      <c r="J183" s="64">
        <v>15</v>
      </c>
      <c r="K183" s="62"/>
      <c r="L183" s="62"/>
      <c r="M183" s="62"/>
      <c r="N183" s="51"/>
      <c r="O183" s="51"/>
    </row>
    <row r="184" spans="2:15" s="63" customFormat="1" ht="30" x14ac:dyDescent="0.25">
      <c r="B184" s="85" t="s">
        <v>109</v>
      </c>
      <c r="C184" s="85">
        <v>116</v>
      </c>
      <c r="D184" s="97" t="s">
        <v>178</v>
      </c>
      <c r="E184" s="84">
        <v>0</v>
      </c>
      <c r="F184" s="84">
        <v>0</v>
      </c>
      <c r="G184" s="102">
        <v>1</v>
      </c>
      <c r="H184" s="51"/>
      <c r="I184" s="62">
        <v>8</v>
      </c>
      <c r="J184" s="64">
        <v>1</v>
      </c>
      <c r="K184" s="62"/>
      <c r="L184" s="62"/>
      <c r="M184" s="62"/>
      <c r="N184" s="51"/>
      <c r="O184" s="51"/>
    </row>
    <row r="185" spans="2:15" s="63" customFormat="1" x14ac:dyDescent="0.25">
      <c r="B185" s="81" t="s">
        <v>91</v>
      </c>
      <c r="C185" s="82">
        <v>117</v>
      </c>
      <c r="D185" s="97" t="s">
        <v>92</v>
      </c>
      <c r="E185" s="84">
        <v>0</v>
      </c>
      <c r="F185" s="84">
        <v>0</v>
      </c>
      <c r="G185" s="102"/>
      <c r="H185" s="51"/>
      <c r="I185" s="62">
        <v>5</v>
      </c>
      <c r="J185" s="64">
        <v>2</v>
      </c>
      <c r="K185" s="62"/>
      <c r="L185" s="62"/>
      <c r="M185" s="62"/>
      <c r="N185" s="51"/>
      <c r="O185" s="51"/>
    </row>
    <row r="186" spans="2:15" s="63" customFormat="1" x14ac:dyDescent="0.25">
      <c r="B186" s="81" t="s">
        <v>116</v>
      </c>
      <c r="C186" s="82">
        <v>118</v>
      </c>
      <c r="D186" s="97" t="s">
        <v>117</v>
      </c>
      <c r="E186" s="84">
        <v>0</v>
      </c>
      <c r="F186" s="84">
        <v>0</v>
      </c>
      <c r="G186" s="102"/>
      <c r="H186" s="51"/>
      <c r="I186" s="62">
        <v>6</v>
      </c>
      <c r="J186" s="64">
        <v>1</v>
      </c>
      <c r="K186" s="62"/>
      <c r="L186" s="62"/>
      <c r="M186" s="62"/>
      <c r="N186" s="51"/>
      <c r="O186" s="51"/>
    </row>
    <row r="187" spans="2:15" s="63" customFormat="1" x14ac:dyDescent="0.25">
      <c r="B187" s="81" t="s">
        <v>113</v>
      </c>
      <c r="C187" s="82">
        <v>119</v>
      </c>
      <c r="D187" s="97" t="s">
        <v>114</v>
      </c>
      <c r="E187" s="84">
        <v>0</v>
      </c>
      <c r="F187" s="84">
        <v>0</v>
      </c>
      <c r="G187" s="102"/>
      <c r="H187" s="51"/>
      <c r="I187" s="62">
        <v>7</v>
      </c>
      <c r="J187" s="64">
        <v>2</v>
      </c>
      <c r="K187" s="62"/>
      <c r="L187" s="62"/>
      <c r="M187" s="62"/>
      <c r="N187" s="51"/>
      <c r="O187" s="51"/>
    </row>
    <row r="188" spans="2:15" s="63" customFormat="1" x14ac:dyDescent="0.25">
      <c r="B188" s="81" t="s">
        <v>39</v>
      </c>
      <c r="C188" s="82">
        <v>120</v>
      </c>
      <c r="D188" s="97" t="s">
        <v>102</v>
      </c>
      <c r="E188" s="84">
        <v>1</v>
      </c>
      <c r="F188" s="84">
        <v>1</v>
      </c>
      <c r="G188" s="102">
        <v>1</v>
      </c>
      <c r="H188" s="51"/>
      <c r="I188" s="62">
        <v>4</v>
      </c>
      <c r="J188" s="64">
        <v>3</v>
      </c>
      <c r="K188" s="62"/>
      <c r="L188" s="62"/>
      <c r="M188" s="62"/>
      <c r="N188" s="51"/>
      <c r="O188" s="51"/>
    </row>
    <row r="189" spans="2:15" s="63" customFormat="1" x14ac:dyDescent="0.25">
      <c r="B189" s="81" t="s">
        <v>80</v>
      </c>
      <c r="C189" s="82">
        <v>121</v>
      </c>
      <c r="D189" s="97" t="s">
        <v>81</v>
      </c>
      <c r="E189" s="84">
        <v>0</v>
      </c>
      <c r="F189" s="84">
        <v>0</v>
      </c>
      <c r="G189" s="102">
        <v>1</v>
      </c>
      <c r="H189" s="51"/>
      <c r="I189" s="62" t="s">
        <v>3</v>
      </c>
      <c r="J189" s="64">
        <v>140</v>
      </c>
      <c r="K189" s="62"/>
      <c r="L189" s="62"/>
      <c r="M189" s="62"/>
      <c r="N189" s="51"/>
      <c r="O189" s="51"/>
    </row>
    <row r="190" spans="2:15" s="63" customFormat="1" x14ac:dyDescent="0.25">
      <c r="B190" s="81" t="s">
        <v>17</v>
      </c>
      <c r="C190" s="82">
        <v>122</v>
      </c>
      <c r="D190" s="97" t="s">
        <v>77</v>
      </c>
      <c r="E190" s="84">
        <v>0</v>
      </c>
      <c r="F190" s="84">
        <v>0</v>
      </c>
      <c r="G190" s="102"/>
      <c r="H190" s="51"/>
      <c r="I190" s="62"/>
      <c r="J190" s="62"/>
      <c r="K190" s="62"/>
      <c r="L190" s="62"/>
      <c r="M190" s="62"/>
      <c r="N190" s="51"/>
      <c r="O190" s="51"/>
    </row>
    <row r="191" spans="2:15" s="63" customFormat="1" x14ac:dyDescent="0.25">
      <c r="B191" s="81" t="s">
        <v>56</v>
      </c>
      <c r="C191" s="82">
        <v>123</v>
      </c>
      <c r="D191" s="97" t="s">
        <v>57</v>
      </c>
      <c r="E191" s="84">
        <v>1</v>
      </c>
      <c r="F191" s="84">
        <v>2</v>
      </c>
      <c r="G191" s="102"/>
      <c r="H191" s="51"/>
      <c r="I191" s="62"/>
      <c r="J191" s="62"/>
      <c r="K191" s="62"/>
      <c r="L191" s="62"/>
      <c r="M191" s="62"/>
      <c r="N191" s="51"/>
      <c r="O191" s="51"/>
    </row>
    <row r="192" spans="2:15" s="63" customFormat="1" x14ac:dyDescent="0.25">
      <c r="B192" s="85" t="s">
        <v>124</v>
      </c>
      <c r="C192" s="85">
        <v>124</v>
      </c>
      <c r="D192" s="97" t="s">
        <v>125</v>
      </c>
      <c r="E192" s="84">
        <v>0</v>
      </c>
      <c r="F192" s="84">
        <v>0</v>
      </c>
      <c r="G192" s="102"/>
      <c r="H192" s="51"/>
      <c r="I192" s="62"/>
      <c r="J192" s="62"/>
      <c r="K192" s="62"/>
      <c r="L192" s="62"/>
      <c r="M192" s="37"/>
    </row>
    <row r="193" spans="2:13" s="63" customFormat="1" x14ac:dyDescent="0.25">
      <c r="B193" s="81" t="s">
        <v>71</v>
      </c>
      <c r="C193" s="82">
        <v>125</v>
      </c>
      <c r="D193" s="97" t="s">
        <v>111</v>
      </c>
      <c r="E193" s="84">
        <v>0</v>
      </c>
      <c r="F193" s="84">
        <v>0</v>
      </c>
      <c r="G193" s="102"/>
      <c r="H193" s="51"/>
      <c r="I193" s="62"/>
      <c r="J193" s="62"/>
      <c r="K193" s="62"/>
      <c r="L193" s="62"/>
      <c r="M193" s="37"/>
    </row>
    <row r="194" spans="2:13" s="63" customFormat="1" x14ac:dyDescent="0.25">
      <c r="B194" s="81" t="s">
        <v>41</v>
      </c>
      <c r="C194" s="82">
        <v>126</v>
      </c>
      <c r="D194" s="97" t="s">
        <v>42</v>
      </c>
      <c r="E194" s="84">
        <v>2</v>
      </c>
      <c r="F194" s="84">
        <v>1</v>
      </c>
      <c r="G194" s="102"/>
      <c r="H194" s="51"/>
      <c r="I194" s="62"/>
      <c r="J194" s="62"/>
      <c r="K194" s="62"/>
      <c r="L194" s="62"/>
      <c r="M194" s="37"/>
    </row>
    <row r="195" spans="2:13" s="63" customFormat="1" x14ac:dyDescent="0.25">
      <c r="B195" s="81" t="s">
        <v>87</v>
      </c>
      <c r="C195" s="82">
        <v>127</v>
      </c>
      <c r="D195" s="97" t="s">
        <v>88</v>
      </c>
      <c r="E195" s="84">
        <v>0</v>
      </c>
      <c r="F195" s="84">
        <v>0</v>
      </c>
      <c r="G195" s="102"/>
      <c r="H195" s="51"/>
      <c r="I195" s="62"/>
      <c r="J195" s="62"/>
      <c r="K195" s="62"/>
      <c r="L195" s="62"/>
      <c r="M195" s="37"/>
    </row>
    <row r="196" spans="2:13" s="63" customFormat="1" ht="30" x14ac:dyDescent="0.25">
      <c r="B196" s="85" t="s">
        <v>136</v>
      </c>
      <c r="C196" s="85">
        <v>128</v>
      </c>
      <c r="D196" s="97" t="s">
        <v>179</v>
      </c>
      <c r="E196" s="84">
        <v>0</v>
      </c>
      <c r="F196" s="84">
        <v>0</v>
      </c>
      <c r="G196" s="102"/>
      <c r="H196" s="51"/>
      <c r="I196" s="62"/>
      <c r="J196" s="62"/>
      <c r="K196" s="62"/>
      <c r="L196" s="62"/>
      <c r="M196" s="37"/>
    </row>
    <row r="197" spans="2:13" s="63" customFormat="1" x14ac:dyDescent="0.25">
      <c r="B197" s="81" t="s">
        <v>75</v>
      </c>
      <c r="C197" s="82">
        <v>129</v>
      </c>
      <c r="D197" s="97" t="s">
        <v>76</v>
      </c>
      <c r="E197" s="84">
        <v>0</v>
      </c>
      <c r="F197" s="84">
        <v>0</v>
      </c>
      <c r="G197" s="102"/>
      <c r="H197" s="51"/>
      <c r="I197" s="62"/>
      <c r="J197" s="62"/>
      <c r="K197" s="62"/>
      <c r="L197" s="62"/>
      <c r="M197" s="37"/>
    </row>
    <row r="198" spans="2:13" s="63" customFormat="1" x14ac:dyDescent="0.25">
      <c r="B198" s="81" t="s">
        <v>99</v>
      </c>
      <c r="C198" s="82">
        <v>130</v>
      </c>
      <c r="D198" s="87" t="s">
        <v>100</v>
      </c>
      <c r="E198" s="84">
        <v>0</v>
      </c>
      <c r="F198" s="84">
        <v>0</v>
      </c>
      <c r="G198" s="102"/>
      <c r="H198" s="51"/>
      <c r="I198" s="62"/>
      <c r="J198" s="62"/>
      <c r="K198" s="62"/>
      <c r="L198" s="62"/>
      <c r="M198" s="37"/>
    </row>
    <row r="199" spans="2:13" s="63" customFormat="1" x14ac:dyDescent="0.25">
      <c r="B199" s="81" t="s">
        <v>103</v>
      </c>
      <c r="C199" s="82">
        <v>131</v>
      </c>
      <c r="D199" s="97" t="s">
        <v>104</v>
      </c>
      <c r="E199" s="84">
        <v>0</v>
      </c>
      <c r="F199" s="84">
        <v>0</v>
      </c>
      <c r="G199" s="102"/>
      <c r="H199" s="51"/>
      <c r="I199" s="62"/>
      <c r="J199" s="62"/>
      <c r="K199" s="62"/>
      <c r="L199" s="62"/>
      <c r="M199" s="37"/>
    </row>
    <row r="200" spans="2:13" s="63" customFormat="1" x14ac:dyDescent="0.25">
      <c r="B200" s="85" t="s">
        <v>181</v>
      </c>
      <c r="C200" s="85">
        <v>132</v>
      </c>
      <c r="D200" s="97" t="s">
        <v>174</v>
      </c>
      <c r="E200" s="84">
        <v>0</v>
      </c>
      <c r="F200" s="84">
        <v>0</v>
      </c>
      <c r="G200" s="102"/>
      <c r="H200" s="51"/>
      <c r="I200" s="62"/>
      <c r="J200" s="62"/>
      <c r="K200" s="62"/>
      <c r="L200" s="62"/>
      <c r="M200" s="37"/>
    </row>
    <row r="201" spans="2:13" s="63" customFormat="1" x14ac:dyDescent="0.25">
      <c r="B201" s="81" t="s">
        <v>12</v>
      </c>
      <c r="C201" s="82">
        <v>133</v>
      </c>
      <c r="D201" s="97" t="s">
        <v>13</v>
      </c>
      <c r="E201" s="84">
        <v>1</v>
      </c>
      <c r="F201" s="84">
        <v>0</v>
      </c>
      <c r="G201" s="102"/>
      <c r="H201" s="51"/>
      <c r="I201" s="62"/>
      <c r="J201" s="62"/>
      <c r="K201" s="62"/>
      <c r="L201" s="62"/>
      <c r="M201" s="37"/>
    </row>
    <row r="202" spans="2:13" s="63" customFormat="1" x14ac:dyDescent="0.25">
      <c r="B202" s="81" t="s">
        <v>131</v>
      </c>
      <c r="C202" s="82">
        <v>134</v>
      </c>
      <c r="D202" s="97" t="s">
        <v>132</v>
      </c>
      <c r="E202" s="84">
        <v>8</v>
      </c>
      <c r="F202" s="84">
        <v>1</v>
      </c>
      <c r="G202" s="102">
        <v>3</v>
      </c>
      <c r="H202" s="51"/>
      <c r="I202" s="62"/>
      <c r="J202" s="62"/>
      <c r="K202" s="62"/>
      <c r="L202" s="62"/>
      <c r="M202" s="37"/>
    </row>
    <row r="203" spans="2:13" s="63" customFormat="1" x14ac:dyDescent="0.25">
      <c r="B203" s="81" t="s">
        <v>9</v>
      </c>
      <c r="C203" s="82">
        <v>135</v>
      </c>
      <c r="D203" s="97" t="s">
        <v>10</v>
      </c>
      <c r="E203" s="84">
        <v>0</v>
      </c>
      <c r="F203" s="84">
        <v>0</v>
      </c>
      <c r="G203" s="102"/>
      <c r="H203" s="51"/>
      <c r="I203" s="62"/>
      <c r="J203" s="62"/>
      <c r="K203" s="62"/>
      <c r="L203" s="62"/>
      <c r="M203" s="37"/>
    </row>
    <row r="204" spans="2:13" s="63" customFormat="1" x14ac:dyDescent="0.25">
      <c r="B204" s="81" t="s">
        <v>128</v>
      </c>
      <c r="C204" s="82">
        <v>136</v>
      </c>
      <c r="D204" s="97" t="s">
        <v>129</v>
      </c>
      <c r="E204" s="84">
        <v>0</v>
      </c>
      <c r="F204" s="84">
        <v>0</v>
      </c>
      <c r="G204" s="102"/>
      <c r="H204" s="51"/>
      <c r="I204" s="62"/>
      <c r="J204" s="62"/>
      <c r="K204" s="62"/>
      <c r="L204" s="62"/>
      <c r="M204" s="37"/>
    </row>
    <row r="205" spans="2:13" s="63" customFormat="1" x14ac:dyDescent="0.25">
      <c r="B205" s="81" t="s">
        <v>52</v>
      </c>
      <c r="C205" s="82">
        <v>137</v>
      </c>
      <c r="D205" s="97" t="s">
        <v>53</v>
      </c>
      <c r="E205" s="84">
        <v>0</v>
      </c>
      <c r="F205" s="84">
        <v>0</v>
      </c>
      <c r="G205" s="102">
        <v>1</v>
      </c>
      <c r="H205" s="51"/>
      <c r="I205" s="62"/>
      <c r="J205" s="62"/>
      <c r="K205" s="62"/>
      <c r="L205" s="62"/>
      <c r="M205" s="37"/>
    </row>
    <row r="206" spans="2:13" s="63" customFormat="1" x14ac:dyDescent="0.25">
      <c r="B206" s="81" t="s">
        <v>58</v>
      </c>
      <c r="C206" s="82">
        <v>138</v>
      </c>
      <c r="D206" s="97" t="s">
        <v>59</v>
      </c>
      <c r="E206" s="84">
        <v>0</v>
      </c>
      <c r="F206" s="84">
        <v>0</v>
      </c>
      <c r="G206" s="102"/>
      <c r="H206" s="51"/>
      <c r="I206" s="62"/>
      <c r="J206" s="62"/>
      <c r="K206" s="62"/>
      <c r="L206" s="62"/>
      <c r="M206" s="37"/>
    </row>
    <row r="207" spans="2:13" s="63" customFormat="1" x14ac:dyDescent="0.25">
      <c r="B207" s="81" t="s">
        <v>50</v>
      </c>
      <c r="C207" s="85">
        <v>139</v>
      </c>
      <c r="D207" s="97" t="s">
        <v>51</v>
      </c>
      <c r="E207" s="84">
        <v>0</v>
      </c>
      <c r="F207" s="84">
        <v>0</v>
      </c>
      <c r="G207" s="102"/>
      <c r="H207" s="51"/>
      <c r="I207" s="62"/>
      <c r="J207" s="62"/>
      <c r="K207" s="62"/>
      <c r="L207" s="62"/>
      <c r="M207" s="37"/>
    </row>
    <row r="208" spans="2:13" s="63" customFormat="1" x14ac:dyDescent="0.25">
      <c r="B208" s="81" t="s">
        <v>96</v>
      </c>
      <c r="C208" s="82">
        <v>141</v>
      </c>
      <c r="D208" s="97" t="s">
        <v>97</v>
      </c>
      <c r="E208" s="84">
        <v>0</v>
      </c>
      <c r="F208" s="84">
        <v>0</v>
      </c>
      <c r="G208" s="102"/>
      <c r="H208" s="51"/>
      <c r="I208" s="62"/>
      <c r="J208" s="62"/>
      <c r="K208" s="62"/>
      <c r="L208" s="62"/>
      <c r="M208" s="37"/>
    </row>
    <row r="209" spans="2:13" s="63" customFormat="1" x14ac:dyDescent="0.25">
      <c r="B209" s="81" t="s">
        <v>118</v>
      </c>
      <c r="C209" s="82">
        <v>142</v>
      </c>
      <c r="D209" s="97" t="s">
        <v>119</v>
      </c>
      <c r="E209" s="84">
        <v>0</v>
      </c>
      <c r="F209" s="84">
        <v>0</v>
      </c>
      <c r="G209" s="102"/>
      <c r="H209" s="51"/>
      <c r="I209" s="62"/>
      <c r="J209" s="62"/>
      <c r="K209" s="62"/>
      <c r="L209" s="62"/>
      <c r="M209" s="37"/>
    </row>
    <row r="210" spans="2:13" s="63" customFormat="1" x14ac:dyDescent="0.25">
      <c r="B210" s="81" t="s">
        <v>48</v>
      </c>
      <c r="C210" s="82">
        <v>143</v>
      </c>
      <c r="D210" s="97" t="s">
        <v>49</v>
      </c>
      <c r="E210" s="84">
        <v>0</v>
      </c>
      <c r="F210" s="84">
        <v>2</v>
      </c>
      <c r="G210" s="102"/>
      <c r="H210" s="51"/>
      <c r="I210" s="62"/>
      <c r="J210" s="62"/>
      <c r="K210" s="62"/>
      <c r="L210" s="62"/>
      <c r="M210" s="37"/>
    </row>
    <row r="211" spans="2:13" s="63" customFormat="1" x14ac:dyDescent="0.25">
      <c r="B211" s="81" t="s">
        <v>54</v>
      </c>
      <c r="C211" s="82">
        <v>144</v>
      </c>
      <c r="D211" s="97" t="s">
        <v>55</v>
      </c>
      <c r="E211" s="84">
        <v>0</v>
      </c>
      <c r="F211" s="84">
        <v>0</v>
      </c>
      <c r="G211" s="102"/>
      <c r="H211" s="51"/>
      <c r="I211" s="62"/>
      <c r="J211" s="62"/>
      <c r="K211" s="62"/>
      <c r="L211" s="62"/>
      <c r="M211" s="37"/>
    </row>
    <row r="212" spans="2:13" s="63" customFormat="1" x14ac:dyDescent="0.25">
      <c r="B212" s="81" t="s">
        <v>133</v>
      </c>
      <c r="C212" s="82">
        <v>145</v>
      </c>
      <c r="D212" s="97" t="s">
        <v>134</v>
      </c>
      <c r="E212" s="84">
        <v>0</v>
      </c>
      <c r="F212" s="84">
        <v>0</v>
      </c>
      <c r="G212" s="102"/>
      <c r="H212" s="51"/>
      <c r="I212" s="62"/>
      <c r="J212" s="62"/>
      <c r="K212" s="62"/>
      <c r="L212" s="62"/>
      <c r="M212" s="37"/>
    </row>
    <row r="213" spans="2:13" s="63" customFormat="1" x14ac:dyDescent="0.25">
      <c r="B213" s="81" t="s">
        <v>45</v>
      </c>
      <c r="C213" s="82">
        <v>146</v>
      </c>
      <c r="D213" s="97" t="s">
        <v>46</v>
      </c>
      <c r="E213" s="84">
        <v>0</v>
      </c>
      <c r="F213" s="84">
        <v>0</v>
      </c>
      <c r="G213" s="102"/>
      <c r="H213" s="51"/>
      <c r="I213" s="62"/>
      <c r="J213" s="62"/>
      <c r="K213" s="62"/>
      <c r="L213" s="62"/>
      <c r="M213" s="37"/>
    </row>
    <row r="214" spans="2:13" s="63" customFormat="1" x14ac:dyDescent="0.25">
      <c r="B214" s="81" t="s">
        <v>63</v>
      </c>
      <c r="C214" s="82">
        <v>147</v>
      </c>
      <c r="D214" s="97" t="s">
        <v>64</v>
      </c>
      <c r="E214" s="84">
        <v>1</v>
      </c>
      <c r="F214" s="84">
        <v>2</v>
      </c>
      <c r="G214" s="102">
        <v>2</v>
      </c>
      <c r="H214" s="51"/>
      <c r="I214" s="62"/>
      <c r="J214" s="62"/>
      <c r="K214" s="62"/>
      <c r="L214" s="62"/>
      <c r="M214" s="37"/>
    </row>
    <row r="215" spans="2:13" s="63" customFormat="1" x14ac:dyDescent="0.25">
      <c r="B215" s="81" t="s">
        <v>65</v>
      </c>
      <c r="C215" s="82">
        <v>148</v>
      </c>
      <c r="D215" s="97" t="s">
        <v>66</v>
      </c>
      <c r="E215" s="84">
        <v>0</v>
      </c>
      <c r="F215" s="84">
        <v>0</v>
      </c>
      <c r="G215" s="102">
        <v>1</v>
      </c>
      <c r="H215" s="51"/>
      <c r="I215" s="62"/>
      <c r="J215" s="62"/>
      <c r="K215" s="62"/>
      <c r="L215" s="62"/>
      <c r="M215" s="37"/>
    </row>
    <row r="216" spans="2:13" s="63" customFormat="1" x14ac:dyDescent="0.25">
      <c r="B216" s="81" t="s">
        <v>106</v>
      </c>
      <c r="C216" s="82">
        <v>149</v>
      </c>
      <c r="D216" s="97" t="s">
        <v>107</v>
      </c>
      <c r="E216" s="84">
        <v>0</v>
      </c>
      <c r="F216" s="84">
        <v>0</v>
      </c>
      <c r="G216" s="102"/>
      <c r="H216" s="51"/>
      <c r="I216" s="62"/>
      <c r="J216" s="62"/>
      <c r="K216" s="62"/>
      <c r="L216" s="62"/>
      <c r="M216" s="37"/>
    </row>
    <row r="217" spans="2:13" s="63" customFormat="1" ht="30" x14ac:dyDescent="0.25">
      <c r="B217" s="81" t="s">
        <v>7</v>
      </c>
      <c r="C217" s="82">
        <v>151</v>
      </c>
      <c r="D217" s="97" t="s">
        <v>11</v>
      </c>
      <c r="E217" s="84">
        <v>0</v>
      </c>
      <c r="F217" s="84">
        <v>0</v>
      </c>
      <c r="G217" s="102"/>
      <c r="H217" s="51"/>
      <c r="I217" s="62"/>
      <c r="J217" s="62"/>
      <c r="K217" s="62"/>
      <c r="L217" s="62"/>
      <c r="M217" s="37"/>
    </row>
    <row r="218" spans="2:13" s="63" customFormat="1" x14ac:dyDescent="0.25">
      <c r="B218" s="81" t="s">
        <v>39</v>
      </c>
      <c r="C218" s="82">
        <v>152</v>
      </c>
      <c r="D218" s="97" t="s">
        <v>83</v>
      </c>
      <c r="E218" s="84">
        <v>0</v>
      </c>
      <c r="F218" s="84">
        <v>0</v>
      </c>
      <c r="G218" s="102">
        <v>1</v>
      </c>
      <c r="H218" s="51"/>
      <c r="I218" s="62"/>
      <c r="J218" s="62"/>
      <c r="K218" s="62"/>
      <c r="L218" s="62"/>
      <c r="M218" s="37"/>
    </row>
    <row r="219" spans="2:13" s="63" customFormat="1" x14ac:dyDescent="0.25">
      <c r="B219" s="81" t="s">
        <v>7</v>
      </c>
      <c r="C219" s="82">
        <v>154</v>
      </c>
      <c r="D219" s="97" t="s">
        <v>21</v>
      </c>
      <c r="E219" s="84">
        <v>0</v>
      </c>
      <c r="F219" s="84">
        <v>0</v>
      </c>
      <c r="G219" s="102"/>
      <c r="H219" s="51"/>
      <c r="I219" s="62"/>
      <c r="J219" s="62"/>
      <c r="K219" s="62"/>
      <c r="L219" s="62"/>
      <c r="M219" s="37"/>
    </row>
    <row r="220" spans="2:13" s="63" customFormat="1" x14ac:dyDescent="0.25">
      <c r="B220" s="81" t="s">
        <v>7</v>
      </c>
      <c r="C220" s="82">
        <v>155</v>
      </c>
      <c r="D220" s="97" t="s">
        <v>105</v>
      </c>
      <c r="E220" s="84">
        <v>2</v>
      </c>
      <c r="F220" s="84">
        <v>0</v>
      </c>
      <c r="G220" s="102">
        <v>2</v>
      </c>
      <c r="H220" s="51"/>
      <c r="I220" s="62"/>
      <c r="J220" s="62"/>
      <c r="K220" s="62"/>
      <c r="L220" s="62"/>
      <c r="M220" s="37"/>
    </row>
    <row r="221" spans="2:13" s="63" customFormat="1" x14ac:dyDescent="0.25">
      <c r="B221" s="81" t="s">
        <v>7</v>
      </c>
      <c r="C221" s="82">
        <v>156</v>
      </c>
      <c r="D221" s="97" t="s">
        <v>297</v>
      </c>
      <c r="E221" s="84">
        <v>0</v>
      </c>
      <c r="F221" s="84">
        <v>0</v>
      </c>
      <c r="G221" s="102"/>
      <c r="H221" s="51"/>
      <c r="I221" s="62"/>
      <c r="J221" s="62"/>
      <c r="K221" s="62"/>
      <c r="L221" s="62"/>
      <c r="M221" s="37"/>
    </row>
    <row r="222" spans="2:13" s="63" customFormat="1" x14ac:dyDescent="0.25">
      <c r="B222" s="81" t="s">
        <v>7</v>
      </c>
      <c r="C222" s="82">
        <v>157</v>
      </c>
      <c r="D222" s="97" t="s">
        <v>138</v>
      </c>
      <c r="E222" s="84">
        <v>2</v>
      </c>
      <c r="F222" s="84">
        <v>4</v>
      </c>
      <c r="G222" s="102">
        <v>1</v>
      </c>
      <c r="H222" s="51"/>
      <c r="I222" s="62"/>
      <c r="J222" s="62"/>
      <c r="K222" s="62"/>
      <c r="L222" s="62"/>
      <c r="M222" s="37"/>
    </row>
    <row r="223" spans="2:13" s="63" customFormat="1" x14ac:dyDescent="0.25">
      <c r="B223" s="81" t="s">
        <v>7</v>
      </c>
      <c r="C223" s="82">
        <v>158</v>
      </c>
      <c r="D223" s="97" t="s">
        <v>120</v>
      </c>
      <c r="E223" s="84">
        <v>1</v>
      </c>
      <c r="F223" s="84">
        <v>0</v>
      </c>
      <c r="G223" s="102"/>
      <c r="H223" s="51"/>
      <c r="I223" s="62"/>
      <c r="J223" s="62"/>
      <c r="K223" s="62"/>
      <c r="L223" s="62"/>
      <c r="M223" s="37"/>
    </row>
    <row r="224" spans="2:13" s="63" customFormat="1" x14ac:dyDescent="0.25">
      <c r="B224" s="81" t="s">
        <v>7</v>
      </c>
      <c r="C224" s="82">
        <v>160</v>
      </c>
      <c r="D224" s="97" t="s">
        <v>112</v>
      </c>
      <c r="E224" s="84">
        <v>1</v>
      </c>
      <c r="F224" s="84">
        <v>0</v>
      </c>
      <c r="G224" s="102">
        <v>8</v>
      </c>
      <c r="H224" s="51"/>
      <c r="I224" s="62"/>
      <c r="J224" s="62"/>
      <c r="K224" s="62"/>
      <c r="L224" s="62"/>
      <c r="M224" s="37"/>
    </row>
    <row r="225" spans="2:13" s="63" customFormat="1" x14ac:dyDescent="0.25">
      <c r="B225" s="81" t="s">
        <v>34</v>
      </c>
      <c r="C225" s="82">
        <v>161</v>
      </c>
      <c r="D225" s="97" t="s">
        <v>95</v>
      </c>
      <c r="E225" s="84">
        <v>2</v>
      </c>
      <c r="F225" s="84">
        <v>1</v>
      </c>
      <c r="G225" s="102">
        <v>1</v>
      </c>
      <c r="H225" s="51"/>
      <c r="I225" s="62"/>
      <c r="J225" s="62"/>
      <c r="K225" s="62"/>
      <c r="L225" s="62"/>
      <c r="M225" s="37"/>
    </row>
    <row r="226" spans="2:13" s="63" customFormat="1" x14ac:dyDescent="0.25">
      <c r="B226" s="81" t="s">
        <v>19</v>
      </c>
      <c r="C226" s="82">
        <v>162</v>
      </c>
      <c r="D226" s="97" t="s">
        <v>20</v>
      </c>
      <c r="E226" s="84">
        <v>2</v>
      </c>
      <c r="F226" s="84">
        <v>3</v>
      </c>
      <c r="G226" s="102">
        <v>2</v>
      </c>
      <c r="H226" s="51"/>
      <c r="I226" s="62"/>
      <c r="J226" s="62"/>
      <c r="K226" s="62"/>
      <c r="L226" s="62"/>
      <c r="M226" s="37"/>
    </row>
    <row r="227" spans="2:13" s="63" customFormat="1" x14ac:dyDescent="0.25">
      <c r="B227" s="81" t="s">
        <v>7</v>
      </c>
      <c r="C227" s="82">
        <v>163</v>
      </c>
      <c r="D227" s="97" t="s">
        <v>84</v>
      </c>
      <c r="E227" s="84">
        <v>1</v>
      </c>
      <c r="F227" s="84">
        <v>6</v>
      </c>
      <c r="G227" s="102">
        <v>2</v>
      </c>
      <c r="H227" s="51"/>
      <c r="I227" s="62"/>
      <c r="J227" s="62"/>
      <c r="K227" s="62"/>
      <c r="L227" s="62"/>
      <c r="M227" s="37"/>
    </row>
    <row r="228" spans="2:13" s="63" customFormat="1" x14ac:dyDescent="0.25">
      <c r="B228" s="81" t="s">
        <v>7</v>
      </c>
      <c r="C228" s="82">
        <v>164</v>
      </c>
      <c r="D228" s="97" t="s">
        <v>38</v>
      </c>
      <c r="E228" s="84">
        <v>3</v>
      </c>
      <c r="F228" s="84">
        <v>0</v>
      </c>
      <c r="G228" s="102">
        <v>2</v>
      </c>
      <c r="H228" s="51"/>
      <c r="I228" s="62"/>
      <c r="J228" s="62"/>
      <c r="K228" s="62"/>
      <c r="L228" s="62"/>
      <c r="M228" s="37"/>
    </row>
    <row r="229" spans="2:13" s="63" customFormat="1" x14ac:dyDescent="0.25">
      <c r="B229" s="81" t="s">
        <v>7</v>
      </c>
      <c r="C229" s="82">
        <v>165</v>
      </c>
      <c r="D229" s="97" t="s">
        <v>126</v>
      </c>
      <c r="E229" s="84">
        <v>1</v>
      </c>
      <c r="F229" s="84">
        <v>1</v>
      </c>
      <c r="G229" s="102">
        <v>5</v>
      </c>
      <c r="H229" s="51"/>
      <c r="I229" s="62"/>
      <c r="J229" s="62"/>
      <c r="K229" s="62"/>
      <c r="L229" s="62"/>
      <c r="M229" s="37"/>
    </row>
    <row r="230" spans="2:13" s="63" customFormat="1" x14ac:dyDescent="0.25">
      <c r="B230" s="81" t="s">
        <v>7</v>
      </c>
      <c r="C230" s="82">
        <v>166</v>
      </c>
      <c r="D230" s="97" t="s">
        <v>23</v>
      </c>
      <c r="E230" s="84">
        <v>3</v>
      </c>
      <c r="F230" s="84">
        <v>1</v>
      </c>
      <c r="G230" s="102">
        <v>3</v>
      </c>
      <c r="H230" s="51"/>
      <c r="I230" s="62"/>
      <c r="J230" s="62"/>
      <c r="K230" s="62"/>
      <c r="L230" s="62"/>
      <c r="M230" s="37"/>
    </row>
    <row r="231" spans="2:13" s="63" customFormat="1" x14ac:dyDescent="0.25">
      <c r="B231" s="81" t="s">
        <v>7</v>
      </c>
      <c r="C231" s="82">
        <v>167</v>
      </c>
      <c r="D231" s="97" t="s">
        <v>98</v>
      </c>
      <c r="E231" s="84">
        <v>0</v>
      </c>
      <c r="F231" s="84">
        <v>0</v>
      </c>
      <c r="G231" s="102">
        <v>6</v>
      </c>
      <c r="H231" s="51"/>
      <c r="I231" s="62"/>
      <c r="J231" s="62"/>
      <c r="K231" s="62"/>
      <c r="L231" s="62"/>
      <c r="M231" s="37"/>
    </row>
    <row r="232" spans="2:13" s="63" customFormat="1" x14ac:dyDescent="0.25">
      <c r="B232" s="81" t="s">
        <v>7</v>
      </c>
      <c r="C232" s="82">
        <v>168</v>
      </c>
      <c r="D232" s="97" t="s">
        <v>24</v>
      </c>
      <c r="E232" s="84">
        <v>0</v>
      </c>
      <c r="F232" s="84">
        <v>2</v>
      </c>
      <c r="G232" s="102"/>
      <c r="H232" s="51"/>
      <c r="I232" s="62"/>
      <c r="J232" s="62"/>
      <c r="K232" s="62"/>
      <c r="L232" s="62"/>
      <c r="M232" s="37"/>
    </row>
    <row r="233" spans="2:13" s="63" customFormat="1" x14ac:dyDescent="0.25">
      <c r="B233" s="81" t="s">
        <v>7</v>
      </c>
      <c r="C233" s="82">
        <v>169</v>
      </c>
      <c r="D233" s="97" t="s">
        <v>36</v>
      </c>
      <c r="E233" s="84">
        <v>0</v>
      </c>
      <c r="F233" s="84">
        <v>1</v>
      </c>
      <c r="G233" s="102">
        <v>1</v>
      </c>
      <c r="H233" s="51"/>
      <c r="I233" s="62"/>
      <c r="J233" s="62"/>
      <c r="K233" s="62"/>
      <c r="L233" s="62"/>
      <c r="M233" s="37"/>
    </row>
    <row r="234" spans="2:13" s="63" customFormat="1" ht="30" x14ac:dyDescent="0.25">
      <c r="B234" s="81" t="s">
        <v>7</v>
      </c>
      <c r="C234" s="82">
        <v>171</v>
      </c>
      <c r="D234" s="97" t="s">
        <v>89</v>
      </c>
      <c r="E234" s="84">
        <v>0</v>
      </c>
      <c r="F234" s="84">
        <v>0</v>
      </c>
      <c r="G234" s="102">
        <v>2</v>
      </c>
      <c r="H234" s="51"/>
      <c r="I234" s="62"/>
      <c r="J234" s="62"/>
      <c r="K234" s="62"/>
      <c r="L234" s="62"/>
      <c r="M234" s="37"/>
    </row>
    <row r="235" spans="2:13" s="63" customFormat="1" x14ac:dyDescent="0.25">
      <c r="B235" s="81" t="s">
        <v>7</v>
      </c>
      <c r="C235" s="82">
        <v>172</v>
      </c>
      <c r="D235" s="97" t="s">
        <v>22</v>
      </c>
      <c r="E235" s="84">
        <v>14</v>
      </c>
      <c r="F235" s="84">
        <v>9</v>
      </c>
      <c r="G235" s="102">
        <v>7</v>
      </c>
      <c r="H235" s="51"/>
      <c r="I235" s="62"/>
      <c r="J235" s="62"/>
      <c r="K235" s="62"/>
      <c r="L235" s="62"/>
      <c r="M235" s="37"/>
    </row>
    <row r="236" spans="2:13" s="63" customFormat="1" x14ac:dyDescent="0.25">
      <c r="B236" s="81" t="s">
        <v>19</v>
      </c>
      <c r="C236" s="82">
        <v>174</v>
      </c>
      <c r="D236" s="97" t="s">
        <v>86</v>
      </c>
      <c r="E236" s="84">
        <v>1</v>
      </c>
      <c r="F236" s="84">
        <v>2</v>
      </c>
      <c r="G236" s="102"/>
      <c r="H236" s="51"/>
      <c r="I236" s="62"/>
      <c r="J236" s="62"/>
      <c r="K236" s="62"/>
      <c r="L236" s="62"/>
      <c r="M236" s="37"/>
    </row>
    <row r="237" spans="2:13" s="63" customFormat="1" x14ac:dyDescent="0.25">
      <c r="B237" s="81" t="s">
        <v>34</v>
      </c>
      <c r="C237" s="82">
        <v>175</v>
      </c>
      <c r="D237" s="97" t="s">
        <v>35</v>
      </c>
      <c r="E237" s="84">
        <v>0</v>
      </c>
      <c r="F237" s="84">
        <v>1</v>
      </c>
      <c r="G237" s="102"/>
      <c r="H237" s="51"/>
      <c r="I237" s="62"/>
      <c r="J237" s="62"/>
      <c r="K237" s="62"/>
      <c r="L237" s="62"/>
      <c r="M237" s="37"/>
    </row>
    <row r="238" spans="2:13" s="63" customFormat="1" x14ac:dyDescent="0.25">
      <c r="B238" s="81" t="s">
        <v>29</v>
      </c>
      <c r="C238" s="82">
        <v>176</v>
      </c>
      <c r="D238" s="97" t="s">
        <v>262</v>
      </c>
      <c r="E238" s="84">
        <v>0</v>
      </c>
      <c r="F238" s="84">
        <v>0</v>
      </c>
      <c r="G238" s="102"/>
      <c r="H238" s="51"/>
      <c r="I238" s="62"/>
      <c r="J238" s="62"/>
      <c r="K238" s="62"/>
      <c r="L238" s="62"/>
      <c r="M238" s="37"/>
    </row>
    <row r="239" spans="2:13" s="63" customFormat="1" x14ac:dyDescent="0.25">
      <c r="B239" s="81" t="s">
        <v>39</v>
      </c>
      <c r="C239" s="82">
        <v>177</v>
      </c>
      <c r="D239" s="97" t="s">
        <v>130</v>
      </c>
      <c r="E239" s="84">
        <v>0</v>
      </c>
      <c r="F239" s="84">
        <v>0</v>
      </c>
      <c r="G239" s="102"/>
      <c r="H239" s="51"/>
      <c r="I239" s="62"/>
      <c r="J239" s="62"/>
      <c r="K239" s="62"/>
      <c r="L239" s="62"/>
      <c r="M239" s="37"/>
    </row>
    <row r="240" spans="2:13" s="63" customFormat="1" x14ac:dyDescent="0.25">
      <c r="B240" s="81" t="s">
        <v>7</v>
      </c>
      <c r="C240" s="82">
        <v>178</v>
      </c>
      <c r="D240" s="97" t="s">
        <v>27</v>
      </c>
      <c r="E240" s="84">
        <v>0</v>
      </c>
      <c r="F240" s="84">
        <v>2</v>
      </c>
      <c r="G240" s="102">
        <v>1</v>
      </c>
      <c r="H240" s="51"/>
      <c r="I240" s="62"/>
      <c r="J240" s="62"/>
      <c r="K240" s="62"/>
      <c r="L240" s="62"/>
      <c r="M240" s="37"/>
    </row>
    <row r="241" spans="2:13" s="63" customFormat="1" x14ac:dyDescent="0.25">
      <c r="B241" s="81" t="s">
        <v>39</v>
      </c>
      <c r="C241" s="82">
        <v>179</v>
      </c>
      <c r="D241" s="97" t="s">
        <v>47</v>
      </c>
      <c r="E241" s="84">
        <v>0</v>
      </c>
      <c r="F241" s="84">
        <v>0</v>
      </c>
      <c r="G241" s="102">
        <v>1</v>
      </c>
      <c r="H241" s="51"/>
      <c r="I241" s="62"/>
      <c r="J241" s="62"/>
      <c r="K241" s="62"/>
      <c r="L241" s="62"/>
      <c r="M241" s="37"/>
    </row>
    <row r="242" spans="2:13" s="63" customFormat="1" x14ac:dyDescent="0.25">
      <c r="B242" s="81" t="s">
        <v>29</v>
      </c>
      <c r="C242" s="82">
        <v>183</v>
      </c>
      <c r="D242" s="97" t="s">
        <v>31</v>
      </c>
      <c r="E242" s="84">
        <v>1</v>
      </c>
      <c r="F242" s="84">
        <v>1</v>
      </c>
      <c r="G242" s="102">
        <v>1</v>
      </c>
      <c r="H242" s="51"/>
      <c r="I242" s="62"/>
      <c r="J242" s="62"/>
      <c r="K242" s="62"/>
      <c r="L242" s="62"/>
      <c r="M242" s="37"/>
    </row>
    <row r="243" spans="2:13" s="63" customFormat="1" x14ac:dyDescent="0.25">
      <c r="B243" s="81" t="s">
        <v>41</v>
      </c>
      <c r="C243" s="82">
        <v>184</v>
      </c>
      <c r="D243" s="97" t="s">
        <v>73</v>
      </c>
      <c r="E243" s="84">
        <v>0</v>
      </c>
      <c r="F243" s="84">
        <v>0</v>
      </c>
      <c r="G243" s="102"/>
      <c r="H243" s="51"/>
      <c r="I243" s="62"/>
      <c r="J243" s="62"/>
      <c r="K243" s="62"/>
      <c r="L243" s="62"/>
      <c r="M243" s="37"/>
    </row>
    <row r="244" spans="2:13" s="63" customFormat="1" x14ac:dyDescent="0.25">
      <c r="B244" s="81" t="s">
        <v>17</v>
      </c>
      <c r="C244" s="82">
        <v>185</v>
      </c>
      <c r="D244" s="97" t="s">
        <v>18</v>
      </c>
      <c r="E244" s="84">
        <v>0</v>
      </c>
      <c r="F244" s="84">
        <v>0</v>
      </c>
      <c r="G244" s="102"/>
      <c r="H244" s="51"/>
      <c r="I244" s="62"/>
      <c r="J244" s="62"/>
      <c r="K244" s="62"/>
      <c r="L244" s="62"/>
      <c r="M244" s="37"/>
    </row>
    <row r="245" spans="2:13" s="63" customFormat="1" x14ac:dyDescent="0.25">
      <c r="B245" s="81" t="s">
        <v>7</v>
      </c>
      <c r="C245" s="82">
        <v>186</v>
      </c>
      <c r="D245" s="97" t="s">
        <v>33</v>
      </c>
      <c r="E245" s="84">
        <v>0</v>
      </c>
      <c r="F245" s="84">
        <v>3</v>
      </c>
      <c r="G245" s="102">
        <v>2</v>
      </c>
      <c r="H245" s="51"/>
      <c r="I245" s="62"/>
      <c r="J245" s="62"/>
      <c r="K245" s="62"/>
      <c r="L245" s="62"/>
      <c r="M245" s="37"/>
    </row>
    <row r="246" spans="2:13" s="63" customFormat="1" x14ac:dyDescent="0.25">
      <c r="B246" s="81" t="s">
        <v>34</v>
      </c>
      <c r="C246" s="85">
        <v>187</v>
      </c>
      <c r="D246" s="97" t="s">
        <v>123</v>
      </c>
      <c r="E246" s="84">
        <v>0</v>
      </c>
      <c r="F246" s="84">
        <v>0</v>
      </c>
      <c r="G246" s="102"/>
      <c r="H246" s="51"/>
      <c r="I246" s="62"/>
      <c r="J246" s="62"/>
      <c r="K246" s="62"/>
      <c r="L246" s="62"/>
      <c r="M246" s="37"/>
    </row>
    <row r="247" spans="2:13" s="63" customFormat="1" x14ac:dyDescent="0.25">
      <c r="B247" s="81" t="s">
        <v>39</v>
      </c>
      <c r="C247" s="82">
        <v>188</v>
      </c>
      <c r="D247" s="97" t="s">
        <v>121</v>
      </c>
      <c r="E247" s="84">
        <v>1</v>
      </c>
      <c r="F247" s="84">
        <v>0</v>
      </c>
      <c r="G247" s="102">
        <v>2</v>
      </c>
      <c r="H247" s="51"/>
      <c r="I247" s="62"/>
      <c r="J247" s="62"/>
      <c r="K247" s="62"/>
      <c r="L247" s="62"/>
      <c r="M247" s="37"/>
    </row>
    <row r="248" spans="2:13" s="63" customFormat="1" x14ac:dyDescent="0.25">
      <c r="B248" s="81" t="s">
        <v>39</v>
      </c>
      <c r="C248" s="82">
        <v>189</v>
      </c>
      <c r="D248" s="97" t="s">
        <v>40</v>
      </c>
      <c r="E248" s="84">
        <v>2</v>
      </c>
      <c r="F248" s="84">
        <v>0</v>
      </c>
      <c r="G248" s="102">
        <v>3</v>
      </c>
      <c r="H248" s="51"/>
      <c r="I248" s="62"/>
      <c r="J248" s="62"/>
      <c r="K248" s="62"/>
      <c r="L248" s="62"/>
      <c r="M248" s="37"/>
    </row>
    <row r="249" spans="2:13" s="63" customFormat="1" x14ac:dyDescent="0.25">
      <c r="B249" s="81" t="s">
        <v>7</v>
      </c>
      <c r="C249" s="82">
        <v>193</v>
      </c>
      <c r="D249" s="97" t="s">
        <v>15</v>
      </c>
      <c r="E249" s="84">
        <v>0</v>
      </c>
      <c r="F249" s="84">
        <v>0</v>
      </c>
      <c r="G249" s="102"/>
      <c r="H249" s="51"/>
      <c r="I249" s="62"/>
      <c r="J249" s="62"/>
      <c r="K249" s="62"/>
      <c r="L249" s="62"/>
      <c r="M249" s="37"/>
    </row>
    <row r="250" spans="2:13" s="63" customFormat="1" x14ac:dyDescent="0.25">
      <c r="B250" s="85" t="s">
        <v>183</v>
      </c>
      <c r="C250" s="85">
        <v>196</v>
      </c>
      <c r="D250" s="97" t="s">
        <v>176</v>
      </c>
      <c r="E250" s="84">
        <v>0</v>
      </c>
      <c r="F250" s="84">
        <v>0</v>
      </c>
      <c r="G250" s="102">
        <v>1</v>
      </c>
      <c r="H250" s="51"/>
      <c r="I250" s="62"/>
      <c r="J250" s="62"/>
      <c r="K250" s="62"/>
      <c r="L250" s="62"/>
      <c r="M250" s="37"/>
    </row>
    <row r="251" spans="2:13" s="63" customFormat="1" x14ac:dyDescent="0.25">
      <c r="B251" s="85" t="s">
        <v>7</v>
      </c>
      <c r="C251" s="85">
        <v>197</v>
      </c>
      <c r="D251" s="97" t="s">
        <v>150</v>
      </c>
      <c r="E251" s="84">
        <v>0</v>
      </c>
      <c r="F251" s="84">
        <v>2</v>
      </c>
      <c r="G251" s="102">
        <v>3</v>
      </c>
      <c r="H251" s="51"/>
      <c r="I251" s="62"/>
      <c r="J251" s="62"/>
      <c r="K251" s="62"/>
      <c r="L251" s="62"/>
      <c r="M251" s="37"/>
    </row>
    <row r="252" spans="2:13" s="63" customFormat="1" x14ac:dyDescent="0.25">
      <c r="B252" s="85" t="s">
        <v>7</v>
      </c>
      <c r="C252" s="82">
        <v>198</v>
      </c>
      <c r="D252" s="97" t="s">
        <v>151</v>
      </c>
      <c r="E252" s="84">
        <v>1</v>
      </c>
      <c r="F252" s="84">
        <v>1</v>
      </c>
      <c r="G252" s="102"/>
      <c r="H252" s="51"/>
      <c r="I252" s="62"/>
      <c r="J252" s="62"/>
      <c r="K252" s="62"/>
      <c r="L252" s="62"/>
      <c r="M252" s="37"/>
    </row>
    <row r="253" spans="2:13" s="63" customFormat="1" x14ac:dyDescent="0.25">
      <c r="B253" s="85" t="s">
        <v>34</v>
      </c>
      <c r="C253" s="85">
        <v>199</v>
      </c>
      <c r="D253" s="97" t="s">
        <v>169</v>
      </c>
      <c r="E253" s="84">
        <v>1</v>
      </c>
      <c r="F253" s="84">
        <v>3</v>
      </c>
      <c r="G253" s="102"/>
      <c r="H253" s="51"/>
      <c r="I253" s="62"/>
      <c r="J253" s="62"/>
      <c r="K253" s="62"/>
      <c r="L253" s="62"/>
      <c r="M253" s="37"/>
    </row>
    <row r="254" spans="2:13" s="63" customFormat="1" x14ac:dyDescent="0.25">
      <c r="B254" s="85" t="s">
        <v>34</v>
      </c>
      <c r="C254" s="85">
        <v>200</v>
      </c>
      <c r="D254" s="97" t="s">
        <v>170</v>
      </c>
      <c r="E254" s="84">
        <v>1</v>
      </c>
      <c r="F254" s="84">
        <v>1</v>
      </c>
      <c r="G254" s="102"/>
      <c r="H254" s="51"/>
      <c r="I254" s="62"/>
      <c r="J254" s="62"/>
      <c r="K254" s="62"/>
      <c r="L254" s="62"/>
      <c r="M254" s="37"/>
    </row>
    <row r="255" spans="2:13" s="63" customFormat="1" x14ac:dyDescent="0.25">
      <c r="B255" s="85" t="s">
        <v>75</v>
      </c>
      <c r="C255" s="85">
        <v>201</v>
      </c>
      <c r="D255" s="97" t="s">
        <v>177</v>
      </c>
      <c r="E255" s="84">
        <v>0</v>
      </c>
      <c r="F255" s="84">
        <v>0</v>
      </c>
      <c r="G255" s="102">
        <v>1</v>
      </c>
      <c r="H255" s="51"/>
      <c r="I255" s="62"/>
      <c r="J255" s="62"/>
      <c r="K255" s="62"/>
      <c r="L255" s="62"/>
      <c r="M255" s="37"/>
    </row>
    <row r="256" spans="2:13" s="63" customFormat="1" ht="30" x14ac:dyDescent="0.25">
      <c r="B256" s="85" t="s">
        <v>39</v>
      </c>
      <c r="C256" s="85">
        <v>202</v>
      </c>
      <c r="D256" s="97" t="s">
        <v>164</v>
      </c>
      <c r="E256" s="84">
        <v>0</v>
      </c>
      <c r="F256" s="84">
        <v>0</v>
      </c>
      <c r="G256" s="102"/>
      <c r="H256" s="51"/>
      <c r="I256" s="62"/>
      <c r="J256" s="62"/>
      <c r="K256" s="62"/>
      <c r="L256" s="62"/>
      <c r="M256" s="37"/>
    </row>
    <row r="257" spans="2:13" s="63" customFormat="1" x14ac:dyDescent="0.25">
      <c r="B257" s="85" t="s">
        <v>91</v>
      </c>
      <c r="C257" s="85">
        <v>215</v>
      </c>
      <c r="D257" s="97" t="s">
        <v>173</v>
      </c>
      <c r="E257" s="84">
        <v>0</v>
      </c>
      <c r="F257" s="84">
        <v>0</v>
      </c>
      <c r="G257" s="102"/>
      <c r="H257" s="51"/>
      <c r="I257" s="62"/>
      <c r="J257" s="62"/>
      <c r="K257" s="62"/>
      <c r="L257" s="62"/>
      <c r="M257" s="37"/>
    </row>
    <row r="258" spans="2:13" s="63" customFormat="1" ht="30" x14ac:dyDescent="0.25">
      <c r="B258" s="85" t="s">
        <v>29</v>
      </c>
      <c r="C258" s="85">
        <v>224</v>
      </c>
      <c r="D258" s="97" t="s">
        <v>145</v>
      </c>
      <c r="E258" s="84">
        <v>0</v>
      </c>
      <c r="F258" s="84">
        <v>2</v>
      </c>
      <c r="G258" s="102">
        <v>3</v>
      </c>
      <c r="H258" s="51"/>
      <c r="I258" s="62"/>
      <c r="J258" s="62"/>
      <c r="K258" s="62"/>
      <c r="L258" s="62"/>
      <c r="M258" s="37"/>
    </row>
    <row r="259" spans="2:13" s="63" customFormat="1" ht="30" x14ac:dyDescent="0.25">
      <c r="B259" s="85" t="s">
        <v>7</v>
      </c>
      <c r="C259" s="85">
        <v>225</v>
      </c>
      <c r="D259" s="97" t="s">
        <v>153</v>
      </c>
      <c r="E259" s="84">
        <v>4</v>
      </c>
      <c r="F259" s="84">
        <v>3</v>
      </c>
      <c r="G259" s="102">
        <v>2</v>
      </c>
      <c r="H259" s="51"/>
      <c r="I259" s="62"/>
      <c r="J259" s="62"/>
      <c r="K259" s="62"/>
      <c r="L259" s="62"/>
      <c r="M259" s="37"/>
    </row>
    <row r="260" spans="2:13" s="63" customFormat="1" ht="30" x14ac:dyDescent="0.25">
      <c r="B260" s="85" t="s">
        <v>7</v>
      </c>
      <c r="C260" s="85">
        <v>226</v>
      </c>
      <c r="D260" s="97" t="s">
        <v>155</v>
      </c>
      <c r="E260" s="84">
        <v>0</v>
      </c>
      <c r="F260" s="84">
        <v>5</v>
      </c>
      <c r="G260" s="102">
        <v>4</v>
      </c>
      <c r="H260" s="51"/>
      <c r="I260" s="62"/>
      <c r="J260" s="62"/>
      <c r="K260" s="62"/>
      <c r="L260" s="62"/>
      <c r="M260" s="37"/>
    </row>
    <row r="261" spans="2:13" s="63" customFormat="1" x14ac:dyDescent="0.25">
      <c r="B261" s="85" t="s">
        <v>7</v>
      </c>
      <c r="C261" s="85">
        <v>229</v>
      </c>
      <c r="D261" s="97" t="s">
        <v>156</v>
      </c>
      <c r="E261" s="84">
        <v>0</v>
      </c>
      <c r="F261" s="84">
        <v>1</v>
      </c>
      <c r="G261" s="102"/>
      <c r="H261" s="51"/>
      <c r="I261" s="62"/>
      <c r="J261" s="62"/>
      <c r="K261" s="62"/>
      <c r="L261" s="62"/>
      <c r="M261" s="37"/>
    </row>
    <row r="262" spans="2:13" s="63" customFormat="1" x14ac:dyDescent="0.25">
      <c r="B262" s="85" t="s">
        <v>7</v>
      </c>
      <c r="C262" s="85">
        <v>245</v>
      </c>
      <c r="D262" s="97" t="s">
        <v>148</v>
      </c>
      <c r="E262" s="84">
        <v>0</v>
      </c>
      <c r="F262" s="84">
        <v>0</v>
      </c>
      <c r="G262" s="102"/>
      <c r="H262" s="51"/>
      <c r="I262" s="62"/>
      <c r="J262" s="62"/>
      <c r="K262" s="62"/>
      <c r="L262" s="62"/>
      <c r="M262" s="37"/>
    </row>
    <row r="263" spans="2:13" s="63" customFormat="1" x14ac:dyDescent="0.25">
      <c r="B263" s="85" t="s">
        <v>7</v>
      </c>
      <c r="C263" s="85">
        <v>248</v>
      </c>
      <c r="D263" s="97" t="s">
        <v>146</v>
      </c>
      <c r="E263" s="84">
        <v>0</v>
      </c>
      <c r="F263" s="84">
        <v>1</v>
      </c>
      <c r="G263" s="102">
        <v>3</v>
      </c>
      <c r="H263" s="51"/>
      <c r="I263" s="62"/>
      <c r="J263" s="62"/>
      <c r="K263" s="62"/>
      <c r="L263" s="62"/>
      <c r="M263" s="37"/>
    </row>
    <row r="264" spans="2:13" s="63" customFormat="1" x14ac:dyDescent="0.25">
      <c r="B264" s="85" t="s">
        <v>54</v>
      </c>
      <c r="C264" s="85">
        <v>249</v>
      </c>
      <c r="D264" s="97" t="s">
        <v>167</v>
      </c>
      <c r="E264" s="84">
        <v>1</v>
      </c>
      <c r="F264" s="84">
        <v>0</v>
      </c>
      <c r="G264" s="102"/>
      <c r="H264" s="51"/>
      <c r="I264" s="62"/>
      <c r="J264" s="62"/>
      <c r="K264" s="62"/>
      <c r="L264" s="62"/>
      <c r="M264" s="37"/>
    </row>
    <row r="265" spans="2:13" s="63" customFormat="1" x14ac:dyDescent="0.25">
      <c r="B265" s="85" t="s">
        <v>99</v>
      </c>
      <c r="C265" s="85">
        <v>250</v>
      </c>
      <c r="D265" s="97" t="s">
        <v>171</v>
      </c>
      <c r="E265" s="84">
        <v>0</v>
      </c>
      <c r="F265" s="84">
        <v>0</v>
      </c>
      <c r="G265" s="102"/>
      <c r="H265" s="51"/>
      <c r="I265" s="62"/>
      <c r="J265" s="62"/>
      <c r="K265" s="62"/>
      <c r="L265" s="62"/>
      <c r="M265" s="37"/>
    </row>
    <row r="266" spans="2:13" s="63" customFormat="1" x14ac:dyDescent="0.25">
      <c r="B266" s="85" t="s">
        <v>7</v>
      </c>
      <c r="C266" s="85">
        <v>251</v>
      </c>
      <c r="D266" s="97" t="s">
        <v>25</v>
      </c>
      <c r="E266" s="84">
        <v>0</v>
      </c>
      <c r="F266" s="84">
        <v>0</v>
      </c>
      <c r="G266" s="102"/>
      <c r="H266" s="51"/>
      <c r="I266" s="62"/>
      <c r="J266" s="62"/>
      <c r="K266" s="62"/>
      <c r="L266" s="62"/>
      <c r="M266" s="37"/>
    </row>
    <row r="267" spans="2:13" s="63" customFormat="1" ht="30" x14ac:dyDescent="0.25">
      <c r="B267" s="85" t="s">
        <v>7</v>
      </c>
      <c r="C267" s="85">
        <v>252</v>
      </c>
      <c r="D267" s="97" t="s">
        <v>147</v>
      </c>
      <c r="E267" s="84">
        <v>0</v>
      </c>
      <c r="F267" s="84">
        <v>1</v>
      </c>
      <c r="G267" s="102">
        <v>2</v>
      </c>
      <c r="H267" s="51"/>
      <c r="I267" s="62"/>
      <c r="J267" s="62"/>
      <c r="K267" s="62"/>
      <c r="L267" s="62"/>
      <c r="M267" s="37"/>
    </row>
    <row r="268" spans="2:13" s="63" customFormat="1" x14ac:dyDescent="0.25">
      <c r="B268" s="85" t="s">
        <v>7</v>
      </c>
      <c r="C268" s="85">
        <v>253</v>
      </c>
      <c r="D268" s="97" t="s">
        <v>152</v>
      </c>
      <c r="E268" s="84">
        <v>0</v>
      </c>
      <c r="F268" s="84">
        <v>1</v>
      </c>
      <c r="G268" s="102">
        <v>1</v>
      </c>
      <c r="H268" s="51"/>
      <c r="I268" s="62"/>
      <c r="J268" s="62"/>
      <c r="K268" s="62"/>
      <c r="L268" s="62"/>
      <c r="M268" s="37"/>
    </row>
    <row r="269" spans="2:13" s="63" customFormat="1" ht="30" x14ac:dyDescent="0.25">
      <c r="B269" s="85" t="s">
        <v>29</v>
      </c>
      <c r="C269" s="85">
        <v>257</v>
      </c>
      <c r="D269" s="97" t="s">
        <v>144</v>
      </c>
      <c r="E269" s="84">
        <v>0</v>
      </c>
      <c r="F269" s="84">
        <v>0</v>
      </c>
      <c r="G269" s="102"/>
      <c r="H269" s="51"/>
      <c r="I269" s="62"/>
      <c r="J269" s="62"/>
      <c r="K269" s="62"/>
      <c r="L269" s="62"/>
      <c r="M269" s="37"/>
    </row>
    <row r="270" spans="2:13" s="63" customFormat="1" x14ac:dyDescent="0.25">
      <c r="B270" s="85" t="s">
        <v>39</v>
      </c>
      <c r="C270" s="85">
        <v>258</v>
      </c>
      <c r="D270" s="97" t="s">
        <v>165</v>
      </c>
      <c r="E270" s="84">
        <v>0</v>
      </c>
      <c r="F270" s="84">
        <v>1</v>
      </c>
      <c r="G270" s="102"/>
      <c r="H270" s="51"/>
      <c r="I270" s="62"/>
      <c r="J270" s="62"/>
      <c r="K270" s="62"/>
      <c r="L270" s="62"/>
      <c r="M270" s="37"/>
    </row>
    <row r="271" spans="2:13" s="63" customFormat="1" x14ac:dyDescent="0.25">
      <c r="B271" s="85" t="s">
        <v>128</v>
      </c>
      <c r="C271" s="85">
        <v>260</v>
      </c>
      <c r="D271" s="97" t="s">
        <v>172</v>
      </c>
      <c r="E271" s="84">
        <v>0</v>
      </c>
      <c r="F271" s="84">
        <v>0</v>
      </c>
      <c r="G271" s="102"/>
      <c r="H271" s="51"/>
      <c r="I271" s="62"/>
      <c r="J271" s="62"/>
      <c r="K271" s="62"/>
      <c r="L271" s="62"/>
      <c r="M271" s="37"/>
    </row>
    <row r="272" spans="2:13" s="63" customFormat="1" ht="30" x14ac:dyDescent="0.25">
      <c r="B272" s="85" t="s">
        <v>7</v>
      </c>
      <c r="C272" s="85">
        <v>261</v>
      </c>
      <c r="D272" s="97" t="s">
        <v>149</v>
      </c>
      <c r="E272" s="84">
        <v>0</v>
      </c>
      <c r="F272" s="84">
        <v>0</v>
      </c>
      <c r="G272" s="102"/>
      <c r="H272" s="51"/>
      <c r="I272" s="62"/>
      <c r="J272" s="62"/>
      <c r="K272" s="62"/>
      <c r="L272" s="62"/>
      <c r="M272" s="37"/>
    </row>
    <row r="273" spans="2:13" s="63" customFormat="1" ht="30" x14ac:dyDescent="0.25">
      <c r="B273" s="85" t="s">
        <v>7</v>
      </c>
      <c r="C273" s="85">
        <v>262</v>
      </c>
      <c r="D273" s="97" t="s">
        <v>157</v>
      </c>
      <c r="E273" s="84">
        <v>0</v>
      </c>
      <c r="F273" s="84">
        <v>1</v>
      </c>
      <c r="G273" s="102">
        <v>1</v>
      </c>
      <c r="H273" s="51"/>
      <c r="I273" s="62"/>
      <c r="J273" s="62"/>
      <c r="K273" s="62"/>
      <c r="L273" s="62"/>
      <c r="M273" s="37"/>
    </row>
    <row r="274" spans="2:13" s="63" customFormat="1" x14ac:dyDescent="0.25">
      <c r="B274" s="85" t="s">
        <v>7</v>
      </c>
      <c r="C274" s="85">
        <v>263</v>
      </c>
      <c r="D274" s="97" t="s">
        <v>158</v>
      </c>
      <c r="E274" s="84">
        <v>1</v>
      </c>
      <c r="F274" s="84">
        <v>1</v>
      </c>
      <c r="G274" s="102"/>
      <c r="H274" s="51"/>
      <c r="I274" s="62"/>
      <c r="J274" s="62"/>
      <c r="K274" s="62"/>
      <c r="L274" s="62"/>
      <c r="M274" s="37"/>
    </row>
    <row r="275" spans="2:13" s="63" customFormat="1" x14ac:dyDescent="0.25">
      <c r="B275" s="85" t="s">
        <v>71</v>
      </c>
      <c r="C275" s="85">
        <v>264</v>
      </c>
      <c r="D275" s="97" t="s">
        <v>168</v>
      </c>
      <c r="E275" s="84">
        <v>1</v>
      </c>
      <c r="F275" s="84">
        <v>0</v>
      </c>
      <c r="G275" s="102">
        <v>1</v>
      </c>
      <c r="H275" s="51"/>
      <c r="I275" s="62"/>
      <c r="J275" s="62"/>
      <c r="K275" s="62"/>
      <c r="L275" s="62"/>
      <c r="M275" s="37"/>
    </row>
    <row r="276" spans="2:13" s="63" customFormat="1" x14ac:dyDescent="0.25">
      <c r="B276" s="85" t="s">
        <v>7</v>
      </c>
      <c r="C276" s="85">
        <v>265</v>
      </c>
      <c r="D276" s="97" t="s">
        <v>154</v>
      </c>
      <c r="E276" s="84">
        <v>0</v>
      </c>
      <c r="F276" s="84">
        <v>1</v>
      </c>
      <c r="G276" s="102">
        <v>2</v>
      </c>
      <c r="H276" s="51"/>
      <c r="I276" s="62"/>
      <c r="J276" s="62"/>
      <c r="K276" s="62"/>
      <c r="L276" s="62"/>
      <c r="M276" s="37"/>
    </row>
    <row r="277" spans="2:13" s="63" customFormat="1" ht="30" x14ac:dyDescent="0.25">
      <c r="B277" s="85" t="s">
        <v>182</v>
      </c>
      <c r="C277" s="85">
        <v>266</v>
      </c>
      <c r="D277" s="97" t="s">
        <v>175</v>
      </c>
      <c r="E277" s="84">
        <v>0</v>
      </c>
      <c r="F277" s="84">
        <v>1</v>
      </c>
      <c r="G277" s="102"/>
      <c r="H277" s="51"/>
      <c r="I277" s="62"/>
      <c r="J277" s="62"/>
      <c r="K277" s="62"/>
      <c r="L277" s="62"/>
      <c r="M277" s="37"/>
    </row>
    <row r="278" spans="2:13" s="63" customFormat="1" ht="30" x14ac:dyDescent="0.25">
      <c r="B278" s="85" t="s">
        <v>7</v>
      </c>
      <c r="C278" s="85">
        <v>268</v>
      </c>
      <c r="D278" s="97" t="s">
        <v>43</v>
      </c>
      <c r="E278" s="84">
        <v>8</v>
      </c>
      <c r="F278" s="84">
        <v>12</v>
      </c>
      <c r="G278" s="102"/>
      <c r="H278" s="51"/>
      <c r="I278" s="62"/>
      <c r="J278" s="62"/>
      <c r="K278" s="62"/>
      <c r="L278" s="62"/>
      <c r="M278" s="37"/>
    </row>
    <row r="279" spans="2:13" s="63" customFormat="1" ht="30" x14ac:dyDescent="0.25">
      <c r="B279" s="85" t="s">
        <v>19</v>
      </c>
      <c r="C279" s="82">
        <v>270</v>
      </c>
      <c r="D279" s="97" t="s">
        <v>159</v>
      </c>
      <c r="E279" s="84">
        <v>1</v>
      </c>
      <c r="F279" s="84">
        <v>0</v>
      </c>
      <c r="G279" s="102"/>
      <c r="H279" s="51"/>
      <c r="I279" s="62"/>
      <c r="J279" s="62"/>
      <c r="K279" s="62"/>
      <c r="L279" s="62"/>
      <c r="M279" s="37"/>
    </row>
    <row r="280" spans="2:13" s="63" customFormat="1" x14ac:dyDescent="0.25">
      <c r="B280" s="85" t="s">
        <v>19</v>
      </c>
      <c r="C280" s="82">
        <v>272</v>
      </c>
      <c r="D280" s="88" t="s">
        <v>160</v>
      </c>
      <c r="E280" s="84">
        <v>0</v>
      </c>
      <c r="F280" s="84">
        <v>0</v>
      </c>
      <c r="G280" s="102"/>
      <c r="H280" s="51"/>
      <c r="I280" s="62"/>
      <c r="J280" s="62"/>
      <c r="K280" s="62"/>
      <c r="L280" s="62"/>
      <c r="M280" s="37"/>
    </row>
    <row r="281" spans="2:13" s="63" customFormat="1" ht="30" x14ac:dyDescent="0.25">
      <c r="B281" s="85" t="s">
        <v>19</v>
      </c>
      <c r="C281" s="82">
        <v>274</v>
      </c>
      <c r="D281" s="97" t="s">
        <v>161</v>
      </c>
      <c r="E281" s="84">
        <v>0</v>
      </c>
      <c r="F281" s="84">
        <v>0</v>
      </c>
      <c r="G281" s="102"/>
      <c r="H281" s="51"/>
      <c r="I281" s="62"/>
      <c r="J281" s="62"/>
      <c r="K281" s="62"/>
      <c r="L281" s="62"/>
      <c r="M281" s="37"/>
    </row>
    <row r="282" spans="2:13" s="63" customFormat="1" ht="30" x14ac:dyDescent="0.25">
      <c r="B282" s="85" t="s">
        <v>19</v>
      </c>
      <c r="C282" s="82">
        <v>289</v>
      </c>
      <c r="D282" s="88" t="s">
        <v>162</v>
      </c>
      <c r="E282" s="84">
        <v>0</v>
      </c>
      <c r="F282" s="84">
        <v>0</v>
      </c>
      <c r="G282" s="102">
        <v>1</v>
      </c>
      <c r="H282" s="51"/>
      <c r="I282" s="62"/>
      <c r="J282" s="62"/>
      <c r="K282" s="62"/>
      <c r="L282" s="62"/>
      <c r="M282" s="37"/>
    </row>
    <row r="283" spans="2:13" s="63" customFormat="1" ht="30" x14ac:dyDescent="0.25">
      <c r="B283" s="85" t="s">
        <v>180</v>
      </c>
      <c r="C283" s="82">
        <v>293</v>
      </c>
      <c r="D283" s="97" t="s">
        <v>166</v>
      </c>
      <c r="E283" s="84">
        <v>0</v>
      </c>
      <c r="F283" s="84">
        <v>0</v>
      </c>
      <c r="G283" s="102"/>
      <c r="H283" s="51"/>
      <c r="I283" s="62"/>
      <c r="J283" s="62"/>
      <c r="K283" s="62"/>
      <c r="L283" s="62"/>
      <c r="M283" s="37"/>
    </row>
    <row r="284" spans="2:13" s="63" customFormat="1" ht="30" x14ac:dyDescent="0.25">
      <c r="B284" s="85" t="s">
        <v>19</v>
      </c>
      <c r="C284" s="82">
        <v>294</v>
      </c>
      <c r="D284" s="97" t="s">
        <v>163</v>
      </c>
      <c r="E284" s="84">
        <v>0</v>
      </c>
      <c r="F284" s="84">
        <v>0</v>
      </c>
      <c r="G284" s="102"/>
      <c r="H284" s="51"/>
      <c r="I284" s="62"/>
      <c r="J284" s="62"/>
      <c r="K284" s="62"/>
      <c r="L284" s="62"/>
      <c r="M284" s="37"/>
    </row>
    <row r="285" spans="2:13" s="63" customFormat="1" x14ac:dyDescent="0.25">
      <c r="B285" s="81" t="s">
        <v>19</v>
      </c>
      <c r="C285" s="82">
        <v>297</v>
      </c>
      <c r="D285" s="97" t="s">
        <v>85</v>
      </c>
      <c r="E285" s="84">
        <v>1</v>
      </c>
      <c r="F285" s="84">
        <v>0</v>
      </c>
      <c r="G285" s="102">
        <v>2</v>
      </c>
      <c r="H285" s="51"/>
      <c r="I285" s="62"/>
      <c r="J285" s="62"/>
      <c r="K285" s="62"/>
      <c r="L285" s="62"/>
      <c r="M285" s="37"/>
    </row>
    <row r="286" spans="2:13" s="63" customFormat="1" x14ac:dyDescent="0.25">
      <c r="B286" s="81" t="s">
        <v>7</v>
      </c>
      <c r="C286" s="82">
        <v>299</v>
      </c>
      <c r="D286" s="97" t="s">
        <v>69</v>
      </c>
      <c r="E286" s="84">
        <v>0</v>
      </c>
      <c r="F286" s="84">
        <v>0</v>
      </c>
      <c r="G286" s="102"/>
      <c r="H286" s="51"/>
      <c r="I286" s="62"/>
      <c r="J286" s="62"/>
      <c r="K286" s="62"/>
      <c r="L286" s="62"/>
      <c r="M286" s="37"/>
    </row>
    <row r="287" spans="2:13" s="63" customFormat="1" x14ac:dyDescent="0.25">
      <c r="B287" s="81" t="s">
        <v>39</v>
      </c>
      <c r="C287" s="85">
        <v>305</v>
      </c>
      <c r="D287" s="97" t="s">
        <v>74</v>
      </c>
      <c r="E287" s="84">
        <v>0</v>
      </c>
      <c r="F287" s="84">
        <v>0</v>
      </c>
      <c r="G287" s="102">
        <v>1</v>
      </c>
      <c r="H287" s="51"/>
      <c r="I287" s="62"/>
      <c r="J287" s="62"/>
      <c r="K287" s="62"/>
      <c r="L287" s="62"/>
      <c r="M287" s="37"/>
    </row>
    <row r="288" spans="2:13" s="63" customFormat="1" x14ac:dyDescent="0.25">
      <c r="B288" s="81" t="s">
        <v>7</v>
      </c>
      <c r="C288" s="82">
        <v>307</v>
      </c>
      <c r="D288" s="97" t="s">
        <v>8</v>
      </c>
      <c r="E288" s="84">
        <v>0</v>
      </c>
      <c r="F288" s="84">
        <v>0</v>
      </c>
      <c r="G288" s="102"/>
      <c r="H288" s="51"/>
      <c r="I288" s="62"/>
      <c r="J288" s="62"/>
      <c r="K288" s="62"/>
      <c r="L288" s="62"/>
      <c r="M288" s="37"/>
    </row>
    <row r="289" spans="2:13" s="63" customFormat="1" x14ac:dyDescent="0.25">
      <c r="B289" s="81" t="s">
        <v>7</v>
      </c>
      <c r="C289" s="82">
        <v>308</v>
      </c>
      <c r="D289" s="97" t="s">
        <v>122</v>
      </c>
      <c r="E289" s="84">
        <v>3</v>
      </c>
      <c r="F289" s="84">
        <v>0</v>
      </c>
      <c r="G289" s="102"/>
      <c r="H289" s="51"/>
      <c r="I289" s="62"/>
      <c r="J289" s="62"/>
      <c r="K289" s="62"/>
      <c r="L289" s="62"/>
      <c r="M289" s="37"/>
    </row>
    <row r="290" spans="2:13" s="63" customFormat="1" ht="30" x14ac:dyDescent="0.25">
      <c r="B290" s="81" t="s">
        <v>29</v>
      </c>
      <c r="C290" s="82">
        <v>309</v>
      </c>
      <c r="D290" s="97" t="s">
        <v>79</v>
      </c>
      <c r="E290" s="84">
        <v>3</v>
      </c>
      <c r="F290" s="84">
        <v>0</v>
      </c>
      <c r="G290" s="102">
        <v>2</v>
      </c>
      <c r="H290" s="51"/>
      <c r="I290" s="62"/>
      <c r="J290" s="62"/>
      <c r="K290" s="62"/>
      <c r="L290" s="62"/>
      <c r="M290" s="37"/>
    </row>
    <row r="291" spans="2:13" s="63" customFormat="1" x14ac:dyDescent="0.25">
      <c r="B291" s="81" t="s">
        <v>34</v>
      </c>
      <c r="C291" s="82">
        <v>311</v>
      </c>
      <c r="D291" s="97" t="s">
        <v>78</v>
      </c>
      <c r="E291" s="84">
        <v>0</v>
      </c>
      <c r="F291" s="84">
        <v>0</v>
      </c>
      <c r="G291" s="102"/>
      <c r="H291" s="51"/>
      <c r="I291" s="62"/>
      <c r="J291" s="62"/>
      <c r="K291" s="62"/>
      <c r="L291" s="62"/>
      <c r="M291" s="37"/>
    </row>
    <row r="292" spans="2:13" s="63" customFormat="1" x14ac:dyDescent="0.25">
      <c r="B292" s="81" t="s">
        <v>67</v>
      </c>
      <c r="C292" s="82">
        <v>312</v>
      </c>
      <c r="D292" s="97" t="s">
        <v>68</v>
      </c>
      <c r="E292" s="84">
        <v>0</v>
      </c>
      <c r="F292" s="84">
        <v>0</v>
      </c>
      <c r="G292" s="102"/>
      <c r="H292" s="51"/>
      <c r="I292" s="62"/>
      <c r="J292" s="62"/>
      <c r="K292" s="62"/>
      <c r="L292" s="62"/>
      <c r="M292" s="37"/>
    </row>
    <row r="293" spans="2:13" s="63" customFormat="1" x14ac:dyDescent="0.25">
      <c r="B293" s="81" t="s">
        <v>7</v>
      </c>
      <c r="C293" s="82">
        <v>367</v>
      </c>
      <c r="D293" s="97" t="s">
        <v>61</v>
      </c>
      <c r="E293" s="84">
        <v>3</v>
      </c>
      <c r="F293" s="84">
        <v>2</v>
      </c>
      <c r="G293" s="102"/>
      <c r="H293" s="51"/>
      <c r="I293" s="62"/>
      <c r="J293" s="62"/>
      <c r="K293" s="62"/>
      <c r="L293" s="62"/>
      <c r="M293" s="37"/>
    </row>
    <row r="294" spans="2:13" s="63" customFormat="1" x14ac:dyDescent="0.25">
      <c r="B294" s="81" t="s">
        <v>7</v>
      </c>
      <c r="C294" s="82">
        <v>369</v>
      </c>
      <c r="D294" s="97" t="s">
        <v>82</v>
      </c>
      <c r="E294" s="84">
        <v>0</v>
      </c>
      <c r="F294" s="84">
        <v>0</v>
      </c>
      <c r="G294" s="102"/>
      <c r="H294" s="51"/>
      <c r="I294" s="62"/>
      <c r="J294" s="62"/>
      <c r="K294" s="62"/>
      <c r="L294" s="62"/>
      <c r="M294" s="37"/>
    </row>
    <row r="295" spans="2:13" s="63" customFormat="1" x14ac:dyDescent="0.25">
      <c r="B295" s="81" t="s">
        <v>109</v>
      </c>
      <c r="C295" s="82">
        <v>370</v>
      </c>
      <c r="D295" s="97" t="s">
        <v>110</v>
      </c>
      <c r="E295" s="84">
        <v>0</v>
      </c>
      <c r="F295" s="84">
        <v>0</v>
      </c>
      <c r="G295" s="102"/>
      <c r="H295" s="51"/>
      <c r="I295" s="62"/>
      <c r="J295" s="62"/>
      <c r="K295" s="62"/>
      <c r="L295" s="62"/>
      <c r="M295" s="37"/>
    </row>
    <row r="296" spans="2:13" s="63" customFormat="1" x14ac:dyDescent="0.25">
      <c r="B296" s="85" t="s">
        <v>7</v>
      </c>
      <c r="C296" s="85">
        <v>374</v>
      </c>
      <c r="D296" s="97" t="s">
        <v>32</v>
      </c>
      <c r="E296" s="84">
        <v>0</v>
      </c>
      <c r="F296" s="84">
        <v>0</v>
      </c>
      <c r="G296" s="102"/>
      <c r="H296" s="51"/>
      <c r="I296" s="62"/>
      <c r="J296" s="62"/>
      <c r="K296" s="62"/>
      <c r="L296" s="62"/>
      <c r="M296" s="37"/>
    </row>
    <row r="297" spans="2:13" s="63" customFormat="1" ht="30" x14ac:dyDescent="0.25">
      <c r="B297" s="85" t="s">
        <v>7</v>
      </c>
      <c r="C297" s="85">
        <v>378</v>
      </c>
      <c r="D297" s="97" t="s">
        <v>14</v>
      </c>
      <c r="E297" s="84">
        <v>6</v>
      </c>
      <c r="F297" s="84">
        <v>9</v>
      </c>
      <c r="G297" s="102">
        <v>7</v>
      </c>
      <c r="H297" s="51"/>
      <c r="I297" s="62"/>
      <c r="J297" s="62"/>
      <c r="K297" s="62"/>
      <c r="L297" s="62"/>
      <c r="M297" s="37"/>
    </row>
    <row r="298" spans="2:13" x14ac:dyDescent="0.25">
      <c r="B298" s="85" t="s">
        <v>139</v>
      </c>
      <c r="C298" s="85">
        <v>379</v>
      </c>
      <c r="D298" s="87" t="s">
        <v>259</v>
      </c>
      <c r="E298" s="84">
        <v>0</v>
      </c>
      <c r="F298" s="84">
        <v>0</v>
      </c>
      <c r="G298" s="102"/>
    </row>
    <row r="299" spans="2:13" x14ac:dyDescent="0.25">
      <c r="B299" s="85" t="s">
        <v>71</v>
      </c>
      <c r="C299" s="85">
        <v>380</v>
      </c>
      <c r="D299" s="97" t="s">
        <v>72</v>
      </c>
      <c r="E299" s="84">
        <v>0</v>
      </c>
      <c r="F299" s="84">
        <v>1</v>
      </c>
      <c r="G299" s="102">
        <v>1</v>
      </c>
    </row>
    <row r="300" spans="2:13" ht="30" x14ac:dyDescent="0.25">
      <c r="B300" s="85" t="s">
        <v>136</v>
      </c>
      <c r="C300" s="85">
        <v>382</v>
      </c>
      <c r="D300" s="97" t="s">
        <v>137</v>
      </c>
      <c r="E300" s="84">
        <v>1</v>
      </c>
      <c r="F300" s="84">
        <v>0</v>
      </c>
      <c r="G300" s="102"/>
    </row>
    <row r="301" spans="2:13" ht="30" x14ac:dyDescent="0.25">
      <c r="B301" s="85" t="s">
        <v>7</v>
      </c>
      <c r="C301" s="85">
        <v>383</v>
      </c>
      <c r="D301" s="97" t="s">
        <v>135</v>
      </c>
      <c r="E301" s="84">
        <v>2</v>
      </c>
      <c r="F301" s="84">
        <v>0</v>
      </c>
      <c r="G301" s="102"/>
    </row>
    <row r="302" spans="2:13" x14ac:dyDescent="0.25">
      <c r="B302" s="85" t="s">
        <v>7</v>
      </c>
      <c r="C302" s="85">
        <v>384</v>
      </c>
      <c r="D302" s="97" t="s">
        <v>94</v>
      </c>
      <c r="E302" s="84">
        <v>0</v>
      </c>
      <c r="F302" s="84">
        <v>0</v>
      </c>
      <c r="G302" s="102">
        <v>1</v>
      </c>
    </row>
    <row r="303" spans="2:13" x14ac:dyDescent="0.25">
      <c r="B303" s="81" t="s">
        <v>39</v>
      </c>
      <c r="C303" s="85">
        <v>385</v>
      </c>
      <c r="D303" s="97" t="s">
        <v>62</v>
      </c>
      <c r="E303" s="84">
        <v>0</v>
      </c>
      <c r="F303" s="84">
        <v>0</v>
      </c>
      <c r="G303" s="102">
        <v>1</v>
      </c>
    </row>
    <row r="304" spans="2:13" ht="30" x14ac:dyDescent="0.25">
      <c r="B304" s="85" t="s">
        <v>39</v>
      </c>
      <c r="C304" s="85">
        <v>386</v>
      </c>
      <c r="D304" s="97" t="s">
        <v>70</v>
      </c>
      <c r="E304" s="84">
        <v>0</v>
      </c>
      <c r="F304" s="84">
        <v>0</v>
      </c>
      <c r="G304" s="102"/>
    </row>
    <row r="305" spans="2:7" ht="30" x14ac:dyDescent="0.25">
      <c r="B305" s="85" t="s">
        <v>39</v>
      </c>
      <c r="C305" s="85">
        <v>387</v>
      </c>
      <c r="D305" s="97" t="s">
        <v>264</v>
      </c>
      <c r="E305" s="84">
        <v>0</v>
      </c>
      <c r="F305" s="84">
        <v>0</v>
      </c>
      <c r="G305" s="102"/>
    </row>
    <row r="306" spans="2:7" x14ac:dyDescent="0.25">
      <c r="B306" s="85" t="s">
        <v>39</v>
      </c>
      <c r="C306" s="85">
        <v>388</v>
      </c>
      <c r="D306" s="97" t="s">
        <v>127</v>
      </c>
      <c r="E306" s="84">
        <v>1</v>
      </c>
      <c r="F306" s="84">
        <v>1</v>
      </c>
      <c r="G306" s="102">
        <v>2</v>
      </c>
    </row>
    <row r="307" spans="2:7" x14ac:dyDescent="0.25">
      <c r="B307" s="85" t="s">
        <v>7</v>
      </c>
      <c r="C307" s="85">
        <v>389</v>
      </c>
      <c r="D307" s="97" t="s">
        <v>101</v>
      </c>
      <c r="E307" s="84">
        <v>0</v>
      </c>
      <c r="F307" s="84">
        <v>0</v>
      </c>
      <c r="G307" s="102">
        <v>2</v>
      </c>
    </row>
    <row r="308" spans="2:7" x14ac:dyDescent="0.25">
      <c r="B308" s="85" t="s">
        <v>29</v>
      </c>
      <c r="C308" s="85">
        <v>390</v>
      </c>
      <c r="D308" s="97" t="s">
        <v>30</v>
      </c>
      <c r="E308" s="84">
        <v>0</v>
      </c>
      <c r="F308" s="84">
        <v>0</v>
      </c>
      <c r="G308" s="102">
        <v>1</v>
      </c>
    </row>
    <row r="309" spans="2:7" x14ac:dyDescent="0.25">
      <c r="B309" s="85" t="s">
        <v>19</v>
      </c>
      <c r="C309" s="85">
        <v>444</v>
      </c>
      <c r="D309" s="97" t="s">
        <v>37</v>
      </c>
      <c r="E309" s="84">
        <v>3</v>
      </c>
      <c r="F309" s="84">
        <v>3</v>
      </c>
      <c r="G309" s="102">
        <v>5</v>
      </c>
    </row>
    <row r="310" spans="2:7" x14ac:dyDescent="0.25">
      <c r="B310" s="85" t="s">
        <v>12</v>
      </c>
      <c r="C310" s="85">
        <v>445</v>
      </c>
      <c r="D310" s="86" t="s">
        <v>258</v>
      </c>
      <c r="E310" s="84">
        <v>0</v>
      </c>
      <c r="F310" s="84">
        <v>0</v>
      </c>
      <c r="G310" s="102"/>
    </row>
    <row r="311" spans="2:7" x14ac:dyDescent="0.25">
      <c r="B311" s="81" t="s">
        <v>87</v>
      </c>
      <c r="C311" s="82">
        <v>447</v>
      </c>
      <c r="D311" s="97" t="s">
        <v>323</v>
      </c>
      <c r="E311" s="84">
        <v>0</v>
      </c>
      <c r="F311" s="84">
        <v>0</v>
      </c>
      <c r="G311" s="102"/>
    </row>
    <row r="312" spans="2:7" x14ac:dyDescent="0.25">
      <c r="B312" s="85" t="s">
        <v>260</v>
      </c>
      <c r="C312" s="85">
        <v>450</v>
      </c>
      <c r="D312" s="86" t="s">
        <v>261</v>
      </c>
      <c r="E312" s="84">
        <v>0</v>
      </c>
      <c r="F312" s="84">
        <v>1</v>
      </c>
      <c r="G312" s="102"/>
    </row>
    <row r="313" spans="2:7" x14ac:dyDescent="0.25">
      <c r="B313" s="85" t="s">
        <v>7</v>
      </c>
      <c r="C313" s="85">
        <v>451</v>
      </c>
      <c r="D313" s="86" t="s">
        <v>257</v>
      </c>
      <c r="E313" s="84">
        <v>0</v>
      </c>
      <c r="F313" s="84">
        <v>1</v>
      </c>
      <c r="G313" s="102">
        <v>4</v>
      </c>
    </row>
    <row r="314" spans="2:7" ht="30" x14ac:dyDescent="0.25">
      <c r="B314" s="85" t="s">
        <v>54</v>
      </c>
      <c r="C314" s="85">
        <v>452</v>
      </c>
      <c r="D314" s="86" t="s">
        <v>263</v>
      </c>
      <c r="E314" s="84">
        <v>0</v>
      </c>
      <c r="F314" s="84">
        <v>1</v>
      </c>
      <c r="G314" s="102"/>
    </row>
    <row r="315" spans="2:7" x14ac:dyDescent="0.25">
      <c r="B315" s="85" t="s">
        <v>7</v>
      </c>
      <c r="C315" s="85">
        <v>454</v>
      </c>
      <c r="D315" s="86" t="s">
        <v>324</v>
      </c>
      <c r="E315" s="84">
        <v>0</v>
      </c>
      <c r="F315" s="84">
        <v>0</v>
      </c>
      <c r="G315" s="102">
        <v>4</v>
      </c>
    </row>
    <row r="316" spans="2:7" ht="30" x14ac:dyDescent="0.25">
      <c r="B316" s="85" t="s">
        <v>17</v>
      </c>
      <c r="C316" s="85">
        <v>456</v>
      </c>
      <c r="D316" s="86" t="s">
        <v>256</v>
      </c>
      <c r="E316" s="84">
        <v>0</v>
      </c>
      <c r="F316" s="84">
        <v>0</v>
      </c>
      <c r="G316" s="102"/>
    </row>
    <row r="317" spans="2:7" x14ac:dyDescent="0.25">
      <c r="B317" s="85" t="s">
        <v>29</v>
      </c>
      <c r="C317" s="85">
        <v>471</v>
      </c>
      <c r="D317" s="97" t="s">
        <v>60</v>
      </c>
      <c r="E317" s="84">
        <v>0</v>
      </c>
      <c r="F317" s="84">
        <v>0</v>
      </c>
      <c r="G317" s="102"/>
    </row>
  </sheetData>
  <sortState ref="B178:G316">
    <sortCondition ref="C178:C316"/>
  </sortState>
  <pageMargins left="0.7" right="0.7" top="0.75" bottom="0.75" header="0.3" footer="0.3"/>
  <pageSetup paperSize="9" orientation="portrait" r:id="rId6"/>
  <drawing r:id="rId7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G104"/>
  <sheetViews>
    <sheetView workbookViewId="0">
      <selection activeCell="C3" sqref="C3:G104"/>
    </sheetView>
  </sheetViews>
  <sheetFormatPr baseColWidth="10" defaultRowHeight="15" x14ac:dyDescent="0.25"/>
  <cols>
    <col min="1" max="2" width="11.42578125" style="51"/>
    <col min="3" max="3" width="19.140625" style="51" customWidth="1"/>
    <col min="4" max="4" width="17" style="37" customWidth="1"/>
    <col min="5" max="5" width="45.85546875" style="51" customWidth="1"/>
    <col min="6" max="6" width="17" style="63" customWidth="1"/>
    <col min="7" max="7" width="28" style="51" customWidth="1"/>
    <col min="8" max="16384" width="11.42578125" style="51"/>
  </cols>
  <sheetData>
    <row r="3" spans="3:7" ht="15.75" x14ac:dyDescent="0.25">
      <c r="C3" s="41" t="s">
        <v>209</v>
      </c>
      <c r="D3" s="41" t="s">
        <v>210</v>
      </c>
      <c r="E3" s="41" t="s">
        <v>6</v>
      </c>
      <c r="F3" s="41" t="s">
        <v>184</v>
      </c>
      <c r="G3" s="41" t="s">
        <v>0</v>
      </c>
    </row>
    <row r="4" spans="3:7" x14ac:dyDescent="0.25">
      <c r="C4" s="48">
        <v>42826.513888888891</v>
      </c>
      <c r="D4" s="103">
        <v>268</v>
      </c>
      <c r="E4" s="103" t="s">
        <v>219</v>
      </c>
      <c r="F4" s="103" t="s">
        <v>7</v>
      </c>
      <c r="G4" s="102" t="s">
        <v>1</v>
      </c>
    </row>
    <row r="5" spans="3:7" x14ac:dyDescent="0.25">
      <c r="C5" s="48">
        <v>42826.555555555555</v>
      </c>
      <c r="D5" s="103">
        <v>385</v>
      </c>
      <c r="E5" s="103" t="s">
        <v>306</v>
      </c>
      <c r="F5" s="103" t="s">
        <v>39</v>
      </c>
      <c r="G5" s="102" t="s">
        <v>1</v>
      </c>
    </row>
    <row r="6" spans="3:7" x14ac:dyDescent="0.25">
      <c r="C6" s="48">
        <v>42826.59652777778</v>
      </c>
      <c r="D6" s="103">
        <v>152</v>
      </c>
      <c r="E6" s="103" t="s">
        <v>317</v>
      </c>
      <c r="F6" s="103" t="s">
        <v>39</v>
      </c>
      <c r="G6" s="102" t="s">
        <v>1</v>
      </c>
    </row>
    <row r="7" spans="3:7" x14ac:dyDescent="0.25">
      <c r="C7" s="48">
        <v>42827.820833333331</v>
      </c>
      <c r="D7" s="103">
        <v>226</v>
      </c>
      <c r="E7" s="103" t="s">
        <v>268</v>
      </c>
      <c r="F7" s="103" t="s">
        <v>7</v>
      </c>
      <c r="G7" s="102" t="s">
        <v>1</v>
      </c>
    </row>
    <row r="8" spans="3:7" x14ac:dyDescent="0.25">
      <c r="C8" s="48">
        <v>42828.493750000001</v>
      </c>
      <c r="D8" s="103">
        <v>367</v>
      </c>
      <c r="E8" s="103" t="s">
        <v>233</v>
      </c>
      <c r="F8" s="103" t="s">
        <v>7</v>
      </c>
      <c r="G8" s="102" t="s">
        <v>2</v>
      </c>
    </row>
    <row r="9" spans="3:7" x14ac:dyDescent="0.25">
      <c r="C9" s="48">
        <v>42828.523611111108</v>
      </c>
      <c r="D9" s="103">
        <v>367</v>
      </c>
      <c r="E9" s="103" t="s">
        <v>233</v>
      </c>
      <c r="F9" s="103" t="s">
        <v>7</v>
      </c>
      <c r="G9" s="102" t="s">
        <v>1</v>
      </c>
    </row>
    <row r="10" spans="3:7" x14ac:dyDescent="0.25">
      <c r="C10" s="48">
        <v>42828.677777777775</v>
      </c>
      <c r="D10" s="103">
        <v>155</v>
      </c>
      <c r="E10" s="103" t="s">
        <v>301</v>
      </c>
      <c r="F10" s="103" t="s">
        <v>7</v>
      </c>
      <c r="G10" s="102" t="s">
        <v>1</v>
      </c>
    </row>
    <row r="11" spans="3:7" x14ac:dyDescent="0.25">
      <c r="C11" s="48">
        <v>42828.731944444444</v>
      </c>
      <c r="D11" s="103">
        <v>179</v>
      </c>
      <c r="E11" s="103" t="s">
        <v>313</v>
      </c>
      <c r="F11" s="103" t="s">
        <v>39</v>
      </c>
      <c r="G11" s="102" t="s">
        <v>1</v>
      </c>
    </row>
    <row r="12" spans="3:7" x14ac:dyDescent="0.25">
      <c r="C12" s="48">
        <v>42829.76666666667</v>
      </c>
      <c r="D12" s="103">
        <v>189</v>
      </c>
      <c r="E12" s="103" t="s">
        <v>236</v>
      </c>
      <c r="F12" s="103" t="s">
        <v>39</v>
      </c>
      <c r="G12" s="102" t="s">
        <v>2</v>
      </c>
    </row>
    <row r="13" spans="3:7" x14ac:dyDescent="0.25">
      <c r="C13" s="48">
        <v>42829.804861111108</v>
      </c>
      <c r="D13" s="103">
        <v>378</v>
      </c>
      <c r="E13" s="103" t="s">
        <v>221</v>
      </c>
      <c r="F13" s="103" t="s">
        <v>7</v>
      </c>
      <c r="G13" s="102" t="s">
        <v>1</v>
      </c>
    </row>
    <row r="14" spans="3:7" x14ac:dyDescent="0.25">
      <c r="C14" s="48">
        <v>42830.709722222222</v>
      </c>
      <c r="D14" s="103">
        <v>224</v>
      </c>
      <c r="E14" s="103" t="s">
        <v>272</v>
      </c>
      <c r="F14" s="103" t="s">
        <v>29</v>
      </c>
      <c r="G14" s="102" t="s">
        <v>1</v>
      </c>
    </row>
    <row r="15" spans="3:7" x14ac:dyDescent="0.25">
      <c r="C15" s="48">
        <v>42830.716666666667</v>
      </c>
      <c r="D15" s="103">
        <v>177</v>
      </c>
      <c r="E15" s="103" t="s">
        <v>325</v>
      </c>
      <c r="F15" s="103" t="s">
        <v>39</v>
      </c>
      <c r="G15" s="102" t="s">
        <v>1</v>
      </c>
    </row>
    <row r="16" spans="3:7" x14ac:dyDescent="0.25">
      <c r="C16" s="48">
        <v>42830.784722222219</v>
      </c>
      <c r="D16" s="103">
        <v>166</v>
      </c>
      <c r="E16" s="103" t="s">
        <v>215</v>
      </c>
      <c r="F16" s="103" t="s">
        <v>7</v>
      </c>
      <c r="G16" s="102" t="s">
        <v>1</v>
      </c>
    </row>
    <row r="17" spans="3:7" x14ac:dyDescent="0.25">
      <c r="C17" s="48">
        <v>42831.508333333331</v>
      </c>
      <c r="D17" s="103">
        <v>444</v>
      </c>
      <c r="E17" s="103" t="s">
        <v>278</v>
      </c>
      <c r="F17" s="103" t="s">
        <v>19</v>
      </c>
      <c r="G17" s="102" t="s">
        <v>2</v>
      </c>
    </row>
    <row r="18" spans="3:7" x14ac:dyDescent="0.25">
      <c r="C18" s="48">
        <v>42832.401388888888</v>
      </c>
      <c r="D18" s="103">
        <v>166</v>
      </c>
      <c r="E18" s="103" t="s">
        <v>215</v>
      </c>
      <c r="F18" s="103" t="s">
        <v>7</v>
      </c>
      <c r="G18" s="102" t="s">
        <v>1</v>
      </c>
    </row>
    <row r="19" spans="3:7" x14ac:dyDescent="0.25">
      <c r="C19" s="48">
        <v>42832.661805555559</v>
      </c>
      <c r="D19" s="103">
        <v>160</v>
      </c>
      <c r="E19" s="103" t="s">
        <v>227</v>
      </c>
      <c r="F19" s="103" t="s">
        <v>7</v>
      </c>
      <c r="G19" s="102" t="s">
        <v>1</v>
      </c>
    </row>
    <row r="20" spans="3:7" x14ac:dyDescent="0.25">
      <c r="C20" s="48">
        <v>42832.679861111108</v>
      </c>
      <c r="D20" s="103">
        <v>166</v>
      </c>
      <c r="E20" s="103" t="s">
        <v>215</v>
      </c>
      <c r="F20" s="103" t="s">
        <v>7</v>
      </c>
      <c r="G20" s="102" t="s">
        <v>1</v>
      </c>
    </row>
    <row r="21" spans="3:7" x14ac:dyDescent="0.25">
      <c r="C21" s="48">
        <v>42832.774305555555</v>
      </c>
      <c r="D21" s="103">
        <v>98</v>
      </c>
      <c r="E21" s="103" t="s">
        <v>286</v>
      </c>
      <c r="F21" s="103" t="s">
        <v>7</v>
      </c>
      <c r="G21" s="102" t="s">
        <v>1</v>
      </c>
    </row>
    <row r="22" spans="3:7" x14ac:dyDescent="0.25">
      <c r="C22" s="48">
        <v>42833.759027777778</v>
      </c>
      <c r="D22" s="103">
        <v>385</v>
      </c>
      <c r="E22" s="103" t="s">
        <v>306</v>
      </c>
      <c r="F22" s="103" t="s">
        <v>39</v>
      </c>
      <c r="G22" s="102" t="s">
        <v>1</v>
      </c>
    </row>
    <row r="23" spans="3:7" x14ac:dyDescent="0.25">
      <c r="C23" s="48">
        <v>42834.589583333334</v>
      </c>
      <c r="D23" s="103">
        <v>388</v>
      </c>
      <c r="E23" s="103" t="s">
        <v>239</v>
      </c>
      <c r="F23" s="103" t="s">
        <v>39</v>
      </c>
      <c r="G23" s="102" t="s">
        <v>1</v>
      </c>
    </row>
    <row r="24" spans="3:7" x14ac:dyDescent="0.25">
      <c r="C24" s="48">
        <v>42835.167361111111</v>
      </c>
      <c r="D24" s="103">
        <v>120</v>
      </c>
      <c r="E24" s="103" t="s">
        <v>226</v>
      </c>
      <c r="F24" s="103" t="s">
        <v>39</v>
      </c>
      <c r="G24" s="102" t="s">
        <v>1</v>
      </c>
    </row>
    <row r="25" spans="3:7" x14ac:dyDescent="0.25">
      <c r="C25" s="48">
        <v>42835.600694444445</v>
      </c>
      <c r="D25" s="103">
        <v>137</v>
      </c>
      <c r="E25" s="103" t="s">
        <v>311</v>
      </c>
      <c r="F25" s="103" t="s">
        <v>52</v>
      </c>
      <c r="G25" s="102" t="s">
        <v>2</v>
      </c>
    </row>
    <row r="26" spans="3:7" x14ac:dyDescent="0.25">
      <c r="C26" s="48">
        <v>42835.689583333333</v>
      </c>
      <c r="D26" s="103">
        <v>167</v>
      </c>
      <c r="E26" s="103" t="s">
        <v>302</v>
      </c>
      <c r="F26" s="103" t="s">
        <v>7</v>
      </c>
      <c r="G26" s="102" t="s">
        <v>2</v>
      </c>
    </row>
    <row r="27" spans="3:7" x14ac:dyDescent="0.25">
      <c r="C27" s="48">
        <v>42835.695138888892</v>
      </c>
      <c r="D27" s="103">
        <v>167</v>
      </c>
      <c r="E27" s="103" t="s">
        <v>302</v>
      </c>
      <c r="F27" s="103" t="s">
        <v>7</v>
      </c>
      <c r="G27" s="102" t="s">
        <v>2</v>
      </c>
    </row>
    <row r="28" spans="3:7" x14ac:dyDescent="0.25">
      <c r="C28" s="48">
        <v>42835.697916666664</v>
      </c>
      <c r="D28" s="103">
        <v>167</v>
      </c>
      <c r="E28" s="103" t="s">
        <v>302</v>
      </c>
      <c r="F28" s="103" t="s">
        <v>7</v>
      </c>
      <c r="G28" s="102" t="s">
        <v>2</v>
      </c>
    </row>
    <row r="29" spans="3:7" x14ac:dyDescent="0.25">
      <c r="C29" s="48">
        <v>42835.734027777777</v>
      </c>
      <c r="D29" s="103">
        <v>167</v>
      </c>
      <c r="E29" s="103" t="s">
        <v>302</v>
      </c>
      <c r="F29" s="103" t="s">
        <v>7</v>
      </c>
      <c r="G29" s="102" t="s">
        <v>2</v>
      </c>
    </row>
    <row r="30" spans="3:7" x14ac:dyDescent="0.25">
      <c r="C30" s="48">
        <v>42835.737500000003</v>
      </c>
      <c r="D30" s="103">
        <v>167</v>
      </c>
      <c r="E30" s="103" t="s">
        <v>302</v>
      </c>
      <c r="F30" s="103" t="s">
        <v>7</v>
      </c>
      <c r="G30" s="102" t="s">
        <v>1</v>
      </c>
    </row>
    <row r="31" spans="3:7" x14ac:dyDescent="0.25">
      <c r="C31" s="48">
        <v>42835.770833333336</v>
      </c>
      <c r="D31" s="103">
        <v>229</v>
      </c>
      <c r="E31" s="103" t="s">
        <v>277</v>
      </c>
      <c r="F31" s="103" t="s">
        <v>7</v>
      </c>
      <c r="G31" s="102" t="s">
        <v>1</v>
      </c>
    </row>
    <row r="32" spans="3:7" x14ac:dyDescent="0.25">
      <c r="C32" s="48">
        <v>42836.53125</v>
      </c>
      <c r="D32" s="103">
        <v>161</v>
      </c>
      <c r="E32" s="103" t="s">
        <v>240</v>
      </c>
      <c r="F32" s="103" t="s">
        <v>34</v>
      </c>
      <c r="G32" s="102" t="s">
        <v>1</v>
      </c>
    </row>
    <row r="33" spans="3:7" x14ac:dyDescent="0.25">
      <c r="C33" s="48">
        <v>42836.618750000001</v>
      </c>
      <c r="D33" s="103">
        <v>160</v>
      </c>
      <c r="E33" s="103" t="s">
        <v>227</v>
      </c>
      <c r="F33" s="103" t="s">
        <v>7</v>
      </c>
      <c r="G33" s="102" t="s">
        <v>1</v>
      </c>
    </row>
    <row r="34" spans="3:7" x14ac:dyDescent="0.25">
      <c r="C34" s="48">
        <v>42836.634722222225</v>
      </c>
      <c r="D34" s="103">
        <v>160</v>
      </c>
      <c r="E34" s="103" t="s">
        <v>227</v>
      </c>
      <c r="F34" s="103" t="s">
        <v>7</v>
      </c>
      <c r="G34" s="102" t="s">
        <v>1</v>
      </c>
    </row>
    <row r="35" spans="3:7" x14ac:dyDescent="0.25">
      <c r="C35" s="48">
        <v>42836.690972222219</v>
      </c>
      <c r="D35" s="103">
        <v>264</v>
      </c>
      <c r="E35" s="103" t="s">
        <v>248</v>
      </c>
      <c r="F35" s="103" t="s">
        <v>71</v>
      </c>
      <c r="G35" s="102" t="s">
        <v>2</v>
      </c>
    </row>
    <row r="36" spans="3:7" x14ac:dyDescent="0.25">
      <c r="C36" s="48">
        <v>42837.461805555555</v>
      </c>
      <c r="D36" s="103">
        <v>188</v>
      </c>
      <c r="E36" s="103" t="s">
        <v>229</v>
      </c>
      <c r="F36" s="103" t="s">
        <v>39</v>
      </c>
      <c r="G36" s="102" t="s">
        <v>1</v>
      </c>
    </row>
    <row r="37" spans="3:7" x14ac:dyDescent="0.25">
      <c r="C37" s="48">
        <v>42837.597222222219</v>
      </c>
      <c r="D37" s="103">
        <v>160</v>
      </c>
      <c r="E37" s="103" t="s">
        <v>227</v>
      </c>
      <c r="F37" s="103" t="s">
        <v>7</v>
      </c>
      <c r="G37" s="102" t="s">
        <v>1</v>
      </c>
    </row>
    <row r="38" spans="3:7" x14ac:dyDescent="0.25">
      <c r="C38" s="48">
        <v>42837.680555555555</v>
      </c>
      <c r="D38" s="103">
        <v>264</v>
      </c>
      <c r="E38" s="103" t="s">
        <v>248</v>
      </c>
      <c r="F38" s="103" t="s">
        <v>71</v>
      </c>
      <c r="G38" s="102" t="s">
        <v>2</v>
      </c>
    </row>
    <row r="39" spans="3:7" x14ac:dyDescent="0.25">
      <c r="C39" s="48">
        <v>42837.704861111109</v>
      </c>
      <c r="D39" s="103">
        <v>115</v>
      </c>
      <c r="E39" s="103" t="s">
        <v>251</v>
      </c>
      <c r="F39" s="103" t="s">
        <v>29</v>
      </c>
      <c r="G39" s="102" t="s">
        <v>1</v>
      </c>
    </row>
    <row r="40" spans="3:7" x14ac:dyDescent="0.25">
      <c r="C40" s="48">
        <v>42837.772222222222</v>
      </c>
      <c r="D40" s="103">
        <v>385</v>
      </c>
      <c r="E40" s="103" t="s">
        <v>306</v>
      </c>
      <c r="F40" s="103" t="s">
        <v>39</v>
      </c>
      <c r="G40" s="102" t="s">
        <v>2</v>
      </c>
    </row>
    <row r="41" spans="3:7" x14ac:dyDescent="0.25">
      <c r="C41" s="48">
        <v>42837.856249999997</v>
      </c>
      <c r="D41" s="103">
        <v>297</v>
      </c>
      <c r="E41" s="103" t="s">
        <v>211</v>
      </c>
      <c r="F41" s="103" t="s">
        <v>19</v>
      </c>
      <c r="G41" s="102" t="s">
        <v>2</v>
      </c>
    </row>
    <row r="42" spans="3:7" x14ac:dyDescent="0.25">
      <c r="C42" s="48">
        <v>42839.524305555555</v>
      </c>
      <c r="D42" s="103">
        <v>263</v>
      </c>
      <c r="E42" s="103" t="s">
        <v>241</v>
      </c>
      <c r="F42" s="103" t="s">
        <v>7</v>
      </c>
      <c r="G42" s="102" t="s">
        <v>1</v>
      </c>
    </row>
    <row r="43" spans="3:7" x14ac:dyDescent="0.25">
      <c r="C43" s="48">
        <v>42840.705555555556</v>
      </c>
      <c r="D43" s="103">
        <v>198</v>
      </c>
      <c r="E43" s="103" t="s">
        <v>218</v>
      </c>
      <c r="F43" s="103" t="s">
        <v>7</v>
      </c>
      <c r="G43" s="102" t="s">
        <v>2</v>
      </c>
    </row>
    <row r="44" spans="3:7" x14ac:dyDescent="0.25">
      <c r="C44" s="48">
        <v>42840.741666666669</v>
      </c>
      <c r="D44" s="103">
        <v>378</v>
      </c>
      <c r="E44" s="103" t="s">
        <v>221</v>
      </c>
      <c r="F44" s="103" t="s">
        <v>7</v>
      </c>
      <c r="G44" s="102" t="s">
        <v>1</v>
      </c>
    </row>
    <row r="45" spans="3:7" x14ac:dyDescent="0.25">
      <c r="C45" s="48">
        <v>42841.552777777775</v>
      </c>
      <c r="D45" s="103">
        <v>264</v>
      </c>
      <c r="E45" s="103" t="s">
        <v>248</v>
      </c>
      <c r="F45" s="103" t="s">
        <v>71</v>
      </c>
      <c r="G45" s="102" t="s">
        <v>1</v>
      </c>
    </row>
    <row r="46" spans="3:7" x14ac:dyDescent="0.25">
      <c r="C46" s="48">
        <v>42841.74722222222</v>
      </c>
      <c r="D46" s="103">
        <v>125</v>
      </c>
      <c r="E46" s="103" t="s">
        <v>326</v>
      </c>
      <c r="F46" s="103" t="s">
        <v>71</v>
      </c>
      <c r="G46" s="102" t="s">
        <v>1</v>
      </c>
    </row>
    <row r="47" spans="3:7" x14ac:dyDescent="0.25">
      <c r="C47" s="48">
        <v>42842.464583333334</v>
      </c>
      <c r="D47" s="103">
        <v>268</v>
      </c>
      <c r="E47" s="103" t="s">
        <v>219</v>
      </c>
      <c r="F47" s="103" t="s">
        <v>7</v>
      </c>
      <c r="G47" s="102" t="s">
        <v>1</v>
      </c>
    </row>
    <row r="48" spans="3:7" x14ac:dyDescent="0.25">
      <c r="C48" s="48">
        <v>42842.487500000003</v>
      </c>
      <c r="D48" s="103">
        <v>142</v>
      </c>
      <c r="E48" s="103" t="s">
        <v>327</v>
      </c>
      <c r="F48" s="103" t="s">
        <v>118</v>
      </c>
      <c r="G48" s="102" t="s">
        <v>2</v>
      </c>
    </row>
    <row r="49" spans="3:7" x14ac:dyDescent="0.25">
      <c r="C49" s="48">
        <v>42842.489583333336</v>
      </c>
      <c r="D49" s="103">
        <v>383</v>
      </c>
      <c r="E49" s="103" t="s">
        <v>238</v>
      </c>
      <c r="F49" s="103" t="s">
        <v>7</v>
      </c>
      <c r="G49" s="102" t="s">
        <v>2</v>
      </c>
    </row>
    <row r="50" spans="3:7" x14ac:dyDescent="0.25">
      <c r="C50" s="48">
        <v>42842.513194444444</v>
      </c>
      <c r="D50" s="103">
        <v>378</v>
      </c>
      <c r="E50" s="103" t="s">
        <v>221</v>
      </c>
      <c r="F50" s="103" t="s">
        <v>7</v>
      </c>
      <c r="G50" s="102" t="s">
        <v>1</v>
      </c>
    </row>
    <row r="51" spans="3:7" x14ac:dyDescent="0.25">
      <c r="C51" s="48">
        <v>42842.552777777775</v>
      </c>
      <c r="D51" s="103">
        <v>258</v>
      </c>
      <c r="E51" s="103" t="s">
        <v>288</v>
      </c>
      <c r="F51" s="103" t="s">
        <v>39</v>
      </c>
      <c r="G51" s="102" t="s">
        <v>1</v>
      </c>
    </row>
    <row r="52" spans="3:7" x14ac:dyDescent="0.25">
      <c r="C52" s="48">
        <v>42842.663194444445</v>
      </c>
      <c r="D52" s="103">
        <v>177</v>
      </c>
      <c r="E52" s="103" t="s">
        <v>325</v>
      </c>
      <c r="F52" s="103" t="s">
        <v>39</v>
      </c>
      <c r="G52" s="102" t="s">
        <v>1</v>
      </c>
    </row>
    <row r="53" spans="3:7" x14ac:dyDescent="0.25">
      <c r="C53" s="48">
        <v>42842.736111111109</v>
      </c>
      <c r="D53" s="103">
        <v>257</v>
      </c>
      <c r="E53" s="103" t="s">
        <v>328</v>
      </c>
      <c r="F53" s="103" t="s">
        <v>29</v>
      </c>
      <c r="G53" s="102" t="s">
        <v>1</v>
      </c>
    </row>
    <row r="54" spans="3:7" x14ac:dyDescent="0.25">
      <c r="C54" s="48">
        <v>42842.779166666667</v>
      </c>
      <c r="D54" s="103">
        <v>189</v>
      </c>
      <c r="E54" s="103" t="s">
        <v>236</v>
      </c>
      <c r="F54" s="103" t="s">
        <v>39</v>
      </c>
      <c r="G54" s="102" t="s">
        <v>1</v>
      </c>
    </row>
    <row r="55" spans="3:7" x14ac:dyDescent="0.25">
      <c r="C55" s="48">
        <v>42842.786111111112</v>
      </c>
      <c r="D55" s="103">
        <v>388</v>
      </c>
      <c r="E55" s="103" t="s">
        <v>239</v>
      </c>
      <c r="F55" s="103" t="s">
        <v>39</v>
      </c>
      <c r="G55" s="102" t="s">
        <v>1</v>
      </c>
    </row>
    <row r="56" spans="3:7" x14ac:dyDescent="0.25">
      <c r="C56" s="48">
        <v>42842.824999999997</v>
      </c>
      <c r="D56" s="103">
        <v>187</v>
      </c>
      <c r="E56" s="103" t="s">
        <v>329</v>
      </c>
      <c r="F56" s="103" t="s">
        <v>34</v>
      </c>
      <c r="G56" s="102" t="s">
        <v>2</v>
      </c>
    </row>
    <row r="57" spans="3:7" x14ac:dyDescent="0.25">
      <c r="C57" s="48">
        <v>42842.827777777777</v>
      </c>
      <c r="D57" s="103">
        <v>187</v>
      </c>
      <c r="E57" s="103" t="s">
        <v>329</v>
      </c>
      <c r="F57" s="103" t="s">
        <v>34</v>
      </c>
      <c r="G57" s="102" t="s">
        <v>2</v>
      </c>
    </row>
    <row r="58" spans="3:7" x14ac:dyDescent="0.25">
      <c r="C58" s="48">
        <v>42843.395138888889</v>
      </c>
      <c r="D58" s="103">
        <v>147</v>
      </c>
      <c r="E58" s="103" t="s">
        <v>245</v>
      </c>
      <c r="F58" s="103" t="s">
        <v>63</v>
      </c>
      <c r="G58" s="102" t="s">
        <v>2</v>
      </c>
    </row>
    <row r="59" spans="3:7" x14ac:dyDescent="0.25">
      <c r="C59" s="48">
        <v>42843.443749999999</v>
      </c>
      <c r="D59" s="103">
        <v>172</v>
      </c>
      <c r="E59" s="103" t="s">
        <v>223</v>
      </c>
      <c r="F59" s="103" t="s">
        <v>7</v>
      </c>
      <c r="G59" s="102" t="s">
        <v>2</v>
      </c>
    </row>
    <row r="60" spans="3:7" x14ac:dyDescent="0.25">
      <c r="C60" s="48">
        <v>42843.519444444442</v>
      </c>
      <c r="D60" s="103">
        <v>225</v>
      </c>
      <c r="E60" s="103" t="s">
        <v>222</v>
      </c>
      <c r="F60" s="103" t="s">
        <v>7</v>
      </c>
      <c r="G60" s="102" t="s">
        <v>1</v>
      </c>
    </row>
    <row r="61" spans="3:7" x14ac:dyDescent="0.25">
      <c r="C61" s="48">
        <v>42843.738888888889</v>
      </c>
      <c r="D61" s="103">
        <v>164</v>
      </c>
      <c r="E61" s="103" t="s">
        <v>237</v>
      </c>
      <c r="F61" s="103" t="s">
        <v>7</v>
      </c>
      <c r="G61" s="102" t="s">
        <v>2</v>
      </c>
    </row>
    <row r="62" spans="3:7" x14ac:dyDescent="0.25">
      <c r="C62" s="48">
        <v>42843.75277777778</v>
      </c>
      <c r="D62" s="103">
        <v>164</v>
      </c>
      <c r="E62" s="103" t="s">
        <v>237</v>
      </c>
      <c r="F62" s="103" t="s">
        <v>7</v>
      </c>
      <c r="G62" s="102" t="s">
        <v>2</v>
      </c>
    </row>
    <row r="63" spans="3:7" x14ac:dyDescent="0.25">
      <c r="C63" s="48">
        <v>42844.386111111111</v>
      </c>
      <c r="D63" s="103">
        <v>131</v>
      </c>
      <c r="E63" s="103" t="s">
        <v>330</v>
      </c>
      <c r="F63" s="103" t="s">
        <v>103</v>
      </c>
      <c r="G63" s="102" t="s">
        <v>1</v>
      </c>
    </row>
    <row r="64" spans="3:7" x14ac:dyDescent="0.25">
      <c r="C64" s="48">
        <v>42844.606944444444</v>
      </c>
      <c r="D64" s="103">
        <v>119</v>
      </c>
      <c r="E64" s="103" t="s">
        <v>331</v>
      </c>
      <c r="F64" s="103" t="s">
        <v>113</v>
      </c>
      <c r="G64" s="102" t="s">
        <v>2</v>
      </c>
    </row>
    <row r="65" spans="3:7" x14ac:dyDescent="0.25">
      <c r="C65" s="48">
        <v>42844.623611111114</v>
      </c>
      <c r="D65" s="103">
        <v>160</v>
      </c>
      <c r="E65" s="103" t="s">
        <v>227</v>
      </c>
      <c r="F65" s="103" t="s">
        <v>7</v>
      </c>
      <c r="G65" s="102" t="s">
        <v>1</v>
      </c>
    </row>
    <row r="66" spans="3:7" x14ac:dyDescent="0.25">
      <c r="C66" s="48">
        <v>42844.690972222219</v>
      </c>
      <c r="D66" s="103">
        <v>268</v>
      </c>
      <c r="E66" s="103" t="s">
        <v>219</v>
      </c>
      <c r="F66" s="103" t="s">
        <v>7</v>
      </c>
      <c r="G66" s="102" t="s">
        <v>1</v>
      </c>
    </row>
    <row r="67" spans="3:7" x14ac:dyDescent="0.25">
      <c r="C67" s="48">
        <v>42845.533333333333</v>
      </c>
      <c r="D67" s="103">
        <v>444</v>
      </c>
      <c r="E67" s="103" t="s">
        <v>278</v>
      </c>
      <c r="F67" s="103" t="s">
        <v>19</v>
      </c>
      <c r="G67" s="102" t="s">
        <v>1</v>
      </c>
    </row>
    <row r="68" spans="3:7" x14ac:dyDescent="0.25">
      <c r="C68" s="48">
        <v>42845.699305555558</v>
      </c>
      <c r="D68" s="103">
        <v>257</v>
      </c>
      <c r="E68" s="103" t="s">
        <v>328</v>
      </c>
      <c r="F68" s="103" t="s">
        <v>29</v>
      </c>
      <c r="G68" s="102" t="s">
        <v>1</v>
      </c>
    </row>
    <row r="69" spans="3:7" x14ac:dyDescent="0.25">
      <c r="C69" s="48">
        <v>42845.793749999997</v>
      </c>
      <c r="D69" s="103">
        <v>165</v>
      </c>
      <c r="E69" s="103" t="s">
        <v>250</v>
      </c>
      <c r="F69" s="103" t="s">
        <v>7</v>
      </c>
      <c r="G69" s="102" t="s">
        <v>1</v>
      </c>
    </row>
    <row r="70" spans="3:7" x14ac:dyDescent="0.25">
      <c r="C70" s="48">
        <v>42845.845138888886</v>
      </c>
      <c r="D70" s="103">
        <v>385</v>
      </c>
      <c r="E70" s="103" t="s">
        <v>306</v>
      </c>
      <c r="F70" s="103" t="s">
        <v>39</v>
      </c>
      <c r="G70" s="102" t="s">
        <v>1</v>
      </c>
    </row>
    <row r="71" spans="3:7" x14ac:dyDescent="0.25">
      <c r="C71" s="48">
        <v>42845.871527777781</v>
      </c>
      <c r="D71" s="103">
        <v>444</v>
      </c>
      <c r="E71" s="103" t="s">
        <v>278</v>
      </c>
      <c r="F71" s="103" t="s">
        <v>19</v>
      </c>
      <c r="G71" s="102" t="s">
        <v>2</v>
      </c>
    </row>
    <row r="72" spans="3:7" x14ac:dyDescent="0.25">
      <c r="C72" s="48">
        <v>42845.873611111114</v>
      </c>
      <c r="D72" s="103">
        <v>444</v>
      </c>
      <c r="E72" s="103" t="s">
        <v>278</v>
      </c>
      <c r="F72" s="103" t="s">
        <v>19</v>
      </c>
      <c r="G72" s="102" t="s">
        <v>1</v>
      </c>
    </row>
    <row r="73" spans="3:7" x14ac:dyDescent="0.25">
      <c r="C73" s="48">
        <v>42846.42083333333</v>
      </c>
      <c r="D73" s="103">
        <v>167</v>
      </c>
      <c r="E73" s="103" t="s">
        <v>302</v>
      </c>
      <c r="F73" s="103" t="s">
        <v>7</v>
      </c>
      <c r="G73" s="102" t="s">
        <v>2</v>
      </c>
    </row>
    <row r="74" spans="3:7" x14ac:dyDescent="0.25">
      <c r="C74" s="48">
        <v>42846.431250000001</v>
      </c>
      <c r="D74" s="103">
        <v>167</v>
      </c>
      <c r="E74" s="103" t="s">
        <v>302</v>
      </c>
      <c r="F74" s="103" t="s">
        <v>7</v>
      </c>
      <c r="G74" s="102" t="s">
        <v>2</v>
      </c>
    </row>
    <row r="75" spans="3:7" x14ac:dyDescent="0.25">
      <c r="C75" s="48">
        <v>42846.517361111109</v>
      </c>
      <c r="D75" s="103">
        <v>167</v>
      </c>
      <c r="E75" s="103" t="s">
        <v>302</v>
      </c>
      <c r="F75" s="103" t="s">
        <v>7</v>
      </c>
      <c r="G75" s="102" t="s">
        <v>2</v>
      </c>
    </row>
    <row r="76" spans="3:7" x14ac:dyDescent="0.25">
      <c r="C76" s="48">
        <v>42846.520138888889</v>
      </c>
      <c r="D76" s="103">
        <v>148</v>
      </c>
      <c r="E76" s="103" t="s">
        <v>318</v>
      </c>
      <c r="F76" s="103" t="s">
        <v>65</v>
      </c>
      <c r="G76" s="102" t="s">
        <v>2</v>
      </c>
    </row>
    <row r="77" spans="3:7" x14ac:dyDescent="0.25">
      <c r="C77" s="48">
        <v>42846.57708333333</v>
      </c>
      <c r="D77" s="103">
        <v>378</v>
      </c>
      <c r="E77" s="103" t="s">
        <v>221</v>
      </c>
      <c r="F77" s="103" t="s">
        <v>7</v>
      </c>
      <c r="G77" s="102" t="s">
        <v>1</v>
      </c>
    </row>
    <row r="78" spans="3:7" x14ac:dyDescent="0.25">
      <c r="C78" s="48">
        <v>42846.636111111111</v>
      </c>
      <c r="D78" s="103">
        <v>131</v>
      </c>
      <c r="E78" s="103" t="s">
        <v>330</v>
      </c>
      <c r="F78" s="103" t="s">
        <v>103</v>
      </c>
      <c r="G78" s="102" t="s">
        <v>1</v>
      </c>
    </row>
    <row r="79" spans="3:7" x14ac:dyDescent="0.25">
      <c r="C79" s="48">
        <v>42846.731944444444</v>
      </c>
      <c r="D79" s="103">
        <v>268</v>
      </c>
      <c r="E79" s="103" t="s">
        <v>219</v>
      </c>
      <c r="F79" s="103" t="s">
        <v>7</v>
      </c>
      <c r="G79" s="102" t="s">
        <v>1</v>
      </c>
    </row>
    <row r="80" spans="3:7" x14ac:dyDescent="0.25">
      <c r="C80" s="48">
        <v>42846.756249999999</v>
      </c>
      <c r="D80" s="103">
        <v>163</v>
      </c>
      <c r="E80" s="103" t="s">
        <v>247</v>
      </c>
      <c r="F80" s="103" t="s">
        <v>7</v>
      </c>
      <c r="G80" s="102" t="s">
        <v>2</v>
      </c>
    </row>
    <row r="81" spans="3:7" x14ac:dyDescent="0.25">
      <c r="C81" s="48">
        <v>42846.792361111111</v>
      </c>
      <c r="D81" s="103">
        <v>163</v>
      </c>
      <c r="E81" s="103" t="s">
        <v>247</v>
      </c>
      <c r="F81" s="103" t="s">
        <v>7</v>
      </c>
      <c r="G81" s="102" t="s">
        <v>2</v>
      </c>
    </row>
    <row r="82" spans="3:7" x14ac:dyDescent="0.25">
      <c r="C82" s="48">
        <v>42847.443749999999</v>
      </c>
      <c r="D82" s="103">
        <v>172</v>
      </c>
      <c r="E82" s="103" t="s">
        <v>223</v>
      </c>
      <c r="F82" s="103" t="s">
        <v>7</v>
      </c>
      <c r="G82" s="102" t="s">
        <v>2</v>
      </c>
    </row>
    <row r="83" spans="3:7" x14ac:dyDescent="0.25">
      <c r="C83" s="48">
        <v>42847.45416666667</v>
      </c>
      <c r="D83" s="103">
        <v>172</v>
      </c>
      <c r="E83" s="103" t="s">
        <v>223</v>
      </c>
      <c r="F83" s="103" t="s">
        <v>7</v>
      </c>
      <c r="G83" s="102" t="s">
        <v>1</v>
      </c>
    </row>
    <row r="84" spans="3:7" x14ac:dyDescent="0.25">
      <c r="C84" s="48">
        <v>42847.577777777777</v>
      </c>
      <c r="D84" s="103">
        <v>131</v>
      </c>
      <c r="E84" s="103" t="s">
        <v>330</v>
      </c>
      <c r="F84" s="103" t="s">
        <v>103</v>
      </c>
      <c r="G84" s="102" t="s">
        <v>1</v>
      </c>
    </row>
    <row r="85" spans="3:7" x14ac:dyDescent="0.25">
      <c r="C85" s="48">
        <v>42847.715277777781</v>
      </c>
      <c r="D85" s="103">
        <v>177</v>
      </c>
      <c r="E85" s="103" t="s">
        <v>325</v>
      </c>
      <c r="F85" s="103" t="s">
        <v>39</v>
      </c>
      <c r="G85" s="102" t="s">
        <v>1</v>
      </c>
    </row>
    <row r="86" spans="3:7" x14ac:dyDescent="0.25">
      <c r="C86" s="48">
        <v>42848.625694444447</v>
      </c>
      <c r="D86" s="103">
        <v>200</v>
      </c>
      <c r="E86" s="103" t="s">
        <v>228</v>
      </c>
      <c r="F86" s="103" t="s">
        <v>34</v>
      </c>
      <c r="G86" s="102" t="s">
        <v>2</v>
      </c>
    </row>
    <row r="87" spans="3:7" x14ac:dyDescent="0.25">
      <c r="C87" s="48">
        <v>42849.536111111112</v>
      </c>
      <c r="D87" s="103">
        <v>451</v>
      </c>
      <c r="E87" s="103" t="s">
        <v>267</v>
      </c>
      <c r="F87" s="103" t="s">
        <v>7</v>
      </c>
      <c r="G87" s="102" t="s">
        <v>2</v>
      </c>
    </row>
    <row r="88" spans="3:7" x14ac:dyDescent="0.25">
      <c r="C88" s="48">
        <v>42849.606249999997</v>
      </c>
      <c r="D88" s="103">
        <v>226</v>
      </c>
      <c r="E88" s="103" t="s">
        <v>268</v>
      </c>
      <c r="F88" s="103" t="s">
        <v>7</v>
      </c>
      <c r="G88" s="102" t="s">
        <v>2</v>
      </c>
    </row>
    <row r="89" spans="3:7" x14ac:dyDescent="0.25">
      <c r="C89" s="48">
        <v>42850.334027777775</v>
      </c>
      <c r="D89" s="103">
        <v>131</v>
      </c>
      <c r="E89" s="103" t="s">
        <v>330</v>
      </c>
      <c r="F89" s="103" t="s">
        <v>103</v>
      </c>
      <c r="G89" s="102" t="s">
        <v>1</v>
      </c>
    </row>
    <row r="90" spans="3:7" x14ac:dyDescent="0.25">
      <c r="C90" s="48">
        <v>42850.400694444441</v>
      </c>
      <c r="D90" s="103">
        <v>309</v>
      </c>
      <c r="E90" s="103" t="s">
        <v>212</v>
      </c>
      <c r="F90" s="103" t="s">
        <v>29</v>
      </c>
      <c r="G90" s="102" t="s">
        <v>1</v>
      </c>
    </row>
    <row r="91" spans="3:7" x14ac:dyDescent="0.25">
      <c r="C91" s="48">
        <v>42850.585416666669</v>
      </c>
      <c r="D91" s="103">
        <v>164</v>
      </c>
      <c r="E91" s="103" t="s">
        <v>237</v>
      </c>
      <c r="F91" s="103" t="s">
        <v>7</v>
      </c>
      <c r="G91" s="102" t="s">
        <v>2</v>
      </c>
    </row>
    <row r="92" spans="3:7" x14ac:dyDescent="0.25">
      <c r="C92" s="48">
        <v>42850.62777777778</v>
      </c>
      <c r="D92" s="103">
        <v>224</v>
      </c>
      <c r="E92" s="103" t="s">
        <v>272</v>
      </c>
      <c r="F92" s="103" t="s">
        <v>29</v>
      </c>
      <c r="G92" s="102" t="s">
        <v>1</v>
      </c>
    </row>
    <row r="93" spans="3:7" x14ac:dyDescent="0.25">
      <c r="C93" s="48">
        <v>42850.786805555559</v>
      </c>
      <c r="D93" s="103">
        <v>378</v>
      </c>
      <c r="E93" s="103" t="s">
        <v>221</v>
      </c>
      <c r="F93" s="103" t="s">
        <v>7</v>
      </c>
      <c r="G93" s="102" t="s">
        <v>1</v>
      </c>
    </row>
    <row r="94" spans="3:7" x14ac:dyDescent="0.25">
      <c r="C94" s="48">
        <v>42851.551388888889</v>
      </c>
      <c r="D94" s="103">
        <v>451</v>
      </c>
      <c r="E94" s="103" t="s">
        <v>267</v>
      </c>
      <c r="F94" s="103" t="s">
        <v>7</v>
      </c>
      <c r="G94" s="102" t="s">
        <v>2</v>
      </c>
    </row>
    <row r="95" spans="3:7" x14ac:dyDescent="0.25">
      <c r="C95" s="48">
        <v>42851.722916666666</v>
      </c>
      <c r="D95" s="103">
        <v>98</v>
      </c>
      <c r="E95" s="103" t="s">
        <v>286</v>
      </c>
      <c r="F95" s="103" t="s">
        <v>7</v>
      </c>
      <c r="G95" s="102" t="s">
        <v>1</v>
      </c>
    </row>
    <row r="96" spans="3:7" x14ac:dyDescent="0.25">
      <c r="C96" s="48">
        <v>42851.762499999997</v>
      </c>
      <c r="D96" s="103">
        <v>262</v>
      </c>
      <c r="E96" s="103" t="s">
        <v>289</v>
      </c>
      <c r="F96" s="103" t="s">
        <v>7</v>
      </c>
      <c r="G96" s="102" t="s">
        <v>1</v>
      </c>
    </row>
    <row r="97" spans="3:7" x14ac:dyDescent="0.25">
      <c r="C97" s="48">
        <v>42852.455555555556</v>
      </c>
      <c r="D97" s="103">
        <v>312</v>
      </c>
      <c r="E97" s="103" t="s">
        <v>332</v>
      </c>
      <c r="F97" s="103" t="s">
        <v>67</v>
      </c>
      <c r="G97" s="102" t="s">
        <v>1</v>
      </c>
    </row>
    <row r="98" spans="3:7" x14ac:dyDescent="0.25">
      <c r="C98" s="48">
        <v>42852.557638888888</v>
      </c>
      <c r="D98" s="103">
        <v>174</v>
      </c>
      <c r="E98" s="103" t="s">
        <v>246</v>
      </c>
      <c r="F98" s="103" t="s">
        <v>19</v>
      </c>
      <c r="G98" s="102" t="s">
        <v>2</v>
      </c>
    </row>
    <row r="99" spans="3:7" x14ac:dyDescent="0.25">
      <c r="C99" s="48">
        <v>42852.656944444447</v>
      </c>
      <c r="D99" s="103">
        <v>367</v>
      </c>
      <c r="E99" s="103" t="s">
        <v>233</v>
      </c>
      <c r="F99" s="103" t="s">
        <v>7</v>
      </c>
      <c r="G99" s="102" t="s">
        <v>2</v>
      </c>
    </row>
    <row r="100" spans="3:7" x14ac:dyDescent="0.25">
      <c r="C100" s="48">
        <v>42852.700694444444</v>
      </c>
      <c r="D100" s="103">
        <v>378</v>
      </c>
      <c r="E100" s="103" t="s">
        <v>221</v>
      </c>
      <c r="F100" s="103" t="s">
        <v>7</v>
      </c>
      <c r="G100" s="102" t="s">
        <v>1</v>
      </c>
    </row>
    <row r="101" spans="3:7" x14ac:dyDescent="0.25">
      <c r="C101" s="48">
        <v>42852.755555555559</v>
      </c>
      <c r="D101" s="103">
        <v>297</v>
      </c>
      <c r="E101" s="103" t="s">
        <v>211</v>
      </c>
      <c r="F101" s="103" t="s">
        <v>19</v>
      </c>
      <c r="G101" s="102" t="s">
        <v>2</v>
      </c>
    </row>
    <row r="102" spans="3:7" x14ac:dyDescent="0.25">
      <c r="C102" s="48">
        <v>42852.784722222219</v>
      </c>
      <c r="D102" s="103">
        <v>258</v>
      </c>
      <c r="E102" s="103" t="s">
        <v>288</v>
      </c>
      <c r="F102" s="103" t="s">
        <v>39</v>
      </c>
      <c r="G102" s="102" t="s">
        <v>1</v>
      </c>
    </row>
    <row r="103" spans="3:7" x14ac:dyDescent="0.25">
      <c r="C103" s="48">
        <v>42853.705555555556</v>
      </c>
      <c r="D103" s="103">
        <v>183</v>
      </c>
      <c r="E103" s="103" t="s">
        <v>224</v>
      </c>
      <c r="F103" s="103" t="s">
        <v>29</v>
      </c>
      <c r="G103" s="102" t="s">
        <v>2</v>
      </c>
    </row>
    <row r="104" spans="3:7" x14ac:dyDescent="0.25">
      <c r="C104" s="48">
        <v>42853.819444444445</v>
      </c>
      <c r="D104" s="103">
        <v>309</v>
      </c>
      <c r="E104" s="103" t="s">
        <v>212</v>
      </c>
      <c r="F104" s="103" t="s">
        <v>29</v>
      </c>
      <c r="G104" s="102" t="s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293"/>
  <sheetViews>
    <sheetView workbookViewId="0">
      <selection activeCell="H52" sqref="H52"/>
    </sheetView>
  </sheetViews>
  <sheetFormatPr baseColWidth="10" defaultRowHeight="15" x14ac:dyDescent="0.25"/>
  <cols>
    <col min="1" max="1" width="11.42578125" style="51"/>
    <col min="2" max="2" width="43.140625" style="62" customWidth="1"/>
    <col min="3" max="3" width="17.42578125" style="65" customWidth="1"/>
    <col min="4" max="4" width="23.7109375" style="65" customWidth="1"/>
    <col min="5" max="5" width="10.85546875" style="37" customWidth="1"/>
    <col min="6" max="6" width="15.140625" style="37" customWidth="1"/>
    <col min="7" max="7" width="13.42578125" style="37" customWidth="1"/>
    <col min="8" max="8" width="13.42578125" style="51" customWidth="1"/>
    <col min="9" max="9" width="11.42578125" style="51"/>
    <col min="10" max="10" width="17" style="62" customWidth="1"/>
    <col min="11" max="11" width="47.5703125" style="62" customWidth="1"/>
    <col min="12" max="12" width="15.7109375" style="62" customWidth="1"/>
    <col min="13" max="13" width="16" style="62" customWidth="1"/>
    <col min="14" max="14" width="12.5703125" style="62" bestFit="1" customWidth="1"/>
    <col min="15" max="16384" width="11.42578125" style="51"/>
  </cols>
  <sheetData>
    <row r="2" spans="2:5" ht="21" x14ac:dyDescent="0.35">
      <c r="B2" s="58" t="s">
        <v>348</v>
      </c>
      <c r="C2" s="59">
        <v>101</v>
      </c>
      <c r="D2" s="60"/>
      <c r="E2" s="92"/>
    </row>
    <row r="5" spans="2:5" x14ac:dyDescent="0.25">
      <c r="B5" s="62" t="s">
        <v>4</v>
      </c>
      <c r="C5" s="62"/>
      <c r="D5" s="62"/>
    </row>
    <row r="6" spans="2:5" x14ac:dyDescent="0.25">
      <c r="B6" s="75" t="s">
        <v>0</v>
      </c>
      <c r="C6" s="75" t="s">
        <v>5</v>
      </c>
      <c r="D6" s="62"/>
    </row>
    <row r="7" spans="2:5" x14ac:dyDescent="0.25">
      <c r="B7" s="62" t="s">
        <v>1</v>
      </c>
      <c r="C7" s="64">
        <v>62</v>
      </c>
      <c r="D7" s="62"/>
    </row>
    <row r="8" spans="2:5" x14ac:dyDescent="0.25">
      <c r="B8" s="62" t="s">
        <v>2</v>
      </c>
      <c r="C8" s="64">
        <v>39</v>
      </c>
      <c r="D8" s="62"/>
    </row>
    <row r="9" spans="2:5" x14ac:dyDescent="0.25">
      <c r="B9" s="62" t="s">
        <v>3</v>
      </c>
      <c r="C9" s="64">
        <v>101</v>
      </c>
      <c r="D9" s="62"/>
    </row>
    <row r="10" spans="2:5" x14ac:dyDescent="0.25">
      <c r="C10" s="62"/>
    </row>
    <row r="22" spans="2:9" s="62" customFormat="1" hidden="1" x14ac:dyDescent="0.25">
      <c r="B22" s="62" t="s">
        <v>4</v>
      </c>
      <c r="D22" s="65"/>
      <c r="E22" s="37"/>
      <c r="F22" s="37"/>
      <c r="G22" s="37"/>
      <c r="H22" s="51"/>
      <c r="I22" s="51"/>
    </row>
    <row r="23" spans="2:9" s="62" customFormat="1" x14ac:dyDescent="0.25">
      <c r="B23" s="75" t="s">
        <v>184</v>
      </c>
      <c r="C23" s="75" t="s">
        <v>5</v>
      </c>
      <c r="D23" s="65"/>
      <c r="E23" s="37"/>
      <c r="F23" s="37"/>
      <c r="G23" s="37"/>
      <c r="H23" s="51"/>
      <c r="I23" s="51"/>
    </row>
    <row r="24" spans="2:9" s="62" customFormat="1" x14ac:dyDescent="0.25">
      <c r="B24" s="62" t="s">
        <v>7</v>
      </c>
      <c r="C24" s="66">
        <v>51</v>
      </c>
      <c r="D24" s="65"/>
      <c r="E24" s="37"/>
      <c r="F24" s="37"/>
      <c r="G24" s="37"/>
      <c r="H24" s="51"/>
      <c r="I24" s="51"/>
    </row>
    <row r="25" spans="2:9" s="62" customFormat="1" x14ac:dyDescent="0.25">
      <c r="B25" s="62" t="s">
        <v>39</v>
      </c>
      <c r="C25" s="66">
        <v>17</v>
      </c>
      <c r="D25" s="65"/>
      <c r="E25" s="37"/>
      <c r="F25" s="37"/>
      <c r="G25" s="37"/>
      <c r="H25" s="51"/>
      <c r="I25" s="51"/>
    </row>
    <row r="26" spans="2:9" s="62" customFormat="1" x14ac:dyDescent="0.25">
      <c r="B26" s="62" t="s">
        <v>29</v>
      </c>
      <c r="C26" s="66">
        <v>8</v>
      </c>
      <c r="D26" s="65"/>
      <c r="E26" s="37"/>
      <c r="F26" s="37"/>
      <c r="G26" s="37"/>
      <c r="H26" s="51"/>
      <c r="I26" s="51"/>
    </row>
    <row r="27" spans="2:9" s="62" customFormat="1" x14ac:dyDescent="0.25">
      <c r="B27" s="62" t="s">
        <v>19</v>
      </c>
      <c r="C27" s="66">
        <v>7</v>
      </c>
      <c r="D27" s="65"/>
      <c r="E27" s="37"/>
      <c r="F27" s="37"/>
      <c r="G27" s="37"/>
      <c r="H27" s="51"/>
      <c r="I27" s="51"/>
    </row>
    <row r="28" spans="2:9" s="62" customFormat="1" x14ac:dyDescent="0.25">
      <c r="B28" s="62" t="s">
        <v>103</v>
      </c>
      <c r="C28" s="66">
        <v>4</v>
      </c>
      <c r="D28" s="65"/>
      <c r="E28" s="37"/>
      <c r="F28" s="37"/>
      <c r="G28" s="37"/>
      <c r="H28" s="51"/>
      <c r="I28" s="51"/>
    </row>
    <row r="29" spans="2:9" s="62" customFormat="1" x14ac:dyDescent="0.25">
      <c r="B29" s="62" t="s">
        <v>34</v>
      </c>
      <c r="C29" s="66">
        <v>4</v>
      </c>
      <c r="D29" s="65"/>
      <c r="E29" s="37"/>
      <c r="F29" s="37"/>
      <c r="G29" s="37"/>
      <c r="H29" s="51"/>
      <c r="I29" s="51"/>
    </row>
    <row r="30" spans="2:9" s="62" customFormat="1" x14ac:dyDescent="0.25">
      <c r="B30" s="62" t="s">
        <v>71</v>
      </c>
      <c r="C30" s="66">
        <v>4</v>
      </c>
      <c r="D30" s="65"/>
      <c r="E30" s="37"/>
      <c r="F30" s="37"/>
      <c r="G30" s="37"/>
      <c r="H30" s="51"/>
      <c r="I30" s="51"/>
    </row>
    <row r="31" spans="2:9" s="62" customFormat="1" x14ac:dyDescent="0.25">
      <c r="B31" s="62" t="s">
        <v>63</v>
      </c>
      <c r="C31" s="66">
        <v>1</v>
      </c>
      <c r="D31" s="65"/>
      <c r="E31" s="37"/>
      <c r="F31" s="37"/>
      <c r="G31" s="37"/>
      <c r="H31" s="51"/>
      <c r="I31" s="51"/>
    </row>
    <row r="32" spans="2:9" x14ac:dyDescent="0.25">
      <c r="B32" s="62" t="s">
        <v>67</v>
      </c>
      <c r="C32" s="66">
        <v>1</v>
      </c>
    </row>
    <row r="33" spans="2:14" x14ac:dyDescent="0.25">
      <c r="B33" s="62" t="s">
        <v>113</v>
      </c>
      <c r="C33" s="66">
        <v>1</v>
      </c>
    </row>
    <row r="34" spans="2:14" x14ac:dyDescent="0.25">
      <c r="B34" s="62" t="s">
        <v>65</v>
      </c>
      <c r="C34" s="66">
        <v>1</v>
      </c>
    </row>
    <row r="35" spans="2:14" x14ac:dyDescent="0.25">
      <c r="B35" s="62" t="s">
        <v>52</v>
      </c>
      <c r="C35" s="66">
        <v>1</v>
      </c>
    </row>
    <row r="36" spans="2:14" x14ac:dyDescent="0.25">
      <c r="B36" s="62" t="s">
        <v>118</v>
      </c>
      <c r="C36" s="66">
        <v>1</v>
      </c>
    </row>
    <row r="37" spans="2:14" x14ac:dyDescent="0.25">
      <c r="B37" s="62" t="s">
        <v>3</v>
      </c>
      <c r="C37" s="66">
        <v>101</v>
      </c>
    </row>
    <row r="38" spans="2:14" x14ac:dyDescent="0.25">
      <c r="B38" s="51"/>
      <c r="C38" s="51"/>
    </row>
    <row r="39" spans="2:14" x14ac:dyDescent="0.25">
      <c r="C39" s="66"/>
    </row>
    <row r="40" spans="2:14" x14ac:dyDescent="0.25">
      <c r="B40" s="74" t="s">
        <v>252</v>
      </c>
      <c r="D40" s="62"/>
    </row>
    <row r="41" spans="2:14" x14ac:dyDescent="0.25">
      <c r="D41" s="62"/>
    </row>
    <row r="42" spans="2:14" hidden="1" x14ac:dyDescent="0.25">
      <c r="B42" s="91" t="s">
        <v>265</v>
      </c>
      <c r="C42" s="91"/>
      <c r="D42" s="91"/>
      <c r="E42" s="104"/>
    </row>
    <row r="43" spans="2:14" x14ac:dyDescent="0.25">
      <c r="B43" s="75" t="s">
        <v>6</v>
      </c>
      <c r="C43" s="75" t="s">
        <v>209</v>
      </c>
      <c r="D43" s="75" t="s">
        <v>0</v>
      </c>
      <c r="E43" s="77" t="s">
        <v>5</v>
      </c>
      <c r="J43" s="62" t="s">
        <v>265</v>
      </c>
      <c r="L43" s="62" t="s">
        <v>0</v>
      </c>
    </row>
    <row r="44" spans="2:14" x14ac:dyDescent="0.25">
      <c r="B44" s="91" t="s">
        <v>226</v>
      </c>
      <c r="C44" s="93">
        <v>42835.167361111111</v>
      </c>
      <c r="D44" s="91" t="s">
        <v>1</v>
      </c>
      <c r="E44" s="94">
        <v>1</v>
      </c>
      <c r="J44" s="75" t="s">
        <v>210</v>
      </c>
      <c r="K44" s="75" t="s">
        <v>6</v>
      </c>
      <c r="L44" s="75" t="s">
        <v>2</v>
      </c>
      <c r="M44" s="75" t="s">
        <v>1</v>
      </c>
      <c r="N44" s="75" t="s">
        <v>3</v>
      </c>
    </row>
    <row r="45" spans="2:14" x14ac:dyDescent="0.25">
      <c r="B45" s="91" t="s">
        <v>245</v>
      </c>
      <c r="C45" s="93">
        <v>42843.395138888889</v>
      </c>
      <c r="D45" s="91" t="s">
        <v>2</v>
      </c>
      <c r="E45" s="94">
        <v>1</v>
      </c>
      <c r="J45" s="62">
        <v>98</v>
      </c>
      <c r="K45" s="62" t="s">
        <v>286</v>
      </c>
      <c r="L45" s="64"/>
      <c r="M45" s="64">
        <v>2</v>
      </c>
      <c r="N45" s="64">
        <v>2</v>
      </c>
    </row>
    <row r="46" spans="2:14" x14ac:dyDescent="0.25">
      <c r="B46" s="91" t="s">
        <v>240</v>
      </c>
      <c r="C46" s="93">
        <v>42836.53125</v>
      </c>
      <c r="D46" s="91" t="s">
        <v>1</v>
      </c>
      <c r="E46" s="94">
        <v>1</v>
      </c>
      <c r="J46" s="62">
        <v>120</v>
      </c>
      <c r="K46" s="62" t="s">
        <v>226</v>
      </c>
      <c r="L46" s="64"/>
      <c r="M46" s="64">
        <v>1</v>
      </c>
      <c r="N46" s="64">
        <v>1</v>
      </c>
    </row>
    <row r="47" spans="2:14" x14ac:dyDescent="0.25">
      <c r="B47" s="91" t="s">
        <v>247</v>
      </c>
      <c r="C47" s="93">
        <v>42846.756249999999</v>
      </c>
      <c r="D47" s="91" t="s">
        <v>2</v>
      </c>
      <c r="E47" s="94">
        <v>1</v>
      </c>
      <c r="J47" s="62">
        <v>147</v>
      </c>
      <c r="K47" s="62" t="s">
        <v>245</v>
      </c>
      <c r="L47" s="64">
        <v>1</v>
      </c>
      <c r="M47" s="64"/>
      <c r="N47" s="64">
        <v>1</v>
      </c>
    </row>
    <row r="48" spans="2:14" x14ac:dyDescent="0.25">
      <c r="B48" s="91"/>
      <c r="C48" s="93">
        <v>42846.792361111111</v>
      </c>
      <c r="D48" s="91" t="s">
        <v>2</v>
      </c>
      <c r="E48" s="94">
        <v>1</v>
      </c>
      <c r="J48" s="62">
        <v>161</v>
      </c>
      <c r="K48" s="62" t="s">
        <v>240</v>
      </c>
      <c r="L48" s="64"/>
      <c r="M48" s="64">
        <v>1</v>
      </c>
      <c r="N48" s="64">
        <v>1</v>
      </c>
    </row>
    <row r="49" spans="2:14" x14ac:dyDescent="0.25">
      <c r="B49" s="91" t="s">
        <v>250</v>
      </c>
      <c r="C49" s="93">
        <v>42845.793749999997</v>
      </c>
      <c r="D49" s="91" t="s">
        <v>1</v>
      </c>
      <c r="E49" s="94">
        <v>1</v>
      </c>
      <c r="J49" s="62">
        <v>163</v>
      </c>
      <c r="K49" s="62" t="s">
        <v>247</v>
      </c>
      <c r="L49" s="64">
        <v>2</v>
      </c>
      <c r="M49" s="64"/>
      <c r="N49" s="64">
        <v>2</v>
      </c>
    </row>
    <row r="50" spans="2:14" x14ac:dyDescent="0.25">
      <c r="B50" s="91" t="s">
        <v>215</v>
      </c>
      <c r="C50" s="93">
        <v>42830.784722222219</v>
      </c>
      <c r="D50" s="91" t="s">
        <v>1</v>
      </c>
      <c r="E50" s="94">
        <v>1</v>
      </c>
      <c r="J50" s="62">
        <v>165</v>
      </c>
      <c r="K50" s="62" t="s">
        <v>250</v>
      </c>
      <c r="L50" s="64"/>
      <c r="M50" s="64">
        <v>1</v>
      </c>
      <c r="N50" s="64">
        <v>1</v>
      </c>
    </row>
    <row r="51" spans="2:14" x14ac:dyDescent="0.25">
      <c r="B51" s="91"/>
      <c r="C51" s="93">
        <v>42832.401388888888</v>
      </c>
      <c r="D51" s="91" t="s">
        <v>1</v>
      </c>
      <c r="E51" s="94">
        <v>1</v>
      </c>
      <c r="J51" s="62">
        <v>166</v>
      </c>
      <c r="K51" s="62" t="s">
        <v>215</v>
      </c>
      <c r="L51" s="64"/>
      <c r="M51" s="64">
        <v>3</v>
      </c>
      <c r="N51" s="64">
        <v>3</v>
      </c>
    </row>
    <row r="52" spans="2:14" x14ac:dyDescent="0.25">
      <c r="B52" s="91"/>
      <c r="C52" s="93">
        <v>42832.679861111108</v>
      </c>
      <c r="D52" s="91" t="s">
        <v>1</v>
      </c>
      <c r="E52" s="94">
        <v>1</v>
      </c>
      <c r="J52" s="62">
        <v>172</v>
      </c>
      <c r="K52" s="62" t="s">
        <v>223</v>
      </c>
      <c r="L52" s="64">
        <v>2</v>
      </c>
      <c r="M52" s="64">
        <v>1</v>
      </c>
      <c r="N52" s="64">
        <v>3</v>
      </c>
    </row>
    <row r="53" spans="2:14" x14ac:dyDescent="0.25">
      <c r="B53" s="91" t="s">
        <v>223</v>
      </c>
      <c r="C53" s="93">
        <v>42843.443749999999</v>
      </c>
      <c r="D53" s="91" t="s">
        <v>2</v>
      </c>
      <c r="E53" s="94">
        <v>1</v>
      </c>
      <c r="J53" s="62">
        <v>183</v>
      </c>
      <c r="K53" s="62" t="s">
        <v>224</v>
      </c>
      <c r="L53" s="64">
        <v>1</v>
      </c>
      <c r="M53" s="64"/>
      <c r="N53" s="64">
        <v>1</v>
      </c>
    </row>
    <row r="54" spans="2:14" x14ac:dyDescent="0.25">
      <c r="B54" s="91"/>
      <c r="C54" s="93">
        <v>42847.443749999999</v>
      </c>
      <c r="D54" s="91" t="s">
        <v>2</v>
      </c>
      <c r="E54" s="94">
        <v>1</v>
      </c>
      <c r="J54" s="62">
        <v>224</v>
      </c>
      <c r="K54" s="62" t="s">
        <v>272</v>
      </c>
      <c r="L54" s="64"/>
      <c r="M54" s="64">
        <v>2</v>
      </c>
      <c r="N54" s="64">
        <v>2</v>
      </c>
    </row>
    <row r="55" spans="2:14" x14ac:dyDescent="0.25">
      <c r="B55" s="91"/>
      <c r="C55" s="93">
        <v>42847.45416666667</v>
      </c>
      <c r="D55" s="91" t="s">
        <v>1</v>
      </c>
      <c r="E55" s="94">
        <v>1</v>
      </c>
      <c r="J55" s="62">
        <v>225</v>
      </c>
      <c r="K55" s="62" t="s">
        <v>222</v>
      </c>
      <c r="L55" s="64"/>
      <c r="M55" s="64">
        <v>1</v>
      </c>
      <c r="N55" s="64">
        <v>1</v>
      </c>
    </row>
    <row r="56" spans="2:14" x14ac:dyDescent="0.25">
      <c r="B56" s="91" t="s">
        <v>224</v>
      </c>
      <c r="C56" s="93">
        <v>42853.705555555556</v>
      </c>
      <c r="D56" s="91" t="s">
        <v>2</v>
      </c>
      <c r="E56" s="94">
        <v>1</v>
      </c>
      <c r="J56" s="62">
        <v>226</v>
      </c>
      <c r="K56" s="62" t="s">
        <v>268</v>
      </c>
      <c r="L56" s="64">
        <v>1</v>
      </c>
      <c r="M56" s="64">
        <v>1</v>
      </c>
      <c r="N56" s="64">
        <v>2</v>
      </c>
    </row>
    <row r="57" spans="2:14" x14ac:dyDescent="0.25">
      <c r="B57" s="91" t="s">
        <v>222</v>
      </c>
      <c r="C57" s="93">
        <v>42843.519444444442</v>
      </c>
      <c r="D57" s="91" t="s">
        <v>1</v>
      </c>
      <c r="E57" s="94">
        <v>1</v>
      </c>
      <c r="J57" s="62">
        <v>262</v>
      </c>
      <c r="K57" s="62" t="s">
        <v>289</v>
      </c>
      <c r="L57" s="64"/>
      <c r="M57" s="64">
        <v>1</v>
      </c>
      <c r="N57" s="64">
        <v>1</v>
      </c>
    </row>
    <row r="58" spans="2:14" x14ac:dyDescent="0.25">
      <c r="B58" s="70" t="s">
        <v>221</v>
      </c>
      <c r="C58" s="71">
        <v>42829.804861111108</v>
      </c>
      <c r="D58" s="70" t="s">
        <v>1</v>
      </c>
      <c r="E58" s="94">
        <v>1</v>
      </c>
      <c r="J58" s="62">
        <v>378</v>
      </c>
      <c r="K58" s="62" t="s">
        <v>221</v>
      </c>
      <c r="L58" s="64"/>
      <c r="M58" s="64">
        <v>6</v>
      </c>
      <c r="N58" s="64">
        <v>6</v>
      </c>
    </row>
    <row r="59" spans="2:14" x14ac:dyDescent="0.25">
      <c r="B59" s="70"/>
      <c r="C59" s="71">
        <v>42840.741666666669</v>
      </c>
      <c r="D59" s="70" t="s">
        <v>1</v>
      </c>
      <c r="E59" s="94">
        <v>1</v>
      </c>
      <c r="J59" s="62">
        <v>388</v>
      </c>
      <c r="K59" s="62" t="s">
        <v>239</v>
      </c>
      <c r="L59" s="64"/>
      <c r="M59" s="64">
        <v>2</v>
      </c>
      <c r="N59" s="64">
        <v>2</v>
      </c>
    </row>
    <row r="60" spans="2:14" x14ac:dyDescent="0.25">
      <c r="B60" s="70"/>
      <c r="C60" s="71">
        <v>42842.513194444444</v>
      </c>
      <c r="D60" s="70" t="s">
        <v>1</v>
      </c>
      <c r="E60" s="94">
        <v>1</v>
      </c>
      <c r="J60" s="62">
        <v>444</v>
      </c>
      <c r="K60" s="62" t="s">
        <v>278</v>
      </c>
      <c r="L60" s="64">
        <v>2</v>
      </c>
      <c r="M60" s="64">
        <v>2</v>
      </c>
      <c r="N60" s="64">
        <v>4</v>
      </c>
    </row>
    <row r="61" spans="2:14" x14ac:dyDescent="0.25">
      <c r="B61" s="70"/>
      <c r="C61" s="71">
        <v>42846.57708333333</v>
      </c>
      <c r="D61" s="70" t="s">
        <v>1</v>
      </c>
      <c r="E61" s="94">
        <v>1</v>
      </c>
      <c r="J61" s="62">
        <v>451</v>
      </c>
      <c r="K61" s="62" t="s">
        <v>267</v>
      </c>
      <c r="L61" s="64">
        <v>2</v>
      </c>
      <c r="M61" s="64"/>
      <c r="N61" s="64">
        <v>2</v>
      </c>
    </row>
    <row r="62" spans="2:14" x14ac:dyDescent="0.25">
      <c r="B62" s="70"/>
      <c r="C62" s="71">
        <v>42850.786805555559</v>
      </c>
      <c r="D62" s="70" t="s">
        <v>1</v>
      </c>
      <c r="E62" s="94">
        <v>1</v>
      </c>
      <c r="J62" s="62">
        <v>155</v>
      </c>
      <c r="K62" s="62" t="s">
        <v>301</v>
      </c>
      <c r="L62" s="64"/>
      <c r="M62" s="64">
        <v>1</v>
      </c>
      <c r="N62" s="64">
        <v>1</v>
      </c>
    </row>
    <row r="63" spans="2:14" x14ac:dyDescent="0.25">
      <c r="B63" s="70"/>
      <c r="C63" s="71">
        <v>42852.700694444444</v>
      </c>
      <c r="D63" s="70" t="s">
        <v>1</v>
      </c>
      <c r="E63" s="94">
        <v>1</v>
      </c>
      <c r="J63" s="62">
        <v>160</v>
      </c>
      <c r="K63" s="62" t="s">
        <v>227</v>
      </c>
      <c r="L63" s="64"/>
      <c r="M63" s="64">
        <v>5</v>
      </c>
      <c r="N63" s="64">
        <v>5</v>
      </c>
    </row>
    <row r="64" spans="2:14" x14ac:dyDescent="0.25">
      <c r="B64" s="91" t="s">
        <v>239</v>
      </c>
      <c r="C64" s="93">
        <v>42834.589583333334</v>
      </c>
      <c r="D64" s="91" t="s">
        <v>1</v>
      </c>
      <c r="E64" s="94">
        <v>1</v>
      </c>
      <c r="J64" s="62">
        <v>188</v>
      </c>
      <c r="K64" s="62" t="s">
        <v>229</v>
      </c>
      <c r="L64" s="64"/>
      <c r="M64" s="64">
        <v>1</v>
      </c>
      <c r="N64" s="64">
        <v>1</v>
      </c>
    </row>
    <row r="65" spans="2:14" x14ac:dyDescent="0.25">
      <c r="B65" s="91"/>
      <c r="C65" s="93">
        <v>42842.786111111112</v>
      </c>
      <c r="D65" s="91" t="s">
        <v>1</v>
      </c>
      <c r="E65" s="94">
        <v>1</v>
      </c>
      <c r="J65" s="62">
        <v>167</v>
      </c>
      <c r="K65" s="62" t="s">
        <v>302</v>
      </c>
      <c r="L65" s="64">
        <v>7</v>
      </c>
      <c r="M65" s="64">
        <v>1</v>
      </c>
      <c r="N65" s="64">
        <v>8</v>
      </c>
    </row>
    <row r="66" spans="2:14" x14ac:dyDescent="0.25">
      <c r="B66" s="91" t="s">
        <v>267</v>
      </c>
      <c r="C66" s="93">
        <v>42849.536111111112</v>
      </c>
      <c r="D66" s="91" t="s">
        <v>2</v>
      </c>
      <c r="E66" s="94">
        <v>1</v>
      </c>
      <c r="J66" s="62">
        <v>189</v>
      </c>
      <c r="K66" s="62" t="s">
        <v>236</v>
      </c>
      <c r="L66" s="64">
        <v>1</v>
      </c>
      <c r="M66" s="64">
        <v>1</v>
      </c>
      <c r="N66" s="64">
        <v>2</v>
      </c>
    </row>
    <row r="67" spans="2:14" x14ac:dyDescent="0.25">
      <c r="B67" s="91"/>
      <c r="C67" s="93">
        <v>42851.551388888889</v>
      </c>
      <c r="D67" s="91" t="s">
        <v>2</v>
      </c>
      <c r="E67" s="94">
        <v>1</v>
      </c>
      <c r="J67" s="62">
        <v>309</v>
      </c>
      <c r="K67" s="62" t="s">
        <v>212</v>
      </c>
      <c r="L67" s="64"/>
      <c r="M67" s="64">
        <v>2</v>
      </c>
      <c r="N67" s="64">
        <v>2</v>
      </c>
    </row>
    <row r="68" spans="2:14" x14ac:dyDescent="0.25">
      <c r="B68" s="91" t="s">
        <v>268</v>
      </c>
      <c r="C68" s="93">
        <v>42827.820833333331</v>
      </c>
      <c r="D68" s="91" t="s">
        <v>1</v>
      </c>
      <c r="E68" s="94">
        <v>1</v>
      </c>
      <c r="J68" s="62">
        <v>164</v>
      </c>
      <c r="K68" s="62" t="s">
        <v>237</v>
      </c>
      <c r="L68" s="64">
        <v>3</v>
      </c>
      <c r="M68" s="64"/>
      <c r="N68" s="64">
        <v>3</v>
      </c>
    </row>
    <row r="69" spans="2:14" x14ac:dyDescent="0.25">
      <c r="B69" s="91"/>
      <c r="C69" s="93">
        <v>42849.606249999997</v>
      </c>
      <c r="D69" s="91" t="s">
        <v>2</v>
      </c>
      <c r="E69" s="94">
        <v>1</v>
      </c>
      <c r="J69" s="62">
        <v>297</v>
      </c>
      <c r="K69" s="62" t="s">
        <v>211</v>
      </c>
      <c r="L69" s="64">
        <v>2</v>
      </c>
      <c r="M69" s="64"/>
      <c r="N69" s="64">
        <v>2</v>
      </c>
    </row>
    <row r="70" spans="2:14" x14ac:dyDescent="0.25">
      <c r="B70" s="91" t="s">
        <v>272</v>
      </c>
      <c r="C70" s="93">
        <v>42830.709722222222</v>
      </c>
      <c r="D70" s="91" t="s">
        <v>1</v>
      </c>
      <c r="E70" s="94">
        <v>1</v>
      </c>
      <c r="J70" s="62">
        <v>385</v>
      </c>
      <c r="K70" s="62" t="s">
        <v>306</v>
      </c>
      <c r="L70" s="64">
        <v>1</v>
      </c>
      <c r="M70" s="64">
        <v>3</v>
      </c>
      <c r="N70" s="64">
        <v>4</v>
      </c>
    </row>
    <row r="71" spans="2:14" x14ac:dyDescent="0.25">
      <c r="B71" s="91"/>
      <c r="C71" s="93">
        <v>42850.62777777778</v>
      </c>
      <c r="D71" s="91" t="s">
        <v>1</v>
      </c>
      <c r="E71" s="94">
        <v>1</v>
      </c>
      <c r="J71" s="62">
        <v>264</v>
      </c>
      <c r="K71" s="62" t="s">
        <v>248</v>
      </c>
      <c r="L71" s="64">
        <v>2</v>
      </c>
      <c r="M71" s="64">
        <v>1</v>
      </c>
      <c r="N71" s="64">
        <v>3</v>
      </c>
    </row>
    <row r="72" spans="2:14" x14ac:dyDescent="0.25">
      <c r="B72" s="91" t="s">
        <v>278</v>
      </c>
      <c r="C72" s="93">
        <v>42831.508333333331</v>
      </c>
      <c r="D72" s="91" t="s">
        <v>2</v>
      </c>
      <c r="E72" s="94">
        <v>1</v>
      </c>
      <c r="J72" s="62">
        <v>137</v>
      </c>
      <c r="K72" s="62" t="s">
        <v>311</v>
      </c>
      <c r="L72" s="64">
        <v>1</v>
      </c>
      <c r="M72" s="64"/>
      <c r="N72" s="64">
        <v>1</v>
      </c>
    </row>
    <row r="73" spans="2:14" x14ac:dyDescent="0.25">
      <c r="B73" s="91"/>
      <c r="C73" s="93">
        <v>42845.533333333333</v>
      </c>
      <c r="D73" s="91" t="s">
        <v>1</v>
      </c>
      <c r="E73" s="94">
        <v>1</v>
      </c>
      <c r="J73" s="62">
        <v>179</v>
      </c>
      <c r="K73" s="62" t="s">
        <v>313</v>
      </c>
      <c r="L73" s="64"/>
      <c r="M73" s="64">
        <v>1</v>
      </c>
      <c r="N73" s="64">
        <v>1</v>
      </c>
    </row>
    <row r="74" spans="2:14" x14ac:dyDescent="0.25">
      <c r="B74" s="91"/>
      <c r="C74" s="93">
        <v>42845.871527777781</v>
      </c>
      <c r="D74" s="91" t="s">
        <v>2</v>
      </c>
      <c r="E74" s="94">
        <v>1</v>
      </c>
      <c r="J74" s="62">
        <v>152</v>
      </c>
      <c r="K74" s="62" t="s">
        <v>317</v>
      </c>
      <c r="L74" s="64"/>
      <c r="M74" s="64">
        <v>1</v>
      </c>
      <c r="N74" s="64">
        <v>1</v>
      </c>
    </row>
    <row r="75" spans="2:14" x14ac:dyDescent="0.25">
      <c r="B75" s="91"/>
      <c r="C75" s="93">
        <v>42845.873611111114</v>
      </c>
      <c r="D75" s="91" t="s">
        <v>1</v>
      </c>
      <c r="E75" s="94">
        <v>1</v>
      </c>
      <c r="J75" s="62">
        <v>148</v>
      </c>
      <c r="K75" s="62" t="s">
        <v>318</v>
      </c>
      <c r="L75" s="64">
        <v>1</v>
      </c>
      <c r="M75" s="64"/>
      <c r="N75" s="64">
        <v>1</v>
      </c>
    </row>
    <row r="76" spans="2:14" x14ac:dyDescent="0.25">
      <c r="B76" s="91" t="s">
        <v>286</v>
      </c>
      <c r="C76" s="93">
        <v>42832.774305555555</v>
      </c>
      <c r="D76" s="91" t="s">
        <v>1</v>
      </c>
      <c r="E76" s="94">
        <v>1</v>
      </c>
      <c r="J76" s="62">
        <v>268</v>
      </c>
      <c r="K76" s="62" t="s">
        <v>219</v>
      </c>
      <c r="L76" s="64"/>
      <c r="M76" s="64">
        <v>4</v>
      </c>
      <c r="N76" s="64">
        <v>4</v>
      </c>
    </row>
    <row r="77" spans="2:14" x14ac:dyDescent="0.25">
      <c r="B77" s="91"/>
      <c r="C77" s="93">
        <v>42851.722916666666</v>
      </c>
      <c r="D77" s="91" t="s">
        <v>1</v>
      </c>
      <c r="E77" s="94">
        <v>1</v>
      </c>
      <c r="J77" s="62">
        <v>367</v>
      </c>
      <c r="K77" s="62" t="s">
        <v>233</v>
      </c>
      <c r="L77" s="64">
        <v>2</v>
      </c>
      <c r="M77" s="64">
        <v>1</v>
      </c>
      <c r="N77" s="64">
        <v>3</v>
      </c>
    </row>
    <row r="78" spans="2:14" x14ac:dyDescent="0.25">
      <c r="B78" s="91" t="s">
        <v>289</v>
      </c>
      <c r="C78" s="93">
        <v>42851.762499999997</v>
      </c>
      <c r="D78" s="91" t="s">
        <v>1</v>
      </c>
      <c r="E78" s="94">
        <v>1</v>
      </c>
      <c r="J78" s="62">
        <v>177</v>
      </c>
      <c r="K78" s="62" t="s">
        <v>325</v>
      </c>
      <c r="L78" s="64"/>
      <c r="M78" s="64">
        <v>3</v>
      </c>
      <c r="N78" s="64">
        <v>3</v>
      </c>
    </row>
    <row r="79" spans="2:14" x14ac:dyDescent="0.25">
      <c r="B79" s="91" t="s">
        <v>301</v>
      </c>
      <c r="C79" s="93">
        <v>42828.677777777775</v>
      </c>
      <c r="D79" s="91" t="s">
        <v>1</v>
      </c>
      <c r="E79" s="94">
        <v>1</v>
      </c>
      <c r="J79" s="62">
        <v>229</v>
      </c>
      <c r="K79" s="62" t="s">
        <v>277</v>
      </c>
      <c r="L79" s="64"/>
      <c r="M79" s="64">
        <v>1</v>
      </c>
      <c r="N79" s="64">
        <v>1</v>
      </c>
    </row>
    <row r="80" spans="2:14" x14ac:dyDescent="0.25">
      <c r="B80" s="70" t="s">
        <v>227</v>
      </c>
      <c r="C80" s="71">
        <v>42832.661805555559</v>
      </c>
      <c r="D80" s="70" t="s">
        <v>1</v>
      </c>
      <c r="E80" s="94">
        <v>1</v>
      </c>
      <c r="J80" s="62">
        <v>115</v>
      </c>
      <c r="K80" s="62" t="s">
        <v>251</v>
      </c>
      <c r="L80" s="64"/>
      <c r="M80" s="64">
        <v>1</v>
      </c>
      <c r="N80" s="64">
        <v>1</v>
      </c>
    </row>
    <row r="81" spans="2:14" x14ac:dyDescent="0.25">
      <c r="B81" s="70"/>
      <c r="C81" s="71">
        <v>42836.618750000001</v>
      </c>
      <c r="D81" s="70" t="s">
        <v>1</v>
      </c>
      <c r="E81" s="94">
        <v>1</v>
      </c>
      <c r="J81" s="62">
        <v>263</v>
      </c>
      <c r="K81" s="62" t="s">
        <v>241</v>
      </c>
      <c r="L81" s="64"/>
      <c r="M81" s="64">
        <v>1</v>
      </c>
      <c r="N81" s="64">
        <v>1</v>
      </c>
    </row>
    <row r="82" spans="2:14" x14ac:dyDescent="0.25">
      <c r="B82" s="70"/>
      <c r="C82" s="71">
        <v>42836.634722222225</v>
      </c>
      <c r="D82" s="70" t="s">
        <v>1</v>
      </c>
      <c r="E82" s="94">
        <v>1</v>
      </c>
      <c r="J82" s="62">
        <v>198</v>
      </c>
      <c r="K82" s="62" t="s">
        <v>218</v>
      </c>
      <c r="L82" s="64">
        <v>1</v>
      </c>
      <c r="M82" s="64"/>
      <c r="N82" s="64">
        <v>1</v>
      </c>
    </row>
    <row r="83" spans="2:14" x14ac:dyDescent="0.25">
      <c r="B83" s="70"/>
      <c r="C83" s="71">
        <v>42837.597222222219</v>
      </c>
      <c r="D83" s="70" t="s">
        <v>1</v>
      </c>
      <c r="E83" s="94">
        <v>1</v>
      </c>
      <c r="J83" s="62">
        <v>125</v>
      </c>
      <c r="K83" s="62" t="s">
        <v>326</v>
      </c>
      <c r="L83" s="64"/>
      <c r="M83" s="64">
        <v>1</v>
      </c>
      <c r="N83" s="64">
        <v>1</v>
      </c>
    </row>
    <row r="84" spans="2:14" x14ac:dyDescent="0.25">
      <c r="B84" s="70"/>
      <c r="C84" s="71">
        <v>42844.623611111114</v>
      </c>
      <c r="D84" s="70" t="s">
        <v>1</v>
      </c>
      <c r="E84" s="94">
        <v>1</v>
      </c>
      <c r="J84" s="62">
        <v>142</v>
      </c>
      <c r="K84" s="62" t="s">
        <v>327</v>
      </c>
      <c r="L84" s="64">
        <v>1</v>
      </c>
      <c r="M84" s="64"/>
      <c r="N84" s="64">
        <v>1</v>
      </c>
    </row>
    <row r="85" spans="2:14" x14ac:dyDescent="0.25">
      <c r="B85" s="91" t="s">
        <v>229</v>
      </c>
      <c r="C85" s="93">
        <v>42837.461805555555</v>
      </c>
      <c r="D85" s="91" t="s">
        <v>1</v>
      </c>
      <c r="E85" s="94">
        <v>1</v>
      </c>
      <c r="J85" s="62">
        <v>383</v>
      </c>
      <c r="K85" s="62" t="s">
        <v>238</v>
      </c>
      <c r="L85" s="64">
        <v>1</v>
      </c>
      <c r="M85" s="64"/>
      <c r="N85" s="64">
        <v>1</v>
      </c>
    </row>
    <row r="86" spans="2:14" x14ac:dyDescent="0.25">
      <c r="B86" s="91" t="s">
        <v>302</v>
      </c>
      <c r="C86" s="93">
        <v>42835.689583333333</v>
      </c>
      <c r="D86" s="91" t="s">
        <v>2</v>
      </c>
      <c r="E86" s="94">
        <v>1</v>
      </c>
      <c r="J86" s="62">
        <v>258</v>
      </c>
      <c r="K86" s="62" t="s">
        <v>288</v>
      </c>
      <c r="L86" s="64"/>
      <c r="M86" s="64">
        <v>2</v>
      </c>
      <c r="N86" s="64">
        <v>2</v>
      </c>
    </row>
    <row r="87" spans="2:14" x14ac:dyDescent="0.25">
      <c r="B87" s="91"/>
      <c r="C87" s="93">
        <v>42835.695138888892</v>
      </c>
      <c r="D87" s="91" t="s">
        <v>2</v>
      </c>
      <c r="E87" s="94">
        <v>1</v>
      </c>
      <c r="J87" s="62">
        <v>257</v>
      </c>
      <c r="K87" s="62" t="s">
        <v>328</v>
      </c>
      <c r="L87" s="64"/>
      <c r="M87" s="64">
        <v>2</v>
      </c>
      <c r="N87" s="64">
        <v>2</v>
      </c>
    </row>
    <row r="88" spans="2:14" x14ac:dyDescent="0.25">
      <c r="B88" s="91"/>
      <c r="C88" s="93">
        <v>42835.697916666664</v>
      </c>
      <c r="D88" s="91" t="s">
        <v>2</v>
      </c>
      <c r="E88" s="94">
        <v>1</v>
      </c>
      <c r="J88" s="62">
        <v>187</v>
      </c>
      <c r="K88" s="62" t="s">
        <v>329</v>
      </c>
      <c r="L88" s="64">
        <v>2</v>
      </c>
      <c r="M88" s="64"/>
      <c r="N88" s="64">
        <v>2</v>
      </c>
    </row>
    <row r="89" spans="2:14" x14ac:dyDescent="0.25">
      <c r="B89" s="91"/>
      <c r="C89" s="93">
        <v>42835.734027777777</v>
      </c>
      <c r="D89" s="91" t="s">
        <v>2</v>
      </c>
      <c r="E89" s="94">
        <v>1</v>
      </c>
      <c r="J89" s="62">
        <v>131</v>
      </c>
      <c r="K89" s="62" t="s">
        <v>330</v>
      </c>
      <c r="L89" s="64"/>
      <c r="M89" s="64">
        <v>4</v>
      </c>
      <c r="N89" s="64">
        <v>4</v>
      </c>
    </row>
    <row r="90" spans="2:14" x14ac:dyDescent="0.25">
      <c r="B90" s="91"/>
      <c r="C90" s="93">
        <v>42835.737500000003</v>
      </c>
      <c r="D90" s="91" t="s">
        <v>1</v>
      </c>
      <c r="E90" s="94">
        <v>1</v>
      </c>
      <c r="J90" s="62">
        <v>119</v>
      </c>
      <c r="K90" s="62" t="s">
        <v>331</v>
      </c>
      <c r="L90" s="64">
        <v>1</v>
      </c>
      <c r="M90" s="64"/>
      <c r="N90" s="64">
        <v>1</v>
      </c>
    </row>
    <row r="91" spans="2:14" x14ac:dyDescent="0.25">
      <c r="B91" s="91"/>
      <c r="C91" s="93">
        <v>42846.42083333333</v>
      </c>
      <c r="D91" s="91" t="s">
        <v>2</v>
      </c>
      <c r="E91" s="94">
        <v>1</v>
      </c>
      <c r="J91" s="62">
        <v>200</v>
      </c>
      <c r="K91" s="62" t="s">
        <v>228</v>
      </c>
      <c r="L91" s="64">
        <v>1</v>
      </c>
      <c r="M91" s="64"/>
      <c r="N91" s="64">
        <v>1</v>
      </c>
    </row>
    <row r="92" spans="2:14" x14ac:dyDescent="0.25">
      <c r="B92" s="91"/>
      <c r="C92" s="93">
        <v>42846.431250000001</v>
      </c>
      <c r="D92" s="91" t="s">
        <v>2</v>
      </c>
      <c r="E92" s="94">
        <v>1</v>
      </c>
      <c r="J92" s="62">
        <v>312</v>
      </c>
      <c r="K92" s="62" t="s">
        <v>332</v>
      </c>
      <c r="L92" s="64"/>
      <c r="M92" s="64">
        <v>1</v>
      </c>
      <c r="N92" s="64">
        <v>1</v>
      </c>
    </row>
    <row r="93" spans="2:14" x14ac:dyDescent="0.25">
      <c r="B93" s="91"/>
      <c r="C93" s="93">
        <v>42846.517361111109</v>
      </c>
      <c r="D93" s="91" t="s">
        <v>2</v>
      </c>
      <c r="E93" s="94">
        <v>1</v>
      </c>
      <c r="J93" s="62">
        <v>174</v>
      </c>
      <c r="K93" s="62" t="s">
        <v>246</v>
      </c>
      <c r="L93" s="64">
        <v>1</v>
      </c>
      <c r="M93" s="64"/>
      <c r="N93" s="64">
        <v>1</v>
      </c>
    </row>
    <row r="94" spans="2:14" x14ac:dyDescent="0.25">
      <c r="B94" s="91" t="s">
        <v>236</v>
      </c>
      <c r="C94" s="93">
        <v>42829.76666666667</v>
      </c>
      <c r="D94" s="91" t="s">
        <v>2</v>
      </c>
      <c r="E94" s="94">
        <v>1</v>
      </c>
      <c r="J94" s="62" t="s">
        <v>3</v>
      </c>
      <c r="L94" s="64">
        <v>39</v>
      </c>
      <c r="M94" s="64">
        <v>62</v>
      </c>
      <c r="N94" s="64">
        <v>101</v>
      </c>
    </row>
    <row r="95" spans="2:14" x14ac:dyDescent="0.25">
      <c r="B95" s="91"/>
      <c r="C95" s="93">
        <v>42842.779166666667</v>
      </c>
      <c r="D95" s="91" t="s">
        <v>1</v>
      </c>
      <c r="E95" s="94">
        <v>1</v>
      </c>
      <c r="J95" s="51"/>
      <c r="K95" s="51"/>
      <c r="L95" s="51"/>
      <c r="M95" s="51"/>
      <c r="N95" s="51"/>
    </row>
    <row r="96" spans="2:14" x14ac:dyDescent="0.25">
      <c r="B96" s="91" t="s">
        <v>212</v>
      </c>
      <c r="C96" s="93">
        <v>42850.400694444441</v>
      </c>
      <c r="D96" s="91" t="s">
        <v>1</v>
      </c>
      <c r="E96" s="94">
        <v>1</v>
      </c>
      <c r="J96" s="51"/>
      <c r="K96" s="51"/>
      <c r="L96" s="51"/>
      <c r="M96" s="51"/>
      <c r="N96" s="51"/>
    </row>
    <row r="97" spans="2:14" x14ac:dyDescent="0.25">
      <c r="B97" s="91"/>
      <c r="C97" s="93">
        <v>42853.819444444445</v>
      </c>
      <c r="D97" s="91" t="s">
        <v>1</v>
      </c>
      <c r="E97" s="94">
        <v>1</v>
      </c>
      <c r="J97" s="51"/>
      <c r="K97" s="51"/>
      <c r="L97" s="51"/>
      <c r="M97" s="51"/>
      <c r="N97" s="51"/>
    </row>
    <row r="98" spans="2:14" x14ac:dyDescent="0.25">
      <c r="B98" s="91" t="s">
        <v>237</v>
      </c>
      <c r="C98" s="93">
        <v>42843.738888888889</v>
      </c>
      <c r="D98" s="91" t="s">
        <v>2</v>
      </c>
      <c r="E98" s="94">
        <v>1</v>
      </c>
      <c r="J98" s="51"/>
      <c r="K98" s="51"/>
      <c r="L98" s="51"/>
      <c r="M98" s="51"/>
      <c r="N98" s="51"/>
    </row>
    <row r="99" spans="2:14" x14ac:dyDescent="0.25">
      <c r="B99" s="91"/>
      <c r="C99" s="93">
        <v>42843.75277777778</v>
      </c>
      <c r="D99" s="91" t="s">
        <v>2</v>
      </c>
      <c r="E99" s="94">
        <v>1</v>
      </c>
      <c r="J99" s="51"/>
      <c r="K99" s="51"/>
      <c r="L99" s="51"/>
      <c r="M99" s="51"/>
      <c r="N99" s="51"/>
    </row>
    <row r="100" spans="2:14" x14ac:dyDescent="0.25">
      <c r="B100" s="91"/>
      <c r="C100" s="93">
        <v>42850.585416666669</v>
      </c>
      <c r="D100" s="91" t="s">
        <v>2</v>
      </c>
      <c r="E100" s="94">
        <v>1</v>
      </c>
      <c r="J100" s="51"/>
      <c r="K100" s="51"/>
      <c r="L100" s="51"/>
      <c r="M100" s="51"/>
      <c r="N100" s="51"/>
    </row>
    <row r="101" spans="2:14" x14ac:dyDescent="0.25">
      <c r="B101" s="91" t="s">
        <v>211</v>
      </c>
      <c r="C101" s="93">
        <v>42837.856249999997</v>
      </c>
      <c r="D101" s="91" t="s">
        <v>2</v>
      </c>
      <c r="E101" s="94">
        <v>1</v>
      </c>
      <c r="J101" s="51"/>
      <c r="K101" s="51"/>
      <c r="L101" s="51"/>
      <c r="M101" s="51"/>
      <c r="N101" s="51"/>
    </row>
    <row r="102" spans="2:14" x14ac:dyDescent="0.25">
      <c r="B102" s="91"/>
      <c r="C102" s="93">
        <v>42852.755555555559</v>
      </c>
      <c r="D102" s="91" t="s">
        <v>2</v>
      </c>
      <c r="E102" s="94">
        <v>1</v>
      </c>
    </row>
    <row r="103" spans="2:14" x14ac:dyDescent="0.25">
      <c r="B103" s="70" t="s">
        <v>306</v>
      </c>
      <c r="C103" s="71">
        <v>42826.555555555555</v>
      </c>
      <c r="D103" s="70" t="s">
        <v>1</v>
      </c>
      <c r="E103" s="72">
        <v>1</v>
      </c>
    </row>
    <row r="104" spans="2:14" x14ac:dyDescent="0.25">
      <c r="B104" s="70"/>
      <c r="C104" s="71">
        <v>42833.759027777778</v>
      </c>
      <c r="D104" s="70" t="s">
        <v>1</v>
      </c>
      <c r="E104" s="72">
        <v>1</v>
      </c>
    </row>
    <row r="105" spans="2:14" x14ac:dyDescent="0.25">
      <c r="B105" s="70"/>
      <c r="C105" s="71">
        <v>42837.772222222222</v>
      </c>
      <c r="D105" s="70" t="s">
        <v>2</v>
      </c>
      <c r="E105" s="72">
        <v>1</v>
      </c>
    </row>
    <row r="106" spans="2:14" x14ac:dyDescent="0.25">
      <c r="B106" s="70"/>
      <c r="C106" s="71">
        <v>42845.845138888886</v>
      </c>
      <c r="D106" s="70" t="s">
        <v>1</v>
      </c>
      <c r="E106" s="72">
        <v>1</v>
      </c>
    </row>
    <row r="107" spans="2:14" x14ac:dyDescent="0.25">
      <c r="B107" s="91" t="s">
        <v>248</v>
      </c>
      <c r="C107" s="93">
        <v>42836.690972222219</v>
      </c>
      <c r="D107" s="91" t="s">
        <v>2</v>
      </c>
      <c r="E107" s="94">
        <v>1</v>
      </c>
    </row>
    <row r="108" spans="2:14" x14ac:dyDescent="0.25">
      <c r="B108" s="91"/>
      <c r="C108" s="93">
        <v>42837.680555555555</v>
      </c>
      <c r="D108" s="91" t="s">
        <v>2</v>
      </c>
      <c r="E108" s="94">
        <v>1</v>
      </c>
    </row>
    <row r="109" spans="2:14" x14ac:dyDescent="0.25">
      <c r="B109" s="91"/>
      <c r="C109" s="93">
        <v>42841.552777777775</v>
      </c>
      <c r="D109" s="91" t="s">
        <v>1</v>
      </c>
      <c r="E109" s="94">
        <v>1</v>
      </c>
    </row>
    <row r="110" spans="2:14" x14ac:dyDescent="0.25">
      <c r="B110" s="91" t="s">
        <v>311</v>
      </c>
      <c r="C110" s="93">
        <v>42835.600694444445</v>
      </c>
      <c r="D110" s="91" t="s">
        <v>2</v>
      </c>
      <c r="E110" s="94">
        <v>1</v>
      </c>
    </row>
    <row r="111" spans="2:14" x14ac:dyDescent="0.25">
      <c r="B111" s="91" t="s">
        <v>313</v>
      </c>
      <c r="C111" s="93">
        <v>42828.731944444444</v>
      </c>
      <c r="D111" s="91" t="s">
        <v>1</v>
      </c>
      <c r="E111" s="94">
        <v>1</v>
      </c>
    </row>
    <row r="112" spans="2:14" x14ac:dyDescent="0.25">
      <c r="B112" s="91" t="s">
        <v>317</v>
      </c>
      <c r="C112" s="93">
        <v>42826.59652777778</v>
      </c>
      <c r="D112" s="91" t="s">
        <v>1</v>
      </c>
      <c r="E112" s="94">
        <v>1</v>
      </c>
    </row>
    <row r="113" spans="2:5" x14ac:dyDescent="0.25">
      <c r="B113" s="91" t="s">
        <v>318</v>
      </c>
      <c r="C113" s="93">
        <v>42846.520138888889</v>
      </c>
      <c r="D113" s="91" t="s">
        <v>2</v>
      </c>
      <c r="E113" s="94">
        <v>1</v>
      </c>
    </row>
    <row r="114" spans="2:5" x14ac:dyDescent="0.25">
      <c r="B114" s="70" t="s">
        <v>219</v>
      </c>
      <c r="C114" s="71">
        <v>42826.513888888891</v>
      </c>
      <c r="D114" s="70" t="s">
        <v>1</v>
      </c>
      <c r="E114" s="94">
        <v>1</v>
      </c>
    </row>
    <row r="115" spans="2:5" x14ac:dyDescent="0.25">
      <c r="B115" s="70"/>
      <c r="C115" s="71">
        <v>42842.464583333334</v>
      </c>
      <c r="D115" s="70" t="s">
        <v>1</v>
      </c>
      <c r="E115" s="94">
        <v>1</v>
      </c>
    </row>
    <row r="116" spans="2:5" x14ac:dyDescent="0.25">
      <c r="B116" s="70"/>
      <c r="C116" s="71">
        <v>42844.690972222219</v>
      </c>
      <c r="D116" s="70" t="s">
        <v>1</v>
      </c>
      <c r="E116" s="94">
        <v>1</v>
      </c>
    </row>
    <row r="117" spans="2:5" x14ac:dyDescent="0.25">
      <c r="B117" s="70"/>
      <c r="C117" s="71">
        <v>42846.731944444444</v>
      </c>
      <c r="D117" s="70" t="s">
        <v>1</v>
      </c>
      <c r="E117" s="94">
        <v>1</v>
      </c>
    </row>
    <row r="118" spans="2:5" x14ac:dyDescent="0.25">
      <c r="B118" s="91" t="s">
        <v>233</v>
      </c>
      <c r="C118" s="93">
        <v>42828.493750000001</v>
      </c>
      <c r="D118" s="91" t="s">
        <v>2</v>
      </c>
      <c r="E118" s="94">
        <v>1</v>
      </c>
    </row>
    <row r="119" spans="2:5" x14ac:dyDescent="0.25">
      <c r="B119" s="91"/>
      <c r="C119" s="93">
        <v>42828.523611111108</v>
      </c>
      <c r="D119" s="91" t="s">
        <v>1</v>
      </c>
      <c r="E119" s="94">
        <v>1</v>
      </c>
    </row>
    <row r="120" spans="2:5" x14ac:dyDescent="0.25">
      <c r="B120" s="91"/>
      <c r="C120" s="93">
        <v>42852.656944444447</v>
      </c>
      <c r="D120" s="91" t="s">
        <v>2</v>
      </c>
      <c r="E120" s="94">
        <v>1</v>
      </c>
    </row>
    <row r="121" spans="2:5" x14ac:dyDescent="0.25">
      <c r="B121" s="70" t="s">
        <v>325</v>
      </c>
      <c r="C121" s="71">
        <v>42830.716666666667</v>
      </c>
      <c r="D121" s="70" t="s">
        <v>1</v>
      </c>
      <c r="E121" s="94">
        <v>1</v>
      </c>
    </row>
    <row r="122" spans="2:5" x14ac:dyDescent="0.25">
      <c r="B122" s="70"/>
      <c r="C122" s="71">
        <v>42842.663194444445</v>
      </c>
      <c r="D122" s="70" t="s">
        <v>1</v>
      </c>
      <c r="E122" s="94">
        <v>1</v>
      </c>
    </row>
    <row r="123" spans="2:5" x14ac:dyDescent="0.25">
      <c r="B123" s="70"/>
      <c r="C123" s="71">
        <v>42847.715277777781</v>
      </c>
      <c r="D123" s="70" t="s">
        <v>1</v>
      </c>
      <c r="E123" s="94">
        <v>1</v>
      </c>
    </row>
    <row r="124" spans="2:5" x14ac:dyDescent="0.25">
      <c r="B124" s="91" t="s">
        <v>277</v>
      </c>
      <c r="C124" s="93">
        <v>42835.770833333336</v>
      </c>
      <c r="D124" s="91" t="s">
        <v>1</v>
      </c>
      <c r="E124" s="94">
        <v>1</v>
      </c>
    </row>
    <row r="125" spans="2:5" x14ac:dyDescent="0.25">
      <c r="B125" s="91" t="s">
        <v>251</v>
      </c>
      <c r="C125" s="93">
        <v>42837.704861111109</v>
      </c>
      <c r="D125" s="91" t="s">
        <v>1</v>
      </c>
      <c r="E125" s="94">
        <v>1</v>
      </c>
    </row>
    <row r="126" spans="2:5" x14ac:dyDescent="0.25">
      <c r="B126" s="91" t="s">
        <v>241</v>
      </c>
      <c r="C126" s="93">
        <v>42839.524305555555</v>
      </c>
      <c r="D126" s="91" t="s">
        <v>1</v>
      </c>
      <c r="E126" s="94">
        <v>1</v>
      </c>
    </row>
    <row r="127" spans="2:5" x14ac:dyDescent="0.25">
      <c r="B127" s="91" t="s">
        <v>218</v>
      </c>
      <c r="C127" s="93">
        <v>42840.705555555556</v>
      </c>
      <c r="D127" s="91" t="s">
        <v>2</v>
      </c>
      <c r="E127" s="94">
        <v>1</v>
      </c>
    </row>
    <row r="128" spans="2:5" x14ac:dyDescent="0.25">
      <c r="B128" s="91" t="s">
        <v>326</v>
      </c>
      <c r="C128" s="93">
        <v>42841.74722222222</v>
      </c>
      <c r="D128" s="91" t="s">
        <v>1</v>
      </c>
      <c r="E128" s="94">
        <v>1</v>
      </c>
    </row>
    <row r="129" spans="2:5" x14ac:dyDescent="0.25">
      <c r="B129" s="91" t="s">
        <v>327</v>
      </c>
      <c r="C129" s="93">
        <v>42842.487500000003</v>
      </c>
      <c r="D129" s="91" t="s">
        <v>2</v>
      </c>
      <c r="E129" s="94">
        <v>1</v>
      </c>
    </row>
    <row r="130" spans="2:5" x14ac:dyDescent="0.25">
      <c r="B130" s="91" t="s">
        <v>238</v>
      </c>
      <c r="C130" s="93">
        <v>42842.489583333336</v>
      </c>
      <c r="D130" s="91" t="s">
        <v>2</v>
      </c>
      <c r="E130" s="94">
        <v>1</v>
      </c>
    </row>
    <row r="131" spans="2:5" x14ac:dyDescent="0.25">
      <c r="B131" s="91" t="s">
        <v>288</v>
      </c>
      <c r="C131" s="93">
        <v>42842.552777777775</v>
      </c>
      <c r="D131" s="91" t="s">
        <v>1</v>
      </c>
      <c r="E131" s="94">
        <v>1</v>
      </c>
    </row>
    <row r="132" spans="2:5" x14ac:dyDescent="0.25">
      <c r="B132" s="91"/>
      <c r="C132" s="93">
        <v>42852.784722222219</v>
      </c>
      <c r="D132" s="91" t="s">
        <v>1</v>
      </c>
      <c r="E132" s="94">
        <v>1</v>
      </c>
    </row>
    <row r="133" spans="2:5" x14ac:dyDescent="0.25">
      <c r="B133" s="91" t="s">
        <v>328</v>
      </c>
      <c r="C133" s="93">
        <v>42842.736111111109</v>
      </c>
      <c r="D133" s="91" t="s">
        <v>1</v>
      </c>
      <c r="E133" s="94">
        <v>1</v>
      </c>
    </row>
    <row r="134" spans="2:5" x14ac:dyDescent="0.25">
      <c r="B134" s="91"/>
      <c r="C134" s="93">
        <v>42845.699305555558</v>
      </c>
      <c r="D134" s="91" t="s">
        <v>1</v>
      </c>
      <c r="E134" s="94">
        <v>1</v>
      </c>
    </row>
    <row r="135" spans="2:5" x14ac:dyDescent="0.25">
      <c r="B135" s="91" t="s">
        <v>329</v>
      </c>
      <c r="C135" s="93">
        <v>42842.824999999997</v>
      </c>
      <c r="D135" s="91" t="s">
        <v>2</v>
      </c>
      <c r="E135" s="94">
        <v>1</v>
      </c>
    </row>
    <row r="136" spans="2:5" x14ac:dyDescent="0.25">
      <c r="B136" s="91"/>
      <c r="C136" s="93">
        <v>42842.827777777777</v>
      </c>
      <c r="D136" s="91" t="s">
        <v>2</v>
      </c>
      <c r="E136" s="94">
        <v>1</v>
      </c>
    </row>
    <row r="137" spans="2:5" x14ac:dyDescent="0.25">
      <c r="B137" s="91" t="s">
        <v>330</v>
      </c>
      <c r="C137" s="93">
        <v>42844.386111111111</v>
      </c>
      <c r="D137" s="91" t="s">
        <v>1</v>
      </c>
      <c r="E137" s="94">
        <v>1</v>
      </c>
    </row>
    <row r="138" spans="2:5" x14ac:dyDescent="0.25">
      <c r="B138" s="91"/>
      <c r="C138" s="93">
        <v>42846.636111111111</v>
      </c>
      <c r="D138" s="91" t="s">
        <v>1</v>
      </c>
      <c r="E138" s="94">
        <v>1</v>
      </c>
    </row>
    <row r="139" spans="2:5" x14ac:dyDescent="0.25">
      <c r="B139" s="91"/>
      <c r="C139" s="93">
        <v>42847.577777777777</v>
      </c>
      <c r="D139" s="91" t="s">
        <v>1</v>
      </c>
      <c r="E139" s="94">
        <v>1</v>
      </c>
    </row>
    <row r="140" spans="2:5" x14ac:dyDescent="0.25">
      <c r="B140" s="91"/>
      <c r="C140" s="93">
        <v>42850.334027777775</v>
      </c>
      <c r="D140" s="91" t="s">
        <v>1</v>
      </c>
      <c r="E140" s="94">
        <v>1</v>
      </c>
    </row>
    <row r="141" spans="2:5" x14ac:dyDescent="0.25">
      <c r="B141" s="91" t="s">
        <v>331</v>
      </c>
      <c r="C141" s="93">
        <v>42844.606944444444</v>
      </c>
      <c r="D141" s="91" t="s">
        <v>2</v>
      </c>
      <c r="E141" s="94">
        <v>1</v>
      </c>
    </row>
    <row r="142" spans="2:5" x14ac:dyDescent="0.25">
      <c r="B142" s="91" t="s">
        <v>228</v>
      </c>
      <c r="C142" s="93">
        <v>42848.625694444447</v>
      </c>
      <c r="D142" s="91" t="s">
        <v>2</v>
      </c>
      <c r="E142" s="94">
        <v>1</v>
      </c>
    </row>
    <row r="143" spans="2:5" x14ac:dyDescent="0.25">
      <c r="B143" s="91" t="s">
        <v>332</v>
      </c>
      <c r="C143" s="93">
        <v>42852.455555555556</v>
      </c>
      <c r="D143" s="91" t="s">
        <v>1</v>
      </c>
      <c r="E143" s="94">
        <v>1</v>
      </c>
    </row>
    <row r="144" spans="2:5" x14ac:dyDescent="0.25">
      <c r="B144" s="91" t="s">
        <v>246</v>
      </c>
      <c r="C144" s="93">
        <v>42852.557638888888</v>
      </c>
      <c r="D144" s="91" t="s">
        <v>2</v>
      </c>
      <c r="E144" s="94">
        <v>1</v>
      </c>
    </row>
    <row r="145" spans="2:16" x14ac:dyDescent="0.25">
      <c r="B145" s="91" t="s">
        <v>3</v>
      </c>
      <c r="C145" s="91"/>
      <c r="D145" s="91"/>
      <c r="E145" s="94">
        <v>101</v>
      </c>
    </row>
    <row r="146" spans="2:16" s="63" customFormat="1" x14ac:dyDescent="0.25">
      <c r="B146" s="51"/>
      <c r="C146" s="51"/>
      <c r="D146" s="51"/>
      <c r="E146" s="37"/>
      <c r="F146" s="37"/>
      <c r="G146" s="37"/>
      <c r="H146" s="51"/>
      <c r="I146" s="51"/>
      <c r="J146" s="62"/>
      <c r="K146" s="62"/>
      <c r="L146" s="62"/>
      <c r="M146" s="62"/>
      <c r="N146" s="37"/>
    </row>
    <row r="147" spans="2:16" s="63" customFormat="1" x14ac:dyDescent="0.25">
      <c r="B147" s="51"/>
      <c r="C147" s="51"/>
      <c r="D147" s="51"/>
      <c r="E147" s="37"/>
      <c r="F147" s="37"/>
      <c r="G147" s="37"/>
      <c r="H147" s="51"/>
      <c r="I147" s="51"/>
      <c r="J147" s="62"/>
      <c r="K147" s="62"/>
      <c r="L147" s="62"/>
      <c r="M147" s="62"/>
      <c r="N147" s="37"/>
    </row>
    <row r="148" spans="2:16" s="63" customFormat="1" x14ac:dyDescent="0.25">
      <c r="B148" s="62"/>
      <c r="C148" s="62"/>
      <c r="D148" s="62"/>
      <c r="E148" s="37"/>
      <c r="F148" s="37"/>
      <c r="G148" s="37"/>
      <c r="H148" s="51"/>
      <c r="I148" s="51"/>
      <c r="J148" s="62"/>
      <c r="K148" s="62"/>
      <c r="L148" s="62"/>
      <c r="M148" s="62"/>
      <c r="N148" s="37"/>
    </row>
    <row r="149" spans="2:16" s="63" customFormat="1" x14ac:dyDescent="0.25">
      <c r="B149" s="62"/>
      <c r="C149" s="62"/>
      <c r="D149" s="62"/>
      <c r="E149" s="37"/>
      <c r="F149" s="37"/>
      <c r="G149" s="37"/>
      <c r="H149" s="51"/>
      <c r="I149" s="51"/>
      <c r="J149" s="62"/>
      <c r="K149" s="62"/>
      <c r="L149" s="62"/>
      <c r="M149" s="62"/>
      <c r="N149" s="37"/>
    </row>
    <row r="150" spans="2:16" s="63" customFormat="1" x14ac:dyDescent="0.25">
      <c r="B150" s="62"/>
      <c r="C150" s="62"/>
      <c r="D150" s="62"/>
      <c r="E150" s="37"/>
      <c r="F150" s="37"/>
      <c r="G150" s="37"/>
      <c r="H150" s="51"/>
      <c r="I150" s="51"/>
      <c r="J150" s="62"/>
      <c r="K150" s="62"/>
      <c r="L150" s="62"/>
      <c r="M150" s="62"/>
      <c r="N150" s="37"/>
    </row>
    <row r="151" spans="2:16" s="63" customFormat="1" x14ac:dyDescent="0.25">
      <c r="B151" s="6" t="s">
        <v>184</v>
      </c>
      <c r="C151" s="6" t="s">
        <v>142</v>
      </c>
      <c r="D151" s="6" t="s">
        <v>186</v>
      </c>
      <c r="E151" s="46">
        <v>42736</v>
      </c>
      <c r="F151" s="46">
        <v>42767</v>
      </c>
      <c r="G151" s="46">
        <v>42795</v>
      </c>
      <c r="H151" s="42">
        <v>42826</v>
      </c>
      <c r="I151" s="51"/>
      <c r="J151" s="62"/>
      <c r="K151" s="62"/>
      <c r="L151" s="62"/>
      <c r="M151" s="62"/>
      <c r="N151" s="37"/>
    </row>
    <row r="152" spans="2:16" s="63" customFormat="1" x14ac:dyDescent="0.25">
      <c r="B152" s="81" t="s">
        <v>7</v>
      </c>
      <c r="C152" s="85">
        <v>97</v>
      </c>
      <c r="D152" s="97" t="s">
        <v>44</v>
      </c>
      <c r="E152" s="106">
        <v>0</v>
      </c>
      <c r="F152" s="106">
        <v>0</v>
      </c>
      <c r="G152" s="103">
        <v>1</v>
      </c>
      <c r="H152" s="102"/>
      <c r="I152" s="51"/>
      <c r="J152" s="62" t="s">
        <v>254</v>
      </c>
      <c r="K152" s="62"/>
      <c r="L152" s="51"/>
      <c r="M152" s="62"/>
      <c r="N152" s="62"/>
      <c r="O152" s="51"/>
      <c r="P152" s="51"/>
    </row>
    <row r="153" spans="2:16" s="63" customFormat="1" x14ac:dyDescent="0.25">
      <c r="B153" s="81" t="s">
        <v>7</v>
      </c>
      <c r="C153" s="82">
        <v>98</v>
      </c>
      <c r="D153" s="97" t="s">
        <v>16</v>
      </c>
      <c r="E153" s="106">
        <v>0</v>
      </c>
      <c r="F153" s="106">
        <v>1</v>
      </c>
      <c r="G153" s="103">
        <v>3</v>
      </c>
      <c r="H153" s="102">
        <v>2</v>
      </c>
      <c r="I153" s="51"/>
      <c r="J153" s="75" t="s">
        <v>334</v>
      </c>
      <c r="K153" s="75" t="s">
        <v>5</v>
      </c>
      <c r="L153" s="51"/>
      <c r="M153" s="62"/>
      <c r="N153" s="62"/>
      <c r="O153" s="51"/>
      <c r="P153" s="51"/>
    </row>
    <row r="154" spans="2:16" s="63" customFormat="1" x14ac:dyDescent="0.25">
      <c r="B154" s="81" t="s">
        <v>19</v>
      </c>
      <c r="C154" s="82">
        <v>109</v>
      </c>
      <c r="D154" s="97" t="s">
        <v>26</v>
      </c>
      <c r="E154" s="106">
        <v>0</v>
      </c>
      <c r="F154" s="106">
        <v>1</v>
      </c>
      <c r="G154" s="103"/>
      <c r="H154" s="102"/>
      <c r="I154" s="51"/>
      <c r="J154" s="62">
        <v>1</v>
      </c>
      <c r="K154" s="64">
        <v>24</v>
      </c>
      <c r="L154" s="51"/>
      <c r="M154" s="62"/>
      <c r="N154" s="62"/>
      <c r="O154" s="51"/>
      <c r="P154" s="51"/>
    </row>
    <row r="155" spans="2:16" s="63" customFormat="1" x14ac:dyDescent="0.25">
      <c r="B155" s="85" t="s">
        <v>7</v>
      </c>
      <c r="C155" s="85">
        <v>110</v>
      </c>
      <c r="D155" s="97" t="s">
        <v>90</v>
      </c>
      <c r="E155" s="106">
        <v>2</v>
      </c>
      <c r="F155" s="106">
        <v>1</v>
      </c>
      <c r="G155" s="103">
        <v>3</v>
      </c>
      <c r="H155" s="102"/>
      <c r="I155" s="51"/>
      <c r="J155" s="62">
        <v>2</v>
      </c>
      <c r="K155" s="64">
        <v>12</v>
      </c>
      <c r="L155" s="51"/>
      <c r="M155" s="62"/>
      <c r="N155" s="62"/>
      <c r="O155" s="51"/>
      <c r="P155" s="51"/>
    </row>
    <row r="156" spans="2:16" s="63" customFormat="1" x14ac:dyDescent="0.25">
      <c r="B156" s="81" t="s">
        <v>34</v>
      </c>
      <c r="C156" s="82">
        <v>113</v>
      </c>
      <c r="D156" s="97" t="s">
        <v>108</v>
      </c>
      <c r="E156" s="106">
        <v>0</v>
      </c>
      <c r="F156" s="106">
        <v>1</v>
      </c>
      <c r="G156" s="103"/>
      <c r="H156" s="102"/>
      <c r="I156" s="51"/>
      <c r="J156" s="62">
        <v>3</v>
      </c>
      <c r="K156" s="64">
        <v>6</v>
      </c>
      <c r="L156" s="51"/>
      <c r="M156" s="62"/>
      <c r="N156" s="62"/>
      <c r="O156" s="51"/>
      <c r="P156" s="51"/>
    </row>
    <row r="157" spans="2:16" s="63" customFormat="1" x14ac:dyDescent="0.25">
      <c r="B157" s="81" t="s">
        <v>29</v>
      </c>
      <c r="C157" s="81">
        <v>115</v>
      </c>
      <c r="D157" s="97" t="s">
        <v>93</v>
      </c>
      <c r="E157" s="106">
        <v>1</v>
      </c>
      <c r="F157" s="106">
        <v>1</v>
      </c>
      <c r="G157" s="103"/>
      <c r="H157" s="102">
        <v>1</v>
      </c>
      <c r="I157" s="51"/>
      <c r="J157" s="62">
        <v>4</v>
      </c>
      <c r="K157" s="64">
        <v>4</v>
      </c>
      <c r="L157" s="51"/>
      <c r="M157" s="62"/>
      <c r="N157" s="62"/>
      <c r="O157" s="51"/>
      <c r="P157" s="51"/>
    </row>
    <row r="158" spans="2:16" s="63" customFormat="1" ht="30" x14ac:dyDescent="0.25">
      <c r="B158" s="85" t="s">
        <v>109</v>
      </c>
      <c r="C158" s="85">
        <v>116</v>
      </c>
      <c r="D158" s="97" t="s">
        <v>178</v>
      </c>
      <c r="E158" s="106">
        <v>0</v>
      </c>
      <c r="F158" s="106">
        <v>0</v>
      </c>
      <c r="G158" s="103">
        <v>1</v>
      </c>
      <c r="H158" s="102"/>
      <c r="I158" s="51"/>
      <c r="J158" s="62">
        <v>5</v>
      </c>
      <c r="K158" s="64">
        <v>1</v>
      </c>
      <c r="L158" s="51"/>
      <c r="M158" s="62"/>
      <c r="N158" s="62"/>
      <c r="O158" s="51"/>
      <c r="P158" s="51"/>
    </row>
    <row r="159" spans="2:16" s="63" customFormat="1" x14ac:dyDescent="0.25">
      <c r="B159" s="81" t="s">
        <v>91</v>
      </c>
      <c r="C159" s="82">
        <v>117</v>
      </c>
      <c r="D159" s="97" t="s">
        <v>92</v>
      </c>
      <c r="E159" s="106">
        <v>0</v>
      </c>
      <c r="F159" s="106">
        <v>0</v>
      </c>
      <c r="G159" s="103"/>
      <c r="H159" s="102"/>
      <c r="I159" s="51"/>
      <c r="J159" s="62">
        <v>6</v>
      </c>
      <c r="K159" s="64">
        <v>1</v>
      </c>
      <c r="L159" s="51"/>
      <c r="M159" s="62"/>
      <c r="N159" s="62"/>
      <c r="O159" s="51"/>
      <c r="P159" s="51"/>
    </row>
    <row r="160" spans="2:16" s="63" customFormat="1" x14ac:dyDescent="0.25">
      <c r="B160" s="81" t="s">
        <v>116</v>
      </c>
      <c r="C160" s="82">
        <v>118</v>
      </c>
      <c r="D160" s="97" t="s">
        <v>117</v>
      </c>
      <c r="E160" s="106">
        <v>0</v>
      </c>
      <c r="F160" s="106">
        <v>0</v>
      </c>
      <c r="G160" s="103"/>
      <c r="H160" s="102"/>
      <c r="I160" s="51"/>
      <c r="J160" s="62">
        <v>8</v>
      </c>
      <c r="K160" s="64">
        <v>1</v>
      </c>
      <c r="L160" s="51"/>
      <c r="M160" s="62"/>
      <c r="N160" s="62"/>
      <c r="O160" s="51"/>
      <c r="P160" s="51"/>
    </row>
    <row r="161" spans="2:16" s="63" customFormat="1" ht="15.75" customHeight="1" x14ac:dyDescent="0.25">
      <c r="B161" s="81" t="s">
        <v>113</v>
      </c>
      <c r="C161" s="82">
        <v>119</v>
      </c>
      <c r="D161" s="97" t="s">
        <v>114</v>
      </c>
      <c r="E161" s="106">
        <v>0</v>
      </c>
      <c r="F161" s="106">
        <v>0</v>
      </c>
      <c r="G161" s="103"/>
      <c r="H161" s="102">
        <v>1</v>
      </c>
      <c r="I161" s="51"/>
      <c r="J161" s="78" t="s">
        <v>322</v>
      </c>
      <c r="K161" s="105">
        <v>92</v>
      </c>
      <c r="L161" s="51"/>
      <c r="M161" s="62"/>
      <c r="N161" s="62"/>
      <c r="O161" s="51"/>
      <c r="P161" s="51"/>
    </row>
    <row r="162" spans="2:16" s="63" customFormat="1" x14ac:dyDescent="0.25">
      <c r="B162" s="81" t="s">
        <v>39</v>
      </c>
      <c r="C162" s="82">
        <v>120</v>
      </c>
      <c r="D162" s="97" t="s">
        <v>102</v>
      </c>
      <c r="E162" s="106">
        <v>1</v>
      </c>
      <c r="F162" s="106">
        <v>1</v>
      </c>
      <c r="G162" s="103">
        <v>1</v>
      </c>
      <c r="H162" s="102">
        <v>1</v>
      </c>
      <c r="I162" s="51"/>
      <c r="J162" s="62" t="s">
        <v>3</v>
      </c>
      <c r="K162" s="64">
        <v>141</v>
      </c>
      <c r="L162" s="51"/>
      <c r="M162" s="62"/>
      <c r="N162" s="62"/>
      <c r="O162" s="51"/>
      <c r="P162" s="51"/>
    </row>
    <row r="163" spans="2:16" s="63" customFormat="1" x14ac:dyDescent="0.25">
      <c r="B163" s="81" t="s">
        <v>80</v>
      </c>
      <c r="C163" s="82">
        <v>121</v>
      </c>
      <c r="D163" s="97" t="s">
        <v>81</v>
      </c>
      <c r="E163" s="106">
        <v>0</v>
      </c>
      <c r="F163" s="106">
        <v>0</v>
      </c>
      <c r="G163" s="103">
        <v>1</v>
      </c>
      <c r="H163" s="102"/>
      <c r="I163" s="51"/>
      <c r="J163" s="51"/>
      <c r="K163" s="51"/>
      <c r="L163" s="51"/>
      <c r="M163" s="62"/>
      <c r="N163" s="62"/>
      <c r="O163" s="51"/>
      <c r="P163" s="51"/>
    </row>
    <row r="164" spans="2:16" s="63" customFormat="1" x14ac:dyDescent="0.25">
      <c r="B164" s="81" t="s">
        <v>17</v>
      </c>
      <c r="C164" s="82">
        <v>122</v>
      </c>
      <c r="D164" s="97" t="s">
        <v>77</v>
      </c>
      <c r="E164" s="106">
        <v>0</v>
      </c>
      <c r="F164" s="106">
        <v>0</v>
      </c>
      <c r="G164" s="103"/>
      <c r="H164" s="102"/>
      <c r="I164" s="51"/>
      <c r="J164" s="51"/>
      <c r="K164" s="51"/>
      <c r="L164" s="51"/>
      <c r="M164" s="62"/>
      <c r="N164" s="62"/>
      <c r="O164" s="51"/>
      <c r="P164" s="51"/>
    </row>
    <row r="165" spans="2:16" s="63" customFormat="1" x14ac:dyDescent="0.25">
      <c r="B165" s="81" t="s">
        <v>56</v>
      </c>
      <c r="C165" s="82">
        <v>123</v>
      </c>
      <c r="D165" s="97" t="s">
        <v>57</v>
      </c>
      <c r="E165" s="106">
        <v>1</v>
      </c>
      <c r="F165" s="106">
        <v>2</v>
      </c>
      <c r="G165" s="103"/>
      <c r="H165" s="102"/>
      <c r="I165" s="51"/>
      <c r="J165" s="51"/>
      <c r="K165" s="51"/>
      <c r="L165" s="51"/>
      <c r="M165" s="62"/>
      <c r="N165" s="62"/>
      <c r="O165" s="51"/>
      <c r="P165" s="51"/>
    </row>
    <row r="166" spans="2:16" s="63" customFormat="1" x14ac:dyDescent="0.25">
      <c r="B166" s="85" t="s">
        <v>124</v>
      </c>
      <c r="C166" s="85">
        <v>124</v>
      </c>
      <c r="D166" s="97" t="s">
        <v>125</v>
      </c>
      <c r="E166" s="106">
        <v>0</v>
      </c>
      <c r="F166" s="106">
        <v>0</v>
      </c>
      <c r="G166" s="103"/>
      <c r="H166" s="102"/>
      <c r="I166" s="51"/>
      <c r="J166" s="51"/>
      <c r="K166" s="51"/>
      <c r="L166" s="51"/>
      <c r="M166" s="62"/>
      <c r="N166" s="37"/>
    </row>
    <row r="167" spans="2:16" s="63" customFormat="1" x14ac:dyDescent="0.25">
      <c r="B167" s="81" t="s">
        <v>71</v>
      </c>
      <c r="C167" s="82">
        <v>125</v>
      </c>
      <c r="D167" s="97" t="s">
        <v>111</v>
      </c>
      <c r="E167" s="106">
        <v>0</v>
      </c>
      <c r="F167" s="106">
        <v>0</v>
      </c>
      <c r="G167" s="103"/>
      <c r="H167" s="102">
        <v>1</v>
      </c>
      <c r="I167" s="51"/>
      <c r="J167" s="51"/>
      <c r="K167" s="51"/>
      <c r="L167" s="51"/>
      <c r="M167" s="62"/>
      <c r="N167" s="37"/>
    </row>
    <row r="168" spans="2:16" s="63" customFormat="1" x14ac:dyDescent="0.25">
      <c r="B168" s="81" t="s">
        <v>41</v>
      </c>
      <c r="C168" s="82">
        <v>126</v>
      </c>
      <c r="D168" s="97" t="s">
        <v>42</v>
      </c>
      <c r="E168" s="106">
        <v>2</v>
      </c>
      <c r="F168" s="106">
        <v>1</v>
      </c>
      <c r="G168" s="103"/>
      <c r="H168" s="102"/>
      <c r="I168" s="51"/>
      <c r="J168" s="51"/>
      <c r="K168" s="51"/>
      <c r="L168" s="51"/>
      <c r="M168" s="62"/>
      <c r="N168" s="37"/>
    </row>
    <row r="169" spans="2:16" s="63" customFormat="1" x14ac:dyDescent="0.25">
      <c r="B169" s="81" t="s">
        <v>87</v>
      </c>
      <c r="C169" s="82">
        <v>127</v>
      </c>
      <c r="D169" s="97" t="s">
        <v>88</v>
      </c>
      <c r="E169" s="106">
        <v>0</v>
      </c>
      <c r="F169" s="106">
        <v>0</v>
      </c>
      <c r="G169" s="103"/>
      <c r="H169" s="102"/>
      <c r="I169" s="51"/>
      <c r="J169" s="51"/>
      <c r="K169" s="51"/>
      <c r="L169" s="51"/>
      <c r="M169" s="62"/>
      <c r="N169" s="37"/>
    </row>
    <row r="170" spans="2:16" s="63" customFormat="1" ht="30" x14ac:dyDescent="0.25">
      <c r="B170" s="85" t="s">
        <v>136</v>
      </c>
      <c r="C170" s="85">
        <v>128</v>
      </c>
      <c r="D170" s="97" t="s">
        <v>179</v>
      </c>
      <c r="E170" s="106">
        <v>0</v>
      </c>
      <c r="F170" s="106">
        <v>0</v>
      </c>
      <c r="G170" s="103"/>
      <c r="H170" s="102"/>
      <c r="I170" s="51"/>
      <c r="J170" s="51"/>
      <c r="K170" s="51"/>
      <c r="L170" s="51"/>
      <c r="M170" s="62"/>
      <c r="N170" s="37"/>
    </row>
    <row r="171" spans="2:16" s="63" customFormat="1" x14ac:dyDescent="0.25">
      <c r="B171" s="81" t="s">
        <v>75</v>
      </c>
      <c r="C171" s="82">
        <v>129</v>
      </c>
      <c r="D171" s="97" t="s">
        <v>76</v>
      </c>
      <c r="E171" s="106">
        <v>0</v>
      </c>
      <c r="F171" s="106">
        <v>0</v>
      </c>
      <c r="G171" s="103"/>
      <c r="H171" s="102"/>
      <c r="I171" s="51"/>
      <c r="J171" s="51"/>
      <c r="K171" s="51"/>
      <c r="L171" s="51"/>
      <c r="M171" s="62"/>
      <c r="N171" s="37"/>
    </row>
    <row r="172" spans="2:16" s="63" customFormat="1" x14ac:dyDescent="0.25">
      <c r="B172" s="81" t="s">
        <v>99</v>
      </c>
      <c r="C172" s="82">
        <v>130</v>
      </c>
      <c r="D172" s="87" t="s">
        <v>100</v>
      </c>
      <c r="E172" s="106">
        <v>0</v>
      </c>
      <c r="F172" s="106">
        <v>0</v>
      </c>
      <c r="G172" s="103"/>
      <c r="H172" s="102"/>
      <c r="I172" s="51"/>
      <c r="J172" s="51"/>
      <c r="K172" s="51"/>
      <c r="L172" s="51"/>
      <c r="M172" s="62"/>
      <c r="N172" s="37"/>
    </row>
    <row r="173" spans="2:16" s="63" customFormat="1" x14ac:dyDescent="0.25">
      <c r="B173" s="81" t="s">
        <v>103</v>
      </c>
      <c r="C173" s="82">
        <v>131</v>
      </c>
      <c r="D173" s="97" t="s">
        <v>104</v>
      </c>
      <c r="E173" s="106">
        <v>0</v>
      </c>
      <c r="F173" s="106">
        <v>0</v>
      </c>
      <c r="G173" s="103"/>
      <c r="H173" s="102">
        <v>4</v>
      </c>
      <c r="I173" s="51"/>
      <c r="J173" s="51"/>
      <c r="K173" s="51"/>
      <c r="L173" s="51"/>
      <c r="M173" s="62"/>
      <c r="N173" s="37"/>
    </row>
    <row r="174" spans="2:16" s="63" customFormat="1" ht="30" x14ac:dyDescent="0.25">
      <c r="B174" s="85" t="s">
        <v>181</v>
      </c>
      <c r="C174" s="85">
        <v>132</v>
      </c>
      <c r="D174" s="97" t="s">
        <v>174</v>
      </c>
      <c r="E174" s="106">
        <v>0</v>
      </c>
      <c r="F174" s="106">
        <v>0</v>
      </c>
      <c r="G174" s="103"/>
      <c r="H174" s="102"/>
      <c r="I174" s="51"/>
      <c r="J174" s="51"/>
      <c r="K174" s="51"/>
      <c r="L174" s="51"/>
      <c r="M174" s="62"/>
      <c r="N174" s="37"/>
    </row>
    <row r="175" spans="2:16" s="63" customFormat="1" ht="30" x14ac:dyDescent="0.25">
      <c r="B175" s="81" t="s">
        <v>12</v>
      </c>
      <c r="C175" s="82">
        <v>133</v>
      </c>
      <c r="D175" s="97" t="s">
        <v>13</v>
      </c>
      <c r="E175" s="106">
        <v>1</v>
      </c>
      <c r="F175" s="106">
        <v>0</v>
      </c>
      <c r="G175" s="103"/>
      <c r="H175" s="102"/>
      <c r="I175" s="51"/>
      <c r="J175" s="51"/>
      <c r="K175" s="51"/>
      <c r="L175" s="51"/>
      <c r="M175" s="62"/>
      <c r="N175" s="37"/>
    </row>
    <row r="176" spans="2:16" s="63" customFormat="1" x14ac:dyDescent="0.25">
      <c r="B176" s="81" t="s">
        <v>131</v>
      </c>
      <c r="C176" s="82">
        <v>134</v>
      </c>
      <c r="D176" s="97" t="s">
        <v>132</v>
      </c>
      <c r="E176" s="106">
        <v>8</v>
      </c>
      <c r="F176" s="106">
        <v>1</v>
      </c>
      <c r="G176" s="103">
        <v>3</v>
      </c>
      <c r="H176" s="102"/>
      <c r="I176" s="51"/>
      <c r="J176" s="51"/>
      <c r="K176" s="51"/>
      <c r="L176" s="51"/>
      <c r="M176" s="62"/>
      <c r="N176" s="37"/>
    </row>
    <row r="177" spans="2:14" s="63" customFormat="1" x14ac:dyDescent="0.25">
      <c r="B177" s="81" t="s">
        <v>9</v>
      </c>
      <c r="C177" s="82">
        <v>135</v>
      </c>
      <c r="D177" s="97" t="s">
        <v>10</v>
      </c>
      <c r="E177" s="106">
        <v>0</v>
      </c>
      <c r="F177" s="106">
        <v>0</v>
      </c>
      <c r="G177" s="103"/>
      <c r="H177" s="102"/>
      <c r="I177" s="51"/>
      <c r="J177" s="51"/>
      <c r="K177" s="51"/>
      <c r="L177" s="51"/>
      <c r="M177" s="62"/>
      <c r="N177" s="37"/>
    </row>
    <row r="178" spans="2:14" s="63" customFormat="1" x14ac:dyDescent="0.25">
      <c r="B178" s="81" t="s">
        <v>128</v>
      </c>
      <c r="C178" s="82">
        <v>136</v>
      </c>
      <c r="D178" s="97" t="s">
        <v>129</v>
      </c>
      <c r="E178" s="106">
        <v>0</v>
      </c>
      <c r="F178" s="106">
        <v>0</v>
      </c>
      <c r="G178" s="103"/>
      <c r="H178" s="102"/>
      <c r="I178" s="51"/>
      <c r="J178" s="51"/>
      <c r="K178" s="51"/>
      <c r="L178" s="51"/>
      <c r="M178" s="62"/>
      <c r="N178" s="37"/>
    </row>
    <row r="179" spans="2:14" s="63" customFormat="1" x14ac:dyDescent="0.25">
      <c r="B179" s="81" t="s">
        <v>52</v>
      </c>
      <c r="C179" s="82">
        <v>137</v>
      </c>
      <c r="D179" s="97" t="s">
        <v>53</v>
      </c>
      <c r="E179" s="106">
        <v>0</v>
      </c>
      <c r="F179" s="106">
        <v>0</v>
      </c>
      <c r="G179" s="103">
        <v>1</v>
      </c>
      <c r="H179" s="102">
        <v>1</v>
      </c>
      <c r="I179" s="51"/>
      <c r="J179" s="51"/>
      <c r="K179" s="51"/>
      <c r="L179" s="51"/>
      <c r="M179" s="62"/>
      <c r="N179" s="37"/>
    </row>
    <row r="180" spans="2:14" s="63" customFormat="1" x14ac:dyDescent="0.25">
      <c r="B180" s="81" t="s">
        <v>58</v>
      </c>
      <c r="C180" s="82">
        <v>138</v>
      </c>
      <c r="D180" s="97" t="s">
        <v>59</v>
      </c>
      <c r="E180" s="106">
        <v>0</v>
      </c>
      <c r="F180" s="106">
        <v>0</v>
      </c>
      <c r="G180" s="103"/>
      <c r="H180" s="102"/>
      <c r="I180" s="51"/>
      <c r="J180" s="62"/>
      <c r="K180" s="62"/>
      <c r="L180" s="62"/>
      <c r="M180" s="62"/>
      <c r="N180" s="37"/>
    </row>
    <row r="181" spans="2:14" s="63" customFormat="1" x14ac:dyDescent="0.25">
      <c r="B181" s="81" t="s">
        <v>50</v>
      </c>
      <c r="C181" s="85">
        <v>139</v>
      </c>
      <c r="D181" s="97" t="s">
        <v>51</v>
      </c>
      <c r="E181" s="106">
        <v>0</v>
      </c>
      <c r="F181" s="106">
        <v>0</v>
      </c>
      <c r="G181" s="103"/>
      <c r="H181" s="102"/>
      <c r="I181" s="51"/>
      <c r="J181" s="62"/>
      <c r="K181" s="62"/>
      <c r="L181" s="62"/>
      <c r="M181" s="62"/>
      <c r="N181" s="37"/>
    </row>
    <row r="182" spans="2:14" s="63" customFormat="1" x14ac:dyDescent="0.25">
      <c r="B182" s="81" t="s">
        <v>96</v>
      </c>
      <c r="C182" s="82">
        <v>141</v>
      </c>
      <c r="D182" s="97" t="s">
        <v>97</v>
      </c>
      <c r="E182" s="106">
        <v>0</v>
      </c>
      <c r="F182" s="106">
        <v>0</v>
      </c>
      <c r="G182" s="103"/>
      <c r="H182" s="102"/>
      <c r="I182" s="51"/>
      <c r="J182" s="62"/>
      <c r="K182" s="62"/>
      <c r="L182" s="62"/>
      <c r="M182" s="62"/>
      <c r="N182" s="37"/>
    </row>
    <row r="183" spans="2:14" s="63" customFormat="1" x14ac:dyDescent="0.25">
      <c r="B183" s="81" t="s">
        <v>118</v>
      </c>
      <c r="C183" s="82">
        <v>142</v>
      </c>
      <c r="D183" s="97" t="s">
        <v>119</v>
      </c>
      <c r="E183" s="106">
        <v>0</v>
      </c>
      <c r="F183" s="106">
        <v>0</v>
      </c>
      <c r="G183" s="103"/>
      <c r="H183" s="102">
        <v>1</v>
      </c>
      <c r="I183" s="51"/>
      <c r="J183" s="62"/>
      <c r="K183" s="62"/>
      <c r="L183" s="62"/>
      <c r="M183" s="62"/>
      <c r="N183" s="37"/>
    </row>
    <row r="184" spans="2:14" s="63" customFormat="1" x14ac:dyDescent="0.25">
      <c r="B184" s="81" t="s">
        <v>48</v>
      </c>
      <c r="C184" s="82">
        <v>143</v>
      </c>
      <c r="D184" s="97" t="s">
        <v>49</v>
      </c>
      <c r="E184" s="106">
        <v>0</v>
      </c>
      <c r="F184" s="106">
        <v>2</v>
      </c>
      <c r="G184" s="103"/>
      <c r="H184" s="102"/>
      <c r="I184" s="51"/>
      <c r="J184" s="62"/>
      <c r="K184" s="62"/>
      <c r="L184" s="62"/>
      <c r="M184" s="62"/>
      <c r="N184" s="37"/>
    </row>
    <row r="185" spans="2:14" s="63" customFormat="1" x14ac:dyDescent="0.25">
      <c r="B185" s="81" t="s">
        <v>54</v>
      </c>
      <c r="C185" s="82">
        <v>144</v>
      </c>
      <c r="D185" s="97" t="s">
        <v>55</v>
      </c>
      <c r="E185" s="106">
        <v>0</v>
      </c>
      <c r="F185" s="106">
        <v>0</v>
      </c>
      <c r="G185" s="103"/>
      <c r="H185" s="102"/>
      <c r="I185" s="51"/>
      <c r="J185" s="62"/>
      <c r="K185" s="62"/>
      <c r="L185" s="62"/>
      <c r="M185" s="62"/>
      <c r="N185" s="37"/>
    </row>
    <row r="186" spans="2:14" s="63" customFormat="1" x14ac:dyDescent="0.25">
      <c r="B186" s="81" t="s">
        <v>133</v>
      </c>
      <c r="C186" s="82">
        <v>145</v>
      </c>
      <c r="D186" s="97" t="s">
        <v>134</v>
      </c>
      <c r="E186" s="106">
        <v>0</v>
      </c>
      <c r="F186" s="106">
        <v>0</v>
      </c>
      <c r="G186" s="103"/>
      <c r="H186" s="102"/>
      <c r="I186" s="51"/>
      <c r="J186" s="62"/>
      <c r="K186" s="62"/>
      <c r="L186" s="62"/>
      <c r="M186" s="62"/>
      <c r="N186" s="37"/>
    </row>
    <row r="187" spans="2:14" s="63" customFormat="1" x14ac:dyDescent="0.25">
      <c r="B187" s="81" t="s">
        <v>45</v>
      </c>
      <c r="C187" s="82">
        <v>146</v>
      </c>
      <c r="D187" s="97" t="s">
        <v>46</v>
      </c>
      <c r="E187" s="106">
        <v>0</v>
      </c>
      <c r="F187" s="106">
        <v>0</v>
      </c>
      <c r="G187" s="103"/>
      <c r="H187" s="102"/>
      <c r="I187" s="51"/>
      <c r="J187" s="62"/>
      <c r="K187" s="62"/>
      <c r="L187" s="62"/>
      <c r="M187" s="62"/>
      <c r="N187" s="37"/>
    </row>
    <row r="188" spans="2:14" s="63" customFormat="1" x14ac:dyDescent="0.25">
      <c r="B188" s="81" t="s">
        <v>63</v>
      </c>
      <c r="C188" s="82">
        <v>147</v>
      </c>
      <c r="D188" s="97" t="s">
        <v>64</v>
      </c>
      <c r="E188" s="106">
        <v>1</v>
      </c>
      <c r="F188" s="106">
        <v>2</v>
      </c>
      <c r="G188" s="103">
        <v>2</v>
      </c>
      <c r="H188" s="102">
        <v>1</v>
      </c>
      <c r="I188" s="51"/>
      <c r="J188" s="62"/>
      <c r="K188" s="62"/>
      <c r="L188" s="62"/>
      <c r="M188" s="62"/>
      <c r="N188" s="37"/>
    </row>
    <row r="189" spans="2:14" s="63" customFormat="1" x14ac:dyDescent="0.25">
      <c r="B189" s="81" t="s">
        <v>65</v>
      </c>
      <c r="C189" s="82">
        <v>148</v>
      </c>
      <c r="D189" s="97" t="s">
        <v>66</v>
      </c>
      <c r="E189" s="106">
        <v>0</v>
      </c>
      <c r="F189" s="106">
        <v>0</v>
      </c>
      <c r="G189" s="103">
        <v>1</v>
      </c>
      <c r="H189" s="102">
        <v>1</v>
      </c>
      <c r="I189" s="51"/>
      <c r="J189" s="62"/>
      <c r="K189" s="62"/>
      <c r="L189" s="62"/>
      <c r="M189" s="62"/>
      <c r="N189" s="37"/>
    </row>
    <row r="190" spans="2:14" s="63" customFormat="1" x14ac:dyDescent="0.25">
      <c r="B190" s="81" t="s">
        <v>106</v>
      </c>
      <c r="C190" s="82">
        <v>149</v>
      </c>
      <c r="D190" s="97" t="s">
        <v>107</v>
      </c>
      <c r="E190" s="106">
        <v>0</v>
      </c>
      <c r="F190" s="106">
        <v>0</v>
      </c>
      <c r="G190" s="103"/>
      <c r="H190" s="102"/>
      <c r="I190" s="51"/>
      <c r="J190" s="62"/>
      <c r="K190" s="62"/>
      <c r="L190" s="62"/>
      <c r="M190" s="62"/>
      <c r="N190" s="37"/>
    </row>
    <row r="191" spans="2:14" s="63" customFormat="1" ht="30" x14ac:dyDescent="0.25">
      <c r="B191" s="81" t="s">
        <v>7</v>
      </c>
      <c r="C191" s="82">
        <v>151</v>
      </c>
      <c r="D191" s="97" t="s">
        <v>11</v>
      </c>
      <c r="E191" s="106">
        <v>0</v>
      </c>
      <c r="F191" s="106">
        <v>0</v>
      </c>
      <c r="G191" s="103"/>
      <c r="H191" s="102"/>
      <c r="I191" s="51"/>
      <c r="J191" s="62"/>
      <c r="K191" s="62"/>
      <c r="L191" s="62"/>
      <c r="M191" s="62"/>
      <c r="N191" s="37"/>
    </row>
    <row r="192" spans="2:14" s="63" customFormat="1" x14ac:dyDescent="0.25">
      <c r="B192" s="81" t="s">
        <v>39</v>
      </c>
      <c r="C192" s="82">
        <v>152</v>
      </c>
      <c r="D192" s="97" t="s">
        <v>83</v>
      </c>
      <c r="E192" s="106">
        <v>0</v>
      </c>
      <c r="F192" s="106">
        <v>0</v>
      </c>
      <c r="G192" s="103">
        <v>1</v>
      </c>
      <c r="H192" s="102">
        <v>1</v>
      </c>
      <c r="I192" s="51"/>
      <c r="J192" s="62"/>
      <c r="K192" s="62"/>
      <c r="L192" s="62"/>
      <c r="M192" s="62"/>
      <c r="N192" s="37"/>
    </row>
    <row r="193" spans="2:14" s="63" customFormat="1" x14ac:dyDescent="0.25">
      <c r="B193" s="81" t="s">
        <v>7</v>
      </c>
      <c r="C193" s="82">
        <v>154</v>
      </c>
      <c r="D193" s="97" t="s">
        <v>21</v>
      </c>
      <c r="E193" s="106">
        <v>0</v>
      </c>
      <c r="F193" s="106">
        <v>0</v>
      </c>
      <c r="G193" s="103"/>
      <c r="H193" s="102"/>
      <c r="I193" s="51"/>
      <c r="J193" s="62"/>
      <c r="K193" s="62"/>
      <c r="L193" s="62"/>
      <c r="M193" s="62"/>
      <c r="N193" s="37"/>
    </row>
    <row r="194" spans="2:14" s="63" customFormat="1" x14ac:dyDescent="0.25">
      <c r="B194" s="81" t="s">
        <v>7</v>
      </c>
      <c r="C194" s="82">
        <v>155</v>
      </c>
      <c r="D194" s="97" t="s">
        <v>105</v>
      </c>
      <c r="E194" s="106">
        <v>2</v>
      </c>
      <c r="F194" s="106">
        <v>0</v>
      </c>
      <c r="G194" s="103">
        <v>2</v>
      </c>
      <c r="H194" s="102">
        <v>1</v>
      </c>
      <c r="I194" s="51"/>
      <c r="J194" s="62"/>
      <c r="K194" s="62"/>
      <c r="L194" s="62"/>
      <c r="M194" s="62"/>
      <c r="N194" s="37"/>
    </row>
    <row r="195" spans="2:14" s="63" customFormat="1" x14ac:dyDescent="0.25">
      <c r="B195" s="81" t="s">
        <v>7</v>
      </c>
      <c r="C195" s="82">
        <v>156</v>
      </c>
      <c r="D195" s="97" t="s">
        <v>297</v>
      </c>
      <c r="E195" s="106">
        <v>0</v>
      </c>
      <c r="F195" s="106">
        <v>0</v>
      </c>
      <c r="G195" s="103"/>
      <c r="H195" s="102"/>
      <c r="I195" s="51"/>
      <c r="J195" s="62"/>
      <c r="K195" s="62"/>
      <c r="L195" s="62"/>
      <c r="M195" s="62"/>
      <c r="N195" s="37"/>
    </row>
    <row r="196" spans="2:14" s="63" customFormat="1" x14ac:dyDescent="0.25">
      <c r="B196" s="81" t="s">
        <v>7</v>
      </c>
      <c r="C196" s="82">
        <v>157</v>
      </c>
      <c r="D196" s="97" t="s">
        <v>138</v>
      </c>
      <c r="E196" s="106">
        <v>2</v>
      </c>
      <c r="F196" s="106">
        <v>4</v>
      </c>
      <c r="G196" s="103">
        <v>1</v>
      </c>
      <c r="H196" s="102"/>
      <c r="I196" s="51"/>
      <c r="J196" s="62"/>
      <c r="K196" s="62"/>
      <c r="L196" s="62"/>
      <c r="M196" s="62"/>
      <c r="N196" s="37"/>
    </row>
    <row r="197" spans="2:14" s="63" customFormat="1" x14ac:dyDescent="0.25">
      <c r="B197" s="81" t="s">
        <v>7</v>
      </c>
      <c r="C197" s="82">
        <v>158</v>
      </c>
      <c r="D197" s="97" t="s">
        <v>120</v>
      </c>
      <c r="E197" s="106">
        <v>1</v>
      </c>
      <c r="F197" s="106">
        <v>0</v>
      </c>
      <c r="G197" s="103"/>
      <c r="H197" s="102"/>
      <c r="I197" s="51"/>
      <c r="J197" s="62"/>
      <c r="K197" s="62"/>
      <c r="L197" s="62"/>
      <c r="M197" s="62"/>
      <c r="N197" s="37"/>
    </row>
    <row r="198" spans="2:14" s="63" customFormat="1" x14ac:dyDescent="0.25">
      <c r="B198" s="81" t="s">
        <v>7</v>
      </c>
      <c r="C198" s="82">
        <v>160</v>
      </c>
      <c r="D198" s="97" t="s">
        <v>112</v>
      </c>
      <c r="E198" s="106">
        <v>1</v>
      </c>
      <c r="F198" s="106">
        <v>0</v>
      </c>
      <c r="G198" s="103">
        <v>8</v>
      </c>
      <c r="H198" s="102">
        <v>5</v>
      </c>
      <c r="I198" s="51"/>
      <c r="J198" s="62"/>
      <c r="K198" s="62"/>
      <c r="L198" s="62"/>
      <c r="M198" s="62"/>
      <c r="N198" s="37"/>
    </row>
    <row r="199" spans="2:14" s="63" customFormat="1" x14ac:dyDescent="0.25">
      <c r="B199" s="81" t="s">
        <v>34</v>
      </c>
      <c r="C199" s="82">
        <v>161</v>
      </c>
      <c r="D199" s="97" t="s">
        <v>95</v>
      </c>
      <c r="E199" s="106">
        <v>2</v>
      </c>
      <c r="F199" s="106">
        <v>1</v>
      </c>
      <c r="G199" s="103">
        <v>1</v>
      </c>
      <c r="H199" s="102">
        <v>1</v>
      </c>
      <c r="I199" s="51"/>
      <c r="J199" s="62"/>
      <c r="K199" s="62"/>
      <c r="L199" s="62"/>
      <c r="M199" s="62"/>
      <c r="N199" s="37"/>
    </row>
    <row r="200" spans="2:14" s="63" customFormat="1" x14ac:dyDescent="0.25">
      <c r="B200" s="81" t="s">
        <v>19</v>
      </c>
      <c r="C200" s="82">
        <v>162</v>
      </c>
      <c r="D200" s="97" t="s">
        <v>20</v>
      </c>
      <c r="E200" s="106">
        <v>2</v>
      </c>
      <c r="F200" s="106">
        <v>3</v>
      </c>
      <c r="G200" s="103">
        <v>2</v>
      </c>
      <c r="H200" s="102"/>
      <c r="I200" s="51"/>
      <c r="J200" s="62"/>
      <c r="K200" s="62"/>
      <c r="L200" s="62"/>
      <c r="M200" s="62"/>
      <c r="N200" s="37"/>
    </row>
    <row r="201" spans="2:14" s="63" customFormat="1" x14ac:dyDescent="0.25">
      <c r="B201" s="81" t="s">
        <v>7</v>
      </c>
      <c r="C201" s="82">
        <v>163</v>
      </c>
      <c r="D201" s="97" t="s">
        <v>84</v>
      </c>
      <c r="E201" s="106">
        <v>1</v>
      </c>
      <c r="F201" s="106">
        <v>6</v>
      </c>
      <c r="G201" s="103">
        <v>2</v>
      </c>
      <c r="H201" s="102">
        <v>2</v>
      </c>
      <c r="I201" s="51"/>
      <c r="J201" s="62"/>
      <c r="K201" s="62"/>
      <c r="L201" s="62"/>
      <c r="M201" s="62"/>
      <c r="N201" s="37"/>
    </row>
    <row r="202" spans="2:14" s="63" customFormat="1" x14ac:dyDescent="0.25">
      <c r="B202" s="81" t="s">
        <v>7</v>
      </c>
      <c r="C202" s="82">
        <v>164</v>
      </c>
      <c r="D202" s="97" t="s">
        <v>38</v>
      </c>
      <c r="E202" s="106">
        <v>3</v>
      </c>
      <c r="F202" s="106">
        <v>0</v>
      </c>
      <c r="G202" s="103">
        <v>2</v>
      </c>
      <c r="H202" s="102">
        <v>3</v>
      </c>
      <c r="I202" s="51"/>
      <c r="J202" s="62"/>
      <c r="K202" s="62"/>
      <c r="L202" s="62"/>
      <c r="M202" s="62"/>
      <c r="N202" s="37"/>
    </row>
    <row r="203" spans="2:14" s="63" customFormat="1" x14ac:dyDescent="0.25">
      <c r="B203" s="81" t="s">
        <v>7</v>
      </c>
      <c r="C203" s="82">
        <v>165</v>
      </c>
      <c r="D203" s="97" t="s">
        <v>126</v>
      </c>
      <c r="E203" s="106">
        <v>1</v>
      </c>
      <c r="F203" s="106">
        <v>1</v>
      </c>
      <c r="G203" s="103">
        <v>5</v>
      </c>
      <c r="H203" s="102">
        <v>1</v>
      </c>
      <c r="I203" s="51"/>
      <c r="J203" s="62"/>
      <c r="K203" s="62"/>
      <c r="L203" s="62"/>
      <c r="M203" s="62"/>
      <c r="N203" s="37"/>
    </row>
    <row r="204" spans="2:14" s="63" customFormat="1" x14ac:dyDescent="0.25">
      <c r="B204" s="81" t="s">
        <v>7</v>
      </c>
      <c r="C204" s="82">
        <v>166</v>
      </c>
      <c r="D204" s="97" t="s">
        <v>23</v>
      </c>
      <c r="E204" s="106">
        <v>3</v>
      </c>
      <c r="F204" s="106">
        <v>1</v>
      </c>
      <c r="G204" s="103">
        <v>3</v>
      </c>
      <c r="H204" s="102">
        <v>3</v>
      </c>
      <c r="I204" s="51"/>
      <c r="J204" s="62"/>
      <c r="K204" s="62"/>
      <c r="L204" s="62"/>
      <c r="M204" s="62"/>
      <c r="N204" s="37"/>
    </row>
    <row r="205" spans="2:14" s="63" customFormat="1" ht="30" x14ac:dyDescent="0.25">
      <c r="B205" s="81" t="s">
        <v>7</v>
      </c>
      <c r="C205" s="82">
        <v>167</v>
      </c>
      <c r="D205" s="97" t="s">
        <v>98</v>
      </c>
      <c r="E205" s="106">
        <v>0</v>
      </c>
      <c r="F205" s="106">
        <v>0</v>
      </c>
      <c r="G205" s="103">
        <v>6</v>
      </c>
      <c r="H205" s="102">
        <v>8</v>
      </c>
      <c r="I205" s="51"/>
      <c r="J205" s="62"/>
      <c r="K205" s="62"/>
      <c r="L205" s="62"/>
      <c r="M205" s="62"/>
      <c r="N205" s="37"/>
    </row>
    <row r="206" spans="2:14" s="63" customFormat="1" x14ac:dyDescent="0.25">
      <c r="B206" s="81" t="s">
        <v>7</v>
      </c>
      <c r="C206" s="82">
        <v>168</v>
      </c>
      <c r="D206" s="97" t="s">
        <v>24</v>
      </c>
      <c r="E206" s="106">
        <v>0</v>
      </c>
      <c r="F206" s="106">
        <v>2</v>
      </c>
      <c r="G206" s="103"/>
      <c r="H206" s="102"/>
      <c r="I206" s="51"/>
      <c r="J206" s="62"/>
      <c r="K206" s="62"/>
      <c r="L206" s="62"/>
      <c r="M206" s="62"/>
      <c r="N206" s="37"/>
    </row>
    <row r="207" spans="2:14" s="63" customFormat="1" ht="30" x14ac:dyDescent="0.25">
      <c r="B207" s="81" t="s">
        <v>7</v>
      </c>
      <c r="C207" s="82">
        <v>169</v>
      </c>
      <c r="D207" s="97" t="s">
        <v>36</v>
      </c>
      <c r="E207" s="106">
        <v>0</v>
      </c>
      <c r="F207" s="106">
        <v>1</v>
      </c>
      <c r="G207" s="103">
        <v>1</v>
      </c>
      <c r="H207" s="102"/>
      <c r="I207" s="51"/>
      <c r="J207" s="62"/>
      <c r="K207" s="62"/>
      <c r="L207" s="62"/>
      <c r="M207" s="62"/>
      <c r="N207" s="37"/>
    </row>
    <row r="208" spans="2:14" s="63" customFormat="1" ht="30" x14ac:dyDescent="0.25">
      <c r="B208" s="81" t="s">
        <v>7</v>
      </c>
      <c r="C208" s="82">
        <v>171</v>
      </c>
      <c r="D208" s="97" t="s">
        <v>89</v>
      </c>
      <c r="E208" s="106">
        <v>0</v>
      </c>
      <c r="F208" s="106">
        <v>0</v>
      </c>
      <c r="G208" s="103">
        <v>2</v>
      </c>
      <c r="H208" s="102"/>
      <c r="I208" s="51"/>
      <c r="J208" s="62"/>
      <c r="K208" s="62"/>
      <c r="L208" s="62"/>
      <c r="M208" s="62"/>
      <c r="N208" s="37"/>
    </row>
    <row r="209" spans="2:14" s="63" customFormat="1" x14ac:dyDescent="0.25">
      <c r="B209" s="81" t="s">
        <v>7</v>
      </c>
      <c r="C209" s="82">
        <v>172</v>
      </c>
      <c r="D209" s="97" t="s">
        <v>22</v>
      </c>
      <c r="E209" s="106">
        <v>14</v>
      </c>
      <c r="F209" s="106">
        <v>9</v>
      </c>
      <c r="G209" s="103">
        <v>7</v>
      </c>
      <c r="H209" s="102">
        <v>3</v>
      </c>
      <c r="I209" s="51"/>
      <c r="J209" s="62"/>
      <c r="K209" s="62"/>
      <c r="L209" s="62"/>
      <c r="M209" s="62"/>
      <c r="N209" s="37"/>
    </row>
    <row r="210" spans="2:14" s="63" customFormat="1" ht="30" x14ac:dyDescent="0.25">
      <c r="B210" s="81" t="s">
        <v>19</v>
      </c>
      <c r="C210" s="82">
        <v>174</v>
      </c>
      <c r="D210" s="97" t="s">
        <v>86</v>
      </c>
      <c r="E210" s="106">
        <v>1</v>
      </c>
      <c r="F210" s="106">
        <v>2</v>
      </c>
      <c r="G210" s="103"/>
      <c r="H210" s="102">
        <v>1</v>
      </c>
      <c r="I210" s="51"/>
      <c r="J210" s="62"/>
      <c r="K210" s="62"/>
      <c r="L210" s="62"/>
      <c r="M210" s="62"/>
      <c r="N210" s="37"/>
    </row>
    <row r="211" spans="2:14" s="63" customFormat="1" x14ac:dyDescent="0.25">
      <c r="B211" s="81" t="s">
        <v>34</v>
      </c>
      <c r="C211" s="82">
        <v>175</v>
      </c>
      <c r="D211" s="97" t="s">
        <v>35</v>
      </c>
      <c r="E211" s="106">
        <v>0</v>
      </c>
      <c r="F211" s="106">
        <v>1</v>
      </c>
      <c r="G211" s="103"/>
      <c r="H211" s="102"/>
      <c r="I211" s="51"/>
      <c r="J211" s="62"/>
      <c r="K211" s="62"/>
      <c r="L211" s="62"/>
      <c r="M211" s="62"/>
      <c r="N211" s="37"/>
    </row>
    <row r="212" spans="2:14" s="63" customFormat="1" x14ac:dyDescent="0.25">
      <c r="B212" s="81" t="s">
        <v>29</v>
      </c>
      <c r="C212" s="82">
        <v>176</v>
      </c>
      <c r="D212" s="97" t="s">
        <v>262</v>
      </c>
      <c r="E212" s="106">
        <v>0</v>
      </c>
      <c r="F212" s="106">
        <v>0</v>
      </c>
      <c r="G212" s="103"/>
      <c r="H212" s="102"/>
      <c r="I212" s="51"/>
      <c r="J212" s="62"/>
      <c r="K212" s="62"/>
      <c r="L212" s="62"/>
      <c r="M212" s="62"/>
      <c r="N212" s="37"/>
    </row>
    <row r="213" spans="2:14" s="63" customFormat="1" x14ac:dyDescent="0.25">
      <c r="B213" s="81" t="s">
        <v>39</v>
      </c>
      <c r="C213" s="82">
        <v>177</v>
      </c>
      <c r="D213" s="97" t="s">
        <v>130</v>
      </c>
      <c r="E213" s="106">
        <v>0</v>
      </c>
      <c r="F213" s="106">
        <v>0</v>
      </c>
      <c r="G213" s="103"/>
      <c r="H213" s="102">
        <v>3</v>
      </c>
      <c r="I213" s="51"/>
      <c r="J213" s="62"/>
      <c r="K213" s="62"/>
      <c r="L213" s="62"/>
      <c r="M213" s="62"/>
      <c r="N213" s="37"/>
    </row>
    <row r="214" spans="2:14" s="63" customFormat="1" x14ac:dyDescent="0.25">
      <c r="B214" s="81" t="s">
        <v>7</v>
      </c>
      <c r="C214" s="82">
        <v>178</v>
      </c>
      <c r="D214" s="97" t="s">
        <v>27</v>
      </c>
      <c r="E214" s="106">
        <v>0</v>
      </c>
      <c r="F214" s="106">
        <v>2</v>
      </c>
      <c r="G214" s="103">
        <v>1</v>
      </c>
      <c r="H214" s="102"/>
      <c r="I214" s="51"/>
      <c r="J214" s="62"/>
      <c r="K214" s="62"/>
      <c r="L214" s="62"/>
      <c r="M214" s="62"/>
      <c r="N214" s="37"/>
    </row>
    <row r="215" spans="2:14" s="63" customFormat="1" x14ac:dyDescent="0.25">
      <c r="B215" s="81" t="s">
        <v>39</v>
      </c>
      <c r="C215" s="82">
        <v>179</v>
      </c>
      <c r="D215" s="97" t="s">
        <v>47</v>
      </c>
      <c r="E215" s="106">
        <v>0</v>
      </c>
      <c r="F215" s="106">
        <v>0</v>
      </c>
      <c r="G215" s="103">
        <v>1</v>
      </c>
      <c r="H215" s="102">
        <v>1</v>
      </c>
      <c r="I215" s="51"/>
      <c r="J215" s="62"/>
      <c r="K215" s="62"/>
      <c r="L215" s="62"/>
      <c r="M215" s="62"/>
      <c r="N215" s="37"/>
    </row>
    <row r="216" spans="2:14" s="63" customFormat="1" x14ac:dyDescent="0.25">
      <c r="B216" s="81" t="s">
        <v>29</v>
      </c>
      <c r="C216" s="82">
        <v>183</v>
      </c>
      <c r="D216" s="97" t="s">
        <v>31</v>
      </c>
      <c r="E216" s="106">
        <v>1</v>
      </c>
      <c r="F216" s="106">
        <v>1</v>
      </c>
      <c r="G216" s="103">
        <v>1</v>
      </c>
      <c r="H216" s="102">
        <v>1</v>
      </c>
      <c r="I216" s="51"/>
      <c r="J216" s="62"/>
      <c r="K216" s="62"/>
      <c r="L216" s="62"/>
      <c r="M216" s="62"/>
      <c r="N216" s="37"/>
    </row>
    <row r="217" spans="2:14" s="63" customFormat="1" x14ac:dyDescent="0.25">
      <c r="B217" s="81" t="s">
        <v>41</v>
      </c>
      <c r="C217" s="82">
        <v>184</v>
      </c>
      <c r="D217" s="97" t="s">
        <v>73</v>
      </c>
      <c r="E217" s="106">
        <v>0</v>
      </c>
      <c r="F217" s="106">
        <v>0</v>
      </c>
      <c r="G217" s="103"/>
      <c r="H217" s="102"/>
      <c r="I217" s="51"/>
      <c r="J217" s="62"/>
      <c r="K217" s="62"/>
      <c r="L217" s="62"/>
      <c r="M217" s="62"/>
      <c r="N217" s="37"/>
    </row>
    <row r="218" spans="2:14" s="63" customFormat="1" x14ac:dyDescent="0.25">
      <c r="B218" s="81" t="s">
        <v>17</v>
      </c>
      <c r="C218" s="82">
        <v>185</v>
      </c>
      <c r="D218" s="97" t="s">
        <v>18</v>
      </c>
      <c r="E218" s="106">
        <v>0</v>
      </c>
      <c r="F218" s="106">
        <v>0</v>
      </c>
      <c r="G218" s="103"/>
      <c r="H218" s="102"/>
      <c r="I218" s="51"/>
      <c r="J218" s="62"/>
      <c r="K218" s="62"/>
      <c r="L218" s="62"/>
      <c r="M218" s="62"/>
      <c r="N218" s="37"/>
    </row>
    <row r="219" spans="2:14" s="63" customFormat="1" x14ac:dyDescent="0.25">
      <c r="B219" s="81" t="s">
        <v>7</v>
      </c>
      <c r="C219" s="82">
        <v>186</v>
      </c>
      <c r="D219" s="97" t="s">
        <v>33</v>
      </c>
      <c r="E219" s="106">
        <v>0</v>
      </c>
      <c r="F219" s="106">
        <v>3</v>
      </c>
      <c r="G219" s="103">
        <v>2</v>
      </c>
      <c r="H219" s="102"/>
      <c r="I219" s="51"/>
      <c r="J219" s="62"/>
      <c r="K219" s="62"/>
      <c r="L219" s="62"/>
      <c r="M219" s="62"/>
      <c r="N219" s="37"/>
    </row>
    <row r="220" spans="2:14" s="63" customFormat="1" x14ac:dyDescent="0.25">
      <c r="B220" s="81" t="s">
        <v>34</v>
      </c>
      <c r="C220" s="85">
        <v>187</v>
      </c>
      <c r="D220" s="97" t="s">
        <v>123</v>
      </c>
      <c r="E220" s="106">
        <v>0</v>
      </c>
      <c r="F220" s="106">
        <v>0</v>
      </c>
      <c r="G220" s="103"/>
      <c r="H220" s="102">
        <v>2</v>
      </c>
      <c r="I220" s="51"/>
      <c r="J220" s="62"/>
      <c r="K220" s="62"/>
      <c r="L220" s="62"/>
      <c r="M220" s="62"/>
      <c r="N220" s="37"/>
    </row>
    <row r="221" spans="2:14" s="63" customFormat="1" x14ac:dyDescent="0.25">
      <c r="B221" s="81" t="s">
        <v>39</v>
      </c>
      <c r="C221" s="82">
        <v>188</v>
      </c>
      <c r="D221" s="97" t="s">
        <v>121</v>
      </c>
      <c r="E221" s="106">
        <v>1</v>
      </c>
      <c r="F221" s="106">
        <v>0</v>
      </c>
      <c r="G221" s="103">
        <v>2</v>
      </c>
      <c r="H221" s="102">
        <v>1</v>
      </c>
      <c r="I221" s="51"/>
      <c r="J221" s="62"/>
      <c r="K221" s="62"/>
      <c r="L221" s="62"/>
      <c r="M221" s="62"/>
      <c r="N221" s="37"/>
    </row>
    <row r="222" spans="2:14" s="63" customFormat="1" x14ac:dyDescent="0.25">
      <c r="B222" s="81" t="s">
        <v>39</v>
      </c>
      <c r="C222" s="82">
        <v>189</v>
      </c>
      <c r="D222" s="97" t="s">
        <v>40</v>
      </c>
      <c r="E222" s="106">
        <v>2</v>
      </c>
      <c r="F222" s="106">
        <v>0</v>
      </c>
      <c r="G222" s="103">
        <v>3</v>
      </c>
      <c r="H222" s="102">
        <v>2</v>
      </c>
      <c r="I222" s="51"/>
      <c r="J222" s="62"/>
      <c r="K222" s="62"/>
      <c r="L222" s="62"/>
      <c r="M222" s="62"/>
      <c r="N222" s="37"/>
    </row>
    <row r="223" spans="2:14" s="63" customFormat="1" x14ac:dyDescent="0.25">
      <c r="B223" s="81" t="s">
        <v>7</v>
      </c>
      <c r="C223" s="82">
        <v>193</v>
      </c>
      <c r="D223" s="97" t="s">
        <v>15</v>
      </c>
      <c r="E223" s="106">
        <v>0</v>
      </c>
      <c r="F223" s="106">
        <v>0</v>
      </c>
      <c r="G223" s="103"/>
      <c r="H223" s="102"/>
      <c r="I223" s="51"/>
      <c r="J223" s="62"/>
      <c r="K223" s="62"/>
      <c r="L223" s="62"/>
      <c r="M223" s="62"/>
      <c r="N223" s="37"/>
    </row>
    <row r="224" spans="2:14" s="63" customFormat="1" x14ac:dyDescent="0.25">
      <c r="B224" s="85" t="s">
        <v>183</v>
      </c>
      <c r="C224" s="85">
        <v>196</v>
      </c>
      <c r="D224" s="97" t="s">
        <v>176</v>
      </c>
      <c r="E224" s="106">
        <v>0</v>
      </c>
      <c r="F224" s="106">
        <v>0</v>
      </c>
      <c r="G224" s="103">
        <v>1</v>
      </c>
      <c r="H224" s="102"/>
      <c r="I224" s="51"/>
      <c r="J224" s="62"/>
      <c r="K224" s="62"/>
      <c r="L224" s="62"/>
      <c r="M224" s="62"/>
      <c r="N224" s="37"/>
    </row>
    <row r="225" spans="2:14" s="63" customFormat="1" ht="30" x14ac:dyDescent="0.25">
      <c r="B225" s="85" t="s">
        <v>7</v>
      </c>
      <c r="C225" s="85">
        <v>197</v>
      </c>
      <c r="D225" s="97" t="s">
        <v>150</v>
      </c>
      <c r="E225" s="106">
        <v>0</v>
      </c>
      <c r="F225" s="106">
        <v>2</v>
      </c>
      <c r="G225" s="103">
        <v>3</v>
      </c>
      <c r="H225" s="102"/>
      <c r="I225" s="51"/>
      <c r="J225" s="62"/>
      <c r="K225" s="62"/>
      <c r="L225" s="62"/>
      <c r="M225" s="62"/>
      <c r="N225" s="37"/>
    </row>
    <row r="226" spans="2:14" s="63" customFormat="1" x14ac:dyDescent="0.25">
      <c r="B226" s="85" t="s">
        <v>7</v>
      </c>
      <c r="C226" s="82">
        <v>198</v>
      </c>
      <c r="D226" s="97" t="s">
        <v>151</v>
      </c>
      <c r="E226" s="106">
        <v>1</v>
      </c>
      <c r="F226" s="106">
        <v>1</v>
      </c>
      <c r="G226" s="103"/>
      <c r="H226" s="102">
        <v>1</v>
      </c>
      <c r="I226" s="51"/>
      <c r="J226" s="62"/>
      <c r="K226" s="62"/>
      <c r="L226" s="62"/>
      <c r="M226" s="62"/>
      <c r="N226" s="37"/>
    </row>
    <row r="227" spans="2:14" s="63" customFormat="1" x14ac:dyDescent="0.25">
      <c r="B227" s="85" t="s">
        <v>34</v>
      </c>
      <c r="C227" s="85">
        <v>199</v>
      </c>
      <c r="D227" s="97" t="s">
        <v>169</v>
      </c>
      <c r="E227" s="106">
        <v>1</v>
      </c>
      <c r="F227" s="106">
        <v>3</v>
      </c>
      <c r="G227" s="103"/>
      <c r="H227" s="102"/>
      <c r="I227" s="51"/>
      <c r="J227" s="62"/>
      <c r="K227" s="62"/>
      <c r="L227" s="62"/>
      <c r="M227" s="62"/>
      <c r="N227" s="37"/>
    </row>
    <row r="228" spans="2:14" s="63" customFormat="1" x14ac:dyDescent="0.25">
      <c r="B228" s="85" t="s">
        <v>34</v>
      </c>
      <c r="C228" s="85">
        <v>200</v>
      </c>
      <c r="D228" s="97" t="s">
        <v>170</v>
      </c>
      <c r="E228" s="106">
        <v>1</v>
      </c>
      <c r="F228" s="106">
        <v>1</v>
      </c>
      <c r="G228" s="103"/>
      <c r="H228" s="102">
        <v>1</v>
      </c>
      <c r="I228" s="51"/>
      <c r="J228" s="62"/>
      <c r="K228" s="62"/>
      <c r="L228" s="62"/>
      <c r="M228" s="62"/>
      <c r="N228" s="37"/>
    </row>
    <row r="229" spans="2:14" s="63" customFormat="1" x14ac:dyDescent="0.25">
      <c r="B229" s="85" t="s">
        <v>75</v>
      </c>
      <c r="C229" s="85">
        <v>201</v>
      </c>
      <c r="D229" s="97" t="s">
        <v>177</v>
      </c>
      <c r="E229" s="106">
        <v>0</v>
      </c>
      <c r="F229" s="106">
        <v>0</v>
      </c>
      <c r="G229" s="103">
        <v>1</v>
      </c>
      <c r="H229" s="102"/>
      <c r="I229" s="51"/>
      <c r="J229" s="62"/>
      <c r="K229" s="62"/>
      <c r="L229" s="62"/>
      <c r="M229" s="62"/>
      <c r="N229" s="37"/>
    </row>
    <row r="230" spans="2:14" s="63" customFormat="1" ht="30" x14ac:dyDescent="0.25">
      <c r="B230" s="85" t="s">
        <v>39</v>
      </c>
      <c r="C230" s="85">
        <v>202</v>
      </c>
      <c r="D230" s="97" t="s">
        <v>164</v>
      </c>
      <c r="E230" s="106">
        <v>0</v>
      </c>
      <c r="F230" s="106">
        <v>0</v>
      </c>
      <c r="G230" s="103"/>
      <c r="H230" s="102"/>
      <c r="I230" s="51"/>
      <c r="J230" s="62"/>
      <c r="K230" s="62"/>
      <c r="L230" s="62"/>
      <c r="M230" s="62"/>
      <c r="N230" s="37"/>
    </row>
    <row r="231" spans="2:14" s="63" customFormat="1" ht="30" x14ac:dyDescent="0.25">
      <c r="B231" s="85" t="s">
        <v>91</v>
      </c>
      <c r="C231" s="85">
        <v>215</v>
      </c>
      <c r="D231" s="97" t="s">
        <v>173</v>
      </c>
      <c r="E231" s="106">
        <v>0</v>
      </c>
      <c r="F231" s="106">
        <v>0</v>
      </c>
      <c r="G231" s="103"/>
      <c r="H231" s="102"/>
      <c r="I231" s="51"/>
      <c r="J231" s="62"/>
      <c r="K231" s="62"/>
      <c r="L231" s="62"/>
      <c r="M231" s="62"/>
      <c r="N231" s="37"/>
    </row>
    <row r="232" spans="2:14" s="63" customFormat="1" ht="30" x14ac:dyDescent="0.25">
      <c r="B232" s="85" t="s">
        <v>29</v>
      </c>
      <c r="C232" s="85">
        <v>224</v>
      </c>
      <c r="D232" s="97" t="s">
        <v>145</v>
      </c>
      <c r="E232" s="106">
        <v>0</v>
      </c>
      <c r="F232" s="106">
        <v>2</v>
      </c>
      <c r="G232" s="103">
        <v>3</v>
      </c>
      <c r="H232" s="102">
        <v>2</v>
      </c>
      <c r="I232" s="51"/>
      <c r="J232" s="62"/>
      <c r="K232" s="62"/>
      <c r="L232" s="62"/>
      <c r="M232" s="62"/>
      <c r="N232" s="37"/>
    </row>
    <row r="233" spans="2:14" s="63" customFormat="1" ht="30" x14ac:dyDescent="0.25">
      <c r="B233" s="85" t="s">
        <v>7</v>
      </c>
      <c r="C233" s="85">
        <v>225</v>
      </c>
      <c r="D233" s="97" t="s">
        <v>153</v>
      </c>
      <c r="E233" s="106">
        <v>4</v>
      </c>
      <c r="F233" s="106">
        <v>3</v>
      </c>
      <c r="G233" s="103">
        <v>2</v>
      </c>
      <c r="H233" s="102">
        <v>1</v>
      </c>
      <c r="I233" s="51"/>
      <c r="J233" s="62"/>
      <c r="K233" s="62"/>
      <c r="L233" s="62"/>
      <c r="M233" s="62"/>
      <c r="N233" s="37"/>
    </row>
    <row r="234" spans="2:14" s="63" customFormat="1" ht="30" x14ac:dyDescent="0.25">
      <c r="B234" s="85" t="s">
        <v>7</v>
      </c>
      <c r="C234" s="85">
        <v>226</v>
      </c>
      <c r="D234" s="97" t="s">
        <v>155</v>
      </c>
      <c r="E234" s="106">
        <v>0</v>
      </c>
      <c r="F234" s="106">
        <v>5</v>
      </c>
      <c r="G234" s="103">
        <v>4</v>
      </c>
      <c r="H234" s="102">
        <v>2</v>
      </c>
      <c r="I234" s="51"/>
      <c r="J234" s="62"/>
      <c r="K234" s="62"/>
      <c r="L234" s="62"/>
      <c r="M234" s="62"/>
      <c r="N234" s="37"/>
    </row>
    <row r="235" spans="2:14" s="63" customFormat="1" x14ac:dyDescent="0.25">
      <c r="B235" s="85" t="s">
        <v>7</v>
      </c>
      <c r="C235" s="85">
        <v>229</v>
      </c>
      <c r="D235" s="97" t="s">
        <v>156</v>
      </c>
      <c r="E235" s="106">
        <v>0</v>
      </c>
      <c r="F235" s="106">
        <v>1</v>
      </c>
      <c r="G235" s="103"/>
      <c r="H235" s="102">
        <v>1</v>
      </c>
      <c r="I235" s="51"/>
      <c r="J235" s="62"/>
      <c r="K235" s="62"/>
      <c r="L235" s="62"/>
      <c r="M235" s="62"/>
      <c r="N235" s="37"/>
    </row>
    <row r="236" spans="2:14" s="63" customFormat="1" ht="30" x14ac:dyDescent="0.25">
      <c r="B236" s="85" t="s">
        <v>7</v>
      </c>
      <c r="C236" s="85">
        <v>245</v>
      </c>
      <c r="D236" s="97" t="s">
        <v>148</v>
      </c>
      <c r="E236" s="106">
        <v>0</v>
      </c>
      <c r="F236" s="106">
        <v>0</v>
      </c>
      <c r="G236" s="103"/>
      <c r="H236" s="102"/>
      <c r="I236" s="51"/>
      <c r="J236" s="62"/>
      <c r="K236" s="62"/>
      <c r="L236" s="62"/>
      <c r="M236" s="62"/>
      <c r="N236" s="37"/>
    </row>
    <row r="237" spans="2:14" s="63" customFormat="1" ht="30" x14ac:dyDescent="0.25">
      <c r="B237" s="85" t="s">
        <v>7</v>
      </c>
      <c r="C237" s="85">
        <v>248</v>
      </c>
      <c r="D237" s="97" t="s">
        <v>146</v>
      </c>
      <c r="E237" s="106">
        <v>0</v>
      </c>
      <c r="F237" s="106">
        <v>1</v>
      </c>
      <c r="G237" s="103">
        <v>3</v>
      </c>
      <c r="H237" s="102"/>
      <c r="I237" s="51"/>
      <c r="J237" s="62"/>
      <c r="K237" s="62"/>
      <c r="L237" s="62"/>
      <c r="M237" s="62"/>
      <c r="N237" s="37"/>
    </row>
    <row r="238" spans="2:14" s="63" customFormat="1" ht="30" x14ac:dyDescent="0.25">
      <c r="B238" s="85" t="s">
        <v>54</v>
      </c>
      <c r="C238" s="85">
        <v>249</v>
      </c>
      <c r="D238" s="97" t="s">
        <v>167</v>
      </c>
      <c r="E238" s="106">
        <v>1</v>
      </c>
      <c r="F238" s="106">
        <v>0</v>
      </c>
      <c r="G238" s="103"/>
      <c r="H238" s="102"/>
      <c r="I238" s="51"/>
      <c r="J238" s="62"/>
      <c r="K238" s="62"/>
      <c r="L238" s="62"/>
      <c r="M238" s="62"/>
      <c r="N238" s="37"/>
    </row>
    <row r="239" spans="2:14" s="63" customFormat="1" x14ac:dyDescent="0.25">
      <c r="B239" s="85" t="s">
        <v>99</v>
      </c>
      <c r="C239" s="85">
        <v>250</v>
      </c>
      <c r="D239" s="97" t="s">
        <v>171</v>
      </c>
      <c r="E239" s="106">
        <v>0</v>
      </c>
      <c r="F239" s="106">
        <v>0</v>
      </c>
      <c r="G239" s="103"/>
      <c r="H239" s="102"/>
      <c r="I239" s="51"/>
      <c r="J239" s="62"/>
      <c r="K239" s="62"/>
      <c r="L239" s="62"/>
      <c r="M239" s="62"/>
      <c r="N239" s="37"/>
    </row>
    <row r="240" spans="2:14" s="63" customFormat="1" x14ac:dyDescent="0.25">
      <c r="B240" s="85" t="s">
        <v>7</v>
      </c>
      <c r="C240" s="85">
        <v>251</v>
      </c>
      <c r="D240" s="97" t="s">
        <v>25</v>
      </c>
      <c r="E240" s="106">
        <v>0</v>
      </c>
      <c r="F240" s="106">
        <v>0</v>
      </c>
      <c r="G240" s="103"/>
      <c r="H240" s="102"/>
      <c r="I240" s="51"/>
      <c r="J240" s="62"/>
      <c r="K240" s="62"/>
      <c r="L240" s="62"/>
      <c r="M240" s="62"/>
      <c r="N240" s="37"/>
    </row>
    <row r="241" spans="2:14" s="63" customFormat="1" ht="30" x14ac:dyDescent="0.25">
      <c r="B241" s="85" t="s">
        <v>7</v>
      </c>
      <c r="C241" s="85">
        <v>252</v>
      </c>
      <c r="D241" s="97" t="s">
        <v>147</v>
      </c>
      <c r="E241" s="106">
        <v>0</v>
      </c>
      <c r="F241" s="106">
        <v>1</v>
      </c>
      <c r="G241" s="103">
        <v>2</v>
      </c>
      <c r="H241" s="102"/>
      <c r="I241" s="51"/>
      <c r="J241" s="62"/>
      <c r="K241" s="62"/>
      <c r="L241" s="62"/>
      <c r="M241" s="62"/>
      <c r="N241" s="37"/>
    </row>
    <row r="242" spans="2:14" s="63" customFormat="1" ht="30" x14ac:dyDescent="0.25">
      <c r="B242" s="85" t="s">
        <v>7</v>
      </c>
      <c r="C242" s="85">
        <v>253</v>
      </c>
      <c r="D242" s="97" t="s">
        <v>152</v>
      </c>
      <c r="E242" s="106">
        <v>0</v>
      </c>
      <c r="F242" s="106">
        <v>1</v>
      </c>
      <c r="G242" s="103">
        <v>1</v>
      </c>
      <c r="H242" s="102"/>
      <c r="I242" s="51"/>
      <c r="J242" s="62"/>
      <c r="K242" s="62"/>
      <c r="L242" s="62"/>
      <c r="M242" s="62"/>
      <c r="N242" s="37"/>
    </row>
    <row r="243" spans="2:14" s="63" customFormat="1" ht="30" x14ac:dyDescent="0.25">
      <c r="B243" s="85" t="s">
        <v>29</v>
      </c>
      <c r="C243" s="85">
        <v>257</v>
      </c>
      <c r="D243" s="97" t="s">
        <v>144</v>
      </c>
      <c r="E243" s="106">
        <v>0</v>
      </c>
      <c r="F243" s="106">
        <v>0</v>
      </c>
      <c r="G243" s="103"/>
      <c r="H243" s="102">
        <v>2</v>
      </c>
      <c r="I243" s="51"/>
      <c r="J243" s="62"/>
      <c r="K243" s="62"/>
      <c r="L243" s="62"/>
      <c r="M243" s="62"/>
      <c r="N243" s="37"/>
    </row>
    <row r="244" spans="2:14" s="63" customFormat="1" ht="30" x14ac:dyDescent="0.25">
      <c r="B244" s="85" t="s">
        <v>39</v>
      </c>
      <c r="C244" s="85">
        <v>258</v>
      </c>
      <c r="D244" s="97" t="s">
        <v>165</v>
      </c>
      <c r="E244" s="106">
        <v>0</v>
      </c>
      <c r="F244" s="106">
        <v>1</v>
      </c>
      <c r="G244" s="103"/>
      <c r="H244" s="102">
        <v>2</v>
      </c>
      <c r="I244" s="51"/>
      <c r="J244" s="62"/>
      <c r="K244" s="62"/>
      <c r="L244" s="62"/>
      <c r="M244" s="62"/>
      <c r="N244" s="37"/>
    </row>
    <row r="245" spans="2:14" s="63" customFormat="1" x14ac:dyDescent="0.25">
      <c r="B245" s="85" t="s">
        <v>128</v>
      </c>
      <c r="C245" s="85">
        <v>260</v>
      </c>
      <c r="D245" s="97" t="s">
        <v>172</v>
      </c>
      <c r="E245" s="106">
        <v>0</v>
      </c>
      <c r="F245" s="106">
        <v>0</v>
      </c>
      <c r="G245" s="103"/>
      <c r="H245" s="102"/>
      <c r="I245" s="51"/>
      <c r="J245" s="62"/>
      <c r="K245" s="62"/>
      <c r="L245" s="62"/>
      <c r="M245" s="62"/>
      <c r="N245" s="37"/>
    </row>
    <row r="246" spans="2:14" s="63" customFormat="1" ht="30" x14ac:dyDescent="0.25">
      <c r="B246" s="85" t="s">
        <v>7</v>
      </c>
      <c r="C246" s="85">
        <v>261</v>
      </c>
      <c r="D246" s="97" t="s">
        <v>149</v>
      </c>
      <c r="E246" s="106">
        <v>0</v>
      </c>
      <c r="F246" s="106">
        <v>0</v>
      </c>
      <c r="G246" s="103"/>
      <c r="H246" s="102"/>
      <c r="I246" s="51"/>
      <c r="J246" s="62"/>
      <c r="K246" s="62"/>
      <c r="L246" s="62"/>
      <c r="M246" s="62"/>
      <c r="N246" s="37"/>
    </row>
    <row r="247" spans="2:14" s="63" customFormat="1" ht="30" x14ac:dyDescent="0.25">
      <c r="B247" s="85" t="s">
        <v>7</v>
      </c>
      <c r="C247" s="85">
        <v>262</v>
      </c>
      <c r="D247" s="97" t="s">
        <v>157</v>
      </c>
      <c r="E247" s="106">
        <v>0</v>
      </c>
      <c r="F247" s="106">
        <v>1</v>
      </c>
      <c r="G247" s="103">
        <v>1</v>
      </c>
      <c r="H247" s="102">
        <v>1</v>
      </c>
      <c r="I247" s="51"/>
      <c r="J247" s="62"/>
      <c r="K247" s="62"/>
      <c r="L247" s="62"/>
      <c r="M247" s="62"/>
      <c r="N247" s="37"/>
    </row>
    <row r="248" spans="2:14" s="63" customFormat="1" x14ac:dyDescent="0.25">
      <c r="B248" s="85" t="s">
        <v>7</v>
      </c>
      <c r="C248" s="85">
        <v>263</v>
      </c>
      <c r="D248" s="97" t="s">
        <v>158</v>
      </c>
      <c r="E248" s="106">
        <v>1</v>
      </c>
      <c r="F248" s="106">
        <v>1</v>
      </c>
      <c r="G248" s="103"/>
      <c r="H248" s="102">
        <v>1</v>
      </c>
      <c r="I248" s="51"/>
      <c r="J248" s="62"/>
      <c r="K248" s="62"/>
      <c r="L248" s="62"/>
      <c r="M248" s="62"/>
      <c r="N248" s="37"/>
    </row>
    <row r="249" spans="2:14" s="63" customFormat="1" x14ac:dyDescent="0.25">
      <c r="B249" s="85" t="s">
        <v>71</v>
      </c>
      <c r="C249" s="85">
        <v>264</v>
      </c>
      <c r="D249" s="97" t="s">
        <v>168</v>
      </c>
      <c r="E249" s="106">
        <v>1</v>
      </c>
      <c r="F249" s="106">
        <v>0</v>
      </c>
      <c r="G249" s="103">
        <v>1</v>
      </c>
      <c r="H249" s="102">
        <v>3</v>
      </c>
      <c r="I249" s="51"/>
      <c r="J249" s="62"/>
      <c r="K249" s="62"/>
      <c r="L249" s="62"/>
      <c r="M249" s="62"/>
      <c r="N249" s="37"/>
    </row>
    <row r="250" spans="2:14" s="63" customFormat="1" ht="30" x14ac:dyDescent="0.25">
      <c r="B250" s="85" t="s">
        <v>7</v>
      </c>
      <c r="C250" s="85">
        <v>265</v>
      </c>
      <c r="D250" s="97" t="s">
        <v>154</v>
      </c>
      <c r="E250" s="106">
        <v>0</v>
      </c>
      <c r="F250" s="106">
        <v>1</v>
      </c>
      <c r="G250" s="103">
        <v>2</v>
      </c>
      <c r="H250" s="102"/>
      <c r="I250" s="51"/>
      <c r="J250" s="62"/>
      <c r="K250" s="62"/>
      <c r="L250" s="62"/>
      <c r="M250" s="62"/>
      <c r="N250" s="37"/>
    </row>
    <row r="251" spans="2:14" s="63" customFormat="1" ht="30" x14ac:dyDescent="0.25">
      <c r="B251" s="85" t="s">
        <v>182</v>
      </c>
      <c r="C251" s="85">
        <v>266</v>
      </c>
      <c r="D251" s="97" t="s">
        <v>175</v>
      </c>
      <c r="E251" s="106">
        <v>0</v>
      </c>
      <c r="F251" s="106">
        <v>1</v>
      </c>
      <c r="G251" s="103"/>
      <c r="H251" s="102"/>
      <c r="I251" s="51"/>
      <c r="J251" s="62"/>
      <c r="K251" s="62"/>
      <c r="L251" s="62"/>
      <c r="M251" s="62"/>
      <c r="N251" s="37"/>
    </row>
    <row r="252" spans="2:14" s="63" customFormat="1" ht="30" x14ac:dyDescent="0.25">
      <c r="B252" s="85" t="s">
        <v>7</v>
      </c>
      <c r="C252" s="85">
        <v>268</v>
      </c>
      <c r="D252" s="97" t="s">
        <v>43</v>
      </c>
      <c r="E252" s="106">
        <v>8</v>
      </c>
      <c r="F252" s="106">
        <v>12</v>
      </c>
      <c r="G252" s="103"/>
      <c r="H252" s="102">
        <v>4</v>
      </c>
      <c r="I252" s="51"/>
      <c r="J252" s="62"/>
      <c r="K252" s="62"/>
      <c r="L252" s="62"/>
      <c r="M252" s="62"/>
      <c r="N252" s="37"/>
    </row>
    <row r="253" spans="2:14" s="63" customFormat="1" ht="30" x14ac:dyDescent="0.25">
      <c r="B253" s="85" t="s">
        <v>19</v>
      </c>
      <c r="C253" s="82">
        <v>270</v>
      </c>
      <c r="D253" s="97" t="s">
        <v>159</v>
      </c>
      <c r="E253" s="106">
        <v>1</v>
      </c>
      <c r="F253" s="106">
        <v>0</v>
      </c>
      <c r="G253" s="103"/>
      <c r="H253" s="102"/>
      <c r="I253" s="51"/>
      <c r="J253" s="62"/>
      <c r="K253" s="62"/>
      <c r="L253" s="62"/>
      <c r="M253" s="62"/>
      <c r="N253" s="37"/>
    </row>
    <row r="254" spans="2:14" s="63" customFormat="1" x14ac:dyDescent="0.25">
      <c r="B254" s="85" t="s">
        <v>19</v>
      </c>
      <c r="C254" s="82">
        <v>272</v>
      </c>
      <c r="D254" s="88" t="s">
        <v>160</v>
      </c>
      <c r="E254" s="106">
        <v>0</v>
      </c>
      <c r="F254" s="106">
        <v>0</v>
      </c>
      <c r="G254" s="103"/>
      <c r="H254" s="102"/>
      <c r="I254" s="51"/>
      <c r="J254" s="62"/>
      <c r="K254" s="62"/>
      <c r="L254" s="62"/>
      <c r="M254" s="62"/>
      <c r="N254" s="37"/>
    </row>
    <row r="255" spans="2:14" s="63" customFormat="1" ht="30" x14ac:dyDescent="0.25">
      <c r="B255" s="85" t="s">
        <v>19</v>
      </c>
      <c r="C255" s="82">
        <v>274</v>
      </c>
      <c r="D255" s="97" t="s">
        <v>161</v>
      </c>
      <c r="E255" s="106">
        <v>0</v>
      </c>
      <c r="F255" s="106">
        <v>0</v>
      </c>
      <c r="G255" s="103"/>
      <c r="H255" s="102"/>
      <c r="I255" s="51"/>
      <c r="J255" s="62"/>
      <c r="K255" s="62"/>
      <c r="L255" s="62"/>
      <c r="M255" s="62"/>
      <c r="N255" s="37"/>
    </row>
    <row r="256" spans="2:14" s="63" customFormat="1" ht="30" x14ac:dyDescent="0.25">
      <c r="B256" s="85" t="s">
        <v>19</v>
      </c>
      <c r="C256" s="82">
        <v>289</v>
      </c>
      <c r="D256" s="88" t="s">
        <v>162</v>
      </c>
      <c r="E256" s="106">
        <v>0</v>
      </c>
      <c r="F256" s="106">
        <v>0</v>
      </c>
      <c r="G256" s="103">
        <v>1</v>
      </c>
      <c r="H256" s="102"/>
      <c r="I256" s="51"/>
      <c r="J256" s="62"/>
      <c r="K256" s="62"/>
      <c r="L256" s="62"/>
      <c r="M256" s="62"/>
      <c r="N256" s="37"/>
    </row>
    <row r="257" spans="2:14" s="63" customFormat="1" ht="30" x14ac:dyDescent="0.25">
      <c r="B257" s="85" t="s">
        <v>180</v>
      </c>
      <c r="C257" s="82">
        <v>293</v>
      </c>
      <c r="D257" s="97" t="s">
        <v>166</v>
      </c>
      <c r="E257" s="106">
        <v>0</v>
      </c>
      <c r="F257" s="106">
        <v>0</v>
      </c>
      <c r="G257" s="103"/>
      <c r="H257" s="102"/>
      <c r="I257" s="51"/>
      <c r="J257" s="62"/>
      <c r="K257" s="62"/>
      <c r="L257" s="62"/>
      <c r="M257" s="62"/>
      <c r="N257" s="37"/>
    </row>
    <row r="258" spans="2:14" s="63" customFormat="1" ht="30" x14ac:dyDescent="0.25">
      <c r="B258" s="85" t="s">
        <v>19</v>
      </c>
      <c r="C258" s="82">
        <v>294</v>
      </c>
      <c r="D258" s="97" t="s">
        <v>163</v>
      </c>
      <c r="E258" s="106">
        <v>0</v>
      </c>
      <c r="F258" s="106">
        <v>0</v>
      </c>
      <c r="G258" s="103"/>
      <c r="H258" s="102"/>
      <c r="I258" s="51"/>
      <c r="J258" s="62"/>
      <c r="K258" s="62"/>
      <c r="L258" s="62"/>
      <c r="M258" s="62"/>
      <c r="N258" s="37"/>
    </row>
    <row r="259" spans="2:14" s="63" customFormat="1" ht="30" x14ac:dyDescent="0.25">
      <c r="B259" s="81" t="s">
        <v>19</v>
      </c>
      <c r="C259" s="82">
        <v>297</v>
      </c>
      <c r="D259" s="97" t="s">
        <v>85</v>
      </c>
      <c r="E259" s="106">
        <v>1</v>
      </c>
      <c r="F259" s="106">
        <v>0</v>
      </c>
      <c r="G259" s="103">
        <v>2</v>
      </c>
      <c r="H259" s="102">
        <v>2</v>
      </c>
      <c r="I259" s="51"/>
      <c r="J259" s="62"/>
      <c r="K259" s="62"/>
      <c r="L259" s="62"/>
      <c r="M259" s="62"/>
      <c r="N259" s="37"/>
    </row>
    <row r="260" spans="2:14" s="63" customFormat="1" x14ac:dyDescent="0.25">
      <c r="B260" s="81" t="s">
        <v>7</v>
      </c>
      <c r="C260" s="82">
        <v>299</v>
      </c>
      <c r="D260" s="97" t="s">
        <v>69</v>
      </c>
      <c r="E260" s="106">
        <v>0</v>
      </c>
      <c r="F260" s="106">
        <v>0</v>
      </c>
      <c r="G260" s="103"/>
      <c r="H260" s="102"/>
      <c r="I260" s="51"/>
      <c r="J260" s="62"/>
      <c r="K260" s="62"/>
      <c r="L260" s="62"/>
      <c r="M260" s="62"/>
      <c r="N260" s="37"/>
    </row>
    <row r="261" spans="2:14" s="63" customFormat="1" x14ac:dyDescent="0.25">
      <c r="B261" s="81" t="s">
        <v>39</v>
      </c>
      <c r="C261" s="85">
        <v>305</v>
      </c>
      <c r="D261" s="97" t="s">
        <v>74</v>
      </c>
      <c r="E261" s="106">
        <v>0</v>
      </c>
      <c r="F261" s="106">
        <v>0</v>
      </c>
      <c r="G261" s="103">
        <v>1</v>
      </c>
      <c r="H261" s="102"/>
      <c r="I261" s="51"/>
      <c r="J261" s="62"/>
      <c r="K261" s="62"/>
      <c r="L261" s="62"/>
      <c r="M261" s="62"/>
      <c r="N261" s="37"/>
    </row>
    <row r="262" spans="2:14" s="63" customFormat="1" x14ac:dyDescent="0.25">
      <c r="B262" s="81" t="s">
        <v>7</v>
      </c>
      <c r="C262" s="82">
        <v>307</v>
      </c>
      <c r="D262" s="97" t="s">
        <v>8</v>
      </c>
      <c r="E262" s="106">
        <v>0</v>
      </c>
      <c r="F262" s="106">
        <v>0</v>
      </c>
      <c r="G262" s="103"/>
      <c r="H262" s="102"/>
      <c r="I262" s="51"/>
      <c r="J262" s="62"/>
      <c r="K262" s="62"/>
      <c r="L262" s="62"/>
      <c r="M262" s="62"/>
      <c r="N262" s="37"/>
    </row>
    <row r="263" spans="2:14" s="63" customFormat="1" x14ac:dyDescent="0.25">
      <c r="B263" s="81" t="s">
        <v>7</v>
      </c>
      <c r="C263" s="82">
        <v>308</v>
      </c>
      <c r="D263" s="97" t="s">
        <v>122</v>
      </c>
      <c r="E263" s="106">
        <v>3</v>
      </c>
      <c r="F263" s="106">
        <v>0</v>
      </c>
      <c r="G263" s="103"/>
      <c r="H263" s="102"/>
      <c r="I263" s="51"/>
      <c r="J263" s="62"/>
      <c r="K263" s="62"/>
      <c r="L263" s="62"/>
      <c r="M263" s="62"/>
      <c r="N263" s="37"/>
    </row>
    <row r="264" spans="2:14" s="63" customFormat="1" ht="30" x14ac:dyDescent="0.25">
      <c r="B264" s="81" t="s">
        <v>29</v>
      </c>
      <c r="C264" s="82">
        <v>309</v>
      </c>
      <c r="D264" s="97" t="s">
        <v>79</v>
      </c>
      <c r="E264" s="106">
        <v>3</v>
      </c>
      <c r="F264" s="106">
        <v>0</v>
      </c>
      <c r="G264" s="103">
        <v>2</v>
      </c>
      <c r="H264" s="102">
        <v>2</v>
      </c>
      <c r="I264" s="51"/>
      <c r="J264" s="62"/>
      <c r="K264" s="62"/>
      <c r="L264" s="62"/>
      <c r="M264" s="62"/>
      <c r="N264" s="37"/>
    </row>
    <row r="265" spans="2:14" s="63" customFormat="1" x14ac:dyDescent="0.25">
      <c r="B265" s="81" t="s">
        <v>34</v>
      </c>
      <c r="C265" s="82">
        <v>311</v>
      </c>
      <c r="D265" s="97" t="s">
        <v>78</v>
      </c>
      <c r="E265" s="106">
        <v>0</v>
      </c>
      <c r="F265" s="106">
        <v>0</v>
      </c>
      <c r="G265" s="103"/>
      <c r="H265" s="102"/>
      <c r="I265" s="51"/>
      <c r="J265" s="62"/>
      <c r="K265" s="62"/>
      <c r="L265" s="62"/>
      <c r="M265" s="62"/>
      <c r="N265" s="37"/>
    </row>
    <row r="266" spans="2:14" s="63" customFormat="1" x14ac:dyDescent="0.25">
      <c r="B266" s="81" t="s">
        <v>67</v>
      </c>
      <c r="C266" s="82">
        <v>312</v>
      </c>
      <c r="D266" s="97" t="s">
        <v>68</v>
      </c>
      <c r="E266" s="106">
        <v>0</v>
      </c>
      <c r="F266" s="106">
        <v>0</v>
      </c>
      <c r="G266" s="103"/>
      <c r="H266" s="102">
        <v>1</v>
      </c>
      <c r="I266" s="51"/>
      <c r="J266" s="62"/>
      <c r="K266" s="62"/>
      <c r="L266" s="62"/>
      <c r="M266" s="62"/>
      <c r="N266" s="37"/>
    </row>
    <row r="267" spans="2:14" s="63" customFormat="1" x14ac:dyDescent="0.25">
      <c r="B267" s="81" t="s">
        <v>7</v>
      </c>
      <c r="C267" s="82">
        <v>367</v>
      </c>
      <c r="D267" s="97" t="s">
        <v>61</v>
      </c>
      <c r="E267" s="106">
        <v>3</v>
      </c>
      <c r="F267" s="106">
        <v>2</v>
      </c>
      <c r="G267" s="103"/>
      <c r="H267" s="102">
        <v>3</v>
      </c>
      <c r="I267" s="51"/>
      <c r="J267" s="62"/>
      <c r="K267" s="62"/>
      <c r="L267" s="62"/>
      <c r="M267" s="62"/>
      <c r="N267" s="37"/>
    </row>
    <row r="268" spans="2:14" s="63" customFormat="1" x14ac:dyDescent="0.25">
      <c r="B268" s="81" t="s">
        <v>7</v>
      </c>
      <c r="C268" s="82">
        <v>369</v>
      </c>
      <c r="D268" s="97" t="s">
        <v>82</v>
      </c>
      <c r="E268" s="106">
        <v>0</v>
      </c>
      <c r="F268" s="106">
        <v>0</v>
      </c>
      <c r="G268" s="103"/>
      <c r="H268" s="102"/>
      <c r="I268" s="51"/>
      <c r="J268" s="62"/>
      <c r="K268" s="62"/>
      <c r="L268" s="62"/>
      <c r="M268" s="62"/>
      <c r="N268" s="37"/>
    </row>
    <row r="269" spans="2:14" s="63" customFormat="1" x14ac:dyDescent="0.25">
      <c r="B269" s="81" t="s">
        <v>109</v>
      </c>
      <c r="C269" s="82">
        <v>370</v>
      </c>
      <c r="D269" s="97" t="s">
        <v>110</v>
      </c>
      <c r="E269" s="106">
        <v>0</v>
      </c>
      <c r="F269" s="106">
        <v>0</v>
      </c>
      <c r="G269" s="103"/>
      <c r="H269" s="102"/>
      <c r="I269" s="51"/>
      <c r="J269" s="62"/>
      <c r="K269" s="62"/>
      <c r="L269" s="62"/>
      <c r="M269" s="62"/>
      <c r="N269" s="37"/>
    </row>
    <row r="270" spans="2:14" s="63" customFormat="1" x14ac:dyDescent="0.25">
      <c r="B270" s="85" t="s">
        <v>7</v>
      </c>
      <c r="C270" s="85">
        <v>374</v>
      </c>
      <c r="D270" s="97" t="s">
        <v>32</v>
      </c>
      <c r="E270" s="106">
        <v>0</v>
      </c>
      <c r="F270" s="106">
        <v>0</v>
      </c>
      <c r="G270" s="103"/>
      <c r="H270" s="102"/>
      <c r="I270" s="51"/>
      <c r="J270" s="62"/>
      <c r="K270" s="62"/>
      <c r="L270" s="62"/>
      <c r="M270" s="62"/>
      <c r="N270" s="37"/>
    </row>
    <row r="271" spans="2:14" s="63" customFormat="1" ht="30" x14ac:dyDescent="0.25">
      <c r="B271" s="85" t="s">
        <v>7</v>
      </c>
      <c r="C271" s="85">
        <v>378</v>
      </c>
      <c r="D271" s="97" t="s">
        <v>14</v>
      </c>
      <c r="E271" s="106">
        <v>6</v>
      </c>
      <c r="F271" s="106">
        <v>9</v>
      </c>
      <c r="G271" s="103">
        <v>7</v>
      </c>
      <c r="H271" s="102">
        <v>6</v>
      </c>
      <c r="I271" s="51"/>
      <c r="J271" s="62"/>
      <c r="K271" s="62"/>
      <c r="L271" s="62"/>
      <c r="M271" s="62"/>
      <c r="N271" s="37"/>
    </row>
    <row r="272" spans="2:14" x14ac:dyDescent="0.25">
      <c r="B272" s="85" t="s">
        <v>139</v>
      </c>
      <c r="C272" s="85">
        <v>379</v>
      </c>
      <c r="D272" s="87" t="s">
        <v>259</v>
      </c>
      <c r="E272" s="106">
        <v>0</v>
      </c>
      <c r="F272" s="106">
        <v>0</v>
      </c>
      <c r="G272" s="103"/>
      <c r="H272" s="102"/>
    </row>
    <row r="273" spans="2:8" x14ac:dyDescent="0.25">
      <c r="B273" s="85" t="s">
        <v>71</v>
      </c>
      <c r="C273" s="85">
        <v>380</v>
      </c>
      <c r="D273" s="97" t="s">
        <v>72</v>
      </c>
      <c r="E273" s="106">
        <v>0</v>
      </c>
      <c r="F273" s="106">
        <v>1</v>
      </c>
      <c r="G273" s="103">
        <v>1</v>
      </c>
      <c r="H273" s="102"/>
    </row>
    <row r="274" spans="2:8" ht="30" x14ac:dyDescent="0.25">
      <c r="B274" s="85" t="s">
        <v>136</v>
      </c>
      <c r="C274" s="85">
        <v>382</v>
      </c>
      <c r="D274" s="97" t="s">
        <v>137</v>
      </c>
      <c r="E274" s="106">
        <v>1</v>
      </c>
      <c r="F274" s="106">
        <v>0</v>
      </c>
      <c r="G274" s="103"/>
      <c r="H274" s="102"/>
    </row>
    <row r="275" spans="2:8" ht="30" x14ac:dyDescent="0.25">
      <c r="B275" s="85" t="s">
        <v>7</v>
      </c>
      <c r="C275" s="85">
        <v>383</v>
      </c>
      <c r="D275" s="97" t="s">
        <v>135</v>
      </c>
      <c r="E275" s="106">
        <v>2</v>
      </c>
      <c r="F275" s="106">
        <v>0</v>
      </c>
      <c r="G275" s="103"/>
      <c r="H275" s="102">
        <v>1</v>
      </c>
    </row>
    <row r="276" spans="2:8" ht="30" x14ac:dyDescent="0.25">
      <c r="B276" s="85" t="s">
        <v>7</v>
      </c>
      <c r="C276" s="85">
        <v>384</v>
      </c>
      <c r="D276" s="97" t="s">
        <v>94</v>
      </c>
      <c r="E276" s="106">
        <v>0</v>
      </c>
      <c r="F276" s="106">
        <v>0</v>
      </c>
      <c r="G276" s="103">
        <v>1</v>
      </c>
      <c r="H276" s="102"/>
    </row>
    <row r="277" spans="2:8" x14ac:dyDescent="0.25">
      <c r="B277" s="81" t="s">
        <v>39</v>
      </c>
      <c r="C277" s="85">
        <v>385</v>
      </c>
      <c r="D277" s="97" t="s">
        <v>62</v>
      </c>
      <c r="E277" s="106">
        <v>0</v>
      </c>
      <c r="F277" s="106">
        <v>0</v>
      </c>
      <c r="G277" s="103">
        <v>1</v>
      </c>
      <c r="H277" s="102">
        <v>4</v>
      </c>
    </row>
    <row r="278" spans="2:8" ht="30" x14ac:dyDescent="0.25">
      <c r="B278" s="85" t="s">
        <v>39</v>
      </c>
      <c r="C278" s="85">
        <v>386</v>
      </c>
      <c r="D278" s="97" t="s">
        <v>70</v>
      </c>
      <c r="E278" s="106">
        <v>0</v>
      </c>
      <c r="F278" s="106">
        <v>0</v>
      </c>
      <c r="G278" s="103"/>
      <c r="H278" s="102"/>
    </row>
    <row r="279" spans="2:8" ht="30" x14ac:dyDescent="0.25">
      <c r="B279" s="85" t="s">
        <v>39</v>
      </c>
      <c r="C279" s="85">
        <v>387</v>
      </c>
      <c r="D279" s="97" t="s">
        <v>264</v>
      </c>
      <c r="E279" s="106">
        <v>0</v>
      </c>
      <c r="F279" s="106">
        <v>0</v>
      </c>
      <c r="G279" s="103"/>
      <c r="H279" s="102"/>
    </row>
    <row r="280" spans="2:8" x14ac:dyDescent="0.25">
      <c r="B280" s="85" t="s">
        <v>39</v>
      </c>
      <c r="C280" s="85">
        <v>388</v>
      </c>
      <c r="D280" s="97" t="s">
        <v>127</v>
      </c>
      <c r="E280" s="106">
        <v>1</v>
      </c>
      <c r="F280" s="106">
        <v>1</v>
      </c>
      <c r="G280" s="103">
        <v>2</v>
      </c>
      <c r="H280" s="102">
        <v>2</v>
      </c>
    </row>
    <row r="281" spans="2:8" x14ac:dyDescent="0.25">
      <c r="B281" s="85" t="s">
        <v>7</v>
      </c>
      <c r="C281" s="85">
        <v>389</v>
      </c>
      <c r="D281" s="97" t="s">
        <v>101</v>
      </c>
      <c r="E281" s="106">
        <v>0</v>
      </c>
      <c r="F281" s="106">
        <v>0</v>
      </c>
      <c r="G281" s="103">
        <v>2</v>
      </c>
      <c r="H281" s="102"/>
    </row>
    <row r="282" spans="2:8" x14ac:dyDescent="0.25">
      <c r="B282" s="85" t="s">
        <v>29</v>
      </c>
      <c r="C282" s="85">
        <v>390</v>
      </c>
      <c r="D282" s="97" t="s">
        <v>30</v>
      </c>
      <c r="E282" s="106">
        <v>0</v>
      </c>
      <c r="F282" s="106">
        <v>0</v>
      </c>
      <c r="G282" s="103">
        <v>1</v>
      </c>
      <c r="H282" s="102"/>
    </row>
    <row r="283" spans="2:8" x14ac:dyDescent="0.25">
      <c r="B283" s="85" t="s">
        <v>19</v>
      </c>
      <c r="C283" s="85">
        <v>444</v>
      </c>
      <c r="D283" s="97" t="s">
        <v>37</v>
      </c>
      <c r="E283" s="106">
        <v>3</v>
      </c>
      <c r="F283" s="106">
        <v>3</v>
      </c>
      <c r="G283" s="103">
        <v>5</v>
      </c>
      <c r="H283" s="102">
        <v>4</v>
      </c>
    </row>
    <row r="284" spans="2:8" ht="30" x14ac:dyDescent="0.25">
      <c r="B284" s="85" t="s">
        <v>12</v>
      </c>
      <c r="C284" s="85">
        <v>445</v>
      </c>
      <c r="D284" s="86" t="s">
        <v>258</v>
      </c>
      <c r="E284" s="106">
        <v>0</v>
      </c>
      <c r="F284" s="106">
        <v>0</v>
      </c>
      <c r="G284" s="103"/>
      <c r="H284" s="102"/>
    </row>
    <row r="285" spans="2:8" x14ac:dyDescent="0.25">
      <c r="B285" s="81" t="s">
        <v>87</v>
      </c>
      <c r="C285" s="82">
        <v>447</v>
      </c>
      <c r="D285" s="97" t="s">
        <v>323</v>
      </c>
      <c r="E285" s="106">
        <v>0</v>
      </c>
      <c r="F285" s="106">
        <v>0</v>
      </c>
      <c r="G285" s="103"/>
      <c r="H285" s="102"/>
    </row>
    <row r="286" spans="2:8" x14ac:dyDescent="0.25">
      <c r="B286" s="85" t="s">
        <v>260</v>
      </c>
      <c r="C286" s="85">
        <v>450</v>
      </c>
      <c r="D286" s="86" t="s">
        <v>261</v>
      </c>
      <c r="E286" s="106">
        <v>0</v>
      </c>
      <c r="F286" s="106">
        <v>1</v>
      </c>
      <c r="G286" s="103"/>
      <c r="H286" s="102"/>
    </row>
    <row r="287" spans="2:8" ht="30" x14ac:dyDescent="0.25">
      <c r="B287" s="85" t="s">
        <v>7</v>
      </c>
      <c r="C287" s="85">
        <v>451</v>
      </c>
      <c r="D287" s="86" t="s">
        <v>257</v>
      </c>
      <c r="E287" s="106">
        <v>0</v>
      </c>
      <c r="F287" s="106">
        <v>1</v>
      </c>
      <c r="G287" s="103">
        <v>4</v>
      </c>
      <c r="H287" s="102">
        <v>2</v>
      </c>
    </row>
    <row r="288" spans="2:8" ht="30" x14ac:dyDescent="0.25">
      <c r="B288" s="85" t="s">
        <v>54</v>
      </c>
      <c r="C288" s="85">
        <v>452</v>
      </c>
      <c r="D288" s="86" t="s">
        <v>263</v>
      </c>
      <c r="E288" s="106">
        <v>0</v>
      </c>
      <c r="F288" s="106">
        <v>1</v>
      </c>
      <c r="G288" s="103"/>
      <c r="H288" s="102"/>
    </row>
    <row r="289" spans="2:8" x14ac:dyDescent="0.25">
      <c r="B289" s="85" t="s">
        <v>7</v>
      </c>
      <c r="C289" s="85">
        <v>454</v>
      </c>
      <c r="D289" s="86" t="s">
        <v>324</v>
      </c>
      <c r="E289" s="106">
        <v>0</v>
      </c>
      <c r="F289" s="106">
        <v>0</v>
      </c>
      <c r="G289" s="103">
        <v>4</v>
      </c>
      <c r="H289" s="102"/>
    </row>
    <row r="290" spans="2:8" ht="30" x14ac:dyDescent="0.25">
      <c r="B290" s="85" t="s">
        <v>17</v>
      </c>
      <c r="C290" s="85">
        <v>456</v>
      </c>
      <c r="D290" s="86" t="s">
        <v>256</v>
      </c>
      <c r="E290" s="106">
        <v>0</v>
      </c>
      <c r="F290" s="106">
        <v>0</v>
      </c>
      <c r="G290" s="103"/>
      <c r="H290" s="102"/>
    </row>
    <row r="291" spans="2:8" x14ac:dyDescent="0.25">
      <c r="B291" s="85" t="s">
        <v>29</v>
      </c>
      <c r="C291" s="85">
        <v>471</v>
      </c>
      <c r="D291" s="97" t="s">
        <v>60</v>
      </c>
      <c r="E291" s="106">
        <v>0</v>
      </c>
      <c r="F291" s="106">
        <v>0</v>
      </c>
      <c r="G291" s="103"/>
      <c r="H291" s="102"/>
    </row>
    <row r="292" spans="2:8" x14ac:dyDescent="0.25">
      <c r="B292" s="102" t="s">
        <v>91</v>
      </c>
      <c r="C292" s="85">
        <v>453</v>
      </c>
      <c r="D292" s="97" t="s">
        <v>333</v>
      </c>
      <c r="E292" s="103">
        <v>0</v>
      </c>
      <c r="F292" s="106">
        <v>0</v>
      </c>
      <c r="G292" s="103">
        <v>0</v>
      </c>
      <c r="H292" s="102"/>
    </row>
    <row r="293" spans="2:8" x14ac:dyDescent="0.25">
      <c r="E293" s="98">
        <f>+SUM(E152:E292)</f>
        <v>96</v>
      </c>
      <c r="F293" s="98">
        <f t="shared" ref="F293:H293" si="0">+SUM(F152:F292)</f>
        <v>108</v>
      </c>
      <c r="G293" s="98">
        <f t="shared" si="0"/>
        <v>128</v>
      </c>
      <c r="H293" s="98">
        <f t="shared" si="0"/>
        <v>101</v>
      </c>
    </row>
  </sheetData>
  <pageMargins left="0.7" right="0.7" top="0.75" bottom="0.75" header="0.3" footer="0.3"/>
  <pageSetup paperSize="9" orientation="portrait" r:id="rId6"/>
  <drawing r:id="rId7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124"/>
  <sheetViews>
    <sheetView topLeftCell="A82" workbookViewId="0">
      <selection activeCell="B3" sqref="B3:F124"/>
    </sheetView>
  </sheetViews>
  <sheetFormatPr baseColWidth="10" defaultRowHeight="15" x14ac:dyDescent="0.25"/>
  <cols>
    <col min="1" max="1" width="11.42578125" style="51"/>
    <col min="2" max="2" width="20.85546875" style="51" customWidth="1"/>
    <col min="3" max="3" width="17" style="37" customWidth="1"/>
    <col min="4" max="4" width="45.85546875" style="51" customWidth="1"/>
    <col min="5" max="5" width="18.28515625" style="63" customWidth="1"/>
    <col min="6" max="6" width="28" style="51" customWidth="1"/>
    <col min="7" max="16384" width="11.42578125" style="51"/>
  </cols>
  <sheetData>
    <row r="3" spans="2:6" ht="15.75" x14ac:dyDescent="0.25">
      <c r="B3" s="41" t="s">
        <v>209</v>
      </c>
      <c r="C3" s="41" t="s">
        <v>210</v>
      </c>
      <c r="D3" s="41" t="s">
        <v>6</v>
      </c>
      <c r="E3" s="41" t="s">
        <v>184</v>
      </c>
      <c r="F3" s="41" t="s">
        <v>0</v>
      </c>
    </row>
    <row r="4" spans="2:6" x14ac:dyDescent="0.25">
      <c r="B4" s="48">
        <v>42857.464583333334</v>
      </c>
      <c r="C4" s="103">
        <v>146</v>
      </c>
      <c r="D4" s="103" t="s">
        <v>335</v>
      </c>
      <c r="E4" s="103" t="s">
        <v>45</v>
      </c>
      <c r="F4" s="102" t="s">
        <v>2</v>
      </c>
    </row>
    <row r="5" spans="2:6" x14ac:dyDescent="0.25">
      <c r="B5" s="48">
        <v>42857.484722222223</v>
      </c>
      <c r="C5" s="103">
        <v>131</v>
      </c>
      <c r="D5" s="103" t="s">
        <v>330</v>
      </c>
      <c r="E5" s="103" t="s">
        <v>103</v>
      </c>
      <c r="F5" s="102" t="s">
        <v>1</v>
      </c>
    </row>
    <row r="6" spans="2:6" x14ac:dyDescent="0.25">
      <c r="B6" s="48">
        <v>42857.695833333331</v>
      </c>
      <c r="C6" s="103">
        <v>268</v>
      </c>
      <c r="D6" s="103" t="s">
        <v>219</v>
      </c>
      <c r="E6" s="103" t="s">
        <v>7</v>
      </c>
      <c r="F6" s="102" t="s">
        <v>1</v>
      </c>
    </row>
    <row r="7" spans="2:6" x14ac:dyDescent="0.25">
      <c r="B7" s="48">
        <v>42857.711111111108</v>
      </c>
      <c r="C7" s="103">
        <v>263</v>
      </c>
      <c r="D7" s="103" t="s">
        <v>241</v>
      </c>
      <c r="E7" s="103" t="s">
        <v>7</v>
      </c>
      <c r="F7" s="102" t="s">
        <v>2</v>
      </c>
    </row>
    <row r="8" spans="2:6" x14ac:dyDescent="0.25">
      <c r="B8" s="48">
        <v>42857.749305555553</v>
      </c>
      <c r="C8" s="103">
        <v>110</v>
      </c>
      <c r="D8" s="103" t="s">
        <v>235</v>
      </c>
      <c r="E8" s="103" t="s">
        <v>7</v>
      </c>
      <c r="F8" s="102" t="s">
        <v>1</v>
      </c>
    </row>
    <row r="9" spans="2:6" x14ac:dyDescent="0.25">
      <c r="B9" s="48">
        <v>42858.5625</v>
      </c>
      <c r="C9" s="103">
        <v>167</v>
      </c>
      <c r="D9" s="103" t="s">
        <v>302</v>
      </c>
      <c r="E9" s="103" t="s">
        <v>7</v>
      </c>
      <c r="F9" s="102" t="s">
        <v>1</v>
      </c>
    </row>
    <row r="10" spans="2:6" x14ac:dyDescent="0.25">
      <c r="B10" s="48">
        <v>42858.606249999997</v>
      </c>
      <c r="C10" s="103">
        <v>378</v>
      </c>
      <c r="D10" s="103" t="s">
        <v>221</v>
      </c>
      <c r="E10" s="103" t="s">
        <v>7</v>
      </c>
      <c r="F10" s="102" t="s">
        <v>1</v>
      </c>
    </row>
    <row r="11" spans="2:6" x14ac:dyDescent="0.25">
      <c r="B11" s="48">
        <v>42858.638194444444</v>
      </c>
      <c r="C11" s="103">
        <v>172</v>
      </c>
      <c r="D11" s="103" t="s">
        <v>223</v>
      </c>
      <c r="E11" s="103" t="s">
        <v>7</v>
      </c>
      <c r="F11" s="102" t="s">
        <v>1</v>
      </c>
    </row>
    <row r="12" spans="2:6" x14ac:dyDescent="0.25">
      <c r="B12" s="48">
        <v>42858.775000000001</v>
      </c>
      <c r="C12" s="103">
        <v>454</v>
      </c>
      <c r="D12" s="103" t="s">
        <v>303</v>
      </c>
      <c r="E12" s="103" t="s">
        <v>7</v>
      </c>
      <c r="F12" s="102" t="s">
        <v>1</v>
      </c>
    </row>
    <row r="13" spans="2:6" x14ac:dyDescent="0.25">
      <c r="B13" s="48">
        <v>42859.336111111108</v>
      </c>
      <c r="C13" s="103">
        <v>131</v>
      </c>
      <c r="D13" s="103" t="s">
        <v>330</v>
      </c>
      <c r="E13" s="103" t="s">
        <v>103</v>
      </c>
      <c r="F13" s="102" t="s">
        <v>1</v>
      </c>
    </row>
    <row r="14" spans="2:6" x14ac:dyDescent="0.25">
      <c r="B14" s="48">
        <v>42859.46597222222</v>
      </c>
      <c r="C14" s="103">
        <v>183</v>
      </c>
      <c r="D14" s="103" t="s">
        <v>224</v>
      </c>
      <c r="E14" s="103" t="s">
        <v>29</v>
      </c>
      <c r="F14" s="102" t="s">
        <v>1</v>
      </c>
    </row>
    <row r="15" spans="2:6" x14ac:dyDescent="0.25">
      <c r="B15" s="48">
        <v>42859.571527777778</v>
      </c>
      <c r="C15" s="103">
        <v>110</v>
      </c>
      <c r="D15" s="103" t="s">
        <v>235</v>
      </c>
      <c r="E15" s="103" t="s">
        <v>7</v>
      </c>
      <c r="F15" s="102" t="s">
        <v>1</v>
      </c>
    </row>
    <row r="16" spans="2:6" x14ac:dyDescent="0.25">
      <c r="B16" s="48">
        <v>42859.663888888892</v>
      </c>
      <c r="C16" s="103">
        <v>126</v>
      </c>
      <c r="D16" s="103" t="s">
        <v>244</v>
      </c>
      <c r="E16" s="103" t="s">
        <v>41</v>
      </c>
      <c r="F16" s="102" t="s">
        <v>2</v>
      </c>
    </row>
    <row r="17" spans="2:6" x14ac:dyDescent="0.25">
      <c r="B17" s="48">
        <v>42859.67291666667</v>
      </c>
      <c r="C17" s="103">
        <v>126</v>
      </c>
      <c r="D17" s="103" t="s">
        <v>244</v>
      </c>
      <c r="E17" s="103" t="s">
        <v>41</v>
      </c>
      <c r="F17" s="102" t="s">
        <v>1</v>
      </c>
    </row>
    <row r="18" spans="2:6" x14ac:dyDescent="0.25">
      <c r="B18" s="48">
        <v>42859.713888888888</v>
      </c>
      <c r="C18" s="103">
        <v>167</v>
      </c>
      <c r="D18" s="103" t="s">
        <v>302</v>
      </c>
      <c r="E18" s="103" t="s">
        <v>7</v>
      </c>
      <c r="F18" s="102" t="s">
        <v>2</v>
      </c>
    </row>
    <row r="19" spans="2:6" x14ac:dyDescent="0.25">
      <c r="B19" s="48">
        <v>42860.480555555558</v>
      </c>
      <c r="C19" s="103">
        <v>447</v>
      </c>
      <c r="D19" s="103" t="s">
        <v>336</v>
      </c>
      <c r="E19" s="103" t="s">
        <v>87</v>
      </c>
      <c r="F19" s="102" t="s">
        <v>1</v>
      </c>
    </row>
    <row r="20" spans="2:6" x14ac:dyDescent="0.25">
      <c r="B20" s="48">
        <v>42860.726388888892</v>
      </c>
      <c r="C20" s="103">
        <v>172</v>
      </c>
      <c r="D20" s="103" t="s">
        <v>223</v>
      </c>
      <c r="E20" s="103" t="s">
        <v>7</v>
      </c>
      <c r="F20" s="102" t="s">
        <v>2</v>
      </c>
    </row>
    <row r="21" spans="2:6" x14ac:dyDescent="0.25">
      <c r="B21" s="48">
        <v>42860.730555555558</v>
      </c>
      <c r="C21" s="103">
        <v>172</v>
      </c>
      <c r="D21" s="103" t="s">
        <v>223</v>
      </c>
      <c r="E21" s="103" t="s">
        <v>7</v>
      </c>
      <c r="F21" s="102" t="s">
        <v>2</v>
      </c>
    </row>
    <row r="22" spans="2:6" x14ac:dyDescent="0.25">
      <c r="B22" s="48">
        <v>42860.759027777778</v>
      </c>
      <c r="C22" s="103">
        <v>131</v>
      </c>
      <c r="D22" s="103" t="s">
        <v>330</v>
      </c>
      <c r="E22" s="103" t="s">
        <v>103</v>
      </c>
      <c r="F22" s="102" t="s">
        <v>1</v>
      </c>
    </row>
    <row r="23" spans="2:6" x14ac:dyDescent="0.25">
      <c r="B23" s="48">
        <v>42861.479166666664</v>
      </c>
      <c r="C23" s="103">
        <v>378</v>
      </c>
      <c r="D23" s="103" t="s">
        <v>221</v>
      </c>
      <c r="E23" s="103" t="s">
        <v>7</v>
      </c>
      <c r="F23" s="102" t="s">
        <v>2</v>
      </c>
    </row>
    <row r="24" spans="2:6" x14ac:dyDescent="0.25">
      <c r="B24" s="48">
        <v>42861.482638888891</v>
      </c>
      <c r="C24" s="103">
        <v>378</v>
      </c>
      <c r="D24" s="103" t="s">
        <v>221</v>
      </c>
      <c r="E24" s="103" t="s">
        <v>7</v>
      </c>
      <c r="F24" s="102" t="s">
        <v>1</v>
      </c>
    </row>
    <row r="25" spans="2:6" x14ac:dyDescent="0.25">
      <c r="B25" s="48">
        <v>42861.683333333334</v>
      </c>
      <c r="C25" s="103">
        <v>390</v>
      </c>
      <c r="D25" s="103" t="s">
        <v>319</v>
      </c>
      <c r="E25" s="103" t="s">
        <v>29</v>
      </c>
      <c r="F25" s="102" t="s">
        <v>1</v>
      </c>
    </row>
    <row r="26" spans="2:6" x14ac:dyDescent="0.25">
      <c r="B26" s="48">
        <v>42861.706944444442</v>
      </c>
      <c r="C26" s="103">
        <v>110</v>
      </c>
      <c r="D26" s="103" t="s">
        <v>235</v>
      </c>
      <c r="E26" s="103" t="s">
        <v>7</v>
      </c>
      <c r="F26" s="102" t="s">
        <v>1</v>
      </c>
    </row>
    <row r="27" spans="2:6" x14ac:dyDescent="0.25">
      <c r="B27" s="48">
        <v>42862.552083333336</v>
      </c>
      <c r="C27" s="103">
        <v>189</v>
      </c>
      <c r="D27" s="103" t="s">
        <v>337</v>
      </c>
      <c r="E27" s="103" t="s">
        <v>39</v>
      </c>
      <c r="F27" s="102" t="s">
        <v>1</v>
      </c>
    </row>
    <row r="28" spans="2:6" x14ac:dyDescent="0.25">
      <c r="B28" s="48">
        <v>42863.379861111112</v>
      </c>
      <c r="C28" s="103">
        <v>378</v>
      </c>
      <c r="D28" s="103" t="s">
        <v>221</v>
      </c>
      <c r="E28" s="103" t="s">
        <v>7</v>
      </c>
      <c r="F28" s="102" t="s">
        <v>1</v>
      </c>
    </row>
    <row r="29" spans="2:6" x14ac:dyDescent="0.25">
      <c r="B29" s="48">
        <v>42863.62777777778</v>
      </c>
      <c r="C29" s="103">
        <v>131</v>
      </c>
      <c r="D29" s="103" t="s">
        <v>330</v>
      </c>
      <c r="E29" s="103" t="s">
        <v>103</v>
      </c>
      <c r="F29" s="102" t="s">
        <v>1</v>
      </c>
    </row>
    <row r="30" spans="2:6" x14ac:dyDescent="0.25">
      <c r="B30" s="48">
        <v>42863.75277777778</v>
      </c>
      <c r="C30" s="103">
        <v>157</v>
      </c>
      <c r="D30" s="103" t="s">
        <v>243</v>
      </c>
      <c r="E30" s="103" t="s">
        <v>7</v>
      </c>
      <c r="F30" s="102" t="s">
        <v>1</v>
      </c>
    </row>
    <row r="31" spans="2:6" x14ac:dyDescent="0.25">
      <c r="B31" s="48">
        <v>42863.774305555555</v>
      </c>
      <c r="C31" s="103">
        <v>188</v>
      </c>
      <c r="D31" s="103" t="s">
        <v>229</v>
      </c>
      <c r="E31" s="103" t="s">
        <v>39</v>
      </c>
      <c r="F31" s="102" t="s">
        <v>1</v>
      </c>
    </row>
    <row r="32" spans="2:6" x14ac:dyDescent="0.25">
      <c r="B32" s="48">
        <v>42864.427083333336</v>
      </c>
      <c r="C32" s="103">
        <v>178</v>
      </c>
      <c r="D32" s="103" t="s">
        <v>273</v>
      </c>
      <c r="E32" s="103" t="s">
        <v>7</v>
      </c>
      <c r="F32" s="102" t="s">
        <v>1</v>
      </c>
    </row>
    <row r="33" spans="2:6" x14ac:dyDescent="0.25">
      <c r="B33" s="48">
        <v>42864.436111111114</v>
      </c>
      <c r="C33" s="103">
        <v>454</v>
      </c>
      <c r="D33" s="103" t="s">
        <v>303</v>
      </c>
      <c r="E33" s="103" t="s">
        <v>7</v>
      </c>
      <c r="F33" s="102" t="s">
        <v>1</v>
      </c>
    </row>
    <row r="34" spans="2:6" x14ac:dyDescent="0.25">
      <c r="B34" s="48">
        <v>42864.492361111108</v>
      </c>
      <c r="C34" s="103">
        <v>378</v>
      </c>
      <c r="D34" s="103" t="s">
        <v>221</v>
      </c>
      <c r="E34" s="103" t="s">
        <v>7</v>
      </c>
      <c r="F34" s="102" t="s">
        <v>1</v>
      </c>
    </row>
    <row r="35" spans="2:6" x14ac:dyDescent="0.25">
      <c r="B35" s="48">
        <v>42864.563194444447</v>
      </c>
      <c r="C35" s="103">
        <v>174</v>
      </c>
      <c r="D35" s="103" t="s">
        <v>246</v>
      </c>
      <c r="E35" s="103" t="s">
        <v>19</v>
      </c>
      <c r="F35" s="102" t="s">
        <v>2</v>
      </c>
    </row>
    <row r="36" spans="2:6" x14ac:dyDescent="0.25">
      <c r="B36" s="48">
        <v>42864.713194444441</v>
      </c>
      <c r="C36" s="103">
        <v>172</v>
      </c>
      <c r="D36" s="103" t="s">
        <v>223</v>
      </c>
      <c r="E36" s="103" t="s">
        <v>7</v>
      </c>
      <c r="F36" s="102" t="s">
        <v>2</v>
      </c>
    </row>
    <row r="37" spans="2:6" x14ac:dyDescent="0.25">
      <c r="B37" s="48">
        <v>42864.743750000001</v>
      </c>
      <c r="C37" s="103">
        <v>172</v>
      </c>
      <c r="D37" s="103" t="s">
        <v>223</v>
      </c>
      <c r="E37" s="103" t="s">
        <v>7</v>
      </c>
      <c r="F37" s="102" t="s">
        <v>2</v>
      </c>
    </row>
    <row r="38" spans="2:6" x14ac:dyDescent="0.25">
      <c r="B38" s="48">
        <v>42864.752083333333</v>
      </c>
      <c r="C38" s="103">
        <v>172</v>
      </c>
      <c r="D38" s="103" t="s">
        <v>223</v>
      </c>
      <c r="E38" s="103" t="s">
        <v>7</v>
      </c>
      <c r="F38" s="102" t="s">
        <v>2</v>
      </c>
    </row>
    <row r="39" spans="2:6" x14ac:dyDescent="0.25">
      <c r="B39" s="48">
        <v>42865.535416666666</v>
      </c>
      <c r="C39" s="103">
        <v>166</v>
      </c>
      <c r="D39" s="103" t="s">
        <v>215</v>
      </c>
      <c r="E39" s="103" t="s">
        <v>7</v>
      </c>
      <c r="F39" s="102" t="s">
        <v>1</v>
      </c>
    </row>
    <row r="40" spans="2:6" x14ac:dyDescent="0.25">
      <c r="B40" s="48">
        <v>42865.636805555558</v>
      </c>
      <c r="C40" s="103">
        <v>131</v>
      </c>
      <c r="D40" s="103" t="s">
        <v>330</v>
      </c>
      <c r="E40" s="103" t="s">
        <v>103</v>
      </c>
      <c r="F40" s="102" t="s">
        <v>1</v>
      </c>
    </row>
    <row r="41" spans="2:6" x14ac:dyDescent="0.25">
      <c r="B41" s="48">
        <v>42865.770138888889</v>
      </c>
      <c r="C41" s="103">
        <v>165</v>
      </c>
      <c r="D41" s="103" t="s">
        <v>250</v>
      </c>
      <c r="E41" s="103" t="s">
        <v>7</v>
      </c>
      <c r="F41" s="102" t="s">
        <v>1</v>
      </c>
    </row>
    <row r="42" spans="2:6" x14ac:dyDescent="0.25">
      <c r="B42" s="48">
        <v>42866.440972222219</v>
      </c>
      <c r="C42" s="103">
        <v>451</v>
      </c>
      <c r="D42" s="103" t="s">
        <v>267</v>
      </c>
      <c r="E42" s="103" t="s">
        <v>7</v>
      </c>
      <c r="F42" s="102" t="s">
        <v>1</v>
      </c>
    </row>
    <row r="43" spans="2:6" x14ac:dyDescent="0.25">
      <c r="B43" s="48">
        <v>42866.454861111109</v>
      </c>
      <c r="C43" s="103">
        <v>172</v>
      </c>
      <c r="D43" s="103" t="s">
        <v>223</v>
      </c>
      <c r="E43" s="103" t="s">
        <v>7</v>
      </c>
      <c r="F43" s="102" t="s">
        <v>2</v>
      </c>
    </row>
    <row r="44" spans="2:6" x14ac:dyDescent="0.25">
      <c r="B44" s="48">
        <v>42866.455555555556</v>
      </c>
      <c r="C44" s="103">
        <v>253</v>
      </c>
      <c r="D44" s="103" t="s">
        <v>282</v>
      </c>
      <c r="E44" s="103" t="s">
        <v>7</v>
      </c>
      <c r="F44" s="102" t="s">
        <v>2</v>
      </c>
    </row>
    <row r="45" spans="2:6" x14ac:dyDescent="0.25">
      <c r="B45" s="48">
        <v>42866.458333333336</v>
      </c>
      <c r="C45" s="103">
        <v>253</v>
      </c>
      <c r="D45" s="103" t="s">
        <v>282</v>
      </c>
      <c r="E45" s="103" t="s">
        <v>7</v>
      </c>
      <c r="F45" s="102" t="s">
        <v>2</v>
      </c>
    </row>
    <row r="46" spans="2:6" x14ac:dyDescent="0.25">
      <c r="B46" s="48">
        <v>42866.458333333336</v>
      </c>
      <c r="C46" s="103">
        <v>172</v>
      </c>
      <c r="D46" s="103" t="s">
        <v>223</v>
      </c>
      <c r="E46" s="103" t="s">
        <v>7</v>
      </c>
      <c r="F46" s="102" t="s">
        <v>2</v>
      </c>
    </row>
    <row r="47" spans="2:6" x14ac:dyDescent="0.25">
      <c r="B47" s="48">
        <v>42866.513888888891</v>
      </c>
      <c r="C47" s="103">
        <v>225</v>
      </c>
      <c r="D47" s="103" t="s">
        <v>222</v>
      </c>
      <c r="E47" s="103" t="s">
        <v>7</v>
      </c>
      <c r="F47" s="102" t="s">
        <v>1</v>
      </c>
    </row>
    <row r="48" spans="2:6" x14ac:dyDescent="0.25">
      <c r="B48" s="48">
        <v>42866.520833333336</v>
      </c>
      <c r="C48" s="103">
        <v>163</v>
      </c>
      <c r="D48" s="103" t="s">
        <v>247</v>
      </c>
      <c r="E48" s="103" t="s">
        <v>7</v>
      </c>
      <c r="F48" s="102" t="s">
        <v>1</v>
      </c>
    </row>
    <row r="49" spans="2:6" x14ac:dyDescent="0.25">
      <c r="B49" s="48">
        <v>42866.543055555558</v>
      </c>
      <c r="C49" s="103">
        <v>451</v>
      </c>
      <c r="D49" s="103" t="s">
        <v>267</v>
      </c>
      <c r="E49" s="103" t="s">
        <v>7</v>
      </c>
      <c r="F49" s="102" t="s">
        <v>2</v>
      </c>
    </row>
    <row r="50" spans="2:6" x14ac:dyDescent="0.25">
      <c r="B50" s="48">
        <v>42866.560416666667</v>
      </c>
      <c r="C50" s="103">
        <v>451</v>
      </c>
      <c r="D50" s="103" t="s">
        <v>267</v>
      </c>
      <c r="E50" s="103" t="s">
        <v>7</v>
      </c>
      <c r="F50" s="102" t="s">
        <v>2</v>
      </c>
    </row>
    <row r="51" spans="2:6" x14ac:dyDescent="0.25">
      <c r="B51" s="48">
        <v>42866.660416666666</v>
      </c>
      <c r="C51" s="103">
        <v>144</v>
      </c>
      <c r="D51" s="103" t="s">
        <v>338</v>
      </c>
      <c r="E51" s="103" t="s">
        <v>54</v>
      </c>
      <c r="F51" s="102" t="s">
        <v>2</v>
      </c>
    </row>
    <row r="52" spans="2:6" x14ac:dyDescent="0.25">
      <c r="B52" s="48">
        <v>42866.705555555556</v>
      </c>
      <c r="C52" s="103">
        <v>189</v>
      </c>
      <c r="D52" s="103" t="s">
        <v>337</v>
      </c>
      <c r="E52" s="103" t="s">
        <v>39</v>
      </c>
      <c r="F52" s="102" t="s">
        <v>1</v>
      </c>
    </row>
    <row r="53" spans="2:6" x14ac:dyDescent="0.25">
      <c r="B53" s="48">
        <v>42866.759027777778</v>
      </c>
      <c r="C53" s="103">
        <v>309</v>
      </c>
      <c r="D53" s="103" t="s">
        <v>212</v>
      </c>
      <c r="E53" s="103" t="s">
        <v>29</v>
      </c>
      <c r="F53" s="102" t="s">
        <v>1</v>
      </c>
    </row>
    <row r="54" spans="2:6" x14ac:dyDescent="0.25">
      <c r="B54" s="48">
        <v>42866.76666666667</v>
      </c>
      <c r="C54" s="103">
        <v>166</v>
      </c>
      <c r="D54" s="103" t="s">
        <v>215</v>
      </c>
      <c r="E54" s="103" t="s">
        <v>7</v>
      </c>
      <c r="F54" s="102" t="s">
        <v>1</v>
      </c>
    </row>
    <row r="55" spans="2:6" x14ac:dyDescent="0.25">
      <c r="B55" s="48">
        <v>42866.78125</v>
      </c>
      <c r="C55" s="103">
        <v>178</v>
      </c>
      <c r="D55" s="103" t="s">
        <v>273</v>
      </c>
      <c r="E55" s="103" t="s">
        <v>7</v>
      </c>
      <c r="F55" s="102" t="s">
        <v>1</v>
      </c>
    </row>
    <row r="56" spans="2:6" x14ac:dyDescent="0.25">
      <c r="B56" s="48">
        <v>42866.90347222222</v>
      </c>
      <c r="C56" s="103">
        <v>258</v>
      </c>
      <c r="D56" s="103" t="s">
        <v>288</v>
      </c>
      <c r="E56" s="103" t="s">
        <v>39</v>
      </c>
      <c r="F56" s="102" t="s">
        <v>1</v>
      </c>
    </row>
    <row r="57" spans="2:6" x14ac:dyDescent="0.25">
      <c r="B57" s="48">
        <v>42867.631249999999</v>
      </c>
      <c r="C57" s="103">
        <v>262</v>
      </c>
      <c r="D57" s="103" t="s">
        <v>289</v>
      </c>
      <c r="E57" s="103" t="s">
        <v>7</v>
      </c>
      <c r="F57" s="102" t="s">
        <v>1</v>
      </c>
    </row>
    <row r="58" spans="2:6" x14ac:dyDescent="0.25">
      <c r="B58" s="48">
        <v>42867.67083333333</v>
      </c>
      <c r="C58" s="103">
        <v>167</v>
      </c>
      <c r="D58" s="103" t="s">
        <v>302</v>
      </c>
      <c r="E58" s="103" t="s">
        <v>7</v>
      </c>
      <c r="F58" s="102" t="s">
        <v>2</v>
      </c>
    </row>
    <row r="59" spans="2:6" x14ac:dyDescent="0.25">
      <c r="B59" s="48">
        <v>42867.706944444442</v>
      </c>
      <c r="C59" s="103">
        <v>167</v>
      </c>
      <c r="D59" s="103" t="s">
        <v>302</v>
      </c>
      <c r="E59" s="103" t="s">
        <v>7</v>
      </c>
      <c r="F59" s="102" t="s">
        <v>1</v>
      </c>
    </row>
    <row r="60" spans="2:6" x14ac:dyDescent="0.25">
      <c r="B60" s="48">
        <v>42867.867361111108</v>
      </c>
      <c r="C60" s="103">
        <v>166</v>
      </c>
      <c r="D60" s="103" t="s">
        <v>215</v>
      </c>
      <c r="E60" s="103" t="s">
        <v>7</v>
      </c>
      <c r="F60" s="102" t="s">
        <v>1</v>
      </c>
    </row>
    <row r="61" spans="2:6" x14ac:dyDescent="0.25">
      <c r="B61" s="48">
        <v>42868.594444444447</v>
      </c>
      <c r="C61" s="103">
        <v>456</v>
      </c>
      <c r="D61" s="103" t="s">
        <v>339</v>
      </c>
      <c r="E61" s="103" t="s">
        <v>17</v>
      </c>
      <c r="F61" s="102" t="s">
        <v>1</v>
      </c>
    </row>
    <row r="62" spans="2:6" x14ac:dyDescent="0.25">
      <c r="B62" s="48">
        <v>42869.587500000001</v>
      </c>
      <c r="C62" s="103">
        <v>388</v>
      </c>
      <c r="D62" s="103" t="s">
        <v>239</v>
      </c>
      <c r="E62" s="103" t="s">
        <v>39</v>
      </c>
      <c r="F62" s="102" t="s">
        <v>1</v>
      </c>
    </row>
    <row r="63" spans="2:6" x14ac:dyDescent="0.25">
      <c r="B63" s="48">
        <v>42870.492361111108</v>
      </c>
      <c r="C63" s="103">
        <v>163</v>
      </c>
      <c r="D63" s="103" t="s">
        <v>247</v>
      </c>
      <c r="E63" s="103" t="s">
        <v>7</v>
      </c>
      <c r="F63" s="102" t="s">
        <v>1</v>
      </c>
    </row>
    <row r="64" spans="2:6" x14ac:dyDescent="0.25">
      <c r="B64" s="48">
        <v>42870.554861111108</v>
      </c>
      <c r="C64" s="103">
        <v>188</v>
      </c>
      <c r="D64" s="103" t="s">
        <v>229</v>
      </c>
      <c r="E64" s="103" t="s">
        <v>39</v>
      </c>
      <c r="F64" s="102" t="s">
        <v>1</v>
      </c>
    </row>
    <row r="65" spans="2:6" x14ac:dyDescent="0.25">
      <c r="B65" s="48">
        <v>42870.659722222219</v>
      </c>
      <c r="C65" s="103">
        <v>109</v>
      </c>
      <c r="D65" s="103" t="s">
        <v>271</v>
      </c>
      <c r="E65" s="103" t="s">
        <v>19</v>
      </c>
      <c r="F65" s="102" t="s">
        <v>1</v>
      </c>
    </row>
    <row r="66" spans="2:6" x14ac:dyDescent="0.25">
      <c r="B66" s="48">
        <v>42870.68472222222</v>
      </c>
      <c r="C66" s="103">
        <v>225</v>
      </c>
      <c r="D66" s="103" t="s">
        <v>222</v>
      </c>
      <c r="E66" s="103" t="s">
        <v>7</v>
      </c>
      <c r="F66" s="102" t="s">
        <v>1</v>
      </c>
    </row>
    <row r="67" spans="2:6" x14ac:dyDescent="0.25">
      <c r="B67" s="48">
        <v>42870.732638888891</v>
      </c>
      <c r="C67" s="103">
        <v>268</v>
      </c>
      <c r="D67" s="103" t="s">
        <v>219</v>
      </c>
      <c r="E67" s="103" t="s">
        <v>7</v>
      </c>
      <c r="F67" s="102" t="s">
        <v>1</v>
      </c>
    </row>
    <row r="68" spans="2:6" x14ac:dyDescent="0.25">
      <c r="B68" s="48">
        <v>42870.804166666669</v>
      </c>
      <c r="C68" s="103">
        <v>378</v>
      </c>
      <c r="D68" s="103" t="s">
        <v>221</v>
      </c>
      <c r="E68" s="103" t="s">
        <v>7</v>
      </c>
      <c r="F68" s="102" t="s">
        <v>1</v>
      </c>
    </row>
    <row r="69" spans="2:6" x14ac:dyDescent="0.25">
      <c r="B69" s="48">
        <v>42871.518055555556</v>
      </c>
      <c r="C69" s="103">
        <v>226</v>
      </c>
      <c r="D69" s="103" t="s">
        <v>268</v>
      </c>
      <c r="E69" s="103" t="s">
        <v>7</v>
      </c>
      <c r="F69" s="102" t="s">
        <v>1</v>
      </c>
    </row>
    <row r="70" spans="2:6" x14ac:dyDescent="0.25">
      <c r="B70" s="48">
        <v>42871.529861111114</v>
      </c>
      <c r="C70" s="103">
        <v>165</v>
      </c>
      <c r="D70" s="103" t="s">
        <v>250</v>
      </c>
      <c r="E70" s="103" t="s">
        <v>7</v>
      </c>
      <c r="F70" s="102" t="s">
        <v>1</v>
      </c>
    </row>
    <row r="71" spans="2:6" x14ac:dyDescent="0.25">
      <c r="B71" s="48">
        <v>42871.617361111108</v>
      </c>
      <c r="C71" s="103">
        <v>178</v>
      </c>
      <c r="D71" s="103" t="s">
        <v>273</v>
      </c>
      <c r="E71" s="103" t="s">
        <v>7</v>
      </c>
      <c r="F71" s="102" t="s">
        <v>1</v>
      </c>
    </row>
    <row r="72" spans="2:6" x14ac:dyDescent="0.25">
      <c r="B72" s="48">
        <v>42872.344444444447</v>
      </c>
      <c r="C72" s="103">
        <v>131</v>
      </c>
      <c r="D72" s="103" t="s">
        <v>330</v>
      </c>
      <c r="E72" s="103" t="s">
        <v>103</v>
      </c>
      <c r="F72" s="102" t="s">
        <v>1</v>
      </c>
    </row>
    <row r="73" spans="2:6" x14ac:dyDescent="0.25">
      <c r="B73" s="48">
        <v>42872.368055555555</v>
      </c>
      <c r="C73" s="103">
        <v>131</v>
      </c>
      <c r="D73" s="103" t="s">
        <v>330</v>
      </c>
      <c r="E73" s="103" t="s">
        <v>103</v>
      </c>
      <c r="F73" s="102" t="s">
        <v>1</v>
      </c>
    </row>
    <row r="74" spans="2:6" x14ac:dyDescent="0.25">
      <c r="B74" s="48">
        <v>42872.486111111109</v>
      </c>
      <c r="C74" s="103">
        <v>172</v>
      </c>
      <c r="D74" s="103" t="s">
        <v>223</v>
      </c>
      <c r="E74" s="103" t="s">
        <v>7</v>
      </c>
      <c r="F74" s="102" t="s">
        <v>1</v>
      </c>
    </row>
    <row r="75" spans="2:6" x14ac:dyDescent="0.25">
      <c r="B75" s="48">
        <v>42872.727777777778</v>
      </c>
      <c r="C75" s="103">
        <v>172</v>
      </c>
      <c r="D75" s="103" t="s">
        <v>223</v>
      </c>
      <c r="E75" s="103" t="s">
        <v>7</v>
      </c>
      <c r="F75" s="102" t="s">
        <v>2</v>
      </c>
    </row>
    <row r="76" spans="2:6" x14ac:dyDescent="0.25">
      <c r="B76" s="48">
        <v>42872.801388888889</v>
      </c>
      <c r="C76" s="103">
        <v>188</v>
      </c>
      <c r="D76" s="103" t="s">
        <v>229</v>
      </c>
      <c r="E76" s="103" t="s">
        <v>39</v>
      </c>
      <c r="F76" s="102" t="s">
        <v>1</v>
      </c>
    </row>
    <row r="77" spans="2:6" x14ac:dyDescent="0.25">
      <c r="B77" s="48">
        <v>42873.69027777778</v>
      </c>
      <c r="C77" s="103">
        <v>176</v>
      </c>
      <c r="D77" s="103" t="s">
        <v>340</v>
      </c>
      <c r="E77" s="103" t="s">
        <v>29</v>
      </c>
      <c r="F77" s="102" t="s">
        <v>1</v>
      </c>
    </row>
    <row r="78" spans="2:6" x14ac:dyDescent="0.25">
      <c r="B78" s="48">
        <v>42873.690972222219</v>
      </c>
      <c r="C78" s="103">
        <v>178</v>
      </c>
      <c r="D78" s="103" t="s">
        <v>273</v>
      </c>
      <c r="E78" s="103" t="s">
        <v>7</v>
      </c>
      <c r="F78" s="102" t="s">
        <v>1</v>
      </c>
    </row>
    <row r="79" spans="2:6" x14ac:dyDescent="0.25">
      <c r="B79" s="48">
        <v>42873.726388888892</v>
      </c>
      <c r="C79" s="103">
        <v>167</v>
      </c>
      <c r="D79" s="103" t="s">
        <v>302</v>
      </c>
      <c r="E79" s="103" t="s">
        <v>7</v>
      </c>
      <c r="F79" s="102" t="s">
        <v>2</v>
      </c>
    </row>
    <row r="80" spans="2:6" x14ac:dyDescent="0.25">
      <c r="B80" s="48">
        <v>42873.769444444442</v>
      </c>
      <c r="C80" s="103">
        <v>226</v>
      </c>
      <c r="D80" s="103" t="s">
        <v>268</v>
      </c>
      <c r="E80" s="103" t="s">
        <v>7</v>
      </c>
      <c r="F80" s="102" t="s">
        <v>2</v>
      </c>
    </row>
    <row r="81" spans="2:6" x14ac:dyDescent="0.25">
      <c r="B81" s="48">
        <v>42873.8125</v>
      </c>
      <c r="C81" s="103">
        <v>444</v>
      </c>
      <c r="D81" s="103" t="s">
        <v>278</v>
      </c>
      <c r="E81" s="103" t="s">
        <v>19</v>
      </c>
      <c r="F81" s="102" t="s">
        <v>1</v>
      </c>
    </row>
    <row r="82" spans="2:6" x14ac:dyDescent="0.25">
      <c r="B82" s="48">
        <v>42874.418749999997</v>
      </c>
      <c r="C82" s="103">
        <v>378</v>
      </c>
      <c r="D82" s="103" t="s">
        <v>221</v>
      </c>
      <c r="E82" s="103" t="s">
        <v>7</v>
      </c>
      <c r="F82" s="102" t="s">
        <v>1</v>
      </c>
    </row>
    <row r="83" spans="2:6" x14ac:dyDescent="0.25">
      <c r="B83" s="48">
        <v>42874.688888888886</v>
      </c>
      <c r="C83" s="103">
        <v>155</v>
      </c>
      <c r="D83" s="103" t="s">
        <v>301</v>
      </c>
      <c r="E83" s="103" t="s">
        <v>7</v>
      </c>
      <c r="F83" s="102" t="s">
        <v>1</v>
      </c>
    </row>
    <row r="84" spans="2:6" x14ac:dyDescent="0.25">
      <c r="B84" s="48">
        <v>42874.813194444447</v>
      </c>
      <c r="C84" s="103">
        <v>98</v>
      </c>
      <c r="D84" s="103" t="s">
        <v>286</v>
      </c>
      <c r="E84" s="103" t="s">
        <v>7</v>
      </c>
      <c r="F84" s="102" t="s">
        <v>1</v>
      </c>
    </row>
    <row r="85" spans="2:6" x14ac:dyDescent="0.25">
      <c r="B85" s="48">
        <v>42875.411805555559</v>
      </c>
      <c r="C85" s="103">
        <v>137</v>
      </c>
      <c r="D85" s="103" t="s">
        <v>311</v>
      </c>
      <c r="E85" s="103" t="s">
        <v>52</v>
      </c>
      <c r="F85" s="102" t="s">
        <v>2</v>
      </c>
    </row>
    <row r="86" spans="2:6" x14ac:dyDescent="0.25">
      <c r="B86" s="48">
        <v>42875.438888888886</v>
      </c>
      <c r="C86" s="103">
        <v>198</v>
      </c>
      <c r="D86" s="103" t="s">
        <v>218</v>
      </c>
      <c r="E86" s="103" t="s">
        <v>7</v>
      </c>
      <c r="F86" s="102" t="s">
        <v>1</v>
      </c>
    </row>
    <row r="87" spans="2:6" x14ac:dyDescent="0.25">
      <c r="B87" s="48">
        <v>42875.509722222225</v>
      </c>
      <c r="C87" s="103">
        <v>390</v>
      </c>
      <c r="D87" s="103" t="s">
        <v>319</v>
      </c>
      <c r="E87" s="103" t="s">
        <v>29</v>
      </c>
      <c r="F87" s="102" t="s">
        <v>1</v>
      </c>
    </row>
    <row r="88" spans="2:6" x14ac:dyDescent="0.25">
      <c r="B88" s="48">
        <v>42875.513194444444</v>
      </c>
      <c r="C88" s="103">
        <v>390</v>
      </c>
      <c r="D88" s="103" t="s">
        <v>319</v>
      </c>
      <c r="E88" s="103" t="s">
        <v>29</v>
      </c>
      <c r="F88" s="102" t="s">
        <v>1</v>
      </c>
    </row>
    <row r="89" spans="2:6" x14ac:dyDescent="0.25">
      <c r="B89" s="48">
        <v>42875.55</v>
      </c>
      <c r="C89" s="103">
        <v>110</v>
      </c>
      <c r="D89" s="103" t="s">
        <v>235</v>
      </c>
      <c r="E89" s="103" t="s">
        <v>7</v>
      </c>
      <c r="F89" s="102" t="s">
        <v>2</v>
      </c>
    </row>
    <row r="90" spans="2:6" x14ac:dyDescent="0.25">
      <c r="B90" s="48">
        <v>42875.558333333334</v>
      </c>
      <c r="C90" s="103">
        <v>110</v>
      </c>
      <c r="D90" s="103" t="s">
        <v>235</v>
      </c>
      <c r="E90" s="103" t="s">
        <v>7</v>
      </c>
      <c r="F90" s="102" t="s">
        <v>2</v>
      </c>
    </row>
    <row r="91" spans="2:6" x14ac:dyDescent="0.25">
      <c r="B91" s="48">
        <v>42875.629861111112</v>
      </c>
      <c r="C91" s="103">
        <v>309</v>
      </c>
      <c r="D91" s="103" t="s">
        <v>212</v>
      </c>
      <c r="E91" s="103" t="s">
        <v>29</v>
      </c>
      <c r="F91" s="102" t="s">
        <v>1</v>
      </c>
    </row>
    <row r="92" spans="2:6" x14ac:dyDescent="0.25">
      <c r="B92" s="48">
        <v>42877.386805555558</v>
      </c>
      <c r="C92" s="103">
        <v>161</v>
      </c>
      <c r="D92" s="103" t="s">
        <v>240</v>
      </c>
      <c r="E92" s="103" t="s">
        <v>34</v>
      </c>
      <c r="F92" s="102" t="s">
        <v>2</v>
      </c>
    </row>
    <row r="93" spans="2:6" x14ac:dyDescent="0.25">
      <c r="B93" s="48">
        <v>42877.65902777778</v>
      </c>
      <c r="C93" s="103">
        <v>378</v>
      </c>
      <c r="D93" s="103" t="s">
        <v>221</v>
      </c>
      <c r="E93" s="103" t="s">
        <v>7</v>
      </c>
      <c r="F93" s="102" t="s">
        <v>2</v>
      </c>
    </row>
    <row r="94" spans="2:6" x14ac:dyDescent="0.25">
      <c r="B94" s="48">
        <v>42877.681250000001</v>
      </c>
      <c r="C94" s="103">
        <v>309</v>
      </c>
      <c r="D94" s="103" t="s">
        <v>212</v>
      </c>
      <c r="E94" s="103" t="s">
        <v>29</v>
      </c>
      <c r="F94" s="102" t="s">
        <v>1</v>
      </c>
    </row>
    <row r="95" spans="2:6" x14ac:dyDescent="0.25">
      <c r="B95" s="48">
        <v>42877.695833333331</v>
      </c>
      <c r="C95" s="103">
        <v>131</v>
      </c>
      <c r="D95" s="103" t="s">
        <v>330</v>
      </c>
      <c r="E95" s="103" t="s">
        <v>103</v>
      </c>
      <c r="F95" s="102" t="s">
        <v>1</v>
      </c>
    </row>
    <row r="96" spans="2:6" x14ac:dyDescent="0.25">
      <c r="B96" s="48">
        <v>42878.46875</v>
      </c>
      <c r="C96" s="103">
        <v>162</v>
      </c>
      <c r="D96" s="103" t="s">
        <v>213</v>
      </c>
      <c r="E96" s="103" t="s">
        <v>19</v>
      </c>
      <c r="F96" s="102" t="s">
        <v>2</v>
      </c>
    </row>
    <row r="97" spans="2:6" x14ac:dyDescent="0.25">
      <c r="B97" s="48">
        <v>42878.587500000001</v>
      </c>
      <c r="C97" s="103">
        <v>165</v>
      </c>
      <c r="D97" s="103" t="s">
        <v>250</v>
      </c>
      <c r="E97" s="103" t="s">
        <v>7</v>
      </c>
      <c r="F97" s="102" t="s">
        <v>1</v>
      </c>
    </row>
    <row r="98" spans="2:6" x14ac:dyDescent="0.25">
      <c r="B98" s="48">
        <v>42878.688194444447</v>
      </c>
      <c r="C98" s="103">
        <v>188</v>
      </c>
      <c r="D98" s="103" t="s">
        <v>229</v>
      </c>
      <c r="E98" s="103" t="s">
        <v>39</v>
      </c>
      <c r="F98" s="102" t="s">
        <v>1</v>
      </c>
    </row>
    <row r="99" spans="2:6" x14ac:dyDescent="0.25">
      <c r="B99" s="48">
        <v>42878.741666666669</v>
      </c>
      <c r="C99" s="103">
        <v>178</v>
      </c>
      <c r="D99" s="103" t="s">
        <v>273</v>
      </c>
      <c r="E99" s="103" t="s">
        <v>7</v>
      </c>
      <c r="F99" s="102" t="s">
        <v>1</v>
      </c>
    </row>
    <row r="100" spans="2:6" x14ac:dyDescent="0.25">
      <c r="B100" s="48">
        <v>42879.380555555559</v>
      </c>
      <c r="C100" s="103">
        <v>268</v>
      </c>
      <c r="D100" s="103" t="s">
        <v>219</v>
      </c>
      <c r="E100" s="103" t="s">
        <v>7</v>
      </c>
      <c r="F100" s="102" t="s">
        <v>1</v>
      </c>
    </row>
    <row r="101" spans="2:6" x14ac:dyDescent="0.25">
      <c r="B101" s="48">
        <v>42879.429861111108</v>
      </c>
      <c r="C101" s="103">
        <v>172</v>
      </c>
      <c r="D101" s="103" t="s">
        <v>223</v>
      </c>
      <c r="E101" s="103" t="s">
        <v>7</v>
      </c>
      <c r="F101" s="102" t="s">
        <v>2</v>
      </c>
    </row>
    <row r="102" spans="2:6" x14ac:dyDescent="0.25">
      <c r="B102" s="48">
        <v>42879.73333333333</v>
      </c>
      <c r="C102" s="103">
        <v>257</v>
      </c>
      <c r="D102" s="103" t="s">
        <v>328</v>
      </c>
      <c r="E102" s="103" t="s">
        <v>29</v>
      </c>
      <c r="F102" s="102" t="s">
        <v>1</v>
      </c>
    </row>
    <row r="103" spans="2:6" x14ac:dyDescent="0.25">
      <c r="B103" s="48">
        <v>42879.736111111109</v>
      </c>
      <c r="C103" s="103">
        <v>257</v>
      </c>
      <c r="D103" s="103" t="s">
        <v>328</v>
      </c>
      <c r="E103" s="103" t="s">
        <v>29</v>
      </c>
      <c r="F103" s="102" t="s">
        <v>1</v>
      </c>
    </row>
    <row r="104" spans="2:6" x14ac:dyDescent="0.25">
      <c r="B104" s="48">
        <v>42879.780555555553</v>
      </c>
      <c r="C104" s="103">
        <v>143</v>
      </c>
      <c r="D104" s="103" t="s">
        <v>276</v>
      </c>
      <c r="E104" s="103" t="s">
        <v>48</v>
      </c>
      <c r="F104" s="102" t="s">
        <v>2</v>
      </c>
    </row>
    <row r="105" spans="2:6" x14ac:dyDescent="0.25">
      <c r="B105" s="48">
        <v>42880.806250000001</v>
      </c>
      <c r="C105" s="103">
        <v>226</v>
      </c>
      <c r="D105" s="103" t="s">
        <v>268</v>
      </c>
      <c r="E105" s="103" t="s">
        <v>7</v>
      </c>
      <c r="F105" s="102" t="s">
        <v>2</v>
      </c>
    </row>
    <row r="106" spans="2:6" x14ac:dyDescent="0.25">
      <c r="B106" s="48">
        <v>42881.45</v>
      </c>
      <c r="C106" s="103">
        <v>115</v>
      </c>
      <c r="D106" s="103" t="s">
        <v>251</v>
      </c>
      <c r="E106" s="103" t="s">
        <v>29</v>
      </c>
      <c r="F106" s="102" t="s">
        <v>1</v>
      </c>
    </row>
    <row r="107" spans="2:6" x14ac:dyDescent="0.25">
      <c r="B107" s="48">
        <v>42881.669444444444</v>
      </c>
      <c r="C107" s="103">
        <v>98</v>
      </c>
      <c r="D107" s="103" t="s">
        <v>286</v>
      </c>
      <c r="E107" s="103" t="s">
        <v>7</v>
      </c>
      <c r="F107" s="102" t="s">
        <v>1</v>
      </c>
    </row>
    <row r="108" spans="2:6" x14ac:dyDescent="0.25">
      <c r="B108" s="48">
        <v>42881.691666666666</v>
      </c>
      <c r="C108" s="103">
        <v>378</v>
      </c>
      <c r="D108" s="103" t="s">
        <v>221</v>
      </c>
      <c r="E108" s="103" t="s">
        <v>7</v>
      </c>
      <c r="F108" s="102" t="s">
        <v>1</v>
      </c>
    </row>
    <row r="109" spans="2:6" x14ac:dyDescent="0.25">
      <c r="B109" s="48">
        <v>42881.720138888886</v>
      </c>
      <c r="C109" s="103">
        <v>226</v>
      </c>
      <c r="D109" s="103" t="s">
        <v>268</v>
      </c>
      <c r="E109" s="103" t="s">
        <v>7</v>
      </c>
      <c r="F109" s="102" t="s">
        <v>1</v>
      </c>
    </row>
    <row r="110" spans="2:6" x14ac:dyDescent="0.25">
      <c r="B110" s="48">
        <v>42881.738888888889</v>
      </c>
      <c r="C110" s="103">
        <v>226</v>
      </c>
      <c r="D110" s="103" t="s">
        <v>268</v>
      </c>
      <c r="E110" s="103" t="s">
        <v>7</v>
      </c>
      <c r="F110" s="102" t="s">
        <v>1</v>
      </c>
    </row>
    <row r="111" spans="2:6" x14ac:dyDescent="0.25">
      <c r="B111" s="48">
        <v>42882.324999999997</v>
      </c>
      <c r="C111" s="103">
        <v>176</v>
      </c>
      <c r="D111" s="103" t="s">
        <v>340</v>
      </c>
      <c r="E111" s="103" t="s">
        <v>29</v>
      </c>
      <c r="F111" s="102" t="s">
        <v>1</v>
      </c>
    </row>
    <row r="112" spans="2:6" x14ac:dyDescent="0.25">
      <c r="B112" s="48">
        <v>42882.40902777778</v>
      </c>
      <c r="C112" s="103">
        <v>458</v>
      </c>
      <c r="D112" s="103" t="s">
        <v>341</v>
      </c>
      <c r="E112" s="103" t="s">
        <v>343</v>
      </c>
      <c r="F112" s="102" t="s">
        <v>1</v>
      </c>
    </row>
    <row r="113" spans="2:6" x14ac:dyDescent="0.25">
      <c r="B113" s="48">
        <v>42882.601388888892</v>
      </c>
      <c r="C113" s="103">
        <v>309</v>
      </c>
      <c r="D113" s="103" t="s">
        <v>212</v>
      </c>
      <c r="E113" s="103" t="s">
        <v>29</v>
      </c>
      <c r="F113" s="102" t="s">
        <v>1</v>
      </c>
    </row>
    <row r="114" spans="2:6" x14ac:dyDescent="0.25">
      <c r="B114" s="48">
        <v>42885.455555555556</v>
      </c>
      <c r="C114" s="103">
        <v>156</v>
      </c>
      <c r="D114" s="103" t="s">
        <v>342</v>
      </c>
      <c r="E114" s="103" t="s">
        <v>7</v>
      </c>
      <c r="F114" s="102" t="s">
        <v>2</v>
      </c>
    </row>
    <row r="115" spans="2:6" x14ac:dyDescent="0.25">
      <c r="B115" s="48">
        <v>42885.479861111111</v>
      </c>
      <c r="C115" s="103">
        <v>163</v>
      </c>
      <c r="D115" s="103" t="s">
        <v>247</v>
      </c>
      <c r="E115" s="103" t="s">
        <v>7</v>
      </c>
      <c r="F115" s="102" t="s">
        <v>2</v>
      </c>
    </row>
    <row r="116" spans="2:6" x14ac:dyDescent="0.25">
      <c r="B116" s="48">
        <v>42885.538888888892</v>
      </c>
      <c r="C116" s="103">
        <v>263</v>
      </c>
      <c r="D116" s="103" t="s">
        <v>241</v>
      </c>
      <c r="E116" s="103" t="s">
        <v>7</v>
      </c>
      <c r="F116" s="102" t="s">
        <v>1</v>
      </c>
    </row>
    <row r="117" spans="2:6" x14ac:dyDescent="0.25">
      <c r="B117" s="48">
        <v>42885.551388888889</v>
      </c>
      <c r="C117" s="103">
        <v>172</v>
      </c>
      <c r="D117" s="103" t="s">
        <v>223</v>
      </c>
      <c r="E117" s="103" t="s">
        <v>7</v>
      </c>
      <c r="F117" s="102" t="s">
        <v>1</v>
      </c>
    </row>
    <row r="118" spans="2:6" x14ac:dyDescent="0.25">
      <c r="B118" s="48">
        <v>42885.623611111114</v>
      </c>
      <c r="C118" s="103">
        <v>378</v>
      </c>
      <c r="D118" s="103" t="s">
        <v>221</v>
      </c>
      <c r="E118" s="103" t="s">
        <v>7</v>
      </c>
      <c r="F118" s="102" t="s">
        <v>1</v>
      </c>
    </row>
    <row r="119" spans="2:6" x14ac:dyDescent="0.25">
      <c r="B119" s="48">
        <v>42885.62777777778</v>
      </c>
      <c r="C119" s="103">
        <v>176</v>
      </c>
      <c r="D119" s="103" t="s">
        <v>340</v>
      </c>
      <c r="E119" s="103" t="s">
        <v>29</v>
      </c>
      <c r="F119" s="102" t="s">
        <v>1</v>
      </c>
    </row>
    <row r="120" spans="2:6" x14ac:dyDescent="0.25">
      <c r="B120" s="48">
        <v>42885.755555555559</v>
      </c>
      <c r="C120" s="103">
        <v>451</v>
      </c>
      <c r="D120" s="103" t="s">
        <v>267</v>
      </c>
      <c r="E120" s="103" t="s">
        <v>7</v>
      </c>
      <c r="F120" s="102" t="s">
        <v>2</v>
      </c>
    </row>
    <row r="121" spans="2:6" x14ac:dyDescent="0.25">
      <c r="B121" s="48">
        <v>42885.757638888892</v>
      </c>
      <c r="C121" s="103">
        <v>451</v>
      </c>
      <c r="D121" s="103" t="s">
        <v>267</v>
      </c>
      <c r="E121" s="103" t="s">
        <v>7</v>
      </c>
      <c r="F121" s="102" t="s">
        <v>1</v>
      </c>
    </row>
    <row r="122" spans="2:6" x14ac:dyDescent="0.25">
      <c r="B122" s="48">
        <v>42885.888888888891</v>
      </c>
      <c r="C122" s="103">
        <v>131</v>
      </c>
      <c r="D122" s="103" t="s">
        <v>330</v>
      </c>
      <c r="E122" s="103" t="s">
        <v>103</v>
      </c>
      <c r="F122" s="102" t="s">
        <v>2</v>
      </c>
    </row>
    <row r="123" spans="2:6" x14ac:dyDescent="0.25">
      <c r="B123" s="48">
        <v>42886.443749999999</v>
      </c>
      <c r="C123" s="103">
        <v>115</v>
      </c>
      <c r="D123" s="103" t="s">
        <v>251</v>
      </c>
      <c r="E123" s="103" t="s">
        <v>29</v>
      </c>
      <c r="F123" s="102" t="s">
        <v>1</v>
      </c>
    </row>
    <row r="124" spans="2:6" x14ac:dyDescent="0.25">
      <c r="B124" s="48">
        <v>42886.747916666667</v>
      </c>
      <c r="C124" s="103">
        <v>224</v>
      </c>
      <c r="D124" s="103" t="s">
        <v>272</v>
      </c>
      <c r="E124" s="103" t="s">
        <v>29</v>
      </c>
      <c r="F124" s="102" t="s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314"/>
  <sheetViews>
    <sheetView topLeftCell="E170" zoomScale="80" zoomScaleNormal="80" workbookViewId="0">
      <selection activeCell="K16" sqref="K16"/>
    </sheetView>
  </sheetViews>
  <sheetFormatPr baseColWidth="10" defaultRowHeight="15" x14ac:dyDescent="0.25"/>
  <cols>
    <col min="1" max="1" width="11.42578125" style="51"/>
    <col min="2" max="2" width="45.140625" style="62" customWidth="1"/>
    <col min="3" max="3" width="21.42578125" style="65" customWidth="1"/>
    <col min="4" max="4" width="31.85546875" style="65" customWidth="1"/>
    <col min="5" max="5" width="9.7109375" style="37" customWidth="1"/>
    <col min="6" max="6" width="15.140625" style="37" customWidth="1"/>
    <col min="7" max="7" width="13.42578125" style="37" customWidth="1"/>
    <col min="8" max="8" width="13.42578125" style="51" customWidth="1"/>
    <col min="9" max="10" width="11.42578125" style="51"/>
    <col min="11" max="11" width="31.28515625" style="62" customWidth="1"/>
    <col min="12" max="12" width="17.5703125" style="62" customWidth="1"/>
    <col min="13" max="14" width="17.85546875" style="62" customWidth="1"/>
    <col min="15" max="15" width="12.85546875" style="62" customWidth="1"/>
    <col min="16" max="16384" width="11.42578125" style="51"/>
  </cols>
  <sheetData>
    <row r="2" spans="2:15" s="37" customFormat="1" ht="21" x14ac:dyDescent="0.35">
      <c r="B2" s="123" t="s">
        <v>347</v>
      </c>
      <c r="C2" s="101">
        <v>121</v>
      </c>
      <c r="D2" s="60"/>
      <c r="E2" s="92"/>
      <c r="H2" s="51"/>
      <c r="I2" s="51"/>
      <c r="J2" s="51"/>
      <c r="K2" s="62"/>
      <c r="L2" s="62"/>
      <c r="M2" s="62"/>
      <c r="N2" s="62"/>
      <c r="O2" s="62"/>
    </row>
    <row r="5" spans="2:15" s="37" customFormat="1" hidden="1" x14ac:dyDescent="0.25">
      <c r="B5" s="62" t="s">
        <v>4</v>
      </c>
      <c r="C5" s="62"/>
      <c r="D5" s="62"/>
      <c r="H5" s="51"/>
      <c r="I5" s="51"/>
      <c r="J5" s="51"/>
      <c r="K5" s="62"/>
      <c r="L5" s="62"/>
      <c r="M5" s="62"/>
      <c r="N5" s="62"/>
      <c r="O5" s="62"/>
    </row>
    <row r="6" spans="2:15" s="37" customFormat="1" x14ac:dyDescent="0.25">
      <c r="B6" s="75" t="s">
        <v>0</v>
      </c>
      <c r="C6" s="75" t="s">
        <v>5</v>
      </c>
      <c r="D6" s="62"/>
      <c r="H6" s="51"/>
      <c r="I6" s="51"/>
      <c r="J6" s="51"/>
      <c r="K6" s="62"/>
      <c r="L6" s="62"/>
      <c r="M6" s="62"/>
      <c r="N6" s="62"/>
      <c r="O6" s="62"/>
    </row>
    <row r="7" spans="2:15" s="37" customFormat="1" x14ac:dyDescent="0.25">
      <c r="B7" s="62" t="s">
        <v>1</v>
      </c>
      <c r="C7" s="64">
        <v>86</v>
      </c>
      <c r="D7" s="62"/>
      <c r="H7" s="51"/>
      <c r="I7" s="51"/>
      <c r="J7" s="51"/>
      <c r="K7" s="62"/>
      <c r="L7" s="62"/>
      <c r="M7" s="62"/>
      <c r="N7" s="62"/>
      <c r="O7" s="62"/>
    </row>
    <row r="8" spans="2:15" s="37" customFormat="1" x14ac:dyDescent="0.25">
      <c r="B8" s="62" t="s">
        <v>2</v>
      </c>
      <c r="C8" s="64">
        <v>35</v>
      </c>
      <c r="D8" s="62"/>
      <c r="H8" s="51"/>
      <c r="I8" s="51"/>
      <c r="J8" s="51"/>
      <c r="K8" s="62"/>
      <c r="L8" s="62"/>
      <c r="M8" s="62"/>
      <c r="N8" s="62"/>
      <c r="O8" s="62"/>
    </row>
    <row r="9" spans="2:15" s="37" customFormat="1" x14ac:dyDescent="0.25">
      <c r="B9" s="62" t="s">
        <v>3</v>
      </c>
      <c r="C9" s="64">
        <v>121</v>
      </c>
      <c r="D9" s="62"/>
      <c r="H9" s="51"/>
      <c r="I9" s="51"/>
      <c r="J9" s="51"/>
      <c r="K9" s="62"/>
      <c r="L9" s="62"/>
      <c r="M9" s="62"/>
      <c r="N9" s="62"/>
      <c r="O9" s="62"/>
    </row>
    <row r="10" spans="2:15" s="37" customFormat="1" x14ac:dyDescent="0.25">
      <c r="B10" s="62"/>
      <c r="C10" s="62"/>
      <c r="D10" s="65"/>
      <c r="H10" s="51"/>
      <c r="I10" s="51"/>
      <c r="J10" s="51"/>
      <c r="K10" s="62"/>
      <c r="L10" s="62"/>
      <c r="M10" s="62"/>
      <c r="N10" s="62"/>
      <c r="O10" s="62"/>
    </row>
    <row r="22" spans="2:10" s="62" customFormat="1" hidden="1" x14ac:dyDescent="0.25">
      <c r="B22" s="62" t="s">
        <v>4</v>
      </c>
      <c r="D22" s="65"/>
      <c r="E22" s="37"/>
      <c r="F22" s="37"/>
      <c r="G22" s="37"/>
      <c r="H22" s="51"/>
      <c r="I22" s="51"/>
      <c r="J22" s="51"/>
    </row>
    <row r="23" spans="2:10" s="62" customFormat="1" x14ac:dyDescent="0.25">
      <c r="B23" s="75" t="s">
        <v>184</v>
      </c>
      <c r="C23" s="75" t="s">
        <v>5</v>
      </c>
      <c r="D23" s="65"/>
      <c r="E23" s="37"/>
      <c r="F23" s="37"/>
      <c r="G23" s="37"/>
      <c r="H23" s="51"/>
      <c r="I23" s="51"/>
      <c r="J23" s="51"/>
    </row>
    <row r="24" spans="2:10" s="62" customFormat="1" x14ac:dyDescent="0.25">
      <c r="B24" s="62" t="s">
        <v>7</v>
      </c>
      <c r="C24" s="66">
        <v>74</v>
      </c>
      <c r="D24" s="65"/>
      <c r="E24" s="37"/>
      <c r="F24" s="37"/>
      <c r="G24" s="37"/>
      <c r="H24" s="51"/>
      <c r="I24" s="51"/>
      <c r="J24" s="51"/>
    </row>
    <row r="25" spans="2:10" s="62" customFormat="1" x14ac:dyDescent="0.25">
      <c r="B25" s="62" t="s">
        <v>29</v>
      </c>
      <c r="C25" s="66">
        <v>16</v>
      </c>
      <c r="D25" s="65"/>
      <c r="E25" s="37"/>
      <c r="F25" s="37"/>
      <c r="G25" s="37"/>
      <c r="H25" s="51"/>
      <c r="I25" s="51"/>
      <c r="J25" s="51"/>
    </row>
    <row r="26" spans="2:10" s="62" customFormat="1" x14ac:dyDescent="0.25">
      <c r="B26" s="62" t="s">
        <v>103</v>
      </c>
      <c r="C26" s="66">
        <v>9</v>
      </c>
      <c r="D26" s="65"/>
      <c r="E26" s="37"/>
      <c r="F26" s="37"/>
      <c r="G26" s="37"/>
      <c r="H26" s="51"/>
      <c r="I26" s="51"/>
      <c r="J26" s="51"/>
    </row>
    <row r="27" spans="2:10" s="62" customFormat="1" x14ac:dyDescent="0.25">
      <c r="B27" s="62" t="s">
        <v>39</v>
      </c>
      <c r="C27" s="66">
        <v>8</v>
      </c>
      <c r="D27" s="65"/>
      <c r="E27" s="37"/>
      <c r="F27" s="37"/>
      <c r="G27" s="37"/>
      <c r="H27" s="51"/>
      <c r="I27" s="51"/>
      <c r="J27" s="51"/>
    </row>
    <row r="28" spans="2:10" s="62" customFormat="1" x14ac:dyDescent="0.25">
      <c r="B28" s="62" t="s">
        <v>19</v>
      </c>
      <c r="C28" s="66">
        <v>4</v>
      </c>
      <c r="D28" s="65"/>
      <c r="E28" s="37"/>
      <c r="F28" s="37"/>
      <c r="G28" s="37"/>
      <c r="H28" s="51"/>
      <c r="I28" s="51"/>
      <c r="J28" s="51"/>
    </row>
    <row r="29" spans="2:10" s="62" customFormat="1" x14ac:dyDescent="0.25">
      <c r="B29" s="62" t="s">
        <v>41</v>
      </c>
      <c r="C29" s="66">
        <v>2</v>
      </c>
      <c r="D29" s="65"/>
      <c r="E29" s="37"/>
      <c r="F29" s="37"/>
      <c r="G29" s="37"/>
      <c r="H29" s="51"/>
      <c r="I29" s="51"/>
      <c r="J29" s="51"/>
    </row>
    <row r="30" spans="2:10" s="62" customFormat="1" x14ac:dyDescent="0.25">
      <c r="B30" s="62" t="s">
        <v>343</v>
      </c>
      <c r="C30" s="66">
        <v>1</v>
      </c>
      <c r="D30" s="65"/>
      <c r="E30" s="37"/>
      <c r="F30" s="37"/>
      <c r="G30" s="37"/>
      <c r="H30" s="51"/>
      <c r="I30" s="51"/>
      <c r="J30" s="51"/>
    </row>
    <row r="31" spans="2:10" s="62" customFormat="1" x14ac:dyDescent="0.25">
      <c r="B31" s="62" t="s">
        <v>17</v>
      </c>
      <c r="C31" s="66">
        <v>1</v>
      </c>
      <c r="D31" s="65"/>
      <c r="E31" s="37"/>
      <c r="F31" s="37"/>
      <c r="G31" s="37"/>
      <c r="H31" s="51"/>
      <c r="I31" s="51"/>
      <c r="J31" s="51"/>
    </row>
    <row r="32" spans="2:10" s="62" customFormat="1" x14ac:dyDescent="0.25">
      <c r="B32" s="62" t="s">
        <v>54</v>
      </c>
      <c r="C32" s="66">
        <v>1</v>
      </c>
      <c r="D32" s="65"/>
      <c r="E32" s="37"/>
      <c r="F32" s="37"/>
      <c r="G32" s="37"/>
      <c r="H32" s="51"/>
      <c r="I32" s="51"/>
      <c r="J32" s="51"/>
    </row>
    <row r="33" spans="2:15" x14ac:dyDescent="0.25">
      <c r="B33" s="62" t="s">
        <v>45</v>
      </c>
      <c r="C33" s="66">
        <v>1</v>
      </c>
    </row>
    <row r="34" spans="2:15" x14ac:dyDescent="0.25">
      <c r="B34" s="62" t="s">
        <v>48</v>
      </c>
      <c r="C34" s="66">
        <v>1</v>
      </c>
    </row>
    <row r="35" spans="2:15" x14ac:dyDescent="0.25">
      <c r="B35" s="62" t="s">
        <v>52</v>
      </c>
      <c r="C35" s="66">
        <v>1</v>
      </c>
    </row>
    <row r="36" spans="2:15" x14ac:dyDescent="0.25">
      <c r="B36" s="62" t="s">
        <v>34</v>
      </c>
      <c r="C36" s="66">
        <v>1</v>
      </c>
    </row>
    <row r="37" spans="2:15" x14ac:dyDescent="0.25">
      <c r="B37" s="62" t="s">
        <v>87</v>
      </c>
      <c r="C37" s="66">
        <v>1</v>
      </c>
    </row>
    <row r="38" spans="2:15" x14ac:dyDescent="0.25">
      <c r="B38" s="62" t="s">
        <v>3</v>
      </c>
      <c r="C38" s="66">
        <v>121</v>
      </c>
    </row>
    <row r="39" spans="2:15" x14ac:dyDescent="0.25">
      <c r="C39" s="66"/>
    </row>
    <row r="40" spans="2:15" x14ac:dyDescent="0.25">
      <c r="B40" s="74" t="s">
        <v>252</v>
      </c>
      <c r="D40" s="62"/>
    </row>
    <row r="41" spans="2:15" x14ac:dyDescent="0.25">
      <c r="D41" s="62"/>
    </row>
    <row r="42" spans="2:15" hidden="1" x14ac:dyDescent="0.25">
      <c r="B42" s="91" t="s">
        <v>265</v>
      </c>
      <c r="C42" s="91"/>
      <c r="D42" s="91"/>
      <c r="E42" s="104"/>
    </row>
    <row r="43" spans="2:15" x14ac:dyDescent="0.25">
      <c r="B43" s="75" t="s">
        <v>6</v>
      </c>
      <c r="C43" s="75" t="s">
        <v>209</v>
      </c>
      <c r="D43" s="75" t="s">
        <v>0</v>
      </c>
      <c r="E43" s="75" t="s">
        <v>5</v>
      </c>
      <c r="K43" s="62" t="s">
        <v>265</v>
      </c>
      <c r="M43" s="62" t="s">
        <v>0</v>
      </c>
    </row>
    <row r="44" spans="2:15" x14ac:dyDescent="0.25">
      <c r="B44" s="91" t="s">
        <v>240</v>
      </c>
      <c r="C44" s="93">
        <v>42877.386805555558</v>
      </c>
      <c r="D44" s="91" t="s">
        <v>2</v>
      </c>
      <c r="E44" s="94">
        <v>1</v>
      </c>
      <c r="K44" s="75" t="s">
        <v>210</v>
      </c>
      <c r="L44" s="75" t="s">
        <v>6</v>
      </c>
      <c r="M44" s="75" t="s">
        <v>2</v>
      </c>
      <c r="N44" s="75" t="s">
        <v>1</v>
      </c>
      <c r="O44" s="75" t="s">
        <v>3</v>
      </c>
    </row>
    <row r="45" spans="2:15" x14ac:dyDescent="0.25">
      <c r="B45" s="91" t="s">
        <v>247</v>
      </c>
      <c r="C45" s="93">
        <v>42866.520833333336</v>
      </c>
      <c r="D45" s="91" t="s">
        <v>1</v>
      </c>
      <c r="E45" s="94">
        <v>1</v>
      </c>
      <c r="K45" s="62">
        <v>98</v>
      </c>
      <c r="L45" s="62" t="s">
        <v>286</v>
      </c>
      <c r="M45" s="64"/>
      <c r="N45" s="64">
        <v>2</v>
      </c>
      <c r="O45" s="64">
        <v>2</v>
      </c>
    </row>
    <row r="46" spans="2:15" x14ac:dyDescent="0.25">
      <c r="B46" s="91"/>
      <c r="C46" s="93">
        <v>42870.492361111108</v>
      </c>
      <c r="D46" s="91" t="s">
        <v>1</v>
      </c>
      <c r="E46" s="94">
        <v>1</v>
      </c>
      <c r="K46" s="62">
        <v>161</v>
      </c>
      <c r="L46" s="62" t="s">
        <v>240</v>
      </c>
      <c r="M46" s="64">
        <v>1</v>
      </c>
      <c r="N46" s="64"/>
      <c r="O46" s="64">
        <v>1</v>
      </c>
    </row>
    <row r="47" spans="2:15" x14ac:dyDescent="0.25">
      <c r="B47" s="91"/>
      <c r="C47" s="93">
        <v>42885.479861111111</v>
      </c>
      <c r="D47" s="91" t="s">
        <v>2</v>
      </c>
      <c r="E47" s="94">
        <v>1</v>
      </c>
      <c r="K47" s="62">
        <v>163</v>
      </c>
      <c r="L47" s="62" t="s">
        <v>247</v>
      </c>
      <c r="M47" s="64">
        <v>1</v>
      </c>
      <c r="N47" s="64">
        <v>2</v>
      </c>
      <c r="O47" s="64">
        <v>3</v>
      </c>
    </row>
    <row r="48" spans="2:15" x14ac:dyDescent="0.25">
      <c r="B48" s="70" t="s">
        <v>250</v>
      </c>
      <c r="C48" s="71">
        <v>42865.770138888889</v>
      </c>
      <c r="D48" s="70" t="s">
        <v>1</v>
      </c>
      <c r="E48" s="72">
        <v>1</v>
      </c>
      <c r="K48" s="62">
        <v>165</v>
      </c>
      <c r="L48" s="62" t="s">
        <v>250</v>
      </c>
      <c r="M48" s="64"/>
      <c r="N48" s="64">
        <v>3</v>
      </c>
      <c r="O48" s="64">
        <v>3</v>
      </c>
    </row>
    <row r="49" spans="2:15" x14ac:dyDescent="0.25">
      <c r="B49" s="70"/>
      <c r="C49" s="71">
        <v>42871.529861111114</v>
      </c>
      <c r="D49" s="70" t="s">
        <v>1</v>
      </c>
      <c r="E49" s="72">
        <v>1</v>
      </c>
      <c r="K49" s="62">
        <v>166</v>
      </c>
      <c r="L49" s="62" t="s">
        <v>215</v>
      </c>
      <c r="M49" s="64"/>
      <c r="N49" s="64">
        <v>3</v>
      </c>
      <c r="O49" s="64">
        <v>3</v>
      </c>
    </row>
    <row r="50" spans="2:15" x14ac:dyDescent="0.25">
      <c r="B50" s="70"/>
      <c r="C50" s="71">
        <v>42878.587500000001</v>
      </c>
      <c r="D50" s="70" t="s">
        <v>1</v>
      </c>
      <c r="E50" s="72">
        <v>1</v>
      </c>
      <c r="K50" s="62">
        <v>172</v>
      </c>
      <c r="L50" s="62" t="s">
        <v>223</v>
      </c>
      <c r="M50" s="64">
        <v>9</v>
      </c>
      <c r="N50" s="64">
        <v>3</v>
      </c>
      <c r="O50" s="64">
        <v>12</v>
      </c>
    </row>
    <row r="51" spans="2:15" x14ac:dyDescent="0.25">
      <c r="B51" s="91" t="s">
        <v>215</v>
      </c>
      <c r="C51" s="93">
        <v>42865.535416666666</v>
      </c>
      <c r="D51" s="91" t="s">
        <v>1</v>
      </c>
      <c r="E51" s="94">
        <v>1</v>
      </c>
      <c r="K51" s="62">
        <v>183</v>
      </c>
      <c r="L51" s="62" t="s">
        <v>224</v>
      </c>
      <c r="M51" s="64"/>
      <c r="N51" s="64">
        <v>1</v>
      </c>
      <c r="O51" s="64">
        <v>1</v>
      </c>
    </row>
    <row r="52" spans="2:15" x14ac:dyDescent="0.25">
      <c r="B52" s="91"/>
      <c r="C52" s="93">
        <v>42866.76666666667</v>
      </c>
      <c r="D52" s="91" t="s">
        <v>1</v>
      </c>
      <c r="E52" s="94">
        <v>1</v>
      </c>
      <c r="K52" s="62">
        <v>224</v>
      </c>
      <c r="L52" s="62" t="s">
        <v>272</v>
      </c>
      <c r="M52" s="64"/>
      <c r="N52" s="64">
        <v>1</v>
      </c>
      <c r="O52" s="64">
        <v>1</v>
      </c>
    </row>
    <row r="53" spans="2:15" x14ac:dyDescent="0.25">
      <c r="B53" s="91"/>
      <c r="C53" s="93">
        <v>42867.867361111108</v>
      </c>
      <c r="D53" s="91" t="s">
        <v>1</v>
      </c>
      <c r="E53" s="94">
        <v>1</v>
      </c>
      <c r="K53" s="62">
        <v>225</v>
      </c>
      <c r="L53" s="62" t="s">
        <v>222</v>
      </c>
      <c r="M53" s="64"/>
      <c r="N53" s="64">
        <v>2</v>
      </c>
      <c r="O53" s="64">
        <v>2</v>
      </c>
    </row>
    <row r="54" spans="2:15" x14ac:dyDescent="0.25">
      <c r="B54" s="91" t="s">
        <v>223</v>
      </c>
      <c r="C54" s="93">
        <v>42858.638194444444</v>
      </c>
      <c r="D54" s="91" t="s">
        <v>1</v>
      </c>
      <c r="E54" s="94">
        <v>1</v>
      </c>
      <c r="K54" s="62">
        <v>226</v>
      </c>
      <c r="L54" s="62" t="s">
        <v>268</v>
      </c>
      <c r="M54" s="64">
        <v>2</v>
      </c>
      <c r="N54" s="64">
        <v>3</v>
      </c>
      <c r="O54" s="64">
        <v>5</v>
      </c>
    </row>
    <row r="55" spans="2:15" x14ac:dyDescent="0.25">
      <c r="B55" s="91"/>
      <c r="C55" s="93">
        <v>42860.726388888892</v>
      </c>
      <c r="D55" s="91" t="s">
        <v>2</v>
      </c>
      <c r="E55" s="94">
        <v>1</v>
      </c>
      <c r="K55" s="62">
        <v>262</v>
      </c>
      <c r="L55" s="62" t="s">
        <v>289</v>
      </c>
      <c r="M55" s="64"/>
      <c r="N55" s="64">
        <v>1</v>
      </c>
      <c r="O55" s="64">
        <v>1</v>
      </c>
    </row>
    <row r="56" spans="2:15" x14ac:dyDescent="0.25">
      <c r="B56" s="91"/>
      <c r="C56" s="93">
        <v>42860.730555555558</v>
      </c>
      <c r="D56" s="91" t="s">
        <v>2</v>
      </c>
      <c r="E56" s="94">
        <v>1</v>
      </c>
      <c r="K56" s="62">
        <v>378</v>
      </c>
      <c r="L56" s="62" t="s">
        <v>221</v>
      </c>
      <c r="M56" s="64">
        <v>2</v>
      </c>
      <c r="N56" s="64">
        <v>8</v>
      </c>
      <c r="O56" s="64">
        <v>10</v>
      </c>
    </row>
    <row r="57" spans="2:15" x14ac:dyDescent="0.25">
      <c r="B57" s="91"/>
      <c r="C57" s="93">
        <v>42864.713194444441</v>
      </c>
      <c r="D57" s="91" t="s">
        <v>2</v>
      </c>
      <c r="E57" s="94">
        <v>1</v>
      </c>
      <c r="K57" s="62">
        <v>388</v>
      </c>
      <c r="L57" s="62" t="s">
        <v>239</v>
      </c>
      <c r="M57" s="64"/>
      <c r="N57" s="64">
        <v>1</v>
      </c>
      <c r="O57" s="64">
        <v>1</v>
      </c>
    </row>
    <row r="58" spans="2:15" x14ac:dyDescent="0.25">
      <c r="B58" s="91"/>
      <c r="C58" s="93">
        <v>42864.743750000001</v>
      </c>
      <c r="D58" s="91" t="s">
        <v>2</v>
      </c>
      <c r="E58" s="94">
        <v>1</v>
      </c>
      <c r="K58" s="62">
        <v>444</v>
      </c>
      <c r="L58" s="62" t="s">
        <v>278</v>
      </c>
      <c r="M58" s="64"/>
      <c r="N58" s="64">
        <v>1</v>
      </c>
      <c r="O58" s="64">
        <v>1</v>
      </c>
    </row>
    <row r="59" spans="2:15" x14ac:dyDescent="0.25">
      <c r="B59" s="91"/>
      <c r="C59" s="93">
        <v>42864.752083333333</v>
      </c>
      <c r="D59" s="91" t="s">
        <v>2</v>
      </c>
      <c r="E59" s="94">
        <v>1</v>
      </c>
      <c r="K59" s="62">
        <v>451</v>
      </c>
      <c r="L59" s="62" t="s">
        <v>267</v>
      </c>
      <c r="M59" s="64">
        <v>3</v>
      </c>
      <c r="N59" s="64">
        <v>2</v>
      </c>
      <c r="O59" s="64">
        <v>5</v>
      </c>
    </row>
    <row r="60" spans="2:15" x14ac:dyDescent="0.25">
      <c r="B60" s="91"/>
      <c r="C60" s="93">
        <v>42866.454861111109</v>
      </c>
      <c r="D60" s="91" t="s">
        <v>2</v>
      </c>
      <c r="E60" s="94">
        <v>1</v>
      </c>
      <c r="K60" s="62">
        <v>155</v>
      </c>
      <c r="L60" s="62" t="s">
        <v>301</v>
      </c>
      <c r="M60" s="64"/>
      <c r="N60" s="64">
        <v>1</v>
      </c>
      <c r="O60" s="64">
        <v>1</v>
      </c>
    </row>
    <row r="61" spans="2:15" x14ac:dyDescent="0.25">
      <c r="B61" s="91"/>
      <c r="C61" s="93">
        <v>42866.458333333336</v>
      </c>
      <c r="D61" s="91" t="s">
        <v>2</v>
      </c>
      <c r="E61" s="94">
        <v>1</v>
      </c>
      <c r="K61" s="62">
        <v>188</v>
      </c>
      <c r="L61" s="62" t="s">
        <v>229</v>
      </c>
      <c r="M61" s="64"/>
      <c r="N61" s="64">
        <v>4</v>
      </c>
      <c r="O61" s="64">
        <v>4</v>
      </c>
    </row>
    <row r="62" spans="2:15" x14ac:dyDescent="0.25">
      <c r="B62" s="91"/>
      <c r="C62" s="93">
        <v>42872.486111111109</v>
      </c>
      <c r="D62" s="91" t="s">
        <v>1</v>
      </c>
      <c r="E62" s="94">
        <v>1</v>
      </c>
      <c r="K62" s="62">
        <v>167</v>
      </c>
      <c r="L62" s="62" t="s">
        <v>302</v>
      </c>
      <c r="M62" s="64">
        <v>3</v>
      </c>
      <c r="N62" s="64">
        <v>2</v>
      </c>
      <c r="O62" s="64">
        <v>5</v>
      </c>
    </row>
    <row r="63" spans="2:15" x14ac:dyDescent="0.25">
      <c r="B63" s="91"/>
      <c r="C63" s="93">
        <v>42872.727777777778</v>
      </c>
      <c r="D63" s="91" t="s">
        <v>2</v>
      </c>
      <c r="E63" s="94">
        <v>1</v>
      </c>
      <c r="K63" s="62">
        <v>189</v>
      </c>
      <c r="L63" s="62" t="s">
        <v>337</v>
      </c>
      <c r="M63" s="64"/>
      <c r="N63" s="64">
        <v>2</v>
      </c>
      <c r="O63" s="64">
        <v>2</v>
      </c>
    </row>
    <row r="64" spans="2:15" x14ac:dyDescent="0.25">
      <c r="B64" s="91"/>
      <c r="C64" s="93">
        <v>42879.429861111108</v>
      </c>
      <c r="D64" s="91" t="s">
        <v>2</v>
      </c>
      <c r="E64" s="94">
        <v>1</v>
      </c>
      <c r="K64" s="62">
        <v>309</v>
      </c>
      <c r="L64" s="62" t="s">
        <v>212</v>
      </c>
      <c r="M64" s="64"/>
      <c r="N64" s="64">
        <v>4</v>
      </c>
      <c r="O64" s="64">
        <v>4</v>
      </c>
    </row>
    <row r="65" spans="2:15" x14ac:dyDescent="0.25">
      <c r="B65" s="91"/>
      <c r="C65" s="93">
        <v>42885.551388888889</v>
      </c>
      <c r="D65" s="91" t="s">
        <v>1</v>
      </c>
      <c r="E65" s="94">
        <v>1</v>
      </c>
      <c r="K65" s="62">
        <v>137</v>
      </c>
      <c r="L65" s="62" t="s">
        <v>311</v>
      </c>
      <c r="M65" s="64">
        <v>1</v>
      </c>
      <c r="N65" s="64"/>
      <c r="O65" s="64">
        <v>1</v>
      </c>
    </row>
    <row r="66" spans="2:15" x14ac:dyDescent="0.25">
      <c r="B66" s="91" t="s">
        <v>224</v>
      </c>
      <c r="C66" s="93">
        <v>42859.46597222222</v>
      </c>
      <c r="D66" s="91" t="s">
        <v>1</v>
      </c>
      <c r="E66" s="94">
        <v>1</v>
      </c>
      <c r="K66" s="62">
        <v>268</v>
      </c>
      <c r="L66" s="62" t="s">
        <v>219</v>
      </c>
      <c r="M66" s="64"/>
      <c r="N66" s="64">
        <v>3</v>
      </c>
      <c r="O66" s="64">
        <v>3</v>
      </c>
    </row>
    <row r="67" spans="2:15" x14ac:dyDescent="0.25">
      <c r="B67" s="91" t="s">
        <v>222</v>
      </c>
      <c r="C67" s="93">
        <v>42866.513888888891</v>
      </c>
      <c r="D67" s="91" t="s">
        <v>1</v>
      </c>
      <c r="E67" s="94">
        <v>1</v>
      </c>
      <c r="K67" s="62">
        <v>115</v>
      </c>
      <c r="L67" s="62" t="s">
        <v>251</v>
      </c>
      <c r="M67" s="64"/>
      <c r="N67" s="64">
        <v>2</v>
      </c>
      <c r="O67" s="64">
        <v>2</v>
      </c>
    </row>
    <row r="68" spans="2:15" x14ac:dyDescent="0.25">
      <c r="B68" s="91"/>
      <c r="C68" s="93">
        <v>42870.68472222222</v>
      </c>
      <c r="D68" s="91" t="s">
        <v>1</v>
      </c>
      <c r="E68" s="94">
        <v>1</v>
      </c>
      <c r="K68" s="62">
        <v>263</v>
      </c>
      <c r="L68" s="62" t="s">
        <v>241</v>
      </c>
      <c r="M68" s="64">
        <v>1</v>
      </c>
      <c r="N68" s="64">
        <v>1</v>
      </c>
      <c r="O68" s="64">
        <v>2</v>
      </c>
    </row>
    <row r="69" spans="2:15" x14ac:dyDescent="0.25">
      <c r="B69" s="70" t="s">
        <v>221</v>
      </c>
      <c r="C69" s="71">
        <v>42858.606249999997</v>
      </c>
      <c r="D69" s="70" t="s">
        <v>1</v>
      </c>
      <c r="E69" s="72">
        <v>1</v>
      </c>
      <c r="K69" s="62">
        <v>198</v>
      </c>
      <c r="L69" s="62" t="s">
        <v>218</v>
      </c>
      <c r="M69" s="64"/>
      <c r="N69" s="64">
        <v>1</v>
      </c>
      <c r="O69" s="64">
        <v>1</v>
      </c>
    </row>
    <row r="70" spans="2:15" x14ac:dyDescent="0.25">
      <c r="B70" s="70"/>
      <c r="C70" s="71">
        <v>42861.479166666664</v>
      </c>
      <c r="D70" s="70" t="s">
        <v>2</v>
      </c>
      <c r="E70" s="72">
        <v>1</v>
      </c>
      <c r="K70" s="62">
        <v>258</v>
      </c>
      <c r="L70" s="62" t="s">
        <v>288</v>
      </c>
      <c r="M70" s="64"/>
      <c r="N70" s="64">
        <v>1</v>
      </c>
      <c r="O70" s="64">
        <v>1</v>
      </c>
    </row>
    <row r="71" spans="2:15" x14ac:dyDescent="0.25">
      <c r="B71" s="70"/>
      <c r="C71" s="71">
        <v>42861.482638888891</v>
      </c>
      <c r="D71" s="70" t="s">
        <v>1</v>
      </c>
      <c r="E71" s="72">
        <v>1</v>
      </c>
      <c r="K71" s="62">
        <v>257</v>
      </c>
      <c r="L71" s="62" t="s">
        <v>328</v>
      </c>
      <c r="M71" s="64"/>
      <c r="N71" s="64">
        <v>2</v>
      </c>
      <c r="O71" s="64">
        <v>2</v>
      </c>
    </row>
    <row r="72" spans="2:15" x14ac:dyDescent="0.25">
      <c r="B72" s="70"/>
      <c r="C72" s="71">
        <v>42863.379861111112</v>
      </c>
      <c r="D72" s="70" t="s">
        <v>1</v>
      </c>
      <c r="E72" s="72">
        <v>1</v>
      </c>
      <c r="K72" s="62">
        <v>131</v>
      </c>
      <c r="L72" s="62" t="s">
        <v>330</v>
      </c>
      <c r="M72" s="64">
        <v>1</v>
      </c>
      <c r="N72" s="64">
        <v>8</v>
      </c>
      <c r="O72" s="64">
        <v>9</v>
      </c>
    </row>
    <row r="73" spans="2:15" x14ac:dyDescent="0.25">
      <c r="B73" s="70"/>
      <c r="C73" s="71">
        <v>42864.492361111108</v>
      </c>
      <c r="D73" s="70" t="s">
        <v>1</v>
      </c>
      <c r="E73" s="72">
        <v>1</v>
      </c>
      <c r="K73" s="62">
        <v>174</v>
      </c>
      <c r="L73" s="62" t="s">
        <v>246</v>
      </c>
      <c r="M73" s="64">
        <v>1</v>
      </c>
      <c r="N73" s="64"/>
      <c r="O73" s="64">
        <v>1</v>
      </c>
    </row>
    <row r="74" spans="2:15" x14ac:dyDescent="0.25">
      <c r="B74" s="70"/>
      <c r="C74" s="71">
        <v>42870.804166666669</v>
      </c>
      <c r="D74" s="70" t="s">
        <v>1</v>
      </c>
      <c r="E74" s="72">
        <v>1</v>
      </c>
      <c r="K74" s="62">
        <v>146</v>
      </c>
      <c r="L74" s="62" t="s">
        <v>335</v>
      </c>
      <c r="M74" s="64">
        <v>1</v>
      </c>
      <c r="N74" s="64"/>
      <c r="O74" s="64">
        <v>1</v>
      </c>
    </row>
    <row r="75" spans="2:15" x14ac:dyDescent="0.25">
      <c r="B75" s="70"/>
      <c r="C75" s="71">
        <v>42874.418749999997</v>
      </c>
      <c r="D75" s="70" t="s">
        <v>1</v>
      </c>
      <c r="E75" s="72">
        <v>1</v>
      </c>
      <c r="K75" s="62">
        <v>110</v>
      </c>
      <c r="L75" s="62" t="s">
        <v>235</v>
      </c>
      <c r="M75" s="64">
        <v>2</v>
      </c>
      <c r="N75" s="64">
        <v>3</v>
      </c>
      <c r="O75" s="64">
        <v>5</v>
      </c>
    </row>
    <row r="76" spans="2:15" x14ac:dyDescent="0.25">
      <c r="B76" s="70"/>
      <c r="C76" s="71">
        <v>42877.65902777778</v>
      </c>
      <c r="D76" s="70" t="s">
        <v>2</v>
      </c>
      <c r="E76" s="72">
        <v>1</v>
      </c>
      <c r="K76" s="62">
        <v>454</v>
      </c>
      <c r="L76" s="62" t="s">
        <v>303</v>
      </c>
      <c r="M76" s="64"/>
      <c r="N76" s="64">
        <v>2</v>
      </c>
      <c r="O76" s="64">
        <v>2</v>
      </c>
    </row>
    <row r="77" spans="2:15" x14ac:dyDescent="0.25">
      <c r="B77" s="70"/>
      <c r="C77" s="71">
        <v>42881.691666666666</v>
      </c>
      <c r="D77" s="70" t="s">
        <v>1</v>
      </c>
      <c r="E77" s="72">
        <v>1</v>
      </c>
      <c r="K77" s="62">
        <v>126</v>
      </c>
      <c r="L77" s="62" t="s">
        <v>244</v>
      </c>
      <c r="M77" s="64">
        <v>1</v>
      </c>
      <c r="N77" s="64">
        <v>1</v>
      </c>
      <c r="O77" s="64">
        <v>2</v>
      </c>
    </row>
    <row r="78" spans="2:15" x14ac:dyDescent="0.25">
      <c r="B78" s="70"/>
      <c r="C78" s="71">
        <v>42885.623611111114</v>
      </c>
      <c r="D78" s="70" t="s">
        <v>1</v>
      </c>
      <c r="E78" s="72">
        <v>1</v>
      </c>
      <c r="K78" s="62">
        <v>447</v>
      </c>
      <c r="L78" s="62" t="s">
        <v>336</v>
      </c>
      <c r="M78" s="64"/>
      <c r="N78" s="64">
        <v>1</v>
      </c>
      <c r="O78" s="64">
        <v>1</v>
      </c>
    </row>
    <row r="79" spans="2:15" x14ac:dyDescent="0.25">
      <c r="B79" s="91" t="s">
        <v>239</v>
      </c>
      <c r="C79" s="93">
        <v>42869.587500000001</v>
      </c>
      <c r="D79" s="91" t="s">
        <v>1</v>
      </c>
      <c r="E79" s="94">
        <v>1</v>
      </c>
      <c r="K79" s="62">
        <v>390</v>
      </c>
      <c r="L79" s="62" t="s">
        <v>319</v>
      </c>
      <c r="M79" s="64"/>
      <c r="N79" s="64">
        <v>3</v>
      </c>
      <c r="O79" s="64">
        <v>3</v>
      </c>
    </row>
    <row r="80" spans="2:15" x14ac:dyDescent="0.25">
      <c r="B80" s="91" t="s">
        <v>267</v>
      </c>
      <c r="C80" s="93">
        <v>42866.440972222219</v>
      </c>
      <c r="D80" s="91" t="s">
        <v>1</v>
      </c>
      <c r="E80" s="94">
        <v>1</v>
      </c>
      <c r="K80" s="62">
        <v>157</v>
      </c>
      <c r="L80" s="62" t="s">
        <v>243</v>
      </c>
      <c r="M80" s="64"/>
      <c r="N80" s="64">
        <v>1</v>
      </c>
      <c r="O80" s="64">
        <v>1</v>
      </c>
    </row>
    <row r="81" spans="2:15" x14ac:dyDescent="0.25">
      <c r="B81" s="91"/>
      <c r="C81" s="93">
        <v>42866.543055555558</v>
      </c>
      <c r="D81" s="91" t="s">
        <v>2</v>
      </c>
      <c r="E81" s="94">
        <v>1</v>
      </c>
      <c r="K81" s="62">
        <v>178</v>
      </c>
      <c r="L81" s="62" t="s">
        <v>273</v>
      </c>
      <c r="M81" s="64"/>
      <c r="N81" s="64">
        <v>5</v>
      </c>
      <c r="O81" s="64">
        <v>5</v>
      </c>
    </row>
    <row r="82" spans="2:15" x14ac:dyDescent="0.25">
      <c r="B82" s="91"/>
      <c r="C82" s="93">
        <v>42866.560416666667</v>
      </c>
      <c r="D82" s="91" t="s">
        <v>2</v>
      </c>
      <c r="E82" s="94">
        <v>1</v>
      </c>
      <c r="K82" s="62">
        <v>253</v>
      </c>
      <c r="L82" s="62" t="s">
        <v>282</v>
      </c>
      <c r="M82" s="64">
        <v>2</v>
      </c>
      <c r="N82" s="64"/>
      <c r="O82" s="64">
        <v>2</v>
      </c>
    </row>
    <row r="83" spans="2:15" x14ac:dyDescent="0.25">
      <c r="B83" s="91"/>
      <c r="C83" s="93">
        <v>42885.755555555559</v>
      </c>
      <c r="D83" s="91" t="s">
        <v>2</v>
      </c>
      <c r="E83" s="94">
        <v>1</v>
      </c>
      <c r="K83" s="62">
        <v>144</v>
      </c>
      <c r="L83" s="62" t="s">
        <v>338</v>
      </c>
      <c r="M83" s="64">
        <v>1</v>
      </c>
      <c r="N83" s="64"/>
      <c r="O83" s="64">
        <v>1</v>
      </c>
    </row>
    <row r="84" spans="2:15" x14ac:dyDescent="0.25">
      <c r="B84" s="91"/>
      <c r="C84" s="93">
        <v>42885.757638888892</v>
      </c>
      <c r="D84" s="91" t="s">
        <v>1</v>
      </c>
      <c r="E84" s="94">
        <v>1</v>
      </c>
      <c r="K84" s="62">
        <v>456</v>
      </c>
      <c r="L84" s="62" t="s">
        <v>339</v>
      </c>
      <c r="M84" s="64"/>
      <c r="N84" s="64">
        <v>1</v>
      </c>
      <c r="O84" s="64">
        <v>1</v>
      </c>
    </row>
    <row r="85" spans="2:15" x14ac:dyDescent="0.25">
      <c r="B85" s="91" t="s">
        <v>268</v>
      </c>
      <c r="C85" s="93">
        <v>42871.518055555556</v>
      </c>
      <c r="D85" s="91" t="s">
        <v>1</v>
      </c>
      <c r="E85" s="94">
        <v>1</v>
      </c>
      <c r="K85" s="62">
        <v>109</v>
      </c>
      <c r="L85" s="62" t="s">
        <v>271</v>
      </c>
      <c r="M85" s="64"/>
      <c r="N85" s="64">
        <v>1</v>
      </c>
      <c r="O85" s="64">
        <v>1</v>
      </c>
    </row>
    <row r="86" spans="2:15" x14ac:dyDescent="0.25">
      <c r="B86" s="91"/>
      <c r="C86" s="93">
        <v>42873.769444444442</v>
      </c>
      <c r="D86" s="91" t="s">
        <v>2</v>
      </c>
      <c r="E86" s="94">
        <v>1</v>
      </c>
      <c r="K86" s="62">
        <v>176</v>
      </c>
      <c r="L86" s="62" t="s">
        <v>340</v>
      </c>
      <c r="M86" s="64"/>
      <c r="N86" s="64">
        <v>3</v>
      </c>
      <c r="O86" s="64">
        <v>3</v>
      </c>
    </row>
    <row r="87" spans="2:15" x14ac:dyDescent="0.25">
      <c r="B87" s="91"/>
      <c r="C87" s="93">
        <v>42880.806250000001</v>
      </c>
      <c r="D87" s="91" t="s">
        <v>2</v>
      </c>
      <c r="E87" s="94">
        <v>1</v>
      </c>
      <c r="K87" s="62">
        <v>162</v>
      </c>
      <c r="L87" s="62" t="s">
        <v>213</v>
      </c>
      <c r="M87" s="64">
        <v>1</v>
      </c>
      <c r="N87" s="64"/>
      <c r="O87" s="64">
        <v>1</v>
      </c>
    </row>
    <row r="88" spans="2:15" x14ac:dyDescent="0.25">
      <c r="B88" s="91"/>
      <c r="C88" s="93">
        <v>42881.720138888886</v>
      </c>
      <c r="D88" s="91" t="s">
        <v>1</v>
      </c>
      <c r="E88" s="94">
        <v>1</v>
      </c>
      <c r="K88" s="62">
        <v>143</v>
      </c>
      <c r="L88" s="62" t="s">
        <v>276</v>
      </c>
      <c r="M88" s="64">
        <v>1</v>
      </c>
      <c r="N88" s="64"/>
      <c r="O88" s="64">
        <v>1</v>
      </c>
    </row>
    <row r="89" spans="2:15" x14ac:dyDescent="0.25">
      <c r="B89" s="91"/>
      <c r="C89" s="93">
        <v>42881.738888888889</v>
      </c>
      <c r="D89" s="91" t="s">
        <v>1</v>
      </c>
      <c r="E89" s="94">
        <v>1</v>
      </c>
      <c r="K89" s="62">
        <v>458</v>
      </c>
      <c r="L89" s="62" t="s">
        <v>341</v>
      </c>
      <c r="M89" s="64"/>
      <c r="N89" s="64">
        <v>1</v>
      </c>
      <c r="O89" s="64">
        <v>1</v>
      </c>
    </row>
    <row r="90" spans="2:15" x14ac:dyDescent="0.25">
      <c r="B90" s="91" t="s">
        <v>272</v>
      </c>
      <c r="C90" s="93">
        <v>42886.747916666667</v>
      </c>
      <c r="D90" s="91" t="s">
        <v>1</v>
      </c>
      <c r="E90" s="94">
        <v>1</v>
      </c>
      <c r="K90" s="62">
        <v>156</v>
      </c>
      <c r="L90" s="62" t="s">
        <v>342</v>
      </c>
      <c r="M90" s="64">
        <v>1</v>
      </c>
      <c r="N90" s="64"/>
      <c r="O90" s="64">
        <v>1</v>
      </c>
    </row>
    <row r="91" spans="2:15" x14ac:dyDescent="0.25">
      <c r="B91" s="91" t="s">
        <v>278</v>
      </c>
      <c r="C91" s="93">
        <v>42873.8125</v>
      </c>
      <c r="D91" s="91" t="s">
        <v>1</v>
      </c>
      <c r="E91" s="94">
        <v>1</v>
      </c>
      <c r="K91" s="62" t="s">
        <v>3</v>
      </c>
      <c r="M91" s="64">
        <v>35</v>
      </c>
      <c r="N91" s="64">
        <v>86</v>
      </c>
      <c r="O91" s="64">
        <v>121</v>
      </c>
    </row>
    <row r="92" spans="2:15" x14ac:dyDescent="0.25">
      <c r="B92" s="91" t="s">
        <v>286</v>
      </c>
      <c r="C92" s="93">
        <v>42874.813194444447</v>
      </c>
      <c r="D92" s="91" t="s">
        <v>1</v>
      </c>
      <c r="E92" s="94">
        <v>1</v>
      </c>
      <c r="K92" s="51"/>
      <c r="L92" s="51"/>
      <c r="M92" s="51"/>
      <c r="N92" s="51"/>
      <c r="O92" s="51"/>
    </row>
    <row r="93" spans="2:15" x14ac:dyDescent="0.25">
      <c r="B93" s="91"/>
      <c r="C93" s="93">
        <v>42881.669444444444</v>
      </c>
      <c r="D93" s="91" t="s">
        <v>1</v>
      </c>
      <c r="E93" s="94">
        <v>1</v>
      </c>
      <c r="K93" s="51"/>
      <c r="L93" s="51"/>
      <c r="M93" s="51"/>
      <c r="N93" s="51"/>
      <c r="O93" s="51"/>
    </row>
    <row r="94" spans="2:15" x14ac:dyDescent="0.25">
      <c r="B94" s="91" t="s">
        <v>289</v>
      </c>
      <c r="C94" s="93">
        <v>42867.631249999999</v>
      </c>
      <c r="D94" s="91" t="s">
        <v>1</v>
      </c>
      <c r="E94" s="94">
        <v>1</v>
      </c>
      <c r="K94" s="51"/>
      <c r="L94" s="51"/>
      <c r="M94" s="51"/>
      <c r="N94" s="51"/>
      <c r="O94" s="51"/>
    </row>
    <row r="95" spans="2:15" x14ac:dyDescent="0.25">
      <c r="B95" s="91" t="s">
        <v>301</v>
      </c>
      <c r="C95" s="93">
        <v>42874.688888888886</v>
      </c>
      <c r="D95" s="91" t="s">
        <v>1</v>
      </c>
      <c r="E95" s="94">
        <v>1</v>
      </c>
      <c r="K95" s="51"/>
      <c r="L95" s="51"/>
      <c r="M95" s="51"/>
      <c r="N95" s="51"/>
      <c r="O95" s="51"/>
    </row>
    <row r="96" spans="2:15" x14ac:dyDescent="0.25">
      <c r="B96" s="70" t="s">
        <v>229</v>
      </c>
      <c r="C96" s="71">
        <v>42863.774305555555</v>
      </c>
      <c r="D96" s="70" t="s">
        <v>1</v>
      </c>
      <c r="E96" s="72">
        <v>1</v>
      </c>
      <c r="K96" s="51"/>
      <c r="L96" s="51"/>
      <c r="M96" s="51"/>
      <c r="N96" s="51"/>
      <c r="O96" s="51"/>
    </row>
    <row r="97" spans="2:15" x14ac:dyDescent="0.25">
      <c r="B97" s="70"/>
      <c r="C97" s="71">
        <v>42870.554861111108</v>
      </c>
      <c r="D97" s="70" t="s">
        <v>1</v>
      </c>
      <c r="E97" s="72">
        <v>1</v>
      </c>
      <c r="K97" s="51"/>
      <c r="L97" s="51"/>
      <c r="M97" s="51"/>
      <c r="N97" s="51"/>
      <c r="O97" s="51"/>
    </row>
    <row r="98" spans="2:15" x14ac:dyDescent="0.25">
      <c r="B98" s="70"/>
      <c r="C98" s="71">
        <v>42872.801388888889</v>
      </c>
      <c r="D98" s="70" t="s">
        <v>1</v>
      </c>
      <c r="E98" s="72">
        <v>1</v>
      </c>
      <c r="K98" s="51"/>
      <c r="L98" s="51"/>
      <c r="M98" s="51"/>
      <c r="N98" s="51"/>
      <c r="O98" s="51"/>
    </row>
    <row r="99" spans="2:15" x14ac:dyDescent="0.25">
      <c r="B99" s="70"/>
      <c r="C99" s="71">
        <v>42878.688194444447</v>
      </c>
      <c r="D99" s="70" t="s">
        <v>1</v>
      </c>
      <c r="E99" s="72">
        <v>1</v>
      </c>
      <c r="K99" s="51"/>
      <c r="L99" s="51"/>
      <c r="M99" s="51"/>
      <c r="N99" s="51"/>
      <c r="O99" s="51"/>
    </row>
    <row r="100" spans="2:15" x14ac:dyDescent="0.25">
      <c r="B100" s="91" t="s">
        <v>302</v>
      </c>
      <c r="C100" s="93">
        <v>42858.5625</v>
      </c>
      <c r="D100" s="91" t="s">
        <v>1</v>
      </c>
      <c r="E100" s="94">
        <v>1</v>
      </c>
      <c r="K100" s="51"/>
      <c r="L100" s="51"/>
      <c r="M100" s="51"/>
      <c r="N100" s="51"/>
      <c r="O100" s="51"/>
    </row>
    <row r="101" spans="2:15" x14ac:dyDescent="0.25">
      <c r="B101" s="91"/>
      <c r="C101" s="93">
        <v>42859.713888888888</v>
      </c>
      <c r="D101" s="91" t="s">
        <v>2</v>
      </c>
      <c r="E101" s="94">
        <v>1</v>
      </c>
      <c r="K101" s="51"/>
      <c r="L101" s="51"/>
      <c r="M101" s="51"/>
      <c r="N101" s="51"/>
      <c r="O101" s="51"/>
    </row>
    <row r="102" spans="2:15" x14ac:dyDescent="0.25">
      <c r="B102" s="91"/>
      <c r="C102" s="93">
        <v>42867.67083333333</v>
      </c>
      <c r="D102" s="91" t="s">
        <v>2</v>
      </c>
      <c r="E102" s="94">
        <v>1</v>
      </c>
    </row>
    <row r="103" spans="2:15" x14ac:dyDescent="0.25">
      <c r="B103" s="91"/>
      <c r="C103" s="93">
        <v>42867.706944444442</v>
      </c>
      <c r="D103" s="91" t="s">
        <v>1</v>
      </c>
      <c r="E103" s="94">
        <v>1</v>
      </c>
    </row>
    <row r="104" spans="2:15" x14ac:dyDescent="0.25">
      <c r="B104" s="91"/>
      <c r="C104" s="93">
        <v>42873.726388888892</v>
      </c>
      <c r="D104" s="91" t="s">
        <v>2</v>
      </c>
      <c r="E104" s="94">
        <v>1</v>
      </c>
    </row>
    <row r="105" spans="2:15" x14ac:dyDescent="0.25">
      <c r="B105" s="70" t="s">
        <v>212</v>
      </c>
      <c r="C105" s="71">
        <v>42866.759027777778</v>
      </c>
      <c r="D105" s="70" t="s">
        <v>1</v>
      </c>
      <c r="E105" s="72">
        <v>1</v>
      </c>
    </row>
    <row r="106" spans="2:15" x14ac:dyDescent="0.25">
      <c r="B106" s="70"/>
      <c r="C106" s="71">
        <v>42875.629861111112</v>
      </c>
      <c r="D106" s="70" t="s">
        <v>1</v>
      </c>
      <c r="E106" s="72">
        <v>1</v>
      </c>
    </row>
    <row r="107" spans="2:15" x14ac:dyDescent="0.25">
      <c r="B107" s="70"/>
      <c r="C107" s="71">
        <v>42877.681250000001</v>
      </c>
      <c r="D107" s="70" t="s">
        <v>1</v>
      </c>
      <c r="E107" s="72">
        <v>1</v>
      </c>
    </row>
    <row r="108" spans="2:15" x14ac:dyDescent="0.25">
      <c r="B108" s="70"/>
      <c r="C108" s="71">
        <v>42882.601388888892</v>
      </c>
      <c r="D108" s="70" t="s">
        <v>1</v>
      </c>
      <c r="E108" s="72">
        <v>1</v>
      </c>
    </row>
    <row r="109" spans="2:15" x14ac:dyDescent="0.25">
      <c r="B109" s="91" t="s">
        <v>311</v>
      </c>
      <c r="C109" s="93">
        <v>42875.411805555559</v>
      </c>
      <c r="D109" s="91" t="s">
        <v>2</v>
      </c>
      <c r="E109" s="94">
        <v>1</v>
      </c>
    </row>
    <row r="110" spans="2:15" x14ac:dyDescent="0.25">
      <c r="B110" s="70" t="s">
        <v>219</v>
      </c>
      <c r="C110" s="71">
        <v>42857.695833333331</v>
      </c>
      <c r="D110" s="70" t="s">
        <v>1</v>
      </c>
      <c r="E110" s="72">
        <v>1</v>
      </c>
    </row>
    <row r="111" spans="2:15" x14ac:dyDescent="0.25">
      <c r="B111" s="70"/>
      <c r="C111" s="71">
        <v>42870.732638888891</v>
      </c>
      <c r="D111" s="70" t="s">
        <v>1</v>
      </c>
      <c r="E111" s="72">
        <v>1</v>
      </c>
    </row>
    <row r="112" spans="2:15" x14ac:dyDescent="0.25">
      <c r="B112" s="70"/>
      <c r="C112" s="71">
        <v>42879.380555555559</v>
      </c>
      <c r="D112" s="70" t="s">
        <v>1</v>
      </c>
      <c r="E112" s="72">
        <v>1</v>
      </c>
    </row>
    <row r="113" spans="2:15" s="37" customFormat="1" x14ac:dyDescent="0.25">
      <c r="B113" s="91" t="s">
        <v>251</v>
      </c>
      <c r="C113" s="93">
        <v>42881.45</v>
      </c>
      <c r="D113" s="91" t="s">
        <v>1</v>
      </c>
      <c r="E113" s="94">
        <v>1</v>
      </c>
      <c r="H113" s="51"/>
      <c r="I113" s="51"/>
      <c r="J113" s="51"/>
      <c r="K113" s="62"/>
      <c r="L113" s="62"/>
      <c r="M113" s="62"/>
      <c r="N113" s="62"/>
      <c r="O113" s="62"/>
    </row>
    <row r="114" spans="2:15" s="37" customFormat="1" x14ac:dyDescent="0.25">
      <c r="B114" s="91"/>
      <c r="C114" s="93">
        <v>42886.443749999999</v>
      </c>
      <c r="D114" s="91" t="s">
        <v>1</v>
      </c>
      <c r="E114" s="94">
        <v>1</v>
      </c>
      <c r="H114" s="51"/>
      <c r="I114" s="51"/>
      <c r="J114" s="51"/>
      <c r="K114" s="62"/>
      <c r="L114" s="62"/>
      <c r="M114" s="62"/>
      <c r="N114" s="62"/>
      <c r="O114" s="62"/>
    </row>
    <row r="115" spans="2:15" s="37" customFormat="1" x14ac:dyDescent="0.25">
      <c r="B115" s="91" t="s">
        <v>241</v>
      </c>
      <c r="C115" s="93">
        <v>42857.711111111108</v>
      </c>
      <c r="D115" s="91" t="s">
        <v>2</v>
      </c>
      <c r="E115" s="94">
        <v>1</v>
      </c>
      <c r="H115" s="51"/>
      <c r="I115" s="51"/>
      <c r="J115" s="51"/>
      <c r="K115" s="62"/>
      <c r="L115" s="62"/>
      <c r="M115" s="62"/>
      <c r="N115" s="62"/>
      <c r="O115" s="62"/>
    </row>
    <row r="116" spans="2:15" s="37" customFormat="1" x14ac:dyDescent="0.25">
      <c r="B116" s="91"/>
      <c r="C116" s="93">
        <v>42885.538888888892</v>
      </c>
      <c r="D116" s="91" t="s">
        <v>1</v>
      </c>
      <c r="E116" s="94">
        <v>1</v>
      </c>
      <c r="H116" s="51"/>
      <c r="I116" s="51"/>
      <c r="J116" s="51"/>
      <c r="K116" s="62"/>
      <c r="L116" s="62"/>
      <c r="M116" s="62"/>
      <c r="N116" s="62"/>
      <c r="O116" s="62"/>
    </row>
    <row r="117" spans="2:15" s="37" customFormat="1" x14ac:dyDescent="0.25">
      <c r="B117" s="91" t="s">
        <v>218</v>
      </c>
      <c r="C117" s="93">
        <v>42875.438888888886</v>
      </c>
      <c r="D117" s="91" t="s">
        <v>1</v>
      </c>
      <c r="E117" s="94">
        <v>1</v>
      </c>
      <c r="H117" s="51"/>
      <c r="I117" s="51"/>
      <c r="J117" s="51"/>
      <c r="K117" s="62"/>
      <c r="L117" s="62"/>
      <c r="M117" s="62"/>
      <c r="N117" s="62"/>
      <c r="O117" s="62"/>
    </row>
    <row r="118" spans="2:15" s="37" customFormat="1" x14ac:dyDescent="0.25">
      <c r="B118" s="91" t="s">
        <v>288</v>
      </c>
      <c r="C118" s="93">
        <v>42866.90347222222</v>
      </c>
      <c r="D118" s="91" t="s">
        <v>1</v>
      </c>
      <c r="E118" s="94">
        <v>1</v>
      </c>
      <c r="H118" s="51"/>
      <c r="I118" s="51"/>
      <c r="J118" s="51"/>
      <c r="K118" s="62"/>
      <c r="L118" s="62"/>
      <c r="M118" s="62"/>
      <c r="N118" s="62"/>
      <c r="O118" s="62"/>
    </row>
    <row r="119" spans="2:15" s="37" customFormat="1" x14ac:dyDescent="0.25">
      <c r="B119" s="91" t="s">
        <v>328</v>
      </c>
      <c r="C119" s="93">
        <v>42879.73333333333</v>
      </c>
      <c r="D119" s="91" t="s">
        <v>1</v>
      </c>
      <c r="E119" s="94">
        <v>1</v>
      </c>
      <c r="H119" s="51"/>
      <c r="I119" s="51"/>
      <c r="J119" s="51"/>
      <c r="K119" s="62"/>
      <c r="L119" s="62"/>
      <c r="M119" s="62"/>
      <c r="N119" s="62"/>
      <c r="O119" s="62"/>
    </row>
    <row r="120" spans="2:15" s="37" customFormat="1" x14ac:dyDescent="0.25">
      <c r="B120" s="91"/>
      <c r="C120" s="93">
        <v>42879.736111111109</v>
      </c>
      <c r="D120" s="91" t="s">
        <v>1</v>
      </c>
      <c r="E120" s="94">
        <v>1</v>
      </c>
      <c r="H120" s="51"/>
      <c r="I120" s="51"/>
      <c r="J120" s="51"/>
      <c r="K120" s="62"/>
      <c r="L120" s="62"/>
      <c r="M120" s="62"/>
      <c r="N120" s="62"/>
      <c r="O120" s="62"/>
    </row>
    <row r="121" spans="2:15" s="37" customFormat="1" x14ac:dyDescent="0.25">
      <c r="B121" s="91" t="s">
        <v>330</v>
      </c>
      <c r="C121" s="93">
        <v>42857.484722222223</v>
      </c>
      <c r="D121" s="91" t="s">
        <v>1</v>
      </c>
      <c r="E121" s="94">
        <v>1</v>
      </c>
      <c r="H121" s="51"/>
      <c r="I121" s="51"/>
      <c r="J121" s="51"/>
      <c r="K121" s="62"/>
      <c r="L121" s="62"/>
      <c r="M121" s="62"/>
      <c r="N121" s="62"/>
      <c r="O121" s="62"/>
    </row>
    <row r="122" spans="2:15" s="37" customFormat="1" x14ac:dyDescent="0.25">
      <c r="B122" s="91"/>
      <c r="C122" s="93">
        <v>42859.336111111108</v>
      </c>
      <c r="D122" s="91" t="s">
        <v>1</v>
      </c>
      <c r="E122" s="94">
        <v>1</v>
      </c>
      <c r="H122" s="51"/>
      <c r="I122" s="51"/>
      <c r="J122" s="51"/>
      <c r="K122" s="62"/>
      <c r="L122" s="62"/>
      <c r="M122" s="62"/>
      <c r="N122" s="62"/>
      <c r="O122" s="62"/>
    </row>
    <row r="123" spans="2:15" s="37" customFormat="1" x14ac:dyDescent="0.25">
      <c r="B123" s="91"/>
      <c r="C123" s="93">
        <v>42860.759027777778</v>
      </c>
      <c r="D123" s="91" t="s">
        <v>1</v>
      </c>
      <c r="E123" s="94">
        <v>1</v>
      </c>
      <c r="H123" s="51"/>
      <c r="I123" s="51"/>
      <c r="J123" s="51"/>
      <c r="K123" s="62"/>
      <c r="L123" s="62"/>
      <c r="M123" s="62"/>
      <c r="N123" s="62"/>
      <c r="O123" s="62"/>
    </row>
    <row r="124" spans="2:15" s="37" customFormat="1" x14ac:dyDescent="0.25">
      <c r="B124" s="91"/>
      <c r="C124" s="93">
        <v>42863.62777777778</v>
      </c>
      <c r="D124" s="91" t="s">
        <v>1</v>
      </c>
      <c r="E124" s="94">
        <v>1</v>
      </c>
      <c r="H124" s="51"/>
      <c r="I124" s="51"/>
      <c r="J124" s="51"/>
      <c r="K124" s="62"/>
      <c r="L124" s="62"/>
      <c r="M124" s="62"/>
      <c r="N124" s="62"/>
      <c r="O124" s="62"/>
    </row>
    <row r="125" spans="2:15" s="37" customFormat="1" x14ac:dyDescent="0.25">
      <c r="B125" s="91"/>
      <c r="C125" s="93">
        <v>42865.636805555558</v>
      </c>
      <c r="D125" s="91" t="s">
        <v>1</v>
      </c>
      <c r="E125" s="94">
        <v>1</v>
      </c>
      <c r="H125" s="51"/>
      <c r="I125" s="51"/>
      <c r="J125" s="51"/>
      <c r="K125" s="62"/>
      <c r="L125" s="62"/>
      <c r="M125" s="62"/>
      <c r="N125" s="62"/>
      <c r="O125" s="62"/>
    </row>
    <row r="126" spans="2:15" s="37" customFormat="1" x14ac:dyDescent="0.25">
      <c r="B126" s="91"/>
      <c r="C126" s="93">
        <v>42872.344444444447</v>
      </c>
      <c r="D126" s="91" t="s">
        <v>1</v>
      </c>
      <c r="E126" s="94">
        <v>1</v>
      </c>
      <c r="H126" s="51"/>
      <c r="I126" s="51"/>
      <c r="J126" s="51"/>
      <c r="K126" s="62"/>
      <c r="L126" s="62"/>
      <c r="M126" s="62"/>
      <c r="N126" s="62"/>
      <c r="O126" s="62"/>
    </row>
    <row r="127" spans="2:15" s="37" customFormat="1" x14ac:dyDescent="0.25">
      <c r="B127" s="91"/>
      <c r="C127" s="93">
        <v>42872.368055555555</v>
      </c>
      <c r="D127" s="91" t="s">
        <v>1</v>
      </c>
      <c r="E127" s="94">
        <v>1</v>
      </c>
      <c r="H127" s="51"/>
      <c r="I127" s="51"/>
      <c r="J127" s="51"/>
      <c r="K127" s="62"/>
      <c r="L127" s="62"/>
      <c r="M127" s="62"/>
      <c r="N127" s="62"/>
      <c r="O127" s="62"/>
    </row>
    <row r="128" spans="2:15" s="37" customFormat="1" x14ac:dyDescent="0.25">
      <c r="B128" s="91"/>
      <c r="C128" s="93">
        <v>42877.695833333331</v>
      </c>
      <c r="D128" s="91" t="s">
        <v>1</v>
      </c>
      <c r="E128" s="94">
        <v>1</v>
      </c>
      <c r="H128" s="51"/>
      <c r="I128" s="51"/>
      <c r="J128" s="51"/>
      <c r="K128" s="62"/>
      <c r="L128" s="62"/>
      <c r="M128" s="62"/>
      <c r="N128" s="62"/>
      <c r="O128" s="62"/>
    </row>
    <row r="129" spans="2:15" s="37" customFormat="1" x14ac:dyDescent="0.25">
      <c r="B129" s="91"/>
      <c r="C129" s="93">
        <v>42885.888888888891</v>
      </c>
      <c r="D129" s="91" t="s">
        <v>2</v>
      </c>
      <c r="E129" s="94">
        <v>1</v>
      </c>
      <c r="H129" s="51"/>
      <c r="I129" s="51"/>
      <c r="J129" s="51"/>
      <c r="K129" s="62"/>
      <c r="L129" s="62"/>
      <c r="M129" s="62"/>
      <c r="N129" s="62"/>
      <c r="O129" s="62"/>
    </row>
    <row r="130" spans="2:15" s="37" customFormat="1" x14ac:dyDescent="0.25">
      <c r="B130" s="91" t="s">
        <v>246</v>
      </c>
      <c r="C130" s="93">
        <v>42864.563194444447</v>
      </c>
      <c r="D130" s="91" t="s">
        <v>2</v>
      </c>
      <c r="E130" s="94">
        <v>1</v>
      </c>
      <c r="H130" s="51"/>
      <c r="I130" s="51"/>
      <c r="J130" s="51"/>
      <c r="K130" s="62"/>
      <c r="L130" s="62"/>
      <c r="M130" s="62"/>
      <c r="N130" s="62"/>
      <c r="O130" s="62"/>
    </row>
    <row r="131" spans="2:15" s="37" customFormat="1" x14ac:dyDescent="0.25">
      <c r="B131" s="91" t="s">
        <v>335</v>
      </c>
      <c r="C131" s="93">
        <v>42857.464583333334</v>
      </c>
      <c r="D131" s="91" t="s">
        <v>2</v>
      </c>
      <c r="E131" s="94">
        <v>1</v>
      </c>
      <c r="H131" s="51"/>
      <c r="I131" s="51"/>
      <c r="J131" s="51"/>
      <c r="K131" s="62"/>
      <c r="L131" s="62"/>
      <c r="M131" s="62"/>
      <c r="N131" s="62"/>
      <c r="O131" s="62"/>
    </row>
    <row r="132" spans="2:15" s="37" customFormat="1" x14ac:dyDescent="0.25">
      <c r="B132" s="91" t="s">
        <v>235</v>
      </c>
      <c r="C132" s="93">
        <v>42857.749305555553</v>
      </c>
      <c r="D132" s="91" t="s">
        <v>1</v>
      </c>
      <c r="E132" s="94">
        <v>1</v>
      </c>
      <c r="H132" s="51"/>
      <c r="I132" s="51"/>
      <c r="J132" s="51"/>
      <c r="K132" s="62"/>
      <c r="L132" s="62"/>
      <c r="M132" s="62"/>
      <c r="N132" s="62"/>
      <c r="O132" s="62"/>
    </row>
    <row r="133" spans="2:15" s="37" customFormat="1" x14ac:dyDescent="0.25">
      <c r="B133" s="91"/>
      <c r="C133" s="93">
        <v>42859.571527777778</v>
      </c>
      <c r="D133" s="91" t="s">
        <v>1</v>
      </c>
      <c r="E133" s="94">
        <v>1</v>
      </c>
      <c r="H133" s="51"/>
      <c r="I133" s="51"/>
      <c r="J133" s="51"/>
      <c r="K133" s="62"/>
      <c r="L133" s="62"/>
      <c r="M133" s="62"/>
      <c r="N133" s="62"/>
      <c r="O133" s="62"/>
    </row>
    <row r="134" spans="2:15" s="37" customFormat="1" x14ac:dyDescent="0.25">
      <c r="B134" s="91"/>
      <c r="C134" s="93">
        <v>42861.706944444442</v>
      </c>
      <c r="D134" s="91" t="s">
        <v>1</v>
      </c>
      <c r="E134" s="94">
        <v>1</v>
      </c>
      <c r="H134" s="51"/>
      <c r="I134" s="51"/>
      <c r="J134" s="51"/>
      <c r="K134" s="62"/>
      <c r="L134" s="62"/>
      <c r="M134" s="62"/>
      <c r="N134" s="62"/>
      <c r="O134" s="62"/>
    </row>
    <row r="135" spans="2:15" s="37" customFormat="1" x14ac:dyDescent="0.25">
      <c r="B135" s="91"/>
      <c r="C135" s="93">
        <v>42875.55</v>
      </c>
      <c r="D135" s="91" t="s">
        <v>2</v>
      </c>
      <c r="E135" s="94">
        <v>1</v>
      </c>
      <c r="H135" s="51"/>
      <c r="I135" s="51"/>
      <c r="J135" s="51"/>
      <c r="K135" s="62"/>
      <c r="L135" s="62"/>
      <c r="M135" s="62"/>
      <c r="N135" s="62"/>
      <c r="O135" s="62"/>
    </row>
    <row r="136" spans="2:15" s="37" customFormat="1" x14ac:dyDescent="0.25">
      <c r="B136" s="91"/>
      <c r="C136" s="93">
        <v>42875.558333333334</v>
      </c>
      <c r="D136" s="91" t="s">
        <v>2</v>
      </c>
      <c r="E136" s="94">
        <v>1</v>
      </c>
      <c r="H136" s="51"/>
      <c r="I136" s="51"/>
      <c r="J136" s="51"/>
      <c r="K136" s="62"/>
      <c r="L136" s="62"/>
      <c r="M136" s="62"/>
      <c r="N136" s="62"/>
      <c r="O136" s="62"/>
    </row>
    <row r="137" spans="2:15" s="37" customFormat="1" x14ac:dyDescent="0.25">
      <c r="B137" s="91" t="s">
        <v>303</v>
      </c>
      <c r="C137" s="93">
        <v>42858.775000000001</v>
      </c>
      <c r="D137" s="91" t="s">
        <v>1</v>
      </c>
      <c r="E137" s="94">
        <v>1</v>
      </c>
      <c r="H137" s="51"/>
      <c r="I137" s="51"/>
      <c r="J137" s="51"/>
      <c r="K137" s="62"/>
      <c r="L137" s="62"/>
      <c r="M137" s="62"/>
      <c r="N137" s="62"/>
      <c r="O137" s="62"/>
    </row>
    <row r="138" spans="2:15" s="37" customFormat="1" x14ac:dyDescent="0.25">
      <c r="B138" s="91"/>
      <c r="C138" s="93">
        <v>42864.436111111114</v>
      </c>
      <c r="D138" s="91" t="s">
        <v>1</v>
      </c>
      <c r="E138" s="94">
        <v>1</v>
      </c>
      <c r="H138" s="51"/>
      <c r="I138" s="51"/>
      <c r="J138" s="51"/>
      <c r="K138" s="62"/>
      <c r="L138" s="62"/>
      <c r="M138" s="62"/>
      <c r="N138" s="62"/>
      <c r="O138" s="62"/>
    </row>
    <row r="139" spans="2:15" s="37" customFormat="1" x14ac:dyDescent="0.25">
      <c r="B139" s="91" t="s">
        <v>244</v>
      </c>
      <c r="C139" s="93">
        <v>42859.663888888892</v>
      </c>
      <c r="D139" s="91" t="s">
        <v>2</v>
      </c>
      <c r="E139" s="94">
        <v>1</v>
      </c>
      <c r="H139" s="51"/>
      <c r="I139" s="51"/>
      <c r="J139" s="51"/>
      <c r="K139" s="62"/>
      <c r="L139" s="62"/>
      <c r="M139" s="62"/>
      <c r="N139" s="62"/>
      <c r="O139" s="62"/>
    </row>
    <row r="140" spans="2:15" s="37" customFormat="1" x14ac:dyDescent="0.25">
      <c r="B140" s="91"/>
      <c r="C140" s="93">
        <v>42859.67291666667</v>
      </c>
      <c r="D140" s="91" t="s">
        <v>1</v>
      </c>
      <c r="E140" s="94">
        <v>1</v>
      </c>
      <c r="H140" s="51"/>
      <c r="I140" s="51"/>
      <c r="J140" s="51"/>
      <c r="K140" s="62"/>
      <c r="L140" s="62"/>
      <c r="M140" s="62"/>
      <c r="N140" s="62"/>
      <c r="O140" s="62"/>
    </row>
    <row r="141" spans="2:15" s="37" customFormat="1" x14ac:dyDescent="0.25">
      <c r="B141" s="91" t="s">
        <v>336</v>
      </c>
      <c r="C141" s="93">
        <v>42860.480555555558</v>
      </c>
      <c r="D141" s="91" t="s">
        <v>1</v>
      </c>
      <c r="E141" s="94">
        <v>1</v>
      </c>
      <c r="H141" s="51"/>
      <c r="I141" s="51"/>
      <c r="J141" s="51"/>
      <c r="K141" s="62"/>
      <c r="L141" s="62"/>
      <c r="M141" s="62"/>
      <c r="N141" s="62"/>
      <c r="O141" s="62"/>
    </row>
    <row r="142" spans="2:15" s="37" customFormat="1" x14ac:dyDescent="0.25">
      <c r="B142" s="91" t="s">
        <v>319</v>
      </c>
      <c r="C142" s="93">
        <v>42861.683333333334</v>
      </c>
      <c r="D142" s="91" t="s">
        <v>1</v>
      </c>
      <c r="E142" s="94">
        <v>1</v>
      </c>
      <c r="H142" s="51"/>
      <c r="I142" s="51"/>
      <c r="J142" s="51"/>
      <c r="K142" s="62"/>
      <c r="L142" s="62"/>
      <c r="M142" s="62"/>
      <c r="N142" s="62"/>
      <c r="O142" s="62"/>
    </row>
    <row r="143" spans="2:15" s="37" customFormat="1" x14ac:dyDescent="0.25">
      <c r="B143" s="91"/>
      <c r="C143" s="93">
        <v>42875.509722222225</v>
      </c>
      <c r="D143" s="91" t="s">
        <v>1</v>
      </c>
      <c r="E143" s="94">
        <v>1</v>
      </c>
      <c r="H143" s="51"/>
      <c r="I143" s="51"/>
      <c r="J143" s="51"/>
      <c r="K143" s="62"/>
      <c r="L143" s="62"/>
      <c r="M143" s="62"/>
      <c r="N143" s="62"/>
      <c r="O143" s="62"/>
    </row>
    <row r="144" spans="2:15" s="37" customFormat="1" x14ac:dyDescent="0.25">
      <c r="B144" s="91"/>
      <c r="C144" s="93">
        <v>42875.513194444444</v>
      </c>
      <c r="D144" s="91" t="s">
        <v>1</v>
      </c>
      <c r="E144" s="94">
        <v>1</v>
      </c>
      <c r="H144" s="51"/>
      <c r="I144" s="51"/>
      <c r="J144" s="51"/>
      <c r="K144" s="62"/>
      <c r="L144" s="62"/>
      <c r="M144" s="62"/>
      <c r="N144" s="62"/>
      <c r="O144" s="62"/>
    </row>
    <row r="145" spans="2:15" x14ac:dyDescent="0.25">
      <c r="B145" s="91" t="s">
        <v>337</v>
      </c>
      <c r="C145" s="93">
        <v>42862.552083333336</v>
      </c>
      <c r="D145" s="91" t="s">
        <v>1</v>
      </c>
      <c r="E145" s="94">
        <v>1</v>
      </c>
    </row>
    <row r="146" spans="2:15" s="63" customFormat="1" x14ac:dyDescent="0.25">
      <c r="B146" s="91"/>
      <c r="C146" s="93">
        <v>42866.705555555556</v>
      </c>
      <c r="D146" s="91" t="s">
        <v>1</v>
      </c>
      <c r="E146" s="94">
        <v>1</v>
      </c>
      <c r="F146" s="37"/>
      <c r="G146" s="37"/>
      <c r="H146" s="51"/>
      <c r="I146" s="51"/>
      <c r="J146" s="51"/>
      <c r="K146" s="62"/>
      <c r="L146" s="62"/>
      <c r="M146" s="62"/>
      <c r="N146" s="62"/>
      <c r="O146" s="37"/>
    </row>
    <row r="147" spans="2:15" s="63" customFormat="1" x14ac:dyDescent="0.25">
      <c r="B147" s="91" t="s">
        <v>243</v>
      </c>
      <c r="C147" s="93">
        <v>42863.75277777778</v>
      </c>
      <c r="D147" s="91" t="s">
        <v>1</v>
      </c>
      <c r="E147" s="94">
        <v>1</v>
      </c>
      <c r="F147" s="37"/>
      <c r="G147" s="37"/>
      <c r="H147" s="51"/>
      <c r="I147" s="51"/>
      <c r="J147" s="51"/>
      <c r="K147" s="62"/>
      <c r="L147" s="62"/>
      <c r="M147" s="62"/>
      <c r="N147" s="62"/>
      <c r="O147" s="37"/>
    </row>
    <row r="148" spans="2:15" s="63" customFormat="1" x14ac:dyDescent="0.25">
      <c r="B148" s="70" t="s">
        <v>273</v>
      </c>
      <c r="C148" s="71">
        <v>42864.427083333336</v>
      </c>
      <c r="D148" s="70" t="s">
        <v>1</v>
      </c>
      <c r="E148" s="72">
        <v>1</v>
      </c>
      <c r="F148" s="37"/>
      <c r="G148" s="37"/>
      <c r="H148" s="51"/>
      <c r="I148" s="51"/>
      <c r="J148" s="51"/>
      <c r="K148" s="62"/>
      <c r="L148" s="62"/>
      <c r="M148" s="62"/>
      <c r="N148" s="62"/>
      <c r="O148" s="37"/>
    </row>
    <row r="149" spans="2:15" s="63" customFormat="1" x14ac:dyDescent="0.25">
      <c r="B149" s="70"/>
      <c r="C149" s="71">
        <v>42866.78125</v>
      </c>
      <c r="D149" s="70" t="s">
        <v>1</v>
      </c>
      <c r="E149" s="72">
        <v>1</v>
      </c>
      <c r="F149" s="37"/>
      <c r="G149" s="37"/>
      <c r="H149" s="51"/>
      <c r="I149" s="51"/>
      <c r="J149" s="51"/>
      <c r="K149" s="62"/>
      <c r="L149" s="62"/>
      <c r="M149" s="62"/>
      <c r="N149" s="62"/>
      <c r="O149" s="37"/>
    </row>
    <row r="150" spans="2:15" s="63" customFormat="1" x14ac:dyDescent="0.25">
      <c r="B150" s="70"/>
      <c r="C150" s="71">
        <v>42871.617361111108</v>
      </c>
      <c r="D150" s="70" t="s">
        <v>1</v>
      </c>
      <c r="E150" s="72">
        <v>1</v>
      </c>
      <c r="F150" s="37"/>
      <c r="G150" s="37"/>
      <c r="H150" s="51"/>
      <c r="I150" s="51"/>
      <c r="J150" s="51"/>
      <c r="K150" s="62"/>
      <c r="L150" s="62"/>
      <c r="M150" s="62"/>
      <c r="N150" s="62"/>
      <c r="O150" s="37"/>
    </row>
    <row r="151" spans="2:15" s="63" customFormat="1" x14ac:dyDescent="0.25">
      <c r="B151" s="70"/>
      <c r="C151" s="71">
        <v>42873.690972222219</v>
      </c>
      <c r="D151" s="70" t="s">
        <v>1</v>
      </c>
      <c r="E151" s="72">
        <v>1</v>
      </c>
      <c r="F151" s="37"/>
      <c r="G151" s="37"/>
      <c r="H151" s="51"/>
      <c r="I151" s="51"/>
      <c r="J151" s="51"/>
      <c r="K151" s="62"/>
      <c r="L151" s="62"/>
      <c r="M151" s="62"/>
      <c r="N151" s="62"/>
      <c r="O151" s="37"/>
    </row>
    <row r="152" spans="2:15" s="63" customFormat="1" x14ac:dyDescent="0.25">
      <c r="B152" s="70"/>
      <c r="C152" s="71">
        <v>42878.741666666669</v>
      </c>
      <c r="D152" s="70" t="s">
        <v>1</v>
      </c>
      <c r="E152" s="72">
        <v>1</v>
      </c>
      <c r="F152" s="37"/>
      <c r="G152" s="37"/>
      <c r="H152" s="51"/>
      <c r="I152" s="51"/>
      <c r="J152" s="51"/>
      <c r="K152" s="62"/>
      <c r="L152" s="62"/>
      <c r="M152" s="62"/>
      <c r="N152" s="62"/>
      <c r="O152" s="37"/>
    </row>
    <row r="153" spans="2:15" s="63" customFormat="1" x14ac:dyDescent="0.25">
      <c r="B153" s="91" t="s">
        <v>282</v>
      </c>
      <c r="C153" s="93">
        <v>42866.455555555556</v>
      </c>
      <c r="D153" s="91" t="s">
        <v>2</v>
      </c>
      <c r="E153" s="94">
        <v>1</v>
      </c>
      <c r="F153" s="37"/>
      <c r="G153" s="37"/>
      <c r="H153" s="51"/>
      <c r="I153" s="51"/>
      <c r="J153" s="51"/>
      <c r="K153" s="62"/>
      <c r="L153" s="62"/>
      <c r="M153" s="62"/>
      <c r="N153" s="62"/>
      <c r="O153" s="37"/>
    </row>
    <row r="154" spans="2:15" s="63" customFormat="1" x14ac:dyDescent="0.25">
      <c r="B154" s="91"/>
      <c r="C154" s="93">
        <v>42866.458333333336</v>
      </c>
      <c r="D154" s="91" t="s">
        <v>2</v>
      </c>
      <c r="E154" s="94">
        <v>1</v>
      </c>
      <c r="F154" s="37"/>
      <c r="G154" s="37"/>
      <c r="H154" s="51"/>
      <c r="I154" s="51"/>
      <c r="J154" s="51"/>
      <c r="K154" s="62"/>
      <c r="L154" s="62"/>
      <c r="M154" s="62"/>
      <c r="N154" s="62"/>
      <c r="O154" s="37"/>
    </row>
    <row r="155" spans="2:15" s="63" customFormat="1" x14ac:dyDescent="0.25">
      <c r="B155" s="91" t="s">
        <v>338</v>
      </c>
      <c r="C155" s="93">
        <v>42866.660416666666</v>
      </c>
      <c r="D155" s="91" t="s">
        <v>2</v>
      </c>
      <c r="E155" s="94">
        <v>1</v>
      </c>
      <c r="F155" s="37"/>
      <c r="G155" s="37"/>
      <c r="H155" s="51"/>
      <c r="I155" s="51"/>
      <c r="J155" s="51"/>
      <c r="K155" s="62"/>
      <c r="L155" s="62"/>
      <c r="M155" s="62"/>
      <c r="N155" s="62"/>
      <c r="O155" s="37"/>
    </row>
    <row r="156" spans="2:15" s="63" customFormat="1" x14ac:dyDescent="0.25">
      <c r="B156" s="91" t="s">
        <v>339</v>
      </c>
      <c r="C156" s="93">
        <v>42868.594444444447</v>
      </c>
      <c r="D156" s="91" t="s">
        <v>1</v>
      </c>
      <c r="E156" s="94">
        <v>1</v>
      </c>
      <c r="F156" s="37"/>
      <c r="G156" s="37"/>
      <c r="H156" s="51"/>
      <c r="I156" s="51"/>
      <c r="J156" s="51"/>
      <c r="K156" s="62"/>
      <c r="L156" s="62"/>
      <c r="M156" s="62"/>
      <c r="N156" s="62"/>
      <c r="O156" s="37"/>
    </row>
    <row r="157" spans="2:15" s="63" customFormat="1" x14ac:dyDescent="0.25">
      <c r="B157" s="91" t="s">
        <v>271</v>
      </c>
      <c r="C157" s="93">
        <v>42870.659722222219</v>
      </c>
      <c r="D157" s="91" t="s">
        <v>1</v>
      </c>
      <c r="E157" s="94">
        <v>1</v>
      </c>
      <c r="F157" s="37"/>
      <c r="G157" s="37"/>
      <c r="H157" s="51"/>
      <c r="I157" s="51"/>
      <c r="J157" s="51"/>
      <c r="K157" s="62"/>
      <c r="L157" s="62"/>
      <c r="M157" s="62"/>
      <c r="N157" s="62"/>
      <c r="O157" s="37"/>
    </row>
    <row r="158" spans="2:15" s="63" customFormat="1" x14ac:dyDescent="0.25">
      <c r="B158" s="70" t="s">
        <v>340</v>
      </c>
      <c r="C158" s="71">
        <v>42873.69027777778</v>
      </c>
      <c r="D158" s="70" t="s">
        <v>1</v>
      </c>
      <c r="E158" s="72">
        <v>1</v>
      </c>
      <c r="F158" s="37"/>
      <c r="G158" s="37"/>
      <c r="H158" s="51"/>
      <c r="I158" s="51"/>
      <c r="J158" s="51"/>
      <c r="K158" s="62"/>
      <c r="L158" s="62"/>
      <c r="M158" s="62"/>
      <c r="N158" s="62"/>
      <c r="O158" s="37"/>
    </row>
    <row r="159" spans="2:15" s="63" customFormat="1" x14ac:dyDescent="0.25">
      <c r="B159" s="70"/>
      <c r="C159" s="71">
        <v>42882.324999999997</v>
      </c>
      <c r="D159" s="70" t="s">
        <v>1</v>
      </c>
      <c r="E159" s="72">
        <v>1</v>
      </c>
      <c r="F159" s="37"/>
      <c r="G159" s="37"/>
      <c r="H159" s="51"/>
      <c r="I159" s="51"/>
      <c r="J159" s="51"/>
      <c r="K159" s="62"/>
      <c r="L159" s="62"/>
      <c r="M159" s="62"/>
      <c r="N159" s="62"/>
      <c r="O159" s="37"/>
    </row>
    <row r="160" spans="2:15" s="63" customFormat="1" x14ac:dyDescent="0.25">
      <c r="B160" s="70"/>
      <c r="C160" s="71">
        <v>42885.62777777778</v>
      </c>
      <c r="D160" s="70" t="s">
        <v>1</v>
      </c>
      <c r="E160" s="72">
        <v>1</v>
      </c>
      <c r="F160" s="37"/>
      <c r="G160" s="37"/>
      <c r="H160" s="51"/>
      <c r="I160" s="51"/>
      <c r="J160" s="51"/>
      <c r="K160" s="62"/>
      <c r="L160" s="62"/>
      <c r="M160" s="62"/>
      <c r="N160" s="62"/>
      <c r="O160" s="37"/>
    </row>
    <row r="161" spans="2:17" s="63" customFormat="1" x14ac:dyDescent="0.25">
      <c r="B161" s="91" t="s">
        <v>213</v>
      </c>
      <c r="C161" s="93">
        <v>42878.46875</v>
      </c>
      <c r="D161" s="91" t="s">
        <v>2</v>
      </c>
      <c r="E161" s="94">
        <v>1</v>
      </c>
      <c r="F161" s="37"/>
      <c r="G161" s="37"/>
      <c r="H161" s="51"/>
      <c r="I161" s="51"/>
      <c r="J161" s="51"/>
      <c r="K161" s="62"/>
      <c r="L161" s="62"/>
      <c r="M161" s="62"/>
      <c r="N161" s="62"/>
      <c r="O161" s="37"/>
    </row>
    <row r="162" spans="2:17" s="63" customFormat="1" x14ac:dyDescent="0.25">
      <c r="B162" s="91" t="s">
        <v>276</v>
      </c>
      <c r="C162" s="93">
        <v>42879.780555555553</v>
      </c>
      <c r="D162" s="91" t="s">
        <v>2</v>
      </c>
      <c r="E162" s="94">
        <v>1</v>
      </c>
      <c r="F162" s="37"/>
      <c r="G162" s="37"/>
      <c r="H162" s="51"/>
      <c r="I162" s="51"/>
      <c r="J162" s="51"/>
      <c r="K162" s="62"/>
      <c r="L162" s="62"/>
      <c r="M162" s="62"/>
      <c r="N162" s="62"/>
      <c r="O162" s="37"/>
    </row>
    <row r="163" spans="2:17" s="63" customFormat="1" x14ac:dyDescent="0.25">
      <c r="B163" s="91" t="s">
        <v>341</v>
      </c>
      <c r="C163" s="93">
        <v>42882.40902777778</v>
      </c>
      <c r="D163" s="91" t="s">
        <v>1</v>
      </c>
      <c r="E163" s="94">
        <v>1</v>
      </c>
      <c r="F163" s="37"/>
      <c r="G163" s="37"/>
      <c r="H163" s="51"/>
      <c r="I163" s="51"/>
      <c r="J163" s="51"/>
      <c r="K163" s="62"/>
      <c r="L163" s="62"/>
      <c r="M163" s="62"/>
      <c r="N163" s="62"/>
      <c r="O163" s="37"/>
    </row>
    <row r="164" spans="2:17" s="63" customFormat="1" x14ac:dyDescent="0.25">
      <c r="B164" s="91" t="s">
        <v>342</v>
      </c>
      <c r="C164" s="93">
        <v>42885.455555555556</v>
      </c>
      <c r="D164" s="91" t="s">
        <v>2</v>
      </c>
      <c r="E164" s="94">
        <v>1</v>
      </c>
      <c r="F164" s="37"/>
      <c r="G164" s="37"/>
      <c r="H164" s="51"/>
      <c r="I164" s="51"/>
      <c r="J164" s="51"/>
      <c r="K164" s="62"/>
      <c r="L164" s="62"/>
      <c r="M164" s="62"/>
      <c r="N164" s="62"/>
      <c r="O164" s="37"/>
    </row>
    <row r="165" spans="2:17" s="63" customFormat="1" x14ac:dyDescent="0.25">
      <c r="B165" s="91" t="s">
        <v>3</v>
      </c>
      <c r="C165" s="91"/>
      <c r="D165" s="91"/>
      <c r="E165" s="94">
        <v>121</v>
      </c>
      <c r="F165" s="37"/>
      <c r="G165" s="37"/>
      <c r="H165" s="51"/>
      <c r="I165" s="51"/>
      <c r="J165" s="51"/>
      <c r="K165" s="62"/>
      <c r="L165" s="62"/>
      <c r="M165" s="62"/>
      <c r="N165" s="62"/>
      <c r="O165" s="37"/>
    </row>
    <row r="166" spans="2:17" s="63" customFormat="1" x14ac:dyDescent="0.25">
      <c r="B166" s="51"/>
      <c r="C166" s="51"/>
      <c r="D166" s="51"/>
      <c r="E166" s="37"/>
      <c r="F166" s="37"/>
      <c r="G166" s="37"/>
      <c r="H166" s="51"/>
      <c r="I166" s="51"/>
      <c r="J166" s="51"/>
      <c r="K166" s="62"/>
      <c r="L166" s="62"/>
      <c r="M166" s="62"/>
      <c r="N166" s="62"/>
      <c r="O166" s="37"/>
    </row>
    <row r="167" spans="2:17" s="63" customFormat="1" x14ac:dyDescent="0.25">
      <c r="B167" s="62"/>
      <c r="C167" s="62"/>
      <c r="D167" s="62"/>
      <c r="E167" s="37"/>
      <c r="F167" s="37"/>
      <c r="G167" s="37"/>
      <c r="H167" s="51"/>
      <c r="I167" s="51"/>
      <c r="J167" s="51"/>
      <c r="K167" s="62"/>
      <c r="L167" s="62"/>
      <c r="M167" s="62"/>
      <c r="N167" s="62"/>
      <c r="O167" s="37"/>
    </row>
    <row r="168" spans="2:17" s="63" customFormat="1" x14ac:dyDescent="0.25">
      <c r="B168" s="62"/>
      <c r="C168" s="62"/>
      <c r="D168" s="62"/>
      <c r="E168" s="37"/>
      <c r="F168" s="37"/>
      <c r="G168" s="37"/>
      <c r="H168" s="51"/>
      <c r="I168" s="51"/>
      <c r="J168" s="51"/>
      <c r="K168" s="62"/>
      <c r="L168" s="62"/>
      <c r="M168" s="62"/>
      <c r="N168" s="62"/>
      <c r="O168" s="37"/>
    </row>
    <row r="169" spans="2:17" s="63" customFormat="1" x14ac:dyDescent="0.25">
      <c r="B169" s="62"/>
      <c r="C169" s="62"/>
      <c r="D169" s="62"/>
      <c r="E169" s="37"/>
      <c r="F169" s="37"/>
      <c r="G169" s="37"/>
      <c r="H169" s="51"/>
      <c r="I169" s="51"/>
      <c r="J169" s="51"/>
      <c r="K169" s="62"/>
      <c r="L169" s="62"/>
      <c r="M169" s="62"/>
      <c r="N169" s="62"/>
      <c r="O169" s="37"/>
    </row>
    <row r="170" spans="2:17" s="63" customFormat="1" x14ac:dyDescent="0.25">
      <c r="B170" s="6" t="s">
        <v>184</v>
      </c>
      <c r="C170" s="6" t="s">
        <v>142</v>
      </c>
      <c r="D170" s="6" t="s">
        <v>186</v>
      </c>
      <c r="E170" s="46">
        <v>42736</v>
      </c>
      <c r="F170" s="46">
        <v>42767</v>
      </c>
      <c r="G170" s="46">
        <v>42795</v>
      </c>
      <c r="H170" s="42">
        <v>42826</v>
      </c>
      <c r="I170" s="42">
        <v>42856</v>
      </c>
      <c r="J170" s="51"/>
      <c r="K170" s="62"/>
      <c r="L170" s="62"/>
      <c r="M170" s="62"/>
      <c r="N170" s="62"/>
      <c r="O170" s="37"/>
    </row>
    <row r="171" spans="2:17" s="63" customFormat="1" x14ac:dyDescent="0.25">
      <c r="B171" s="81" t="s">
        <v>7</v>
      </c>
      <c r="C171" s="85">
        <v>97</v>
      </c>
      <c r="D171" s="97" t="s">
        <v>44</v>
      </c>
      <c r="E171" s="106">
        <v>0</v>
      </c>
      <c r="F171" s="106">
        <v>0</v>
      </c>
      <c r="G171" s="106">
        <v>1</v>
      </c>
      <c r="H171" s="106">
        <v>0</v>
      </c>
      <c r="I171" s="106">
        <v>0</v>
      </c>
      <c r="J171" s="51"/>
      <c r="K171" s="62" t="s">
        <v>254</v>
      </c>
      <c r="L171" s="62"/>
      <c r="M171" s="51"/>
      <c r="N171" s="62"/>
      <c r="O171" s="62"/>
      <c r="P171" s="51"/>
      <c r="Q171" s="51"/>
    </row>
    <row r="172" spans="2:17" s="63" customFormat="1" x14ac:dyDescent="0.25">
      <c r="B172" s="81" t="s">
        <v>7</v>
      </c>
      <c r="C172" s="82">
        <v>98</v>
      </c>
      <c r="D172" s="97" t="s">
        <v>16</v>
      </c>
      <c r="E172" s="106">
        <v>0</v>
      </c>
      <c r="F172" s="106">
        <v>1</v>
      </c>
      <c r="G172" s="106">
        <v>3</v>
      </c>
      <c r="H172" s="106">
        <v>2</v>
      </c>
      <c r="I172" s="106">
        <v>2</v>
      </c>
      <c r="J172" s="51"/>
      <c r="K172" s="75" t="s">
        <v>349</v>
      </c>
      <c r="L172" s="62" t="s">
        <v>5</v>
      </c>
      <c r="M172" s="51"/>
      <c r="N172" s="62"/>
      <c r="O172" s="62"/>
      <c r="P172" s="51"/>
      <c r="Q172" s="51"/>
    </row>
    <row r="173" spans="2:17" s="63" customFormat="1" x14ac:dyDescent="0.25">
      <c r="B173" s="81" t="s">
        <v>19</v>
      </c>
      <c r="C173" s="82">
        <v>109</v>
      </c>
      <c r="D173" s="97" t="s">
        <v>26</v>
      </c>
      <c r="E173" s="106">
        <v>0</v>
      </c>
      <c r="F173" s="106">
        <v>1</v>
      </c>
      <c r="G173" s="106">
        <v>0</v>
      </c>
      <c r="H173" s="106">
        <v>0</v>
      </c>
      <c r="I173" s="106">
        <v>1</v>
      </c>
      <c r="J173" s="51"/>
      <c r="K173" s="98">
        <v>0</v>
      </c>
      <c r="L173" s="38">
        <v>97</v>
      </c>
      <c r="M173" s="51"/>
      <c r="N173" s="62"/>
      <c r="O173" s="62"/>
      <c r="P173" s="51"/>
      <c r="Q173" s="51"/>
    </row>
    <row r="174" spans="2:17" s="63" customFormat="1" x14ac:dyDescent="0.25">
      <c r="B174" s="85" t="s">
        <v>7</v>
      </c>
      <c r="C174" s="85">
        <v>110</v>
      </c>
      <c r="D174" s="97" t="s">
        <v>90</v>
      </c>
      <c r="E174" s="106">
        <v>2</v>
      </c>
      <c r="F174" s="106">
        <v>1</v>
      </c>
      <c r="G174" s="106">
        <v>3</v>
      </c>
      <c r="H174" s="106">
        <v>0</v>
      </c>
      <c r="I174" s="106">
        <v>5</v>
      </c>
      <c r="J174" s="51"/>
      <c r="K174" s="98">
        <v>1</v>
      </c>
      <c r="L174" s="38">
        <v>21</v>
      </c>
      <c r="M174" s="51"/>
      <c r="N174" s="62"/>
      <c r="O174" s="62"/>
      <c r="P174" s="51"/>
      <c r="Q174" s="51"/>
    </row>
    <row r="175" spans="2:17" s="63" customFormat="1" x14ac:dyDescent="0.25">
      <c r="B175" s="81" t="s">
        <v>34</v>
      </c>
      <c r="C175" s="82">
        <v>113</v>
      </c>
      <c r="D175" s="97" t="s">
        <v>108</v>
      </c>
      <c r="E175" s="106">
        <v>0</v>
      </c>
      <c r="F175" s="106">
        <v>1</v>
      </c>
      <c r="G175" s="106">
        <v>0</v>
      </c>
      <c r="H175" s="106">
        <v>0</v>
      </c>
      <c r="I175" s="106">
        <v>0</v>
      </c>
      <c r="J175" s="51"/>
      <c r="K175" s="98">
        <v>2</v>
      </c>
      <c r="L175" s="38">
        <v>9</v>
      </c>
      <c r="M175" s="51"/>
      <c r="N175" s="62"/>
      <c r="O175" s="62"/>
      <c r="P175" s="51"/>
      <c r="Q175" s="51"/>
    </row>
    <row r="176" spans="2:17" s="63" customFormat="1" x14ac:dyDescent="0.25">
      <c r="B176" s="81" t="s">
        <v>29</v>
      </c>
      <c r="C176" s="81">
        <v>115</v>
      </c>
      <c r="D176" s="97" t="s">
        <v>93</v>
      </c>
      <c r="E176" s="106">
        <v>1</v>
      </c>
      <c r="F176" s="106">
        <v>1</v>
      </c>
      <c r="G176" s="106">
        <v>0</v>
      </c>
      <c r="H176" s="106">
        <v>1</v>
      </c>
      <c r="I176" s="106">
        <v>2</v>
      </c>
      <c r="J176" s="51"/>
      <c r="K176" s="98">
        <v>3</v>
      </c>
      <c r="L176" s="38">
        <v>6</v>
      </c>
      <c r="M176" s="51"/>
      <c r="N176" s="62"/>
      <c r="O176" s="62"/>
      <c r="P176" s="51"/>
      <c r="Q176" s="51"/>
    </row>
    <row r="177" spans="2:17" s="63" customFormat="1" x14ac:dyDescent="0.25">
      <c r="B177" s="85" t="s">
        <v>109</v>
      </c>
      <c r="C177" s="85">
        <v>116</v>
      </c>
      <c r="D177" s="97" t="s">
        <v>178</v>
      </c>
      <c r="E177" s="106">
        <v>0</v>
      </c>
      <c r="F177" s="106">
        <v>0</v>
      </c>
      <c r="G177" s="106">
        <v>1</v>
      </c>
      <c r="H177" s="106">
        <v>0</v>
      </c>
      <c r="I177" s="106">
        <v>0</v>
      </c>
      <c r="J177" s="51"/>
      <c r="K177" s="98">
        <v>4</v>
      </c>
      <c r="L177" s="38">
        <v>2</v>
      </c>
      <c r="M177" s="51"/>
      <c r="N177" s="62"/>
      <c r="O177" s="62"/>
      <c r="P177" s="51"/>
      <c r="Q177" s="51"/>
    </row>
    <row r="178" spans="2:17" s="63" customFormat="1" x14ac:dyDescent="0.25">
      <c r="B178" s="81" t="s">
        <v>91</v>
      </c>
      <c r="C178" s="82">
        <v>117</v>
      </c>
      <c r="D178" s="97" t="s">
        <v>92</v>
      </c>
      <c r="E178" s="106">
        <v>0</v>
      </c>
      <c r="F178" s="106">
        <v>0</v>
      </c>
      <c r="G178" s="106">
        <v>0</v>
      </c>
      <c r="H178" s="106">
        <v>0</v>
      </c>
      <c r="I178" s="106">
        <v>0</v>
      </c>
      <c r="J178" s="51"/>
      <c r="K178" s="98">
        <v>5</v>
      </c>
      <c r="L178" s="38">
        <v>5</v>
      </c>
      <c r="M178" s="51"/>
      <c r="N178" s="62"/>
      <c r="O178" s="62"/>
      <c r="P178" s="51"/>
      <c r="Q178" s="51"/>
    </row>
    <row r="179" spans="2:17" s="63" customFormat="1" x14ac:dyDescent="0.25">
      <c r="B179" s="81" t="s">
        <v>116</v>
      </c>
      <c r="C179" s="82">
        <v>118</v>
      </c>
      <c r="D179" s="97" t="s">
        <v>117</v>
      </c>
      <c r="E179" s="106">
        <v>0</v>
      </c>
      <c r="F179" s="106">
        <v>0</v>
      </c>
      <c r="G179" s="106">
        <v>0</v>
      </c>
      <c r="H179" s="106">
        <v>0</v>
      </c>
      <c r="I179" s="106">
        <v>0</v>
      </c>
      <c r="J179" s="51"/>
      <c r="K179" s="98">
        <v>9</v>
      </c>
      <c r="L179" s="38">
        <v>1</v>
      </c>
      <c r="M179" s="51"/>
      <c r="N179" s="62"/>
      <c r="O179" s="62"/>
      <c r="P179" s="51"/>
      <c r="Q179" s="51"/>
    </row>
    <row r="180" spans="2:17" s="63" customFormat="1" x14ac:dyDescent="0.25">
      <c r="B180" s="81" t="s">
        <v>113</v>
      </c>
      <c r="C180" s="82">
        <v>119</v>
      </c>
      <c r="D180" s="97" t="s">
        <v>114</v>
      </c>
      <c r="E180" s="106">
        <v>0</v>
      </c>
      <c r="F180" s="106">
        <v>0</v>
      </c>
      <c r="G180" s="106">
        <v>0</v>
      </c>
      <c r="H180" s="106">
        <v>1</v>
      </c>
      <c r="I180" s="106">
        <v>0</v>
      </c>
      <c r="J180" s="51"/>
      <c r="K180" s="98">
        <v>10</v>
      </c>
      <c r="L180" s="38">
        <v>1</v>
      </c>
      <c r="M180" s="51"/>
      <c r="N180" s="62"/>
      <c r="O180" s="62"/>
      <c r="P180" s="51"/>
      <c r="Q180" s="51"/>
    </row>
    <row r="181" spans="2:17" s="63" customFormat="1" x14ac:dyDescent="0.25">
      <c r="B181" s="81" t="s">
        <v>39</v>
      </c>
      <c r="C181" s="82">
        <v>120</v>
      </c>
      <c r="D181" s="97" t="s">
        <v>102</v>
      </c>
      <c r="E181" s="106">
        <v>1</v>
      </c>
      <c r="F181" s="106">
        <v>1</v>
      </c>
      <c r="G181" s="106">
        <v>1</v>
      </c>
      <c r="H181" s="106">
        <v>1</v>
      </c>
      <c r="I181" s="106">
        <v>0</v>
      </c>
      <c r="J181" s="51"/>
      <c r="K181" s="98">
        <v>12</v>
      </c>
      <c r="L181" s="38">
        <v>1</v>
      </c>
      <c r="M181" s="51"/>
      <c r="N181" s="62"/>
      <c r="O181" s="62"/>
      <c r="P181" s="51"/>
      <c r="Q181" s="51"/>
    </row>
    <row r="182" spans="2:17" s="63" customFormat="1" x14ac:dyDescent="0.25">
      <c r="B182" s="81" t="s">
        <v>80</v>
      </c>
      <c r="C182" s="82">
        <v>121</v>
      </c>
      <c r="D182" s="97" t="s">
        <v>81</v>
      </c>
      <c r="E182" s="106">
        <v>0</v>
      </c>
      <c r="F182" s="106">
        <v>0</v>
      </c>
      <c r="G182" s="106">
        <v>1</v>
      </c>
      <c r="H182" s="106">
        <v>0</v>
      </c>
      <c r="I182" s="106">
        <v>0</v>
      </c>
      <c r="J182" s="51"/>
      <c r="K182" s="66" t="s">
        <v>3</v>
      </c>
      <c r="L182" s="64">
        <v>143</v>
      </c>
      <c r="M182" s="51"/>
      <c r="N182" s="62"/>
      <c r="O182" s="62"/>
      <c r="P182" s="51"/>
      <c r="Q182" s="51"/>
    </row>
    <row r="183" spans="2:17" s="63" customFormat="1" x14ac:dyDescent="0.25">
      <c r="B183" s="81" t="s">
        <v>17</v>
      </c>
      <c r="C183" s="82">
        <v>122</v>
      </c>
      <c r="D183" s="97" t="s">
        <v>77</v>
      </c>
      <c r="E183" s="106">
        <v>0</v>
      </c>
      <c r="F183" s="106">
        <v>0</v>
      </c>
      <c r="G183" s="106">
        <v>0</v>
      </c>
      <c r="H183" s="106">
        <v>0</v>
      </c>
      <c r="I183" s="106">
        <v>0</v>
      </c>
      <c r="J183" s="51"/>
      <c r="K183" s="51"/>
      <c r="L183" s="51"/>
      <c r="M183" s="51"/>
      <c r="N183" s="62"/>
      <c r="O183" s="62"/>
      <c r="P183" s="51"/>
      <c r="Q183" s="51"/>
    </row>
    <row r="184" spans="2:17" s="63" customFormat="1" x14ac:dyDescent="0.25">
      <c r="B184" s="81" t="s">
        <v>56</v>
      </c>
      <c r="C184" s="82">
        <v>123</v>
      </c>
      <c r="D184" s="97" t="s">
        <v>57</v>
      </c>
      <c r="E184" s="106">
        <v>1</v>
      </c>
      <c r="F184" s="106">
        <v>2</v>
      </c>
      <c r="G184" s="106">
        <v>0</v>
      </c>
      <c r="H184" s="106">
        <v>0</v>
      </c>
      <c r="I184" s="106">
        <v>0</v>
      </c>
      <c r="J184" s="51"/>
      <c r="K184" s="51"/>
      <c r="L184" s="51"/>
      <c r="M184" s="51"/>
      <c r="N184" s="62"/>
      <c r="O184" s="62"/>
      <c r="P184" s="51"/>
      <c r="Q184" s="51"/>
    </row>
    <row r="185" spans="2:17" s="63" customFormat="1" x14ac:dyDescent="0.25">
      <c r="B185" s="85" t="s">
        <v>124</v>
      </c>
      <c r="C185" s="85">
        <v>124</v>
      </c>
      <c r="D185" s="97" t="s">
        <v>125</v>
      </c>
      <c r="E185" s="106">
        <v>0</v>
      </c>
      <c r="F185" s="106">
        <v>0</v>
      </c>
      <c r="G185" s="106">
        <v>0</v>
      </c>
      <c r="H185" s="106">
        <v>0</v>
      </c>
      <c r="I185" s="106">
        <v>0</v>
      </c>
      <c r="J185" s="51"/>
      <c r="K185" s="51"/>
      <c r="L185" s="51"/>
      <c r="M185" s="51"/>
      <c r="N185" s="62"/>
      <c r="O185" s="37"/>
    </row>
    <row r="186" spans="2:17" s="63" customFormat="1" x14ac:dyDescent="0.25">
      <c r="B186" s="81" t="s">
        <v>71</v>
      </c>
      <c r="C186" s="82">
        <v>125</v>
      </c>
      <c r="D186" s="97" t="s">
        <v>111</v>
      </c>
      <c r="E186" s="106">
        <v>0</v>
      </c>
      <c r="F186" s="106">
        <v>0</v>
      </c>
      <c r="G186" s="106">
        <v>0</v>
      </c>
      <c r="H186" s="106">
        <v>1</v>
      </c>
      <c r="I186" s="106">
        <v>0</v>
      </c>
      <c r="J186" s="51"/>
      <c r="K186" s="51"/>
      <c r="L186" s="51"/>
      <c r="M186" s="51"/>
      <c r="N186" s="62"/>
      <c r="O186" s="37"/>
    </row>
    <row r="187" spans="2:17" s="63" customFormat="1" x14ac:dyDescent="0.25">
      <c r="B187" s="81" t="s">
        <v>41</v>
      </c>
      <c r="C187" s="82">
        <v>126</v>
      </c>
      <c r="D187" s="97" t="s">
        <v>42</v>
      </c>
      <c r="E187" s="106">
        <v>2</v>
      </c>
      <c r="F187" s="106">
        <v>1</v>
      </c>
      <c r="G187" s="106">
        <v>0</v>
      </c>
      <c r="H187" s="106">
        <v>0</v>
      </c>
      <c r="I187" s="106">
        <v>2</v>
      </c>
      <c r="J187" s="51"/>
      <c r="K187" s="51"/>
      <c r="L187" s="51"/>
      <c r="M187" s="51"/>
      <c r="N187" s="62"/>
      <c r="O187" s="37"/>
    </row>
    <row r="188" spans="2:17" s="63" customFormat="1" x14ac:dyDescent="0.25">
      <c r="B188" s="81" t="s">
        <v>87</v>
      </c>
      <c r="C188" s="82">
        <v>127</v>
      </c>
      <c r="D188" s="97" t="s">
        <v>88</v>
      </c>
      <c r="E188" s="106">
        <v>0</v>
      </c>
      <c r="F188" s="106">
        <v>0</v>
      </c>
      <c r="G188" s="106">
        <v>0</v>
      </c>
      <c r="H188" s="106">
        <v>0</v>
      </c>
      <c r="I188" s="106">
        <v>0</v>
      </c>
      <c r="J188" s="51"/>
      <c r="K188" s="51"/>
      <c r="L188" s="51"/>
      <c r="M188" s="51"/>
      <c r="N188" s="62"/>
      <c r="O188" s="37"/>
    </row>
    <row r="189" spans="2:17" s="63" customFormat="1" x14ac:dyDescent="0.25">
      <c r="B189" s="85" t="s">
        <v>136</v>
      </c>
      <c r="C189" s="85">
        <v>128</v>
      </c>
      <c r="D189" s="97" t="s">
        <v>179</v>
      </c>
      <c r="E189" s="106">
        <v>0</v>
      </c>
      <c r="F189" s="106">
        <v>0</v>
      </c>
      <c r="G189" s="106">
        <v>0</v>
      </c>
      <c r="H189" s="106">
        <v>0</v>
      </c>
      <c r="I189" s="106">
        <v>0</v>
      </c>
      <c r="J189" s="51"/>
      <c r="K189" s="51"/>
      <c r="L189" s="51"/>
      <c r="M189" s="51"/>
      <c r="N189" s="62"/>
      <c r="O189" s="37"/>
    </row>
    <row r="190" spans="2:17" s="63" customFormat="1" x14ac:dyDescent="0.25">
      <c r="B190" s="81" t="s">
        <v>75</v>
      </c>
      <c r="C190" s="82">
        <v>129</v>
      </c>
      <c r="D190" s="97" t="s">
        <v>76</v>
      </c>
      <c r="E190" s="106">
        <v>0</v>
      </c>
      <c r="F190" s="106">
        <v>0</v>
      </c>
      <c r="G190" s="106">
        <v>0</v>
      </c>
      <c r="H190" s="106">
        <v>0</v>
      </c>
      <c r="I190" s="106">
        <v>0</v>
      </c>
      <c r="J190" s="51"/>
      <c r="K190" s="51"/>
      <c r="L190" s="51"/>
      <c r="M190" s="51"/>
      <c r="N190" s="62"/>
      <c r="O190" s="37"/>
    </row>
    <row r="191" spans="2:17" s="63" customFormat="1" x14ac:dyDescent="0.25">
      <c r="B191" s="81" t="s">
        <v>99</v>
      </c>
      <c r="C191" s="82">
        <v>130</v>
      </c>
      <c r="D191" s="87" t="s">
        <v>100</v>
      </c>
      <c r="E191" s="106">
        <v>0</v>
      </c>
      <c r="F191" s="106">
        <v>0</v>
      </c>
      <c r="G191" s="106">
        <v>0</v>
      </c>
      <c r="H191" s="106">
        <v>0</v>
      </c>
      <c r="I191" s="106">
        <v>0</v>
      </c>
      <c r="J191" s="51"/>
      <c r="K191" s="51"/>
      <c r="L191" s="51"/>
      <c r="M191" s="51"/>
      <c r="N191" s="62"/>
      <c r="O191" s="37"/>
    </row>
    <row r="192" spans="2:17" s="63" customFormat="1" x14ac:dyDescent="0.25">
      <c r="B192" s="81" t="s">
        <v>103</v>
      </c>
      <c r="C192" s="82">
        <v>131</v>
      </c>
      <c r="D192" s="97" t="s">
        <v>104</v>
      </c>
      <c r="E192" s="106">
        <v>0</v>
      </c>
      <c r="F192" s="106">
        <v>0</v>
      </c>
      <c r="G192" s="106">
        <v>0</v>
      </c>
      <c r="H192" s="106">
        <v>4</v>
      </c>
      <c r="I192" s="106">
        <v>9</v>
      </c>
      <c r="J192" s="51"/>
      <c r="K192" s="51"/>
      <c r="L192" s="51"/>
      <c r="M192" s="51"/>
      <c r="N192" s="62"/>
      <c r="O192" s="37"/>
    </row>
    <row r="193" spans="2:15" s="63" customFormat="1" x14ac:dyDescent="0.25">
      <c r="B193" s="85" t="s">
        <v>181</v>
      </c>
      <c r="C193" s="85">
        <v>132</v>
      </c>
      <c r="D193" s="97" t="s">
        <v>174</v>
      </c>
      <c r="E193" s="106">
        <v>0</v>
      </c>
      <c r="F193" s="106">
        <v>0</v>
      </c>
      <c r="G193" s="106">
        <v>0</v>
      </c>
      <c r="H193" s="106">
        <v>0</v>
      </c>
      <c r="I193" s="106">
        <v>0</v>
      </c>
      <c r="J193" s="51"/>
      <c r="K193" s="51"/>
      <c r="L193" s="51"/>
      <c r="M193" s="51"/>
      <c r="N193" s="62"/>
      <c r="O193" s="37"/>
    </row>
    <row r="194" spans="2:15" s="63" customFormat="1" x14ac:dyDescent="0.25">
      <c r="B194" s="81" t="s">
        <v>12</v>
      </c>
      <c r="C194" s="82">
        <v>133</v>
      </c>
      <c r="D194" s="97" t="s">
        <v>13</v>
      </c>
      <c r="E194" s="106">
        <v>1</v>
      </c>
      <c r="F194" s="106">
        <v>0</v>
      </c>
      <c r="G194" s="106">
        <v>0</v>
      </c>
      <c r="H194" s="106">
        <v>0</v>
      </c>
      <c r="I194" s="106">
        <v>0</v>
      </c>
      <c r="J194" s="51"/>
      <c r="K194" s="51"/>
      <c r="L194" s="51"/>
      <c r="M194" s="51"/>
      <c r="N194" s="62"/>
      <c r="O194" s="37"/>
    </row>
    <row r="195" spans="2:15" s="63" customFormat="1" x14ac:dyDescent="0.25">
      <c r="B195" s="81" t="s">
        <v>131</v>
      </c>
      <c r="C195" s="82">
        <v>134</v>
      </c>
      <c r="D195" s="97" t="s">
        <v>132</v>
      </c>
      <c r="E195" s="106">
        <v>8</v>
      </c>
      <c r="F195" s="106">
        <v>1</v>
      </c>
      <c r="G195" s="106">
        <v>3</v>
      </c>
      <c r="H195" s="106">
        <v>0</v>
      </c>
      <c r="I195" s="106">
        <v>0</v>
      </c>
      <c r="J195" s="51"/>
      <c r="K195" s="51"/>
      <c r="L195" s="51"/>
      <c r="M195" s="51"/>
      <c r="N195" s="62"/>
      <c r="O195" s="37"/>
    </row>
    <row r="196" spans="2:15" s="63" customFormat="1" x14ac:dyDescent="0.25">
      <c r="B196" s="81" t="s">
        <v>9</v>
      </c>
      <c r="C196" s="82">
        <v>135</v>
      </c>
      <c r="D196" s="97" t="s">
        <v>10</v>
      </c>
      <c r="E196" s="106">
        <v>0</v>
      </c>
      <c r="F196" s="106">
        <v>0</v>
      </c>
      <c r="G196" s="106">
        <v>0</v>
      </c>
      <c r="H196" s="106">
        <v>0</v>
      </c>
      <c r="I196" s="106">
        <v>0</v>
      </c>
      <c r="J196" s="51"/>
      <c r="K196" s="51"/>
      <c r="L196" s="51"/>
      <c r="M196" s="51"/>
      <c r="N196" s="62"/>
      <c r="O196" s="37"/>
    </row>
    <row r="197" spans="2:15" s="63" customFormat="1" x14ac:dyDescent="0.25">
      <c r="B197" s="81" t="s">
        <v>128</v>
      </c>
      <c r="C197" s="82">
        <v>136</v>
      </c>
      <c r="D197" s="97" t="s">
        <v>129</v>
      </c>
      <c r="E197" s="106">
        <v>0</v>
      </c>
      <c r="F197" s="106">
        <v>0</v>
      </c>
      <c r="G197" s="106">
        <v>0</v>
      </c>
      <c r="H197" s="106">
        <v>0</v>
      </c>
      <c r="I197" s="106">
        <v>0</v>
      </c>
      <c r="J197" s="51"/>
      <c r="K197" s="51"/>
      <c r="L197" s="51"/>
      <c r="M197" s="51"/>
      <c r="N197" s="62"/>
      <c r="O197" s="37"/>
    </row>
    <row r="198" spans="2:15" s="63" customFormat="1" x14ac:dyDescent="0.25">
      <c r="B198" s="81" t="s">
        <v>52</v>
      </c>
      <c r="C198" s="82">
        <v>137</v>
      </c>
      <c r="D198" s="97" t="s">
        <v>53</v>
      </c>
      <c r="E198" s="106">
        <v>0</v>
      </c>
      <c r="F198" s="106">
        <v>0</v>
      </c>
      <c r="G198" s="106">
        <v>1</v>
      </c>
      <c r="H198" s="106">
        <v>1</v>
      </c>
      <c r="I198" s="106">
        <v>1</v>
      </c>
      <c r="J198" s="51"/>
      <c r="K198" s="51"/>
      <c r="L198" s="51"/>
      <c r="M198" s="51"/>
      <c r="N198" s="62"/>
      <c r="O198" s="37"/>
    </row>
    <row r="199" spans="2:15" s="63" customFormat="1" x14ac:dyDescent="0.25">
      <c r="B199" s="81" t="s">
        <v>58</v>
      </c>
      <c r="C199" s="82">
        <v>138</v>
      </c>
      <c r="D199" s="97" t="s">
        <v>59</v>
      </c>
      <c r="E199" s="106">
        <v>0</v>
      </c>
      <c r="F199" s="106">
        <v>0</v>
      </c>
      <c r="G199" s="106">
        <v>0</v>
      </c>
      <c r="H199" s="106">
        <v>0</v>
      </c>
      <c r="I199" s="106">
        <v>0</v>
      </c>
      <c r="J199" s="51"/>
      <c r="K199" s="51"/>
      <c r="L199" s="51"/>
      <c r="M199" s="51"/>
      <c r="N199" s="62"/>
      <c r="O199" s="37"/>
    </row>
    <row r="200" spans="2:15" s="63" customFormat="1" x14ac:dyDescent="0.25">
      <c r="B200" s="81" t="s">
        <v>50</v>
      </c>
      <c r="C200" s="85">
        <v>139</v>
      </c>
      <c r="D200" s="97" t="s">
        <v>51</v>
      </c>
      <c r="E200" s="106">
        <v>0</v>
      </c>
      <c r="F200" s="106">
        <v>0</v>
      </c>
      <c r="G200" s="106">
        <v>0</v>
      </c>
      <c r="H200" s="106">
        <v>0</v>
      </c>
      <c r="I200" s="106">
        <v>0</v>
      </c>
      <c r="J200" s="51"/>
      <c r="K200" s="51"/>
      <c r="L200" s="51"/>
      <c r="M200" s="51"/>
      <c r="N200" s="62"/>
      <c r="O200" s="37"/>
    </row>
    <row r="201" spans="2:15" s="63" customFormat="1" x14ac:dyDescent="0.25">
      <c r="B201" s="81" t="s">
        <v>96</v>
      </c>
      <c r="C201" s="82">
        <v>141</v>
      </c>
      <c r="D201" s="97" t="s">
        <v>97</v>
      </c>
      <c r="E201" s="106">
        <v>0</v>
      </c>
      <c r="F201" s="106">
        <v>0</v>
      </c>
      <c r="G201" s="106">
        <v>0</v>
      </c>
      <c r="H201" s="106">
        <v>0</v>
      </c>
      <c r="I201" s="106">
        <v>0</v>
      </c>
      <c r="J201" s="51"/>
      <c r="K201" s="62"/>
      <c r="L201" s="62"/>
      <c r="M201" s="62"/>
      <c r="N201" s="62"/>
      <c r="O201" s="37"/>
    </row>
    <row r="202" spans="2:15" s="63" customFormat="1" x14ac:dyDescent="0.25">
      <c r="B202" s="81" t="s">
        <v>118</v>
      </c>
      <c r="C202" s="82">
        <v>142</v>
      </c>
      <c r="D202" s="97" t="s">
        <v>119</v>
      </c>
      <c r="E202" s="106">
        <v>0</v>
      </c>
      <c r="F202" s="106">
        <v>0</v>
      </c>
      <c r="G202" s="106">
        <v>0</v>
      </c>
      <c r="H202" s="106">
        <v>1</v>
      </c>
      <c r="I202" s="106">
        <v>0</v>
      </c>
      <c r="J202" s="51"/>
      <c r="K202" s="62"/>
      <c r="L202" s="62"/>
      <c r="M202" s="62"/>
      <c r="N202" s="62"/>
      <c r="O202" s="37"/>
    </row>
    <row r="203" spans="2:15" s="63" customFormat="1" x14ac:dyDescent="0.25">
      <c r="B203" s="81" t="s">
        <v>48</v>
      </c>
      <c r="C203" s="82">
        <v>143</v>
      </c>
      <c r="D203" s="97" t="s">
        <v>49</v>
      </c>
      <c r="E203" s="106">
        <v>0</v>
      </c>
      <c r="F203" s="106">
        <v>2</v>
      </c>
      <c r="G203" s="106">
        <v>0</v>
      </c>
      <c r="H203" s="106">
        <v>0</v>
      </c>
      <c r="I203" s="106">
        <v>1</v>
      </c>
      <c r="J203" s="51"/>
      <c r="K203" s="62"/>
      <c r="L203" s="62"/>
      <c r="M203" s="62"/>
      <c r="N203" s="62"/>
      <c r="O203" s="37"/>
    </row>
    <row r="204" spans="2:15" s="63" customFormat="1" x14ac:dyDescent="0.25">
      <c r="B204" s="81" t="s">
        <v>54</v>
      </c>
      <c r="C204" s="82">
        <v>144</v>
      </c>
      <c r="D204" s="97" t="s">
        <v>55</v>
      </c>
      <c r="E204" s="106">
        <v>0</v>
      </c>
      <c r="F204" s="106">
        <v>0</v>
      </c>
      <c r="G204" s="106">
        <v>0</v>
      </c>
      <c r="H204" s="106">
        <v>0</v>
      </c>
      <c r="I204" s="106">
        <v>1</v>
      </c>
      <c r="J204" s="51"/>
      <c r="K204" s="62"/>
      <c r="L204" s="62"/>
      <c r="M204" s="62"/>
      <c r="N204" s="62"/>
      <c r="O204" s="37"/>
    </row>
    <row r="205" spans="2:15" s="63" customFormat="1" x14ac:dyDescent="0.25">
      <c r="B205" s="81" t="s">
        <v>133</v>
      </c>
      <c r="C205" s="82">
        <v>145</v>
      </c>
      <c r="D205" s="97" t="s">
        <v>134</v>
      </c>
      <c r="E205" s="106">
        <v>0</v>
      </c>
      <c r="F205" s="106">
        <v>0</v>
      </c>
      <c r="G205" s="106">
        <v>0</v>
      </c>
      <c r="H205" s="106">
        <v>0</v>
      </c>
      <c r="I205" s="106">
        <v>0</v>
      </c>
      <c r="J205" s="51"/>
      <c r="K205" s="62"/>
      <c r="L205" s="62"/>
      <c r="M205" s="62"/>
      <c r="N205" s="62"/>
      <c r="O205" s="37"/>
    </row>
    <row r="206" spans="2:15" s="63" customFormat="1" x14ac:dyDescent="0.25">
      <c r="B206" s="81" t="s">
        <v>45</v>
      </c>
      <c r="C206" s="82">
        <v>146</v>
      </c>
      <c r="D206" s="97" t="s">
        <v>46</v>
      </c>
      <c r="E206" s="106">
        <v>0</v>
      </c>
      <c r="F206" s="106">
        <v>0</v>
      </c>
      <c r="G206" s="106">
        <v>0</v>
      </c>
      <c r="H206" s="106">
        <v>0</v>
      </c>
      <c r="I206" s="106">
        <v>1</v>
      </c>
      <c r="J206" s="51"/>
      <c r="K206" s="62"/>
      <c r="L206" s="62"/>
      <c r="M206" s="62"/>
      <c r="N206" s="62"/>
      <c r="O206" s="37"/>
    </row>
    <row r="207" spans="2:15" s="63" customFormat="1" x14ac:dyDescent="0.25">
      <c r="B207" s="81" t="s">
        <v>63</v>
      </c>
      <c r="C207" s="82">
        <v>147</v>
      </c>
      <c r="D207" s="97" t="s">
        <v>64</v>
      </c>
      <c r="E207" s="106">
        <v>1</v>
      </c>
      <c r="F207" s="106">
        <v>2</v>
      </c>
      <c r="G207" s="106">
        <v>2</v>
      </c>
      <c r="H207" s="106">
        <v>1</v>
      </c>
      <c r="I207" s="106">
        <v>0</v>
      </c>
      <c r="J207" s="51"/>
      <c r="K207" s="62"/>
      <c r="L207" s="62"/>
      <c r="M207" s="62"/>
      <c r="N207" s="62"/>
      <c r="O207" s="37"/>
    </row>
    <row r="208" spans="2:15" s="63" customFormat="1" x14ac:dyDescent="0.25">
      <c r="B208" s="81" t="s">
        <v>65</v>
      </c>
      <c r="C208" s="82">
        <v>148</v>
      </c>
      <c r="D208" s="97" t="s">
        <v>66</v>
      </c>
      <c r="E208" s="106">
        <v>0</v>
      </c>
      <c r="F208" s="106">
        <v>0</v>
      </c>
      <c r="G208" s="106">
        <v>1</v>
      </c>
      <c r="H208" s="106">
        <v>1</v>
      </c>
      <c r="I208" s="106">
        <v>0</v>
      </c>
      <c r="J208" s="51"/>
      <c r="K208" s="62"/>
      <c r="L208" s="62"/>
      <c r="M208" s="62"/>
      <c r="N208" s="62"/>
      <c r="O208" s="37"/>
    </row>
    <row r="209" spans="2:15" s="63" customFormat="1" x14ac:dyDescent="0.25">
      <c r="B209" s="81" t="s">
        <v>106</v>
      </c>
      <c r="C209" s="82">
        <v>149</v>
      </c>
      <c r="D209" s="97" t="s">
        <v>107</v>
      </c>
      <c r="E209" s="106">
        <v>0</v>
      </c>
      <c r="F209" s="106">
        <v>0</v>
      </c>
      <c r="G209" s="106">
        <v>0</v>
      </c>
      <c r="H209" s="106">
        <v>0</v>
      </c>
      <c r="I209" s="106">
        <v>0</v>
      </c>
      <c r="J209" s="51"/>
      <c r="K209" s="62"/>
      <c r="L209" s="62"/>
      <c r="M209" s="62"/>
      <c r="N209" s="62"/>
      <c r="O209" s="37"/>
    </row>
    <row r="210" spans="2:15" s="63" customFormat="1" x14ac:dyDescent="0.25">
      <c r="B210" s="81" t="s">
        <v>7</v>
      </c>
      <c r="C210" s="82">
        <v>151</v>
      </c>
      <c r="D210" s="97" t="s">
        <v>11</v>
      </c>
      <c r="E210" s="106">
        <v>0</v>
      </c>
      <c r="F210" s="106">
        <v>0</v>
      </c>
      <c r="G210" s="106">
        <v>0</v>
      </c>
      <c r="H210" s="106">
        <v>0</v>
      </c>
      <c r="I210" s="106">
        <v>0</v>
      </c>
      <c r="J210" s="51"/>
      <c r="K210" s="62"/>
      <c r="L210" s="62"/>
      <c r="M210" s="62"/>
      <c r="N210" s="62"/>
      <c r="O210" s="37"/>
    </row>
    <row r="211" spans="2:15" s="63" customFormat="1" x14ac:dyDescent="0.25">
      <c r="B211" s="81" t="s">
        <v>39</v>
      </c>
      <c r="C211" s="82">
        <v>152</v>
      </c>
      <c r="D211" s="97" t="s">
        <v>83</v>
      </c>
      <c r="E211" s="106">
        <v>0</v>
      </c>
      <c r="F211" s="106">
        <v>0</v>
      </c>
      <c r="G211" s="106">
        <v>1</v>
      </c>
      <c r="H211" s="106">
        <v>1</v>
      </c>
      <c r="I211" s="106">
        <v>0</v>
      </c>
      <c r="J211" s="51"/>
      <c r="K211" s="62"/>
      <c r="L211" s="62"/>
      <c r="M211" s="62"/>
      <c r="N211" s="62"/>
      <c r="O211" s="37"/>
    </row>
    <row r="212" spans="2:15" s="63" customFormat="1" x14ac:dyDescent="0.25">
      <c r="B212" s="81" t="s">
        <v>7</v>
      </c>
      <c r="C212" s="82">
        <v>154</v>
      </c>
      <c r="D212" s="97" t="s">
        <v>21</v>
      </c>
      <c r="E212" s="106">
        <v>0</v>
      </c>
      <c r="F212" s="106">
        <v>0</v>
      </c>
      <c r="G212" s="106">
        <v>0</v>
      </c>
      <c r="H212" s="106">
        <v>0</v>
      </c>
      <c r="I212" s="106">
        <v>0</v>
      </c>
      <c r="J212" s="51"/>
      <c r="K212" s="62"/>
      <c r="L212" s="62"/>
      <c r="M212" s="62"/>
      <c r="N212" s="62"/>
      <c r="O212" s="37"/>
    </row>
    <row r="213" spans="2:15" s="63" customFormat="1" x14ac:dyDescent="0.25">
      <c r="B213" s="81" t="s">
        <v>7</v>
      </c>
      <c r="C213" s="82">
        <v>155</v>
      </c>
      <c r="D213" s="97" t="s">
        <v>105</v>
      </c>
      <c r="E213" s="106">
        <v>2</v>
      </c>
      <c r="F213" s="106">
        <v>0</v>
      </c>
      <c r="G213" s="106">
        <v>2</v>
      </c>
      <c r="H213" s="106">
        <v>1</v>
      </c>
      <c r="I213" s="106">
        <v>1</v>
      </c>
      <c r="J213" s="51"/>
      <c r="K213" s="62"/>
      <c r="L213" s="62"/>
      <c r="M213" s="62"/>
      <c r="N213" s="62"/>
      <c r="O213" s="37"/>
    </row>
    <row r="214" spans="2:15" s="63" customFormat="1" x14ac:dyDescent="0.25">
      <c r="B214" s="81" t="s">
        <v>7</v>
      </c>
      <c r="C214" s="82">
        <v>156</v>
      </c>
      <c r="D214" s="97" t="s">
        <v>297</v>
      </c>
      <c r="E214" s="106">
        <v>0</v>
      </c>
      <c r="F214" s="106">
        <v>0</v>
      </c>
      <c r="G214" s="106">
        <v>0</v>
      </c>
      <c r="H214" s="106">
        <v>0</v>
      </c>
      <c r="I214" s="106">
        <v>1</v>
      </c>
      <c r="J214" s="51"/>
      <c r="K214" s="62"/>
      <c r="L214" s="62"/>
      <c r="M214" s="62"/>
      <c r="N214" s="62"/>
      <c r="O214" s="37"/>
    </row>
    <row r="215" spans="2:15" s="63" customFormat="1" x14ac:dyDescent="0.25">
      <c r="B215" s="81" t="s">
        <v>7</v>
      </c>
      <c r="C215" s="82">
        <v>157</v>
      </c>
      <c r="D215" s="97" t="s">
        <v>138</v>
      </c>
      <c r="E215" s="106">
        <v>2</v>
      </c>
      <c r="F215" s="106">
        <v>4</v>
      </c>
      <c r="G215" s="106">
        <v>1</v>
      </c>
      <c r="H215" s="106">
        <v>0</v>
      </c>
      <c r="I215" s="106">
        <v>1</v>
      </c>
      <c r="J215" s="51"/>
      <c r="K215" s="62"/>
      <c r="L215" s="62"/>
      <c r="M215" s="62"/>
      <c r="N215" s="62"/>
      <c r="O215" s="37"/>
    </row>
    <row r="216" spans="2:15" s="63" customFormat="1" x14ac:dyDescent="0.25">
      <c r="B216" s="81" t="s">
        <v>7</v>
      </c>
      <c r="C216" s="82">
        <v>158</v>
      </c>
      <c r="D216" s="97" t="s">
        <v>120</v>
      </c>
      <c r="E216" s="106">
        <v>1</v>
      </c>
      <c r="F216" s="106">
        <v>0</v>
      </c>
      <c r="G216" s="106">
        <v>0</v>
      </c>
      <c r="H216" s="106">
        <v>0</v>
      </c>
      <c r="I216" s="106">
        <v>0</v>
      </c>
      <c r="J216" s="51"/>
      <c r="K216" s="62"/>
      <c r="L216" s="62"/>
      <c r="M216" s="62"/>
      <c r="N216" s="62"/>
      <c r="O216" s="37"/>
    </row>
    <row r="217" spans="2:15" s="63" customFormat="1" x14ac:dyDescent="0.25">
      <c r="B217" s="81" t="s">
        <v>7</v>
      </c>
      <c r="C217" s="82">
        <v>160</v>
      </c>
      <c r="D217" s="97" t="s">
        <v>112</v>
      </c>
      <c r="E217" s="106">
        <v>1</v>
      </c>
      <c r="F217" s="106">
        <v>0</v>
      </c>
      <c r="G217" s="106">
        <v>8</v>
      </c>
      <c r="H217" s="106">
        <v>5</v>
      </c>
      <c r="I217" s="106">
        <v>0</v>
      </c>
      <c r="J217" s="51"/>
      <c r="K217" s="62"/>
      <c r="L217" s="62"/>
      <c r="M217" s="62"/>
      <c r="N217" s="62"/>
      <c r="O217" s="37"/>
    </row>
    <row r="218" spans="2:15" s="63" customFormat="1" x14ac:dyDescent="0.25">
      <c r="B218" s="81" t="s">
        <v>34</v>
      </c>
      <c r="C218" s="82">
        <v>161</v>
      </c>
      <c r="D218" s="97" t="s">
        <v>95</v>
      </c>
      <c r="E218" s="106">
        <v>2</v>
      </c>
      <c r="F218" s="106">
        <v>1</v>
      </c>
      <c r="G218" s="106">
        <v>1</v>
      </c>
      <c r="H218" s="106">
        <v>1</v>
      </c>
      <c r="I218" s="106">
        <v>1</v>
      </c>
      <c r="J218" s="51"/>
      <c r="K218" s="62"/>
      <c r="L218" s="62"/>
      <c r="M218" s="62"/>
      <c r="N218" s="62"/>
      <c r="O218" s="37"/>
    </row>
    <row r="219" spans="2:15" s="63" customFormat="1" x14ac:dyDescent="0.25">
      <c r="B219" s="81" t="s">
        <v>19</v>
      </c>
      <c r="C219" s="82">
        <v>162</v>
      </c>
      <c r="D219" s="97" t="s">
        <v>20</v>
      </c>
      <c r="E219" s="106">
        <v>2</v>
      </c>
      <c r="F219" s="106">
        <v>3</v>
      </c>
      <c r="G219" s="106">
        <v>2</v>
      </c>
      <c r="H219" s="106">
        <v>0</v>
      </c>
      <c r="I219" s="106">
        <v>1</v>
      </c>
      <c r="J219" s="51"/>
      <c r="K219" s="62"/>
      <c r="L219" s="62"/>
      <c r="M219" s="62"/>
      <c r="N219" s="62"/>
      <c r="O219" s="37"/>
    </row>
    <row r="220" spans="2:15" s="63" customFormat="1" x14ac:dyDescent="0.25">
      <c r="B220" s="81" t="s">
        <v>7</v>
      </c>
      <c r="C220" s="82">
        <v>163</v>
      </c>
      <c r="D220" s="97" t="s">
        <v>84</v>
      </c>
      <c r="E220" s="106">
        <v>1</v>
      </c>
      <c r="F220" s="106">
        <v>6</v>
      </c>
      <c r="G220" s="106">
        <v>2</v>
      </c>
      <c r="H220" s="106">
        <v>2</v>
      </c>
      <c r="I220" s="106">
        <v>3</v>
      </c>
      <c r="J220" s="51"/>
      <c r="K220" s="62"/>
      <c r="L220" s="62"/>
      <c r="M220" s="62"/>
      <c r="N220" s="62"/>
      <c r="O220" s="37"/>
    </row>
    <row r="221" spans="2:15" s="63" customFormat="1" x14ac:dyDescent="0.25">
      <c r="B221" s="81" t="s">
        <v>7</v>
      </c>
      <c r="C221" s="82">
        <v>164</v>
      </c>
      <c r="D221" s="97" t="s">
        <v>38</v>
      </c>
      <c r="E221" s="106">
        <v>3</v>
      </c>
      <c r="F221" s="106">
        <v>0</v>
      </c>
      <c r="G221" s="106">
        <v>2</v>
      </c>
      <c r="H221" s="106">
        <v>3</v>
      </c>
      <c r="I221" s="106">
        <v>0</v>
      </c>
      <c r="J221" s="51"/>
      <c r="K221" s="62"/>
      <c r="L221" s="62"/>
      <c r="M221" s="62"/>
      <c r="N221" s="62"/>
      <c r="O221" s="37"/>
    </row>
    <row r="222" spans="2:15" s="63" customFormat="1" x14ac:dyDescent="0.25">
      <c r="B222" s="81" t="s">
        <v>7</v>
      </c>
      <c r="C222" s="82">
        <v>165</v>
      </c>
      <c r="D222" s="97" t="s">
        <v>126</v>
      </c>
      <c r="E222" s="106">
        <v>1</v>
      </c>
      <c r="F222" s="106">
        <v>1</v>
      </c>
      <c r="G222" s="106">
        <v>5</v>
      </c>
      <c r="H222" s="106">
        <v>1</v>
      </c>
      <c r="I222" s="106">
        <v>3</v>
      </c>
      <c r="J222" s="51"/>
      <c r="K222" s="62"/>
      <c r="L222" s="62"/>
      <c r="M222" s="62"/>
      <c r="N222" s="62"/>
      <c r="O222" s="37"/>
    </row>
    <row r="223" spans="2:15" s="63" customFormat="1" x14ac:dyDescent="0.25">
      <c r="B223" s="81" t="s">
        <v>7</v>
      </c>
      <c r="C223" s="82">
        <v>166</v>
      </c>
      <c r="D223" s="97" t="s">
        <v>23</v>
      </c>
      <c r="E223" s="106">
        <v>3</v>
      </c>
      <c r="F223" s="106">
        <v>1</v>
      </c>
      <c r="G223" s="106">
        <v>3</v>
      </c>
      <c r="H223" s="106">
        <v>3</v>
      </c>
      <c r="I223" s="106">
        <v>3</v>
      </c>
      <c r="J223" s="51"/>
      <c r="K223" s="62"/>
      <c r="L223" s="62"/>
      <c r="M223" s="62"/>
      <c r="N223" s="62"/>
      <c r="O223" s="37"/>
    </row>
    <row r="224" spans="2:15" s="63" customFormat="1" x14ac:dyDescent="0.25">
      <c r="B224" s="81" t="s">
        <v>7</v>
      </c>
      <c r="C224" s="82">
        <v>167</v>
      </c>
      <c r="D224" s="97" t="s">
        <v>98</v>
      </c>
      <c r="E224" s="106">
        <v>0</v>
      </c>
      <c r="F224" s="106">
        <v>0</v>
      </c>
      <c r="G224" s="106">
        <v>6</v>
      </c>
      <c r="H224" s="106">
        <v>8</v>
      </c>
      <c r="I224" s="106">
        <v>5</v>
      </c>
      <c r="J224" s="51"/>
      <c r="K224" s="62"/>
      <c r="L224" s="62"/>
      <c r="M224" s="62"/>
      <c r="N224" s="62"/>
      <c r="O224" s="37"/>
    </row>
    <row r="225" spans="2:15" s="63" customFormat="1" x14ac:dyDescent="0.25">
      <c r="B225" s="81" t="s">
        <v>7</v>
      </c>
      <c r="C225" s="82">
        <v>168</v>
      </c>
      <c r="D225" s="97" t="s">
        <v>24</v>
      </c>
      <c r="E225" s="106">
        <v>0</v>
      </c>
      <c r="F225" s="106">
        <v>2</v>
      </c>
      <c r="G225" s="106">
        <v>0</v>
      </c>
      <c r="H225" s="106">
        <v>0</v>
      </c>
      <c r="I225" s="106">
        <v>0</v>
      </c>
      <c r="J225" s="51"/>
      <c r="K225" s="62"/>
      <c r="L225" s="62"/>
      <c r="M225" s="62"/>
      <c r="N225" s="62"/>
      <c r="O225" s="37"/>
    </row>
    <row r="226" spans="2:15" s="63" customFormat="1" x14ac:dyDescent="0.25">
      <c r="B226" s="81" t="s">
        <v>7</v>
      </c>
      <c r="C226" s="82">
        <v>171</v>
      </c>
      <c r="D226" s="97" t="s">
        <v>89</v>
      </c>
      <c r="E226" s="106">
        <v>0</v>
      </c>
      <c r="F226" s="106">
        <v>0</v>
      </c>
      <c r="G226" s="106">
        <v>2</v>
      </c>
      <c r="H226" s="106">
        <v>0</v>
      </c>
      <c r="I226" s="106">
        <v>0</v>
      </c>
      <c r="J226" s="51"/>
      <c r="K226" s="62"/>
      <c r="L226" s="62"/>
      <c r="M226" s="62"/>
      <c r="N226" s="62"/>
      <c r="O226" s="37"/>
    </row>
    <row r="227" spans="2:15" s="63" customFormat="1" x14ac:dyDescent="0.25">
      <c r="B227" s="81" t="s">
        <v>7</v>
      </c>
      <c r="C227" s="82">
        <v>172</v>
      </c>
      <c r="D227" s="97" t="s">
        <v>22</v>
      </c>
      <c r="E227" s="106">
        <v>14</v>
      </c>
      <c r="F227" s="106">
        <v>9</v>
      </c>
      <c r="G227" s="106">
        <v>7</v>
      </c>
      <c r="H227" s="106">
        <v>3</v>
      </c>
      <c r="I227" s="106">
        <v>12</v>
      </c>
      <c r="J227" s="51"/>
      <c r="K227" s="62"/>
      <c r="L227" s="62"/>
      <c r="M227" s="62"/>
      <c r="N227" s="62"/>
      <c r="O227" s="37"/>
    </row>
    <row r="228" spans="2:15" s="63" customFormat="1" x14ac:dyDescent="0.25">
      <c r="B228" s="81" t="s">
        <v>19</v>
      </c>
      <c r="C228" s="82">
        <v>174</v>
      </c>
      <c r="D228" s="97" t="s">
        <v>86</v>
      </c>
      <c r="E228" s="106">
        <v>1</v>
      </c>
      <c r="F228" s="106">
        <v>2</v>
      </c>
      <c r="G228" s="106">
        <v>0</v>
      </c>
      <c r="H228" s="106">
        <v>1</v>
      </c>
      <c r="I228" s="106">
        <v>1</v>
      </c>
      <c r="J228" s="51"/>
      <c r="K228" s="62"/>
      <c r="L228" s="62"/>
      <c r="M228" s="62"/>
      <c r="N228" s="62"/>
      <c r="O228" s="37"/>
    </row>
    <row r="229" spans="2:15" s="63" customFormat="1" x14ac:dyDescent="0.25">
      <c r="B229" s="81" t="s">
        <v>34</v>
      </c>
      <c r="C229" s="82">
        <v>175</v>
      </c>
      <c r="D229" s="97" t="s">
        <v>35</v>
      </c>
      <c r="E229" s="106">
        <v>0</v>
      </c>
      <c r="F229" s="106">
        <v>1</v>
      </c>
      <c r="G229" s="106">
        <v>0</v>
      </c>
      <c r="H229" s="106">
        <v>0</v>
      </c>
      <c r="I229" s="106">
        <v>0</v>
      </c>
      <c r="J229" s="51"/>
      <c r="K229" s="62"/>
      <c r="L229" s="62"/>
      <c r="M229" s="62"/>
      <c r="N229" s="62"/>
      <c r="O229" s="37"/>
    </row>
    <row r="230" spans="2:15" s="63" customFormat="1" x14ac:dyDescent="0.25">
      <c r="B230" s="81" t="s">
        <v>29</v>
      </c>
      <c r="C230" s="82">
        <v>176</v>
      </c>
      <c r="D230" s="97" t="s">
        <v>262</v>
      </c>
      <c r="E230" s="106">
        <v>0</v>
      </c>
      <c r="F230" s="106">
        <v>0</v>
      </c>
      <c r="G230" s="106">
        <v>0</v>
      </c>
      <c r="H230" s="106">
        <v>0</v>
      </c>
      <c r="I230" s="106">
        <v>3</v>
      </c>
      <c r="J230" s="51"/>
      <c r="K230" s="62"/>
      <c r="L230" s="62"/>
      <c r="M230" s="62"/>
      <c r="N230" s="62"/>
      <c r="O230" s="37"/>
    </row>
    <row r="231" spans="2:15" s="63" customFormat="1" x14ac:dyDescent="0.25">
      <c r="B231" s="81" t="s">
        <v>39</v>
      </c>
      <c r="C231" s="82">
        <v>177</v>
      </c>
      <c r="D231" s="97" t="s">
        <v>130</v>
      </c>
      <c r="E231" s="106">
        <v>0</v>
      </c>
      <c r="F231" s="106">
        <v>0</v>
      </c>
      <c r="G231" s="106">
        <v>0</v>
      </c>
      <c r="H231" s="106">
        <v>3</v>
      </c>
      <c r="I231" s="106">
        <v>0</v>
      </c>
      <c r="J231" s="51"/>
      <c r="K231" s="62"/>
      <c r="L231" s="62"/>
      <c r="M231" s="62"/>
      <c r="N231" s="62"/>
      <c r="O231" s="37"/>
    </row>
    <row r="232" spans="2:15" s="63" customFormat="1" x14ac:dyDescent="0.25">
      <c r="B232" s="81" t="s">
        <v>7</v>
      </c>
      <c r="C232" s="82">
        <v>178</v>
      </c>
      <c r="D232" s="97" t="s">
        <v>27</v>
      </c>
      <c r="E232" s="106">
        <v>0</v>
      </c>
      <c r="F232" s="106">
        <v>2</v>
      </c>
      <c r="G232" s="106">
        <v>1</v>
      </c>
      <c r="H232" s="106">
        <v>0</v>
      </c>
      <c r="I232" s="106">
        <v>5</v>
      </c>
      <c r="J232" s="51"/>
      <c r="K232" s="62"/>
      <c r="L232" s="62"/>
      <c r="M232" s="62"/>
      <c r="N232" s="62"/>
      <c r="O232" s="37"/>
    </row>
    <row r="233" spans="2:15" s="63" customFormat="1" x14ac:dyDescent="0.25">
      <c r="B233" s="81" t="s">
        <v>39</v>
      </c>
      <c r="C233" s="82">
        <v>179</v>
      </c>
      <c r="D233" s="97" t="s">
        <v>47</v>
      </c>
      <c r="E233" s="106">
        <v>0</v>
      </c>
      <c r="F233" s="106">
        <v>0</v>
      </c>
      <c r="G233" s="106">
        <v>1</v>
      </c>
      <c r="H233" s="106">
        <v>1</v>
      </c>
      <c r="I233" s="106">
        <v>0</v>
      </c>
      <c r="J233" s="51"/>
      <c r="K233" s="62"/>
      <c r="L233" s="62"/>
      <c r="M233" s="62"/>
      <c r="N233" s="62"/>
      <c r="O233" s="37"/>
    </row>
    <row r="234" spans="2:15" s="63" customFormat="1" x14ac:dyDescent="0.25">
      <c r="B234" s="81" t="s">
        <v>29</v>
      </c>
      <c r="C234" s="82">
        <v>183</v>
      </c>
      <c r="D234" s="97" t="s">
        <v>31</v>
      </c>
      <c r="E234" s="106">
        <v>1</v>
      </c>
      <c r="F234" s="106">
        <v>1</v>
      </c>
      <c r="G234" s="106">
        <v>1</v>
      </c>
      <c r="H234" s="106">
        <v>1</v>
      </c>
      <c r="I234" s="106">
        <v>1</v>
      </c>
      <c r="J234" s="51"/>
      <c r="K234" s="62"/>
      <c r="L234" s="62"/>
      <c r="M234" s="62"/>
      <c r="N234" s="62"/>
      <c r="O234" s="37"/>
    </row>
    <row r="235" spans="2:15" s="63" customFormat="1" x14ac:dyDescent="0.25">
      <c r="B235" s="81" t="s">
        <v>41</v>
      </c>
      <c r="C235" s="82">
        <v>184</v>
      </c>
      <c r="D235" s="97" t="s">
        <v>73</v>
      </c>
      <c r="E235" s="106">
        <v>0</v>
      </c>
      <c r="F235" s="106">
        <v>0</v>
      </c>
      <c r="G235" s="106">
        <v>0</v>
      </c>
      <c r="H235" s="106">
        <v>0</v>
      </c>
      <c r="I235" s="106">
        <v>0</v>
      </c>
      <c r="J235" s="51"/>
      <c r="K235" s="62"/>
      <c r="L235" s="62"/>
      <c r="M235" s="62"/>
      <c r="N235" s="62"/>
      <c r="O235" s="37"/>
    </row>
    <row r="236" spans="2:15" s="63" customFormat="1" x14ac:dyDescent="0.25">
      <c r="B236" s="81" t="s">
        <v>17</v>
      </c>
      <c r="C236" s="82">
        <v>185</v>
      </c>
      <c r="D236" s="97" t="s">
        <v>18</v>
      </c>
      <c r="E236" s="106">
        <v>0</v>
      </c>
      <c r="F236" s="106">
        <v>0</v>
      </c>
      <c r="G236" s="106">
        <v>0</v>
      </c>
      <c r="H236" s="106">
        <v>0</v>
      </c>
      <c r="I236" s="106">
        <v>0</v>
      </c>
      <c r="J236" s="51"/>
      <c r="K236" s="62"/>
      <c r="L236" s="62"/>
      <c r="M236" s="62"/>
      <c r="N236" s="62"/>
      <c r="O236" s="37"/>
    </row>
    <row r="237" spans="2:15" s="63" customFormat="1" x14ac:dyDescent="0.25">
      <c r="B237" s="81" t="s">
        <v>7</v>
      </c>
      <c r="C237" s="82">
        <v>186</v>
      </c>
      <c r="D237" s="97" t="s">
        <v>33</v>
      </c>
      <c r="E237" s="106">
        <v>0</v>
      </c>
      <c r="F237" s="106">
        <v>3</v>
      </c>
      <c r="G237" s="106">
        <v>2</v>
      </c>
      <c r="H237" s="106">
        <v>0</v>
      </c>
      <c r="I237" s="106">
        <v>0</v>
      </c>
      <c r="J237" s="51"/>
      <c r="K237" s="62"/>
      <c r="L237" s="62"/>
      <c r="M237" s="62"/>
      <c r="N237" s="62"/>
      <c r="O237" s="37"/>
    </row>
    <row r="238" spans="2:15" s="63" customFormat="1" x14ac:dyDescent="0.25">
      <c r="B238" s="81" t="s">
        <v>34</v>
      </c>
      <c r="C238" s="85">
        <v>187</v>
      </c>
      <c r="D238" s="97" t="s">
        <v>123</v>
      </c>
      <c r="E238" s="106">
        <v>0</v>
      </c>
      <c r="F238" s="106">
        <v>0</v>
      </c>
      <c r="G238" s="106">
        <v>0</v>
      </c>
      <c r="H238" s="106">
        <v>2</v>
      </c>
      <c r="I238" s="106">
        <v>0</v>
      </c>
      <c r="J238" s="51"/>
      <c r="K238" s="62"/>
      <c r="L238" s="62"/>
      <c r="M238" s="62"/>
      <c r="N238" s="62"/>
      <c r="O238" s="37"/>
    </row>
    <row r="239" spans="2:15" s="63" customFormat="1" x14ac:dyDescent="0.25">
      <c r="B239" s="81" t="s">
        <v>39</v>
      </c>
      <c r="C239" s="82">
        <v>188</v>
      </c>
      <c r="D239" s="97" t="s">
        <v>121</v>
      </c>
      <c r="E239" s="106">
        <v>1</v>
      </c>
      <c r="F239" s="106">
        <v>0</v>
      </c>
      <c r="G239" s="106">
        <v>2</v>
      </c>
      <c r="H239" s="106">
        <v>1</v>
      </c>
      <c r="I239" s="106">
        <v>4</v>
      </c>
      <c r="J239" s="51"/>
      <c r="K239" s="62"/>
      <c r="L239" s="62"/>
      <c r="M239" s="62"/>
      <c r="N239" s="62"/>
      <c r="O239" s="37"/>
    </row>
    <row r="240" spans="2:15" s="63" customFormat="1" x14ac:dyDescent="0.25">
      <c r="B240" s="81" t="s">
        <v>39</v>
      </c>
      <c r="C240" s="82">
        <v>189</v>
      </c>
      <c r="D240" s="97" t="s">
        <v>40</v>
      </c>
      <c r="E240" s="106">
        <v>2</v>
      </c>
      <c r="F240" s="106">
        <v>0</v>
      </c>
      <c r="G240" s="106">
        <v>3</v>
      </c>
      <c r="H240" s="106">
        <v>2</v>
      </c>
      <c r="I240" s="106">
        <v>2</v>
      </c>
      <c r="J240" s="51"/>
      <c r="K240" s="62"/>
      <c r="L240" s="62"/>
      <c r="M240" s="62"/>
      <c r="N240" s="62"/>
      <c r="O240" s="37"/>
    </row>
    <row r="241" spans="2:15" s="63" customFormat="1" x14ac:dyDescent="0.25">
      <c r="B241" s="81" t="s">
        <v>7</v>
      </c>
      <c r="C241" s="82">
        <v>193</v>
      </c>
      <c r="D241" s="97" t="s">
        <v>15</v>
      </c>
      <c r="E241" s="106">
        <v>0</v>
      </c>
      <c r="F241" s="106">
        <v>0</v>
      </c>
      <c r="G241" s="106"/>
      <c r="H241" s="106">
        <v>0</v>
      </c>
      <c r="I241" s="106">
        <v>0</v>
      </c>
      <c r="J241" s="51"/>
      <c r="K241" s="62"/>
      <c r="L241" s="62"/>
      <c r="M241" s="62"/>
      <c r="N241" s="62"/>
      <c r="O241" s="37"/>
    </row>
    <row r="242" spans="2:15" s="63" customFormat="1" x14ac:dyDescent="0.25">
      <c r="B242" s="85" t="s">
        <v>183</v>
      </c>
      <c r="C242" s="85">
        <v>196</v>
      </c>
      <c r="D242" s="97" t="s">
        <v>176</v>
      </c>
      <c r="E242" s="106">
        <v>0</v>
      </c>
      <c r="F242" s="106">
        <v>0</v>
      </c>
      <c r="G242" s="106">
        <v>1</v>
      </c>
      <c r="H242" s="106">
        <v>0</v>
      </c>
      <c r="I242" s="106">
        <v>0</v>
      </c>
      <c r="J242" s="51"/>
      <c r="K242" s="62"/>
      <c r="L242" s="62"/>
      <c r="M242" s="62"/>
      <c r="N242" s="62"/>
      <c r="O242" s="37"/>
    </row>
    <row r="243" spans="2:15" s="63" customFormat="1" x14ac:dyDescent="0.25">
      <c r="B243" s="85" t="s">
        <v>7</v>
      </c>
      <c r="C243" s="85">
        <v>197</v>
      </c>
      <c r="D243" s="97" t="s">
        <v>150</v>
      </c>
      <c r="E243" s="106">
        <v>0</v>
      </c>
      <c r="F243" s="106">
        <v>2</v>
      </c>
      <c r="G243" s="106">
        <v>3</v>
      </c>
      <c r="H243" s="106">
        <v>0</v>
      </c>
      <c r="I243" s="106">
        <v>0</v>
      </c>
      <c r="J243" s="51"/>
      <c r="K243" s="62"/>
      <c r="L243" s="62"/>
      <c r="M243" s="62"/>
      <c r="N243" s="62"/>
      <c r="O243" s="37"/>
    </row>
    <row r="244" spans="2:15" s="63" customFormat="1" x14ac:dyDescent="0.25">
      <c r="B244" s="85" t="s">
        <v>7</v>
      </c>
      <c r="C244" s="82">
        <v>198</v>
      </c>
      <c r="D244" s="97" t="s">
        <v>151</v>
      </c>
      <c r="E244" s="106">
        <v>1</v>
      </c>
      <c r="F244" s="106">
        <v>1</v>
      </c>
      <c r="G244" s="106">
        <v>0</v>
      </c>
      <c r="H244" s="106">
        <v>1</v>
      </c>
      <c r="I244" s="106">
        <v>1</v>
      </c>
      <c r="J244" s="51"/>
      <c r="K244" s="62"/>
      <c r="L244" s="62"/>
      <c r="M244" s="62"/>
      <c r="N244" s="62"/>
      <c r="O244" s="37"/>
    </row>
    <row r="245" spans="2:15" s="63" customFormat="1" x14ac:dyDescent="0.25">
      <c r="B245" s="85" t="s">
        <v>34</v>
      </c>
      <c r="C245" s="85">
        <v>199</v>
      </c>
      <c r="D245" s="97" t="s">
        <v>169</v>
      </c>
      <c r="E245" s="106">
        <v>1</v>
      </c>
      <c r="F245" s="106">
        <v>3</v>
      </c>
      <c r="G245" s="106">
        <v>0</v>
      </c>
      <c r="H245" s="106">
        <v>0</v>
      </c>
      <c r="I245" s="106">
        <v>0</v>
      </c>
      <c r="J245" s="51"/>
      <c r="K245" s="62"/>
      <c r="L245" s="62"/>
      <c r="M245" s="62"/>
      <c r="N245" s="62"/>
      <c r="O245" s="37"/>
    </row>
    <row r="246" spans="2:15" s="63" customFormat="1" x14ac:dyDescent="0.25">
      <c r="B246" s="85" t="s">
        <v>34</v>
      </c>
      <c r="C246" s="85">
        <v>200</v>
      </c>
      <c r="D246" s="97" t="s">
        <v>170</v>
      </c>
      <c r="E246" s="106">
        <v>1</v>
      </c>
      <c r="F246" s="106">
        <v>1</v>
      </c>
      <c r="G246" s="106">
        <v>0</v>
      </c>
      <c r="H246" s="106">
        <v>1</v>
      </c>
      <c r="I246" s="106">
        <v>0</v>
      </c>
      <c r="J246" s="51"/>
      <c r="K246" s="62"/>
      <c r="L246" s="62"/>
      <c r="M246" s="62"/>
      <c r="N246" s="62"/>
      <c r="O246" s="37"/>
    </row>
    <row r="247" spans="2:15" s="63" customFormat="1" x14ac:dyDescent="0.25">
      <c r="B247" s="85" t="s">
        <v>75</v>
      </c>
      <c r="C247" s="85">
        <v>201</v>
      </c>
      <c r="D247" s="97" t="s">
        <v>177</v>
      </c>
      <c r="E247" s="106">
        <v>0</v>
      </c>
      <c r="F247" s="106">
        <v>0</v>
      </c>
      <c r="G247" s="106">
        <v>1</v>
      </c>
      <c r="H247" s="106">
        <v>0</v>
      </c>
      <c r="I247" s="106">
        <v>0</v>
      </c>
      <c r="J247" s="51"/>
      <c r="K247" s="62"/>
      <c r="L247" s="62"/>
      <c r="M247" s="62"/>
      <c r="N247" s="62"/>
      <c r="O247" s="37"/>
    </row>
    <row r="248" spans="2:15" s="63" customFormat="1" x14ac:dyDescent="0.25">
      <c r="B248" s="85" t="s">
        <v>39</v>
      </c>
      <c r="C248" s="85">
        <v>202</v>
      </c>
      <c r="D248" s="97" t="s">
        <v>164</v>
      </c>
      <c r="E248" s="106">
        <v>0</v>
      </c>
      <c r="F248" s="106">
        <v>0</v>
      </c>
      <c r="G248" s="106">
        <v>0</v>
      </c>
      <c r="H248" s="106">
        <v>0</v>
      </c>
      <c r="I248" s="106">
        <v>0</v>
      </c>
      <c r="J248" s="51"/>
      <c r="K248" s="62"/>
      <c r="L248" s="62"/>
      <c r="M248" s="62"/>
      <c r="N248" s="62"/>
      <c r="O248" s="37"/>
    </row>
    <row r="249" spans="2:15" s="63" customFormat="1" x14ac:dyDescent="0.25">
      <c r="B249" s="85" t="s">
        <v>91</v>
      </c>
      <c r="C249" s="85">
        <v>215</v>
      </c>
      <c r="D249" s="97" t="s">
        <v>173</v>
      </c>
      <c r="E249" s="106">
        <v>0</v>
      </c>
      <c r="F249" s="106">
        <v>0</v>
      </c>
      <c r="G249" s="106">
        <v>0</v>
      </c>
      <c r="H249" s="106">
        <v>0</v>
      </c>
      <c r="I249" s="106">
        <v>0</v>
      </c>
      <c r="J249" s="51"/>
      <c r="K249" s="62"/>
      <c r="L249" s="62"/>
      <c r="M249" s="62"/>
      <c r="N249" s="62"/>
      <c r="O249" s="37"/>
    </row>
    <row r="250" spans="2:15" s="63" customFormat="1" x14ac:dyDescent="0.25">
      <c r="B250" s="85" t="s">
        <v>29</v>
      </c>
      <c r="C250" s="85">
        <v>224</v>
      </c>
      <c r="D250" s="97" t="s">
        <v>145</v>
      </c>
      <c r="E250" s="106">
        <v>0</v>
      </c>
      <c r="F250" s="106">
        <v>2</v>
      </c>
      <c r="G250" s="106">
        <v>3</v>
      </c>
      <c r="H250" s="106">
        <v>2</v>
      </c>
      <c r="I250" s="106">
        <v>1</v>
      </c>
      <c r="J250" s="51"/>
      <c r="K250" s="62"/>
      <c r="L250" s="62"/>
      <c r="M250" s="62"/>
      <c r="N250" s="62"/>
      <c r="O250" s="37"/>
    </row>
    <row r="251" spans="2:15" s="63" customFormat="1" x14ac:dyDescent="0.25">
      <c r="B251" s="85" t="s">
        <v>7</v>
      </c>
      <c r="C251" s="85">
        <v>225</v>
      </c>
      <c r="D251" s="97" t="s">
        <v>153</v>
      </c>
      <c r="E251" s="106">
        <v>4</v>
      </c>
      <c r="F251" s="106">
        <v>3</v>
      </c>
      <c r="G251" s="106">
        <v>2</v>
      </c>
      <c r="H251" s="106">
        <v>1</v>
      </c>
      <c r="I251" s="106">
        <v>2</v>
      </c>
      <c r="J251" s="51"/>
      <c r="K251" s="62"/>
      <c r="L251" s="62"/>
      <c r="M251" s="62"/>
      <c r="N251" s="62"/>
      <c r="O251" s="37"/>
    </row>
    <row r="252" spans="2:15" s="63" customFormat="1" x14ac:dyDescent="0.25">
      <c r="B252" s="85" t="s">
        <v>7</v>
      </c>
      <c r="C252" s="85">
        <v>226</v>
      </c>
      <c r="D252" s="97" t="s">
        <v>155</v>
      </c>
      <c r="E252" s="106">
        <v>0</v>
      </c>
      <c r="F252" s="106">
        <v>5</v>
      </c>
      <c r="G252" s="106">
        <v>4</v>
      </c>
      <c r="H252" s="106">
        <v>2</v>
      </c>
      <c r="I252" s="106">
        <v>5</v>
      </c>
      <c r="J252" s="51"/>
      <c r="K252" s="62"/>
      <c r="L252" s="62"/>
      <c r="M252" s="62"/>
      <c r="N252" s="62"/>
      <c r="O252" s="37"/>
    </row>
    <row r="253" spans="2:15" s="63" customFormat="1" x14ac:dyDescent="0.25">
      <c r="B253" s="85" t="s">
        <v>7</v>
      </c>
      <c r="C253" s="85">
        <v>229</v>
      </c>
      <c r="D253" s="97" t="s">
        <v>156</v>
      </c>
      <c r="E253" s="106">
        <v>0</v>
      </c>
      <c r="F253" s="106">
        <v>1</v>
      </c>
      <c r="G253" s="106">
        <v>0</v>
      </c>
      <c r="H253" s="106">
        <v>1</v>
      </c>
      <c r="I253" s="106">
        <v>0</v>
      </c>
      <c r="J253" s="51"/>
      <c r="K253" s="62"/>
      <c r="L253" s="62"/>
      <c r="M253" s="62"/>
      <c r="N253" s="62"/>
      <c r="O253" s="37"/>
    </row>
    <row r="254" spans="2:15" s="63" customFormat="1" x14ac:dyDescent="0.25">
      <c r="B254" s="85" t="s">
        <v>7</v>
      </c>
      <c r="C254" s="85">
        <v>245</v>
      </c>
      <c r="D254" s="97" t="s">
        <v>148</v>
      </c>
      <c r="E254" s="106">
        <v>0</v>
      </c>
      <c r="F254" s="106">
        <v>0</v>
      </c>
      <c r="G254" s="106">
        <v>0</v>
      </c>
      <c r="H254" s="106">
        <v>0</v>
      </c>
      <c r="I254" s="106">
        <v>0</v>
      </c>
      <c r="J254" s="51"/>
      <c r="K254" s="62"/>
      <c r="L254" s="62"/>
      <c r="M254" s="62"/>
      <c r="N254" s="62"/>
      <c r="O254" s="37"/>
    </row>
    <row r="255" spans="2:15" s="63" customFormat="1" x14ac:dyDescent="0.25">
      <c r="B255" s="85" t="s">
        <v>7</v>
      </c>
      <c r="C255" s="85">
        <v>248</v>
      </c>
      <c r="D255" s="97" t="s">
        <v>146</v>
      </c>
      <c r="E255" s="106">
        <v>0</v>
      </c>
      <c r="F255" s="106">
        <v>1</v>
      </c>
      <c r="G255" s="106">
        <v>3</v>
      </c>
      <c r="H255" s="106">
        <v>0</v>
      </c>
      <c r="I255" s="106">
        <v>0</v>
      </c>
      <c r="J255" s="51"/>
      <c r="K255" s="62"/>
      <c r="L255" s="62"/>
      <c r="M255" s="62"/>
      <c r="N255" s="62"/>
      <c r="O255" s="37"/>
    </row>
    <row r="256" spans="2:15" s="63" customFormat="1" x14ac:dyDescent="0.25">
      <c r="B256" s="85" t="s">
        <v>54</v>
      </c>
      <c r="C256" s="85">
        <v>249</v>
      </c>
      <c r="D256" s="97" t="s">
        <v>167</v>
      </c>
      <c r="E256" s="106">
        <v>1</v>
      </c>
      <c r="F256" s="106">
        <v>0</v>
      </c>
      <c r="G256" s="106">
        <v>0</v>
      </c>
      <c r="H256" s="106">
        <v>0</v>
      </c>
      <c r="I256" s="106">
        <v>0</v>
      </c>
      <c r="J256" s="51"/>
      <c r="K256" s="62"/>
      <c r="L256" s="62"/>
      <c r="M256" s="62"/>
      <c r="N256" s="62"/>
      <c r="O256" s="37"/>
    </row>
    <row r="257" spans="2:15" s="63" customFormat="1" x14ac:dyDescent="0.25">
      <c r="B257" s="85" t="s">
        <v>99</v>
      </c>
      <c r="C257" s="85">
        <v>250</v>
      </c>
      <c r="D257" s="97" t="s">
        <v>171</v>
      </c>
      <c r="E257" s="106">
        <v>0</v>
      </c>
      <c r="F257" s="106">
        <v>0</v>
      </c>
      <c r="G257" s="106">
        <v>0</v>
      </c>
      <c r="H257" s="106">
        <v>0</v>
      </c>
      <c r="I257" s="106">
        <v>0</v>
      </c>
      <c r="J257" s="51"/>
      <c r="K257" s="62"/>
      <c r="L257" s="62"/>
      <c r="M257" s="62"/>
      <c r="N257" s="62"/>
      <c r="O257" s="37"/>
    </row>
    <row r="258" spans="2:15" s="63" customFormat="1" x14ac:dyDescent="0.25">
      <c r="B258" s="85" t="s">
        <v>7</v>
      </c>
      <c r="C258" s="85">
        <v>251</v>
      </c>
      <c r="D258" s="97" t="s">
        <v>25</v>
      </c>
      <c r="E258" s="106">
        <v>0</v>
      </c>
      <c r="F258" s="106">
        <v>0</v>
      </c>
      <c r="G258" s="106">
        <v>0</v>
      </c>
      <c r="H258" s="106">
        <v>0</v>
      </c>
      <c r="I258" s="106">
        <v>0</v>
      </c>
      <c r="J258" s="51"/>
      <c r="K258" s="62"/>
      <c r="L258" s="62"/>
      <c r="M258" s="62"/>
      <c r="N258" s="62"/>
      <c r="O258" s="37"/>
    </row>
    <row r="259" spans="2:15" s="63" customFormat="1" x14ac:dyDescent="0.25">
      <c r="B259" s="85" t="s">
        <v>7</v>
      </c>
      <c r="C259" s="85">
        <v>252</v>
      </c>
      <c r="D259" s="97" t="s">
        <v>147</v>
      </c>
      <c r="E259" s="106">
        <v>0</v>
      </c>
      <c r="F259" s="106">
        <v>1</v>
      </c>
      <c r="G259" s="106">
        <v>2</v>
      </c>
      <c r="H259" s="106">
        <v>0</v>
      </c>
      <c r="I259" s="106">
        <v>0</v>
      </c>
      <c r="J259" s="51"/>
      <c r="K259" s="62"/>
      <c r="L259" s="62"/>
      <c r="M259" s="62"/>
      <c r="N259" s="62"/>
      <c r="O259" s="37"/>
    </row>
    <row r="260" spans="2:15" s="63" customFormat="1" x14ac:dyDescent="0.25">
      <c r="B260" s="85" t="s">
        <v>7</v>
      </c>
      <c r="C260" s="85">
        <v>253</v>
      </c>
      <c r="D260" s="97" t="s">
        <v>152</v>
      </c>
      <c r="E260" s="106">
        <v>0</v>
      </c>
      <c r="F260" s="106">
        <v>1</v>
      </c>
      <c r="G260" s="106">
        <v>1</v>
      </c>
      <c r="H260" s="106">
        <v>0</v>
      </c>
      <c r="I260" s="106">
        <v>2</v>
      </c>
      <c r="J260" s="51"/>
      <c r="K260" s="62"/>
      <c r="L260" s="62"/>
      <c r="M260" s="62"/>
      <c r="N260" s="62"/>
      <c r="O260" s="37"/>
    </row>
    <row r="261" spans="2:15" s="63" customFormat="1" x14ac:dyDescent="0.25">
      <c r="B261" s="85" t="s">
        <v>29</v>
      </c>
      <c r="C261" s="85">
        <v>257</v>
      </c>
      <c r="D261" s="97" t="s">
        <v>144</v>
      </c>
      <c r="E261" s="106">
        <v>0</v>
      </c>
      <c r="F261" s="106">
        <v>0</v>
      </c>
      <c r="G261" s="106">
        <v>0</v>
      </c>
      <c r="H261" s="106">
        <v>2</v>
      </c>
      <c r="I261" s="106">
        <v>2</v>
      </c>
      <c r="J261" s="51"/>
      <c r="K261" s="62"/>
      <c r="L261" s="62"/>
      <c r="M261" s="62"/>
      <c r="N261" s="62"/>
      <c r="O261" s="37"/>
    </row>
    <row r="262" spans="2:15" s="63" customFormat="1" x14ac:dyDescent="0.25">
      <c r="B262" s="85" t="s">
        <v>39</v>
      </c>
      <c r="C262" s="85">
        <v>258</v>
      </c>
      <c r="D262" s="97" t="s">
        <v>165</v>
      </c>
      <c r="E262" s="106">
        <v>0</v>
      </c>
      <c r="F262" s="106">
        <v>1</v>
      </c>
      <c r="G262" s="106">
        <v>0</v>
      </c>
      <c r="H262" s="106">
        <v>2</v>
      </c>
      <c r="I262" s="106">
        <v>1</v>
      </c>
      <c r="J262" s="51"/>
      <c r="K262" s="62"/>
      <c r="L262" s="62"/>
      <c r="M262" s="62"/>
      <c r="N262" s="62"/>
      <c r="O262" s="37"/>
    </row>
    <row r="263" spans="2:15" s="63" customFormat="1" x14ac:dyDescent="0.25">
      <c r="B263" s="85" t="s">
        <v>128</v>
      </c>
      <c r="C263" s="85">
        <v>260</v>
      </c>
      <c r="D263" s="97" t="s">
        <v>172</v>
      </c>
      <c r="E263" s="106">
        <v>0</v>
      </c>
      <c r="F263" s="106">
        <v>0</v>
      </c>
      <c r="G263" s="106">
        <v>0</v>
      </c>
      <c r="H263" s="106">
        <v>0</v>
      </c>
      <c r="I263" s="106">
        <v>0</v>
      </c>
      <c r="J263" s="51"/>
      <c r="K263" s="62"/>
      <c r="L263" s="62"/>
      <c r="M263" s="62"/>
      <c r="N263" s="62"/>
      <c r="O263" s="37"/>
    </row>
    <row r="264" spans="2:15" s="63" customFormat="1" x14ac:dyDescent="0.25">
      <c r="B264" s="85" t="s">
        <v>7</v>
      </c>
      <c r="C264" s="85">
        <v>261</v>
      </c>
      <c r="D264" s="97" t="s">
        <v>149</v>
      </c>
      <c r="E264" s="106">
        <v>0</v>
      </c>
      <c r="F264" s="106">
        <v>0</v>
      </c>
      <c r="G264" s="106">
        <v>0</v>
      </c>
      <c r="H264" s="106">
        <v>0</v>
      </c>
      <c r="I264" s="106">
        <v>0</v>
      </c>
      <c r="J264" s="51"/>
      <c r="K264" s="62"/>
      <c r="L264" s="62"/>
      <c r="M264" s="62"/>
      <c r="N264" s="62"/>
      <c r="O264" s="37"/>
    </row>
    <row r="265" spans="2:15" s="63" customFormat="1" x14ac:dyDescent="0.25">
      <c r="B265" s="85" t="s">
        <v>7</v>
      </c>
      <c r="C265" s="85">
        <v>262</v>
      </c>
      <c r="D265" s="97" t="s">
        <v>157</v>
      </c>
      <c r="E265" s="106">
        <v>0</v>
      </c>
      <c r="F265" s="106">
        <v>1</v>
      </c>
      <c r="G265" s="106">
        <v>1</v>
      </c>
      <c r="H265" s="106">
        <v>1</v>
      </c>
      <c r="I265" s="106">
        <v>1</v>
      </c>
      <c r="J265" s="51"/>
      <c r="K265" s="62"/>
      <c r="L265" s="62"/>
      <c r="M265" s="62"/>
      <c r="N265" s="62"/>
      <c r="O265" s="37"/>
    </row>
    <row r="266" spans="2:15" s="63" customFormat="1" x14ac:dyDescent="0.25">
      <c r="B266" s="85" t="s">
        <v>7</v>
      </c>
      <c r="C266" s="85">
        <v>263</v>
      </c>
      <c r="D266" s="97" t="s">
        <v>158</v>
      </c>
      <c r="E266" s="106">
        <v>1</v>
      </c>
      <c r="F266" s="106">
        <v>1</v>
      </c>
      <c r="G266" s="106">
        <v>0</v>
      </c>
      <c r="H266" s="106">
        <v>1</v>
      </c>
      <c r="I266" s="106">
        <v>2</v>
      </c>
      <c r="J266" s="51"/>
      <c r="K266" s="62"/>
      <c r="L266" s="62"/>
      <c r="M266" s="62"/>
      <c r="N266" s="62"/>
      <c r="O266" s="37"/>
    </row>
    <row r="267" spans="2:15" s="63" customFormat="1" x14ac:dyDescent="0.25">
      <c r="B267" s="85" t="s">
        <v>71</v>
      </c>
      <c r="C267" s="85">
        <v>264</v>
      </c>
      <c r="D267" s="97" t="s">
        <v>168</v>
      </c>
      <c r="E267" s="106">
        <v>1</v>
      </c>
      <c r="F267" s="106">
        <v>0</v>
      </c>
      <c r="G267" s="106">
        <v>1</v>
      </c>
      <c r="H267" s="106">
        <v>3</v>
      </c>
      <c r="I267" s="106">
        <v>0</v>
      </c>
      <c r="J267" s="51"/>
      <c r="K267" s="62"/>
      <c r="L267" s="62"/>
      <c r="M267" s="62"/>
      <c r="N267" s="62"/>
      <c r="O267" s="37"/>
    </row>
    <row r="268" spans="2:15" s="63" customFormat="1" x14ac:dyDescent="0.25">
      <c r="B268" s="85" t="s">
        <v>7</v>
      </c>
      <c r="C268" s="85">
        <v>265</v>
      </c>
      <c r="D268" s="97" t="s">
        <v>154</v>
      </c>
      <c r="E268" s="106">
        <v>0</v>
      </c>
      <c r="F268" s="106">
        <v>1</v>
      </c>
      <c r="G268" s="106">
        <v>2</v>
      </c>
      <c r="H268" s="106">
        <v>0</v>
      </c>
      <c r="I268" s="106">
        <v>0</v>
      </c>
      <c r="J268" s="51"/>
      <c r="K268" s="62"/>
      <c r="L268" s="62"/>
      <c r="M268" s="62"/>
      <c r="N268" s="62"/>
      <c r="O268" s="37"/>
    </row>
    <row r="269" spans="2:15" s="63" customFormat="1" x14ac:dyDescent="0.25">
      <c r="B269" s="85" t="s">
        <v>182</v>
      </c>
      <c r="C269" s="85">
        <v>266</v>
      </c>
      <c r="D269" s="97" t="s">
        <v>175</v>
      </c>
      <c r="E269" s="106">
        <v>0</v>
      </c>
      <c r="F269" s="106">
        <v>1</v>
      </c>
      <c r="G269" s="106">
        <v>0</v>
      </c>
      <c r="H269" s="106">
        <v>0</v>
      </c>
      <c r="I269" s="106">
        <v>0</v>
      </c>
      <c r="J269" s="51"/>
      <c r="K269" s="62"/>
      <c r="L269" s="62"/>
      <c r="M269" s="62"/>
      <c r="N269" s="62"/>
      <c r="O269" s="37"/>
    </row>
    <row r="270" spans="2:15" s="63" customFormat="1" x14ac:dyDescent="0.25">
      <c r="B270" s="85" t="s">
        <v>7</v>
      </c>
      <c r="C270" s="85">
        <v>268</v>
      </c>
      <c r="D270" s="97" t="s">
        <v>43</v>
      </c>
      <c r="E270" s="106">
        <v>8</v>
      </c>
      <c r="F270" s="106">
        <v>12</v>
      </c>
      <c r="G270" s="106">
        <v>0</v>
      </c>
      <c r="H270" s="106">
        <v>4</v>
      </c>
      <c r="I270" s="106">
        <v>3</v>
      </c>
      <c r="J270" s="51"/>
      <c r="K270" s="62"/>
      <c r="L270" s="62"/>
      <c r="M270" s="62"/>
      <c r="N270" s="62"/>
      <c r="O270" s="37"/>
    </row>
    <row r="271" spans="2:15" s="63" customFormat="1" ht="30" x14ac:dyDescent="0.25">
      <c r="B271" s="85" t="s">
        <v>19</v>
      </c>
      <c r="C271" s="82">
        <v>270</v>
      </c>
      <c r="D271" s="97" t="s">
        <v>159</v>
      </c>
      <c r="E271" s="106">
        <v>1</v>
      </c>
      <c r="F271" s="106">
        <v>0</v>
      </c>
      <c r="G271" s="106">
        <v>0</v>
      </c>
      <c r="H271" s="106">
        <v>0</v>
      </c>
      <c r="I271" s="106">
        <v>0</v>
      </c>
      <c r="J271" s="51"/>
      <c r="K271" s="62"/>
      <c r="L271" s="62"/>
      <c r="M271" s="62"/>
      <c r="N271" s="62"/>
      <c r="O271" s="37"/>
    </row>
    <row r="272" spans="2:15" s="63" customFormat="1" x14ac:dyDescent="0.25">
      <c r="B272" s="85" t="s">
        <v>19</v>
      </c>
      <c r="C272" s="82">
        <v>272</v>
      </c>
      <c r="D272" s="88" t="s">
        <v>160</v>
      </c>
      <c r="E272" s="106">
        <v>0</v>
      </c>
      <c r="F272" s="106">
        <v>0</v>
      </c>
      <c r="G272" s="106">
        <v>0</v>
      </c>
      <c r="H272" s="106">
        <v>0</v>
      </c>
      <c r="I272" s="106">
        <v>0</v>
      </c>
      <c r="J272" s="51"/>
      <c r="K272" s="62"/>
      <c r="L272" s="62"/>
      <c r="M272" s="62"/>
      <c r="N272" s="62"/>
      <c r="O272" s="37"/>
    </row>
    <row r="273" spans="2:15" s="63" customFormat="1" x14ac:dyDescent="0.25">
      <c r="B273" s="85" t="s">
        <v>19</v>
      </c>
      <c r="C273" s="82">
        <v>274</v>
      </c>
      <c r="D273" s="97" t="s">
        <v>161</v>
      </c>
      <c r="E273" s="106">
        <v>0</v>
      </c>
      <c r="F273" s="106">
        <v>0</v>
      </c>
      <c r="G273" s="106">
        <v>0</v>
      </c>
      <c r="H273" s="106">
        <v>0</v>
      </c>
      <c r="I273" s="106">
        <v>0</v>
      </c>
      <c r="J273" s="51"/>
      <c r="K273" s="62"/>
      <c r="L273" s="62"/>
      <c r="M273" s="62"/>
      <c r="N273" s="62"/>
      <c r="O273" s="37"/>
    </row>
    <row r="274" spans="2:15" s="63" customFormat="1" x14ac:dyDescent="0.25">
      <c r="B274" s="85" t="s">
        <v>19</v>
      </c>
      <c r="C274" s="82">
        <v>289</v>
      </c>
      <c r="D274" s="88" t="s">
        <v>162</v>
      </c>
      <c r="E274" s="106">
        <v>0</v>
      </c>
      <c r="F274" s="106">
        <v>0</v>
      </c>
      <c r="G274" s="106">
        <v>1</v>
      </c>
      <c r="H274" s="106">
        <v>0</v>
      </c>
      <c r="I274" s="106">
        <v>0</v>
      </c>
      <c r="J274" s="51"/>
      <c r="K274" s="62"/>
      <c r="L274" s="62"/>
      <c r="M274" s="62"/>
      <c r="N274" s="62"/>
      <c r="O274" s="37"/>
    </row>
    <row r="275" spans="2:15" s="63" customFormat="1" x14ac:dyDescent="0.25">
      <c r="B275" s="85" t="s">
        <v>180</v>
      </c>
      <c r="C275" s="82">
        <v>293</v>
      </c>
      <c r="D275" s="97" t="s">
        <v>166</v>
      </c>
      <c r="E275" s="106">
        <v>0</v>
      </c>
      <c r="F275" s="106">
        <v>0</v>
      </c>
      <c r="G275" s="106">
        <v>0</v>
      </c>
      <c r="H275" s="106">
        <v>0</v>
      </c>
      <c r="I275" s="106">
        <v>0</v>
      </c>
      <c r="J275" s="51"/>
      <c r="K275" s="62"/>
      <c r="L275" s="62"/>
      <c r="M275" s="62"/>
      <c r="N275" s="62"/>
      <c r="O275" s="37"/>
    </row>
    <row r="276" spans="2:15" s="63" customFormat="1" ht="30" x14ac:dyDescent="0.25">
      <c r="B276" s="85" t="s">
        <v>19</v>
      </c>
      <c r="C276" s="82">
        <v>294</v>
      </c>
      <c r="D276" s="97" t="s">
        <v>163</v>
      </c>
      <c r="E276" s="106">
        <v>0</v>
      </c>
      <c r="F276" s="106">
        <v>0</v>
      </c>
      <c r="G276" s="106">
        <v>0</v>
      </c>
      <c r="H276" s="106">
        <v>0</v>
      </c>
      <c r="I276" s="106">
        <v>0</v>
      </c>
      <c r="J276" s="51"/>
      <c r="K276" s="62"/>
      <c r="L276" s="62"/>
      <c r="M276" s="62"/>
      <c r="N276" s="62"/>
      <c r="O276" s="37"/>
    </row>
    <row r="277" spans="2:15" s="63" customFormat="1" x14ac:dyDescent="0.25">
      <c r="B277" s="81" t="s">
        <v>19</v>
      </c>
      <c r="C277" s="82">
        <v>297</v>
      </c>
      <c r="D277" s="97" t="s">
        <v>85</v>
      </c>
      <c r="E277" s="106">
        <v>1</v>
      </c>
      <c r="F277" s="106">
        <v>0</v>
      </c>
      <c r="G277" s="106">
        <v>2</v>
      </c>
      <c r="H277" s="106">
        <v>2</v>
      </c>
      <c r="I277" s="106">
        <v>0</v>
      </c>
      <c r="J277" s="51"/>
      <c r="K277" s="62"/>
      <c r="L277" s="62"/>
      <c r="M277" s="62"/>
      <c r="N277" s="62"/>
      <c r="O277" s="37"/>
    </row>
    <row r="278" spans="2:15" s="63" customFormat="1" x14ac:dyDescent="0.25">
      <c r="B278" s="81" t="s">
        <v>7</v>
      </c>
      <c r="C278" s="82">
        <v>299</v>
      </c>
      <c r="D278" s="97" t="s">
        <v>69</v>
      </c>
      <c r="E278" s="106">
        <v>0</v>
      </c>
      <c r="F278" s="106">
        <v>0</v>
      </c>
      <c r="G278" s="106">
        <v>0</v>
      </c>
      <c r="H278" s="106">
        <v>0</v>
      </c>
      <c r="I278" s="106">
        <v>0</v>
      </c>
      <c r="J278" s="51"/>
      <c r="K278" s="62"/>
      <c r="L278" s="62"/>
      <c r="M278" s="62"/>
      <c r="N278" s="62"/>
      <c r="O278" s="37"/>
    </row>
    <row r="279" spans="2:15" s="63" customFormat="1" x14ac:dyDescent="0.25">
      <c r="B279" s="81" t="s">
        <v>39</v>
      </c>
      <c r="C279" s="85">
        <v>305</v>
      </c>
      <c r="D279" s="97" t="s">
        <v>74</v>
      </c>
      <c r="E279" s="106">
        <v>0</v>
      </c>
      <c r="F279" s="106">
        <v>0</v>
      </c>
      <c r="G279" s="106">
        <v>1</v>
      </c>
      <c r="H279" s="106">
        <v>0</v>
      </c>
      <c r="I279" s="106">
        <v>0</v>
      </c>
      <c r="J279" s="51"/>
      <c r="K279" s="62"/>
      <c r="L279" s="62"/>
      <c r="M279" s="62"/>
      <c r="N279" s="62"/>
      <c r="O279" s="37"/>
    </row>
    <row r="280" spans="2:15" s="63" customFormat="1" x14ac:dyDescent="0.25">
      <c r="B280" s="81" t="s">
        <v>7</v>
      </c>
      <c r="C280" s="82">
        <v>307</v>
      </c>
      <c r="D280" s="97" t="s">
        <v>8</v>
      </c>
      <c r="E280" s="106">
        <v>0</v>
      </c>
      <c r="F280" s="106">
        <v>0</v>
      </c>
      <c r="G280" s="106">
        <v>0</v>
      </c>
      <c r="H280" s="106">
        <v>0</v>
      </c>
      <c r="I280" s="106">
        <v>0</v>
      </c>
      <c r="J280" s="51"/>
      <c r="K280" s="62"/>
      <c r="L280" s="62"/>
      <c r="M280" s="62"/>
      <c r="N280" s="62"/>
      <c r="O280" s="37"/>
    </row>
    <row r="281" spans="2:15" s="63" customFormat="1" x14ac:dyDescent="0.25">
      <c r="B281" s="81" t="s">
        <v>7</v>
      </c>
      <c r="C281" s="82">
        <v>308</v>
      </c>
      <c r="D281" s="97" t="s">
        <v>122</v>
      </c>
      <c r="E281" s="106">
        <v>3</v>
      </c>
      <c r="F281" s="106">
        <v>0</v>
      </c>
      <c r="G281" s="106">
        <v>0</v>
      </c>
      <c r="H281" s="106">
        <v>0</v>
      </c>
      <c r="I281" s="106">
        <v>0</v>
      </c>
      <c r="J281" s="51"/>
      <c r="K281" s="62"/>
      <c r="L281" s="62"/>
      <c r="M281" s="62"/>
      <c r="N281" s="62"/>
      <c r="O281" s="37"/>
    </row>
    <row r="282" spans="2:15" s="63" customFormat="1" x14ac:dyDescent="0.25">
      <c r="B282" s="81" t="s">
        <v>29</v>
      </c>
      <c r="C282" s="82">
        <v>309</v>
      </c>
      <c r="D282" s="97" t="s">
        <v>79</v>
      </c>
      <c r="E282" s="106">
        <v>3</v>
      </c>
      <c r="F282" s="106">
        <v>0</v>
      </c>
      <c r="G282" s="106">
        <v>2</v>
      </c>
      <c r="H282" s="106">
        <v>2</v>
      </c>
      <c r="I282" s="106">
        <v>4</v>
      </c>
      <c r="J282" s="51"/>
      <c r="K282" s="62"/>
      <c r="L282" s="62"/>
      <c r="M282" s="62"/>
      <c r="N282" s="62"/>
      <c r="O282" s="37"/>
    </row>
    <row r="283" spans="2:15" s="63" customFormat="1" x14ac:dyDescent="0.25">
      <c r="B283" s="81" t="s">
        <v>34</v>
      </c>
      <c r="C283" s="82">
        <v>311</v>
      </c>
      <c r="D283" s="97" t="s">
        <v>78</v>
      </c>
      <c r="E283" s="106">
        <v>0</v>
      </c>
      <c r="F283" s="106">
        <v>0</v>
      </c>
      <c r="G283" s="106">
        <v>0</v>
      </c>
      <c r="H283" s="106">
        <v>0</v>
      </c>
      <c r="I283" s="106">
        <v>0</v>
      </c>
      <c r="J283" s="51"/>
      <c r="K283" s="62"/>
      <c r="L283" s="62"/>
      <c r="M283" s="62"/>
      <c r="N283" s="62"/>
      <c r="O283" s="37"/>
    </row>
    <row r="284" spans="2:15" s="63" customFormat="1" x14ac:dyDescent="0.25">
      <c r="B284" s="81" t="s">
        <v>67</v>
      </c>
      <c r="C284" s="82">
        <v>312</v>
      </c>
      <c r="D284" s="97" t="s">
        <v>68</v>
      </c>
      <c r="E284" s="106">
        <v>0</v>
      </c>
      <c r="F284" s="106">
        <v>0</v>
      </c>
      <c r="G284" s="106">
        <v>0</v>
      </c>
      <c r="H284" s="106">
        <v>1</v>
      </c>
      <c r="I284" s="106">
        <v>0</v>
      </c>
      <c r="J284" s="51"/>
      <c r="K284" s="62"/>
      <c r="L284" s="62"/>
      <c r="M284" s="62"/>
      <c r="N284" s="62"/>
      <c r="O284" s="37"/>
    </row>
    <row r="285" spans="2:15" s="63" customFormat="1" x14ac:dyDescent="0.25">
      <c r="B285" s="81" t="s">
        <v>7</v>
      </c>
      <c r="C285" s="82">
        <v>367</v>
      </c>
      <c r="D285" s="97" t="s">
        <v>61</v>
      </c>
      <c r="E285" s="106">
        <v>3</v>
      </c>
      <c r="F285" s="106">
        <v>2</v>
      </c>
      <c r="G285" s="106">
        <v>0</v>
      </c>
      <c r="H285" s="106">
        <v>3</v>
      </c>
      <c r="I285" s="106">
        <v>0</v>
      </c>
      <c r="J285" s="51"/>
      <c r="K285" s="62"/>
      <c r="L285" s="62"/>
      <c r="M285" s="62"/>
      <c r="N285" s="62"/>
      <c r="O285" s="37"/>
    </row>
    <row r="286" spans="2:15" s="63" customFormat="1" x14ac:dyDescent="0.25">
      <c r="B286" s="81" t="s">
        <v>7</v>
      </c>
      <c r="C286" s="82">
        <v>369</v>
      </c>
      <c r="D286" s="97" t="s">
        <v>82</v>
      </c>
      <c r="E286" s="106">
        <v>0</v>
      </c>
      <c r="F286" s="106">
        <v>0</v>
      </c>
      <c r="G286" s="106">
        <v>0</v>
      </c>
      <c r="H286" s="106">
        <v>0</v>
      </c>
      <c r="I286" s="106">
        <v>0</v>
      </c>
      <c r="J286" s="51"/>
      <c r="K286" s="62"/>
      <c r="L286" s="62"/>
      <c r="M286" s="62"/>
      <c r="N286" s="62"/>
      <c r="O286" s="37"/>
    </row>
    <row r="287" spans="2:15" s="63" customFormat="1" x14ac:dyDescent="0.25">
      <c r="B287" s="81" t="s">
        <v>109</v>
      </c>
      <c r="C287" s="82">
        <v>370</v>
      </c>
      <c r="D287" s="97" t="s">
        <v>110</v>
      </c>
      <c r="E287" s="106">
        <v>0</v>
      </c>
      <c r="F287" s="106">
        <v>0</v>
      </c>
      <c r="G287" s="106">
        <v>0</v>
      </c>
      <c r="H287" s="106">
        <v>0</v>
      </c>
      <c r="I287" s="106">
        <v>0</v>
      </c>
      <c r="J287" s="51"/>
      <c r="K287" s="62"/>
      <c r="L287" s="62"/>
      <c r="M287" s="62"/>
      <c r="N287" s="62"/>
      <c r="O287" s="37"/>
    </row>
    <row r="288" spans="2:15" s="63" customFormat="1" x14ac:dyDescent="0.25">
      <c r="B288" s="85" t="s">
        <v>7</v>
      </c>
      <c r="C288" s="85">
        <v>374</v>
      </c>
      <c r="D288" s="97" t="s">
        <v>32</v>
      </c>
      <c r="E288" s="106">
        <v>0</v>
      </c>
      <c r="F288" s="106">
        <v>0</v>
      </c>
      <c r="G288" s="106">
        <v>0</v>
      </c>
      <c r="H288" s="106">
        <v>0</v>
      </c>
      <c r="I288" s="106">
        <v>0</v>
      </c>
      <c r="J288" s="51"/>
      <c r="K288" s="62"/>
      <c r="L288" s="62"/>
      <c r="M288" s="62"/>
      <c r="N288" s="62"/>
      <c r="O288" s="37"/>
    </row>
    <row r="289" spans="2:15" s="63" customFormat="1" x14ac:dyDescent="0.25">
      <c r="B289" s="85" t="s">
        <v>7</v>
      </c>
      <c r="C289" s="85">
        <v>378</v>
      </c>
      <c r="D289" s="97" t="s">
        <v>14</v>
      </c>
      <c r="E289" s="106">
        <v>6</v>
      </c>
      <c r="F289" s="106">
        <v>9</v>
      </c>
      <c r="G289" s="106">
        <v>7</v>
      </c>
      <c r="H289" s="106">
        <v>6</v>
      </c>
      <c r="I289" s="106">
        <v>10</v>
      </c>
      <c r="J289" s="51"/>
      <c r="K289" s="62"/>
      <c r="L289" s="62"/>
      <c r="M289" s="62"/>
      <c r="N289" s="62"/>
      <c r="O289" s="37"/>
    </row>
    <row r="290" spans="2:15" s="63" customFormat="1" x14ac:dyDescent="0.25">
      <c r="B290" s="85" t="s">
        <v>139</v>
      </c>
      <c r="C290" s="85">
        <v>379</v>
      </c>
      <c r="D290" s="87" t="s">
        <v>259</v>
      </c>
      <c r="E290" s="106">
        <v>0</v>
      </c>
      <c r="F290" s="106">
        <v>0</v>
      </c>
      <c r="G290" s="106">
        <v>0</v>
      </c>
      <c r="H290" s="106">
        <v>0</v>
      </c>
      <c r="I290" s="106">
        <v>0</v>
      </c>
      <c r="J290" s="51"/>
      <c r="K290" s="62"/>
      <c r="L290" s="62"/>
      <c r="M290" s="62"/>
      <c r="N290" s="62"/>
      <c r="O290" s="37"/>
    </row>
    <row r="291" spans="2:15" s="63" customFormat="1" x14ac:dyDescent="0.25">
      <c r="B291" s="85" t="s">
        <v>71</v>
      </c>
      <c r="C291" s="85">
        <v>380</v>
      </c>
      <c r="D291" s="97" t="s">
        <v>72</v>
      </c>
      <c r="E291" s="106">
        <v>0</v>
      </c>
      <c r="F291" s="106">
        <v>1</v>
      </c>
      <c r="G291" s="106">
        <v>1</v>
      </c>
      <c r="H291" s="106">
        <v>0</v>
      </c>
      <c r="I291" s="106">
        <v>0</v>
      </c>
      <c r="J291" s="51"/>
      <c r="K291" s="62"/>
      <c r="L291" s="62"/>
      <c r="M291" s="62"/>
      <c r="N291" s="62"/>
      <c r="O291" s="37"/>
    </row>
    <row r="292" spans="2:15" x14ac:dyDescent="0.25">
      <c r="B292" s="85" t="s">
        <v>136</v>
      </c>
      <c r="C292" s="85">
        <v>382</v>
      </c>
      <c r="D292" s="97" t="s">
        <v>137</v>
      </c>
      <c r="E292" s="106">
        <v>1</v>
      </c>
      <c r="F292" s="106">
        <v>0</v>
      </c>
      <c r="G292" s="106">
        <v>0</v>
      </c>
      <c r="H292" s="106">
        <v>0</v>
      </c>
      <c r="I292" s="106">
        <v>0</v>
      </c>
    </row>
    <row r="293" spans="2:15" x14ac:dyDescent="0.25">
      <c r="B293" s="85" t="s">
        <v>7</v>
      </c>
      <c r="C293" s="85">
        <v>383</v>
      </c>
      <c r="D293" s="97" t="s">
        <v>135</v>
      </c>
      <c r="E293" s="106">
        <v>2</v>
      </c>
      <c r="F293" s="106">
        <v>0</v>
      </c>
      <c r="G293" s="106"/>
      <c r="H293" s="106">
        <v>1</v>
      </c>
      <c r="I293" s="106">
        <v>0</v>
      </c>
    </row>
    <row r="294" spans="2:15" x14ac:dyDescent="0.25">
      <c r="B294" s="85" t="s">
        <v>7</v>
      </c>
      <c r="C294" s="85">
        <v>384</v>
      </c>
      <c r="D294" s="97" t="s">
        <v>94</v>
      </c>
      <c r="E294" s="106">
        <v>0</v>
      </c>
      <c r="F294" s="106">
        <v>0</v>
      </c>
      <c r="G294" s="106">
        <v>1</v>
      </c>
      <c r="H294" s="106">
        <v>0</v>
      </c>
      <c r="I294" s="106">
        <v>0</v>
      </c>
    </row>
    <row r="295" spans="2:15" x14ac:dyDescent="0.25">
      <c r="B295" s="81" t="s">
        <v>39</v>
      </c>
      <c r="C295" s="85">
        <v>385</v>
      </c>
      <c r="D295" s="97" t="s">
        <v>62</v>
      </c>
      <c r="E295" s="106">
        <v>0</v>
      </c>
      <c r="F295" s="106">
        <v>0</v>
      </c>
      <c r="G295" s="106">
        <v>1</v>
      </c>
      <c r="H295" s="106">
        <v>4</v>
      </c>
      <c r="I295" s="106">
        <v>0</v>
      </c>
    </row>
    <row r="296" spans="2:15" x14ac:dyDescent="0.25">
      <c r="B296" s="85" t="s">
        <v>39</v>
      </c>
      <c r="C296" s="85">
        <v>386</v>
      </c>
      <c r="D296" s="97" t="s">
        <v>70</v>
      </c>
      <c r="E296" s="106">
        <v>0</v>
      </c>
      <c r="F296" s="106">
        <v>0</v>
      </c>
      <c r="G296" s="106">
        <v>0</v>
      </c>
      <c r="H296" s="106">
        <v>0</v>
      </c>
      <c r="I296" s="106">
        <v>0</v>
      </c>
    </row>
    <row r="297" spans="2:15" x14ac:dyDescent="0.25">
      <c r="B297" s="85" t="s">
        <v>39</v>
      </c>
      <c r="C297" s="85">
        <v>387</v>
      </c>
      <c r="D297" s="97" t="s">
        <v>264</v>
      </c>
      <c r="E297" s="106">
        <v>0</v>
      </c>
      <c r="F297" s="106">
        <v>0</v>
      </c>
      <c r="G297" s="106">
        <v>0</v>
      </c>
      <c r="H297" s="106">
        <v>0</v>
      </c>
      <c r="I297" s="106">
        <v>0</v>
      </c>
    </row>
    <row r="298" spans="2:15" x14ac:dyDescent="0.25">
      <c r="B298" s="85" t="s">
        <v>39</v>
      </c>
      <c r="C298" s="85">
        <v>388</v>
      </c>
      <c r="D298" s="97" t="s">
        <v>127</v>
      </c>
      <c r="E298" s="106">
        <v>1</v>
      </c>
      <c r="F298" s="106">
        <v>1</v>
      </c>
      <c r="G298" s="106">
        <v>2</v>
      </c>
      <c r="H298" s="106">
        <v>2</v>
      </c>
      <c r="I298" s="106">
        <v>1</v>
      </c>
    </row>
    <row r="299" spans="2:15" x14ac:dyDescent="0.25">
      <c r="B299" s="85" t="s">
        <v>7</v>
      </c>
      <c r="C299" s="85">
        <v>389</v>
      </c>
      <c r="D299" s="97" t="s">
        <v>101</v>
      </c>
      <c r="E299" s="106">
        <v>0</v>
      </c>
      <c r="F299" s="106">
        <v>0</v>
      </c>
      <c r="G299" s="106">
        <v>2</v>
      </c>
      <c r="H299" s="106">
        <v>0</v>
      </c>
      <c r="I299" s="106">
        <v>0</v>
      </c>
    </row>
    <row r="300" spans="2:15" x14ac:dyDescent="0.25">
      <c r="B300" s="85" t="s">
        <v>29</v>
      </c>
      <c r="C300" s="85">
        <v>390</v>
      </c>
      <c r="D300" s="97" t="s">
        <v>30</v>
      </c>
      <c r="E300" s="106">
        <v>0</v>
      </c>
      <c r="F300" s="106">
        <v>0</v>
      </c>
      <c r="G300" s="106">
        <v>1</v>
      </c>
      <c r="H300" s="106">
        <v>0</v>
      </c>
      <c r="I300" s="106">
        <v>3</v>
      </c>
    </row>
    <row r="301" spans="2:15" x14ac:dyDescent="0.25">
      <c r="B301" s="85" t="s">
        <v>19</v>
      </c>
      <c r="C301" s="85">
        <v>444</v>
      </c>
      <c r="D301" s="97" t="s">
        <v>37</v>
      </c>
      <c r="E301" s="106">
        <v>3</v>
      </c>
      <c r="F301" s="106">
        <v>3</v>
      </c>
      <c r="G301" s="106">
        <v>5</v>
      </c>
      <c r="H301" s="106">
        <v>4</v>
      </c>
      <c r="I301" s="106">
        <v>1</v>
      </c>
    </row>
    <row r="302" spans="2:15" x14ac:dyDescent="0.25">
      <c r="B302" s="85" t="s">
        <v>12</v>
      </c>
      <c r="C302" s="85">
        <v>445</v>
      </c>
      <c r="D302" s="86" t="s">
        <v>258</v>
      </c>
      <c r="E302" s="106">
        <v>0</v>
      </c>
      <c r="F302" s="106">
        <v>0</v>
      </c>
      <c r="G302" s="106">
        <v>0</v>
      </c>
      <c r="H302" s="106">
        <v>0</v>
      </c>
      <c r="I302" s="106">
        <v>0</v>
      </c>
    </row>
    <row r="303" spans="2:15" x14ac:dyDescent="0.25">
      <c r="B303" s="81" t="s">
        <v>87</v>
      </c>
      <c r="C303" s="82">
        <v>447</v>
      </c>
      <c r="D303" s="97" t="s">
        <v>323</v>
      </c>
      <c r="E303" s="106">
        <v>0</v>
      </c>
      <c r="F303" s="106">
        <v>0</v>
      </c>
      <c r="G303" s="106">
        <v>0</v>
      </c>
      <c r="H303" s="106">
        <v>0</v>
      </c>
      <c r="I303" s="106">
        <v>1</v>
      </c>
    </row>
    <row r="304" spans="2:15" x14ac:dyDescent="0.25">
      <c r="B304" s="85" t="s">
        <v>260</v>
      </c>
      <c r="C304" s="85">
        <v>450</v>
      </c>
      <c r="D304" s="86" t="s">
        <v>261</v>
      </c>
      <c r="E304" s="106">
        <v>0</v>
      </c>
      <c r="F304" s="106">
        <v>1</v>
      </c>
      <c r="G304" s="106">
        <v>0</v>
      </c>
      <c r="H304" s="106">
        <v>0</v>
      </c>
      <c r="I304" s="106">
        <v>0</v>
      </c>
    </row>
    <row r="305" spans="2:9" x14ac:dyDescent="0.25">
      <c r="B305" s="85" t="s">
        <v>7</v>
      </c>
      <c r="C305" s="85">
        <v>451</v>
      </c>
      <c r="D305" s="86" t="s">
        <v>257</v>
      </c>
      <c r="E305" s="106">
        <v>0</v>
      </c>
      <c r="F305" s="106">
        <v>1</v>
      </c>
      <c r="G305" s="106">
        <v>4</v>
      </c>
      <c r="H305" s="106">
        <v>2</v>
      </c>
      <c r="I305" s="106">
        <v>5</v>
      </c>
    </row>
    <row r="306" spans="2:9" x14ac:dyDescent="0.25">
      <c r="B306" s="85" t="s">
        <v>54</v>
      </c>
      <c r="C306" s="85">
        <v>452</v>
      </c>
      <c r="D306" s="86" t="s">
        <v>263</v>
      </c>
      <c r="E306" s="106">
        <v>0</v>
      </c>
      <c r="F306" s="106">
        <v>1</v>
      </c>
      <c r="G306" s="106">
        <v>0</v>
      </c>
      <c r="H306" s="106">
        <v>0</v>
      </c>
      <c r="I306" s="106">
        <v>0</v>
      </c>
    </row>
    <row r="307" spans="2:9" x14ac:dyDescent="0.25">
      <c r="B307" s="102" t="s">
        <v>91</v>
      </c>
      <c r="C307" s="85">
        <v>453</v>
      </c>
      <c r="D307" s="97" t="s">
        <v>333</v>
      </c>
      <c r="E307" s="106">
        <v>0</v>
      </c>
      <c r="F307" s="106">
        <v>0</v>
      </c>
      <c r="G307" s="106">
        <v>0</v>
      </c>
      <c r="H307" s="106">
        <v>0</v>
      </c>
      <c r="I307" s="106">
        <v>0</v>
      </c>
    </row>
    <row r="308" spans="2:9" x14ac:dyDescent="0.25">
      <c r="B308" s="85" t="s">
        <v>7</v>
      </c>
      <c r="C308" s="85">
        <v>454</v>
      </c>
      <c r="D308" s="86" t="s">
        <v>324</v>
      </c>
      <c r="E308" s="106">
        <v>0</v>
      </c>
      <c r="F308" s="106">
        <v>0</v>
      </c>
      <c r="G308" s="106">
        <v>4</v>
      </c>
      <c r="H308" s="106">
        <v>0</v>
      </c>
      <c r="I308" s="106">
        <v>2</v>
      </c>
    </row>
    <row r="309" spans="2:9" x14ac:dyDescent="0.25">
      <c r="B309" s="85" t="s">
        <v>17</v>
      </c>
      <c r="C309" s="85">
        <v>456</v>
      </c>
      <c r="D309" s="86" t="s">
        <v>256</v>
      </c>
      <c r="E309" s="106">
        <v>0</v>
      </c>
      <c r="F309" s="106">
        <v>0</v>
      </c>
      <c r="G309" s="106">
        <v>0</v>
      </c>
      <c r="H309" s="106">
        <v>0</v>
      </c>
      <c r="I309" s="106">
        <v>1</v>
      </c>
    </row>
    <row r="310" spans="2:9" x14ac:dyDescent="0.25">
      <c r="B310" s="85" t="s">
        <v>113</v>
      </c>
      <c r="C310" s="85">
        <v>457</v>
      </c>
      <c r="D310" s="86" t="s">
        <v>346</v>
      </c>
      <c r="E310" s="106">
        <v>0</v>
      </c>
      <c r="F310" s="106">
        <v>0</v>
      </c>
      <c r="G310" s="106">
        <v>0</v>
      </c>
      <c r="H310" s="106">
        <v>0</v>
      </c>
      <c r="I310" s="106">
        <v>0</v>
      </c>
    </row>
    <row r="311" spans="2:9" x14ac:dyDescent="0.25">
      <c r="B311" s="107" t="s">
        <v>7</v>
      </c>
      <c r="C311" s="108">
        <v>458</v>
      </c>
      <c r="D311" s="109" t="s">
        <v>344</v>
      </c>
      <c r="E311" s="106">
        <v>0</v>
      </c>
      <c r="F311" s="106">
        <v>0</v>
      </c>
      <c r="G311" s="106">
        <v>0</v>
      </c>
      <c r="H311" s="106">
        <v>0</v>
      </c>
      <c r="I311" s="106">
        <v>1</v>
      </c>
    </row>
    <row r="312" spans="2:9" x14ac:dyDescent="0.25">
      <c r="B312" s="107" t="s">
        <v>7</v>
      </c>
      <c r="C312" s="108">
        <v>459</v>
      </c>
      <c r="D312" s="109" t="s">
        <v>345</v>
      </c>
      <c r="E312" s="106"/>
      <c r="F312" s="106">
        <v>0</v>
      </c>
      <c r="G312" s="106">
        <v>0</v>
      </c>
      <c r="H312" s="106"/>
      <c r="I312" s="106">
        <v>0</v>
      </c>
    </row>
    <row r="313" spans="2:9" x14ac:dyDescent="0.25">
      <c r="B313" s="85" t="s">
        <v>29</v>
      </c>
      <c r="C313" s="85">
        <v>471</v>
      </c>
      <c r="D313" s="97" t="s">
        <v>60</v>
      </c>
      <c r="E313" s="106">
        <v>0</v>
      </c>
      <c r="F313" s="106">
        <v>0</v>
      </c>
      <c r="G313" s="106">
        <v>0</v>
      </c>
      <c r="H313" s="106">
        <v>0</v>
      </c>
      <c r="I313" s="106">
        <v>0</v>
      </c>
    </row>
    <row r="314" spans="2:9" ht="18.75" x14ac:dyDescent="0.25">
      <c r="E314" s="110">
        <f>+SUM(E171:E313)</f>
        <v>96</v>
      </c>
      <c r="F314" s="110">
        <f t="shared" ref="F314:I314" si="0">+SUM(F171:F313)</f>
        <v>107</v>
      </c>
      <c r="G314" s="110">
        <f t="shared" si="0"/>
        <v>127</v>
      </c>
      <c r="H314" s="110">
        <f t="shared" si="0"/>
        <v>101</v>
      </c>
      <c r="I314" s="110">
        <f t="shared" si="0"/>
        <v>121</v>
      </c>
    </row>
  </sheetData>
  <sortState ref="B171:I314">
    <sortCondition ref="C171:C314"/>
  </sortState>
  <pageMargins left="0.7" right="0.7" top="0.75" bottom="0.75" header="0.3" footer="0.3"/>
  <pageSetup paperSize="9" orientation="portrait" r:id="rId6"/>
  <drawing r:id="rId7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83"/>
  <sheetViews>
    <sheetView topLeftCell="A34" workbookViewId="0">
      <selection activeCell="B2" sqref="B2:F83"/>
    </sheetView>
  </sheetViews>
  <sheetFormatPr baseColWidth="10" defaultRowHeight="15" x14ac:dyDescent="0.25"/>
  <cols>
    <col min="1" max="1" width="11.7109375" style="51" customWidth="1"/>
    <col min="2" max="2" width="19.7109375" style="51" customWidth="1"/>
    <col min="3" max="3" width="17" style="37" customWidth="1"/>
    <col min="4" max="4" width="48.7109375" style="51" bestFit="1" customWidth="1"/>
    <col min="5" max="5" width="18.28515625" style="63" customWidth="1"/>
    <col min="6" max="6" width="28" style="51" customWidth="1"/>
    <col min="7" max="16384" width="11.42578125" style="51"/>
  </cols>
  <sheetData>
    <row r="2" spans="2:6" ht="15.75" x14ac:dyDescent="0.25">
      <c r="B2" s="41" t="s">
        <v>209</v>
      </c>
      <c r="C2" s="41" t="s">
        <v>210</v>
      </c>
      <c r="D2" s="41" t="s">
        <v>6</v>
      </c>
      <c r="E2" s="41" t="s">
        <v>184</v>
      </c>
      <c r="F2" s="41" t="s">
        <v>0</v>
      </c>
    </row>
    <row r="3" spans="2:6" x14ac:dyDescent="0.25">
      <c r="B3" s="48">
        <v>42888.446527777778</v>
      </c>
      <c r="C3" s="103">
        <v>176</v>
      </c>
      <c r="D3" s="103" t="s">
        <v>340</v>
      </c>
      <c r="E3" s="103" t="s">
        <v>29</v>
      </c>
      <c r="F3" s="124" t="s">
        <v>1</v>
      </c>
    </row>
    <row r="4" spans="2:6" x14ac:dyDescent="0.25">
      <c r="B4" s="48">
        <v>42888.570833333331</v>
      </c>
      <c r="C4" s="103">
        <v>390</v>
      </c>
      <c r="D4" s="103" t="s">
        <v>319</v>
      </c>
      <c r="E4" s="103" t="s">
        <v>29</v>
      </c>
      <c r="F4" s="124" t="s">
        <v>1</v>
      </c>
    </row>
    <row r="5" spans="2:6" x14ac:dyDescent="0.25">
      <c r="B5" s="48">
        <v>42889.445138888892</v>
      </c>
      <c r="C5" s="103">
        <v>451</v>
      </c>
      <c r="D5" s="103" t="s">
        <v>267</v>
      </c>
      <c r="E5" s="103" t="s">
        <v>7</v>
      </c>
      <c r="F5" s="124" t="s">
        <v>2</v>
      </c>
    </row>
    <row r="6" spans="2:6" x14ac:dyDescent="0.25">
      <c r="B6" s="48">
        <v>42889.449305555558</v>
      </c>
      <c r="C6" s="103">
        <v>451</v>
      </c>
      <c r="D6" s="103" t="s">
        <v>267</v>
      </c>
      <c r="E6" s="103" t="s">
        <v>7</v>
      </c>
      <c r="F6" s="124" t="s">
        <v>2</v>
      </c>
    </row>
    <row r="7" spans="2:6" x14ac:dyDescent="0.25">
      <c r="B7" s="48">
        <v>42889.709722222222</v>
      </c>
      <c r="C7" s="103">
        <v>157</v>
      </c>
      <c r="D7" s="103" t="s">
        <v>243</v>
      </c>
      <c r="E7" s="103" t="s">
        <v>7</v>
      </c>
      <c r="F7" s="124" t="s">
        <v>1</v>
      </c>
    </row>
    <row r="8" spans="2:6" x14ac:dyDescent="0.25">
      <c r="B8" s="48">
        <v>42891.43472222222</v>
      </c>
      <c r="C8" s="103">
        <v>270</v>
      </c>
      <c r="D8" s="103" t="s">
        <v>220</v>
      </c>
      <c r="E8" s="103" t="s">
        <v>19</v>
      </c>
      <c r="F8" s="124" t="s">
        <v>1</v>
      </c>
    </row>
    <row r="9" spans="2:6" x14ac:dyDescent="0.25">
      <c r="B9" s="48">
        <v>42891.446527777778</v>
      </c>
      <c r="C9" s="103">
        <v>176</v>
      </c>
      <c r="D9" s="103" t="s">
        <v>340</v>
      </c>
      <c r="E9" s="103" t="s">
        <v>29</v>
      </c>
      <c r="F9" s="124" t="s">
        <v>1</v>
      </c>
    </row>
    <row r="10" spans="2:6" x14ac:dyDescent="0.25">
      <c r="B10" s="48">
        <v>42891.788888888892</v>
      </c>
      <c r="C10" s="103">
        <v>378</v>
      </c>
      <c r="D10" s="103" t="s">
        <v>221</v>
      </c>
      <c r="E10" s="103" t="s">
        <v>7</v>
      </c>
      <c r="F10" s="124" t="s">
        <v>2</v>
      </c>
    </row>
    <row r="11" spans="2:6" x14ac:dyDescent="0.25">
      <c r="B11" s="48">
        <v>42892.518750000003</v>
      </c>
      <c r="C11" s="103">
        <v>178</v>
      </c>
      <c r="D11" s="103" t="s">
        <v>273</v>
      </c>
      <c r="E11" s="103" t="s">
        <v>7</v>
      </c>
      <c r="F11" s="124" t="s">
        <v>2</v>
      </c>
    </row>
    <row r="12" spans="2:6" x14ac:dyDescent="0.25">
      <c r="B12" s="48">
        <v>42892.52847222222</v>
      </c>
      <c r="C12" s="103">
        <v>178</v>
      </c>
      <c r="D12" s="103" t="s">
        <v>273</v>
      </c>
      <c r="E12" s="103" t="s">
        <v>7</v>
      </c>
      <c r="F12" s="124" t="s">
        <v>2</v>
      </c>
    </row>
    <row r="13" spans="2:6" x14ac:dyDescent="0.25">
      <c r="B13" s="48">
        <v>42892.533333333333</v>
      </c>
      <c r="C13" s="103">
        <v>172</v>
      </c>
      <c r="D13" s="103" t="s">
        <v>223</v>
      </c>
      <c r="E13" s="103" t="s">
        <v>7</v>
      </c>
      <c r="F13" s="124" t="s">
        <v>1</v>
      </c>
    </row>
    <row r="14" spans="2:6" x14ac:dyDescent="0.25">
      <c r="B14" s="48">
        <v>42892.609722222223</v>
      </c>
      <c r="C14" s="103">
        <v>172</v>
      </c>
      <c r="D14" s="103" t="s">
        <v>223</v>
      </c>
      <c r="E14" s="103" t="s">
        <v>7</v>
      </c>
      <c r="F14" s="124" t="s">
        <v>1</v>
      </c>
    </row>
    <row r="15" spans="2:6" x14ac:dyDescent="0.25">
      <c r="B15" s="48">
        <v>42892.62222222222</v>
      </c>
      <c r="C15" s="103">
        <v>172</v>
      </c>
      <c r="D15" s="103" t="s">
        <v>223</v>
      </c>
      <c r="E15" s="103" t="s">
        <v>7</v>
      </c>
      <c r="F15" s="124" t="s">
        <v>2</v>
      </c>
    </row>
    <row r="16" spans="2:6" x14ac:dyDescent="0.25">
      <c r="B16" s="48">
        <v>42892.656944444447</v>
      </c>
      <c r="C16" s="103">
        <v>160</v>
      </c>
      <c r="D16" s="103" t="s">
        <v>227</v>
      </c>
      <c r="E16" s="103" t="s">
        <v>7</v>
      </c>
      <c r="F16" s="124" t="s">
        <v>1</v>
      </c>
    </row>
    <row r="17" spans="2:6" x14ac:dyDescent="0.25">
      <c r="B17" s="48">
        <v>42892.76666666667</v>
      </c>
      <c r="C17" s="103">
        <v>378</v>
      </c>
      <c r="D17" s="103" t="s">
        <v>221</v>
      </c>
      <c r="E17" s="103" t="s">
        <v>7</v>
      </c>
      <c r="F17" s="124" t="s">
        <v>1</v>
      </c>
    </row>
    <row r="18" spans="2:6" x14ac:dyDescent="0.25">
      <c r="B18" s="48">
        <v>42893.477777777778</v>
      </c>
      <c r="C18" s="103">
        <v>167</v>
      </c>
      <c r="D18" s="103" t="s">
        <v>302</v>
      </c>
      <c r="E18" s="103" t="s">
        <v>7</v>
      </c>
      <c r="F18" s="124" t="s">
        <v>2</v>
      </c>
    </row>
    <row r="19" spans="2:6" x14ac:dyDescent="0.25">
      <c r="B19" s="48">
        <v>42893.491666666669</v>
      </c>
      <c r="C19" s="103">
        <v>167</v>
      </c>
      <c r="D19" s="103" t="s">
        <v>302</v>
      </c>
      <c r="E19" s="103" t="s">
        <v>7</v>
      </c>
      <c r="F19" s="124" t="s">
        <v>2</v>
      </c>
    </row>
    <row r="20" spans="2:6" x14ac:dyDescent="0.25">
      <c r="B20" s="48">
        <v>42893.517361111109</v>
      </c>
      <c r="C20" s="103">
        <v>167</v>
      </c>
      <c r="D20" s="103" t="s">
        <v>302</v>
      </c>
      <c r="E20" s="103" t="s">
        <v>7</v>
      </c>
      <c r="F20" s="124" t="s">
        <v>1</v>
      </c>
    </row>
    <row r="21" spans="2:6" x14ac:dyDescent="0.25">
      <c r="B21" s="48">
        <v>42893.582638888889</v>
      </c>
      <c r="C21" s="103">
        <v>307</v>
      </c>
      <c r="D21" s="103" t="s">
        <v>350</v>
      </c>
      <c r="E21" s="103" t="s">
        <v>7</v>
      </c>
      <c r="F21" s="124" t="s">
        <v>1</v>
      </c>
    </row>
    <row r="22" spans="2:6" x14ac:dyDescent="0.25">
      <c r="B22" s="48">
        <v>42893.700694444444</v>
      </c>
      <c r="C22" s="103">
        <v>248</v>
      </c>
      <c r="D22" s="103" t="s">
        <v>274</v>
      </c>
      <c r="E22" s="103" t="s">
        <v>7</v>
      </c>
      <c r="F22" s="124" t="s">
        <v>1</v>
      </c>
    </row>
    <row r="23" spans="2:6" x14ac:dyDescent="0.25">
      <c r="B23" s="48">
        <v>42893.71597222222</v>
      </c>
      <c r="C23" s="103">
        <v>452</v>
      </c>
      <c r="D23" s="103" t="s">
        <v>287</v>
      </c>
      <c r="E23" s="103" t="s">
        <v>54</v>
      </c>
      <c r="F23" s="124" t="s">
        <v>1</v>
      </c>
    </row>
    <row r="24" spans="2:6" x14ac:dyDescent="0.25">
      <c r="B24" s="48">
        <v>42894.477083333331</v>
      </c>
      <c r="C24" s="103">
        <v>157</v>
      </c>
      <c r="D24" s="103" t="s">
        <v>243</v>
      </c>
      <c r="E24" s="103" t="s">
        <v>7</v>
      </c>
      <c r="F24" s="124" t="s">
        <v>1</v>
      </c>
    </row>
    <row r="25" spans="2:6" x14ac:dyDescent="0.25">
      <c r="B25" s="48">
        <v>42894.870833333334</v>
      </c>
      <c r="C25" s="103">
        <v>262</v>
      </c>
      <c r="D25" s="103" t="s">
        <v>289</v>
      </c>
      <c r="E25" s="103" t="s">
        <v>7</v>
      </c>
      <c r="F25" s="124" t="s">
        <v>1</v>
      </c>
    </row>
    <row r="26" spans="2:6" x14ac:dyDescent="0.25">
      <c r="B26" s="48">
        <v>42895.575694444444</v>
      </c>
      <c r="C26" s="103">
        <v>171</v>
      </c>
      <c r="D26" s="103" t="s">
        <v>310</v>
      </c>
      <c r="E26" s="103" t="s">
        <v>7</v>
      </c>
      <c r="F26" s="124" t="s">
        <v>2</v>
      </c>
    </row>
    <row r="27" spans="2:6" x14ac:dyDescent="0.25">
      <c r="B27" s="48">
        <v>42895.677777777775</v>
      </c>
      <c r="C27" s="103">
        <v>378</v>
      </c>
      <c r="D27" s="103" t="s">
        <v>221</v>
      </c>
      <c r="E27" s="103" t="s">
        <v>7</v>
      </c>
      <c r="F27" s="124" t="s">
        <v>2</v>
      </c>
    </row>
    <row r="28" spans="2:6" x14ac:dyDescent="0.25">
      <c r="B28" s="48">
        <v>42895.678472222222</v>
      </c>
      <c r="C28" s="103">
        <v>378</v>
      </c>
      <c r="D28" s="103" t="s">
        <v>221</v>
      </c>
      <c r="E28" s="103" t="s">
        <v>7</v>
      </c>
      <c r="F28" s="124" t="s">
        <v>1</v>
      </c>
    </row>
    <row r="29" spans="2:6" x14ac:dyDescent="0.25">
      <c r="B29" s="48">
        <v>42895.74722222222</v>
      </c>
      <c r="C29" s="103">
        <v>226</v>
      </c>
      <c r="D29" s="103" t="s">
        <v>268</v>
      </c>
      <c r="E29" s="103" t="s">
        <v>7</v>
      </c>
      <c r="F29" s="124" t="s">
        <v>1</v>
      </c>
    </row>
    <row r="30" spans="2:6" x14ac:dyDescent="0.25">
      <c r="B30" s="48">
        <v>42896.495833333334</v>
      </c>
      <c r="C30" s="103">
        <v>123</v>
      </c>
      <c r="D30" s="103" t="s">
        <v>214</v>
      </c>
      <c r="E30" s="103" t="s">
        <v>56</v>
      </c>
      <c r="F30" s="124" t="s">
        <v>1</v>
      </c>
    </row>
    <row r="31" spans="2:6" x14ac:dyDescent="0.25">
      <c r="B31" s="48">
        <v>42896.631944444445</v>
      </c>
      <c r="C31" s="103">
        <v>378</v>
      </c>
      <c r="D31" s="103" t="s">
        <v>221</v>
      </c>
      <c r="E31" s="103" t="s">
        <v>7</v>
      </c>
      <c r="F31" s="124" t="s">
        <v>1</v>
      </c>
    </row>
    <row r="32" spans="2:6" x14ac:dyDescent="0.25">
      <c r="B32" s="48">
        <v>42897.743055555555</v>
      </c>
      <c r="C32" s="103">
        <v>226</v>
      </c>
      <c r="D32" s="103" t="s">
        <v>268</v>
      </c>
      <c r="E32" s="103" t="s">
        <v>7</v>
      </c>
      <c r="F32" s="124" t="s">
        <v>1</v>
      </c>
    </row>
    <row r="33" spans="2:6" x14ac:dyDescent="0.25">
      <c r="B33" s="48">
        <v>42898.458333333336</v>
      </c>
      <c r="C33" s="103">
        <v>378</v>
      </c>
      <c r="D33" s="103" t="s">
        <v>221</v>
      </c>
      <c r="E33" s="103" t="s">
        <v>7</v>
      </c>
      <c r="F33" s="124" t="s">
        <v>1</v>
      </c>
    </row>
    <row r="34" spans="2:6" x14ac:dyDescent="0.25">
      <c r="B34" s="48">
        <v>42898.595138888886</v>
      </c>
      <c r="C34" s="103">
        <v>383</v>
      </c>
      <c r="D34" s="103" t="s">
        <v>238</v>
      </c>
      <c r="E34" s="103" t="s">
        <v>7</v>
      </c>
      <c r="F34" s="124" t="s">
        <v>1</v>
      </c>
    </row>
    <row r="35" spans="2:6" x14ac:dyDescent="0.25">
      <c r="B35" s="48">
        <v>42898.626388888886</v>
      </c>
      <c r="C35" s="103">
        <v>160</v>
      </c>
      <c r="D35" s="103" t="s">
        <v>227</v>
      </c>
      <c r="E35" s="103" t="s">
        <v>7</v>
      </c>
      <c r="F35" s="124" t="s">
        <v>1</v>
      </c>
    </row>
    <row r="36" spans="2:6" x14ac:dyDescent="0.25">
      <c r="B36" s="48">
        <v>42899.462500000001</v>
      </c>
      <c r="C36" s="103">
        <v>178</v>
      </c>
      <c r="D36" s="103" t="s">
        <v>273</v>
      </c>
      <c r="E36" s="103" t="s">
        <v>7</v>
      </c>
      <c r="F36" s="124" t="s">
        <v>1</v>
      </c>
    </row>
    <row r="37" spans="2:6" x14ac:dyDescent="0.25">
      <c r="B37" s="48">
        <v>42899.563194444447</v>
      </c>
      <c r="C37" s="103">
        <v>225</v>
      </c>
      <c r="D37" s="103" t="s">
        <v>222</v>
      </c>
      <c r="E37" s="103" t="s">
        <v>7</v>
      </c>
      <c r="F37" s="124" t="s">
        <v>1</v>
      </c>
    </row>
    <row r="38" spans="2:6" x14ac:dyDescent="0.25">
      <c r="B38" s="48">
        <v>42899.702777777777</v>
      </c>
      <c r="C38" s="124">
        <v>384</v>
      </c>
      <c r="D38" s="103" t="s">
        <v>316</v>
      </c>
      <c r="E38" s="103" t="s">
        <v>7</v>
      </c>
      <c r="F38" s="124" t="s">
        <v>2</v>
      </c>
    </row>
    <row r="39" spans="2:6" x14ac:dyDescent="0.25">
      <c r="B39" s="48">
        <v>42900.552083333336</v>
      </c>
      <c r="C39" s="103">
        <v>172</v>
      </c>
      <c r="D39" s="103" t="s">
        <v>223</v>
      </c>
      <c r="E39" s="103" t="s">
        <v>7</v>
      </c>
      <c r="F39" s="124" t="s">
        <v>1</v>
      </c>
    </row>
    <row r="40" spans="2:6" x14ac:dyDescent="0.25">
      <c r="B40" s="48">
        <v>42900.625694444447</v>
      </c>
      <c r="C40" s="103">
        <v>167</v>
      </c>
      <c r="D40" s="103" t="s">
        <v>302</v>
      </c>
      <c r="E40" s="103" t="s">
        <v>7</v>
      </c>
      <c r="F40" s="124" t="s">
        <v>2</v>
      </c>
    </row>
    <row r="41" spans="2:6" x14ac:dyDescent="0.25">
      <c r="B41" s="48">
        <v>42900.671527777777</v>
      </c>
      <c r="C41" s="103">
        <v>160</v>
      </c>
      <c r="D41" s="103" t="s">
        <v>227</v>
      </c>
      <c r="E41" s="103" t="s">
        <v>7</v>
      </c>
      <c r="F41" s="124" t="s">
        <v>1</v>
      </c>
    </row>
    <row r="42" spans="2:6" x14ac:dyDescent="0.25">
      <c r="B42" s="48">
        <v>42900.680555555555</v>
      </c>
      <c r="C42" s="103">
        <v>172</v>
      </c>
      <c r="D42" s="103" t="s">
        <v>223</v>
      </c>
      <c r="E42" s="103" t="s">
        <v>7</v>
      </c>
      <c r="F42" s="124" t="s">
        <v>2</v>
      </c>
    </row>
    <row r="43" spans="2:6" x14ac:dyDescent="0.25">
      <c r="B43" s="48">
        <v>42900.684027777781</v>
      </c>
      <c r="C43" s="103">
        <v>167</v>
      </c>
      <c r="D43" s="103" t="s">
        <v>302</v>
      </c>
      <c r="E43" s="103" t="s">
        <v>7</v>
      </c>
      <c r="F43" s="124" t="s">
        <v>2</v>
      </c>
    </row>
    <row r="44" spans="2:6" x14ac:dyDescent="0.25">
      <c r="B44" s="48">
        <v>42900.685416666667</v>
      </c>
      <c r="C44" s="103">
        <v>172</v>
      </c>
      <c r="D44" s="103" t="s">
        <v>223</v>
      </c>
      <c r="E44" s="103" t="s">
        <v>7</v>
      </c>
      <c r="F44" s="124" t="s">
        <v>1</v>
      </c>
    </row>
    <row r="45" spans="2:6" x14ac:dyDescent="0.25">
      <c r="B45" s="48">
        <v>42900.697222222225</v>
      </c>
      <c r="C45" s="103">
        <v>263</v>
      </c>
      <c r="D45" s="103" t="s">
        <v>241</v>
      </c>
      <c r="E45" s="103" t="s">
        <v>7</v>
      </c>
      <c r="F45" s="124" t="s">
        <v>2</v>
      </c>
    </row>
    <row r="46" spans="2:6" x14ac:dyDescent="0.25">
      <c r="B46" s="48">
        <v>42900.708333333336</v>
      </c>
      <c r="C46" s="103">
        <v>454</v>
      </c>
      <c r="D46" s="103" t="s">
        <v>303</v>
      </c>
      <c r="E46" s="103" t="s">
        <v>7</v>
      </c>
      <c r="F46" s="124" t="s">
        <v>1</v>
      </c>
    </row>
    <row r="47" spans="2:6" x14ac:dyDescent="0.25">
      <c r="B47" s="48">
        <v>42900.718055555553</v>
      </c>
      <c r="C47" s="103">
        <v>383</v>
      </c>
      <c r="D47" s="103" t="s">
        <v>238</v>
      </c>
      <c r="E47" s="103" t="s">
        <v>7</v>
      </c>
      <c r="F47" s="124" t="s">
        <v>2</v>
      </c>
    </row>
    <row r="48" spans="2:6" x14ac:dyDescent="0.25">
      <c r="B48" s="48">
        <v>42900.759027777778</v>
      </c>
      <c r="C48" s="124">
        <v>384</v>
      </c>
      <c r="D48" s="103" t="s">
        <v>316</v>
      </c>
      <c r="E48" s="103" t="s">
        <v>7</v>
      </c>
      <c r="F48" s="124" t="s">
        <v>2</v>
      </c>
    </row>
    <row r="49" spans="2:6" x14ac:dyDescent="0.25">
      <c r="B49" s="48">
        <v>42901.647916666669</v>
      </c>
      <c r="C49" s="103">
        <v>378</v>
      </c>
      <c r="D49" s="103" t="s">
        <v>221</v>
      </c>
      <c r="E49" s="103" t="s">
        <v>7</v>
      </c>
      <c r="F49" s="124" t="s">
        <v>1</v>
      </c>
    </row>
    <row r="50" spans="2:6" x14ac:dyDescent="0.25">
      <c r="B50" s="48">
        <v>42901.70208333333</v>
      </c>
      <c r="C50" s="103">
        <v>248</v>
      </c>
      <c r="D50" s="103" t="s">
        <v>274</v>
      </c>
      <c r="E50" s="103" t="s">
        <v>7</v>
      </c>
      <c r="F50" s="124" t="s">
        <v>1</v>
      </c>
    </row>
    <row r="51" spans="2:6" x14ac:dyDescent="0.25">
      <c r="B51" s="48">
        <v>42902.419444444444</v>
      </c>
      <c r="C51" s="103">
        <v>268</v>
      </c>
      <c r="D51" s="103" t="s">
        <v>219</v>
      </c>
      <c r="E51" s="103" t="s">
        <v>7</v>
      </c>
      <c r="F51" s="124" t="s">
        <v>1</v>
      </c>
    </row>
    <row r="52" spans="2:6" x14ac:dyDescent="0.25">
      <c r="B52" s="48">
        <v>42902.430555555555</v>
      </c>
      <c r="C52" s="103">
        <v>137</v>
      </c>
      <c r="D52" s="103" t="s">
        <v>311</v>
      </c>
      <c r="E52" s="103" t="s">
        <v>52</v>
      </c>
      <c r="F52" s="124" t="s">
        <v>2</v>
      </c>
    </row>
    <row r="53" spans="2:6" x14ac:dyDescent="0.25">
      <c r="B53" s="126">
        <v>42902.430555555555</v>
      </c>
      <c r="C53" s="124">
        <v>163</v>
      </c>
      <c r="D53" s="124" t="s">
        <v>247</v>
      </c>
      <c r="E53" s="124" t="s">
        <v>7</v>
      </c>
      <c r="F53" s="124" t="s">
        <v>2</v>
      </c>
    </row>
    <row r="54" spans="2:6" x14ac:dyDescent="0.25">
      <c r="B54" s="48">
        <v>42902.431944444441</v>
      </c>
      <c r="C54" s="103">
        <v>163</v>
      </c>
      <c r="D54" s="103" t="s">
        <v>247</v>
      </c>
      <c r="E54" s="103" t="s">
        <v>7</v>
      </c>
      <c r="F54" s="124" t="s">
        <v>2</v>
      </c>
    </row>
    <row r="55" spans="2:6" x14ac:dyDescent="0.25">
      <c r="B55" s="48">
        <v>42902.453472222223</v>
      </c>
      <c r="C55" s="103">
        <v>383</v>
      </c>
      <c r="D55" s="103" t="s">
        <v>238</v>
      </c>
      <c r="E55" s="103" t="s">
        <v>7</v>
      </c>
      <c r="F55" s="124" t="s">
        <v>2</v>
      </c>
    </row>
    <row r="56" spans="2:6" x14ac:dyDescent="0.25">
      <c r="B56" s="48">
        <v>42902.49722222222</v>
      </c>
      <c r="C56" s="103">
        <v>161</v>
      </c>
      <c r="D56" s="103" t="s">
        <v>240</v>
      </c>
      <c r="E56" s="103" t="s">
        <v>34</v>
      </c>
      <c r="F56" s="124" t="s">
        <v>1</v>
      </c>
    </row>
    <row r="57" spans="2:6" x14ac:dyDescent="0.25">
      <c r="B57" s="48">
        <v>42902.822222222225</v>
      </c>
      <c r="C57" s="103">
        <v>178</v>
      </c>
      <c r="D57" s="103" t="s">
        <v>273</v>
      </c>
      <c r="E57" s="103" t="s">
        <v>7</v>
      </c>
      <c r="F57" s="124" t="s">
        <v>1</v>
      </c>
    </row>
    <row r="58" spans="2:6" x14ac:dyDescent="0.25">
      <c r="B58" s="48">
        <v>42903.414583333331</v>
      </c>
      <c r="C58" s="103">
        <v>383</v>
      </c>
      <c r="D58" s="103" t="s">
        <v>238</v>
      </c>
      <c r="E58" s="103" t="s">
        <v>7</v>
      </c>
      <c r="F58" s="124" t="s">
        <v>2</v>
      </c>
    </row>
    <row r="59" spans="2:6" x14ac:dyDescent="0.25">
      <c r="B59" s="48">
        <v>42906.722222222219</v>
      </c>
      <c r="C59" s="103">
        <v>178</v>
      </c>
      <c r="D59" s="103" t="s">
        <v>273</v>
      </c>
      <c r="E59" s="103" t="s">
        <v>7</v>
      </c>
      <c r="F59" s="124" t="s">
        <v>1</v>
      </c>
    </row>
    <row r="60" spans="2:6" x14ac:dyDescent="0.25">
      <c r="B60" s="48">
        <v>42906.8</v>
      </c>
      <c r="C60" s="103">
        <v>383</v>
      </c>
      <c r="D60" s="103" t="s">
        <v>238</v>
      </c>
      <c r="E60" s="103" t="s">
        <v>7</v>
      </c>
      <c r="F60" s="124" t="s">
        <v>2</v>
      </c>
    </row>
    <row r="61" spans="2:6" x14ac:dyDescent="0.25">
      <c r="B61" s="48">
        <v>42907.492361111108</v>
      </c>
      <c r="C61" s="103">
        <v>199</v>
      </c>
      <c r="D61" s="103" t="s">
        <v>242</v>
      </c>
      <c r="E61" s="103" t="s">
        <v>34</v>
      </c>
      <c r="F61" s="124" t="s">
        <v>1</v>
      </c>
    </row>
    <row r="62" spans="2:6" x14ac:dyDescent="0.25">
      <c r="B62" s="48">
        <v>42907.693749999999</v>
      </c>
      <c r="C62" s="103">
        <v>163</v>
      </c>
      <c r="D62" s="103" t="s">
        <v>247</v>
      </c>
      <c r="E62" s="103" t="s">
        <v>7</v>
      </c>
      <c r="F62" s="124" t="s">
        <v>1</v>
      </c>
    </row>
    <row r="63" spans="2:6" x14ac:dyDescent="0.25">
      <c r="B63" s="48">
        <v>42907.783333333333</v>
      </c>
      <c r="C63" s="103">
        <v>224</v>
      </c>
      <c r="D63" s="103" t="s">
        <v>272</v>
      </c>
      <c r="E63" s="103" t="s">
        <v>29</v>
      </c>
      <c r="F63" s="124" t="s">
        <v>2</v>
      </c>
    </row>
    <row r="64" spans="2:6" x14ac:dyDescent="0.25">
      <c r="B64" s="48">
        <v>42908.712500000001</v>
      </c>
      <c r="C64" s="103">
        <v>160</v>
      </c>
      <c r="D64" s="103" t="s">
        <v>227</v>
      </c>
      <c r="E64" s="103" t="s">
        <v>7</v>
      </c>
      <c r="F64" s="124" t="s">
        <v>1</v>
      </c>
    </row>
    <row r="65" spans="2:6" x14ac:dyDescent="0.25">
      <c r="B65" s="126">
        <v>42908.803472222222</v>
      </c>
      <c r="C65" s="124">
        <v>178</v>
      </c>
      <c r="D65" s="124" t="s">
        <v>273</v>
      </c>
      <c r="E65" s="124" t="s">
        <v>7</v>
      </c>
      <c r="F65" s="124" t="s">
        <v>1</v>
      </c>
    </row>
    <row r="66" spans="2:6" x14ac:dyDescent="0.25">
      <c r="B66" s="126">
        <v>42909.668055555558</v>
      </c>
      <c r="C66" s="124">
        <v>127</v>
      </c>
      <c r="D66" s="124" t="s">
        <v>351</v>
      </c>
      <c r="E66" s="124" t="s">
        <v>87</v>
      </c>
      <c r="F66" s="124" t="s">
        <v>1</v>
      </c>
    </row>
    <row r="67" spans="2:6" x14ac:dyDescent="0.25">
      <c r="B67" s="48">
        <v>42909.729861111111</v>
      </c>
      <c r="C67" s="103">
        <v>378</v>
      </c>
      <c r="D67" s="103" t="s">
        <v>221</v>
      </c>
      <c r="E67" s="103" t="s">
        <v>7</v>
      </c>
      <c r="F67" s="124" t="s">
        <v>2</v>
      </c>
    </row>
    <row r="68" spans="2:6" x14ac:dyDescent="0.25">
      <c r="B68" s="48">
        <v>42910.736111111109</v>
      </c>
      <c r="C68" s="103">
        <v>165</v>
      </c>
      <c r="D68" s="103" t="s">
        <v>250</v>
      </c>
      <c r="E68" s="103" t="s">
        <v>7</v>
      </c>
      <c r="F68" s="124" t="s">
        <v>1</v>
      </c>
    </row>
    <row r="69" spans="2:6" x14ac:dyDescent="0.25">
      <c r="B69" s="48">
        <v>42913.556250000001</v>
      </c>
      <c r="C69" s="103">
        <v>178</v>
      </c>
      <c r="D69" s="103" t="s">
        <v>273</v>
      </c>
      <c r="E69" s="103" t="s">
        <v>7</v>
      </c>
      <c r="F69" s="124" t="s">
        <v>2</v>
      </c>
    </row>
    <row r="70" spans="2:6" x14ac:dyDescent="0.25">
      <c r="B70" s="48">
        <v>42913.808333333334</v>
      </c>
      <c r="C70" s="103">
        <v>157</v>
      </c>
      <c r="D70" s="103" t="s">
        <v>243</v>
      </c>
      <c r="E70" s="103" t="s">
        <v>7</v>
      </c>
      <c r="F70" s="124" t="s">
        <v>1</v>
      </c>
    </row>
    <row r="71" spans="2:6" x14ac:dyDescent="0.25">
      <c r="B71" s="48">
        <v>42914.575694444444</v>
      </c>
      <c r="C71" s="103">
        <v>225</v>
      </c>
      <c r="D71" s="103" t="s">
        <v>222</v>
      </c>
      <c r="E71" s="103" t="s">
        <v>7</v>
      </c>
      <c r="F71" s="124" t="s">
        <v>1</v>
      </c>
    </row>
    <row r="72" spans="2:6" x14ac:dyDescent="0.25">
      <c r="B72" s="48">
        <v>42914.605555555558</v>
      </c>
      <c r="C72" s="103">
        <v>162</v>
      </c>
      <c r="D72" s="103" t="s">
        <v>213</v>
      </c>
      <c r="E72" s="103" t="s">
        <v>19</v>
      </c>
      <c r="F72" s="124" t="s">
        <v>1</v>
      </c>
    </row>
    <row r="73" spans="2:6" x14ac:dyDescent="0.25">
      <c r="B73" s="48">
        <v>42914.634027777778</v>
      </c>
      <c r="C73" s="103">
        <v>460</v>
      </c>
      <c r="D73" s="103" t="s">
        <v>352</v>
      </c>
      <c r="E73" s="103" t="s">
        <v>103</v>
      </c>
      <c r="F73" s="124" t="s">
        <v>2</v>
      </c>
    </row>
    <row r="74" spans="2:6" x14ac:dyDescent="0.25">
      <c r="B74" s="48">
        <v>42914.690972222219</v>
      </c>
      <c r="C74" s="103">
        <v>200</v>
      </c>
      <c r="D74" s="103" t="s">
        <v>228</v>
      </c>
      <c r="E74" s="103" t="s">
        <v>34</v>
      </c>
      <c r="F74" s="124" t="s">
        <v>2</v>
      </c>
    </row>
    <row r="75" spans="2:6" x14ac:dyDescent="0.25">
      <c r="B75" s="48">
        <v>42914.720138888886</v>
      </c>
      <c r="C75" s="103">
        <v>157</v>
      </c>
      <c r="D75" s="103" t="s">
        <v>243</v>
      </c>
      <c r="E75" s="103" t="s">
        <v>7</v>
      </c>
      <c r="F75" s="124" t="s">
        <v>1</v>
      </c>
    </row>
    <row r="76" spans="2:6" x14ac:dyDescent="0.25">
      <c r="B76" s="48">
        <v>42914.829861111109</v>
      </c>
      <c r="C76" s="103">
        <v>178</v>
      </c>
      <c r="D76" s="103" t="s">
        <v>273</v>
      </c>
      <c r="E76" s="103" t="s">
        <v>7</v>
      </c>
      <c r="F76" s="124" t="s">
        <v>1</v>
      </c>
    </row>
    <row r="77" spans="2:6" x14ac:dyDescent="0.25">
      <c r="B77" s="48">
        <v>42914.854166666664</v>
      </c>
      <c r="C77" s="103">
        <v>249</v>
      </c>
      <c r="D77" s="103" t="s">
        <v>234</v>
      </c>
      <c r="E77" s="103" t="s">
        <v>54</v>
      </c>
      <c r="F77" s="124" t="s">
        <v>2</v>
      </c>
    </row>
    <row r="78" spans="2:6" x14ac:dyDescent="0.25">
      <c r="B78" s="48">
        <v>42915.561111111114</v>
      </c>
      <c r="C78" s="103">
        <v>451</v>
      </c>
      <c r="D78" s="103" t="s">
        <v>267</v>
      </c>
      <c r="E78" s="103" t="s">
        <v>7</v>
      </c>
      <c r="F78" s="124" t="s">
        <v>2</v>
      </c>
    </row>
    <row r="79" spans="2:6" x14ac:dyDescent="0.25">
      <c r="B79" s="48">
        <v>42915.599305555559</v>
      </c>
      <c r="C79" s="103">
        <v>451</v>
      </c>
      <c r="D79" s="103" t="s">
        <v>267</v>
      </c>
      <c r="E79" s="103" t="s">
        <v>7</v>
      </c>
      <c r="F79" s="124" t="s">
        <v>2</v>
      </c>
    </row>
    <row r="80" spans="2:6" x14ac:dyDescent="0.25">
      <c r="B80" s="48">
        <v>42916.428472222222</v>
      </c>
      <c r="C80" s="103">
        <v>165</v>
      </c>
      <c r="D80" s="103" t="s">
        <v>250</v>
      </c>
      <c r="E80" s="103" t="s">
        <v>7</v>
      </c>
      <c r="F80" s="124" t="s">
        <v>1</v>
      </c>
    </row>
    <row r="81" spans="2:6" x14ac:dyDescent="0.25">
      <c r="B81" s="126">
        <v>42916.45208333333</v>
      </c>
      <c r="C81" s="124">
        <v>459</v>
      </c>
      <c r="D81" s="124" t="s">
        <v>353</v>
      </c>
      <c r="E81" s="124" t="s">
        <v>343</v>
      </c>
      <c r="F81" s="124" t="s">
        <v>2</v>
      </c>
    </row>
    <row r="82" spans="2:6" x14ac:dyDescent="0.25">
      <c r="B82" s="48">
        <v>42916.476388888892</v>
      </c>
      <c r="C82" s="103">
        <v>459</v>
      </c>
      <c r="D82" s="103" t="s">
        <v>353</v>
      </c>
      <c r="E82" s="103" t="s">
        <v>343</v>
      </c>
      <c r="F82" s="124" t="s">
        <v>2</v>
      </c>
    </row>
    <row r="83" spans="2:6" x14ac:dyDescent="0.25">
      <c r="B83" s="48">
        <v>42916.527777777781</v>
      </c>
      <c r="C83" s="103">
        <v>172</v>
      </c>
      <c r="D83" s="103" t="s">
        <v>223</v>
      </c>
      <c r="E83" s="103" t="s">
        <v>7</v>
      </c>
      <c r="F83" s="124" t="s">
        <v>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277"/>
  <sheetViews>
    <sheetView topLeftCell="G127" zoomScale="80" zoomScaleNormal="80" workbookViewId="0">
      <selection activeCell="C14" sqref="C14"/>
    </sheetView>
  </sheetViews>
  <sheetFormatPr baseColWidth="10" defaultRowHeight="15" x14ac:dyDescent="0.25"/>
  <cols>
    <col min="1" max="1" width="11.42578125" style="51"/>
    <col min="2" max="2" width="50.7109375" style="62" bestFit="1" customWidth="1"/>
    <col min="3" max="3" width="19.5703125" style="65" customWidth="1"/>
    <col min="4" max="4" width="39.7109375" style="65" customWidth="1"/>
    <col min="5" max="5" width="12.28515625" style="37" customWidth="1"/>
    <col min="6" max="6" width="15.140625" style="37" customWidth="1"/>
    <col min="7" max="7" width="13.42578125" style="37" customWidth="1"/>
    <col min="8" max="8" width="13.42578125" style="51" customWidth="1"/>
    <col min="9" max="11" width="11.42578125" style="51"/>
    <col min="12" max="12" width="17.7109375" style="62" customWidth="1"/>
    <col min="13" max="13" width="53" style="62" customWidth="1"/>
    <col min="14" max="15" width="17.85546875" style="62" customWidth="1"/>
    <col min="16" max="16" width="12.85546875" style="62" customWidth="1"/>
    <col min="17" max="16384" width="11.42578125" style="51"/>
  </cols>
  <sheetData>
    <row r="2" spans="2:16" s="37" customFormat="1" ht="21" x14ac:dyDescent="0.35">
      <c r="B2" s="123" t="s">
        <v>355</v>
      </c>
      <c r="C2" s="101">
        <v>81</v>
      </c>
      <c r="D2" s="60"/>
      <c r="E2" s="92"/>
      <c r="H2" s="51"/>
      <c r="I2" s="51"/>
      <c r="J2" s="51"/>
      <c r="K2" s="51"/>
      <c r="L2" s="62"/>
      <c r="M2" s="62"/>
      <c r="N2" s="62"/>
      <c r="O2" s="62"/>
      <c r="P2" s="62"/>
    </row>
    <row r="5" spans="2:16" s="37" customFormat="1" hidden="1" x14ac:dyDescent="0.25">
      <c r="B5" s="62" t="s">
        <v>4</v>
      </c>
      <c r="C5" s="62"/>
      <c r="D5" s="62"/>
      <c r="H5" s="51"/>
      <c r="I5" s="51"/>
      <c r="J5" s="51"/>
      <c r="K5" s="51"/>
      <c r="L5" s="62"/>
      <c r="M5" s="62"/>
      <c r="N5" s="62"/>
      <c r="O5" s="62"/>
      <c r="P5" s="62"/>
    </row>
    <row r="6" spans="2:16" s="37" customFormat="1" x14ac:dyDescent="0.25">
      <c r="B6" s="75" t="s">
        <v>0</v>
      </c>
      <c r="C6" s="62" t="s">
        <v>5</v>
      </c>
      <c r="D6" s="62"/>
      <c r="H6" s="51"/>
      <c r="I6" s="51"/>
      <c r="J6" s="51"/>
      <c r="K6" s="51"/>
      <c r="L6" s="62"/>
      <c r="M6" s="62"/>
      <c r="N6" s="62"/>
      <c r="O6" s="62"/>
      <c r="P6" s="62"/>
    </row>
    <row r="7" spans="2:16" s="37" customFormat="1" x14ac:dyDescent="0.25">
      <c r="B7" s="62" t="s">
        <v>1</v>
      </c>
      <c r="C7" s="64">
        <v>47</v>
      </c>
      <c r="D7" s="62"/>
      <c r="H7" s="51"/>
      <c r="I7" s="51"/>
      <c r="J7" s="51"/>
      <c r="K7" s="51"/>
      <c r="L7" s="62"/>
      <c r="M7" s="62"/>
      <c r="N7" s="62"/>
      <c r="O7" s="62"/>
      <c r="P7" s="62"/>
    </row>
    <row r="8" spans="2:16" s="37" customFormat="1" x14ac:dyDescent="0.25">
      <c r="B8" s="62" t="s">
        <v>2</v>
      </c>
      <c r="C8" s="64">
        <v>34</v>
      </c>
      <c r="D8" s="62"/>
      <c r="H8" s="51"/>
      <c r="I8" s="51"/>
      <c r="J8" s="51"/>
      <c r="K8" s="51"/>
      <c r="L8" s="62"/>
      <c r="M8" s="62"/>
      <c r="N8" s="62"/>
      <c r="O8" s="62"/>
      <c r="P8" s="62"/>
    </row>
    <row r="9" spans="2:16" s="37" customFormat="1" x14ac:dyDescent="0.25">
      <c r="B9" s="62" t="s">
        <v>3</v>
      </c>
      <c r="C9" s="64">
        <v>81</v>
      </c>
      <c r="D9" s="62"/>
      <c r="H9" s="51"/>
      <c r="I9" s="51"/>
      <c r="J9" s="51"/>
      <c r="K9" s="51"/>
      <c r="L9" s="62"/>
      <c r="M9" s="62"/>
      <c r="N9" s="62"/>
      <c r="O9" s="62"/>
      <c r="P9" s="62"/>
    </row>
    <row r="10" spans="2:16" s="37" customFormat="1" x14ac:dyDescent="0.25">
      <c r="B10" s="62"/>
      <c r="C10" s="62"/>
      <c r="D10" s="65"/>
      <c r="H10" s="51"/>
      <c r="I10" s="51"/>
      <c r="J10" s="51"/>
      <c r="K10" s="51"/>
      <c r="L10" s="62"/>
      <c r="M10" s="62"/>
      <c r="N10" s="62"/>
      <c r="O10" s="62"/>
      <c r="P10" s="62"/>
    </row>
    <row r="22" spans="2:11" s="62" customFormat="1" hidden="1" x14ac:dyDescent="0.25">
      <c r="B22" s="62" t="s">
        <v>4</v>
      </c>
      <c r="D22" s="65"/>
      <c r="E22" s="37"/>
      <c r="F22" s="37"/>
      <c r="G22" s="37"/>
      <c r="H22" s="51"/>
      <c r="I22" s="51"/>
      <c r="J22" s="51"/>
      <c r="K22" s="51"/>
    </row>
    <row r="23" spans="2:11" s="62" customFormat="1" x14ac:dyDescent="0.25">
      <c r="B23" s="75" t="s">
        <v>184</v>
      </c>
      <c r="C23" s="62" t="s">
        <v>5</v>
      </c>
      <c r="D23" s="65"/>
      <c r="E23" s="37"/>
      <c r="F23" s="37"/>
      <c r="G23" s="37"/>
      <c r="H23" s="51"/>
      <c r="I23" s="51"/>
      <c r="J23" s="51"/>
      <c r="K23" s="51"/>
    </row>
    <row r="24" spans="2:11" s="62" customFormat="1" x14ac:dyDescent="0.25">
      <c r="B24" s="62" t="s">
        <v>7</v>
      </c>
      <c r="C24" s="66">
        <v>64</v>
      </c>
      <c r="D24" s="65"/>
      <c r="E24" s="37"/>
      <c r="F24" s="37"/>
      <c r="G24" s="37"/>
      <c r="H24" s="51"/>
      <c r="I24" s="51"/>
      <c r="J24" s="51"/>
      <c r="K24" s="51"/>
    </row>
    <row r="25" spans="2:11" s="62" customFormat="1" x14ac:dyDescent="0.25">
      <c r="B25" s="62" t="s">
        <v>29</v>
      </c>
      <c r="C25" s="66">
        <v>4</v>
      </c>
      <c r="D25" s="65"/>
      <c r="E25" s="37"/>
      <c r="F25" s="37"/>
      <c r="G25" s="37"/>
      <c r="H25" s="51"/>
      <c r="I25" s="51"/>
      <c r="J25" s="51"/>
      <c r="K25" s="51"/>
    </row>
    <row r="26" spans="2:11" s="62" customFormat="1" x14ac:dyDescent="0.25">
      <c r="B26" s="62" t="s">
        <v>34</v>
      </c>
      <c r="C26" s="66">
        <v>3</v>
      </c>
      <c r="D26" s="65"/>
      <c r="E26" s="37"/>
      <c r="F26" s="37"/>
      <c r="G26" s="37"/>
      <c r="H26" s="51"/>
      <c r="I26" s="51"/>
      <c r="J26" s="51"/>
      <c r="K26" s="51"/>
    </row>
    <row r="27" spans="2:11" s="62" customFormat="1" x14ac:dyDescent="0.25">
      <c r="B27" s="62" t="s">
        <v>54</v>
      </c>
      <c r="C27" s="66">
        <v>2</v>
      </c>
      <c r="D27" s="65"/>
      <c r="E27" s="37"/>
      <c r="F27" s="37"/>
      <c r="G27" s="37"/>
      <c r="H27" s="51"/>
      <c r="I27" s="51"/>
      <c r="J27" s="51"/>
      <c r="K27" s="51"/>
    </row>
    <row r="28" spans="2:11" s="62" customFormat="1" x14ac:dyDescent="0.25">
      <c r="B28" s="62" t="s">
        <v>19</v>
      </c>
      <c r="C28" s="66">
        <v>2</v>
      </c>
      <c r="D28" s="65"/>
      <c r="E28" s="37"/>
      <c r="F28" s="37"/>
      <c r="G28" s="37"/>
      <c r="H28" s="51"/>
      <c r="I28" s="51"/>
      <c r="J28" s="51"/>
      <c r="K28" s="51"/>
    </row>
    <row r="29" spans="2:11" s="62" customFormat="1" x14ac:dyDescent="0.25">
      <c r="B29" s="62" t="s">
        <v>343</v>
      </c>
      <c r="C29" s="66">
        <v>2</v>
      </c>
      <c r="D29" s="65"/>
      <c r="E29" s="37"/>
      <c r="F29" s="37"/>
      <c r="G29" s="37"/>
      <c r="H29" s="51"/>
      <c r="I29" s="51"/>
      <c r="J29" s="51"/>
      <c r="K29" s="51"/>
    </row>
    <row r="30" spans="2:11" s="62" customFormat="1" x14ac:dyDescent="0.25">
      <c r="B30" s="62" t="s">
        <v>87</v>
      </c>
      <c r="C30" s="66">
        <v>1</v>
      </c>
      <c r="D30" s="65"/>
      <c r="E30" s="37"/>
      <c r="F30" s="37"/>
      <c r="G30" s="37"/>
      <c r="H30" s="51"/>
      <c r="I30" s="51"/>
      <c r="J30" s="51"/>
      <c r="K30" s="51"/>
    </row>
    <row r="31" spans="2:11" s="62" customFormat="1" x14ac:dyDescent="0.25">
      <c r="B31" s="62" t="s">
        <v>56</v>
      </c>
      <c r="C31" s="66">
        <v>1</v>
      </c>
      <c r="D31" s="65"/>
      <c r="E31" s="37"/>
      <c r="F31" s="37"/>
      <c r="G31" s="37"/>
      <c r="H31" s="51"/>
      <c r="I31" s="51"/>
      <c r="J31" s="51"/>
      <c r="K31" s="51"/>
    </row>
    <row r="32" spans="2:11" s="62" customFormat="1" x14ac:dyDescent="0.25">
      <c r="B32" s="62" t="s">
        <v>103</v>
      </c>
      <c r="C32" s="66">
        <v>1</v>
      </c>
      <c r="D32" s="65"/>
      <c r="E32" s="37"/>
      <c r="F32" s="37"/>
      <c r="G32" s="37"/>
      <c r="H32" s="51"/>
      <c r="I32" s="51"/>
      <c r="J32" s="51"/>
      <c r="K32" s="51"/>
    </row>
    <row r="33" spans="2:16" x14ac:dyDescent="0.25">
      <c r="B33" s="62" t="s">
        <v>52</v>
      </c>
      <c r="C33" s="66">
        <v>1</v>
      </c>
    </row>
    <row r="34" spans="2:16" x14ac:dyDescent="0.25">
      <c r="B34" s="62" t="s">
        <v>3</v>
      </c>
      <c r="C34" s="66">
        <v>81</v>
      </c>
    </row>
    <row r="35" spans="2:16" x14ac:dyDescent="0.25">
      <c r="B35" s="51"/>
      <c r="C35" s="51"/>
    </row>
    <row r="36" spans="2:16" x14ac:dyDescent="0.25">
      <c r="B36" s="51"/>
      <c r="C36" s="51"/>
    </row>
    <row r="37" spans="2:16" x14ac:dyDescent="0.25">
      <c r="B37" s="51"/>
      <c r="C37" s="51"/>
    </row>
    <row r="38" spans="2:16" x14ac:dyDescent="0.25">
      <c r="B38" s="51"/>
      <c r="C38" s="51"/>
    </row>
    <row r="39" spans="2:16" x14ac:dyDescent="0.25">
      <c r="C39" s="66"/>
    </row>
    <row r="40" spans="2:16" x14ac:dyDescent="0.25">
      <c r="B40" s="74" t="s">
        <v>252</v>
      </c>
      <c r="D40" s="62"/>
    </row>
    <row r="41" spans="2:16" x14ac:dyDescent="0.25">
      <c r="D41" s="62"/>
    </row>
    <row r="42" spans="2:16" hidden="1" x14ac:dyDescent="0.25">
      <c r="B42" s="91" t="s">
        <v>265</v>
      </c>
      <c r="C42" s="91"/>
      <c r="D42" s="91"/>
      <c r="E42" s="104"/>
    </row>
    <row r="43" spans="2:16" x14ac:dyDescent="0.25">
      <c r="B43" s="75" t="s">
        <v>6</v>
      </c>
      <c r="C43" s="75" t="s">
        <v>209</v>
      </c>
      <c r="D43" s="75" t="s">
        <v>0</v>
      </c>
      <c r="E43" s="91" t="s">
        <v>5</v>
      </c>
      <c r="L43" s="62" t="s">
        <v>265</v>
      </c>
      <c r="N43" s="62" t="s">
        <v>0</v>
      </c>
    </row>
    <row r="44" spans="2:16" x14ac:dyDescent="0.25">
      <c r="B44" s="91" t="s">
        <v>240</v>
      </c>
      <c r="C44" s="93">
        <v>42902.49722222222</v>
      </c>
      <c r="D44" s="91" t="s">
        <v>1</v>
      </c>
      <c r="E44" s="94">
        <v>1</v>
      </c>
      <c r="L44" s="75" t="s">
        <v>210</v>
      </c>
      <c r="M44" s="75" t="s">
        <v>6</v>
      </c>
      <c r="N44" s="75" t="s">
        <v>2</v>
      </c>
      <c r="O44" s="75" t="s">
        <v>1</v>
      </c>
      <c r="P44" s="75" t="s">
        <v>3</v>
      </c>
    </row>
    <row r="45" spans="2:16" x14ac:dyDescent="0.25">
      <c r="B45" s="91" t="s">
        <v>247</v>
      </c>
      <c r="C45" s="93">
        <v>42902.430555555555</v>
      </c>
      <c r="D45" s="91" t="s">
        <v>2</v>
      </c>
      <c r="E45" s="94">
        <v>1</v>
      </c>
      <c r="L45" s="62">
        <v>161</v>
      </c>
      <c r="M45" s="62" t="s">
        <v>240</v>
      </c>
      <c r="N45" s="64"/>
      <c r="O45" s="64">
        <v>1</v>
      </c>
      <c r="P45" s="64">
        <v>1</v>
      </c>
    </row>
    <row r="46" spans="2:16" x14ac:dyDescent="0.25">
      <c r="B46" s="91"/>
      <c r="C46" s="93">
        <v>42902.431944444441</v>
      </c>
      <c r="D46" s="91" t="s">
        <v>2</v>
      </c>
      <c r="E46" s="94">
        <v>1</v>
      </c>
      <c r="L46" s="62">
        <v>163</v>
      </c>
      <c r="M46" s="62" t="s">
        <v>247</v>
      </c>
      <c r="N46" s="64">
        <v>2</v>
      </c>
      <c r="O46" s="64">
        <v>1</v>
      </c>
      <c r="P46" s="64">
        <v>3</v>
      </c>
    </row>
    <row r="47" spans="2:16" x14ac:dyDescent="0.25">
      <c r="B47" s="91"/>
      <c r="C47" s="93">
        <v>42907.693749999999</v>
      </c>
      <c r="D47" s="91" t="s">
        <v>1</v>
      </c>
      <c r="E47" s="94">
        <v>1</v>
      </c>
      <c r="L47" s="62">
        <v>165</v>
      </c>
      <c r="M47" s="62" t="s">
        <v>250</v>
      </c>
      <c r="N47" s="64"/>
      <c r="O47" s="64">
        <v>2</v>
      </c>
      <c r="P47" s="64">
        <v>2</v>
      </c>
    </row>
    <row r="48" spans="2:16" x14ac:dyDescent="0.25">
      <c r="B48" s="91" t="s">
        <v>250</v>
      </c>
      <c r="C48" s="93">
        <v>42910.736111111109</v>
      </c>
      <c r="D48" s="91" t="s">
        <v>1</v>
      </c>
      <c r="E48" s="94">
        <v>1</v>
      </c>
      <c r="L48" s="62">
        <v>172</v>
      </c>
      <c r="M48" s="62" t="s">
        <v>223</v>
      </c>
      <c r="N48" s="64">
        <v>3</v>
      </c>
      <c r="O48" s="64">
        <v>4</v>
      </c>
      <c r="P48" s="64">
        <v>7</v>
      </c>
    </row>
    <row r="49" spans="2:16" x14ac:dyDescent="0.25">
      <c r="B49" s="91"/>
      <c r="C49" s="93">
        <v>42916.428472222222</v>
      </c>
      <c r="D49" s="91" t="s">
        <v>1</v>
      </c>
      <c r="E49" s="94">
        <v>1</v>
      </c>
      <c r="L49" s="62">
        <v>224</v>
      </c>
      <c r="M49" s="62" t="s">
        <v>272</v>
      </c>
      <c r="N49" s="64">
        <v>1</v>
      </c>
      <c r="O49" s="64"/>
      <c r="P49" s="64">
        <v>1</v>
      </c>
    </row>
    <row r="50" spans="2:16" x14ac:dyDescent="0.25">
      <c r="B50" s="91" t="s">
        <v>223</v>
      </c>
      <c r="C50" s="93">
        <v>42892.533333333333</v>
      </c>
      <c r="D50" s="91" t="s">
        <v>1</v>
      </c>
      <c r="E50" s="94">
        <v>1</v>
      </c>
      <c r="L50" s="62">
        <v>225</v>
      </c>
      <c r="M50" s="62" t="s">
        <v>222</v>
      </c>
      <c r="N50" s="64"/>
      <c r="O50" s="64">
        <v>2</v>
      </c>
      <c r="P50" s="64">
        <v>2</v>
      </c>
    </row>
    <row r="51" spans="2:16" x14ac:dyDescent="0.25">
      <c r="B51" s="91"/>
      <c r="C51" s="93">
        <v>42892.609722222223</v>
      </c>
      <c r="D51" s="91" t="s">
        <v>1</v>
      </c>
      <c r="E51" s="94">
        <v>1</v>
      </c>
      <c r="L51" s="62">
        <v>226</v>
      </c>
      <c r="M51" s="62" t="s">
        <v>268</v>
      </c>
      <c r="N51" s="64"/>
      <c r="O51" s="64">
        <v>2</v>
      </c>
      <c r="P51" s="64">
        <v>2</v>
      </c>
    </row>
    <row r="52" spans="2:16" x14ac:dyDescent="0.25">
      <c r="B52" s="91"/>
      <c r="C52" s="93">
        <v>42892.62222222222</v>
      </c>
      <c r="D52" s="91" t="s">
        <v>2</v>
      </c>
      <c r="E52" s="94">
        <v>1</v>
      </c>
      <c r="L52" s="62">
        <v>262</v>
      </c>
      <c r="M52" s="62" t="s">
        <v>289</v>
      </c>
      <c r="N52" s="64"/>
      <c r="O52" s="64">
        <v>1</v>
      </c>
      <c r="P52" s="64">
        <v>1</v>
      </c>
    </row>
    <row r="53" spans="2:16" x14ac:dyDescent="0.25">
      <c r="B53" s="91"/>
      <c r="C53" s="93">
        <v>42900.552083333336</v>
      </c>
      <c r="D53" s="91" t="s">
        <v>1</v>
      </c>
      <c r="E53" s="94">
        <v>1</v>
      </c>
      <c r="L53" s="62">
        <v>378</v>
      </c>
      <c r="M53" s="62" t="s">
        <v>221</v>
      </c>
      <c r="N53" s="64">
        <v>3</v>
      </c>
      <c r="O53" s="64">
        <v>5</v>
      </c>
      <c r="P53" s="64">
        <v>8</v>
      </c>
    </row>
    <row r="54" spans="2:16" x14ac:dyDescent="0.25">
      <c r="B54" s="91"/>
      <c r="C54" s="93">
        <v>42900.680555555555</v>
      </c>
      <c r="D54" s="91" t="s">
        <v>2</v>
      </c>
      <c r="E54" s="94">
        <v>1</v>
      </c>
      <c r="L54" s="62">
        <v>451</v>
      </c>
      <c r="M54" s="62" t="s">
        <v>267</v>
      </c>
      <c r="N54" s="64">
        <v>4</v>
      </c>
      <c r="O54" s="64"/>
      <c r="P54" s="64">
        <v>4</v>
      </c>
    </row>
    <row r="55" spans="2:16" x14ac:dyDescent="0.25">
      <c r="B55" s="91"/>
      <c r="C55" s="93">
        <v>42900.685416666667</v>
      </c>
      <c r="D55" s="91" t="s">
        <v>1</v>
      </c>
      <c r="E55" s="94">
        <v>1</v>
      </c>
      <c r="L55" s="62">
        <v>167</v>
      </c>
      <c r="M55" s="62" t="s">
        <v>302</v>
      </c>
      <c r="N55" s="64">
        <v>4</v>
      </c>
      <c r="O55" s="64">
        <v>1</v>
      </c>
      <c r="P55" s="64">
        <v>5</v>
      </c>
    </row>
    <row r="56" spans="2:16" x14ac:dyDescent="0.25">
      <c r="B56" s="91"/>
      <c r="C56" s="93">
        <v>42916.527777777781</v>
      </c>
      <c r="D56" s="91" t="s">
        <v>2</v>
      </c>
      <c r="E56" s="94">
        <v>1</v>
      </c>
      <c r="L56" s="62">
        <v>137</v>
      </c>
      <c r="M56" s="62" t="s">
        <v>311</v>
      </c>
      <c r="N56" s="64">
        <v>1</v>
      </c>
      <c r="O56" s="64"/>
      <c r="P56" s="64">
        <v>1</v>
      </c>
    </row>
    <row r="57" spans="2:16" x14ac:dyDescent="0.25">
      <c r="B57" s="91" t="s">
        <v>222</v>
      </c>
      <c r="C57" s="93">
        <v>42899.563194444447</v>
      </c>
      <c r="D57" s="91" t="s">
        <v>1</v>
      </c>
      <c r="E57" s="94">
        <v>1</v>
      </c>
      <c r="L57" s="62">
        <v>268</v>
      </c>
      <c r="M57" s="62" t="s">
        <v>219</v>
      </c>
      <c r="N57" s="64"/>
      <c r="O57" s="64">
        <v>1</v>
      </c>
      <c r="P57" s="64">
        <v>1</v>
      </c>
    </row>
    <row r="58" spans="2:16" x14ac:dyDescent="0.25">
      <c r="B58" s="91"/>
      <c r="C58" s="93">
        <v>42914.575694444444</v>
      </c>
      <c r="D58" s="91" t="s">
        <v>1</v>
      </c>
      <c r="E58" s="94">
        <v>1</v>
      </c>
      <c r="L58" s="62">
        <v>263</v>
      </c>
      <c r="M58" s="62" t="s">
        <v>241</v>
      </c>
      <c r="N58" s="64">
        <v>1</v>
      </c>
      <c r="O58" s="64"/>
      <c r="P58" s="64">
        <v>1</v>
      </c>
    </row>
    <row r="59" spans="2:16" x14ac:dyDescent="0.25">
      <c r="B59" s="70" t="s">
        <v>221</v>
      </c>
      <c r="C59" s="71">
        <v>42891.788888888892</v>
      </c>
      <c r="D59" s="70" t="s">
        <v>2</v>
      </c>
      <c r="E59" s="72">
        <v>1</v>
      </c>
      <c r="L59" s="62">
        <v>454</v>
      </c>
      <c r="M59" s="62" t="s">
        <v>303</v>
      </c>
      <c r="N59" s="64"/>
      <c r="O59" s="64">
        <v>1</v>
      </c>
      <c r="P59" s="64">
        <v>1</v>
      </c>
    </row>
    <row r="60" spans="2:16" x14ac:dyDescent="0.25">
      <c r="B60" s="70"/>
      <c r="C60" s="71">
        <v>42892.76666666667</v>
      </c>
      <c r="D60" s="70" t="s">
        <v>1</v>
      </c>
      <c r="E60" s="72">
        <v>1</v>
      </c>
      <c r="L60" s="62">
        <v>390</v>
      </c>
      <c r="M60" s="62" t="s">
        <v>319</v>
      </c>
      <c r="N60" s="64"/>
      <c r="O60" s="64">
        <v>1</v>
      </c>
      <c r="P60" s="64">
        <v>1</v>
      </c>
    </row>
    <row r="61" spans="2:16" x14ac:dyDescent="0.25">
      <c r="B61" s="70"/>
      <c r="C61" s="71">
        <v>42895.677777777775</v>
      </c>
      <c r="D61" s="70" t="s">
        <v>2</v>
      </c>
      <c r="E61" s="72">
        <v>1</v>
      </c>
      <c r="L61" s="62">
        <v>157</v>
      </c>
      <c r="M61" s="62" t="s">
        <v>243</v>
      </c>
      <c r="N61" s="64"/>
      <c r="O61" s="64">
        <v>4</v>
      </c>
      <c r="P61" s="64">
        <v>4</v>
      </c>
    </row>
    <row r="62" spans="2:16" x14ac:dyDescent="0.25">
      <c r="B62" s="70"/>
      <c r="C62" s="71">
        <v>42895.678472222222</v>
      </c>
      <c r="D62" s="70" t="s">
        <v>1</v>
      </c>
      <c r="E62" s="72">
        <v>1</v>
      </c>
      <c r="L62" s="62">
        <v>178</v>
      </c>
      <c r="M62" s="62" t="s">
        <v>273</v>
      </c>
      <c r="N62" s="64">
        <v>3</v>
      </c>
      <c r="O62" s="64">
        <v>5</v>
      </c>
      <c r="P62" s="64">
        <v>8</v>
      </c>
    </row>
    <row r="63" spans="2:16" x14ac:dyDescent="0.25">
      <c r="B63" s="70"/>
      <c r="C63" s="71">
        <v>42896.631944444445</v>
      </c>
      <c r="D63" s="70" t="s">
        <v>1</v>
      </c>
      <c r="E63" s="72">
        <v>1</v>
      </c>
      <c r="L63" s="62">
        <v>176</v>
      </c>
      <c r="M63" s="62" t="s">
        <v>340</v>
      </c>
      <c r="N63" s="64"/>
      <c r="O63" s="64">
        <v>2</v>
      </c>
      <c r="P63" s="64">
        <v>2</v>
      </c>
    </row>
    <row r="64" spans="2:16" x14ac:dyDescent="0.25">
      <c r="B64" s="70"/>
      <c r="C64" s="71">
        <v>42898.458333333336</v>
      </c>
      <c r="D64" s="70" t="s">
        <v>1</v>
      </c>
      <c r="E64" s="72">
        <v>1</v>
      </c>
      <c r="L64" s="62">
        <v>162</v>
      </c>
      <c r="M64" s="62" t="s">
        <v>213</v>
      </c>
      <c r="N64" s="64"/>
      <c r="O64" s="64">
        <v>1</v>
      </c>
      <c r="P64" s="64">
        <v>1</v>
      </c>
    </row>
    <row r="65" spans="2:16" x14ac:dyDescent="0.25">
      <c r="B65" s="70"/>
      <c r="C65" s="71">
        <v>42901.647916666669</v>
      </c>
      <c r="D65" s="70" t="s">
        <v>1</v>
      </c>
      <c r="E65" s="72">
        <v>1</v>
      </c>
      <c r="L65" s="62">
        <v>270</v>
      </c>
      <c r="M65" s="62" t="s">
        <v>220</v>
      </c>
      <c r="N65" s="64"/>
      <c r="O65" s="64">
        <v>1</v>
      </c>
      <c r="P65" s="64">
        <v>1</v>
      </c>
    </row>
    <row r="66" spans="2:16" x14ac:dyDescent="0.25">
      <c r="B66" s="70"/>
      <c r="C66" s="71">
        <v>42909.729861111111</v>
      </c>
      <c r="D66" s="70" t="s">
        <v>2</v>
      </c>
      <c r="E66" s="72">
        <v>1</v>
      </c>
      <c r="L66" s="62">
        <v>160</v>
      </c>
      <c r="M66" s="62" t="s">
        <v>227</v>
      </c>
      <c r="N66" s="64"/>
      <c r="O66" s="64">
        <v>4</v>
      </c>
      <c r="P66" s="64">
        <v>4</v>
      </c>
    </row>
    <row r="67" spans="2:16" x14ac:dyDescent="0.25">
      <c r="B67" s="91" t="s">
        <v>267</v>
      </c>
      <c r="C67" s="93">
        <v>42889.445138888892</v>
      </c>
      <c r="D67" s="91" t="s">
        <v>2</v>
      </c>
      <c r="E67" s="94">
        <v>1</v>
      </c>
      <c r="L67" s="62">
        <v>307</v>
      </c>
      <c r="M67" s="62" t="s">
        <v>350</v>
      </c>
      <c r="N67" s="64"/>
      <c r="O67" s="64">
        <v>1</v>
      </c>
      <c r="P67" s="64">
        <v>1</v>
      </c>
    </row>
    <row r="68" spans="2:16" x14ac:dyDescent="0.25">
      <c r="B68" s="91"/>
      <c r="C68" s="93">
        <v>42889.449305555558</v>
      </c>
      <c r="D68" s="91" t="s">
        <v>2</v>
      </c>
      <c r="E68" s="94">
        <v>1</v>
      </c>
      <c r="L68" s="62">
        <v>248</v>
      </c>
      <c r="M68" s="62" t="s">
        <v>274</v>
      </c>
      <c r="N68" s="64"/>
      <c r="O68" s="64">
        <v>2</v>
      </c>
      <c r="P68" s="64">
        <v>2</v>
      </c>
    </row>
    <row r="69" spans="2:16" x14ac:dyDescent="0.25">
      <c r="B69" s="91"/>
      <c r="C69" s="93">
        <v>42915.561111111114</v>
      </c>
      <c r="D69" s="91" t="s">
        <v>2</v>
      </c>
      <c r="E69" s="94">
        <v>1</v>
      </c>
      <c r="L69" s="62">
        <v>452</v>
      </c>
      <c r="M69" s="62" t="s">
        <v>287</v>
      </c>
      <c r="N69" s="64"/>
      <c r="O69" s="64">
        <v>1</v>
      </c>
      <c r="P69" s="64">
        <v>1</v>
      </c>
    </row>
    <row r="70" spans="2:16" x14ac:dyDescent="0.25">
      <c r="B70" s="91"/>
      <c r="C70" s="93">
        <v>42915.599305555559</v>
      </c>
      <c r="D70" s="91" t="s">
        <v>2</v>
      </c>
      <c r="E70" s="94">
        <v>1</v>
      </c>
      <c r="L70" s="62">
        <v>171</v>
      </c>
      <c r="M70" s="62" t="s">
        <v>310</v>
      </c>
      <c r="N70" s="64">
        <v>1</v>
      </c>
      <c r="O70" s="64"/>
      <c r="P70" s="64">
        <v>1</v>
      </c>
    </row>
    <row r="71" spans="2:16" x14ac:dyDescent="0.25">
      <c r="B71" s="91" t="s">
        <v>268</v>
      </c>
      <c r="C71" s="93">
        <v>42895.74722222222</v>
      </c>
      <c r="D71" s="91" t="s">
        <v>1</v>
      </c>
      <c r="E71" s="94">
        <v>1</v>
      </c>
      <c r="L71" s="62">
        <v>123</v>
      </c>
      <c r="M71" s="62" t="s">
        <v>214</v>
      </c>
      <c r="N71" s="64"/>
      <c r="O71" s="64">
        <v>1</v>
      </c>
      <c r="P71" s="64">
        <v>1</v>
      </c>
    </row>
    <row r="72" spans="2:16" x14ac:dyDescent="0.25">
      <c r="B72" s="91"/>
      <c r="C72" s="93">
        <v>42897.743055555555</v>
      </c>
      <c r="D72" s="91" t="s">
        <v>1</v>
      </c>
      <c r="E72" s="94">
        <v>1</v>
      </c>
      <c r="L72" s="62">
        <v>383</v>
      </c>
      <c r="M72" s="62" t="s">
        <v>238</v>
      </c>
      <c r="N72" s="64">
        <v>4</v>
      </c>
      <c r="O72" s="64">
        <v>1</v>
      </c>
      <c r="P72" s="64">
        <v>5</v>
      </c>
    </row>
    <row r="73" spans="2:16" x14ac:dyDescent="0.25">
      <c r="B73" s="91" t="s">
        <v>272</v>
      </c>
      <c r="C73" s="93">
        <v>42907.783333333333</v>
      </c>
      <c r="D73" s="91" t="s">
        <v>2</v>
      </c>
      <c r="E73" s="94">
        <v>1</v>
      </c>
      <c r="L73" s="62">
        <v>384</v>
      </c>
      <c r="M73" s="62" t="s">
        <v>316</v>
      </c>
      <c r="N73" s="64">
        <v>2</v>
      </c>
      <c r="O73" s="64"/>
      <c r="P73" s="64">
        <v>2</v>
      </c>
    </row>
    <row r="74" spans="2:16" x14ac:dyDescent="0.25">
      <c r="B74" s="91" t="s">
        <v>289</v>
      </c>
      <c r="C74" s="93">
        <v>42894.870833333334</v>
      </c>
      <c r="D74" s="91" t="s">
        <v>1</v>
      </c>
      <c r="E74" s="94">
        <v>1</v>
      </c>
      <c r="L74" s="62">
        <v>199</v>
      </c>
      <c r="M74" s="62" t="s">
        <v>242</v>
      </c>
      <c r="N74" s="64"/>
      <c r="O74" s="64">
        <v>1</v>
      </c>
      <c r="P74" s="64">
        <v>1</v>
      </c>
    </row>
    <row r="75" spans="2:16" x14ac:dyDescent="0.25">
      <c r="B75" s="91" t="s">
        <v>302</v>
      </c>
      <c r="C75" s="93">
        <v>42893.477777777778</v>
      </c>
      <c r="D75" s="91" t="s">
        <v>2</v>
      </c>
      <c r="E75" s="94">
        <v>1</v>
      </c>
      <c r="L75" s="62">
        <v>127</v>
      </c>
      <c r="M75" s="62" t="s">
        <v>351</v>
      </c>
      <c r="N75" s="64"/>
      <c r="O75" s="64">
        <v>1</v>
      </c>
      <c r="P75" s="64">
        <v>1</v>
      </c>
    </row>
    <row r="76" spans="2:16" x14ac:dyDescent="0.25">
      <c r="B76" s="91"/>
      <c r="C76" s="93">
        <v>42893.491666666669</v>
      </c>
      <c r="D76" s="91" t="s">
        <v>2</v>
      </c>
      <c r="E76" s="94">
        <v>1</v>
      </c>
      <c r="L76" s="62">
        <v>460</v>
      </c>
      <c r="M76" s="62" t="s">
        <v>352</v>
      </c>
      <c r="N76" s="64">
        <v>1</v>
      </c>
      <c r="O76" s="64"/>
      <c r="P76" s="64">
        <v>1</v>
      </c>
    </row>
    <row r="77" spans="2:16" x14ac:dyDescent="0.25">
      <c r="B77" s="91"/>
      <c r="C77" s="93">
        <v>42893.517361111109</v>
      </c>
      <c r="D77" s="91" t="s">
        <v>1</v>
      </c>
      <c r="E77" s="94">
        <v>1</v>
      </c>
      <c r="L77" s="62">
        <v>200</v>
      </c>
      <c r="M77" s="62" t="s">
        <v>228</v>
      </c>
      <c r="N77" s="64">
        <v>1</v>
      </c>
      <c r="O77" s="64"/>
      <c r="P77" s="64">
        <v>1</v>
      </c>
    </row>
    <row r="78" spans="2:16" x14ac:dyDescent="0.25">
      <c r="B78" s="91"/>
      <c r="C78" s="93">
        <v>42900.625694444447</v>
      </c>
      <c r="D78" s="91" t="s">
        <v>2</v>
      </c>
      <c r="E78" s="94">
        <v>1</v>
      </c>
      <c r="L78" s="62">
        <v>249</v>
      </c>
      <c r="M78" s="62" t="s">
        <v>234</v>
      </c>
      <c r="N78" s="64">
        <v>1</v>
      </c>
      <c r="O78" s="64"/>
      <c r="P78" s="64">
        <v>1</v>
      </c>
    </row>
    <row r="79" spans="2:16" x14ac:dyDescent="0.25">
      <c r="B79" s="91"/>
      <c r="C79" s="93">
        <v>42900.684027777781</v>
      </c>
      <c r="D79" s="91" t="s">
        <v>2</v>
      </c>
      <c r="E79" s="94">
        <v>1</v>
      </c>
      <c r="L79" s="62">
        <v>459</v>
      </c>
      <c r="M79" s="62" t="s">
        <v>353</v>
      </c>
      <c r="N79" s="64">
        <v>2</v>
      </c>
      <c r="O79" s="64"/>
      <c r="P79" s="64">
        <v>2</v>
      </c>
    </row>
    <row r="80" spans="2:16" x14ac:dyDescent="0.25">
      <c r="B80" s="91" t="s">
        <v>311</v>
      </c>
      <c r="C80" s="93">
        <v>42902.430555555555</v>
      </c>
      <c r="D80" s="91" t="s">
        <v>2</v>
      </c>
      <c r="E80" s="94">
        <v>1</v>
      </c>
      <c r="L80" s="62" t="s">
        <v>3</v>
      </c>
      <c r="N80" s="64">
        <v>34</v>
      </c>
      <c r="O80" s="64">
        <v>47</v>
      </c>
      <c r="P80" s="64">
        <v>81</v>
      </c>
    </row>
    <row r="81" spans="2:16" x14ac:dyDescent="0.25">
      <c r="B81" s="91" t="s">
        <v>219</v>
      </c>
      <c r="C81" s="93">
        <v>42902.419444444444</v>
      </c>
      <c r="D81" s="91" t="s">
        <v>1</v>
      </c>
      <c r="E81" s="94">
        <v>1</v>
      </c>
      <c r="L81" s="51"/>
      <c r="M81" s="51"/>
      <c r="N81" s="51"/>
      <c r="O81" s="51"/>
      <c r="P81" s="51"/>
    </row>
    <row r="82" spans="2:16" x14ac:dyDescent="0.25">
      <c r="B82" s="91" t="s">
        <v>241</v>
      </c>
      <c r="C82" s="93">
        <v>42900.697222222225</v>
      </c>
      <c r="D82" s="91" t="s">
        <v>2</v>
      </c>
      <c r="E82" s="94">
        <v>1</v>
      </c>
      <c r="L82" s="51"/>
      <c r="M82" s="51"/>
      <c r="N82" s="51"/>
      <c r="O82" s="51"/>
      <c r="P82" s="51"/>
    </row>
    <row r="83" spans="2:16" x14ac:dyDescent="0.25">
      <c r="B83" s="91" t="s">
        <v>303</v>
      </c>
      <c r="C83" s="93">
        <v>42900.708333333336</v>
      </c>
      <c r="D83" s="91" t="s">
        <v>1</v>
      </c>
      <c r="E83" s="94">
        <v>1</v>
      </c>
      <c r="L83" s="51"/>
      <c r="M83" s="51"/>
      <c r="N83" s="51"/>
      <c r="O83" s="51"/>
      <c r="P83" s="51"/>
    </row>
    <row r="84" spans="2:16" x14ac:dyDescent="0.25">
      <c r="B84" s="91" t="s">
        <v>319</v>
      </c>
      <c r="C84" s="93">
        <v>42888.570833333331</v>
      </c>
      <c r="D84" s="91" t="s">
        <v>1</v>
      </c>
      <c r="E84" s="94">
        <v>1</v>
      </c>
      <c r="L84" s="51"/>
      <c r="M84" s="51"/>
      <c r="N84" s="51"/>
      <c r="O84" s="51"/>
      <c r="P84" s="51"/>
    </row>
    <row r="85" spans="2:16" x14ac:dyDescent="0.25">
      <c r="B85" s="78" t="s">
        <v>243</v>
      </c>
      <c r="C85" s="79">
        <v>42889.709722222222</v>
      </c>
      <c r="D85" s="78" t="s">
        <v>1</v>
      </c>
      <c r="E85" s="95">
        <v>1</v>
      </c>
      <c r="L85" s="51"/>
      <c r="M85" s="51"/>
      <c r="N85" s="51"/>
      <c r="O85" s="51"/>
      <c r="P85" s="51"/>
    </row>
    <row r="86" spans="2:16" x14ac:dyDescent="0.25">
      <c r="B86" s="78"/>
      <c r="C86" s="79">
        <v>42894.477083333331</v>
      </c>
      <c r="D86" s="78" t="s">
        <v>1</v>
      </c>
      <c r="E86" s="95">
        <v>1</v>
      </c>
      <c r="L86" s="51"/>
      <c r="M86" s="51"/>
      <c r="N86" s="51"/>
      <c r="O86" s="51"/>
      <c r="P86" s="51"/>
    </row>
    <row r="87" spans="2:16" x14ac:dyDescent="0.25">
      <c r="B87" s="78"/>
      <c r="C87" s="79">
        <v>42913.808333333334</v>
      </c>
      <c r="D87" s="78" t="s">
        <v>1</v>
      </c>
      <c r="E87" s="95">
        <v>1</v>
      </c>
      <c r="L87" s="51"/>
      <c r="M87" s="51"/>
      <c r="N87" s="51"/>
      <c r="O87" s="51"/>
      <c r="P87" s="51"/>
    </row>
    <row r="88" spans="2:16" x14ac:dyDescent="0.25">
      <c r="B88" s="78"/>
      <c r="C88" s="79">
        <v>42914.720138888886</v>
      </c>
      <c r="D88" s="78" t="s">
        <v>1</v>
      </c>
      <c r="E88" s="95">
        <v>1</v>
      </c>
      <c r="L88" s="51"/>
      <c r="M88" s="51"/>
      <c r="N88" s="51"/>
      <c r="O88" s="51"/>
      <c r="P88" s="51"/>
    </row>
    <row r="89" spans="2:16" x14ac:dyDescent="0.25">
      <c r="B89" s="78" t="s">
        <v>273</v>
      </c>
      <c r="C89" s="79">
        <v>42892.518750000003</v>
      </c>
      <c r="D89" s="78" t="s">
        <v>2</v>
      </c>
      <c r="E89" s="94">
        <v>1</v>
      </c>
      <c r="L89" s="51"/>
      <c r="M89" s="51"/>
      <c r="N89" s="51"/>
      <c r="O89" s="51"/>
      <c r="P89" s="51"/>
    </row>
    <row r="90" spans="2:16" x14ac:dyDescent="0.25">
      <c r="B90" s="78"/>
      <c r="C90" s="79">
        <v>42892.52847222222</v>
      </c>
      <c r="D90" s="78" t="s">
        <v>2</v>
      </c>
      <c r="E90" s="94">
        <v>1</v>
      </c>
      <c r="L90" s="51"/>
      <c r="M90" s="51"/>
      <c r="N90" s="51"/>
      <c r="O90" s="51"/>
      <c r="P90" s="51"/>
    </row>
    <row r="91" spans="2:16" x14ac:dyDescent="0.25">
      <c r="B91" s="78"/>
      <c r="C91" s="79">
        <v>42899.462500000001</v>
      </c>
      <c r="D91" s="78" t="s">
        <v>1</v>
      </c>
      <c r="E91" s="94">
        <v>1</v>
      </c>
      <c r="L91" s="51"/>
      <c r="M91" s="51"/>
      <c r="N91" s="51"/>
      <c r="O91" s="51"/>
      <c r="P91" s="51"/>
    </row>
    <row r="92" spans="2:16" x14ac:dyDescent="0.25">
      <c r="B92" s="78"/>
      <c r="C92" s="79">
        <v>42902.822222222225</v>
      </c>
      <c r="D92" s="78" t="s">
        <v>1</v>
      </c>
      <c r="E92" s="94">
        <v>1</v>
      </c>
      <c r="L92" s="51"/>
      <c r="M92" s="51"/>
      <c r="N92" s="51"/>
      <c r="O92" s="51"/>
      <c r="P92" s="51"/>
    </row>
    <row r="93" spans="2:16" x14ac:dyDescent="0.25">
      <c r="B93" s="78"/>
      <c r="C93" s="79">
        <v>42906.722222222219</v>
      </c>
      <c r="D93" s="78" t="s">
        <v>1</v>
      </c>
      <c r="E93" s="94">
        <v>1</v>
      </c>
      <c r="L93" s="51"/>
      <c r="M93" s="51"/>
      <c r="N93" s="51"/>
      <c r="O93" s="51"/>
      <c r="P93" s="51"/>
    </row>
    <row r="94" spans="2:16" x14ac:dyDescent="0.25">
      <c r="B94" s="78"/>
      <c r="C94" s="79">
        <v>42908.803472222222</v>
      </c>
      <c r="D94" s="78" t="s">
        <v>1</v>
      </c>
      <c r="E94" s="94">
        <v>1</v>
      </c>
      <c r="L94" s="51"/>
      <c r="M94" s="51"/>
      <c r="N94" s="51"/>
      <c r="O94" s="51"/>
      <c r="P94" s="51"/>
    </row>
    <row r="95" spans="2:16" x14ac:dyDescent="0.25">
      <c r="B95" s="78"/>
      <c r="C95" s="79">
        <v>42913.556250000001</v>
      </c>
      <c r="D95" s="78" t="s">
        <v>2</v>
      </c>
      <c r="E95" s="94">
        <v>1</v>
      </c>
      <c r="L95" s="51"/>
      <c r="M95" s="51"/>
      <c r="N95" s="51"/>
      <c r="O95" s="51"/>
      <c r="P95" s="51"/>
    </row>
    <row r="96" spans="2:16" x14ac:dyDescent="0.25">
      <c r="B96" s="78"/>
      <c r="C96" s="93">
        <v>42914.829861111109</v>
      </c>
      <c r="D96" s="91" t="s">
        <v>1</v>
      </c>
      <c r="E96" s="94">
        <v>1</v>
      </c>
      <c r="L96" s="51"/>
      <c r="M96" s="51"/>
      <c r="N96" s="51"/>
      <c r="O96" s="51"/>
      <c r="P96" s="51"/>
    </row>
    <row r="97" spans="2:16" x14ac:dyDescent="0.25">
      <c r="B97" s="91" t="s">
        <v>340</v>
      </c>
      <c r="C97" s="93">
        <v>42888.446527777778</v>
      </c>
      <c r="D97" s="91" t="s">
        <v>1</v>
      </c>
      <c r="E97" s="94">
        <v>1</v>
      </c>
      <c r="L97" s="51"/>
      <c r="M97" s="51"/>
      <c r="N97" s="51"/>
      <c r="O97" s="51"/>
      <c r="P97" s="51"/>
    </row>
    <row r="98" spans="2:16" x14ac:dyDescent="0.25">
      <c r="B98" s="91"/>
      <c r="C98" s="93">
        <v>42891.446527777778</v>
      </c>
      <c r="D98" s="91" t="s">
        <v>1</v>
      </c>
      <c r="E98" s="94">
        <v>1</v>
      </c>
      <c r="L98" s="51"/>
      <c r="M98" s="51"/>
      <c r="N98" s="51"/>
      <c r="O98" s="51"/>
      <c r="P98" s="51"/>
    </row>
    <row r="99" spans="2:16" x14ac:dyDescent="0.25">
      <c r="B99" s="91" t="s">
        <v>213</v>
      </c>
      <c r="C99" s="93">
        <v>42914.605555555558</v>
      </c>
      <c r="D99" s="91" t="s">
        <v>1</v>
      </c>
      <c r="E99" s="94">
        <v>1</v>
      </c>
      <c r="L99" s="51"/>
      <c r="M99" s="51"/>
      <c r="N99" s="51"/>
      <c r="O99" s="51"/>
      <c r="P99" s="51"/>
    </row>
    <row r="100" spans="2:16" x14ac:dyDescent="0.25">
      <c r="B100" s="91" t="s">
        <v>220</v>
      </c>
      <c r="C100" s="93">
        <v>42891.43472222222</v>
      </c>
      <c r="D100" s="91" t="s">
        <v>1</v>
      </c>
      <c r="E100" s="94">
        <v>1</v>
      </c>
      <c r="L100" s="51"/>
      <c r="M100" s="51"/>
      <c r="N100" s="51"/>
      <c r="O100" s="51"/>
      <c r="P100" s="51"/>
    </row>
    <row r="101" spans="2:16" x14ac:dyDescent="0.25">
      <c r="B101" s="78" t="s">
        <v>227</v>
      </c>
      <c r="C101" s="79">
        <v>42892.656944444447</v>
      </c>
      <c r="D101" s="78" t="s">
        <v>1</v>
      </c>
      <c r="E101" s="95">
        <v>1</v>
      </c>
      <c r="L101" s="51"/>
      <c r="M101" s="51"/>
      <c r="N101" s="51"/>
      <c r="O101" s="51"/>
      <c r="P101" s="51"/>
    </row>
    <row r="102" spans="2:16" x14ac:dyDescent="0.25">
      <c r="B102" s="78"/>
      <c r="C102" s="79">
        <v>42898.626388888886</v>
      </c>
      <c r="D102" s="78" t="s">
        <v>1</v>
      </c>
      <c r="E102" s="95">
        <v>1</v>
      </c>
    </row>
    <row r="103" spans="2:16" x14ac:dyDescent="0.25">
      <c r="B103" s="78"/>
      <c r="C103" s="79">
        <v>42900.671527777777</v>
      </c>
      <c r="D103" s="78" t="s">
        <v>1</v>
      </c>
      <c r="E103" s="95">
        <v>1</v>
      </c>
    </row>
    <row r="104" spans="2:16" x14ac:dyDescent="0.25">
      <c r="B104" s="78"/>
      <c r="C104" s="79">
        <v>42908.712500000001</v>
      </c>
      <c r="D104" s="78" t="s">
        <v>1</v>
      </c>
      <c r="E104" s="95">
        <v>1</v>
      </c>
    </row>
    <row r="105" spans="2:16" x14ac:dyDescent="0.25">
      <c r="B105" s="91" t="s">
        <v>350</v>
      </c>
      <c r="C105" s="93">
        <v>42893.582638888889</v>
      </c>
      <c r="D105" s="91" t="s">
        <v>1</v>
      </c>
      <c r="E105" s="94">
        <v>1</v>
      </c>
    </row>
    <row r="106" spans="2:16" x14ac:dyDescent="0.25">
      <c r="B106" s="91" t="s">
        <v>274</v>
      </c>
      <c r="C106" s="93">
        <v>42893.700694444444</v>
      </c>
      <c r="D106" s="91" t="s">
        <v>1</v>
      </c>
      <c r="E106" s="94">
        <v>1</v>
      </c>
    </row>
    <row r="107" spans="2:16" x14ac:dyDescent="0.25">
      <c r="B107" s="91"/>
      <c r="C107" s="93">
        <v>42901.70208333333</v>
      </c>
      <c r="D107" s="91" t="s">
        <v>1</v>
      </c>
      <c r="E107" s="94">
        <v>1</v>
      </c>
    </row>
    <row r="108" spans="2:16" x14ac:dyDescent="0.25">
      <c r="B108" s="91" t="s">
        <v>287</v>
      </c>
      <c r="C108" s="93">
        <v>42893.71597222222</v>
      </c>
      <c r="D108" s="91" t="s">
        <v>1</v>
      </c>
      <c r="E108" s="94">
        <v>1</v>
      </c>
    </row>
    <row r="109" spans="2:16" x14ac:dyDescent="0.25">
      <c r="B109" s="91" t="s">
        <v>310</v>
      </c>
      <c r="C109" s="93">
        <v>42895.575694444444</v>
      </c>
      <c r="D109" s="91" t="s">
        <v>2</v>
      </c>
      <c r="E109" s="94">
        <v>1</v>
      </c>
    </row>
    <row r="110" spans="2:16" x14ac:dyDescent="0.25">
      <c r="B110" s="91" t="s">
        <v>214</v>
      </c>
      <c r="C110" s="93">
        <v>42896.495833333334</v>
      </c>
      <c r="D110" s="91" t="s">
        <v>1</v>
      </c>
      <c r="E110" s="94">
        <v>1</v>
      </c>
    </row>
    <row r="111" spans="2:16" x14ac:dyDescent="0.25">
      <c r="B111" s="91" t="s">
        <v>238</v>
      </c>
      <c r="C111" s="93">
        <v>42898.595138888886</v>
      </c>
      <c r="D111" s="91" t="s">
        <v>1</v>
      </c>
      <c r="E111" s="94">
        <v>1</v>
      </c>
    </row>
    <row r="112" spans="2:16" x14ac:dyDescent="0.25">
      <c r="B112" s="91"/>
      <c r="C112" s="93">
        <v>42900.718055555553</v>
      </c>
      <c r="D112" s="91" t="s">
        <v>2</v>
      </c>
      <c r="E112" s="94">
        <v>1</v>
      </c>
    </row>
    <row r="113" spans="2:16" s="37" customFormat="1" x14ac:dyDescent="0.25">
      <c r="B113" s="91"/>
      <c r="C113" s="93">
        <v>42902.453472222223</v>
      </c>
      <c r="D113" s="91" t="s">
        <v>2</v>
      </c>
      <c r="E113" s="94">
        <v>1</v>
      </c>
      <c r="H113" s="51"/>
      <c r="I113" s="51"/>
      <c r="J113" s="51"/>
      <c r="K113" s="51"/>
      <c r="L113" s="62"/>
      <c r="M113" s="62"/>
      <c r="N113" s="62"/>
      <c r="O113" s="62"/>
      <c r="P113" s="62"/>
    </row>
    <row r="114" spans="2:16" s="37" customFormat="1" x14ac:dyDescent="0.25">
      <c r="B114" s="91"/>
      <c r="C114" s="93">
        <v>42903.414583333331</v>
      </c>
      <c r="D114" s="91" t="s">
        <v>2</v>
      </c>
      <c r="E114" s="94">
        <v>1</v>
      </c>
      <c r="H114" s="51"/>
      <c r="I114" s="51"/>
      <c r="J114" s="51"/>
      <c r="K114" s="51"/>
      <c r="L114" s="62"/>
      <c r="M114" s="62"/>
      <c r="N114" s="62"/>
      <c r="O114" s="62"/>
      <c r="P114" s="62"/>
    </row>
    <row r="115" spans="2:16" s="37" customFormat="1" x14ac:dyDescent="0.25">
      <c r="B115" s="91"/>
      <c r="C115" s="93">
        <v>42906.8</v>
      </c>
      <c r="D115" s="91" t="s">
        <v>2</v>
      </c>
      <c r="E115" s="94">
        <v>1</v>
      </c>
      <c r="H115" s="51"/>
      <c r="I115" s="51"/>
      <c r="J115" s="51"/>
      <c r="K115" s="51"/>
      <c r="L115" s="62"/>
      <c r="M115" s="62"/>
      <c r="N115" s="62"/>
      <c r="O115" s="62"/>
      <c r="P115" s="62"/>
    </row>
    <row r="116" spans="2:16" s="37" customFormat="1" x14ac:dyDescent="0.25">
      <c r="B116" s="91" t="s">
        <v>316</v>
      </c>
      <c r="C116" s="93">
        <v>42899.702777777777</v>
      </c>
      <c r="D116" s="91" t="s">
        <v>2</v>
      </c>
      <c r="E116" s="94">
        <v>1</v>
      </c>
      <c r="H116" s="51"/>
      <c r="I116" s="51"/>
      <c r="J116" s="51"/>
      <c r="K116" s="51"/>
      <c r="L116" s="62"/>
      <c r="M116" s="62"/>
      <c r="N116" s="62"/>
      <c r="O116" s="62"/>
      <c r="P116" s="62"/>
    </row>
    <row r="117" spans="2:16" s="37" customFormat="1" x14ac:dyDescent="0.25">
      <c r="B117" s="91"/>
      <c r="C117" s="93">
        <v>42900.759027777778</v>
      </c>
      <c r="D117" s="91" t="s">
        <v>2</v>
      </c>
      <c r="E117" s="94">
        <v>1</v>
      </c>
      <c r="H117" s="51"/>
      <c r="I117" s="51"/>
      <c r="J117" s="51"/>
      <c r="K117" s="51"/>
      <c r="L117" s="62"/>
      <c r="M117" s="62"/>
      <c r="N117" s="62"/>
      <c r="O117" s="62"/>
      <c r="P117" s="62"/>
    </row>
    <row r="118" spans="2:16" s="37" customFormat="1" x14ac:dyDescent="0.25">
      <c r="B118" s="91" t="s">
        <v>242</v>
      </c>
      <c r="C118" s="93">
        <v>42907.492361111108</v>
      </c>
      <c r="D118" s="91" t="s">
        <v>1</v>
      </c>
      <c r="E118" s="94">
        <v>1</v>
      </c>
      <c r="H118" s="51"/>
      <c r="I118" s="51"/>
      <c r="J118" s="51"/>
      <c r="K118" s="51"/>
      <c r="L118" s="62"/>
      <c r="M118" s="62"/>
      <c r="N118" s="62"/>
      <c r="O118" s="62"/>
      <c r="P118" s="62"/>
    </row>
    <row r="119" spans="2:16" s="37" customFormat="1" x14ac:dyDescent="0.25">
      <c r="B119" s="91" t="s">
        <v>351</v>
      </c>
      <c r="C119" s="93">
        <v>42909.668055555558</v>
      </c>
      <c r="D119" s="91" t="s">
        <v>1</v>
      </c>
      <c r="E119" s="94">
        <v>1</v>
      </c>
      <c r="H119" s="51"/>
      <c r="I119" s="51"/>
      <c r="J119" s="51"/>
      <c r="K119" s="51"/>
      <c r="L119" s="62"/>
      <c r="M119" s="62"/>
      <c r="N119" s="62"/>
      <c r="O119" s="62"/>
      <c r="P119" s="62"/>
    </row>
    <row r="120" spans="2:16" s="37" customFormat="1" x14ac:dyDescent="0.25">
      <c r="B120" s="91" t="s">
        <v>352</v>
      </c>
      <c r="C120" s="93">
        <v>42914.634027777778</v>
      </c>
      <c r="D120" s="91" t="s">
        <v>2</v>
      </c>
      <c r="E120" s="94">
        <v>1</v>
      </c>
      <c r="H120" s="51"/>
      <c r="I120" s="51"/>
      <c r="J120" s="51"/>
      <c r="K120" s="51"/>
      <c r="L120" s="62"/>
      <c r="M120" s="62"/>
      <c r="N120" s="62"/>
      <c r="O120" s="62"/>
      <c r="P120" s="62"/>
    </row>
    <row r="121" spans="2:16" s="37" customFormat="1" x14ac:dyDescent="0.25">
      <c r="B121" s="91" t="s">
        <v>228</v>
      </c>
      <c r="C121" s="93">
        <v>42914.690972222219</v>
      </c>
      <c r="D121" s="91" t="s">
        <v>2</v>
      </c>
      <c r="E121" s="94">
        <v>1</v>
      </c>
      <c r="H121" s="51"/>
      <c r="I121" s="51"/>
      <c r="J121" s="51"/>
      <c r="K121" s="51"/>
      <c r="L121" s="62"/>
      <c r="M121" s="62"/>
      <c r="N121" s="62"/>
      <c r="O121" s="62"/>
      <c r="P121" s="62"/>
    </row>
    <row r="122" spans="2:16" s="37" customFormat="1" x14ac:dyDescent="0.25">
      <c r="B122" s="91" t="s">
        <v>234</v>
      </c>
      <c r="C122" s="93">
        <v>42914.854166666664</v>
      </c>
      <c r="D122" s="91" t="s">
        <v>2</v>
      </c>
      <c r="E122" s="94">
        <v>1</v>
      </c>
      <c r="H122" s="51"/>
      <c r="I122" s="51"/>
      <c r="J122" s="51"/>
      <c r="K122" s="51"/>
      <c r="L122" s="62"/>
      <c r="M122" s="62"/>
      <c r="N122" s="62"/>
      <c r="O122" s="62"/>
      <c r="P122" s="62"/>
    </row>
    <row r="123" spans="2:16" s="37" customFormat="1" x14ac:dyDescent="0.25">
      <c r="B123" s="91" t="s">
        <v>353</v>
      </c>
      <c r="C123" s="93">
        <v>42916.45208333333</v>
      </c>
      <c r="D123" s="91" t="s">
        <v>2</v>
      </c>
      <c r="E123" s="94">
        <v>1</v>
      </c>
      <c r="H123" s="51"/>
      <c r="I123" s="51"/>
      <c r="J123" s="51"/>
      <c r="K123" s="51"/>
      <c r="L123" s="62"/>
      <c r="M123" s="62"/>
      <c r="N123" s="62"/>
      <c r="O123" s="62"/>
      <c r="P123" s="62"/>
    </row>
    <row r="124" spans="2:16" s="37" customFormat="1" x14ac:dyDescent="0.25">
      <c r="B124" s="91"/>
      <c r="C124" s="93">
        <v>42916.476388888892</v>
      </c>
      <c r="D124" s="91" t="s">
        <v>2</v>
      </c>
      <c r="E124" s="94">
        <v>1</v>
      </c>
      <c r="H124" s="51"/>
      <c r="I124" s="51"/>
      <c r="J124" s="51"/>
      <c r="K124" s="51"/>
      <c r="L124" s="62"/>
      <c r="M124" s="62"/>
      <c r="N124" s="62"/>
      <c r="O124" s="62"/>
      <c r="P124" s="62"/>
    </row>
    <row r="125" spans="2:16" s="37" customFormat="1" x14ac:dyDescent="0.25">
      <c r="B125" s="91" t="s">
        <v>3</v>
      </c>
      <c r="C125" s="91"/>
      <c r="D125" s="91"/>
      <c r="E125" s="94">
        <v>81</v>
      </c>
      <c r="H125" s="51"/>
      <c r="I125" s="51"/>
      <c r="J125" s="51"/>
      <c r="K125" s="51"/>
      <c r="L125" s="62"/>
      <c r="M125" s="62"/>
      <c r="N125" s="62"/>
      <c r="O125" s="62"/>
      <c r="P125" s="62"/>
    </row>
    <row r="126" spans="2:16" s="37" customFormat="1" x14ac:dyDescent="0.25">
      <c r="B126" s="51"/>
      <c r="C126" s="51"/>
      <c r="D126" s="51"/>
      <c r="E126" s="51"/>
      <c r="H126" s="51"/>
      <c r="I126" s="51"/>
      <c r="J126" s="51"/>
      <c r="K126" s="51"/>
      <c r="L126" s="62"/>
      <c r="M126" s="62"/>
      <c r="N126" s="62"/>
      <c r="O126" s="62"/>
      <c r="P126" s="62"/>
    </row>
    <row r="127" spans="2:16" s="37" customFormat="1" x14ac:dyDescent="0.25">
      <c r="B127" s="51"/>
      <c r="C127" s="51"/>
      <c r="D127" s="51"/>
      <c r="E127" s="51"/>
      <c r="H127" s="51"/>
      <c r="I127" s="51"/>
      <c r="J127" s="51"/>
      <c r="K127" s="51"/>
      <c r="L127" s="62"/>
      <c r="M127" s="62"/>
      <c r="N127" s="62"/>
      <c r="O127" s="62"/>
      <c r="P127" s="62"/>
    </row>
    <row r="128" spans="2:16" s="37" customFormat="1" x14ac:dyDescent="0.25">
      <c r="B128" s="51"/>
      <c r="C128" s="51"/>
      <c r="D128" s="51"/>
      <c r="E128" s="51"/>
      <c r="H128" s="51"/>
      <c r="I128" s="51"/>
      <c r="J128" s="51"/>
      <c r="K128" s="51"/>
      <c r="L128" s="62"/>
      <c r="M128" s="62"/>
      <c r="N128" s="62"/>
      <c r="O128" s="62"/>
      <c r="P128" s="62"/>
    </row>
    <row r="129" spans="2:18" s="63" customFormat="1" x14ac:dyDescent="0.25">
      <c r="B129" s="62"/>
      <c r="C129" s="62"/>
      <c r="D129" s="62"/>
      <c r="E129" s="37"/>
      <c r="F129" s="37"/>
      <c r="G129" s="37"/>
      <c r="H129" s="51"/>
      <c r="I129" s="51"/>
      <c r="J129" s="51"/>
      <c r="K129" s="51"/>
      <c r="L129" s="62"/>
      <c r="M129" s="62"/>
      <c r="N129" s="62"/>
      <c r="O129" s="62"/>
      <c r="P129" s="37"/>
    </row>
    <row r="130" spans="2:18" s="63" customFormat="1" x14ac:dyDescent="0.25">
      <c r="B130" s="6" t="s">
        <v>184</v>
      </c>
      <c r="C130" s="6" t="s">
        <v>142</v>
      </c>
      <c r="D130" s="6" t="s">
        <v>186</v>
      </c>
      <c r="E130" s="46">
        <v>42736</v>
      </c>
      <c r="F130" s="46">
        <v>42767</v>
      </c>
      <c r="G130" s="46">
        <v>42795</v>
      </c>
      <c r="H130" s="42">
        <v>42826</v>
      </c>
      <c r="I130" s="42">
        <v>42856</v>
      </c>
      <c r="J130" s="42">
        <v>42887</v>
      </c>
      <c r="K130" s="125"/>
      <c r="L130" s="62"/>
      <c r="M130" s="62"/>
      <c r="N130" s="62"/>
      <c r="O130" s="62"/>
      <c r="P130" s="37"/>
    </row>
    <row r="131" spans="2:18" s="63" customFormat="1" x14ac:dyDescent="0.25">
      <c r="B131" s="81" t="s">
        <v>7</v>
      </c>
      <c r="C131" s="85">
        <v>97</v>
      </c>
      <c r="D131" s="97" t="s">
        <v>44</v>
      </c>
      <c r="E131" s="106">
        <v>0</v>
      </c>
      <c r="F131" s="106">
        <v>0</v>
      </c>
      <c r="G131" s="106">
        <v>1</v>
      </c>
      <c r="H131" s="106">
        <v>0</v>
      </c>
      <c r="I131" s="106">
        <v>0</v>
      </c>
      <c r="J131" s="106">
        <v>0</v>
      </c>
      <c r="K131" s="51"/>
      <c r="L131" s="62" t="s">
        <v>254</v>
      </c>
      <c r="M131" s="62"/>
      <c r="N131" s="51"/>
      <c r="O131" s="62"/>
      <c r="P131" s="62"/>
      <c r="Q131" s="51"/>
      <c r="R131" s="51"/>
    </row>
    <row r="132" spans="2:18" s="63" customFormat="1" x14ac:dyDescent="0.25">
      <c r="B132" s="81" t="s">
        <v>7</v>
      </c>
      <c r="C132" s="82">
        <v>98</v>
      </c>
      <c r="D132" s="97" t="s">
        <v>16</v>
      </c>
      <c r="E132" s="106">
        <v>0</v>
      </c>
      <c r="F132" s="106">
        <v>1</v>
      </c>
      <c r="G132" s="106">
        <v>3</v>
      </c>
      <c r="H132" s="106">
        <v>2</v>
      </c>
      <c r="I132" s="106">
        <v>2</v>
      </c>
      <c r="J132" s="106">
        <v>0</v>
      </c>
      <c r="K132" s="51"/>
      <c r="L132" s="62" t="s">
        <v>358</v>
      </c>
      <c r="M132" s="62" t="s">
        <v>5</v>
      </c>
      <c r="N132" s="51"/>
      <c r="O132" s="62"/>
      <c r="P132" s="62"/>
      <c r="Q132" s="51"/>
      <c r="R132" s="51"/>
    </row>
    <row r="133" spans="2:18" s="63" customFormat="1" x14ac:dyDescent="0.25">
      <c r="B133" s="81" t="s">
        <v>19</v>
      </c>
      <c r="C133" s="82">
        <v>109</v>
      </c>
      <c r="D133" s="97" t="s">
        <v>26</v>
      </c>
      <c r="E133" s="106">
        <v>0</v>
      </c>
      <c r="F133" s="106">
        <v>1</v>
      </c>
      <c r="G133" s="106">
        <v>0</v>
      </c>
      <c r="H133" s="106">
        <v>0</v>
      </c>
      <c r="I133" s="106">
        <v>1</v>
      </c>
      <c r="J133" s="106">
        <v>0</v>
      </c>
      <c r="K133" s="51"/>
      <c r="L133" s="66">
        <v>0</v>
      </c>
      <c r="M133" s="64">
        <v>111</v>
      </c>
      <c r="N133" s="51"/>
      <c r="O133" s="62"/>
      <c r="P133" s="62"/>
      <c r="Q133" s="51"/>
      <c r="R133" s="51"/>
    </row>
    <row r="134" spans="2:18" s="63" customFormat="1" x14ac:dyDescent="0.25">
      <c r="B134" s="85" t="s">
        <v>7</v>
      </c>
      <c r="C134" s="85">
        <v>110</v>
      </c>
      <c r="D134" s="97" t="s">
        <v>90</v>
      </c>
      <c r="E134" s="106">
        <v>2</v>
      </c>
      <c r="F134" s="106">
        <v>1</v>
      </c>
      <c r="G134" s="106">
        <v>3</v>
      </c>
      <c r="H134" s="106">
        <v>0</v>
      </c>
      <c r="I134" s="106">
        <v>5</v>
      </c>
      <c r="J134" s="106">
        <v>0</v>
      </c>
      <c r="K134" s="51"/>
      <c r="L134" s="66">
        <v>1</v>
      </c>
      <c r="M134" s="64">
        <v>19</v>
      </c>
      <c r="N134" s="51"/>
      <c r="O134" s="62"/>
      <c r="P134" s="62"/>
      <c r="Q134" s="51"/>
      <c r="R134" s="51"/>
    </row>
    <row r="135" spans="2:18" s="63" customFormat="1" x14ac:dyDescent="0.25">
      <c r="B135" s="81" t="s">
        <v>34</v>
      </c>
      <c r="C135" s="82">
        <v>113</v>
      </c>
      <c r="D135" s="97" t="s">
        <v>108</v>
      </c>
      <c r="E135" s="106">
        <v>0</v>
      </c>
      <c r="F135" s="106">
        <v>1</v>
      </c>
      <c r="G135" s="106">
        <v>0</v>
      </c>
      <c r="H135" s="106">
        <v>0</v>
      </c>
      <c r="I135" s="106">
        <v>0</v>
      </c>
      <c r="J135" s="106">
        <v>0</v>
      </c>
      <c r="K135" s="51"/>
      <c r="L135" s="66">
        <v>2</v>
      </c>
      <c r="M135" s="64">
        <v>7</v>
      </c>
      <c r="N135" s="51"/>
      <c r="O135" s="62"/>
      <c r="P135" s="62"/>
      <c r="Q135" s="51"/>
      <c r="R135" s="51"/>
    </row>
    <row r="136" spans="2:18" s="63" customFormat="1" x14ac:dyDescent="0.25">
      <c r="B136" s="81" t="s">
        <v>29</v>
      </c>
      <c r="C136" s="81">
        <v>115</v>
      </c>
      <c r="D136" s="97" t="s">
        <v>93</v>
      </c>
      <c r="E136" s="106">
        <v>1</v>
      </c>
      <c r="F136" s="106">
        <v>1</v>
      </c>
      <c r="G136" s="106">
        <v>0</v>
      </c>
      <c r="H136" s="106">
        <v>1</v>
      </c>
      <c r="I136" s="106">
        <v>2</v>
      </c>
      <c r="J136" s="106">
        <v>0</v>
      </c>
      <c r="K136" s="51"/>
      <c r="L136" s="66">
        <v>3</v>
      </c>
      <c r="M136" s="64">
        <v>1</v>
      </c>
      <c r="N136" s="51"/>
      <c r="O136" s="62"/>
      <c r="P136" s="62"/>
      <c r="Q136" s="51"/>
      <c r="R136" s="51"/>
    </row>
    <row r="137" spans="2:18" s="63" customFormat="1" x14ac:dyDescent="0.25">
      <c r="B137" s="85" t="s">
        <v>109</v>
      </c>
      <c r="C137" s="85">
        <v>116</v>
      </c>
      <c r="D137" s="97" t="s">
        <v>178</v>
      </c>
      <c r="E137" s="106">
        <v>0</v>
      </c>
      <c r="F137" s="106">
        <v>0</v>
      </c>
      <c r="G137" s="106">
        <v>1</v>
      </c>
      <c r="H137" s="106">
        <v>0</v>
      </c>
      <c r="I137" s="106">
        <v>0</v>
      </c>
      <c r="J137" s="106">
        <v>0</v>
      </c>
      <c r="K137" s="51"/>
      <c r="L137" s="66">
        <v>4</v>
      </c>
      <c r="M137" s="64">
        <v>3</v>
      </c>
      <c r="N137" s="51"/>
      <c r="O137" s="62"/>
      <c r="P137" s="62"/>
      <c r="Q137" s="51"/>
      <c r="R137" s="51"/>
    </row>
    <row r="138" spans="2:18" s="63" customFormat="1" x14ac:dyDescent="0.25">
      <c r="B138" s="81" t="s">
        <v>91</v>
      </c>
      <c r="C138" s="82">
        <v>117</v>
      </c>
      <c r="D138" s="97" t="s">
        <v>92</v>
      </c>
      <c r="E138" s="106">
        <v>0</v>
      </c>
      <c r="F138" s="106">
        <v>0</v>
      </c>
      <c r="G138" s="106">
        <v>0</v>
      </c>
      <c r="H138" s="106">
        <v>0</v>
      </c>
      <c r="I138" s="106">
        <v>0</v>
      </c>
      <c r="J138" s="106">
        <v>0</v>
      </c>
      <c r="K138" s="51"/>
      <c r="L138" s="66">
        <v>5</v>
      </c>
      <c r="M138" s="64">
        <v>2</v>
      </c>
      <c r="N138" s="51"/>
      <c r="O138" s="62"/>
      <c r="P138" s="62"/>
      <c r="Q138" s="51"/>
      <c r="R138" s="51"/>
    </row>
    <row r="139" spans="2:18" s="63" customFormat="1" x14ac:dyDescent="0.25">
      <c r="B139" s="81" t="s">
        <v>116</v>
      </c>
      <c r="C139" s="82">
        <v>118</v>
      </c>
      <c r="D139" s="97" t="s">
        <v>117</v>
      </c>
      <c r="E139" s="106">
        <v>0</v>
      </c>
      <c r="F139" s="106">
        <v>0</v>
      </c>
      <c r="G139" s="106">
        <v>0</v>
      </c>
      <c r="H139" s="106">
        <v>0</v>
      </c>
      <c r="I139" s="106">
        <v>0</v>
      </c>
      <c r="J139" s="106">
        <v>0</v>
      </c>
      <c r="K139" s="51"/>
      <c r="L139" s="66">
        <v>7</v>
      </c>
      <c r="M139" s="64">
        <v>1</v>
      </c>
      <c r="N139" s="51"/>
      <c r="O139" s="62"/>
      <c r="P139" s="62"/>
      <c r="Q139" s="51"/>
      <c r="R139" s="51"/>
    </row>
    <row r="140" spans="2:18" s="63" customFormat="1" x14ac:dyDescent="0.25">
      <c r="B140" s="81" t="s">
        <v>113</v>
      </c>
      <c r="C140" s="82">
        <v>119</v>
      </c>
      <c r="D140" s="97" t="s">
        <v>114</v>
      </c>
      <c r="E140" s="106">
        <v>0</v>
      </c>
      <c r="F140" s="106">
        <v>0</v>
      </c>
      <c r="G140" s="106">
        <v>0</v>
      </c>
      <c r="H140" s="106">
        <v>1</v>
      </c>
      <c r="I140" s="106">
        <v>0</v>
      </c>
      <c r="J140" s="106">
        <v>0</v>
      </c>
      <c r="K140" s="51"/>
      <c r="L140" s="66">
        <v>8</v>
      </c>
      <c r="M140" s="64">
        <v>2</v>
      </c>
      <c r="N140" s="51"/>
      <c r="O140" s="62"/>
      <c r="P140" s="62"/>
      <c r="Q140" s="51"/>
      <c r="R140" s="51"/>
    </row>
    <row r="141" spans="2:18" s="63" customFormat="1" x14ac:dyDescent="0.25">
      <c r="B141" s="81" t="s">
        <v>39</v>
      </c>
      <c r="C141" s="82">
        <v>120</v>
      </c>
      <c r="D141" s="97" t="s">
        <v>102</v>
      </c>
      <c r="E141" s="106">
        <v>1</v>
      </c>
      <c r="F141" s="106">
        <v>1</v>
      </c>
      <c r="G141" s="106">
        <v>1</v>
      </c>
      <c r="H141" s="106">
        <v>1</v>
      </c>
      <c r="I141" s="106">
        <v>0</v>
      </c>
      <c r="J141" s="106">
        <v>0</v>
      </c>
      <c r="K141" s="51"/>
      <c r="L141" s="66" t="s">
        <v>3</v>
      </c>
      <c r="M141" s="64">
        <v>146</v>
      </c>
      <c r="N141" s="51"/>
      <c r="O141" s="62"/>
      <c r="P141" s="62"/>
      <c r="Q141" s="51"/>
      <c r="R141" s="51"/>
    </row>
    <row r="142" spans="2:18" s="63" customFormat="1" x14ac:dyDescent="0.25">
      <c r="B142" s="81" t="s">
        <v>80</v>
      </c>
      <c r="C142" s="82">
        <v>121</v>
      </c>
      <c r="D142" s="97" t="s">
        <v>81</v>
      </c>
      <c r="E142" s="106">
        <v>0</v>
      </c>
      <c r="F142" s="106">
        <v>0</v>
      </c>
      <c r="G142" s="106">
        <v>1</v>
      </c>
      <c r="H142" s="106">
        <v>0</v>
      </c>
      <c r="I142" s="106">
        <v>0</v>
      </c>
      <c r="J142" s="106">
        <v>0</v>
      </c>
      <c r="K142" s="51"/>
      <c r="L142" s="51"/>
      <c r="M142" s="51"/>
      <c r="N142" s="51"/>
      <c r="O142" s="62"/>
      <c r="P142" s="62"/>
      <c r="Q142" s="51"/>
      <c r="R142" s="51"/>
    </row>
    <row r="143" spans="2:18" s="63" customFormat="1" x14ac:dyDescent="0.25">
      <c r="B143" s="81" t="s">
        <v>17</v>
      </c>
      <c r="C143" s="82">
        <v>122</v>
      </c>
      <c r="D143" s="97" t="s">
        <v>77</v>
      </c>
      <c r="E143" s="106">
        <v>0</v>
      </c>
      <c r="F143" s="106">
        <v>0</v>
      </c>
      <c r="G143" s="106">
        <v>0</v>
      </c>
      <c r="H143" s="106">
        <v>0</v>
      </c>
      <c r="I143" s="106">
        <v>0</v>
      </c>
      <c r="J143" s="106">
        <v>0</v>
      </c>
      <c r="K143" s="51"/>
      <c r="L143" s="51"/>
      <c r="M143" s="51"/>
      <c r="N143" s="51"/>
      <c r="O143" s="62"/>
      <c r="P143" s="62"/>
      <c r="Q143" s="51"/>
      <c r="R143" s="51"/>
    </row>
    <row r="144" spans="2:18" s="63" customFormat="1" x14ac:dyDescent="0.25">
      <c r="B144" s="81" t="s">
        <v>56</v>
      </c>
      <c r="C144" s="82">
        <v>123</v>
      </c>
      <c r="D144" s="97" t="s">
        <v>57</v>
      </c>
      <c r="E144" s="106">
        <v>1</v>
      </c>
      <c r="F144" s="106">
        <v>2</v>
      </c>
      <c r="G144" s="106">
        <v>0</v>
      </c>
      <c r="H144" s="106">
        <v>0</v>
      </c>
      <c r="I144" s="106">
        <v>0</v>
      </c>
      <c r="J144" s="106">
        <v>1</v>
      </c>
      <c r="K144" s="51"/>
      <c r="L144" s="51"/>
      <c r="M144" s="51"/>
      <c r="N144" s="51"/>
      <c r="O144" s="62"/>
      <c r="P144" s="62"/>
      <c r="Q144" s="51"/>
      <c r="R144" s="51"/>
    </row>
    <row r="145" spans="2:16" s="63" customFormat="1" x14ac:dyDescent="0.25">
      <c r="B145" s="85" t="s">
        <v>124</v>
      </c>
      <c r="C145" s="85">
        <v>124</v>
      </c>
      <c r="D145" s="97" t="s">
        <v>125</v>
      </c>
      <c r="E145" s="106">
        <v>0</v>
      </c>
      <c r="F145" s="106">
        <v>0</v>
      </c>
      <c r="G145" s="106">
        <v>0</v>
      </c>
      <c r="H145" s="106">
        <v>0</v>
      </c>
      <c r="I145" s="106">
        <v>0</v>
      </c>
      <c r="J145" s="106">
        <v>0</v>
      </c>
      <c r="K145" s="51"/>
      <c r="L145" s="51"/>
      <c r="M145" s="51"/>
      <c r="N145" s="51"/>
      <c r="O145" s="62"/>
      <c r="P145" s="37"/>
    </row>
    <row r="146" spans="2:16" s="63" customFormat="1" x14ac:dyDescent="0.25">
      <c r="B146" s="81" t="s">
        <v>71</v>
      </c>
      <c r="C146" s="82">
        <v>125</v>
      </c>
      <c r="D146" s="97" t="s">
        <v>111</v>
      </c>
      <c r="E146" s="106">
        <v>0</v>
      </c>
      <c r="F146" s="106">
        <v>0</v>
      </c>
      <c r="G146" s="106">
        <v>0</v>
      </c>
      <c r="H146" s="106">
        <v>1</v>
      </c>
      <c r="I146" s="106">
        <v>0</v>
      </c>
      <c r="J146" s="106">
        <v>0</v>
      </c>
      <c r="K146" s="51"/>
      <c r="L146" s="51"/>
      <c r="M146" s="51"/>
      <c r="N146" s="51"/>
      <c r="O146" s="62"/>
      <c r="P146" s="37"/>
    </row>
    <row r="147" spans="2:16" s="63" customFormat="1" x14ac:dyDescent="0.25">
      <c r="B147" s="81" t="s">
        <v>41</v>
      </c>
      <c r="C147" s="82">
        <v>126</v>
      </c>
      <c r="D147" s="97" t="s">
        <v>42</v>
      </c>
      <c r="E147" s="106">
        <v>2</v>
      </c>
      <c r="F147" s="106">
        <v>1</v>
      </c>
      <c r="G147" s="106">
        <v>0</v>
      </c>
      <c r="H147" s="106">
        <v>0</v>
      </c>
      <c r="I147" s="106">
        <v>2</v>
      </c>
      <c r="J147" s="106">
        <v>0</v>
      </c>
      <c r="K147" s="51"/>
      <c r="L147" s="51"/>
      <c r="M147" s="51"/>
      <c r="N147" s="51"/>
      <c r="O147" s="62"/>
      <c r="P147" s="37"/>
    </row>
    <row r="148" spans="2:16" s="63" customFormat="1" x14ac:dyDescent="0.25">
      <c r="B148" s="81" t="s">
        <v>87</v>
      </c>
      <c r="C148" s="82">
        <v>127</v>
      </c>
      <c r="D148" s="97" t="s">
        <v>88</v>
      </c>
      <c r="E148" s="106">
        <v>0</v>
      </c>
      <c r="F148" s="106">
        <v>0</v>
      </c>
      <c r="G148" s="106">
        <v>0</v>
      </c>
      <c r="H148" s="106">
        <v>0</v>
      </c>
      <c r="I148" s="106">
        <v>0</v>
      </c>
      <c r="J148" s="106">
        <v>1</v>
      </c>
      <c r="K148" s="51"/>
      <c r="L148" s="51"/>
      <c r="M148" s="51"/>
      <c r="N148" s="51"/>
      <c r="O148" s="62"/>
      <c r="P148" s="37"/>
    </row>
    <row r="149" spans="2:16" s="63" customFormat="1" x14ac:dyDescent="0.25">
      <c r="B149" s="85" t="s">
        <v>136</v>
      </c>
      <c r="C149" s="85">
        <v>128</v>
      </c>
      <c r="D149" s="97" t="s">
        <v>179</v>
      </c>
      <c r="E149" s="106">
        <v>0</v>
      </c>
      <c r="F149" s="106">
        <v>0</v>
      </c>
      <c r="G149" s="106">
        <v>0</v>
      </c>
      <c r="H149" s="106">
        <v>0</v>
      </c>
      <c r="I149" s="106">
        <v>0</v>
      </c>
      <c r="J149" s="106">
        <v>0</v>
      </c>
      <c r="K149" s="51"/>
      <c r="L149" s="51"/>
      <c r="M149" s="51"/>
      <c r="N149" s="51"/>
      <c r="O149" s="62"/>
      <c r="P149" s="37"/>
    </row>
    <row r="150" spans="2:16" s="63" customFormat="1" x14ac:dyDescent="0.25">
      <c r="B150" s="81" t="s">
        <v>75</v>
      </c>
      <c r="C150" s="82">
        <v>129</v>
      </c>
      <c r="D150" s="97" t="s">
        <v>76</v>
      </c>
      <c r="E150" s="106">
        <v>0</v>
      </c>
      <c r="F150" s="106">
        <v>0</v>
      </c>
      <c r="G150" s="106">
        <v>0</v>
      </c>
      <c r="H150" s="106">
        <v>0</v>
      </c>
      <c r="I150" s="106">
        <v>0</v>
      </c>
      <c r="J150" s="106">
        <v>0</v>
      </c>
      <c r="K150" s="51"/>
      <c r="L150" s="51"/>
      <c r="M150" s="51"/>
      <c r="N150" s="51"/>
      <c r="O150" s="62"/>
      <c r="P150" s="37"/>
    </row>
    <row r="151" spans="2:16" s="63" customFormat="1" x14ac:dyDescent="0.25">
      <c r="B151" s="81" t="s">
        <v>99</v>
      </c>
      <c r="C151" s="82">
        <v>130</v>
      </c>
      <c r="D151" s="87" t="s">
        <v>100</v>
      </c>
      <c r="E151" s="106">
        <v>0</v>
      </c>
      <c r="F151" s="106">
        <v>0</v>
      </c>
      <c r="G151" s="106">
        <v>0</v>
      </c>
      <c r="H151" s="106">
        <v>0</v>
      </c>
      <c r="I151" s="106">
        <v>0</v>
      </c>
      <c r="J151" s="106">
        <v>0</v>
      </c>
      <c r="K151" s="51"/>
      <c r="L151" s="51"/>
      <c r="M151" s="51"/>
      <c r="N151" s="51"/>
      <c r="O151" s="62"/>
      <c r="P151" s="37"/>
    </row>
    <row r="152" spans="2:16" s="63" customFormat="1" x14ac:dyDescent="0.25">
      <c r="B152" s="81" t="s">
        <v>103</v>
      </c>
      <c r="C152" s="82">
        <v>131</v>
      </c>
      <c r="D152" s="97" t="s">
        <v>104</v>
      </c>
      <c r="E152" s="106">
        <v>0</v>
      </c>
      <c r="F152" s="106">
        <v>0</v>
      </c>
      <c r="G152" s="106">
        <v>0</v>
      </c>
      <c r="H152" s="106">
        <v>4</v>
      </c>
      <c r="I152" s="106">
        <v>9</v>
      </c>
      <c r="J152" s="106">
        <v>0</v>
      </c>
      <c r="K152" s="51"/>
      <c r="L152" s="51"/>
      <c r="M152" s="51"/>
      <c r="N152" s="51"/>
      <c r="O152" s="62"/>
      <c r="P152" s="37"/>
    </row>
    <row r="153" spans="2:16" s="63" customFormat="1" x14ac:dyDescent="0.25">
      <c r="B153" s="85" t="s">
        <v>181</v>
      </c>
      <c r="C153" s="85">
        <v>132</v>
      </c>
      <c r="D153" s="97" t="s">
        <v>174</v>
      </c>
      <c r="E153" s="106">
        <v>0</v>
      </c>
      <c r="F153" s="106">
        <v>0</v>
      </c>
      <c r="G153" s="106">
        <v>0</v>
      </c>
      <c r="H153" s="106">
        <v>0</v>
      </c>
      <c r="I153" s="106">
        <v>0</v>
      </c>
      <c r="J153" s="106">
        <v>0</v>
      </c>
      <c r="K153" s="51"/>
      <c r="L153" s="51"/>
      <c r="M153" s="51"/>
      <c r="N153" s="51"/>
      <c r="O153" s="62"/>
      <c r="P153" s="37"/>
    </row>
    <row r="154" spans="2:16" s="63" customFormat="1" x14ac:dyDescent="0.25">
      <c r="B154" s="81" t="s">
        <v>12</v>
      </c>
      <c r="C154" s="82">
        <v>133</v>
      </c>
      <c r="D154" s="97" t="s">
        <v>13</v>
      </c>
      <c r="E154" s="106">
        <v>1</v>
      </c>
      <c r="F154" s="106">
        <v>0</v>
      </c>
      <c r="G154" s="106">
        <v>0</v>
      </c>
      <c r="H154" s="106">
        <v>0</v>
      </c>
      <c r="I154" s="106">
        <v>0</v>
      </c>
      <c r="J154" s="106">
        <v>0</v>
      </c>
      <c r="K154" s="51"/>
      <c r="L154" s="51"/>
      <c r="M154" s="51"/>
      <c r="N154" s="51"/>
      <c r="O154" s="62"/>
      <c r="P154" s="37"/>
    </row>
    <row r="155" spans="2:16" s="63" customFormat="1" x14ac:dyDescent="0.25">
      <c r="B155" s="81" t="s">
        <v>131</v>
      </c>
      <c r="C155" s="82">
        <v>134</v>
      </c>
      <c r="D155" s="97" t="s">
        <v>132</v>
      </c>
      <c r="E155" s="106">
        <v>8</v>
      </c>
      <c r="F155" s="106">
        <v>1</v>
      </c>
      <c r="G155" s="106">
        <v>3</v>
      </c>
      <c r="H155" s="106">
        <v>0</v>
      </c>
      <c r="I155" s="106">
        <v>0</v>
      </c>
      <c r="J155" s="106">
        <v>0</v>
      </c>
      <c r="K155" s="51"/>
      <c r="L155" s="51"/>
      <c r="M155" s="51"/>
      <c r="N155" s="51"/>
      <c r="O155" s="62"/>
      <c r="P155" s="37"/>
    </row>
    <row r="156" spans="2:16" s="63" customFormat="1" x14ac:dyDescent="0.25">
      <c r="B156" s="81" t="s">
        <v>9</v>
      </c>
      <c r="C156" s="82">
        <v>135</v>
      </c>
      <c r="D156" s="97" t="s">
        <v>10</v>
      </c>
      <c r="E156" s="106">
        <v>0</v>
      </c>
      <c r="F156" s="106">
        <v>0</v>
      </c>
      <c r="G156" s="106">
        <v>0</v>
      </c>
      <c r="H156" s="106">
        <v>0</v>
      </c>
      <c r="I156" s="106">
        <v>0</v>
      </c>
      <c r="J156" s="106">
        <v>0</v>
      </c>
      <c r="K156" s="51"/>
      <c r="L156" s="51"/>
      <c r="M156" s="51"/>
      <c r="N156" s="51"/>
      <c r="O156" s="62"/>
      <c r="P156" s="37"/>
    </row>
    <row r="157" spans="2:16" s="63" customFormat="1" x14ac:dyDescent="0.25">
      <c r="B157" s="81" t="s">
        <v>128</v>
      </c>
      <c r="C157" s="82">
        <v>136</v>
      </c>
      <c r="D157" s="97" t="s">
        <v>129</v>
      </c>
      <c r="E157" s="106">
        <v>0</v>
      </c>
      <c r="F157" s="106">
        <v>0</v>
      </c>
      <c r="G157" s="106">
        <v>0</v>
      </c>
      <c r="H157" s="106">
        <v>0</v>
      </c>
      <c r="I157" s="106">
        <v>0</v>
      </c>
      <c r="J157" s="106">
        <v>0</v>
      </c>
      <c r="K157" s="51"/>
      <c r="L157" s="51"/>
      <c r="M157" s="51"/>
      <c r="N157" s="51"/>
      <c r="O157" s="62"/>
      <c r="P157" s="37"/>
    </row>
    <row r="158" spans="2:16" s="63" customFormat="1" x14ac:dyDescent="0.25">
      <c r="B158" s="81" t="s">
        <v>52</v>
      </c>
      <c r="C158" s="82">
        <v>137</v>
      </c>
      <c r="D158" s="97" t="s">
        <v>53</v>
      </c>
      <c r="E158" s="106">
        <v>0</v>
      </c>
      <c r="F158" s="106">
        <v>0</v>
      </c>
      <c r="G158" s="106">
        <v>1</v>
      </c>
      <c r="H158" s="106">
        <v>1</v>
      </c>
      <c r="I158" s="106">
        <v>1</v>
      </c>
      <c r="J158" s="106">
        <v>1</v>
      </c>
      <c r="K158" s="51"/>
      <c r="L158" s="51"/>
      <c r="M158" s="51"/>
      <c r="N158" s="51"/>
      <c r="O158" s="62"/>
      <c r="P158" s="37"/>
    </row>
    <row r="159" spans="2:16" s="63" customFormat="1" x14ac:dyDescent="0.25">
      <c r="B159" s="81" t="s">
        <v>58</v>
      </c>
      <c r="C159" s="82">
        <v>138</v>
      </c>
      <c r="D159" s="97" t="s">
        <v>59</v>
      </c>
      <c r="E159" s="106">
        <v>0</v>
      </c>
      <c r="F159" s="106">
        <v>0</v>
      </c>
      <c r="G159" s="106">
        <v>0</v>
      </c>
      <c r="H159" s="106">
        <v>0</v>
      </c>
      <c r="I159" s="106">
        <v>0</v>
      </c>
      <c r="J159" s="106">
        <v>0</v>
      </c>
      <c r="K159" s="51"/>
      <c r="L159" s="51"/>
      <c r="M159" s="51"/>
      <c r="N159" s="51"/>
      <c r="O159" s="62"/>
      <c r="P159" s="37"/>
    </row>
    <row r="160" spans="2:16" s="63" customFormat="1" x14ac:dyDescent="0.25">
      <c r="B160" s="81" t="s">
        <v>50</v>
      </c>
      <c r="C160" s="85">
        <v>139</v>
      </c>
      <c r="D160" s="97" t="s">
        <v>51</v>
      </c>
      <c r="E160" s="106">
        <v>0</v>
      </c>
      <c r="F160" s="106">
        <v>0</v>
      </c>
      <c r="G160" s="106">
        <v>0</v>
      </c>
      <c r="H160" s="106">
        <v>0</v>
      </c>
      <c r="I160" s="106">
        <v>0</v>
      </c>
      <c r="J160" s="106">
        <v>0</v>
      </c>
      <c r="K160" s="51"/>
      <c r="L160" s="51"/>
      <c r="M160" s="51"/>
      <c r="N160" s="51"/>
      <c r="O160" s="62"/>
      <c r="P160" s="37"/>
    </row>
    <row r="161" spans="2:16" s="63" customFormat="1" x14ac:dyDescent="0.25">
      <c r="B161" s="81" t="s">
        <v>96</v>
      </c>
      <c r="C161" s="82">
        <v>141</v>
      </c>
      <c r="D161" s="97" t="s">
        <v>97</v>
      </c>
      <c r="E161" s="106">
        <v>0</v>
      </c>
      <c r="F161" s="106">
        <v>0</v>
      </c>
      <c r="G161" s="106">
        <v>0</v>
      </c>
      <c r="H161" s="106">
        <v>0</v>
      </c>
      <c r="I161" s="106">
        <v>0</v>
      </c>
      <c r="J161" s="106">
        <v>0</v>
      </c>
      <c r="K161" s="51"/>
      <c r="L161" s="62"/>
      <c r="M161" s="62"/>
      <c r="N161" s="62"/>
      <c r="O161" s="62"/>
      <c r="P161" s="37"/>
    </row>
    <row r="162" spans="2:16" s="63" customFormat="1" x14ac:dyDescent="0.25">
      <c r="B162" s="81" t="s">
        <v>118</v>
      </c>
      <c r="C162" s="82">
        <v>142</v>
      </c>
      <c r="D162" s="97" t="s">
        <v>119</v>
      </c>
      <c r="E162" s="106">
        <v>0</v>
      </c>
      <c r="F162" s="106">
        <v>0</v>
      </c>
      <c r="G162" s="106">
        <v>0</v>
      </c>
      <c r="H162" s="106">
        <v>1</v>
      </c>
      <c r="I162" s="106">
        <v>0</v>
      </c>
      <c r="J162" s="106">
        <v>0</v>
      </c>
      <c r="K162" s="51"/>
      <c r="L162" s="62"/>
      <c r="M162" s="62"/>
      <c r="N162" s="62"/>
      <c r="O162" s="62"/>
      <c r="P162" s="37"/>
    </row>
    <row r="163" spans="2:16" s="63" customFormat="1" x14ac:dyDescent="0.25">
      <c r="B163" s="81" t="s">
        <v>48</v>
      </c>
      <c r="C163" s="82">
        <v>143</v>
      </c>
      <c r="D163" s="97" t="s">
        <v>49</v>
      </c>
      <c r="E163" s="106">
        <v>0</v>
      </c>
      <c r="F163" s="106">
        <v>2</v>
      </c>
      <c r="G163" s="106">
        <v>0</v>
      </c>
      <c r="H163" s="106">
        <v>0</v>
      </c>
      <c r="I163" s="106">
        <v>1</v>
      </c>
      <c r="J163" s="106">
        <v>0</v>
      </c>
      <c r="K163" s="51"/>
      <c r="L163" s="62"/>
      <c r="M163" s="62"/>
      <c r="N163" s="62"/>
      <c r="O163" s="62"/>
      <c r="P163" s="37"/>
    </row>
    <row r="164" spans="2:16" s="63" customFormat="1" x14ac:dyDescent="0.25">
      <c r="B164" s="81" t="s">
        <v>54</v>
      </c>
      <c r="C164" s="82">
        <v>144</v>
      </c>
      <c r="D164" s="97" t="s">
        <v>55</v>
      </c>
      <c r="E164" s="106">
        <v>0</v>
      </c>
      <c r="F164" s="106">
        <v>0</v>
      </c>
      <c r="G164" s="106">
        <v>0</v>
      </c>
      <c r="H164" s="106">
        <v>0</v>
      </c>
      <c r="I164" s="106">
        <v>1</v>
      </c>
      <c r="J164" s="106">
        <v>0</v>
      </c>
      <c r="K164" s="51"/>
      <c r="L164" s="62"/>
      <c r="M164" s="62"/>
      <c r="N164" s="62"/>
      <c r="O164" s="62"/>
      <c r="P164" s="37"/>
    </row>
    <row r="165" spans="2:16" s="63" customFormat="1" x14ac:dyDescent="0.25">
      <c r="B165" s="81" t="s">
        <v>133</v>
      </c>
      <c r="C165" s="82">
        <v>145</v>
      </c>
      <c r="D165" s="97" t="s">
        <v>134</v>
      </c>
      <c r="E165" s="106">
        <v>0</v>
      </c>
      <c r="F165" s="106">
        <v>0</v>
      </c>
      <c r="G165" s="106">
        <v>0</v>
      </c>
      <c r="H165" s="106">
        <v>0</v>
      </c>
      <c r="I165" s="106">
        <v>0</v>
      </c>
      <c r="J165" s="106">
        <v>0</v>
      </c>
      <c r="K165" s="51"/>
      <c r="L165" s="62"/>
      <c r="M165" s="62"/>
      <c r="N165" s="62"/>
      <c r="O165" s="62"/>
      <c r="P165" s="37"/>
    </row>
    <row r="166" spans="2:16" s="63" customFormat="1" x14ac:dyDescent="0.25">
      <c r="B166" s="81" t="s">
        <v>45</v>
      </c>
      <c r="C166" s="82">
        <v>146</v>
      </c>
      <c r="D166" s="97" t="s">
        <v>46</v>
      </c>
      <c r="E166" s="106">
        <v>0</v>
      </c>
      <c r="F166" s="106">
        <v>0</v>
      </c>
      <c r="G166" s="106">
        <v>0</v>
      </c>
      <c r="H166" s="106">
        <v>0</v>
      </c>
      <c r="I166" s="106">
        <v>1</v>
      </c>
      <c r="J166" s="106">
        <v>0</v>
      </c>
      <c r="K166" s="51"/>
      <c r="L166" s="62"/>
      <c r="M166" s="62"/>
      <c r="N166" s="62"/>
      <c r="O166" s="62"/>
      <c r="P166" s="37"/>
    </row>
    <row r="167" spans="2:16" s="63" customFormat="1" x14ac:dyDescent="0.25">
      <c r="B167" s="81" t="s">
        <v>63</v>
      </c>
      <c r="C167" s="82">
        <v>147</v>
      </c>
      <c r="D167" s="97" t="s">
        <v>64</v>
      </c>
      <c r="E167" s="106">
        <v>1</v>
      </c>
      <c r="F167" s="106">
        <v>2</v>
      </c>
      <c r="G167" s="106">
        <v>2</v>
      </c>
      <c r="H167" s="106">
        <v>1</v>
      </c>
      <c r="I167" s="106">
        <v>0</v>
      </c>
      <c r="J167" s="106">
        <v>0</v>
      </c>
      <c r="K167" s="51"/>
      <c r="L167" s="62"/>
      <c r="M167" s="62"/>
      <c r="N167" s="62"/>
      <c r="O167" s="62"/>
      <c r="P167" s="37"/>
    </row>
    <row r="168" spans="2:16" s="63" customFormat="1" x14ac:dyDescent="0.25">
      <c r="B168" s="81" t="s">
        <v>65</v>
      </c>
      <c r="C168" s="82">
        <v>148</v>
      </c>
      <c r="D168" s="97" t="s">
        <v>66</v>
      </c>
      <c r="E168" s="106">
        <v>0</v>
      </c>
      <c r="F168" s="106">
        <v>0</v>
      </c>
      <c r="G168" s="106">
        <v>1</v>
      </c>
      <c r="H168" s="106">
        <v>1</v>
      </c>
      <c r="I168" s="106">
        <v>0</v>
      </c>
      <c r="J168" s="106">
        <v>0</v>
      </c>
      <c r="K168" s="51"/>
      <c r="L168" s="62"/>
      <c r="M168" s="62"/>
      <c r="N168" s="62"/>
      <c r="O168" s="62"/>
      <c r="P168" s="37"/>
    </row>
    <row r="169" spans="2:16" s="63" customFormat="1" x14ac:dyDescent="0.25">
      <c r="B169" s="81" t="s">
        <v>106</v>
      </c>
      <c r="C169" s="82">
        <v>149</v>
      </c>
      <c r="D169" s="97" t="s">
        <v>107</v>
      </c>
      <c r="E169" s="106">
        <v>0</v>
      </c>
      <c r="F169" s="106">
        <v>0</v>
      </c>
      <c r="G169" s="106">
        <v>0</v>
      </c>
      <c r="H169" s="106">
        <v>0</v>
      </c>
      <c r="I169" s="106">
        <v>0</v>
      </c>
      <c r="J169" s="106">
        <v>0</v>
      </c>
      <c r="K169" s="51"/>
      <c r="L169" s="62"/>
      <c r="M169" s="62"/>
      <c r="N169" s="62"/>
      <c r="O169" s="62"/>
      <c r="P169" s="37"/>
    </row>
    <row r="170" spans="2:16" s="63" customFormat="1" x14ac:dyDescent="0.25">
      <c r="B170" s="81" t="s">
        <v>7</v>
      </c>
      <c r="C170" s="82">
        <v>151</v>
      </c>
      <c r="D170" s="97" t="s">
        <v>11</v>
      </c>
      <c r="E170" s="106">
        <v>0</v>
      </c>
      <c r="F170" s="106">
        <v>0</v>
      </c>
      <c r="G170" s="106">
        <v>0</v>
      </c>
      <c r="H170" s="106">
        <v>0</v>
      </c>
      <c r="I170" s="106">
        <v>0</v>
      </c>
      <c r="J170" s="106">
        <v>0</v>
      </c>
      <c r="K170" s="51"/>
      <c r="L170" s="62"/>
      <c r="M170" s="62"/>
      <c r="N170" s="62"/>
      <c r="O170" s="62"/>
      <c r="P170" s="37"/>
    </row>
    <row r="171" spans="2:16" s="63" customFormat="1" x14ac:dyDescent="0.25">
      <c r="B171" s="81" t="s">
        <v>39</v>
      </c>
      <c r="C171" s="82">
        <v>152</v>
      </c>
      <c r="D171" s="97" t="s">
        <v>83</v>
      </c>
      <c r="E171" s="106">
        <v>0</v>
      </c>
      <c r="F171" s="106">
        <v>0</v>
      </c>
      <c r="G171" s="106">
        <v>1</v>
      </c>
      <c r="H171" s="106">
        <v>1</v>
      </c>
      <c r="I171" s="106">
        <v>0</v>
      </c>
      <c r="J171" s="106">
        <v>0</v>
      </c>
      <c r="K171" s="51"/>
      <c r="L171" s="62"/>
      <c r="M171" s="62"/>
      <c r="N171" s="62"/>
      <c r="O171" s="62"/>
      <c r="P171" s="37"/>
    </row>
    <row r="172" spans="2:16" s="63" customFormat="1" x14ac:dyDescent="0.25">
      <c r="B172" s="81" t="s">
        <v>7</v>
      </c>
      <c r="C172" s="82">
        <v>154</v>
      </c>
      <c r="D172" s="97" t="s">
        <v>21</v>
      </c>
      <c r="E172" s="106">
        <v>0</v>
      </c>
      <c r="F172" s="106">
        <v>0</v>
      </c>
      <c r="G172" s="106">
        <v>0</v>
      </c>
      <c r="H172" s="106">
        <v>0</v>
      </c>
      <c r="I172" s="106">
        <v>0</v>
      </c>
      <c r="J172" s="106">
        <v>0</v>
      </c>
      <c r="K172" s="51"/>
      <c r="L172" s="62"/>
      <c r="M172" s="62"/>
      <c r="N172" s="62"/>
      <c r="O172" s="62"/>
      <c r="P172" s="37"/>
    </row>
    <row r="173" spans="2:16" s="63" customFormat="1" x14ac:dyDescent="0.25">
      <c r="B173" s="81" t="s">
        <v>7</v>
      </c>
      <c r="C173" s="82">
        <v>155</v>
      </c>
      <c r="D173" s="97" t="s">
        <v>105</v>
      </c>
      <c r="E173" s="106">
        <v>2</v>
      </c>
      <c r="F173" s="106">
        <v>0</v>
      </c>
      <c r="G173" s="106">
        <v>2</v>
      </c>
      <c r="H173" s="106">
        <v>1</v>
      </c>
      <c r="I173" s="106">
        <v>1</v>
      </c>
      <c r="J173" s="106">
        <v>0</v>
      </c>
      <c r="K173" s="51"/>
      <c r="L173" s="62"/>
      <c r="M173" s="62"/>
      <c r="N173" s="62"/>
      <c r="O173" s="62"/>
      <c r="P173" s="37"/>
    </row>
    <row r="174" spans="2:16" s="63" customFormat="1" x14ac:dyDescent="0.25">
      <c r="B174" s="81" t="s">
        <v>7</v>
      </c>
      <c r="C174" s="82">
        <v>156</v>
      </c>
      <c r="D174" s="97" t="s">
        <v>297</v>
      </c>
      <c r="E174" s="106">
        <v>0</v>
      </c>
      <c r="F174" s="106">
        <v>0</v>
      </c>
      <c r="G174" s="106">
        <v>0</v>
      </c>
      <c r="H174" s="106">
        <v>0</v>
      </c>
      <c r="I174" s="106">
        <v>1</v>
      </c>
      <c r="J174" s="106">
        <v>0</v>
      </c>
      <c r="K174" s="51"/>
      <c r="L174" s="62"/>
      <c r="M174" s="62"/>
      <c r="N174" s="62"/>
      <c r="O174" s="62"/>
      <c r="P174" s="37"/>
    </row>
    <row r="175" spans="2:16" s="63" customFormat="1" x14ac:dyDescent="0.25">
      <c r="B175" s="81" t="s">
        <v>7</v>
      </c>
      <c r="C175" s="82">
        <v>157</v>
      </c>
      <c r="D175" s="97" t="s">
        <v>138</v>
      </c>
      <c r="E175" s="106">
        <v>2</v>
      </c>
      <c r="F175" s="106">
        <v>4</v>
      </c>
      <c r="G175" s="106">
        <v>1</v>
      </c>
      <c r="H175" s="106">
        <v>0</v>
      </c>
      <c r="I175" s="106">
        <v>1</v>
      </c>
      <c r="J175" s="106">
        <v>4</v>
      </c>
      <c r="K175" s="51"/>
      <c r="L175" s="62"/>
      <c r="M175" s="62"/>
      <c r="N175" s="62"/>
      <c r="O175" s="62"/>
      <c r="P175" s="37"/>
    </row>
    <row r="176" spans="2:16" s="63" customFormat="1" x14ac:dyDescent="0.25">
      <c r="B176" s="81" t="s">
        <v>7</v>
      </c>
      <c r="C176" s="82">
        <v>158</v>
      </c>
      <c r="D176" s="97" t="s">
        <v>120</v>
      </c>
      <c r="E176" s="106">
        <v>1</v>
      </c>
      <c r="F176" s="106">
        <v>0</v>
      </c>
      <c r="G176" s="106">
        <v>0</v>
      </c>
      <c r="H176" s="106">
        <v>0</v>
      </c>
      <c r="I176" s="106">
        <v>0</v>
      </c>
      <c r="J176" s="106">
        <v>0</v>
      </c>
      <c r="K176" s="51"/>
      <c r="L176" s="62"/>
      <c r="M176" s="62"/>
      <c r="N176" s="62"/>
      <c r="O176" s="62"/>
      <c r="P176" s="37"/>
    </row>
    <row r="177" spans="2:16" s="63" customFormat="1" x14ac:dyDescent="0.25">
      <c r="B177" s="81" t="s">
        <v>7</v>
      </c>
      <c r="C177" s="82">
        <v>160</v>
      </c>
      <c r="D177" s="97" t="s">
        <v>112</v>
      </c>
      <c r="E177" s="106">
        <v>1</v>
      </c>
      <c r="F177" s="106">
        <v>0</v>
      </c>
      <c r="G177" s="106">
        <v>8</v>
      </c>
      <c r="H177" s="106">
        <v>5</v>
      </c>
      <c r="I177" s="106">
        <v>0</v>
      </c>
      <c r="J177" s="106">
        <v>4</v>
      </c>
      <c r="K177" s="51"/>
      <c r="L177" s="62"/>
      <c r="M177" s="62"/>
      <c r="N177" s="62"/>
      <c r="O177" s="62"/>
      <c r="P177" s="37"/>
    </row>
    <row r="178" spans="2:16" s="63" customFormat="1" x14ac:dyDescent="0.25">
      <c r="B178" s="81" t="s">
        <v>34</v>
      </c>
      <c r="C178" s="82">
        <v>161</v>
      </c>
      <c r="D178" s="97" t="s">
        <v>95</v>
      </c>
      <c r="E178" s="106">
        <v>2</v>
      </c>
      <c r="F178" s="106">
        <v>1</v>
      </c>
      <c r="G178" s="106">
        <v>1</v>
      </c>
      <c r="H178" s="106">
        <v>1</v>
      </c>
      <c r="I178" s="106">
        <v>1</v>
      </c>
      <c r="J178" s="106">
        <v>1</v>
      </c>
      <c r="K178" s="51"/>
      <c r="L178" s="62"/>
      <c r="M178" s="62"/>
      <c r="N178" s="62"/>
      <c r="O178" s="62"/>
      <c r="P178" s="37"/>
    </row>
    <row r="179" spans="2:16" s="63" customFormat="1" x14ac:dyDescent="0.25">
      <c r="B179" s="81" t="s">
        <v>19</v>
      </c>
      <c r="C179" s="82">
        <v>162</v>
      </c>
      <c r="D179" s="97" t="s">
        <v>20</v>
      </c>
      <c r="E179" s="106">
        <v>2</v>
      </c>
      <c r="F179" s="106">
        <v>3</v>
      </c>
      <c r="G179" s="106">
        <v>2</v>
      </c>
      <c r="H179" s="106">
        <v>0</v>
      </c>
      <c r="I179" s="106">
        <v>1</v>
      </c>
      <c r="J179" s="106">
        <v>1</v>
      </c>
      <c r="K179" s="51"/>
      <c r="L179" s="62"/>
      <c r="M179" s="62"/>
      <c r="N179" s="62"/>
      <c r="O179" s="62"/>
      <c r="P179" s="37"/>
    </row>
    <row r="180" spans="2:16" s="63" customFormat="1" x14ac:dyDescent="0.25">
      <c r="B180" s="81" t="s">
        <v>7</v>
      </c>
      <c r="C180" s="82">
        <v>163</v>
      </c>
      <c r="D180" s="97" t="s">
        <v>84</v>
      </c>
      <c r="E180" s="106">
        <v>1</v>
      </c>
      <c r="F180" s="106">
        <v>6</v>
      </c>
      <c r="G180" s="106">
        <v>2</v>
      </c>
      <c r="H180" s="106">
        <v>2</v>
      </c>
      <c r="I180" s="106">
        <v>3</v>
      </c>
      <c r="J180" s="106">
        <v>3</v>
      </c>
      <c r="K180" s="51"/>
      <c r="L180" s="62"/>
      <c r="M180" s="62"/>
      <c r="N180" s="62"/>
      <c r="O180" s="62"/>
      <c r="P180" s="37"/>
    </row>
    <row r="181" spans="2:16" s="63" customFormat="1" x14ac:dyDescent="0.25">
      <c r="B181" s="81" t="s">
        <v>7</v>
      </c>
      <c r="C181" s="82">
        <v>164</v>
      </c>
      <c r="D181" s="97" t="s">
        <v>38</v>
      </c>
      <c r="E181" s="106">
        <v>3</v>
      </c>
      <c r="F181" s="106">
        <v>0</v>
      </c>
      <c r="G181" s="106">
        <v>2</v>
      </c>
      <c r="H181" s="106">
        <v>3</v>
      </c>
      <c r="I181" s="106">
        <v>0</v>
      </c>
      <c r="J181" s="106">
        <v>0</v>
      </c>
      <c r="K181" s="51"/>
      <c r="L181" s="62"/>
      <c r="M181" s="62"/>
      <c r="N181" s="62"/>
      <c r="O181" s="62"/>
      <c r="P181" s="37"/>
    </row>
    <row r="182" spans="2:16" s="63" customFormat="1" x14ac:dyDescent="0.25">
      <c r="B182" s="81" t="s">
        <v>7</v>
      </c>
      <c r="C182" s="82">
        <v>165</v>
      </c>
      <c r="D182" s="97" t="s">
        <v>126</v>
      </c>
      <c r="E182" s="106">
        <v>1</v>
      </c>
      <c r="F182" s="106">
        <v>1</v>
      </c>
      <c r="G182" s="106">
        <v>5</v>
      </c>
      <c r="H182" s="106">
        <v>1</v>
      </c>
      <c r="I182" s="106">
        <v>3</v>
      </c>
      <c r="J182" s="106">
        <v>2</v>
      </c>
      <c r="K182" s="51"/>
      <c r="L182" s="62"/>
      <c r="M182" s="62"/>
      <c r="N182" s="62"/>
      <c r="O182" s="62"/>
      <c r="P182" s="37"/>
    </row>
    <row r="183" spans="2:16" s="63" customFormat="1" x14ac:dyDescent="0.25">
      <c r="B183" s="81" t="s">
        <v>7</v>
      </c>
      <c r="C183" s="82">
        <v>166</v>
      </c>
      <c r="D183" s="97" t="s">
        <v>23</v>
      </c>
      <c r="E183" s="106">
        <v>3</v>
      </c>
      <c r="F183" s="106">
        <v>1</v>
      </c>
      <c r="G183" s="106">
        <v>3</v>
      </c>
      <c r="H183" s="106">
        <v>3</v>
      </c>
      <c r="I183" s="106">
        <v>3</v>
      </c>
      <c r="J183" s="106">
        <v>0</v>
      </c>
      <c r="K183" s="51"/>
      <c r="L183" s="62"/>
      <c r="M183" s="62"/>
      <c r="N183" s="62"/>
      <c r="O183" s="62"/>
      <c r="P183" s="37"/>
    </row>
    <row r="184" spans="2:16" s="63" customFormat="1" x14ac:dyDescent="0.25">
      <c r="B184" s="81" t="s">
        <v>7</v>
      </c>
      <c r="C184" s="82">
        <v>167</v>
      </c>
      <c r="D184" s="97" t="s">
        <v>98</v>
      </c>
      <c r="E184" s="106">
        <v>0</v>
      </c>
      <c r="F184" s="106">
        <v>0</v>
      </c>
      <c r="G184" s="106">
        <v>6</v>
      </c>
      <c r="H184" s="106">
        <v>8</v>
      </c>
      <c r="I184" s="106">
        <v>5</v>
      </c>
      <c r="J184" s="106">
        <v>5</v>
      </c>
      <c r="K184" s="51"/>
      <c r="L184" s="62"/>
      <c r="M184" s="62"/>
      <c r="N184" s="62"/>
      <c r="O184" s="62"/>
      <c r="P184" s="37"/>
    </row>
    <row r="185" spans="2:16" s="63" customFormat="1" x14ac:dyDescent="0.25">
      <c r="B185" s="81" t="s">
        <v>7</v>
      </c>
      <c r="C185" s="82">
        <v>168</v>
      </c>
      <c r="D185" s="97" t="s">
        <v>24</v>
      </c>
      <c r="E185" s="106">
        <v>0</v>
      </c>
      <c r="F185" s="106">
        <v>2</v>
      </c>
      <c r="G185" s="106">
        <v>0</v>
      </c>
      <c r="H185" s="106">
        <v>0</v>
      </c>
      <c r="I185" s="106">
        <v>0</v>
      </c>
      <c r="J185" s="106">
        <v>0</v>
      </c>
      <c r="K185" s="51"/>
      <c r="L185" s="62"/>
      <c r="M185" s="62"/>
      <c r="N185" s="62"/>
      <c r="O185" s="62"/>
      <c r="P185" s="37"/>
    </row>
    <row r="186" spans="2:16" s="63" customFormat="1" x14ac:dyDescent="0.25">
      <c r="B186" s="81" t="s">
        <v>7</v>
      </c>
      <c r="C186" s="82">
        <v>171</v>
      </c>
      <c r="D186" s="97" t="s">
        <v>89</v>
      </c>
      <c r="E186" s="106">
        <v>0</v>
      </c>
      <c r="F186" s="106">
        <v>0</v>
      </c>
      <c r="G186" s="106">
        <v>2</v>
      </c>
      <c r="H186" s="106">
        <v>0</v>
      </c>
      <c r="I186" s="106">
        <v>0</v>
      </c>
      <c r="J186" s="106">
        <v>1</v>
      </c>
      <c r="K186" s="51"/>
      <c r="L186" s="62"/>
      <c r="M186" s="62"/>
      <c r="N186" s="62"/>
      <c r="O186" s="62"/>
      <c r="P186" s="37"/>
    </row>
    <row r="187" spans="2:16" s="63" customFormat="1" x14ac:dyDescent="0.25">
      <c r="B187" s="81" t="s">
        <v>7</v>
      </c>
      <c r="C187" s="82">
        <v>172</v>
      </c>
      <c r="D187" s="97" t="s">
        <v>22</v>
      </c>
      <c r="E187" s="106">
        <v>14</v>
      </c>
      <c r="F187" s="106">
        <v>9</v>
      </c>
      <c r="G187" s="106">
        <v>7</v>
      </c>
      <c r="H187" s="106">
        <v>3</v>
      </c>
      <c r="I187" s="106">
        <v>12</v>
      </c>
      <c r="J187" s="106">
        <v>7</v>
      </c>
      <c r="K187" s="51"/>
      <c r="L187" s="62"/>
      <c r="M187" s="62"/>
      <c r="N187" s="62"/>
      <c r="O187" s="62"/>
      <c r="P187" s="37"/>
    </row>
    <row r="188" spans="2:16" s="63" customFormat="1" x14ac:dyDescent="0.25">
      <c r="B188" s="81" t="s">
        <v>19</v>
      </c>
      <c r="C188" s="82">
        <v>174</v>
      </c>
      <c r="D188" s="97" t="s">
        <v>86</v>
      </c>
      <c r="E188" s="106">
        <v>1</v>
      </c>
      <c r="F188" s="106">
        <v>2</v>
      </c>
      <c r="G188" s="106">
        <v>0</v>
      </c>
      <c r="H188" s="106">
        <v>1</v>
      </c>
      <c r="I188" s="106">
        <v>1</v>
      </c>
      <c r="J188" s="106">
        <v>0</v>
      </c>
      <c r="K188" s="51"/>
      <c r="L188" s="62"/>
      <c r="M188" s="62"/>
      <c r="N188" s="62"/>
      <c r="O188" s="62"/>
      <c r="P188" s="37"/>
    </row>
    <row r="189" spans="2:16" s="63" customFormat="1" x14ac:dyDescent="0.25">
      <c r="B189" s="81" t="s">
        <v>34</v>
      </c>
      <c r="C189" s="82">
        <v>175</v>
      </c>
      <c r="D189" s="97" t="s">
        <v>35</v>
      </c>
      <c r="E189" s="106">
        <v>0</v>
      </c>
      <c r="F189" s="106">
        <v>1</v>
      </c>
      <c r="G189" s="106">
        <v>0</v>
      </c>
      <c r="H189" s="106">
        <v>0</v>
      </c>
      <c r="I189" s="106">
        <v>0</v>
      </c>
      <c r="J189" s="106">
        <v>0</v>
      </c>
      <c r="K189" s="51"/>
      <c r="L189" s="62"/>
      <c r="M189" s="62"/>
      <c r="N189" s="62"/>
      <c r="O189" s="62"/>
      <c r="P189" s="37"/>
    </row>
    <row r="190" spans="2:16" s="63" customFormat="1" x14ac:dyDescent="0.25">
      <c r="B190" s="81" t="s">
        <v>29</v>
      </c>
      <c r="C190" s="82">
        <v>176</v>
      </c>
      <c r="D190" s="97" t="s">
        <v>262</v>
      </c>
      <c r="E190" s="106">
        <v>0</v>
      </c>
      <c r="F190" s="106">
        <v>0</v>
      </c>
      <c r="G190" s="106">
        <v>0</v>
      </c>
      <c r="H190" s="106">
        <v>0</v>
      </c>
      <c r="I190" s="106">
        <v>3</v>
      </c>
      <c r="J190" s="106">
        <v>2</v>
      </c>
      <c r="K190" s="51"/>
      <c r="L190" s="62"/>
      <c r="M190" s="62"/>
      <c r="N190" s="62"/>
      <c r="O190" s="62"/>
      <c r="P190" s="37"/>
    </row>
    <row r="191" spans="2:16" s="63" customFormat="1" x14ac:dyDescent="0.25">
      <c r="B191" s="81" t="s">
        <v>39</v>
      </c>
      <c r="C191" s="82">
        <v>177</v>
      </c>
      <c r="D191" s="97" t="s">
        <v>130</v>
      </c>
      <c r="E191" s="106">
        <v>0</v>
      </c>
      <c r="F191" s="106">
        <v>0</v>
      </c>
      <c r="G191" s="106">
        <v>0</v>
      </c>
      <c r="H191" s="106">
        <v>3</v>
      </c>
      <c r="I191" s="106">
        <v>0</v>
      </c>
      <c r="J191" s="106">
        <v>0</v>
      </c>
      <c r="K191" s="51"/>
      <c r="L191" s="62"/>
      <c r="M191" s="62"/>
      <c r="N191" s="62"/>
      <c r="O191" s="62"/>
      <c r="P191" s="37"/>
    </row>
    <row r="192" spans="2:16" s="63" customFormat="1" x14ac:dyDescent="0.25">
      <c r="B192" s="81" t="s">
        <v>7</v>
      </c>
      <c r="C192" s="82">
        <v>178</v>
      </c>
      <c r="D192" s="97" t="s">
        <v>27</v>
      </c>
      <c r="E192" s="106">
        <v>0</v>
      </c>
      <c r="F192" s="106">
        <v>2</v>
      </c>
      <c r="G192" s="106">
        <v>1</v>
      </c>
      <c r="H192" s="106">
        <v>0</v>
      </c>
      <c r="I192" s="106">
        <v>5</v>
      </c>
      <c r="J192" s="106">
        <v>8</v>
      </c>
      <c r="K192" s="51"/>
      <c r="L192" s="62"/>
      <c r="M192" s="62"/>
      <c r="N192" s="62"/>
      <c r="O192" s="62"/>
      <c r="P192" s="37"/>
    </row>
    <row r="193" spans="2:16" s="63" customFormat="1" x14ac:dyDescent="0.25">
      <c r="B193" s="81" t="s">
        <v>39</v>
      </c>
      <c r="C193" s="82">
        <v>179</v>
      </c>
      <c r="D193" s="97" t="s">
        <v>47</v>
      </c>
      <c r="E193" s="106">
        <v>0</v>
      </c>
      <c r="F193" s="106">
        <v>0</v>
      </c>
      <c r="G193" s="106">
        <v>1</v>
      </c>
      <c r="H193" s="106">
        <v>1</v>
      </c>
      <c r="I193" s="106">
        <v>0</v>
      </c>
      <c r="J193" s="106">
        <v>0</v>
      </c>
      <c r="K193" s="51"/>
      <c r="L193" s="62"/>
      <c r="M193" s="62"/>
      <c r="N193" s="62"/>
      <c r="O193" s="62"/>
      <c r="P193" s="37"/>
    </row>
    <row r="194" spans="2:16" s="63" customFormat="1" x14ac:dyDescent="0.25">
      <c r="B194" s="81" t="s">
        <v>29</v>
      </c>
      <c r="C194" s="82">
        <v>183</v>
      </c>
      <c r="D194" s="97" t="s">
        <v>31</v>
      </c>
      <c r="E194" s="106">
        <v>1</v>
      </c>
      <c r="F194" s="106">
        <v>1</v>
      </c>
      <c r="G194" s="106">
        <v>1</v>
      </c>
      <c r="H194" s="106">
        <v>1</v>
      </c>
      <c r="I194" s="106">
        <v>1</v>
      </c>
      <c r="J194" s="106">
        <v>0</v>
      </c>
      <c r="K194" s="51"/>
      <c r="L194" s="62"/>
      <c r="M194" s="62"/>
      <c r="N194" s="62"/>
      <c r="O194" s="62"/>
      <c r="P194" s="37"/>
    </row>
    <row r="195" spans="2:16" s="63" customFormat="1" x14ac:dyDescent="0.25">
      <c r="B195" s="81" t="s">
        <v>41</v>
      </c>
      <c r="C195" s="82">
        <v>184</v>
      </c>
      <c r="D195" s="97" t="s">
        <v>73</v>
      </c>
      <c r="E195" s="106">
        <v>0</v>
      </c>
      <c r="F195" s="106">
        <v>0</v>
      </c>
      <c r="G195" s="106">
        <v>0</v>
      </c>
      <c r="H195" s="106">
        <v>0</v>
      </c>
      <c r="I195" s="106">
        <v>0</v>
      </c>
      <c r="J195" s="106">
        <v>0</v>
      </c>
      <c r="K195" s="51"/>
      <c r="L195" s="62"/>
      <c r="M195" s="62"/>
      <c r="N195" s="62"/>
      <c r="O195" s="62"/>
      <c r="P195" s="37"/>
    </row>
    <row r="196" spans="2:16" s="63" customFormat="1" x14ac:dyDescent="0.25">
      <c r="B196" s="81" t="s">
        <v>17</v>
      </c>
      <c r="C196" s="82">
        <v>185</v>
      </c>
      <c r="D196" s="97" t="s">
        <v>18</v>
      </c>
      <c r="E196" s="106">
        <v>0</v>
      </c>
      <c r="F196" s="106">
        <v>0</v>
      </c>
      <c r="G196" s="106">
        <v>0</v>
      </c>
      <c r="H196" s="106">
        <v>0</v>
      </c>
      <c r="I196" s="106">
        <v>0</v>
      </c>
      <c r="J196" s="106">
        <v>0</v>
      </c>
      <c r="K196" s="51"/>
      <c r="L196" s="62"/>
      <c r="M196" s="62"/>
      <c r="N196" s="62"/>
      <c r="O196" s="62"/>
      <c r="P196" s="37"/>
    </row>
    <row r="197" spans="2:16" s="63" customFormat="1" x14ac:dyDescent="0.25">
      <c r="B197" s="81" t="s">
        <v>7</v>
      </c>
      <c r="C197" s="82">
        <v>186</v>
      </c>
      <c r="D197" s="97" t="s">
        <v>33</v>
      </c>
      <c r="E197" s="106">
        <v>0</v>
      </c>
      <c r="F197" s="106">
        <v>3</v>
      </c>
      <c r="G197" s="106">
        <v>2</v>
      </c>
      <c r="H197" s="106">
        <v>0</v>
      </c>
      <c r="I197" s="106">
        <v>0</v>
      </c>
      <c r="J197" s="106">
        <v>0</v>
      </c>
      <c r="K197" s="51"/>
      <c r="L197" s="62"/>
      <c r="M197" s="62"/>
      <c r="N197" s="62"/>
      <c r="O197" s="62"/>
      <c r="P197" s="37"/>
    </row>
    <row r="198" spans="2:16" s="63" customFormat="1" x14ac:dyDescent="0.25">
      <c r="B198" s="81" t="s">
        <v>34</v>
      </c>
      <c r="C198" s="85">
        <v>187</v>
      </c>
      <c r="D198" s="97" t="s">
        <v>123</v>
      </c>
      <c r="E198" s="106">
        <v>0</v>
      </c>
      <c r="F198" s="106">
        <v>0</v>
      </c>
      <c r="G198" s="106">
        <v>0</v>
      </c>
      <c r="H198" s="106">
        <v>2</v>
      </c>
      <c r="I198" s="106">
        <v>0</v>
      </c>
      <c r="J198" s="106">
        <v>0</v>
      </c>
      <c r="K198" s="51"/>
      <c r="L198" s="62"/>
      <c r="M198" s="62"/>
      <c r="N198" s="62"/>
      <c r="O198" s="62"/>
      <c r="P198" s="37"/>
    </row>
    <row r="199" spans="2:16" s="63" customFormat="1" x14ac:dyDescent="0.25">
      <c r="B199" s="81" t="s">
        <v>39</v>
      </c>
      <c r="C199" s="82">
        <v>188</v>
      </c>
      <c r="D199" s="97" t="s">
        <v>121</v>
      </c>
      <c r="E199" s="106">
        <v>1</v>
      </c>
      <c r="F199" s="106">
        <v>0</v>
      </c>
      <c r="G199" s="106">
        <v>2</v>
      </c>
      <c r="H199" s="106">
        <v>1</v>
      </c>
      <c r="I199" s="106">
        <v>4</v>
      </c>
      <c r="J199" s="106">
        <v>0</v>
      </c>
      <c r="K199" s="51"/>
      <c r="L199" s="62"/>
      <c r="M199" s="62"/>
      <c r="N199" s="62"/>
      <c r="O199" s="62"/>
      <c r="P199" s="37"/>
    </row>
    <row r="200" spans="2:16" s="63" customFormat="1" x14ac:dyDescent="0.25">
      <c r="B200" s="81" t="s">
        <v>39</v>
      </c>
      <c r="C200" s="82">
        <v>189</v>
      </c>
      <c r="D200" s="97" t="s">
        <v>40</v>
      </c>
      <c r="E200" s="106">
        <v>2</v>
      </c>
      <c r="F200" s="106">
        <v>0</v>
      </c>
      <c r="G200" s="106">
        <v>3</v>
      </c>
      <c r="H200" s="106">
        <v>2</v>
      </c>
      <c r="I200" s="106">
        <v>2</v>
      </c>
      <c r="J200" s="106">
        <v>0</v>
      </c>
      <c r="K200" s="51"/>
      <c r="L200" s="62"/>
      <c r="M200" s="62"/>
      <c r="N200" s="62"/>
      <c r="O200" s="62"/>
      <c r="P200" s="37"/>
    </row>
    <row r="201" spans="2:16" s="63" customFormat="1" x14ac:dyDescent="0.25">
      <c r="B201" s="81" t="s">
        <v>7</v>
      </c>
      <c r="C201" s="82">
        <v>193</v>
      </c>
      <c r="D201" s="97" t="s">
        <v>15</v>
      </c>
      <c r="E201" s="106">
        <v>0</v>
      </c>
      <c r="F201" s="106">
        <v>0</v>
      </c>
      <c r="G201" s="106"/>
      <c r="H201" s="106">
        <v>0</v>
      </c>
      <c r="I201" s="106">
        <v>0</v>
      </c>
      <c r="J201" s="106">
        <v>0</v>
      </c>
      <c r="K201" s="51"/>
      <c r="L201" s="62"/>
      <c r="M201" s="62"/>
      <c r="N201" s="62"/>
      <c r="O201" s="62"/>
      <c r="P201" s="37"/>
    </row>
    <row r="202" spans="2:16" s="63" customFormat="1" x14ac:dyDescent="0.25">
      <c r="B202" s="85" t="s">
        <v>183</v>
      </c>
      <c r="C202" s="85">
        <v>196</v>
      </c>
      <c r="D202" s="97" t="s">
        <v>176</v>
      </c>
      <c r="E202" s="106">
        <v>0</v>
      </c>
      <c r="F202" s="106">
        <v>0</v>
      </c>
      <c r="G202" s="106">
        <v>1</v>
      </c>
      <c r="H202" s="106">
        <v>0</v>
      </c>
      <c r="I202" s="106">
        <v>0</v>
      </c>
      <c r="J202" s="106">
        <v>0</v>
      </c>
      <c r="K202" s="51"/>
      <c r="L202" s="62"/>
      <c r="M202" s="62"/>
      <c r="N202" s="62"/>
      <c r="O202" s="62"/>
      <c r="P202" s="37"/>
    </row>
    <row r="203" spans="2:16" s="63" customFormat="1" x14ac:dyDescent="0.25">
      <c r="B203" s="85" t="s">
        <v>7</v>
      </c>
      <c r="C203" s="85">
        <v>197</v>
      </c>
      <c r="D203" s="97" t="s">
        <v>150</v>
      </c>
      <c r="E203" s="106">
        <v>0</v>
      </c>
      <c r="F203" s="106">
        <v>2</v>
      </c>
      <c r="G203" s="106">
        <v>3</v>
      </c>
      <c r="H203" s="106">
        <v>0</v>
      </c>
      <c r="I203" s="106">
        <v>0</v>
      </c>
      <c r="J203" s="106">
        <v>0</v>
      </c>
      <c r="K203" s="51"/>
      <c r="L203" s="62"/>
      <c r="M203" s="62"/>
      <c r="N203" s="62"/>
      <c r="O203" s="62"/>
      <c r="P203" s="37"/>
    </row>
    <row r="204" spans="2:16" s="63" customFormat="1" x14ac:dyDescent="0.25">
      <c r="B204" s="85" t="s">
        <v>7</v>
      </c>
      <c r="C204" s="82">
        <v>198</v>
      </c>
      <c r="D204" s="97" t="s">
        <v>151</v>
      </c>
      <c r="E204" s="106">
        <v>1</v>
      </c>
      <c r="F204" s="106">
        <v>1</v>
      </c>
      <c r="G204" s="106">
        <v>0</v>
      </c>
      <c r="H204" s="106">
        <v>1</v>
      </c>
      <c r="I204" s="106">
        <v>1</v>
      </c>
      <c r="J204" s="106">
        <v>0</v>
      </c>
      <c r="K204" s="51"/>
      <c r="L204" s="62"/>
      <c r="M204" s="62"/>
      <c r="N204" s="62"/>
      <c r="O204" s="62"/>
      <c r="P204" s="37"/>
    </row>
    <row r="205" spans="2:16" s="63" customFormat="1" x14ac:dyDescent="0.25">
      <c r="B205" s="85" t="s">
        <v>34</v>
      </c>
      <c r="C205" s="85">
        <v>199</v>
      </c>
      <c r="D205" s="97" t="s">
        <v>169</v>
      </c>
      <c r="E205" s="106">
        <v>1</v>
      </c>
      <c r="F205" s="106">
        <v>3</v>
      </c>
      <c r="G205" s="106">
        <v>0</v>
      </c>
      <c r="H205" s="106">
        <v>0</v>
      </c>
      <c r="I205" s="106">
        <v>0</v>
      </c>
      <c r="J205" s="106">
        <v>1</v>
      </c>
      <c r="K205" s="51"/>
      <c r="L205" s="62"/>
      <c r="M205" s="62"/>
      <c r="N205" s="62"/>
      <c r="O205" s="62"/>
      <c r="P205" s="37"/>
    </row>
    <row r="206" spans="2:16" s="63" customFormat="1" x14ac:dyDescent="0.25">
      <c r="B206" s="85" t="s">
        <v>34</v>
      </c>
      <c r="C206" s="85">
        <v>200</v>
      </c>
      <c r="D206" s="97" t="s">
        <v>170</v>
      </c>
      <c r="E206" s="106">
        <v>1</v>
      </c>
      <c r="F206" s="106">
        <v>1</v>
      </c>
      <c r="G206" s="106">
        <v>0</v>
      </c>
      <c r="H206" s="106">
        <v>1</v>
      </c>
      <c r="I206" s="106">
        <v>0</v>
      </c>
      <c r="J206" s="106">
        <v>1</v>
      </c>
      <c r="K206" s="51"/>
      <c r="L206" s="62"/>
      <c r="M206" s="62"/>
      <c r="N206" s="62"/>
      <c r="O206" s="62"/>
      <c r="P206" s="37"/>
    </row>
    <row r="207" spans="2:16" s="63" customFormat="1" x14ac:dyDescent="0.25">
      <c r="B207" s="85" t="s">
        <v>75</v>
      </c>
      <c r="C207" s="85">
        <v>201</v>
      </c>
      <c r="D207" s="97" t="s">
        <v>177</v>
      </c>
      <c r="E207" s="106">
        <v>0</v>
      </c>
      <c r="F207" s="106">
        <v>0</v>
      </c>
      <c r="G207" s="106">
        <v>1</v>
      </c>
      <c r="H207" s="106">
        <v>0</v>
      </c>
      <c r="I207" s="106">
        <v>0</v>
      </c>
      <c r="J207" s="106">
        <v>0</v>
      </c>
      <c r="K207" s="51"/>
      <c r="L207" s="62"/>
      <c r="M207" s="62"/>
      <c r="N207" s="62"/>
      <c r="O207" s="62"/>
      <c r="P207" s="37"/>
    </row>
    <row r="208" spans="2:16" s="63" customFormat="1" x14ac:dyDescent="0.25">
      <c r="B208" s="85" t="s">
        <v>39</v>
      </c>
      <c r="C208" s="85">
        <v>202</v>
      </c>
      <c r="D208" s="97" t="s">
        <v>164</v>
      </c>
      <c r="E208" s="106">
        <v>0</v>
      </c>
      <c r="F208" s="106">
        <v>0</v>
      </c>
      <c r="G208" s="106">
        <v>0</v>
      </c>
      <c r="H208" s="106">
        <v>0</v>
      </c>
      <c r="I208" s="106">
        <v>0</v>
      </c>
      <c r="J208" s="106">
        <v>0</v>
      </c>
      <c r="K208" s="51"/>
      <c r="L208" s="62"/>
      <c r="M208" s="62"/>
      <c r="N208" s="62"/>
      <c r="O208" s="62"/>
      <c r="P208" s="37"/>
    </row>
    <row r="209" spans="2:16" s="63" customFormat="1" x14ac:dyDescent="0.25">
      <c r="B209" s="85" t="s">
        <v>91</v>
      </c>
      <c r="C209" s="85">
        <v>215</v>
      </c>
      <c r="D209" s="97" t="s">
        <v>173</v>
      </c>
      <c r="E209" s="106">
        <v>0</v>
      </c>
      <c r="F209" s="106">
        <v>0</v>
      </c>
      <c r="G209" s="106">
        <v>0</v>
      </c>
      <c r="H209" s="106">
        <v>0</v>
      </c>
      <c r="I209" s="106">
        <v>0</v>
      </c>
      <c r="J209" s="106">
        <v>0</v>
      </c>
      <c r="K209" s="51"/>
      <c r="L209" s="62"/>
      <c r="M209" s="62"/>
      <c r="N209" s="62"/>
      <c r="O209" s="62"/>
      <c r="P209" s="37"/>
    </row>
    <row r="210" spans="2:16" s="63" customFormat="1" x14ac:dyDescent="0.25">
      <c r="B210" s="85" t="s">
        <v>29</v>
      </c>
      <c r="C210" s="85">
        <v>224</v>
      </c>
      <c r="D210" s="97" t="s">
        <v>145</v>
      </c>
      <c r="E210" s="106">
        <v>0</v>
      </c>
      <c r="F210" s="106">
        <v>2</v>
      </c>
      <c r="G210" s="106">
        <v>3</v>
      </c>
      <c r="H210" s="106">
        <v>2</v>
      </c>
      <c r="I210" s="106">
        <v>1</v>
      </c>
      <c r="J210" s="106">
        <v>1</v>
      </c>
      <c r="K210" s="51"/>
      <c r="L210" s="62"/>
      <c r="M210" s="62"/>
      <c r="N210" s="62"/>
      <c r="O210" s="62"/>
      <c r="P210" s="37"/>
    </row>
    <row r="211" spans="2:16" s="63" customFormat="1" x14ac:dyDescent="0.25">
      <c r="B211" s="85" t="s">
        <v>7</v>
      </c>
      <c r="C211" s="85">
        <v>225</v>
      </c>
      <c r="D211" s="97" t="s">
        <v>153</v>
      </c>
      <c r="E211" s="106">
        <v>4</v>
      </c>
      <c r="F211" s="106">
        <v>3</v>
      </c>
      <c r="G211" s="106">
        <v>2</v>
      </c>
      <c r="H211" s="106">
        <v>1</v>
      </c>
      <c r="I211" s="106">
        <v>2</v>
      </c>
      <c r="J211" s="106">
        <v>2</v>
      </c>
      <c r="K211" s="51"/>
      <c r="L211" s="62"/>
      <c r="M211" s="62"/>
      <c r="N211" s="62"/>
      <c r="O211" s="62"/>
      <c r="P211" s="37"/>
    </row>
    <row r="212" spans="2:16" s="63" customFormat="1" x14ac:dyDescent="0.25">
      <c r="B212" s="85" t="s">
        <v>7</v>
      </c>
      <c r="C212" s="85">
        <v>226</v>
      </c>
      <c r="D212" s="97" t="s">
        <v>155</v>
      </c>
      <c r="E212" s="106">
        <v>0</v>
      </c>
      <c r="F212" s="106">
        <v>5</v>
      </c>
      <c r="G212" s="106">
        <v>4</v>
      </c>
      <c r="H212" s="106">
        <v>2</v>
      </c>
      <c r="I212" s="106">
        <v>5</v>
      </c>
      <c r="J212" s="106">
        <v>2</v>
      </c>
      <c r="K212" s="51"/>
      <c r="L212" s="62"/>
      <c r="M212" s="62"/>
      <c r="N212" s="62"/>
      <c r="O212" s="62"/>
      <c r="P212" s="37"/>
    </row>
    <row r="213" spans="2:16" s="63" customFormat="1" x14ac:dyDescent="0.25">
      <c r="B213" s="85" t="s">
        <v>7</v>
      </c>
      <c r="C213" s="85">
        <v>229</v>
      </c>
      <c r="D213" s="97" t="s">
        <v>156</v>
      </c>
      <c r="E213" s="106">
        <v>0</v>
      </c>
      <c r="F213" s="106">
        <v>1</v>
      </c>
      <c r="G213" s="106">
        <v>0</v>
      </c>
      <c r="H213" s="106">
        <v>1</v>
      </c>
      <c r="I213" s="106">
        <v>0</v>
      </c>
      <c r="J213" s="106">
        <v>0</v>
      </c>
      <c r="K213" s="51"/>
      <c r="L213" s="62"/>
      <c r="M213" s="62"/>
      <c r="N213" s="62"/>
      <c r="O213" s="62"/>
      <c r="P213" s="37"/>
    </row>
    <row r="214" spans="2:16" s="63" customFormat="1" x14ac:dyDescent="0.25">
      <c r="B214" s="85" t="s">
        <v>7</v>
      </c>
      <c r="C214" s="85">
        <v>245</v>
      </c>
      <c r="D214" s="97" t="s">
        <v>148</v>
      </c>
      <c r="E214" s="106">
        <v>0</v>
      </c>
      <c r="F214" s="106">
        <v>0</v>
      </c>
      <c r="G214" s="106">
        <v>0</v>
      </c>
      <c r="H214" s="106">
        <v>0</v>
      </c>
      <c r="I214" s="106">
        <v>0</v>
      </c>
      <c r="J214" s="106">
        <v>0</v>
      </c>
      <c r="K214" s="51"/>
      <c r="L214" s="62"/>
      <c r="M214" s="62"/>
      <c r="N214" s="62"/>
      <c r="O214" s="62"/>
      <c r="P214" s="37"/>
    </row>
    <row r="215" spans="2:16" s="63" customFormat="1" x14ac:dyDescent="0.25">
      <c r="B215" s="85" t="s">
        <v>7</v>
      </c>
      <c r="C215" s="85">
        <v>248</v>
      </c>
      <c r="D215" s="97" t="s">
        <v>146</v>
      </c>
      <c r="E215" s="106">
        <v>0</v>
      </c>
      <c r="F215" s="106">
        <v>1</v>
      </c>
      <c r="G215" s="106">
        <v>3</v>
      </c>
      <c r="H215" s="106">
        <v>0</v>
      </c>
      <c r="I215" s="106">
        <v>0</v>
      </c>
      <c r="J215" s="106">
        <v>2</v>
      </c>
      <c r="K215" s="51"/>
      <c r="L215" s="62"/>
      <c r="M215" s="62"/>
      <c r="N215" s="62"/>
      <c r="O215" s="62"/>
      <c r="P215" s="37"/>
    </row>
    <row r="216" spans="2:16" s="63" customFormat="1" x14ac:dyDescent="0.25">
      <c r="B216" s="85" t="s">
        <v>54</v>
      </c>
      <c r="C216" s="85">
        <v>249</v>
      </c>
      <c r="D216" s="97" t="s">
        <v>167</v>
      </c>
      <c r="E216" s="106">
        <v>1</v>
      </c>
      <c r="F216" s="106">
        <v>0</v>
      </c>
      <c r="G216" s="106">
        <v>0</v>
      </c>
      <c r="H216" s="106">
        <v>0</v>
      </c>
      <c r="I216" s="106">
        <v>0</v>
      </c>
      <c r="J216" s="106">
        <v>1</v>
      </c>
      <c r="K216" s="51"/>
      <c r="L216" s="62"/>
      <c r="M216" s="62"/>
      <c r="N216" s="62"/>
      <c r="O216" s="62"/>
      <c r="P216" s="37"/>
    </row>
    <row r="217" spans="2:16" s="63" customFormat="1" x14ac:dyDescent="0.25">
      <c r="B217" s="85" t="s">
        <v>99</v>
      </c>
      <c r="C217" s="85">
        <v>250</v>
      </c>
      <c r="D217" s="97" t="s">
        <v>171</v>
      </c>
      <c r="E217" s="106">
        <v>0</v>
      </c>
      <c r="F217" s="106">
        <v>0</v>
      </c>
      <c r="G217" s="106">
        <v>0</v>
      </c>
      <c r="H217" s="106">
        <v>0</v>
      </c>
      <c r="I217" s="106">
        <v>0</v>
      </c>
      <c r="J217" s="106">
        <v>0</v>
      </c>
      <c r="K217" s="51"/>
      <c r="L217" s="62"/>
      <c r="M217" s="62"/>
      <c r="N217" s="62"/>
      <c r="O217" s="62"/>
      <c r="P217" s="37"/>
    </row>
    <row r="218" spans="2:16" s="63" customFormat="1" x14ac:dyDescent="0.25">
      <c r="B218" s="85" t="s">
        <v>7</v>
      </c>
      <c r="C218" s="85">
        <v>251</v>
      </c>
      <c r="D218" s="97" t="s">
        <v>25</v>
      </c>
      <c r="E218" s="106">
        <v>0</v>
      </c>
      <c r="F218" s="106">
        <v>0</v>
      </c>
      <c r="G218" s="106">
        <v>0</v>
      </c>
      <c r="H218" s="106">
        <v>0</v>
      </c>
      <c r="I218" s="106">
        <v>0</v>
      </c>
      <c r="J218" s="106">
        <v>0</v>
      </c>
      <c r="K218" s="51"/>
      <c r="L218" s="62"/>
      <c r="M218" s="62"/>
      <c r="N218" s="62"/>
      <c r="O218" s="62"/>
      <c r="P218" s="37"/>
    </row>
    <row r="219" spans="2:16" s="63" customFormat="1" x14ac:dyDescent="0.25">
      <c r="B219" s="85" t="s">
        <v>7</v>
      </c>
      <c r="C219" s="85">
        <v>252</v>
      </c>
      <c r="D219" s="97" t="s">
        <v>147</v>
      </c>
      <c r="E219" s="106">
        <v>0</v>
      </c>
      <c r="F219" s="106">
        <v>1</v>
      </c>
      <c r="G219" s="106">
        <v>2</v>
      </c>
      <c r="H219" s="106">
        <v>0</v>
      </c>
      <c r="I219" s="106">
        <v>0</v>
      </c>
      <c r="J219" s="106">
        <v>0</v>
      </c>
      <c r="K219" s="51"/>
      <c r="L219" s="62"/>
      <c r="M219" s="62"/>
      <c r="N219" s="62"/>
      <c r="O219" s="62"/>
      <c r="P219" s="37"/>
    </row>
    <row r="220" spans="2:16" s="63" customFormat="1" x14ac:dyDescent="0.25">
      <c r="B220" s="85" t="s">
        <v>7</v>
      </c>
      <c r="C220" s="85">
        <v>253</v>
      </c>
      <c r="D220" s="97" t="s">
        <v>152</v>
      </c>
      <c r="E220" s="106">
        <v>0</v>
      </c>
      <c r="F220" s="106">
        <v>1</v>
      </c>
      <c r="G220" s="106">
        <v>1</v>
      </c>
      <c r="H220" s="106">
        <v>0</v>
      </c>
      <c r="I220" s="106">
        <v>2</v>
      </c>
      <c r="J220" s="106">
        <v>0</v>
      </c>
      <c r="K220" s="51"/>
      <c r="L220" s="62"/>
      <c r="M220" s="62"/>
      <c r="N220" s="62"/>
      <c r="O220" s="62"/>
      <c r="P220" s="37"/>
    </row>
    <row r="221" spans="2:16" s="63" customFormat="1" x14ac:dyDescent="0.25">
      <c r="B221" s="85" t="s">
        <v>29</v>
      </c>
      <c r="C221" s="85">
        <v>257</v>
      </c>
      <c r="D221" s="97" t="s">
        <v>144</v>
      </c>
      <c r="E221" s="106">
        <v>0</v>
      </c>
      <c r="F221" s="106">
        <v>0</v>
      </c>
      <c r="G221" s="106">
        <v>0</v>
      </c>
      <c r="H221" s="106">
        <v>2</v>
      </c>
      <c r="I221" s="106">
        <v>2</v>
      </c>
      <c r="J221" s="106">
        <v>0</v>
      </c>
      <c r="K221" s="51"/>
      <c r="L221" s="62"/>
      <c r="M221" s="62"/>
      <c r="N221" s="62"/>
      <c r="O221" s="62"/>
      <c r="P221" s="37"/>
    </row>
    <row r="222" spans="2:16" s="63" customFormat="1" x14ac:dyDescent="0.25">
      <c r="B222" s="85" t="s">
        <v>39</v>
      </c>
      <c r="C222" s="85">
        <v>258</v>
      </c>
      <c r="D222" s="97" t="s">
        <v>165</v>
      </c>
      <c r="E222" s="106">
        <v>0</v>
      </c>
      <c r="F222" s="106">
        <v>1</v>
      </c>
      <c r="G222" s="106">
        <v>0</v>
      </c>
      <c r="H222" s="106">
        <v>2</v>
      </c>
      <c r="I222" s="106">
        <v>1</v>
      </c>
      <c r="J222" s="106">
        <v>0</v>
      </c>
      <c r="K222" s="51"/>
      <c r="L222" s="62"/>
      <c r="M222" s="62"/>
      <c r="N222" s="62"/>
      <c r="O222" s="62"/>
      <c r="P222" s="37"/>
    </row>
    <row r="223" spans="2:16" s="63" customFormat="1" x14ac:dyDescent="0.25">
      <c r="B223" s="85" t="s">
        <v>128</v>
      </c>
      <c r="C223" s="85">
        <v>260</v>
      </c>
      <c r="D223" s="97" t="s">
        <v>172</v>
      </c>
      <c r="E223" s="106">
        <v>0</v>
      </c>
      <c r="F223" s="106">
        <v>0</v>
      </c>
      <c r="G223" s="106">
        <v>0</v>
      </c>
      <c r="H223" s="106">
        <v>0</v>
      </c>
      <c r="I223" s="106">
        <v>0</v>
      </c>
      <c r="J223" s="106">
        <v>0</v>
      </c>
      <c r="K223" s="51"/>
      <c r="L223" s="62"/>
      <c r="M223" s="62"/>
      <c r="N223" s="62"/>
      <c r="O223" s="62"/>
      <c r="P223" s="37"/>
    </row>
    <row r="224" spans="2:16" s="63" customFormat="1" x14ac:dyDescent="0.25">
      <c r="B224" s="85" t="s">
        <v>7</v>
      </c>
      <c r="C224" s="85">
        <v>261</v>
      </c>
      <c r="D224" s="97" t="s">
        <v>149</v>
      </c>
      <c r="E224" s="106">
        <v>0</v>
      </c>
      <c r="F224" s="106">
        <v>0</v>
      </c>
      <c r="G224" s="106">
        <v>0</v>
      </c>
      <c r="H224" s="106">
        <v>0</v>
      </c>
      <c r="I224" s="106">
        <v>0</v>
      </c>
      <c r="J224" s="106">
        <v>0</v>
      </c>
      <c r="K224" s="51"/>
      <c r="L224" s="62"/>
      <c r="M224" s="62"/>
      <c r="N224" s="62"/>
      <c r="O224" s="62"/>
      <c r="P224" s="37"/>
    </row>
    <row r="225" spans="2:16" s="63" customFormat="1" x14ac:dyDescent="0.25">
      <c r="B225" s="85" t="s">
        <v>7</v>
      </c>
      <c r="C225" s="85">
        <v>262</v>
      </c>
      <c r="D225" s="97" t="s">
        <v>157</v>
      </c>
      <c r="E225" s="106">
        <v>0</v>
      </c>
      <c r="F225" s="106">
        <v>1</v>
      </c>
      <c r="G225" s="106">
        <v>1</v>
      </c>
      <c r="H225" s="106">
        <v>1</v>
      </c>
      <c r="I225" s="106">
        <v>1</v>
      </c>
      <c r="J225" s="106">
        <v>1</v>
      </c>
      <c r="K225" s="51"/>
      <c r="L225" s="62"/>
      <c r="M225" s="62"/>
      <c r="N225" s="62"/>
      <c r="O225" s="62"/>
      <c r="P225" s="37"/>
    </row>
    <row r="226" spans="2:16" s="63" customFormat="1" x14ac:dyDescent="0.25">
      <c r="B226" s="85" t="s">
        <v>7</v>
      </c>
      <c r="C226" s="85">
        <v>263</v>
      </c>
      <c r="D226" s="97" t="s">
        <v>158</v>
      </c>
      <c r="E226" s="106">
        <v>1</v>
      </c>
      <c r="F226" s="106">
        <v>1</v>
      </c>
      <c r="G226" s="106">
        <v>0</v>
      </c>
      <c r="H226" s="106">
        <v>1</v>
      </c>
      <c r="I226" s="106">
        <v>2</v>
      </c>
      <c r="J226" s="106">
        <v>1</v>
      </c>
      <c r="K226" s="51"/>
      <c r="L226" s="62"/>
      <c r="M226" s="62"/>
      <c r="N226" s="62"/>
      <c r="O226" s="62"/>
      <c r="P226" s="37"/>
    </row>
    <row r="227" spans="2:16" s="63" customFormat="1" x14ac:dyDescent="0.25">
      <c r="B227" s="85" t="s">
        <v>71</v>
      </c>
      <c r="C227" s="85">
        <v>264</v>
      </c>
      <c r="D227" s="97" t="s">
        <v>168</v>
      </c>
      <c r="E227" s="106">
        <v>1</v>
      </c>
      <c r="F227" s="106">
        <v>0</v>
      </c>
      <c r="G227" s="106">
        <v>1</v>
      </c>
      <c r="H227" s="106">
        <v>3</v>
      </c>
      <c r="I227" s="106">
        <v>0</v>
      </c>
      <c r="J227" s="106">
        <v>0</v>
      </c>
      <c r="K227" s="51"/>
      <c r="L227" s="62"/>
      <c r="M227" s="62"/>
      <c r="N227" s="62"/>
      <c r="O227" s="62"/>
      <c r="P227" s="37"/>
    </row>
    <row r="228" spans="2:16" s="63" customFormat="1" x14ac:dyDescent="0.25">
      <c r="B228" s="85" t="s">
        <v>7</v>
      </c>
      <c r="C228" s="85">
        <v>265</v>
      </c>
      <c r="D228" s="97" t="s">
        <v>154</v>
      </c>
      <c r="E228" s="106">
        <v>0</v>
      </c>
      <c r="F228" s="106">
        <v>1</v>
      </c>
      <c r="G228" s="106">
        <v>2</v>
      </c>
      <c r="H228" s="106">
        <v>0</v>
      </c>
      <c r="I228" s="106">
        <v>0</v>
      </c>
      <c r="J228" s="106">
        <v>0</v>
      </c>
      <c r="K228" s="51"/>
      <c r="L228" s="62"/>
      <c r="M228" s="62"/>
      <c r="N228" s="62"/>
      <c r="O228" s="62"/>
      <c r="P228" s="37"/>
    </row>
    <row r="229" spans="2:16" s="63" customFormat="1" x14ac:dyDescent="0.25">
      <c r="B229" s="85" t="s">
        <v>182</v>
      </c>
      <c r="C229" s="85">
        <v>266</v>
      </c>
      <c r="D229" s="97" t="s">
        <v>175</v>
      </c>
      <c r="E229" s="106">
        <v>0</v>
      </c>
      <c r="F229" s="106">
        <v>1</v>
      </c>
      <c r="G229" s="106">
        <v>0</v>
      </c>
      <c r="H229" s="106">
        <v>0</v>
      </c>
      <c r="I229" s="106">
        <v>0</v>
      </c>
      <c r="J229" s="106">
        <v>0</v>
      </c>
      <c r="K229" s="51"/>
      <c r="L229" s="62"/>
      <c r="M229" s="62"/>
      <c r="N229" s="62"/>
      <c r="O229" s="62"/>
      <c r="P229" s="37"/>
    </row>
    <row r="230" spans="2:16" s="63" customFormat="1" x14ac:dyDescent="0.25">
      <c r="B230" s="85" t="s">
        <v>7</v>
      </c>
      <c r="C230" s="85">
        <v>268</v>
      </c>
      <c r="D230" s="97" t="s">
        <v>43</v>
      </c>
      <c r="E230" s="106">
        <v>8</v>
      </c>
      <c r="F230" s="106">
        <v>12</v>
      </c>
      <c r="G230" s="106">
        <v>0</v>
      </c>
      <c r="H230" s="106">
        <v>4</v>
      </c>
      <c r="I230" s="106">
        <v>3</v>
      </c>
      <c r="J230" s="106">
        <v>1</v>
      </c>
      <c r="K230" s="51"/>
      <c r="L230" s="62"/>
      <c r="M230" s="62"/>
      <c r="N230" s="62"/>
      <c r="O230" s="62"/>
      <c r="P230" s="37"/>
    </row>
    <row r="231" spans="2:16" s="63" customFormat="1" x14ac:dyDescent="0.25">
      <c r="B231" s="85" t="s">
        <v>19</v>
      </c>
      <c r="C231" s="82">
        <v>270</v>
      </c>
      <c r="D231" s="97" t="s">
        <v>159</v>
      </c>
      <c r="E231" s="106">
        <v>1</v>
      </c>
      <c r="F231" s="106">
        <v>0</v>
      </c>
      <c r="G231" s="106">
        <v>0</v>
      </c>
      <c r="H231" s="106">
        <v>0</v>
      </c>
      <c r="I231" s="106">
        <v>0</v>
      </c>
      <c r="J231" s="106">
        <v>1</v>
      </c>
      <c r="K231" s="51"/>
      <c r="L231" s="62"/>
      <c r="M231" s="62"/>
      <c r="N231" s="62"/>
      <c r="O231" s="62"/>
      <c r="P231" s="37"/>
    </row>
    <row r="232" spans="2:16" s="63" customFormat="1" x14ac:dyDescent="0.25">
      <c r="B232" s="85" t="s">
        <v>19</v>
      </c>
      <c r="C232" s="82">
        <v>272</v>
      </c>
      <c r="D232" s="88" t="s">
        <v>160</v>
      </c>
      <c r="E232" s="106">
        <v>0</v>
      </c>
      <c r="F232" s="106">
        <v>0</v>
      </c>
      <c r="G232" s="106">
        <v>0</v>
      </c>
      <c r="H232" s="106">
        <v>0</v>
      </c>
      <c r="I232" s="106">
        <v>0</v>
      </c>
      <c r="J232" s="106">
        <v>0</v>
      </c>
      <c r="K232" s="51"/>
      <c r="L232" s="62"/>
      <c r="M232" s="62"/>
      <c r="N232" s="62"/>
      <c r="O232" s="62"/>
      <c r="P232" s="37"/>
    </row>
    <row r="233" spans="2:16" s="63" customFormat="1" x14ac:dyDescent="0.25">
      <c r="B233" s="85" t="s">
        <v>19</v>
      </c>
      <c r="C233" s="82">
        <v>274</v>
      </c>
      <c r="D233" s="97" t="s">
        <v>161</v>
      </c>
      <c r="E233" s="106">
        <v>0</v>
      </c>
      <c r="F233" s="106">
        <v>0</v>
      </c>
      <c r="G233" s="106">
        <v>0</v>
      </c>
      <c r="H233" s="106">
        <v>0</v>
      </c>
      <c r="I233" s="106">
        <v>0</v>
      </c>
      <c r="J233" s="106">
        <v>0</v>
      </c>
      <c r="K233" s="51"/>
      <c r="L233" s="62"/>
      <c r="M233" s="62"/>
      <c r="N233" s="62"/>
      <c r="O233" s="62"/>
      <c r="P233" s="37"/>
    </row>
    <row r="234" spans="2:16" s="63" customFormat="1" x14ac:dyDescent="0.25">
      <c r="B234" s="85" t="s">
        <v>19</v>
      </c>
      <c r="C234" s="82">
        <v>289</v>
      </c>
      <c r="D234" s="88" t="s">
        <v>162</v>
      </c>
      <c r="E234" s="106">
        <v>0</v>
      </c>
      <c r="F234" s="106">
        <v>0</v>
      </c>
      <c r="G234" s="106">
        <v>1</v>
      </c>
      <c r="H234" s="106">
        <v>0</v>
      </c>
      <c r="I234" s="106">
        <v>0</v>
      </c>
      <c r="J234" s="106">
        <v>0</v>
      </c>
      <c r="K234" s="51"/>
      <c r="L234" s="62"/>
      <c r="M234" s="62"/>
      <c r="N234" s="62"/>
      <c r="O234" s="62"/>
      <c r="P234" s="37"/>
    </row>
    <row r="235" spans="2:16" s="63" customFormat="1" x14ac:dyDescent="0.25">
      <c r="B235" s="85" t="s">
        <v>180</v>
      </c>
      <c r="C235" s="82">
        <v>293</v>
      </c>
      <c r="D235" s="97" t="s">
        <v>166</v>
      </c>
      <c r="E235" s="106">
        <v>0</v>
      </c>
      <c r="F235" s="106">
        <v>0</v>
      </c>
      <c r="G235" s="106">
        <v>0</v>
      </c>
      <c r="H235" s="106">
        <v>0</v>
      </c>
      <c r="I235" s="106">
        <v>0</v>
      </c>
      <c r="J235" s="106">
        <v>0</v>
      </c>
      <c r="K235" s="51"/>
      <c r="L235" s="62"/>
      <c r="M235" s="62"/>
      <c r="N235" s="62"/>
      <c r="O235" s="62"/>
      <c r="P235" s="37"/>
    </row>
    <row r="236" spans="2:16" s="63" customFormat="1" x14ac:dyDescent="0.25">
      <c r="B236" s="85" t="s">
        <v>19</v>
      </c>
      <c r="C236" s="82">
        <v>294</v>
      </c>
      <c r="D236" s="97" t="s">
        <v>163</v>
      </c>
      <c r="E236" s="106">
        <v>0</v>
      </c>
      <c r="F236" s="106">
        <v>0</v>
      </c>
      <c r="G236" s="106">
        <v>0</v>
      </c>
      <c r="H236" s="106">
        <v>0</v>
      </c>
      <c r="I236" s="106">
        <v>0</v>
      </c>
      <c r="J236" s="106">
        <v>0</v>
      </c>
      <c r="K236" s="51"/>
      <c r="L236" s="62"/>
      <c r="M236" s="62"/>
      <c r="N236" s="62"/>
      <c r="O236" s="62"/>
      <c r="P236" s="37"/>
    </row>
    <row r="237" spans="2:16" s="63" customFormat="1" x14ac:dyDescent="0.25">
      <c r="B237" s="81" t="s">
        <v>19</v>
      </c>
      <c r="C237" s="82">
        <v>297</v>
      </c>
      <c r="D237" s="97" t="s">
        <v>85</v>
      </c>
      <c r="E237" s="106">
        <v>1</v>
      </c>
      <c r="F237" s="106">
        <v>0</v>
      </c>
      <c r="G237" s="106">
        <v>2</v>
      </c>
      <c r="H237" s="106">
        <v>2</v>
      </c>
      <c r="I237" s="106">
        <v>0</v>
      </c>
      <c r="J237" s="106">
        <v>0</v>
      </c>
      <c r="K237" s="51"/>
      <c r="L237" s="62"/>
      <c r="M237" s="62"/>
      <c r="N237" s="62"/>
      <c r="O237" s="62"/>
      <c r="P237" s="37"/>
    </row>
    <row r="238" spans="2:16" s="63" customFormat="1" x14ac:dyDescent="0.25">
      <c r="B238" s="81" t="s">
        <v>7</v>
      </c>
      <c r="C238" s="82">
        <v>299</v>
      </c>
      <c r="D238" s="97" t="s">
        <v>69</v>
      </c>
      <c r="E238" s="106">
        <v>0</v>
      </c>
      <c r="F238" s="106">
        <v>0</v>
      </c>
      <c r="G238" s="106">
        <v>0</v>
      </c>
      <c r="H238" s="106">
        <v>0</v>
      </c>
      <c r="I238" s="106">
        <v>0</v>
      </c>
      <c r="J238" s="106">
        <v>0</v>
      </c>
      <c r="K238" s="51"/>
      <c r="L238" s="62"/>
      <c r="M238" s="62"/>
      <c r="N238" s="62"/>
      <c r="O238" s="62"/>
      <c r="P238" s="37"/>
    </row>
    <row r="239" spans="2:16" s="63" customFormat="1" x14ac:dyDescent="0.25">
      <c r="B239" s="81" t="s">
        <v>39</v>
      </c>
      <c r="C239" s="85">
        <v>305</v>
      </c>
      <c r="D239" s="97" t="s">
        <v>74</v>
      </c>
      <c r="E239" s="106">
        <v>0</v>
      </c>
      <c r="F239" s="106">
        <v>0</v>
      </c>
      <c r="G239" s="106">
        <v>1</v>
      </c>
      <c r="H239" s="106">
        <v>0</v>
      </c>
      <c r="I239" s="106">
        <v>0</v>
      </c>
      <c r="J239" s="106">
        <v>0</v>
      </c>
      <c r="K239" s="51"/>
      <c r="L239" s="62"/>
      <c r="M239" s="62"/>
      <c r="N239" s="62"/>
      <c r="O239" s="62"/>
      <c r="P239" s="37"/>
    </row>
    <row r="240" spans="2:16" s="63" customFormat="1" x14ac:dyDescent="0.25">
      <c r="B240" s="81" t="s">
        <v>7</v>
      </c>
      <c r="C240" s="82">
        <v>307</v>
      </c>
      <c r="D240" s="97" t="s">
        <v>8</v>
      </c>
      <c r="E240" s="106">
        <v>0</v>
      </c>
      <c r="F240" s="106">
        <v>0</v>
      </c>
      <c r="G240" s="106">
        <v>0</v>
      </c>
      <c r="H240" s="106">
        <v>0</v>
      </c>
      <c r="I240" s="106">
        <v>0</v>
      </c>
      <c r="J240" s="106">
        <v>1</v>
      </c>
      <c r="K240" s="51"/>
      <c r="L240" s="62"/>
      <c r="M240" s="62"/>
      <c r="N240" s="62"/>
      <c r="O240" s="62"/>
      <c r="P240" s="37"/>
    </row>
    <row r="241" spans="2:16" s="63" customFormat="1" x14ac:dyDescent="0.25">
      <c r="B241" s="81" t="s">
        <v>7</v>
      </c>
      <c r="C241" s="82">
        <v>308</v>
      </c>
      <c r="D241" s="97" t="s">
        <v>122</v>
      </c>
      <c r="E241" s="106">
        <v>3</v>
      </c>
      <c r="F241" s="106">
        <v>0</v>
      </c>
      <c r="G241" s="106">
        <v>0</v>
      </c>
      <c r="H241" s="106">
        <v>0</v>
      </c>
      <c r="I241" s="106">
        <v>0</v>
      </c>
      <c r="J241" s="106">
        <v>0</v>
      </c>
      <c r="K241" s="51"/>
      <c r="L241" s="62"/>
      <c r="M241" s="62"/>
      <c r="N241" s="62"/>
      <c r="O241" s="62"/>
      <c r="P241" s="37"/>
    </row>
    <row r="242" spans="2:16" s="63" customFormat="1" x14ac:dyDescent="0.25">
      <c r="B242" s="81" t="s">
        <v>29</v>
      </c>
      <c r="C242" s="82">
        <v>309</v>
      </c>
      <c r="D242" s="97" t="s">
        <v>79</v>
      </c>
      <c r="E242" s="106">
        <v>3</v>
      </c>
      <c r="F242" s="106">
        <v>0</v>
      </c>
      <c r="G242" s="106">
        <v>2</v>
      </c>
      <c r="H242" s="106">
        <v>2</v>
      </c>
      <c r="I242" s="106">
        <v>4</v>
      </c>
      <c r="J242" s="106">
        <v>0</v>
      </c>
      <c r="K242" s="51"/>
      <c r="L242" s="62"/>
      <c r="M242" s="62"/>
      <c r="N242" s="62"/>
      <c r="O242" s="62"/>
      <c r="P242" s="37"/>
    </row>
    <row r="243" spans="2:16" s="63" customFormat="1" x14ac:dyDescent="0.25">
      <c r="B243" s="81" t="s">
        <v>34</v>
      </c>
      <c r="C243" s="82">
        <v>311</v>
      </c>
      <c r="D243" s="97" t="s">
        <v>78</v>
      </c>
      <c r="E243" s="106">
        <v>0</v>
      </c>
      <c r="F243" s="106">
        <v>0</v>
      </c>
      <c r="G243" s="106">
        <v>0</v>
      </c>
      <c r="H243" s="106">
        <v>0</v>
      </c>
      <c r="I243" s="106">
        <v>0</v>
      </c>
      <c r="J243" s="106">
        <v>0</v>
      </c>
      <c r="K243" s="51"/>
      <c r="L243" s="62"/>
      <c r="M243" s="62"/>
      <c r="N243" s="62"/>
      <c r="O243" s="62"/>
      <c r="P243" s="37"/>
    </row>
    <row r="244" spans="2:16" s="63" customFormat="1" x14ac:dyDescent="0.25">
      <c r="B244" s="81" t="s">
        <v>67</v>
      </c>
      <c r="C244" s="82">
        <v>312</v>
      </c>
      <c r="D244" s="97" t="s">
        <v>68</v>
      </c>
      <c r="E244" s="106">
        <v>0</v>
      </c>
      <c r="F244" s="106">
        <v>0</v>
      </c>
      <c r="G244" s="106">
        <v>0</v>
      </c>
      <c r="H244" s="106">
        <v>1</v>
      </c>
      <c r="I244" s="106">
        <v>0</v>
      </c>
      <c r="J244" s="106">
        <v>0</v>
      </c>
      <c r="K244" s="51"/>
      <c r="L244" s="62"/>
      <c r="M244" s="62"/>
      <c r="N244" s="62"/>
      <c r="O244" s="62"/>
      <c r="P244" s="37"/>
    </row>
    <row r="245" spans="2:16" s="63" customFormat="1" x14ac:dyDescent="0.25">
      <c r="B245" s="81" t="s">
        <v>7</v>
      </c>
      <c r="C245" s="82">
        <v>367</v>
      </c>
      <c r="D245" s="97" t="s">
        <v>61</v>
      </c>
      <c r="E245" s="106">
        <v>3</v>
      </c>
      <c r="F245" s="106">
        <v>2</v>
      </c>
      <c r="G245" s="106">
        <v>0</v>
      </c>
      <c r="H245" s="106">
        <v>3</v>
      </c>
      <c r="I245" s="106">
        <v>0</v>
      </c>
      <c r="J245" s="106">
        <v>0</v>
      </c>
      <c r="K245" s="51"/>
      <c r="L245" s="62"/>
      <c r="M245" s="62"/>
      <c r="N245" s="62"/>
      <c r="O245" s="62"/>
      <c r="P245" s="37"/>
    </row>
    <row r="246" spans="2:16" s="63" customFormat="1" x14ac:dyDescent="0.25">
      <c r="B246" s="81" t="s">
        <v>7</v>
      </c>
      <c r="C246" s="82">
        <v>369</v>
      </c>
      <c r="D246" s="97" t="s">
        <v>82</v>
      </c>
      <c r="E246" s="106">
        <v>0</v>
      </c>
      <c r="F246" s="106">
        <v>0</v>
      </c>
      <c r="G246" s="106">
        <v>0</v>
      </c>
      <c r="H246" s="106">
        <v>0</v>
      </c>
      <c r="I246" s="106">
        <v>0</v>
      </c>
      <c r="J246" s="106">
        <v>0</v>
      </c>
      <c r="K246" s="51"/>
      <c r="L246" s="62"/>
      <c r="M246" s="62"/>
      <c r="N246" s="62"/>
      <c r="O246" s="62"/>
      <c r="P246" s="37"/>
    </row>
    <row r="247" spans="2:16" s="63" customFormat="1" x14ac:dyDescent="0.25">
      <c r="B247" s="81" t="s">
        <v>109</v>
      </c>
      <c r="C247" s="82">
        <v>370</v>
      </c>
      <c r="D247" s="97" t="s">
        <v>110</v>
      </c>
      <c r="E247" s="106">
        <v>0</v>
      </c>
      <c r="F247" s="106">
        <v>0</v>
      </c>
      <c r="G247" s="106">
        <v>0</v>
      </c>
      <c r="H247" s="106">
        <v>0</v>
      </c>
      <c r="I247" s="106">
        <v>0</v>
      </c>
      <c r="J247" s="106">
        <v>0</v>
      </c>
      <c r="K247" s="51"/>
      <c r="L247" s="62"/>
      <c r="M247" s="62"/>
      <c r="N247" s="62"/>
      <c r="O247" s="62"/>
      <c r="P247" s="37"/>
    </row>
    <row r="248" spans="2:16" s="63" customFormat="1" x14ac:dyDescent="0.25">
      <c r="B248" s="85" t="s">
        <v>7</v>
      </c>
      <c r="C248" s="85">
        <v>374</v>
      </c>
      <c r="D248" s="97" t="s">
        <v>32</v>
      </c>
      <c r="E248" s="106">
        <v>0</v>
      </c>
      <c r="F248" s="106">
        <v>0</v>
      </c>
      <c r="G248" s="106">
        <v>0</v>
      </c>
      <c r="H248" s="106">
        <v>0</v>
      </c>
      <c r="I248" s="106">
        <v>0</v>
      </c>
      <c r="J248" s="106">
        <v>0</v>
      </c>
      <c r="K248" s="51"/>
      <c r="L248" s="62"/>
      <c r="M248" s="62"/>
      <c r="N248" s="62"/>
      <c r="O248" s="62"/>
      <c r="P248" s="37"/>
    </row>
    <row r="249" spans="2:16" s="63" customFormat="1" x14ac:dyDescent="0.25">
      <c r="B249" s="85" t="s">
        <v>7</v>
      </c>
      <c r="C249" s="85">
        <v>378</v>
      </c>
      <c r="D249" s="97" t="s">
        <v>14</v>
      </c>
      <c r="E249" s="106">
        <v>6</v>
      </c>
      <c r="F249" s="106">
        <v>9</v>
      </c>
      <c r="G249" s="106">
        <v>7</v>
      </c>
      <c r="H249" s="106">
        <v>6</v>
      </c>
      <c r="I249" s="106">
        <v>10</v>
      </c>
      <c r="J249" s="106">
        <v>8</v>
      </c>
      <c r="K249" s="51"/>
      <c r="L249" s="62"/>
      <c r="M249" s="62"/>
      <c r="N249" s="62"/>
      <c r="O249" s="62"/>
      <c r="P249" s="37"/>
    </row>
    <row r="250" spans="2:16" s="63" customFormat="1" x14ac:dyDescent="0.25">
      <c r="B250" s="85" t="s">
        <v>139</v>
      </c>
      <c r="C250" s="85">
        <v>379</v>
      </c>
      <c r="D250" s="87" t="s">
        <v>259</v>
      </c>
      <c r="E250" s="106">
        <v>0</v>
      </c>
      <c r="F250" s="106">
        <v>0</v>
      </c>
      <c r="G250" s="106">
        <v>0</v>
      </c>
      <c r="H250" s="106">
        <v>0</v>
      </c>
      <c r="I250" s="106">
        <v>0</v>
      </c>
      <c r="J250" s="106">
        <v>0</v>
      </c>
      <c r="K250" s="51"/>
      <c r="L250" s="62"/>
      <c r="M250" s="62"/>
      <c r="N250" s="62"/>
      <c r="O250" s="62"/>
      <c r="P250" s="37"/>
    </row>
    <row r="251" spans="2:16" s="63" customFormat="1" x14ac:dyDescent="0.25">
      <c r="B251" s="85" t="s">
        <v>71</v>
      </c>
      <c r="C251" s="85">
        <v>380</v>
      </c>
      <c r="D251" s="97" t="s">
        <v>72</v>
      </c>
      <c r="E251" s="106">
        <v>0</v>
      </c>
      <c r="F251" s="106">
        <v>1</v>
      </c>
      <c r="G251" s="106">
        <v>1</v>
      </c>
      <c r="H251" s="106">
        <v>0</v>
      </c>
      <c r="I251" s="106">
        <v>0</v>
      </c>
      <c r="J251" s="106">
        <v>0</v>
      </c>
      <c r="K251" s="51"/>
      <c r="L251" s="62"/>
      <c r="M251" s="62"/>
      <c r="N251" s="62"/>
      <c r="O251" s="62"/>
      <c r="P251" s="37"/>
    </row>
    <row r="252" spans="2:16" x14ac:dyDescent="0.25">
      <c r="B252" s="85" t="s">
        <v>136</v>
      </c>
      <c r="C252" s="85">
        <v>382</v>
      </c>
      <c r="D252" s="97" t="s">
        <v>137</v>
      </c>
      <c r="E252" s="106">
        <v>1</v>
      </c>
      <c r="F252" s="106">
        <v>0</v>
      </c>
      <c r="G252" s="106">
        <v>0</v>
      </c>
      <c r="H252" s="106">
        <v>0</v>
      </c>
      <c r="I252" s="106">
        <v>0</v>
      </c>
      <c r="J252" s="106">
        <v>0</v>
      </c>
    </row>
    <row r="253" spans="2:16" x14ac:dyDescent="0.25">
      <c r="B253" s="85" t="s">
        <v>7</v>
      </c>
      <c r="C253" s="85">
        <v>383</v>
      </c>
      <c r="D253" s="97" t="s">
        <v>135</v>
      </c>
      <c r="E253" s="106">
        <v>2</v>
      </c>
      <c r="F253" s="106">
        <v>0</v>
      </c>
      <c r="G253" s="106"/>
      <c r="H253" s="106">
        <v>1</v>
      </c>
      <c r="I253" s="106">
        <v>0</v>
      </c>
      <c r="J253" s="106">
        <v>5</v>
      </c>
    </row>
    <row r="254" spans="2:16" x14ac:dyDescent="0.25">
      <c r="B254" s="85" t="s">
        <v>7</v>
      </c>
      <c r="C254" s="85">
        <v>384</v>
      </c>
      <c r="D254" s="97" t="s">
        <v>94</v>
      </c>
      <c r="E254" s="106">
        <v>0</v>
      </c>
      <c r="F254" s="106">
        <v>0</v>
      </c>
      <c r="G254" s="106">
        <v>1</v>
      </c>
      <c r="H254" s="106">
        <v>0</v>
      </c>
      <c r="I254" s="106">
        <v>0</v>
      </c>
      <c r="J254" s="106">
        <v>2</v>
      </c>
    </row>
    <row r="255" spans="2:16" x14ac:dyDescent="0.25">
      <c r="B255" s="81" t="s">
        <v>39</v>
      </c>
      <c r="C255" s="85">
        <v>385</v>
      </c>
      <c r="D255" s="97" t="s">
        <v>62</v>
      </c>
      <c r="E255" s="106">
        <v>0</v>
      </c>
      <c r="F255" s="106">
        <v>0</v>
      </c>
      <c r="G255" s="106">
        <v>1</v>
      </c>
      <c r="H255" s="106">
        <v>4</v>
      </c>
      <c r="I255" s="106">
        <v>0</v>
      </c>
      <c r="J255" s="106">
        <v>0</v>
      </c>
    </row>
    <row r="256" spans="2:16" x14ac:dyDescent="0.25">
      <c r="B256" s="85" t="s">
        <v>39</v>
      </c>
      <c r="C256" s="85">
        <v>386</v>
      </c>
      <c r="D256" s="97" t="s">
        <v>70</v>
      </c>
      <c r="E256" s="106">
        <v>0</v>
      </c>
      <c r="F256" s="106">
        <v>0</v>
      </c>
      <c r="G256" s="106">
        <v>0</v>
      </c>
      <c r="H256" s="106">
        <v>0</v>
      </c>
      <c r="I256" s="106">
        <v>0</v>
      </c>
      <c r="J256" s="106">
        <v>0</v>
      </c>
    </row>
    <row r="257" spans="2:10" x14ac:dyDescent="0.25">
      <c r="B257" s="85" t="s">
        <v>39</v>
      </c>
      <c r="C257" s="85">
        <v>387</v>
      </c>
      <c r="D257" s="97" t="s">
        <v>264</v>
      </c>
      <c r="E257" s="106">
        <v>0</v>
      </c>
      <c r="F257" s="106">
        <v>0</v>
      </c>
      <c r="G257" s="106">
        <v>0</v>
      </c>
      <c r="H257" s="106">
        <v>0</v>
      </c>
      <c r="I257" s="106">
        <v>0</v>
      </c>
      <c r="J257" s="106">
        <v>0</v>
      </c>
    </row>
    <row r="258" spans="2:10" x14ac:dyDescent="0.25">
      <c r="B258" s="85" t="s">
        <v>39</v>
      </c>
      <c r="C258" s="85">
        <v>388</v>
      </c>
      <c r="D258" s="97" t="s">
        <v>127</v>
      </c>
      <c r="E258" s="106">
        <v>1</v>
      </c>
      <c r="F258" s="106">
        <v>1</v>
      </c>
      <c r="G258" s="106">
        <v>2</v>
      </c>
      <c r="H258" s="106">
        <v>2</v>
      </c>
      <c r="I258" s="106">
        <v>1</v>
      </c>
      <c r="J258" s="106">
        <v>0</v>
      </c>
    </row>
    <row r="259" spans="2:10" x14ac:dyDescent="0.25">
      <c r="B259" s="85" t="s">
        <v>7</v>
      </c>
      <c r="C259" s="85">
        <v>389</v>
      </c>
      <c r="D259" s="97" t="s">
        <v>101</v>
      </c>
      <c r="E259" s="106">
        <v>0</v>
      </c>
      <c r="F259" s="106">
        <v>0</v>
      </c>
      <c r="G259" s="106">
        <v>2</v>
      </c>
      <c r="H259" s="106">
        <v>0</v>
      </c>
      <c r="I259" s="106">
        <v>0</v>
      </c>
      <c r="J259" s="106">
        <v>0</v>
      </c>
    </row>
    <row r="260" spans="2:10" x14ac:dyDescent="0.25">
      <c r="B260" s="85" t="s">
        <v>29</v>
      </c>
      <c r="C260" s="85">
        <v>390</v>
      </c>
      <c r="D260" s="97" t="s">
        <v>30</v>
      </c>
      <c r="E260" s="106">
        <v>0</v>
      </c>
      <c r="F260" s="106">
        <v>0</v>
      </c>
      <c r="G260" s="106">
        <v>1</v>
      </c>
      <c r="H260" s="106">
        <v>0</v>
      </c>
      <c r="I260" s="106">
        <v>3</v>
      </c>
      <c r="J260" s="106">
        <v>1</v>
      </c>
    </row>
    <row r="261" spans="2:10" x14ac:dyDescent="0.25">
      <c r="B261" s="85" t="s">
        <v>19</v>
      </c>
      <c r="C261" s="85">
        <v>444</v>
      </c>
      <c r="D261" s="97" t="s">
        <v>37</v>
      </c>
      <c r="E261" s="106">
        <v>3</v>
      </c>
      <c r="F261" s="106">
        <v>3</v>
      </c>
      <c r="G261" s="106">
        <v>5</v>
      </c>
      <c r="H261" s="106">
        <v>4</v>
      </c>
      <c r="I261" s="106">
        <v>1</v>
      </c>
      <c r="J261" s="106">
        <v>0</v>
      </c>
    </row>
    <row r="262" spans="2:10" x14ac:dyDescent="0.25">
      <c r="B262" s="85" t="s">
        <v>12</v>
      </c>
      <c r="C262" s="85">
        <v>445</v>
      </c>
      <c r="D262" s="86" t="s">
        <v>258</v>
      </c>
      <c r="E262" s="106">
        <v>0</v>
      </c>
      <c r="F262" s="106">
        <v>0</v>
      </c>
      <c r="G262" s="106">
        <v>0</v>
      </c>
      <c r="H262" s="106">
        <v>0</v>
      </c>
      <c r="I262" s="106">
        <v>0</v>
      </c>
      <c r="J262" s="106">
        <v>0</v>
      </c>
    </row>
    <row r="263" spans="2:10" x14ac:dyDescent="0.25">
      <c r="B263" s="81" t="s">
        <v>87</v>
      </c>
      <c r="C263" s="82">
        <v>447</v>
      </c>
      <c r="D263" s="97" t="s">
        <v>323</v>
      </c>
      <c r="E263" s="106">
        <v>0</v>
      </c>
      <c r="F263" s="106">
        <v>0</v>
      </c>
      <c r="G263" s="106">
        <v>0</v>
      </c>
      <c r="H263" s="106">
        <v>0</v>
      </c>
      <c r="I263" s="106">
        <v>1</v>
      </c>
      <c r="J263" s="106">
        <v>0</v>
      </c>
    </row>
    <row r="264" spans="2:10" x14ac:dyDescent="0.25">
      <c r="B264" s="85" t="s">
        <v>260</v>
      </c>
      <c r="C264" s="85">
        <v>450</v>
      </c>
      <c r="D264" s="86" t="s">
        <v>261</v>
      </c>
      <c r="E264" s="106">
        <v>0</v>
      </c>
      <c r="F264" s="106">
        <v>1</v>
      </c>
      <c r="G264" s="106">
        <v>0</v>
      </c>
      <c r="H264" s="106">
        <v>0</v>
      </c>
      <c r="I264" s="106">
        <v>0</v>
      </c>
      <c r="J264" s="106">
        <v>0</v>
      </c>
    </row>
    <row r="265" spans="2:10" x14ac:dyDescent="0.25">
      <c r="B265" s="85" t="s">
        <v>7</v>
      </c>
      <c r="C265" s="85">
        <v>451</v>
      </c>
      <c r="D265" s="86" t="s">
        <v>257</v>
      </c>
      <c r="E265" s="106">
        <v>0</v>
      </c>
      <c r="F265" s="106">
        <v>1</v>
      </c>
      <c r="G265" s="106">
        <v>4</v>
      </c>
      <c r="H265" s="106">
        <v>2</v>
      </c>
      <c r="I265" s="106">
        <v>5</v>
      </c>
      <c r="J265" s="106">
        <v>4</v>
      </c>
    </row>
    <row r="266" spans="2:10" x14ac:dyDescent="0.25">
      <c r="B266" s="85" t="s">
        <v>54</v>
      </c>
      <c r="C266" s="85">
        <v>452</v>
      </c>
      <c r="D266" s="86" t="s">
        <v>263</v>
      </c>
      <c r="E266" s="106">
        <v>0</v>
      </c>
      <c r="F266" s="106">
        <v>1</v>
      </c>
      <c r="G266" s="106">
        <v>0</v>
      </c>
      <c r="H266" s="106">
        <v>0</v>
      </c>
      <c r="I266" s="106">
        <v>0</v>
      </c>
      <c r="J266" s="106">
        <v>1</v>
      </c>
    </row>
    <row r="267" spans="2:10" x14ac:dyDescent="0.25">
      <c r="B267" s="102" t="s">
        <v>91</v>
      </c>
      <c r="C267" s="85">
        <v>453</v>
      </c>
      <c r="D267" s="97" t="s">
        <v>333</v>
      </c>
      <c r="E267" s="106">
        <v>0</v>
      </c>
      <c r="F267" s="106">
        <v>0</v>
      </c>
      <c r="G267" s="106">
        <v>0</v>
      </c>
      <c r="H267" s="106">
        <v>0</v>
      </c>
      <c r="I267" s="106">
        <v>0</v>
      </c>
      <c r="J267" s="106">
        <v>0</v>
      </c>
    </row>
    <row r="268" spans="2:10" x14ac:dyDescent="0.25">
      <c r="B268" s="85" t="s">
        <v>7</v>
      </c>
      <c r="C268" s="85">
        <v>454</v>
      </c>
      <c r="D268" s="86" t="s">
        <v>324</v>
      </c>
      <c r="E268" s="106">
        <v>0</v>
      </c>
      <c r="F268" s="106">
        <v>0</v>
      </c>
      <c r="G268" s="106">
        <v>4</v>
      </c>
      <c r="H268" s="106">
        <v>0</v>
      </c>
      <c r="I268" s="106">
        <v>2</v>
      </c>
      <c r="J268" s="106">
        <v>1</v>
      </c>
    </row>
    <row r="269" spans="2:10" x14ac:dyDescent="0.25">
      <c r="B269" s="85" t="s">
        <v>17</v>
      </c>
      <c r="C269" s="85">
        <v>456</v>
      </c>
      <c r="D269" s="86" t="s">
        <v>256</v>
      </c>
      <c r="E269" s="106">
        <v>0</v>
      </c>
      <c r="F269" s="106">
        <v>0</v>
      </c>
      <c r="G269" s="106">
        <v>0</v>
      </c>
      <c r="H269" s="106">
        <v>0</v>
      </c>
      <c r="I269" s="106">
        <v>1</v>
      </c>
      <c r="J269" s="106">
        <v>0</v>
      </c>
    </row>
    <row r="270" spans="2:10" x14ac:dyDescent="0.25">
      <c r="B270" s="85" t="s">
        <v>113</v>
      </c>
      <c r="C270" s="85">
        <v>457</v>
      </c>
      <c r="D270" s="86" t="s">
        <v>346</v>
      </c>
      <c r="E270" s="106">
        <v>0</v>
      </c>
      <c r="F270" s="106">
        <v>0</v>
      </c>
      <c r="G270" s="106">
        <v>0</v>
      </c>
      <c r="H270" s="106">
        <v>0</v>
      </c>
      <c r="I270" s="106">
        <v>0</v>
      </c>
      <c r="J270" s="106">
        <v>0</v>
      </c>
    </row>
    <row r="271" spans="2:10" x14ac:dyDescent="0.25">
      <c r="B271" s="107" t="s">
        <v>7</v>
      </c>
      <c r="C271" s="108">
        <v>458</v>
      </c>
      <c r="D271" s="109" t="s">
        <v>344</v>
      </c>
      <c r="E271" s="106">
        <v>0</v>
      </c>
      <c r="F271" s="106">
        <v>0</v>
      </c>
      <c r="G271" s="106">
        <v>0</v>
      </c>
      <c r="H271" s="106">
        <v>0</v>
      </c>
      <c r="I271" s="106">
        <v>1</v>
      </c>
      <c r="J271" s="106">
        <v>0</v>
      </c>
    </row>
    <row r="272" spans="2:10" x14ac:dyDescent="0.25">
      <c r="B272" s="107" t="s">
        <v>7</v>
      </c>
      <c r="C272" s="108">
        <v>459</v>
      </c>
      <c r="D272" s="109" t="s">
        <v>345</v>
      </c>
      <c r="E272" s="106"/>
      <c r="F272" s="106">
        <v>0</v>
      </c>
      <c r="G272" s="106">
        <v>0</v>
      </c>
      <c r="H272" s="106"/>
      <c r="I272" s="106">
        <v>0</v>
      </c>
      <c r="J272" s="106">
        <v>2</v>
      </c>
    </row>
    <row r="273" spans="2:10" x14ac:dyDescent="0.25">
      <c r="B273" s="85" t="s">
        <v>29</v>
      </c>
      <c r="C273" s="85">
        <v>471</v>
      </c>
      <c r="D273" s="97" t="s">
        <v>60</v>
      </c>
      <c r="E273" s="106">
        <v>0</v>
      </c>
      <c r="F273" s="106">
        <v>0</v>
      </c>
      <c r="G273" s="106">
        <v>0</v>
      </c>
      <c r="H273" s="106">
        <v>0</v>
      </c>
      <c r="I273" s="106">
        <v>0</v>
      </c>
      <c r="J273" s="106">
        <v>0</v>
      </c>
    </row>
    <row r="274" spans="2:10" x14ac:dyDescent="0.25">
      <c r="B274" s="102" t="s">
        <v>103</v>
      </c>
      <c r="C274" s="85">
        <v>460</v>
      </c>
      <c r="D274" s="97" t="s">
        <v>354</v>
      </c>
      <c r="E274" s="106">
        <v>0</v>
      </c>
      <c r="F274" s="106">
        <v>0</v>
      </c>
      <c r="G274" s="106">
        <v>0</v>
      </c>
      <c r="H274" s="106">
        <v>0</v>
      </c>
      <c r="I274" s="106">
        <v>0</v>
      </c>
      <c r="J274" s="106">
        <v>1</v>
      </c>
    </row>
    <row r="275" spans="2:10" x14ac:dyDescent="0.25">
      <c r="B275" s="107" t="s">
        <v>7</v>
      </c>
      <c r="C275" s="85">
        <v>461</v>
      </c>
      <c r="D275" s="97" t="s">
        <v>356</v>
      </c>
      <c r="E275" s="106">
        <v>0</v>
      </c>
      <c r="F275" s="106">
        <v>0</v>
      </c>
      <c r="G275" s="106">
        <v>0</v>
      </c>
      <c r="H275" s="106">
        <v>0</v>
      </c>
      <c r="I275" s="106">
        <v>0</v>
      </c>
      <c r="J275" s="106">
        <v>0</v>
      </c>
    </row>
    <row r="276" spans="2:10" x14ac:dyDescent="0.25">
      <c r="B276" s="102" t="s">
        <v>17</v>
      </c>
      <c r="C276" s="85">
        <v>448</v>
      </c>
      <c r="D276" s="97" t="s">
        <v>357</v>
      </c>
      <c r="E276" s="106">
        <v>0</v>
      </c>
      <c r="F276" s="106">
        <v>0</v>
      </c>
      <c r="G276" s="106">
        <v>0</v>
      </c>
      <c r="H276" s="106">
        <v>0</v>
      </c>
      <c r="I276" s="106">
        <v>0</v>
      </c>
      <c r="J276" s="106">
        <v>0</v>
      </c>
    </row>
    <row r="277" spans="2:10" ht="18.75" x14ac:dyDescent="0.25">
      <c r="E277" s="110">
        <f>+SUM(E131:E276)</f>
        <v>96</v>
      </c>
      <c r="F277" s="110">
        <f t="shared" ref="F277:I277" si="0">+SUM(F131:F276)</f>
        <v>107</v>
      </c>
      <c r="G277" s="110">
        <f t="shared" si="0"/>
        <v>127</v>
      </c>
      <c r="H277" s="110">
        <f t="shared" si="0"/>
        <v>101</v>
      </c>
      <c r="I277" s="110">
        <f t="shared" si="0"/>
        <v>121</v>
      </c>
      <c r="J277" s="110">
        <f>+SUM(J131:J276)</f>
        <v>81</v>
      </c>
    </row>
  </sheetData>
  <pageMargins left="0.7" right="0.7" top="0.75" bottom="0.75" header="0.3" footer="0.3"/>
  <pageSetup paperSize="9" orientation="portrait" r:id="rId6"/>
  <drawing r:id="rId7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283"/>
  <sheetViews>
    <sheetView topLeftCell="B131" zoomScale="80" zoomScaleNormal="80" workbookViewId="0">
      <selection activeCell="C15" sqref="C15"/>
    </sheetView>
  </sheetViews>
  <sheetFormatPr baseColWidth="10" defaultRowHeight="15" x14ac:dyDescent="0.25"/>
  <cols>
    <col min="1" max="1" width="11.42578125" style="51"/>
    <col min="2" max="2" width="50.7109375" style="62" bestFit="1" customWidth="1"/>
    <col min="3" max="3" width="21.5703125" style="65" bestFit="1" customWidth="1"/>
    <col min="4" max="4" width="32.5703125" style="65" customWidth="1"/>
    <col min="5" max="5" width="10.42578125" style="37" customWidth="1"/>
    <col min="6" max="6" width="15.140625" style="37" customWidth="1"/>
    <col min="7" max="7" width="13.42578125" style="37" customWidth="1"/>
    <col min="8" max="8" width="13.42578125" style="51" customWidth="1"/>
    <col min="9" max="11" width="11.42578125" style="51"/>
    <col min="12" max="12" width="11.42578125" style="51" customWidth="1"/>
    <col min="13" max="13" width="17" style="62" customWidth="1"/>
    <col min="14" max="14" width="53" style="62" bestFit="1" customWidth="1"/>
    <col min="15" max="15" width="17.85546875" style="62" bestFit="1" customWidth="1"/>
    <col min="16" max="16" width="17.85546875" style="62" customWidth="1"/>
    <col min="17" max="17" width="12.85546875" style="62" customWidth="1"/>
    <col min="18" max="16384" width="11.42578125" style="51"/>
  </cols>
  <sheetData>
    <row r="2" spans="2:17" s="37" customFormat="1" ht="21" x14ac:dyDescent="0.35">
      <c r="B2" s="123" t="s">
        <v>366</v>
      </c>
      <c r="C2" s="101">
        <v>80</v>
      </c>
      <c r="D2" s="60"/>
      <c r="E2" s="92"/>
      <c r="H2" s="51"/>
      <c r="I2" s="51"/>
      <c r="J2" s="51"/>
      <c r="K2" s="51"/>
      <c r="L2" s="51"/>
      <c r="M2" s="62"/>
      <c r="N2" s="62"/>
      <c r="O2" s="62"/>
      <c r="P2" s="62"/>
      <c r="Q2" s="62"/>
    </row>
    <row r="5" spans="2:17" s="37" customFormat="1" hidden="1" x14ac:dyDescent="0.25">
      <c r="B5" s="62" t="s">
        <v>4</v>
      </c>
      <c r="C5" s="62"/>
      <c r="D5" s="62"/>
      <c r="H5" s="51"/>
      <c r="I5" s="51"/>
      <c r="J5" s="51"/>
      <c r="K5" s="51"/>
      <c r="L5" s="51"/>
      <c r="M5" s="62"/>
      <c r="N5" s="62"/>
      <c r="O5" s="62"/>
      <c r="P5" s="62"/>
      <c r="Q5" s="62"/>
    </row>
    <row r="6" spans="2:17" s="37" customFormat="1" x14ac:dyDescent="0.25">
      <c r="B6" s="75" t="s">
        <v>0</v>
      </c>
      <c r="C6" s="62" t="s">
        <v>5</v>
      </c>
      <c r="D6" s="62"/>
      <c r="H6" s="51"/>
      <c r="I6" s="51"/>
      <c r="J6" s="51"/>
      <c r="K6" s="51"/>
      <c r="L6" s="51"/>
      <c r="M6" s="62"/>
      <c r="N6" s="62"/>
      <c r="O6" s="62"/>
      <c r="P6" s="62"/>
      <c r="Q6" s="62"/>
    </row>
    <row r="7" spans="2:17" s="37" customFormat="1" x14ac:dyDescent="0.25">
      <c r="B7" s="62" t="s">
        <v>1</v>
      </c>
      <c r="C7" s="64">
        <v>46</v>
      </c>
      <c r="D7" s="62"/>
      <c r="H7" s="51"/>
      <c r="I7" s="51"/>
      <c r="J7" s="51"/>
      <c r="K7" s="51"/>
      <c r="L7" s="51"/>
      <c r="M7" s="62"/>
      <c r="N7" s="62"/>
      <c r="O7" s="62"/>
      <c r="P7" s="62"/>
      <c r="Q7" s="62"/>
    </row>
    <row r="8" spans="2:17" s="37" customFormat="1" x14ac:dyDescent="0.25">
      <c r="B8" s="62" t="s">
        <v>2</v>
      </c>
      <c r="C8" s="64">
        <v>34</v>
      </c>
      <c r="D8" s="62"/>
      <c r="H8" s="51"/>
      <c r="I8" s="51"/>
      <c r="J8" s="51"/>
      <c r="K8" s="51"/>
      <c r="L8" s="51"/>
      <c r="M8" s="62"/>
      <c r="N8" s="62"/>
      <c r="O8" s="62"/>
      <c r="P8" s="62"/>
      <c r="Q8" s="62"/>
    </row>
    <row r="9" spans="2:17" s="37" customFormat="1" x14ac:dyDescent="0.25">
      <c r="B9" s="62" t="s">
        <v>3</v>
      </c>
      <c r="C9" s="64">
        <v>80</v>
      </c>
      <c r="D9" s="62"/>
      <c r="H9" s="51"/>
      <c r="I9" s="51"/>
      <c r="J9" s="51"/>
      <c r="K9" s="51"/>
      <c r="L9" s="51"/>
      <c r="M9" s="62"/>
      <c r="N9" s="62"/>
      <c r="O9" s="62"/>
      <c r="P9" s="62"/>
      <c r="Q9" s="62"/>
    </row>
    <row r="10" spans="2:17" s="37" customFormat="1" x14ac:dyDescent="0.25">
      <c r="B10" s="62"/>
      <c r="C10" s="62"/>
      <c r="D10" s="65"/>
      <c r="H10" s="51"/>
      <c r="I10" s="51"/>
      <c r="J10" s="51"/>
      <c r="K10" s="51"/>
      <c r="L10" s="51"/>
      <c r="M10" s="62"/>
      <c r="N10" s="62"/>
      <c r="O10" s="62"/>
      <c r="P10" s="62"/>
      <c r="Q10" s="62"/>
    </row>
    <row r="21" spans="2:12" s="62" customFormat="1" hidden="1" x14ac:dyDescent="0.25">
      <c r="B21" s="62" t="s">
        <v>4</v>
      </c>
      <c r="D21" s="65"/>
      <c r="E21" s="37"/>
      <c r="F21" s="37"/>
      <c r="G21" s="37"/>
      <c r="H21" s="51"/>
      <c r="I21" s="51"/>
      <c r="J21" s="51"/>
      <c r="K21" s="51"/>
      <c r="L21" s="51"/>
    </row>
    <row r="22" spans="2:12" s="62" customFormat="1" x14ac:dyDescent="0.25">
      <c r="B22" s="75" t="s">
        <v>184</v>
      </c>
      <c r="C22" s="62" t="s">
        <v>5</v>
      </c>
      <c r="D22" s="65"/>
      <c r="E22" s="37"/>
      <c r="F22" s="37"/>
      <c r="G22" s="37"/>
      <c r="H22" s="51"/>
      <c r="I22" s="51"/>
      <c r="J22" s="51"/>
      <c r="K22" s="51"/>
      <c r="L22" s="51"/>
    </row>
    <row r="23" spans="2:12" s="62" customFormat="1" x14ac:dyDescent="0.25">
      <c r="B23" s="62" t="s">
        <v>7</v>
      </c>
      <c r="C23" s="66">
        <v>53</v>
      </c>
      <c r="D23" s="65"/>
      <c r="E23" s="37"/>
      <c r="F23" s="37"/>
      <c r="G23" s="37"/>
      <c r="H23" s="51"/>
      <c r="I23" s="51"/>
      <c r="J23" s="51"/>
      <c r="K23" s="51"/>
      <c r="L23" s="51"/>
    </row>
    <row r="24" spans="2:12" s="62" customFormat="1" x14ac:dyDescent="0.25">
      <c r="B24" s="62" t="s">
        <v>39</v>
      </c>
      <c r="C24" s="66">
        <v>5</v>
      </c>
      <c r="D24" s="65"/>
      <c r="E24" s="37"/>
      <c r="F24" s="37"/>
      <c r="G24" s="37"/>
      <c r="H24" s="51"/>
      <c r="I24" s="51"/>
      <c r="J24" s="51"/>
      <c r="K24" s="51"/>
      <c r="L24" s="51"/>
    </row>
    <row r="25" spans="2:12" s="62" customFormat="1" x14ac:dyDescent="0.25">
      <c r="B25" s="62" t="s">
        <v>29</v>
      </c>
      <c r="C25" s="66">
        <v>3</v>
      </c>
      <c r="D25" s="65"/>
      <c r="E25" s="37"/>
      <c r="F25" s="37"/>
      <c r="G25" s="37"/>
      <c r="H25" s="51"/>
      <c r="I25" s="51"/>
      <c r="J25" s="51"/>
      <c r="K25" s="51"/>
      <c r="L25" s="51"/>
    </row>
    <row r="26" spans="2:12" s="62" customFormat="1" x14ac:dyDescent="0.25">
      <c r="B26" s="62" t="s">
        <v>34</v>
      </c>
      <c r="C26" s="66">
        <v>3</v>
      </c>
      <c r="D26" s="65"/>
      <c r="E26" s="37"/>
      <c r="F26" s="37"/>
      <c r="G26" s="37"/>
      <c r="H26" s="51"/>
      <c r="I26" s="51"/>
      <c r="J26" s="51"/>
      <c r="K26" s="51"/>
      <c r="L26" s="51"/>
    </row>
    <row r="27" spans="2:12" s="62" customFormat="1" x14ac:dyDescent="0.25">
      <c r="B27" s="62" t="s">
        <v>343</v>
      </c>
      <c r="C27" s="66">
        <v>3</v>
      </c>
      <c r="D27" s="65"/>
      <c r="E27" s="37"/>
      <c r="F27" s="37"/>
      <c r="G27" s="37"/>
      <c r="H27" s="51"/>
      <c r="I27" s="51"/>
      <c r="J27" s="51"/>
      <c r="K27" s="51"/>
      <c r="L27" s="51"/>
    </row>
    <row r="28" spans="2:12" s="62" customFormat="1" x14ac:dyDescent="0.25">
      <c r="B28" s="62" t="s">
        <v>54</v>
      </c>
      <c r="C28" s="66">
        <v>2</v>
      </c>
      <c r="D28" s="65"/>
      <c r="E28" s="37"/>
      <c r="F28" s="37"/>
      <c r="G28" s="37"/>
      <c r="H28" s="51"/>
      <c r="I28" s="51"/>
      <c r="J28" s="51"/>
      <c r="K28" s="51"/>
      <c r="L28" s="51"/>
    </row>
    <row r="29" spans="2:12" s="62" customFormat="1" x14ac:dyDescent="0.25">
      <c r="B29" s="62" t="s">
        <v>19</v>
      </c>
      <c r="C29" s="66">
        <v>2</v>
      </c>
      <c r="D29" s="65"/>
      <c r="E29" s="37"/>
      <c r="F29" s="37"/>
      <c r="G29" s="37"/>
      <c r="H29" s="51"/>
      <c r="I29" s="51"/>
      <c r="J29" s="51"/>
      <c r="K29" s="51"/>
      <c r="L29" s="51"/>
    </row>
    <row r="30" spans="2:12" s="62" customFormat="1" x14ac:dyDescent="0.25">
      <c r="B30" s="62" t="s">
        <v>103</v>
      </c>
      <c r="C30" s="66">
        <v>2</v>
      </c>
      <c r="D30" s="65"/>
      <c r="E30" s="37"/>
      <c r="F30" s="37"/>
      <c r="G30" s="37"/>
      <c r="H30" s="51"/>
      <c r="I30" s="51"/>
      <c r="J30" s="51"/>
      <c r="K30" s="51"/>
      <c r="L30" s="51"/>
    </row>
    <row r="31" spans="2:12" s="62" customFormat="1" x14ac:dyDescent="0.25">
      <c r="B31" s="62" t="s">
        <v>56</v>
      </c>
      <c r="C31" s="66">
        <v>1</v>
      </c>
      <c r="D31" s="65"/>
      <c r="E31" s="37"/>
      <c r="F31" s="37"/>
      <c r="G31" s="37"/>
      <c r="H31" s="51"/>
      <c r="I31" s="51"/>
      <c r="J31" s="51"/>
      <c r="K31" s="51"/>
      <c r="L31" s="51"/>
    </row>
    <row r="32" spans="2:12" x14ac:dyDescent="0.25">
      <c r="B32" s="62" t="s">
        <v>136</v>
      </c>
      <c r="C32" s="66">
        <v>1</v>
      </c>
    </row>
    <row r="33" spans="2:17" x14ac:dyDescent="0.25">
      <c r="B33" s="62" t="s">
        <v>75</v>
      </c>
      <c r="C33" s="66">
        <v>1</v>
      </c>
    </row>
    <row r="34" spans="2:17" x14ac:dyDescent="0.25">
      <c r="B34" s="62" t="s">
        <v>87</v>
      </c>
      <c r="C34" s="66">
        <v>1</v>
      </c>
    </row>
    <row r="35" spans="2:17" x14ac:dyDescent="0.25">
      <c r="B35" s="62" t="s">
        <v>12</v>
      </c>
      <c r="C35" s="66">
        <v>1</v>
      </c>
    </row>
    <row r="36" spans="2:17" x14ac:dyDescent="0.25">
      <c r="B36" s="62" t="s">
        <v>71</v>
      </c>
      <c r="C36" s="66">
        <v>1</v>
      </c>
    </row>
    <row r="37" spans="2:17" x14ac:dyDescent="0.25">
      <c r="B37" s="62" t="s">
        <v>67</v>
      </c>
      <c r="C37" s="66">
        <v>1</v>
      </c>
    </row>
    <row r="38" spans="2:17" x14ac:dyDescent="0.25">
      <c r="B38" s="62" t="s">
        <v>3</v>
      </c>
      <c r="C38" s="66">
        <v>80</v>
      </c>
    </row>
    <row r="39" spans="2:17" x14ac:dyDescent="0.25">
      <c r="C39" s="66"/>
    </row>
    <row r="40" spans="2:17" x14ac:dyDescent="0.25">
      <c r="C40" s="66"/>
    </row>
    <row r="41" spans="2:17" x14ac:dyDescent="0.25">
      <c r="B41" s="74" t="s">
        <v>252</v>
      </c>
      <c r="D41" s="62"/>
    </row>
    <row r="42" spans="2:17" x14ac:dyDescent="0.25">
      <c r="D42" s="62"/>
    </row>
    <row r="43" spans="2:17" hidden="1" x14ac:dyDescent="0.25">
      <c r="B43" s="91" t="s">
        <v>265</v>
      </c>
      <c r="C43" s="91"/>
      <c r="D43" s="91"/>
      <c r="E43" s="104"/>
    </row>
    <row r="44" spans="2:17" x14ac:dyDescent="0.25">
      <c r="B44" s="75" t="s">
        <v>6</v>
      </c>
      <c r="C44" s="75" t="s">
        <v>209</v>
      </c>
      <c r="D44" s="75" t="s">
        <v>0</v>
      </c>
      <c r="E44" s="91" t="s">
        <v>5</v>
      </c>
      <c r="M44" s="62" t="s">
        <v>265</v>
      </c>
      <c r="O44" s="62" t="s">
        <v>0</v>
      </c>
    </row>
    <row r="45" spans="2:17" x14ac:dyDescent="0.25">
      <c r="B45" s="91" t="s">
        <v>240</v>
      </c>
      <c r="C45" s="93">
        <v>42925.722916666666</v>
      </c>
      <c r="D45" s="91" t="s">
        <v>1</v>
      </c>
      <c r="E45" s="94">
        <v>1</v>
      </c>
      <c r="M45" s="75" t="s">
        <v>210</v>
      </c>
      <c r="N45" s="75" t="s">
        <v>6</v>
      </c>
      <c r="O45" s="75" t="s">
        <v>2</v>
      </c>
      <c r="P45" s="75" t="s">
        <v>1</v>
      </c>
      <c r="Q45" s="75" t="s">
        <v>3</v>
      </c>
    </row>
    <row r="46" spans="2:17" x14ac:dyDescent="0.25">
      <c r="B46" s="91"/>
      <c r="C46" s="93">
        <v>42940.363888888889</v>
      </c>
      <c r="D46" s="91" t="s">
        <v>1</v>
      </c>
      <c r="E46" s="94">
        <v>1</v>
      </c>
      <c r="M46" s="62">
        <v>161</v>
      </c>
      <c r="N46" s="62" t="s">
        <v>240</v>
      </c>
      <c r="O46" s="64"/>
      <c r="P46" s="64">
        <v>2</v>
      </c>
      <c r="Q46" s="64">
        <v>2</v>
      </c>
    </row>
    <row r="47" spans="2:17" x14ac:dyDescent="0.25">
      <c r="B47" s="91" t="s">
        <v>247</v>
      </c>
      <c r="C47" s="93">
        <v>42934.71597222222</v>
      </c>
      <c r="D47" s="91" t="s">
        <v>2</v>
      </c>
      <c r="E47" s="94">
        <v>1</v>
      </c>
      <c r="M47" s="62">
        <v>163</v>
      </c>
      <c r="N47" s="62" t="s">
        <v>247</v>
      </c>
      <c r="O47" s="64">
        <v>5</v>
      </c>
      <c r="P47" s="64"/>
      <c r="Q47" s="64">
        <v>5</v>
      </c>
    </row>
    <row r="48" spans="2:17" x14ac:dyDescent="0.25">
      <c r="B48" s="91"/>
      <c r="C48" s="93">
        <v>42938.430555555555</v>
      </c>
      <c r="D48" s="91" t="s">
        <v>2</v>
      </c>
      <c r="E48" s="94">
        <v>1</v>
      </c>
      <c r="M48" s="62">
        <v>165</v>
      </c>
      <c r="N48" s="62" t="s">
        <v>250</v>
      </c>
      <c r="O48" s="64"/>
      <c r="P48" s="64">
        <v>2</v>
      </c>
      <c r="Q48" s="64">
        <v>2</v>
      </c>
    </row>
    <row r="49" spans="2:17" x14ac:dyDescent="0.25">
      <c r="B49" s="91"/>
      <c r="C49" s="93">
        <v>42938.439583333333</v>
      </c>
      <c r="D49" s="91" t="s">
        <v>2</v>
      </c>
      <c r="E49" s="94">
        <v>1</v>
      </c>
      <c r="M49" s="62">
        <v>172</v>
      </c>
      <c r="N49" s="62" t="s">
        <v>223</v>
      </c>
      <c r="O49" s="64">
        <v>1</v>
      </c>
      <c r="P49" s="64">
        <v>3</v>
      </c>
      <c r="Q49" s="64">
        <v>4</v>
      </c>
    </row>
    <row r="50" spans="2:17" x14ac:dyDescent="0.25">
      <c r="B50" s="91"/>
      <c r="C50" s="93">
        <v>42938.451388888891</v>
      </c>
      <c r="D50" s="91" t="s">
        <v>2</v>
      </c>
      <c r="E50" s="94">
        <v>1</v>
      </c>
      <c r="M50" s="62">
        <v>224</v>
      </c>
      <c r="N50" s="62" t="s">
        <v>272</v>
      </c>
      <c r="O50" s="64">
        <v>2</v>
      </c>
      <c r="P50" s="64"/>
      <c r="Q50" s="64">
        <v>2</v>
      </c>
    </row>
    <row r="51" spans="2:17" x14ac:dyDescent="0.25">
      <c r="B51" s="91"/>
      <c r="C51" s="93">
        <v>42942.71875</v>
      </c>
      <c r="D51" s="91" t="s">
        <v>2</v>
      </c>
      <c r="E51" s="94">
        <v>1</v>
      </c>
      <c r="M51" s="62">
        <v>226</v>
      </c>
      <c r="N51" s="62" t="s">
        <v>268</v>
      </c>
      <c r="O51" s="64"/>
      <c r="P51" s="64">
        <v>4</v>
      </c>
      <c r="Q51" s="64">
        <v>4</v>
      </c>
    </row>
    <row r="52" spans="2:17" x14ac:dyDescent="0.25">
      <c r="B52" s="91" t="s">
        <v>250</v>
      </c>
      <c r="C52" s="93">
        <v>42922.557638888888</v>
      </c>
      <c r="D52" s="91" t="s">
        <v>1</v>
      </c>
      <c r="E52" s="94">
        <v>1</v>
      </c>
      <c r="M52" s="62">
        <v>262</v>
      </c>
      <c r="N52" s="62" t="s">
        <v>289</v>
      </c>
      <c r="O52" s="64"/>
      <c r="P52" s="64">
        <v>1</v>
      </c>
      <c r="Q52" s="64">
        <v>1</v>
      </c>
    </row>
    <row r="53" spans="2:17" x14ac:dyDescent="0.25">
      <c r="B53" s="91"/>
      <c r="C53" s="93">
        <v>42926.575694444444</v>
      </c>
      <c r="D53" s="91" t="s">
        <v>1</v>
      </c>
      <c r="E53" s="94">
        <v>1</v>
      </c>
      <c r="M53" s="62">
        <v>378</v>
      </c>
      <c r="N53" s="62" t="s">
        <v>221</v>
      </c>
      <c r="O53" s="64">
        <v>3</v>
      </c>
      <c r="P53" s="64">
        <v>4</v>
      </c>
      <c r="Q53" s="64">
        <v>7</v>
      </c>
    </row>
    <row r="54" spans="2:17" x14ac:dyDescent="0.25">
      <c r="B54" s="91" t="s">
        <v>223</v>
      </c>
      <c r="C54" s="93">
        <v>42926.662499999999</v>
      </c>
      <c r="D54" s="91" t="s">
        <v>2</v>
      </c>
      <c r="E54" s="94">
        <v>1</v>
      </c>
      <c r="M54" s="62">
        <v>451</v>
      </c>
      <c r="N54" s="62" t="s">
        <v>267</v>
      </c>
      <c r="O54" s="64">
        <v>4</v>
      </c>
      <c r="P54" s="64">
        <v>2</v>
      </c>
      <c r="Q54" s="64">
        <v>6</v>
      </c>
    </row>
    <row r="55" spans="2:17" x14ac:dyDescent="0.25">
      <c r="B55" s="91"/>
      <c r="C55" s="93">
        <v>42926.70208333333</v>
      </c>
      <c r="D55" s="91" t="s">
        <v>1</v>
      </c>
      <c r="E55" s="94">
        <v>1</v>
      </c>
      <c r="M55" s="62">
        <v>167</v>
      </c>
      <c r="N55" s="62" t="s">
        <v>302</v>
      </c>
      <c r="O55" s="64">
        <v>2</v>
      </c>
      <c r="P55" s="64"/>
      <c r="Q55" s="64">
        <v>2</v>
      </c>
    </row>
    <row r="56" spans="2:17" x14ac:dyDescent="0.25">
      <c r="B56" s="91"/>
      <c r="C56" s="93">
        <v>42926.731249999997</v>
      </c>
      <c r="D56" s="91" t="s">
        <v>1</v>
      </c>
      <c r="E56" s="94">
        <v>1</v>
      </c>
      <c r="M56" s="62">
        <v>268</v>
      </c>
      <c r="N56" s="62" t="s">
        <v>219</v>
      </c>
      <c r="O56" s="64"/>
      <c r="P56" s="64">
        <v>7</v>
      </c>
      <c r="Q56" s="64">
        <v>7</v>
      </c>
    </row>
    <row r="57" spans="2:17" x14ac:dyDescent="0.25">
      <c r="B57" s="91"/>
      <c r="C57" s="93">
        <v>42926.746527777781</v>
      </c>
      <c r="D57" s="91" t="s">
        <v>1</v>
      </c>
      <c r="E57" s="94">
        <v>1</v>
      </c>
      <c r="M57" s="62">
        <v>454</v>
      </c>
      <c r="N57" s="62" t="s">
        <v>303</v>
      </c>
      <c r="O57" s="64">
        <v>2</v>
      </c>
      <c r="P57" s="64">
        <v>1</v>
      </c>
      <c r="Q57" s="64">
        <v>3</v>
      </c>
    </row>
    <row r="58" spans="2:17" x14ac:dyDescent="0.25">
      <c r="B58" s="91" t="s">
        <v>221</v>
      </c>
      <c r="C58" s="93">
        <v>42934.513194444444</v>
      </c>
      <c r="D58" s="91" t="s">
        <v>1</v>
      </c>
      <c r="E58" s="94">
        <v>1</v>
      </c>
      <c r="M58" s="62">
        <v>270</v>
      </c>
      <c r="N58" s="62" t="s">
        <v>220</v>
      </c>
      <c r="O58" s="64"/>
      <c r="P58" s="64">
        <v>1</v>
      </c>
      <c r="Q58" s="64">
        <v>1</v>
      </c>
    </row>
    <row r="59" spans="2:17" x14ac:dyDescent="0.25">
      <c r="B59" s="91"/>
      <c r="C59" s="93">
        <v>42934.570833333331</v>
      </c>
      <c r="D59" s="91" t="s">
        <v>2</v>
      </c>
      <c r="E59" s="94">
        <v>1</v>
      </c>
      <c r="M59" s="62">
        <v>160</v>
      </c>
      <c r="N59" s="62" t="s">
        <v>227</v>
      </c>
      <c r="O59" s="64"/>
      <c r="P59" s="64">
        <v>1</v>
      </c>
      <c r="Q59" s="64">
        <v>1</v>
      </c>
    </row>
    <row r="60" spans="2:17" x14ac:dyDescent="0.25">
      <c r="B60" s="91"/>
      <c r="C60" s="93">
        <v>42935.793055555558</v>
      </c>
      <c r="D60" s="91" t="s">
        <v>2</v>
      </c>
      <c r="E60" s="94">
        <v>1</v>
      </c>
      <c r="M60" s="62">
        <v>452</v>
      </c>
      <c r="N60" s="62" t="s">
        <v>287</v>
      </c>
      <c r="O60" s="64">
        <v>1</v>
      </c>
      <c r="P60" s="64"/>
      <c r="Q60" s="64">
        <v>1</v>
      </c>
    </row>
    <row r="61" spans="2:17" x14ac:dyDescent="0.25">
      <c r="B61" s="91"/>
      <c r="C61" s="93">
        <v>42935.793749999997</v>
      </c>
      <c r="D61" s="91" t="s">
        <v>1</v>
      </c>
      <c r="E61" s="94">
        <v>1</v>
      </c>
      <c r="M61" s="62">
        <v>123</v>
      </c>
      <c r="N61" s="62" t="s">
        <v>214</v>
      </c>
      <c r="O61" s="64">
        <v>1</v>
      </c>
      <c r="P61" s="64"/>
      <c r="Q61" s="64">
        <v>1</v>
      </c>
    </row>
    <row r="62" spans="2:17" x14ac:dyDescent="0.25">
      <c r="B62" s="91"/>
      <c r="C62" s="93">
        <v>42937.793055555558</v>
      </c>
      <c r="D62" s="91" t="s">
        <v>1</v>
      </c>
      <c r="E62" s="94">
        <v>1</v>
      </c>
      <c r="M62" s="62">
        <v>199</v>
      </c>
      <c r="N62" s="62" t="s">
        <v>242</v>
      </c>
      <c r="O62" s="64"/>
      <c r="P62" s="64">
        <v>1</v>
      </c>
      <c r="Q62" s="64">
        <v>1</v>
      </c>
    </row>
    <row r="63" spans="2:17" x14ac:dyDescent="0.25">
      <c r="B63" s="91"/>
      <c r="C63" s="93">
        <v>42941.508333333331</v>
      </c>
      <c r="D63" s="91" t="s">
        <v>2</v>
      </c>
      <c r="E63" s="94">
        <v>1</v>
      </c>
      <c r="M63" s="62">
        <v>460</v>
      </c>
      <c r="N63" s="62" t="s">
        <v>352</v>
      </c>
      <c r="O63" s="64">
        <v>1</v>
      </c>
      <c r="P63" s="64">
        <v>1</v>
      </c>
      <c r="Q63" s="64">
        <v>2</v>
      </c>
    </row>
    <row r="64" spans="2:17" x14ac:dyDescent="0.25">
      <c r="B64" s="91"/>
      <c r="C64" s="93">
        <v>42941.539583333331</v>
      </c>
      <c r="D64" s="91" t="s">
        <v>1</v>
      </c>
      <c r="E64" s="94">
        <v>1</v>
      </c>
      <c r="M64" s="62">
        <v>459</v>
      </c>
      <c r="N64" s="62" t="s">
        <v>353</v>
      </c>
      <c r="O64" s="64">
        <v>1</v>
      </c>
      <c r="P64" s="64">
        <v>2</v>
      </c>
      <c r="Q64" s="64">
        <v>3</v>
      </c>
    </row>
    <row r="65" spans="2:17" x14ac:dyDescent="0.25">
      <c r="B65" s="91" t="s">
        <v>267</v>
      </c>
      <c r="C65" s="93">
        <v>42924.480555555558</v>
      </c>
      <c r="D65" s="91" t="s">
        <v>1</v>
      </c>
      <c r="E65" s="94">
        <v>1</v>
      </c>
      <c r="M65" s="62">
        <v>461</v>
      </c>
      <c r="N65" s="62" t="s">
        <v>359</v>
      </c>
      <c r="O65" s="64">
        <v>4</v>
      </c>
      <c r="P65" s="64"/>
      <c r="Q65" s="64">
        <v>4</v>
      </c>
    </row>
    <row r="66" spans="2:17" x14ac:dyDescent="0.25">
      <c r="B66" s="91"/>
      <c r="C66" s="93">
        <v>42924.484027777777</v>
      </c>
      <c r="D66" s="91" t="s">
        <v>2</v>
      </c>
      <c r="E66" s="94">
        <v>1</v>
      </c>
      <c r="M66" s="62">
        <v>166</v>
      </c>
      <c r="N66" s="62" t="s">
        <v>215</v>
      </c>
      <c r="O66" s="64"/>
      <c r="P66" s="64">
        <v>1</v>
      </c>
      <c r="Q66" s="64">
        <v>1</v>
      </c>
    </row>
    <row r="67" spans="2:17" x14ac:dyDescent="0.25">
      <c r="B67" s="91"/>
      <c r="C67" s="93">
        <v>42940.923611111109</v>
      </c>
      <c r="D67" s="91" t="s">
        <v>2</v>
      </c>
      <c r="E67" s="94">
        <v>1</v>
      </c>
      <c r="M67" s="62">
        <v>447</v>
      </c>
      <c r="N67" s="62" t="s">
        <v>336</v>
      </c>
      <c r="O67" s="64"/>
      <c r="P67" s="64">
        <v>1</v>
      </c>
      <c r="Q67" s="64">
        <v>1</v>
      </c>
    </row>
    <row r="68" spans="2:17" x14ac:dyDescent="0.25">
      <c r="B68" s="91"/>
      <c r="C68" s="93">
        <v>42940.926388888889</v>
      </c>
      <c r="D68" s="91" t="s">
        <v>2</v>
      </c>
      <c r="E68" s="94">
        <v>1</v>
      </c>
      <c r="M68" s="62">
        <v>188</v>
      </c>
      <c r="N68" s="62" t="s">
        <v>229</v>
      </c>
      <c r="O68" s="64"/>
      <c r="P68" s="64">
        <v>4</v>
      </c>
      <c r="Q68" s="64">
        <v>4</v>
      </c>
    </row>
    <row r="69" spans="2:17" x14ac:dyDescent="0.25">
      <c r="B69" s="91"/>
      <c r="C69" s="93">
        <v>42940.928472222222</v>
      </c>
      <c r="D69" s="91" t="s">
        <v>2</v>
      </c>
      <c r="E69" s="94">
        <v>1</v>
      </c>
      <c r="M69" s="62">
        <v>257</v>
      </c>
      <c r="N69" s="62" t="s">
        <v>328</v>
      </c>
      <c r="O69" s="64"/>
      <c r="P69" s="64">
        <v>1</v>
      </c>
      <c r="Q69" s="64">
        <v>1</v>
      </c>
    </row>
    <row r="70" spans="2:17" x14ac:dyDescent="0.25">
      <c r="B70" s="91"/>
      <c r="C70" s="93">
        <v>42940.931250000001</v>
      </c>
      <c r="D70" s="91" t="s">
        <v>1</v>
      </c>
      <c r="E70" s="94">
        <v>1</v>
      </c>
      <c r="M70" s="62">
        <v>297</v>
      </c>
      <c r="N70" s="62" t="s">
        <v>211</v>
      </c>
      <c r="O70" s="64"/>
      <c r="P70" s="64">
        <v>1</v>
      </c>
      <c r="Q70" s="64">
        <v>1</v>
      </c>
    </row>
    <row r="71" spans="2:17" x14ac:dyDescent="0.25">
      <c r="B71" s="78" t="s">
        <v>268</v>
      </c>
      <c r="C71" s="79">
        <v>42930.67083333333</v>
      </c>
      <c r="D71" s="78" t="s">
        <v>1</v>
      </c>
      <c r="E71" s="95">
        <v>1</v>
      </c>
      <c r="M71" s="62">
        <v>380</v>
      </c>
      <c r="N71" s="62" t="s">
        <v>280</v>
      </c>
      <c r="O71" s="64"/>
      <c r="P71" s="64">
        <v>1</v>
      </c>
      <c r="Q71" s="64">
        <v>1</v>
      </c>
    </row>
    <row r="72" spans="2:17" x14ac:dyDescent="0.25">
      <c r="B72" s="78"/>
      <c r="C72" s="79">
        <v>42932.629166666666</v>
      </c>
      <c r="D72" s="78" t="s">
        <v>1</v>
      </c>
      <c r="E72" s="95">
        <v>1</v>
      </c>
      <c r="M72" s="62">
        <v>312</v>
      </c>
      <c r="N72" s="62" t="s">
        <v>332</v>
      </c>
      <c r="O72" s="64"/>
      <c r="P72" s="64">
        <v>1</v>
      </c>
      <c r="Q72" s="64">
        <v>1</v>
      </c>
    </row>
    <row r="73" spans="2:17" x14ac:dyDescent="0.25">
      <c r="B73" s="78"/>
      <c r="C73" s="79">
        <v>42932.638194444444</v>
      </c>
      <c r="D73" s="78" t="s">
        <v>1</v>
      </c>
      <c r="E73" s="95">
        <v>1</v>
      </c>
      <c r="M73" s="62">
        <v>201</v>
      </c>
      <c r="N73" s="62" t="s">
        <v>307</v>
      </c>
      <c r="O73" s="64"/>
      <c r="P73" s="64">
        <v>1</v>
      </c>
      <c r="Q73" s="64">
        <v>1</v>
      </c>
    </row>
    <row r="74" spans="2:17" x14ac:dyDescent="0.25">
      <c r="B74" s="78"/>
      <c r="C74" s="79">
        <v>42943.443055555559</v>
      </c>
      <c r="D74" s="78" t="s">
        <v>1</v>
      </c>
      <c r="E74" s="95">
        <v>1</v>
      </c>
      <c r="M74" s="62">
        <v>177</v>
      </c>
      <c r="N74" s="62" t="s">
        <v>325</v>
      </c>
      <c r="O74" s="64">
        <v>1</v>
      </c>
      <c r="P74" s="64"/>
      <c r="Q74" s="64">
        <v>1</v>
      </c>
    </row>
    <row r="75" spans="2:17" x14ac:dyDescent="0.25">
      <c r="B75" s="91" t="s">
        <v>272</v>
      </c>
      <c r="C75" s="93">
        <v>42941.693055555559</v>
      </c>
      <c r="D75" s="91" t="s">
        <v>2</v>
      </c>
      <c r="E75" s="94">
        <v>1</v>
      </c>
      <c r="M75" s="62">
        <v>144</v>
      </c>
      <c r="N75" s="62" t="s">
        <v>338</v>
      </c>
      <c r="O75" s="64">
        <v>1</v>
      </c>
      <c r="P75" s="64"/>
      <c r="Q75" s="64">
        <v>1</v>
      </c>
    </row>
    <row r="76" spans="2:17" x14ac:dyDescent="0.25">
      <c r="B76" s="91"/>
      <c r="C76" s="93">
        <v>42941.696527777778</v>
      </c>
      <c r="D76" s="91" t="s">
        <v>2</v>
      </c>
      <c r="E76" s="94">
        <v>1</v>
      </c>
      <c r="M76" s="62">
        <v>110</v>
      </c>
      <c r="N76" s="62" t="s">
        <v>235</v>
      </c>
      <c r="O76" s="64">
        <v>1</v>
      </c>
      <c r="P76" s="64">
        <v>1</v>
      </c>
      <c r="Q76" s="64">
        <v>2</v>
      </c>
    </row>
    <row r="77" spans="2:17" x14ac:dyDescent="0.25">
      <c r="B77" s="91" t="s">
        <v>289</v>
      </c>
      <c r="C77" s="93">
        <v>42929.586111111108</v>
      </c>
      <c r="D77" s="91" t="s">
        <v>1</v>
      </c>
      <c r="E77" s="94">
        <v>1</v>
      </c>
      <c r="M77" s="62">
        <v>382</v>
      </c>
      <c r="N77" s="62" t="s">
        <v>232</v>
      </c>
      <c r="O77" s="64">
        <v>1</v>
      </c>
      <c r="P77" s="64"/>
      <c r="Q77" s="64">
        <v>1</v>
      </c>
    </row>
    <row r="78" spans="2:17" x14ac:dyDescent="0.25">
      <c r="B78" s="91" t="s">
        <v>302</v>
      </c>
      <c r="C78" s="93">
        <v>42917.42083333333</v>
      </c>
      <c r="D78" s="91" t="s">
        <v>2</v>
      </c>
      <c r="E78" s="94">
        <v>1</v>
      </c>
      <c r="M78" s="62">
        <v>133</v>
      </c>
      <c r="N78" s="62" t="s">
        <v>249</v>
      </c>
      <c r="O78" s="64"/>
      <c r="P78" s="64">
        <v>1</v>
      </c>
      <c r="Q78" s="64">
        <v>1</v>
      </c>
    </row>
    <row r="79" spans="2:17" x14ac:dyDescent="0.25">
      <c r="B79" s="91"/>
      <c r="C79" s="93">
        <v>42933.501388888886</v>
      </c>
      <c r="D79" s="91" t="s">
        <v>2</v>
      </c>
      <c r="E79" s="94">
        <v>1</v>
      </c>
      <c r="M79" s="62">
        <v>198</v>
      </c>
      <c r="N79" s="62" t="s">
        <v>218</v>
      </c>
      <c r="O79" s="64">
        <v>1</v>
      </c>
      <c r="P79" s="64"/>
      <c r="Q79" s="64">
        <v>1</v>
      </c>
    </row>
    <row r="80" spans="2:17" x14ac:dyDescent="0.25">
      <c r="B80" s="78" t="s">
        <v>219</v>
      </c>
      <c r="C80" s="79">
        <v>42921.538888888892</v>
      </c>
      <c r="D80" s="78" t="s">
        <v>1</v>
      </c>
      <c r="E80" s="95">
        <v>1</v>
      </c>
      <c r="M80" s="62">
        <v>98</v>
      </c>
      <c r="N80" s="62" t="s">
        <v>286</v>
      </c>
      <c r="O80" s="64"/>
      <c r="P80" s="64">
        <v>1</v>
      </c>
      <c r="Q80" s="64">
        <v>1</v>
      </c>
    </row>
    <row r="81" spans="2:17" x14ac:dyDescent="0.25">
      <c r="B81" s="78"/>
      <c r="C81" s="79">
        <v>42923.536805555559</v>
      </c>
      <c r="D81" s="78" t="s">
        <v>1</v>
      </c>
      <c r="E81" s="95">
        <v>1</v>
      </c>
      <c r="M81" s="62">
        <v>466</v>
      </c>
      <c r="N81" s="62" t="s">
        <v>360</v>
      </c>
      <c r="O81" s="64">
        <v>1</v>
      </c>
      <c r="P81" s="64"/>
      <c r="Q81" s="64">
        <v>1</v>
      </c>
    </row>
    <row r="82" spans="2:17" x14ac:dyDescent="0.25">
      <c r="B82" s="78"/>
      <c r="C82" s="79">
        <v>42927.672222222223</v>
      </c>
      <c r="D82" s="78" t="s">
        <v>1</v>
      </c>
      <c r="E82" s="95">
        <v>1</v>
      </c>
      <c r="M82" s="62">
        <v>308</v>
      </c>
      <c r="N82" s="62" t="s">
        <v>216</v>
      </c>
      <c r="O82" s="64">
        <v>1</v>
      </c>
      <c r="P82" s="64"/>
      <c r="Q82" s="64">
        <v>1</v>
      </c>
    </row>
    <row r="83" spans="2:17" x14ac:dyDescent="0.25">
      <c r="B83" s="78"/>
      <c r="C83" s="79">
        <v>42929.758333333331</v>
      </c>
      <c r="D83" s="78" t="s">
        <v>1</v>
      </c>
      <c r="E83" s="95">
        <v>1</v>
      </c>
      <c r="M83" s="62" t="s">
        <v>3</v>
      </c>
      <c r="O83" s="64">
        <v>34</v>
      </c>
      <c r="P83" s="64">
        <v>46</v>
      </c>
      <c r="Q83" s="64">
        <v>80</v>
      </c>
    </row>
    <row r="84" spans="2:17" x14ac:dyDescent="0.25">
      <c r="B84" s="78"/>
      <c r="C84" s="79">
        <v>42934.675000000003</v>
      </c>
      <c r="D84" s="78" t="s">
        <v>1</v>
      </c>
      <c r="E84" s="95">
        <v>1</v>
      </c>
      <c r="M84" s="51"/>
      <c r="N84" s="51"/>
      <c r="O84" s="51"/>
      <c r="P84" s="51"/>
      <c r="Q84" s="51"/>
    </row>
    <row r="85" spans="2:17" x14ac:dyDescent="0.25">
      <c r="B85" s="78"/>
      <c r="C85" s="79">
        <v>42935.708333333336</v>
      </c>
      <c r="D85" s="78" t="s">
        <v>1</v>
      </c>
      <c r="E85" s="95">
        <v>1</v>
      </c>
      <c r="M85" s="51"/>
      <c r="N85" s="51"/>
      <c r="O85" s="51"/>
      <c r="P85" s="51"/>
      <c r="Q85" s="51"/>
    </row>
    <row r="86" spans="2:17" x14ac:dyDescent="0.25">
      <c r="B86" s="78"/>
      <c r="C86" s="79">
        <v>42942.7</v>
      </c>
      <c r="D86" s="78" t="s">
        <v>1</v>
      </c>
      <c r="E86" s="95">
        <v>1</v>
      </c>
      <c r="M86" s="51"/>
      <c r="N86" s="51"/>
      <c r="O86" s="51"/>
      <c r="P86" s="51"/>
      <c r="Q86" s="51"/>
    </row>
    <row r="87" spans="2:17" x14ac:dyDescent="0.25">
      <c r="B87" s="91" t="s">
        <v>303</v>
      </c>
      <c r="C87" s="93">
        <v>42917.736805555556</v>
      </c>
      <c r="D87" s="91" t="s">
        <v>2</v>
      </c>
      <c r="E87" s="94">
        <v>1</v>
      </c>
      <c r="M87" s="51"/>
      <c r="N87" s="51"/>
      <c r="O87" s="51"/>
      <c r="P87" s="51"/>
      <c r="Q87" s="51"/>
    </row>
    <row r="88" spans="2:17" x14ac:dyDescent="0.25">
      <c r="B88" s="91"/>
      <c r="C88" s="93">
        <v>42934.563194444447</v>
      </c>
      <c r="D88" s="91" t="s">
        <v>2</v>
      </c>
      <c r="E88" s="94">
        <v>1</v>
      </c>
      <c r="M88" s="51"/>
      <c r="N88" s="51"/>
      <c r="O88" s="51"/>
      <c r="P88" s="51"/>
      <c r="Q88" s="51"/>
    </row>
    <row r="89" spans="2:17" x14ac:dyDescent="0.25">
      <c r="B89" s="91"/>
      <c r="C89" s="93">
        <v>42935.64166666667</v>
      </c>
      <c r="D89" s="91" t="s">
        <v>1</v>
      </c>
      <c r="E89" s="94">
        <v>1</v>
      </c>
      <c r="M89" s="51"/>
      <c r="N89" s="51"/>
      <c r="O89" s="51"/>
      <c r="P89" s="51"/>
      <c r="Q89" s="51"/>
    </row>
    <row r="90" spans="2:17" x14ac:dyDescent="0.25">
      <c r="B90" s="91" t="s">
        <v>220</v>
      </c>
      <c r="C90" s="93">
        <v>42923.861111111109</v>
      </c>
      <c r="D90" s="91" t="s">
        <v>1</v>
      </c>
      <c r="E90" s="94">
        <v>1</v>
      </c>
      <c r="M90" s="51"/>
      <c r="N90" s="51"/>
      <c r="O90" s="51"/>
      <c r="P90" s="51"/>
      <c r="Q90" s="51"/>
    </row>
    <row r="91" spans="2:17" x14ac:dyDescent="0.25">
      <c r="B91" s="100" t="s">
        <v>227</v>
      </c>
      <c r="C91" s="93">
        <v>42940.807638888888</v>
      </c>
      <c r="D91" s="91" t="s">
        <v>1</v>
      </c>
      <c r="E91" s="94">
        <v>1</v>
      </c>
      <c r="M91" s="51"/>
      <c r="N91" s="51"/>
      <c r="O91" s="51"/>
      <c r="P91" s="51"/>
      <c r="Q91" s="51"/>
    </row>
    <row r="92" spans="2:17" x14ac:dyDescent="0.25">
      <c r="B92" s="91" t="s">
        <v>287</v>
      </c>
      <c r="C92" s="93">
        <v>42920.487500000003</v>
      </c>
      <c r="D92" s="91" t="s">
        <v>2</v>
      </c>
      <c r="E92" s="94">
        <v>1</v>
      </c>
      <c r="M92" s="51"/>
      <c r="N92" s="51"/>
      <c r="O92" s="51"/>
      <c r="P92" s="51"/>
      <c r="Q92" s="51"/>
    </row>
    <row r="93" spans="2:17" x14ac:dyDescent="0.25">
      <c r="B93" s="91" t="s">
        <v>214</v>
      </c>
      <c r="C93" s="93">
        <v>42942.34652777778</v>
      </c>
      <c r="D93" s="91" t="s">
        <v>2</v>
      </c>
      <c r="E93" s="94">
        <v>1</v>
      </c>
      <c r="M93" s="51"/>
      <c r="N93" s="51"/>
      <c r="O93" s="51"/>
      <c r="P93" s="51"/>
      <c r="Q93" s="51"/>
    </row>
    <row r="94" spans="2:17" x14ac:dyDescent="0.25">
      <c r="B94" s="91" t="s">
        <v>242</v>
      </c>
      <c r="C94" s="93">
        <v>42919.551388888889</v>
      </c>
      <c r="D94" s="91" t="s">
        <v>1</v>
      </c>
      <c r="E94" s="94">
        <v>1</v>
      </c>
      <c r="M94" s="51"/>
      <c r="N94" s="51"/>
      <c r="O94" s="51"/>
      <c r="P94" s="51"/>
      <c r="Q94" s="51"/>
    </row>
    <row r="95" spans="2:17" x14ac:dyDescent="0.25">
      <c r="B95" s="91" t="s">
        <v>352</v>
      </c>
      <c r="C95" s="93">
        <v>42926.765972222223</v>
      </c>
      <c r="D95" s="91" t="s">
        <v>1</v>
      </c>
      <c r="E95" s="94">
        <v>1</v>
      </c>
      <c r="M95" s="51"/>
      <c r="N95" s="51"/>
      <c r="O95" s="51"/>
      <c r="P95" s="51"/>
      <c r="Q95" s="51"/>
    </row>
    <row r="96" spans="2:17" x14ac:dyDescent="0.25">
      <c r="B96" s="91"/>
      <c r="C96" s="93">
        <v>42927.655555555553</v>
      </c>
      <c r="D96" s="91" t="s">
        <v>2</v>
      </c>
      <c r="E96" s="94">
        <v>1</v>
      </c>
      <c r="M96" s="51"/>
      <c r="N96" s="51"/>
      <c r="O96" s="51"/>
      <c r="P96" s="51"/>
      <c r="Q96" s="51"/>
    </row>
    <row r="97" spans="2:17" x14ac:dyDescent="0.25">
      <c r="B97" s="91" t="s">
        <v>353</v>
      </c>
      <c r="C97" s="93">
        <v>42922.604166666664</v>
      </c>
      <c r="D97" s="91" t="s">
        <v>2</v>
      </c>
      <c r="E97" s="94">
        <v>1</v>
      </c>
      <c r="M97" s="51"/>
      <c r="N97" s="51"/>
      <c r="O97" s="51"/>
      <c r="P97" s="51"/>
      <c r="Q97" s="51"/>
    </row>
    <row r="98" spans="2:17" x14ac:dyDescent="0.25">
      <c r="B98" s="91"/>
      <c r="C98" s="93">
        <v>42943.636111111111</v>
      </c>
      <c r="D98" s="91" t="s">
        <v>1</v>
      </c>
      <c r="E98" s="94">
        <v>1</v>
      </c>
      <c r="M98" s="51"/>
      <c r="N98" s="51"/>
      <c r="O98" s="51"/>
      <c r="P98" s="51"/>
      <c r="Q98" s="51"/>
    </row>
    <row r="99" spans="2:17" x14ac:dyDescent="0.25">
      <c r="B99" s="91"/>
      <c r="C99" s="93">
        <v>42944.640277777777</v>
      </c>
      <c r="D99" s="91" t="s">
        <v>1</v>
      </c>
      <c r="E99" s="94">
        <v>1</v>
      </c>
      <c r="M99" s="51"/>
      <c r="N99" s="51"/>
      <c r="O99" s="51"/>
      <c r="P99" s="51"/>
      <c r="Q99" s="51"/>
    </row>
    <row r="100" spans="2:17" x14ac:dyDescent="0.25">
      <c r="B100" s="91" t="s">
        <v>359</v>
      </c>
      <c r="C100" s="93">
        <v>42922.479166666664</v>
      </c>
      <c r="D100" s="91" t="s">
        <v>2</v>
      </c>
      <c r="E100" s="94">
        <v>1</v>
      </c>
      <c r="M100" s="51"/>
      <c r="N100" s="51"/>
      <c r="O100" s="51"/>
      <c r="P100" s="51"/>
      <c r="Q100" s="51"/>
    </row>
    <row r="101" spans="2:17" x14ac:dyDescent="0.25">
      <c r="B101" s="91"/>
      <c r="C101" s="93">
        <v>42922.481944444444</v>
      </c>
      <c r="D101" s="91" t="s">
        <v>2</v>
      </c>
      <c r="E101" s="94">
        <v>1</v>
      </c>
      <c r="M101" s="51"/>
      <c r="N101" s="51"/>
      <c r="O101" s="51"/>
      <c r="P101" s="51"/>
      <c r="Q101" s="51"/>
    </row>
    <row r="102" spans="2:17" x14ac:dyDescent="0.25">
      <c r="B102" s="91"/>
      <c r="C102" s="93">
        <v>42932.820138888892</v>
      </c>
      <c r="D102" s="91" t="s">
        <v>2</v>
      </c>
      <c r="E102" s="94">
        <v>1</v>
      </c>
      <c r="M102" s="51"/>
      <c r="N102" s="51"/>
      <c r="O102" s="51"/>
      <c r="P102" s="51"/>
      <c r="Q102" s="51"/>
    </row>
    <row r="103" spans="2:17" x14ac:dyDescent="0.25">
      <c r="B103" s="91"/>
      <c r="C103" s="93">
        <v>42941.547222222223</v>
      </c>
      <c r="D103" s="91" t="s">
        <v>2</v>
      </c>
      <c r="E103" s="94">
        <v>1</v>
      </c>
    </row>
    <row r="104" spans="2:17" x14ac:dyDescent="0.25">
      <c r="B104" s="91" t="s">
        <v>215</v>
      </c>
      <c r="C104" s="93">
        <v>42923.890972222223</v>
      </c>
      <c r="D104" s="91" t="s">
        <v>1</v>
      </c>
      <c r="E104" s="94">
        <v>1</v>
      </c>
    </row>
    <row r="105" spans="2:17" x14ac:dyDescent="0.25">
      <c r="B105" s="91" t="s">
        <v>336</v>
      </c>
      <c r="C105" s="93">
        <v>42924.531944444447</v>
      </c>
      <c r="D105" s="91" t="s">
        <v>1</v>
      </c>
      <c r="E105" s="94">
        <v>1</v>
      </c>
    </row>
    <row r="106" spans="2:17" x14ac:dyDescent="0.25">
      <c r="B106" s="70" t="s">
        <v>229</v>
      </c>
      <c r="C106" s="71">
        <v>42924.59652777778</v>
      </c>
      <c r="D106" s="70" t="s">
        <v>1</v>
      </c>
      <c r="E106" s="72">
        <v>1</v>
      </c>
    </row>
    <row r="107" spans="2:17" x14ac:dyDescent="0.25">
      <c r="B107" s="70"/>
      <c r="C107" s="71">
        <v>42933.772916666669</v>
      </c>
      <c r="D107" s="70" t="s">
        <v>1</v>
      </c>
      <c r="E107" s="72">
        <v>1</v>
      </c>
    </row>
    <row r="108" spans="2:17" x14ac:dyDescent="0.25">
      <c r="B108" s="70"/>
      <c r="C108" s="71">
        <v>42941.765972222223</v>
      </c>
      <c r="D108" s="70" t="s">
        <v>1</v>
      </c>
      <c r="E108" s="72">
        <v>1</v>
      </c>
    </row>
    <row r="109" spans="2:17" x14ac:dyDescent="0.25">
      <c r="B109" s="70"/>
      <c r="C109" s="71">
        <v>42942.540277777778</v>
      </c>
      <c r="D109" s="70" t="s">
        <v>1</v>
      </c>
      <c r="E109" s="72">
        <v>1</v>
      </c>
    </row>
    <row r="110" spans="2:17" x14ac:dyDescent="0.25">
      <c r="B110" s="91" t="s">
        <v>328</v>
      </c>
      <c r="C110" s="93">
        <v>42926.67083333333</v>
      </c>
      <c r="D110" s="91" t="s">
        <v>1</v>
      </c>
      <c r="E110" s="94">
        <v>1</v>
      </c>
    </row>
    <row r="111" spans="2:17" x14ac:dyDescent="0.25">
      <c r="B111" s="91" t="s">
        <v>211</v>
      </c>
      <c r="C111" s="93">
        <v>42927.831250000003</v>
      </c>
      <c r="D111" s="91" t="s">
        <v>1</v>
      </c>
      <c r="E111" s="94">
        <v>1</v>
      </c>
    </row>
    <row r="112" spans="2:17" x14ac:dyDescent="0.25">
      <c r="B112" s="91" t="s">
        <v>280</v>
      </c>
      <c r="C112" s="93">
        <v>42928.793055555558</v>
      </c>
      <c r="D112" s="91" t="s">
        <v>1</v>
      </c>
      <c r="E112" s="94">
        <v>1</v>
      </c>
    </row>
    <row r="113" spans="2:17" x14ac:dyDescent="0.25">
      <c r="B113" s="91" t="s">
        <v>332</v>
      </c>
      <c r="C113" s="93">
        <v>42929.770138888889</v>
      </c>
      <c r="D113" s="91" t="s">
        <v>1</v>
      </c>
      <c r="E113" s="94">
        <v>1</v>
      </c>
    </row>
    <row r="114" spans="2:17" s="37" customFormat="1" x14ac:dyDescent="0.25">
      <c r="B114" s="91" t="s">
        <v>307</v>
      </c>
      <c r="C114" s="93">
        <v>42930.482638888891</v>
      </c>
      <c r="D114" s="91" t="s">
        <v>1</v>
      </c>
      <c r="E114" s="94">
        <v>1</v>
      </c>
      <c r="H114" s="51"/>
      <c r="I114" s="51"/>
      <c r="J114" s="51"/>
      <c r="K114" s="51"/>
      <c r="L114" s="51"/>
      <c r="M114" s="62"/>
      <c r="N114" s="62"/>
      <c r="O114" s="62"/>
      <c r="P114" s="62"/>
      <c r="Q114" s="62"/>
    </row>
    <row r="115" spans="2:17" s="37" customFormat="1" x14ac:dyDescent="0.25">
      <c r="B115" s="91" t="s">
        <v>325</v>
      </c>
      <c r="C115" s="93">
        <v>42931.519444444442</v>
      </c>
      <c r="D115" s="91" t="s">
        <v>2</v>
      </c>
      <c r="E115" s="94">
        <v>1</v>
      </c>
      <c r="H115" s="51"/>
      <c r="I115" s="51"/>
      <c r="J115" s="51"/>
      <c r="K115" s="51"/>
      <c r="L115" s="51"/>
      <c r="M115" s="62"/>
      <c r="N115" s="62"/>
      <c r="O115" s="62"/>
      <c r="P115" s="62"/>
      <c r="Q115" s="62"/>
    </row>
    <row r="116" spans="2:17" s="37" customFormat="1" x14ac:dyDescent="0.25">
      <c r="B116" s="91" t="s">
        <v>338</v>
      </c>
      <c r="C116" s="93">
        <v>42933.457638888889</v>
      </c>
      <c r="D116" s="91" t="s">
        <v>2</v>
      </c>
      <c r="E116" s="94">
        <v>1</v>
      </c>
      <c r="H116" s="51"/>
      <c r="I116" s="51"/>
      <c r="J116" s="51"/>
      <c r="K116" s="51"/>
      <c r="L116" s="51"/>
      <c r="M116" s="62"/>
      <c r="N116" s="62"/>
      <c r="O116" s="62"/>
      <c r="P116" s="62"/>
      <c r="Q116" s="62"/>
    </row>
    <row r="117" spans="2:17" s="37" customFormat="1" x14ac:dyDescent="0.25">
      <c r="B117" s="91" t="s">
        <v>235</v>
      </c>
      <c r="C117" s="93">
        <v>42935.668749999997</v>
      </c>
      <c r="D117" s="91" t="s">
        <v>1</v>
      </c>
      <c r="E117" s="94">
        <v>1</v>
      </c>
      <c r="H117" s="51"/>
      <c r="I117" s="51"/>
      <c r="J117" s="51"/>
      <c r="K117" s="51"/>
      <c r="L117" s="51"/>
      <c r="M117" s="62"/>
      <c r="N117" s="62"/>
      <c r="O117" s="62"/>
      <c r="P117" s="62"/>
      <c r="Q117" s="62"/>
    </row>
    <row r="118" spans="2:17" s="37" customFormat="1" x14ac:dyDescent="0.25">
      <c r="B118" s="91"/>
      <c r="C118" s="93">
        <v>42944.790277777778</v>
      </c>
      <c r="D118" s="91" t="s">
        <v>2</v>
      </c>
      <c r="E118" s="94">
        <v>1</v>
      </c>
      <c r="H118" s="51"/>
      <c r="I118" s="51"/>
      <c r="J118" s="51"/>
      <c r="K118" s="51"/>
      <c r="L118" s="51"/>
      <c r="M118" s="62"/>
      <c r="N118" s="62"/>
      <c r="O118" s="62"/>
      <c r="P118" s="62"/>
      <c r="Q118" s="62"/>
    </row>
    <row r="119" spans="2:17" s="37" customFormat="1" x14ac:dyDescent="0.25">
      <c r="B119" s="91" t="s">
        <v>232</v>
      </c>
      <c r="C119" s="93">
        <v>42935.777083333334</v>
      </c>
      <c r="D119" s="91" t="s">
        <v>2</v>
      </c>
      <c r="E119" s="94">
        <v>1</v>
      </c>
      <c r="H119" s="51"/>
      <c r="I119" s="51"/>
      <c r="J119" s="51"/>
      <c r="K119" s="51"/>
      <c r="L119" s="51"/>
      <c r="M119" s="62"/>
      <c r="N119" s="62"/>
      <c r="O119" s="62"/>
      <c r="P119" s="62"/>
      <c r="Q119" s="62"/>
    </row>
    <row r="120" spans="2:17" s="37" customFormat="1" x14ac:dyDescent="0.25">
      <c r="B120" s="91" t="s">
        <v>249</v>
      </c>
      <c r="C120" s="93">
        <v>42937.868055555555</v>
      </c>
      <c r="D120" s="91" t="s">
        <v>1</v>
      </c>
      <c r="E120" s="94">
        <v>1</v>
      </c>
      <c r="H120" s="51"/>
      <c r="I120" s="51"/>
      <c r="J120" s="51"/>
      <c r="K120" s="51"/>
      <c r="L120" s="51"/>
      <c r="M120" s="62"/>
      <c r="N120" s="62"/>
      <c r="O120" s="62"/>
      <c r="P120" s="62"/>
      <c r="Q120" s="62"/>
    </row>
    <row r="121" spans="2:17" s="37" customFormat="1" x14ac:dyDescent="0.25">
      <c r="B121" s="91" t="s">
        <v>218</v>
      </c>
      <c r="C121" s="93">
        <v>42938.863888888889</v>
      </c>
      <c r="D121" s="91" t="s">
        <v>2</v>
      </c>
      <c r="E121" s="94">
        <v>1</v>
      </c>
      <c r="H121" s="51"/>
      <c r="I121" s="51"/>
      <c r="J121" s="51"/>
      <c r="K121" s="51"/>
      <c r="L121" s="51"/>
      <c r="M121" s="62"/>
      <c r="N121" s="62"/>
      <c r="O121" s="62"/>
      <c r="P121" s="62"/>
      <c r="Q121" s="62"/>
    </row>
    <row r="122" spans="2:17" s="37" customFormat="1" x14ac:dyDescent="0.25">
      <c r="B122" s="91" t="s">
        <v>286</v>
      </c>
      <c r="C122" s="93">
        <v>42940.398611111108</v>
      </c>
      <c r="D122" s="91" t="s">
        <v>1</v>
      </c>
      <c r="E122" s="94">
        <v>1</v>
      </c>
      <c r="H122" s="51"/>
      <c r="I122" s="51"/>
      <c r="J122" s="51"/>
      <c r="K122" s="51"/>
      <c r="L122" s="51"/>
      <c r="M122" s="62"/>
      <c r="N122" s="62"/>
      <c r="O122" s="62"/>
      <c r="P122" s="62"/>
      <c r="Q122" s="62"/>
    </row>
    <row r="123" spans="2:17" s="37" customFormat="1" x14ac:dyDescent="0.25">
      <c r="B123" s="91" t="s">
        <v>360</v>
      </c>
      <c r="C123" s="93">
        <v>42941.736805555556</v>
      </c>
      <c r="D123" s="91" t="s">
        <v>2</v>
      </c>
      <c r="E123" s="94">
        <v>1</v>
      </c>
      <c r="H123" s="51"/>
      <c r="I123" s="51"/>
      <c r="J123" s="51"/>
      <c r="K123" s="51"/>
      <c r="L123" s="51"/>
      <c r="M123" s="62"/>
      <c r="N123" s="62"/>
      <c r="O123" s="62"/>
      <c r="P123" s="62"/>
      <c r="Q123" s="62"/>
    </row>
    <row r="124" spans="2:17" s="37" customFormat="1" x14ac:dyDescent="0.25">
      <c r="B124" s="91" t="s">
        <v>216</v>
      </c>
      <c r="C124" s="93">
        <v>42945.502083333333</v>
      </c>
      <c r="D124" s="91" t="s">
        <v>2</v>
      </c>
      <c r="E124" s="94">
        <v>1</v>
      </c>
      <c r="H124" s="51"/>
      <c r="I124" s="51"/>
      <c r="J124" s="51"/>
      <c r="K124" s="51"/>
      <c r="L124" s="51"/>
      <c r="M124" s="62"/>
      <c r="N124" s="62"/>
      <c r="O124" s="62"/>
      <c r="P124" s="62"/>
      <c r="Q124" s="62"/>
    </row>
    <row r="125" spans="2:17" s="37" customFormat="1" x14ac:dyDescent="0.25">
      <c r="B125" s="91" t="s">
        <v>3</v>
      </c>
      <c r="C125" s="91"/>
      <c r="D125" s="91"/>
      <c r="E125" s="94">
        <v>80</v>
      </c>
      <c r="H125" s="51"/>
      <c r="I125" s="51"/>
      <c r="J125" s="51"/>
      <c r="K125" s="51"/>
      <c r="L125" s="51"/>
      <c r="M125" s="62"/>
      <c r="N125" s="62"/>
      <c r="O125" s="62"/>
      <c r="P125" s="62"/>
      <c r="Q125" s="62"/>
    </row>
    <row r="126" spans="2:17" s="37" customFormat="1" x14ac:dyDescent="0.25">
      <c r="B126"/>
      <c r="C126"/>
      <c r="D126"/>
      <c r="E126"/>
      <c r="H126" s="51"/>
      <c r="I126" s="51"/>
      <c r="J126" s="51"/>
      <c r="K126" s="51"/>
      <c r="L126" s="51"/>
      <c r="M126" s="62"/>
      <c r="N126" s="62"/>
      <c r="O126" s="62"/>
      <c r="P126" s="62"/>
      <c r="Q126" s="62"/>
    </row>
    <row r="127" spans="2:17" s="37" customFormat="1" x14ac:dyDescent="0.25">
      <c r="B127" s="51"/>
      <c r="C127" s="51"/>
      <c r="D127" s="51"/>
      <c r="E127" s="51"/>
      <c r="H127" s="51"/>
      <c r="I127" s="51"/>
      <c r="J127" s="51"/>
      <c r="K127" s="51"/>
      <c r="L127" s="51"/>
      <c r="M127" s="62"/>
      <c r="N127" s="62"/>
      <c r="O127" s="62"/>
      <c r="P127" s="62"/>
      <c r="Q127" s="62"/>
    </row>
    <row r="128" spans="2:17" s="37" customFormat="1" x14ac:dyDescent="0.25">
      <c r="B128" s="51"/>
      <c r="C128" s="51"/>
      <c r="D128" s="51"/>
      <c r="E128" s="51"/>
      <c r="H128" s="51"/>
      <c r="I128" s="51"/>
      <c r="J128" s="51"/>
      <c r="K128" s="51"/>
      <c r="L128" s="51"/>
      <c r="M128" s="62"/>
      <c r="N128" s="62"/>
      <c r="O128" s="62"/>
      <c r="P128" s="62"/>
      <c r="Q128" s="62"/>
    </row>
    <row r="129" spans="2:19" s="37" customFormat="1" x14ac:dyDescent="0.25">
      <c r="B129" s="51"/>
      <c r="C129" s="51"/>
      <c r="D129" s="51"/>
      <c r="E129" s="51"/>
      <c r="H129" s="51"/>
      <c r="I129" s="51"/>
      <c r="J129" s="51"/>
      <c r="K129" s="51"/>
      <c r="L129" s="51"/>
      <c r="M129" s="62"/>
      <c r="N129" s="62"/>
      <c r="O129" s="62"/>
      <c r="P129" s="62"/>
      <c r="Q129" s="62"/>
    </row>
    <row r="130" spans="2:19" s="63" customFormat="1" x14ac:dyDescent="0.25">
      <c r="B130" s="62"/>
      <c r="C130" s="62"/>
      <c r="D130" s="62"/>
      <c r="E130" s="37"/>
      <c r="F130" s="37"/>
      <c r="G130" s="37"/>
      <c r="H130" s="51"/>
      <c r="I130" s="51"/>
      <c r="J130" s="51"/>
      <c r="K130" s="51"/>
      <c r="L130" s="51"/>
      <c r="M130" s="62"/>
      <c r="N130" s="62"/>
      <c r="O130" s="62"/>
      <c r="P130" s="62"/>
      <c r="Q130" s="37"/>
    </row>
    <row r="131" spans="2:19" s="63" customFormat="1" x14ac:dyDescent="0.25">
      <c r="B131" s="6" t="s">
        <v>184</v>
      </c>
      <c r="C131" s="6" t="s">
        <v>142</v>
      </c>
      <c r="D131" s="6" t="s">
        <v>186</v>
      </c>
      <c r="E131" s="46">
        <v>42736</v>
      </c>
      <c r="F131" s="46">
        <v>42767</v>
      </c>
      <c r="G131" s="46">
        <v>42795</v>
      </c>
      <c r="H131" s="42">
        <v>42826</v>
      </c>
      <c r="I131" s="42">
        <v>42856</v>
      </c>
      <c r="J131" s="42">
        <v>42887</v>
      </c>
      <c r="K131" s="42">
        <v>42917</v>
      </c>
      <c r="L131" s="125"/>
      <c r="M131" s="62"/>
      <c r="N131" s="62"/>
      <c r="O131" s="62"/>
      <c r="P131" s="62"/>
      <c r="Q131" s="37"/>
    </row>
    <row r="132" spans="2:19" s="63" customFormat="1" x14ac:dyDescent="0.25">
      <c r="B132" s="81" t="s">
        <v>7</v>
      </c>
      <c r="C132" s="85">
        <v>97</v>
      </c>
      <c r="D132" s="97" t="s">
        <v>44</v>
      </c>
      <c r="E132" s="106">
        <v>0</v>
      </c>
      <c r="F132" s="106">
        <v>0</v>
      </c>
      <c r="G132" s="106">
        <v>1</v>
      </c>
      <c r="H132" s="106">
        <v>0</v>
      </c>
      <c r="I132" s="106">
        <v>0</v>
      </c>
      <c r="J132" s="106">
        <v>0</v>
      </c>
      <c r="K132" s="106">
        <v>0</v>
      </c>
      <c r="L132" s="51"/>
      <c r="M132" s="62" t="s">
        <v>254</v>
      </c>
      <c r="N132" s="62"/>
      <c r="O132" s="51"/>
      <c r="P132" s="62"/>
      <c r="Q132" s="62"/>
      <c r="R132" s="51"/>
      <c r="S132" s="51"/>
    </row>
    <row r="133" spans="2:19" s="63" customFormat="1" x14ac:dyDescent="0.25">
      <c r="B133" s="81" t="s">
        <v>7</v>
      </c>
      <c r="C133" s="82">
        <v>98</v>
      </c>
      <c r="D133" s="97" t="s">
        <v>16</v>
      </c>
      <c r="E133" s="106">
        <v>0</v>
      </c>
      <c r="F133" s="106">
        <v>1</v>
      </c>
      <c r="G133" s="106">
        <v>3</v>
      </c>
      <c r="H133" s="106">
        <v>2</v>
      </c>
      <c r="I133" s="106">
        <v>2</v>
      </c>
      <c r="J133" s="106">
        <v>0</v>
      </c>
      <c r="K133" s="106">
        <v>1</v>
      </c>
      <c r="L133" s="51"/>
      <c r="M133" s="62" t="s">
        <v>367</v>
      </c>
      <c r="N133" s="62" t="s">
        <v>5</v>
      </c>
      <c r="O133" s="51"/>
      <c r="P133" s="62"/>
      <c r="Q133" s="62"/>
      <c r="R133" s="51"/>
      <c r="S133" s="51"/>
    </row>
    <row r="134" spans="2:19" s="63" customFormat="1" x14ac:dyDescent="0.25">
      <c r="B134" s="81" t="s">
        <v>19</v>
      </c>
      <c r="C134" s="82">
        <v>109</v>
      </c>
      <c r="D134" s="97" t="s">
        <v>26</v>
      </c>
      <c r="E134" s="106">
        <v>0</v>
      </c>
      <c r="F134" s="106">
        <v>1</v>
      </c>
      <c r="G134" s="106">
        <v>0</v>
      </c>
      <c r="H134" s="106">
        <v>0</v>
      </c>
      <c r="I134" s="106">
        <v>1</v>
      </c>
      <c r="J134" s="106">
        <v>0</v>
      </c>
      <c r="K134" s="106">
        <v>0</v>
      </c>
      <c r="L134" s="51"/>
      <c r="M134" s="66">
        <v>0</v>
      </c>
      <c r="N134" s="64">
        <v>114</v>
      </c>
      <c r="O134" s="51"/>
      <c r="P134" s="62"/>
      <c r="Q134" s="62"/>
      <c r="R134" s="51"/>
      <c r="S134" s="51"/>
    </row>
    <row r="135" spans="2:19" s="63" customFormat="1" x14ac:dyDescent="0.25">
      <c r="B135" s="85" t="s">
        <v>7</v>
      </c>
      <c r="C135" s="85">
        <v>110</v>
      </c>
      <c r="D135" s="97" t="s">
        <v>90</v>
      </c>
      <c r="E135" s="106">
        <v>2</v>
      </c>
      <c r="F135" s="106">
        <v>1</v>
      </c>
      <c r="G135" s="106">
        <v>3</v>
      </c>
      <c r="H135" s="106">
        <v>0</v>
      </c>
      <c r="I135" s="106">
        <v>5</v>
      </c>
      <c r="J135" s="106">
        <v>0</v>
      </c>
      <c r="K135" s="106">
        <v>2</v>
      </c>
      <c r="L135" s="51"/>
      <c r="M135" s="66">
        <v>1</v>
      </c>
      <c r="N135" s="64">
        <v>21</v>
      </c>
      <c r="O135" s="51"/>
      <c r="P135" s="62"/>
      <c r="Q135" s="62"/>
      <c r="R135" s="51"/>
      <c r="S135" s="51"/>
    </row>
    <row r="136" spans="2:19" s="63" customFormat="1" x14ac:dyDescent="0.25">
      <c r="B136" s="81" t="s">
        <v>34</v>
      </c>
      <c r="C136" s="82">
        <v>113</v>
      </c>
      <c r="D136" s="97" t="s">
        <v>108</v>
      </c>
      <c r="E136" s="106">
        <v>0</v>
      </c>
      <c r="F136" s="106">
        <v>1</v>
      </c>
      <c r="G136" s="106">
        <v>0</v>
      </c>
      <c r="H136" s="106">
        <v>0</v>
      </c>
      <c r="I136" s="106">
        <v>0</v>
      </c>
      <c r="J136" s="106">
        <v>0</v>
      </c>
      <c r="K136" s="106">
        <v>0</v>
      </c>
      <c r="L136" s="51"/>
      <c r="M136" s="66">
        <v>2</v>
      </c>
      <c r="N136" s="64">
        <v>6</v>
      </c>
      <c r="O136" s="51"/>
      <c r="P136" s="62"/>
      <c r="Q136" s="62"/>
      <c r="R136" s="51"/>
      <c r="S136" s="51"/>
    </row>
    <row r="137" spans="2:19" s="63" customFormat="1" x14ac:dyDescent="0.25">
      <c r="B137" s="81" t="s">
        <v>29</v>
      </c>
      <c r="C137" s="81">
        <v>115</v>
      </c>
      <c r="D137" s="97" t="s">
        <v>93</v>
      </c>
      <c r="E137" s="106">
        <v>1</v>
      </c>
      <c r="F137" s="106">
        <v>1</v>
      </c>
      <c r="G137" s="106">
        <v>0</v>
      </c>
      <c r="H137" s="106">
        <v>1</v>
      </c>
      <c r="I137" s="106">
        <v>2</v>
      </c>
      <c r="J137" s="106">
        <v>0</v>
      </c>
      <c r="K137" s="106">
        <v>0</v>
      </c>
      <c r="L137" s="51"/>
      <c r="M137" s="66">
        <v>3</v>
      </c>
      <c r="N137" s="64">
        <v>2</v>
      </c>
      <c r="O137" s="51"/>
      <c r="P137" s="62"/>
      <c r="Q137" s="62"/>
      <c r="R137" s="51"/>
      <c r="S137" s="51"/>
    </row>
    <row r="138" spans="2:19" s="63" customFormat="1" x14ac:dyDescent="0.25">
      <c r="B138" s="85" t="s">
        <v>109</v>
      </c>
      <c r="C138" s="85">
        <v>116</v>
      </c>
      <c r="D138" s="97" t="s">
        <v>178</v>
      </c>
      <c r="E138" s="106">
        <v>0</v>
      </c>
      <c r="F138" s="106">
        <v>0</v>
      </c>
      <c r="G138" s="106">
        <v>1</v>
      </c>
      <c r="H138" s="106">
        <v>0</v>
      </c>
      <c r="I138" s="106">
        <v>0</v>
      </c>
      <c r="J138" s="106">
        <v>0</v>
      </c>
      <c r="K138" s="106">
        <v>0</v>
      </c>
      <c r="L138" s="51"/>
      <c r="M138" s="66">
        <v>4</v>
      </c>
      <c r="N138" s="64">
        <v>4</v>
      </c>
      <c r="O138" s="51"/>
      <c r="P138" s="62"/>
      <c r="Q138" s="62"/>
      <c r="R138" s="51"/>
      <c r="S138" s="51"/>
    </row>
    <row r="139" spans="2:19" s="63" customFormat="1" x14ac:dyDescent="0.25">
      <c r="B139" s="81" t="s">
        <v>91</v>
      </c>
      <c r="C139" s="82">
        <v>117</v>
      </c>
      <c r="D139" s="97" t="s">
        <v>92</v>
      </c>
      <c r="E139" s="106">
        <v>0</v>
      </c>
      <c r="F139" s="106">
        <v>0</v>
      </c>
      <c r="G139" s="106">
        <v>0</v>
      </c>
      <c r="H139" s="106">
        <v>0</v>
      </c>
      <c r="I139" s="106">
        <v>0</v>
      </c>
      <c r="J139" s="106">
        <v>0</v>
      </c>
      <c r="K139" s="106">
        <v>0</v>
      </c>
      <c r="L139" s="51"/>
      <c r="M139" s="66">
        <v>5</v>
      </c>
      <c r="N139" s="64">
        <v>1</v>
      </c>
      <c r="O139" s="51"/>
      <c r="P139" s="62"/>
      <c r="Q139" s="62"/>
      <c r="R139" s="51"/>
      <c r="S139" s="51"/>
    </row>
    <row r="140" spans="2:19" s="63" customFormat="1" x14ac:dyDescent="0.25">
      <c r="B140" s="81" t="s">
        <v>116</v>
      </c>
      <c r="C140" s="82">
        <v>118</v>
      </c>
      <c r="D140" s="97" t="s">
        <v>117</v>
      </c>
      <c r="E140" s="106">
        <v>0</v>
      </c>
      <c r="F140" s="106">
        <v>0</v>
      </c>
      <c r="G140" s="106">
        <v>0</v>
      </c>
      <c r="H140" s="106">
        <v>0</v>
      </c>
      <c r="I140" s="106">
        <v>0</v>
      </c>
      <c r="J140" s="106">
        <v>0</v>
      </c>
      <c r="K140" s="106">
        <v>0</v>
      </c>
      <c r="L140" s="51"/>
      <c r="M140" s="66">
        <v>6</v>
      </c>
      <c r="N140" s="64">
        <v>1</v>
      </c>
      <c r="O140" s="51"/>
      <c r="P140" s="62"/>
      <c r="Q140" s="62"/>
      <c r="R140" s="51"/>
      <c r="S140" s="51"/>
    </row>
    <row r="141" spans="2:19" s="63" customFormat="1" x14ac:dyDescent="0.25">
      <c r="B141" s="81" t="s">
        <v>113</v>
      </c>
      <c r="C141" s="82">
        <v>119</v>
      </c>
      <c r="D141" s="97" t="s">
        <v>114</v>
      </c>
      <c r="E141" s="106">
        <v>0</v>
      </c>
      <c r="F141" s="106">
        <v>0</v>
      </c>
      <c r="G141" s="106">
        <v>0</v>
      </c>
      <c r="H141" s="106">
        <v>1</v>
      </c>
      <c r="I141" s="106">
        <v>0</v>
      </c>
      <c r="J141" s="106">
        <v>0</v>
      </c>
      <c r="K141" s="106">
        <v>0</v>
      </c>
      <c r="L141" s="51"/>
      <c r="M141" s="66">
        <v>7</v>
      </c>
      <c r="N141" s="64">
        <v>2</v>
      </c>
      <c r="O141" s="51"/>
      <c r="P141" s="62"/>
      <c r="Q141" s="62"/>
      <c r="R141" s="51"/>
      <c r="S141" s="51"/>
    </row>
    <row r="142" spans="2:19" s="63" customFormat="1" x14ac:dyDescent="0.25">
      <c r="B142" s="81" t="s">
        <v>39</v>
      </c>
      <c r="C142" s="82">
        <v>120</v>
      </c>
      <c r="D142" s="97" t="s">
        <v>102</v>
      </c>
      <c r="E142" s="106">
        <v>1</v>
      </c>
      <c r="F142" s="106">
        <v>1</v>
      </c>
      <c r="G142" s="106">
        <v>1</v>
      </c>
      <c r="H142" s="106">
        <v>1</v>
      </c>
      <c r="I142" s="106">
        <v>0</v>
      </c>
      <c r="J142" s="106">
        <v>0</v>
      </c>
      <c r="K142" s="106">
        <v>0</v>
      </c>
      <c r="L142" s="51"/>
      <c r="M142" s="66" t="s">
        <v>3</v>
      </c>
      <c r="N142" s="64">
        <v>151</v>
      </c>
      <c r="O142" s="51"/>
      <c r="P142" s="62"/>
      <c r="Q142" s="62"/>
      <c r="R142" s="51"/>
      <c r="S142" s="51"/>
    </row>
    <row r="143" spans="2:19" s="63" customFormat="1" x14ac:dyDescent="0.25">
      <c r="B143" s="81" t="s">
        <v>80</v>
      </c>
      <c r="C143" s="82">
        <v>121</v>
      </c>
      <c r="D143" s="97" t="s">
        <v>81</v>
      </c>
      <c r="E143" s="106">
        <v>0</v>
      </c>
      <c r="F143" s="106">
        <v>0</v>
      </c>
      <c r="G143" s="106">
        <v>1</v>
      </c>
      <c r="H143" s="106">
        <v>0</v>
      </c>
      <c r="I143" s="106">
        <v>0</v>
      </c>
      <c r="J143" s="106">
        <v>0</v>
      </c>
      <c r="K143" s="106">
        <v>0</v>
      </c>
      <c r="L143" s="51"/>
      <c r="M143" s="51"/>
      <c r="N143" s="51"/>
      <c r="O143" s="51"/>
      <c r="P143" s="62"/>
      <c r="Q143" s="62"/>
      <c r="R143" s="51"/>
      <c r="S143" s="51"/>
    </row>
    <row r="144" spans="2:19" s="63" customFormat="1" x14ac:dyDescent="0.25">
      <c r="B144" s="81" t="s">
        <v>17</v>
      </c>
      <c r="C144" s="82">
        <v>122</v>
      </c>
      <c r="D144" s="97" t="s">
        <v>77</v>
      </c>
      <c r="E144" s="106">
        <v>0</v>
      </c>
      <c r="F144" s="106">
        <v>0</v>
      </c>
      <c r="G144" s="106">
        <v>0</v>
      </c>
      <c r="H144" s="106">
        <v>0</v>
      </c>
      <c r="I144" s="106">
        <v>0</v>
      </c>
      <c r="J144" s="106">
        <v>0</v>
      </c>
      <c r="K144" s="106">
        <v>0</v>
      </c>
      <c r="L144" s="51"/>
      <c r="M144" s="51"/>
      <c r="N144" s="51"/>
      <c r="O144" s="51"/>
      <c r="P144" s="62"/>
      <c r="Q144" s="62"/>
      <c r="R144" s="51"/>
      <c r="S144" s="51"/>
    </row>
    <row r="145" spans="2:19" s="63" customFormat="1" x14ac:dyDescent="0.25">
      <c r="B145" s="81" t="s">
        <v>56</v>
      </c>
      <c r="C145" s="82">
        <v>123</v>
      </c>
      <c r="D145" s="97" t="s">
        <v>57</v>
      </c>
      <c r="E145" s="106">
        <v>1</v>
      </c>
      <c r="F145" s="106">
        <v>2</v>
      </c>
      <c r="G145" s="106">
        <v>0</v>
      </c>
      <c r="H145" s="106">
        <v>0</v>
      </c>
      <c r="I145" s="106">
        <v>0</v>
      </c>
      <c r="J145" s="106">
        <v>1</v>
      </c>
      <c r="K145" s="106">
        <v>1</v>
      </c>
      <c r="L145" s="51"/>
      <c r="M145" s="51"/>
      <c r="N145" s="51"/>
      <c r="O145" s="51"/>
      <c r="P145" s="62"/>
      <c r="Q145" s="62"/>
      <c r="R145" s="51"/>
      <c r="S145" s="51"/>
    </row>
    <row r="146" spans="2:19" s="63" customFormat="1" x14ac:dyDescent="0.25">
      <c r="B146" s="85" t="s">
        <v>124</v>
      </c>
      <c r="C146" s="85">
        <v>124</v>
      </c>
      <c r="D146" s="97" t="s">
        <v>125</v>
      </c>
      <c r="E146" s="106">
        <v>0</v>
      </c>
      <c r="F146" s="106">
        <v>0</v>
      </c>
      <c r="G146" s="106">
        <v>0</v>
      </c>
      <c r="H146" s="106">
        <v>0</v>
      </c>
      <c r="I146" s="106">
        <v>0</v>
      </c>
      <c r="J146" s="106">
        <v>0</v>
      </c>
      <c r="K146" s="106">
        <v>0</v>
      </c>
      <c r="L146" s="51"/>
      <c r="M146" s="51"/>
      <c r="N146" s="51"/>
      <c r="O146" s="51"/>
      <c r="P146" s="62"/>
      <c r="Q146" s="37"/>
    </row>
    <row r="147" spans="2:19" s="63" customFormat="1" x14ac:dyDescent="0.25">
      <c r="B147" s="81" t="s">
        <v>71</v>
      </c>
      <c r="C147" s="82">
        <v>125</v>
      </c>
      <c r="D147" s="97" t="s">
        <v>111</v>
      </c>
      <c r="E147" s="106">
        <v>0</v>
      </c>
      <c r="F147" s="106">
        <v>0</v>
      </c>
      <c r="G147" s="106">
        <v>0</v>
      </c>
      <c r="H147" s="106">
        <v>1</v>
      </c>
      <c r="I147" s="106">
        <v>0</v>
      </c>
      <c r="J147" s="106">
        <v>0</v>
      </c>
      <c r="K147" s="106">
        <v>0</v>
      </c>
      <c r="L147" s="51"/>
      <c r="M147" s="51"/>
      <c r="N147" s="51"/>
      <c r="O147" s="51"/>
      <c r="P147" s="62"/>
      <c r="Q147" s="37"/>
    </row>
    <row r="148" spans="2:19" s="63" customFormat="1" x14ac:dyDescent="0.25">
      <c r="B148" s="81" t="s">
        <v>41</v>
      </c>
      <c r="C148" s="82">
        <v>126</v>
      </c>
      <c r="D148" s="97" t="s">
        <v>42</v>
      </c>
      <c r="E148" s="106">
        <v>2</v>
      </c>
      <c r="F148" s="106">
        <v>1</v>
      </c>
      <c r="G148" s="106">
        <v>0</v>
      </c>
      <c r="H148" s="106">
        <v>0</v>
      </c>
      <c r="I148" s="106">
        <v>2</v>
      </c>
      <c r="J148" s="106">
        <v>0</v>
      </c>
      <c r="K148" s="106">
        <v>0</v>
      </c>
      <c r="L148" s="51"/>
      <c r="M148" s="51"/>
      <c r="N148" s="51"/>
      <c r="O148" s="51"/>
      <c r="P148" s="62"/>
      <c r="Q148" s="37"/>
    </row>
    <row r="149" spans="2:19" s="63" customFormat="1" x14ac:dyDescent="0.25">
      <c r="B149" s="81" t="s">
        <v>87</v>
      </c>
      <c r="C149" s="82">
        <v>127</v>
      </c>
      <c r="D149" s="97" t="s">
        <v>88</v>
      </c>
      <c r="E149" s="106">
        <v>0</v>
      </c>
      <c r="F149" s="106">
        <v>0</v>
      </c>
      <c r="G149" s="106">
        <v>0</v>
      </c>
      <c r="H149" s="106">
        <v>0</v>
      </c>
      <c r="I149" s="106">
        <v>0</v>
      </c>
      <c r="J149" s="106">
        <v>1</v>
      </c>
      <c r="K149" s="106">
        <v>0</v>
      </c>
      <c r="L149" s="51"/>
      <c r="M149" s="51"/>
      <c r="N149" s="51"/>
      <c r="O149" s="51"/>
      <c r="P149" s="62"/>
      <c r="Q149" s="37"/>
    </row>
    <row r="150" spans="2:19" s="63" customFormat="1" x14ac:dyDescent="0.25">
      <c r="B150" s="85" t="s">
        <v>136</v>
      </c>
      <c r="C150" s="85">
        <v>128</v>
      </c>
      <c r="D150" s="97" t="s">
        <v>179</v>
      </c>
      <c r="E150" s="106">
        <v>0</v>
      </c>
      <c r="F150" s="106">
        <v>0</v>
      </c>
      <c r="G150" s="106">
        <v>0</v>
      </c>
      <c r="H150" s="106">
        <v>0</v>
      </c>
      <c r="I150" s="106">
        <v>0</v>
      </c>
      <c r="J150" s="106">
        <v>0</v>
      </c>
      <c r="K150" s="106">
        <v>0</v>
      </c>
      <c r="L150" s="51"/>
      <c r="M150" s="51"/>
      <c r="N150" s="51"/>
      <c r="O150" s="51"/>
      <c r="P150" s="62"/>
      <c r="Q150" s="37"/>
    </row>
    <row r="151" spans="2:19" s="63" customFormat="1" x14ac:dyDescent="0.25">
      <c r="B151" s="81" t="s">
        <v>75</v>
      </c>
      <c r="C151" s="82">
        <v>129</v>
      </c>
      <c r="D151" s="97" t="s">
        <v>76</v>
      </c>
      <c r="E151" s="106">
        <v>0</v>
      </c>
      <c r="F151" s="106">
        <v>0</v>
      </c>
      <c r="G151" s="106">
        <v>0</v>
      </c>
      <c r="H151" s="106">
        <v>0</v>
      </c>
      <c r="I151" s="106">
        <v>0</v>
      </c>
      <c r="J151" s="106">
        <v>0</v>
      </c>
      <c r="K151" s="106">
        <v>0</v>
      </c>
      <c r="L151" s="51"/>
      <c r="M151" s="51"/>
      <c r="N151" s="51"/>
      <c r="O151" s="51"/>
      <c r="P151" s="62"/>
      <c r="Q151" s="37"/>
    </row>
    <row r="152" spans="2:19" s="63" customFormat="1" x14ac:dyDescent="0.25">
      <c r="B152" s="81" t="s">
        <v>99</v>
      </c>
      <c r="C152" s="82">
        <v>130</v>
      </c>
      <c r="D152" s="87" t="s">
        <v>100</v>
      </c>
      <c r="E152" s="106">
        <v>0</v>
      </c>
      <c r="F152" s="106">
        <v>0</v>
      </c>
      <c r="G152" s="106">
        <v>0</v>
      </c>
      <c r="H152" s="106">
        <v>0</v>
      </c>
      <c r="I152" s="106">
        <v>0</v>
      </c>
      <c r="J152" s="106">
        <v>0</v>
      </c>
      <c r="K152" s="106">
        <v>0</v>
      </c>
      <c r="L152" s="51"/>
      <c r="M152" s="51"/>
      <c r="N152" s="51"/>
      <c r="O152" s="51"/>
      <c r="P152" s="62"/>
      <c r="Q152" s="37"/>
    </row>
    <row r="153" spans="2:19" s="63" customFormat="1" x14ac:dyDescent="0.25">
      <c r="B153" s="81" t="s">
        <v>103</v>
      </c>
      <c r="C153" s="82">
        <v>131</v>
      </c>
      <c r="D153" s="97" t="s">
        <v>104</v>
      </c>
      <c r="E153" s="106">
        <v>0</v>
      </c>
      <c r="F153" s="106">
        <v>0</v>
      </c>
      <c r="G153" s="106">
        <v>0</v>
      </c>
      <c r="H153" s="106">
        <v>4</v>
      </c>
      <c r="I153" s="106">
        <v>9</v>
      </c>
      <c r="J153" s="106">
        <v>0</v>
      </c>
      <c r="K153" s="106">
        <v>0</v>
      </c>
      <c r="L153" s="51"/>
      <c r="M153" s="51"/>
      <c r="N153" s="51"/>
      <c r="O153" s="51"/>
      <c r="P153" s="62"/>
      <c r="Q153" s="37"/>
    </row>
    <row r="154" spans="2:19" s="63" customFormat="1" x14ac:dyDescent="0.25">
      <c r="B154" s="85" t="s">
        <v>181</v>
      </c>
      <c r="C154" s="85">
        <v>132</v>
      </c>
      <c r="D154" s="97" t="s">
        <v>174</v>
      </c>
      <c r="E154" s="106">
        <v>0</v>
      </c>
      <c r="F154" s="106">
        <v>0</v>
      </c>
      <c r="G154" s="106">
        <v>0</v>
      </c>
      <c r="H154" s="106">
        <v>0</v>
      </c>
      <c r="I154" s="106">
        <v>0</v>
      </c>
      <c r="J154" s="106">
        <v>0</v>
      </c>
      <c r="K154" s="106">
        <v>0</v>
      </c>
      <c r="L154" s="51"/>
      <c r="M154" s="51"/>
      <c r="N154" s="51"/>
      <c r="O154" s="51"/>
      <c r="P154" s="62"/>
      <c r="Q154" s="37"/>
    </row>
    <row r="155" spans="2:19" s="63" customFormat="1" x14ac:dyDescent="0.25">
      <c r="B155" s="81" t="s">
        <v>12</v>
      </c>
      <c r="C155" s="82">
        <v>133</v>
      </c>
      <c r="D155" s="97" t="s">
        <v>13</v>
      </c>
      <c r="E155" s="106">
        <v>1</v>
      </c>
      <c r="F155" s="106">
        <v>0</v>
      </c>
      <c r="G155" s="106">
        <v>0</v>
      </c>
      <c r="H155" s="106">
        <v>0</v>
      </c>
      <c r="I155" s="106">
        <v>0</v>
      </c>
      <c r="J155" s="106">
        <v>0</v>
      </c>
      <c r="K155" s="106">
        <v>1</v>
      </c>
      <c r="L155" s="51"/>
      <c r="M155" s="51"/>
      <c r="N155" s="51"/>
      <c r="O155" s="51"/>
      <c r="P155" s="62"/>
      <c r="Q155" s="37"/>
    </row>
    <row r="156" spans="2:19" s="63" customFormat="1" x14ac:dyDescent="0.25">
      <c r="B156" s="81" t="s">
        <v>131</v>
      </c>
      <c r="C156" s="82">
        <v>134</v>
      </c>
      <c r="D156" s="97" t="s">
        <v>132</v>
      </c>
      <c r="E156" s="106">
        <v>8</v>
      </c>
      <c r="F156" s="106">
        <v>1</v>
      </c>
      <c r="G156" s="106">
        <v>3</v>
      </c>
      <c r="H156" s="106">
        <v>0</v>
      </c>
      <c r="I156" s="106">
        <v>0</v>
      </c>
      <c r="J156" s="106">
        <v>0</v>
      </c>
      <c r="K156" s="106">
        <v>0</v>
      </c>
      <c r="L156" s="51"/>
      <c r="M156" s="51"/>
      <c r="N156" s="51"/>
      <c r="O156" s="51"/>
      <c r="P156" s="62"/>
      <c r="Q156" s="37"/>
    </row>
    <row r="157" spans="2:19" s="63" customFormat="1" x14ac:dyDescent="0.25">
      <c r="B157" s="81" t="s">
        <v>9</v>
      </c>
      <c r="C157" s="82">
        <v>135</v>
      </c>
      <c r="D157" s="97" t="s">
        <v>10</v>
      </c>
      <c r="E157" s="106">
        <v>0</v>
      </c>
      <c r="F157" s="106">
        <v>0</v>
      </c>
      <c r="G157" s="106">
        <v>0</v>
      </c>
      <c r="H157" s="106">
        <v>0</v>
      </c>
      <c r="I157" s="106">
        <v>0</v>
      </c>
      <c r="J157" s="106">
        <v>0</v>
      </c>
      <c r="K157" s="106">
        <v>0</v>
      </c>
      <c r="L157" s="51"/>
      <c r="M157" s="51"/>
      <c r="N157" s="51"/>
      <c r="O157" s="51"/>
      <c r="P157" s="62"/>
      <c r="Q157" s="37"/>
    </row>
    <row r="158" spans="2:19" s="63" customFormat="1" x14ac:dyDescent="0.25">
      <c r="B158" s="81" t="s">
        <v>128</v>
      </c>
      <c r="C158" s="82">
        <v>136</v>
      </c>
      <c r="D158" s="97" t="s">
        <v>129</v>
      </c>
      <c r="E158" s="106">
        <v>0</v>
      </c>
      <c r="F158" s="106">
        <v>0</v>
      </c>
      <c r="G158" s="106">
        <v>0</v>
      </c>
      <c r="H158" s="106">
        <v>0</v>
      </c>
      <c r="I158" s="106">
        <v>0</v>
      </c>
      <c r="J158" s="106">
        <v>0</v>
      </c>
      <c r="K158" s="106">
        <v>0</v>
      </c>
      <c r="L158" s="51"/>
      <c r="M158" s="51"/>
      <c r="N158" s="51"/>
      <c r="O158" s="51"/>
      <c r="P158" s="62"/>
      <c r="Q158" s="37"/>
    </row>
    <row r="159" spans="2:19" s="63" customFormat="1" x14ac:dyDescent="0.25">
      <c r="B159" s="81" t="s">
        <v>52</v>
      </c>
      <c r="C159" s="82">
        <v>137</v>
      </c>
      <c r="D159" s="97" t="s">
        <v>53</v>
      </c>
      <c r="E159" s="106">
        <v>0</v>
      </c>
      <c r="F159" s="106">
        <v>0</v>
      </c>
      <c r="G159" s="106">
        <v>1</v>
      </c>
      <c r="H159" s="106">
        <v>1</v>
      </c>
      <c r="I159" s="106">
        <v>1</v>
      </c>
      <c r="J159" s="106">
        <v>1</v>
      </c>
      <c r="K159" s="106">
        <v>0</v>
      </c>
      <c r="L159" s="51"/>
      <c r="M159" s="51"/>
      <c r="N159" s="51"/>
      <c r="O159" s="51"/>
      <c r="P159" s="62"/>
      <c r="Q159" s="37"/>
    </row>
    <row r="160" spans="2:19" s="63" customFormat="1" x14ac:dyDescent="0.25">
      <c r="B160" s="81" t="s">
        <v>58</v>
      </c>
      <c r="C160" s="82">
        <v>138</v>
      </c>
      <c r="D160" s="97" t="s">
        <v>59</v>
      </c>
      <c r="E160" s="106">
        <v>0</v>
      </c>
      <c r="F160" s="106">
        <v>0</v>
      </c>
      <c r="G160" s="106">
        <v>0</v>
      </c>
      <c r="H160" s="106">
        <v>0</v>
      </c>
      <c r="I160" s="106">
        <v>0</v>
      </c>
      <c r="J160" s="106">
        <v>0</v>
      </c>
      <c r="K160" s="106">
        <v>0</v>
      </c>
      <c r="L160" s="51"/>
      <c r="M160" s="51"/>
      <c r="N160" s="51"/>
      <c r="O160" s="51"/>
      <c r="P160" s="62"/>
      <c r="Q160" s="37"/>
    </row>
    <row r="161" spans="2:17" s="63" customFormat="1" x14ac:dyDescent="0.25">
      <c r="B161" s="81" t="s">
        <v>50</v>
      </c>
      <c r="C161" s="85">
        <v>139</v>
      </c>
      <c r="D161" s="97" t="s">
        <v>51</v>
      </c>
      <c r="E161" s="106">
        <v>0</v>
      </c>
      <c r="F161" s="106">
        <v>0</v>
      </c>
      <c r="G161" s="106">
        <v>0</v>
      </c>
      <c r="H161" s="106">
        <v>0</v>
      </c>
      <c r="I161" s="106">
        <v>0</v>
      </c>
      <c r="J161" s="106">
        <v>0</v>
      </c>
      <c r="K161" s="106">
        <v>0</v>
      </c>
      <c r="L161" s="51"/>
      <c r="M161" s="51"/>
      <c r="N161" s="51"/>
      <c r="O161" s="51"/>
      <c r="P161" s="62"/>
      <c r="Q161" s="37"/>
    </row>
    <row r="162" spans="2:17" s="63" customFormat="1" x14ac:dyDescent="0.25">
      <c r="B162" s="81" t="s">
        <v>96</v>
      </c>
      <c r="C162" s="82">
        <v>141</v>
      </c>
      <c r="D162" s="97" t="s">
        <v>97</v>
      </c>
      <c r="E162" s="106">
        <v>0</v>
      </c>
      <c r="F162" s="106">
        <v>0</v>
      </c>
      <c r="G162" s="106">
        <v>0</v>
      </c>
      <c r="H162" s="106">
        <v>0</v>
      </c>
      <c r="I162" s="106">
        <v>0</v>
      </c>
      <c r="J162" s="106">
        <v>0</v>
      </c>
      <c r="K162" s="106">
        <v>0</v>
      </c>
      <c r="L162" s="51"/>
      <c r="M162" s="62"/>
      <c r="N162" s="62"/>
      <c r="O162" s="62"/>
      <c r="P162" s="62"/>
      <c r="Q162" s="37"/>
    </row>
    <row r="163" spans="2:17" s="63" customFormat="1" x14ac:dyDescent="0.25">
      <c r="B163" s="81" t="s">
        <v>118</v>
      </c>
      <c r="C163" s="82">
        <v>142</v>
      </c>
      <c r="D163" s="97" t="s">
        <v>119</v>
      </c>
      <c r="E163" s="106">
        <v>0</v>
      </c>
      <c r="F163" s="106">
        <v>0</v>
      </c>
      <c r="G163" s="106">
        <v>0</v>
      </c>
      <c r="H163" s="106">
        <v>1</v>
      </c>
      <c r="I163" s="106">
        <v>0</v>
      </c>
      <c r="J163" s="106">
        <v>0</v>
      </c>
      <c r="K163" s="106">
        <v>0</v>
      </c>
      <c r="L163" s="51"/>
      <c r="M163" s="62"/>
      <c r="N163" s="62"/>
      <c r="O163" s="62"/>
      <c r="P163" s="62"/>
      <c r="Q163" s="37"/>
    </row>
    <row r="164" spans="2:17" s="63" customFormat="1" x14ac:dyDescent="0.25">
      <c r="B164" s="81" t="s">
        <v>48</v>
      </c>
      <c r="C164" s="82">
        <v>143</v>
      </c>
      <c r="D164" s="97" t="s">
        <v>49</v>
      </c>
      <c r="E164" s="106">
        <v>0</v>
      </c>
      <c r="F164" s="106">
        <v>2</v>
      </c>
      <c r="G164" s="106">
        <v>0</v>
      </c>
      <c r="H164" s="106">
        <v>0</v>
      </c>
      <c r="I164" s="106">
        <v>1</v>
      </c>
      <c r="J164" s="106">
        <v>0</v>
      </c>
      <c r="K164" s="106">
        <v>0</v>
      </c>
      <c r="L164" s="51"/>
      <c r="M164" s="62"/>
      <c r="N164" s="62"/>
      <c r="O164" s="62"/>
      <c r="P164" s="62"/>
      <c r="Q164" s="37"/>
    </row>
    <row r="165" spans="2:17" s="63" customFormat="1" x14ac:dyDescent="0.25">
      <c r="B165" s="81" t="s">
        <v>54</v>
      </c>
      <c r="C165" s="82">
        <v>144</v>
      </c>
      <c r="D165" s="97" t="s">
        <v>55</v>
      </c>
      <c r="E165" s="106">
        <v>0</v>
      </c>
      <c r="F165" s="106">
        <v>0</v>
      </c>
      <c r="G165" s="106">
        <v>0</v>
      </c>
      <c r="H165" s="106">
        <v>0</v>
      </c>
      <c r="I165" s="106">
        <v>1</v>
      </c>
      <c r="J165" s="106">
        <v>0</v>
      </c>
      <c r="K165" s="106">
        <v>1</v>
      </c>
      <c r="L165" s="51"/>
      <c r="M165" s="62"/>
      <c r="N165" s="62"/>
      <c r="O165" s="62"/>
      <c r="P165" s="62"/>
      <c r="Q165" s="37"/>
    </row>
    <row r="166" spans="2:17" s="63" customFormat="1" x14ac:dyDescent="0.25">
      <c r="B166" s="81" t="s">
        <v>133</v>
      </c>
      <c r="C166" s="82">
        <v>145</v>
      </c>
      <c r="D166" s="97" t="s">
        <v>134</v>
      </c>
      <c r="E166" s="106">
        <v>0</v>
      </c>
      <c r="F166" s="106">
        <v>0</v>
      </c>
      <c r="G166" s="106">
        <v>0</v>
      </c>
      <c r="H166" s="106">
        <v>0</v>
      </c>
      <c r="I166" s="106">
        <v>0</v>
      </c>
      <c r="J166" s="106">
        <v>0</v>
      </c>
      <c r="K166" s="106">
        <v>0</v>
      </c>
      <c r="L166" s="51"/>
      <c r="M166" s="62"/>
      <c r="N166" s="62"/>
      <c r="O166" s="62"/>
      <c r="P166" s="62"/>
      <c r="Q166" s="37"/>
    </row>
    <row r="167" spans="2:17" s="63" customFormat="1" x14ac:dyDescent="0.25">
      <c r="B167" s="81" t="s">
        <v>45</v>
      </c>
      <c r="C167" s="82">
        <v>146</v>
      </c>
      <c r="D167" s="97" t="s">
        <v>46</v>
      </c>
      <c r="E167" s="106">
        <v>0</v>
      </c>
      <c r="F167" s="106">
        <v>0</v>
      </c>
      <c r="G167" s="106">
        <v>0</v>
      </c>
      <c r="H167" s="106">
        <v>0</v>
      </c>
      <c r="I167" s="106">
        <v>1</v>
      </c>
      <c r="J167" s="106">
        <v>0</v>
      </c>
      <c r="K167" s="106">
        <v>0</v>
      </c>
      <c r="L167" s="51"/>
      <c r="M167" s="62"/>
      <c r="N167" s="62"/>
      <c r="O167" s="62"/>
      <c r="P167" s="62"/>
      <c r="Q167" s="37"/>
    </row>
    <row r="168" spans="2:17" s="63" customFormat="1" x14ac:dyDescent="0.25">
      <c r="B168" s="81" t="s">
        <v>63</v>
      </c>
      <c r="C168" s="82">
        <v>147</v>
      </c>
      <c r="D168" s="97" t="s">
        <v>64</v>
      </c>
      <c r="E168" s="106">
        <v>1</v>
      </c>
      <c r="F168" s="106">
        <v>2</v>
      </c>
      <c r="G168" s="106">
        <v>2</v>
      </c>
      <c r="H168" s="106">
        <v>1</v>
      </c>
      <c r="I168" s="106">
        <v>0</v>
      </c>
      <c r="J168" s="106">
        <v>0</v>
      </c>
      <c r="K168" s="106">
        <v>0</v>
      </c>
      <c r="L168" s="51"/>
      <c r="M168" s="62"/>
      <c r="N168" s="62"/>
      <c r="O168" s="62"/>
      <c r="P168" s="62"/>
      <c r="Q168" s="37"/>
    </row>
    <row r="169" spans="2:17" s="63" customFormat="1" x14ac:dyDescent="0.25">
      <c r="B169" s="81" t="s">
        <v>65</v>
      </c>
      <c r="C169" s="82">
        <v>148</v>
      </c>
      <c r="D169" s="97" t="s">
        <v>66</v>
      </c>
      <c r="E169" s="106">
        <v>0</v>
      </c>
      <c r="F169" s="106">
        <v>0</v>
      </c>
      <c r="G169" s="106">
        <v>1</v>
      </c>
      <c r="H169" s="106">
        <v>1</v>
      </c>
      <c r="I169" s="106">
        <v>0</v>
      </c>
      <c r="J169" s="106">
        <v>0</v>
      </c>
      <c r="K169" s="106">
        <v>0</v>
      </c>
      <c r="L169" s="51"/>
      <c r="M169" s="62"/>
      <c r="N169" s="62"/>
      <c r="O169" s="62"/>
      <c r="P169" s="62"/>
      <c r="Q169" s="37"/>
    </row>
    <row r="170" spans="2:17" s="63" customFormat="1" x14ac:dyDescent="0.25">
      <c r="B170" s="81" t="s">
        <v>106</v>
      </c>
      <c r="C170" s="82">
        <v>149</v>
      </c>
      <c r="D170" s="97" t="s">
        <v>107</v>
      </c>
      <c r="E170" s="106">
        <v>0</v>
      </c>
      <c r="F170" s="106">
        <v>0</v>
      </c>
      <c r="G170" s="106">
        <v>0</v>
      </c>
      <c r="H170" s="106">
        <v>0</v>
      </c>
      <c r="I170" s="106">
        <v>0</v>
      </c>
      <c r="J170" s="106">
        <v>0</v>
      </c>
      <c r="K170" s="106">
        <v>0</v>
      </c>
      <c r="L170" s="51"/>
      <c r="M170" s="62"/>
      <c r="N170" s="62"/>
      <c r="O170" s="62"/>
      <c r="P170" s="62"/>
      <c r="Q170" s="37"/>
    </row>
    <row r="171" spans="2:17" s="63" customFormat="1" x14ac:dyDescent="0.25">
      <c r="B171" s="81" t="s">
        <v>7</v>
      </c>
      <c r="C171" s="82">
        <v>151</v>
      </c>
      <c r="D171" s="97" t="s">
        <v>11</v>
      </c>
      <c r="E171" s="106">
        <v>0</v>
      </c>
      <c r="F171" s="106">
        <v>0</v>
      </c>
      <c r="G171" s="106">
        <v>0</v>
      </c>
      <c r="H171" s="106">
        <v>0</v>
      </c>
      <c r="I171" s="106">
        <v>0</v>
      </c>
      <c r="J171" s="106">
        <v>0</v>
      </c>
      <c r="K171" s="106">
        <v>0</v>
      </c>
      <c r="L171" s="51"/>
      <c r="M171" s="62"/>
      <c r="N171" s="62"/>
      <c r="O171" s="62"/>
      <c r="P171" s="62"/>
      <c r="Q171" s="37"/>
    </row>
    <row r="172" spans="2:17" s="63" customFormat="1" x14ac:dyDescent="0.25">
      <c r="B172" s="81" t="s">
        <v>39</v>
      </c>
      <c r="C172" s="82">
        <v>152</v>
      </c>
      <c r="D172" s="97" t="s">
        <v>83</v>
      </c>
      <c r="E172" s="106">
        <v>0</v>
      </c>
      <c r="F172" s="106">
        <v>0</v>
      </c>
      <c r="G172" s="106">
        <v>1</v>
      </c>
      <c r="H172" s="106">
        <v>1</v>
      </c>
      <c r="I172" s="106">
        <v>0</v>
      </c>
      <c r="J172" s="106">
        <v>0</v>
      </c>
      <c r="K172" s="106">
        <v>0</v>
      </c>
      <c r="L172" s="51"/>
      <c r="M172" s="62"/>
      <c r="N172" s="62"/>
      <c r="O172" s="62"/>
      <c r="P172" s="62"/>
      <c r="Q172" s="37"/>
    </row>
    <row r="173" spans="2:17" s="63" customFormat="1" x14ac:dyDescent="0.25">
      <c r="B173" s="81" t="s">
        <v>7</v>
      </c>
      <c r="C173" s="82">
        <v>154</v>
      </c>
      <c r="D173" s="97" t="s">
        <v>21</v>
      </c>
      <c r="E173" s="106">
        <v>0</v>
      </c>
      <c r="F173" s="106">
        <v>0</v>
      </c>
      <c r="G173" s="106">
        <v>0</v>
      </c>
      <c r="H173" s="106">
        <v>0</v>
      </c>
      <c r="I173" s="106">
        <v>0</v>
      </c>
      <c r="J173" s="106">
        <v>0</v>
      </c>
      <c r="K173" s="106">
        <v>0</v>
      </c>
      <c r="L173" s="51"/>
      <c r="M173" s="62"/>
      <c r="N173" s="62"/>
      <c r="O173" s="62"/>
      <c r="P173" s="62"/>
      <c r="Q173" s="37"/>
    </row>
    <row r="174" spans="2:17" s="63" customFormat="1" x14ac:dyDescent="0.25">
      <c r="B174" s="81" t="s">
        <v>7</v>
      </c>
      <c r="C174" s="82">
        <v>155</v>
      </c>
      <c r="D174" s="97" t="s">
        <v>105</v>
      </c>
      <c r="E174" s="106">
        <v>2</v>
      </c>
      <c r="F174" s="106">
        <v>0</v>
      </c>
      <c r="G174" s="106">
        <v>2</v>
      </c>
      <c r="H174" s="106">
        <v>1</v>
      </c>
      <c r="I174" s="106">
        <v>1</v>
      </c>
      <c r="J174" s="106">
        <v>0</v>
      </c>
      <c r="K174" s="106">
        <v>0</v>
      </c>
      <c r="L174" s="51"/>
      <c r="M174" s="62"/>
      <c r="N174" s="62"/>
      <c r="O174" s="62"/>
      <c r="P174" s="62"/>
      <c r="Q174" s="37"/>
    </row>
    <row r="175" spans="2:17" s="63" customFormat="1" x14ac:dyDescent="0.25">
      <c r="B175" s="81" t="s">
        <v>7</v>
      </c>
      <c r="C175" s="82">
        <v>156</v>
      </c>
      <c r="D175" s="97" t="s">
        <v>297</v>
      </c>
      <c r="E175" s="106">
        <v>0</v>
      </c>
      <c r="F175" s="106">
        <v>0</v>
      </c>
      <c r="G175" s="106">
        <v>0</v>
      </c>
      <c r="H175" s="106">
        <v>0</v>
      </c>
      <c r="I175" s="106">
        <v>1</v>
      </c>
      <c r="J175" s="106">
        <v>0</v>
      </c>
      <c r="K175" s="106">
        <v>0</v>
      </c>
      <c r="L175" s="51"/>
      <c r="M175" s="62"/>
      <c r="N175" s="62"/>
      <c r="O175" s="62"/>
      <c r="P175" s="62"/>
      <c r="Q175" s="37"/>
    </row>
    <row r="176" spans="2:17" s="63" customFormat="1" x14ac:dyDescent="0.25">
      <c r="B176" s="81" t="s">
        <v>7</v>
      </c>
      <c r="C176" s="82">
        <v>157</v>
      </c>
      <c r="D176" s="97" t="s">
        <v>138</v>
      </c>
      <c r="E176" s="106">
        <v>2</v>
      </c>
      <c r="F176" s="106">
        <v>4</v>
      </c>
      <c r="G176" s="106">
        <v>1</v>
      </c>
      <c r="H176" s="106">
        <v>0</v>
      </c>
      <c r="I176" s="106">
        <v>1</v>
      </c>
      <c r="J176" s="106">
        <v>4</v>
      </c>
      <c r="K176" s="106">
        <v>0</v>
      </c>
      <c r="L176" s="51"/>
      <c r="M176" s="62"/>
      <c r="N176" s="62"/>
      <c r="O176" s="62"/>
      <c r="P176" s="62"/>
      <c r="Q176" s="37"/>
    </row>
    <row r="177" spans="2:17" s="63" customFormat="1" x14ac:dyDescent="0.25">
      <c r="B177" s="81" t="s">
        <v>7</v>
      </c>
      <c r="C177" s="82">
        <v>158</v>
      </c>
      <c r="D177" s="97" t="s">
        <v>120</v>
      </c>
      <c r="E177" s="106">
        <v>1</v>
      </c>
      <c r="F177" s="106">
        <v>0</v>
      </c>
      <c r="G177" s="106">
        <v>0</v>
      </c>
      <c r="H177" s="106">
        <v>0</v>
      </c>
      <c r="I177" s="106">
        <v>0</v>
      </c>
      <c r="J177" s="106">
        <v>0</v>
      </c>
      <c r="K177" s="106">
        <v>0</v>
      </c>
      <c r="L177" s="51"/>
      <c r="M177" s="62"/>
      <c r="N177" s="62"/>
      <c r="O177" s="62"/>
      <c r="P177" s="62"/>
      <c r="Q177" s="37"/>
    </row>
    <row r="178" spans="2:17" s="63" customFormat="1" x14ac:dyDescent="0.25">
      <c r="B178" s="81" t="s">
        <v>7</v>
      </c>
      <c r="C178" s="82">
        <v>160</v>
      </c>
      <c r="D178" s="97" t="s">
        <v>112</v>
      </c>
      <c r="E178" s="106">
        <v>1</v>
      </c>
      <c r="F178" s="106">
        <v>0</v>
      </c>
      <c r="G178" s="106">
        <v>8</v>
      </c>
      <c r="H178" s="106">
        <v>5</v>
      </c>
      <c r="I178" s="106">
        <v>0</v>
      </c>
      <c r="J178" s="106">
        <v>4</v>
      </c>
      <c r="K178" s="106">
        <v>1</v>
      </c>
      <c r="L178" s="51"/>
      <c r="M178" s="62"/>
      <c r="N178" s="62"/>
      <c r="O178" s="62"/>
      <c r="P178" s="62"/>
      <c r="Q178" s="37"/>
    </row>
    <row r="179" spans="2:17" s="63" customFormat="1" x14ac:dyDescent="0.25">
      <c r="B179" s="81" t="s">
        <v>34</v>
      </c>
      <c r="C179" s="82">
        <v>161</v>
      </c>
      <c r="D179" s="97" t="s">
        <v>95</v>
      </c>
      <c r="E179" s="106">
        <v>2</v>
      </c>
      <c r="F179" s="106">
        <v>1</v>
      </c>
      <c r="G179" s="106">
        <v>1</v>
      </c>
      <c r="H179" s="106">
        <v>1</v>
      </c>
      <c r="I179" s="106">
        <v>1</v>
      </c>
      <c r="J179" s="106">
        <v>1</v>
      </c>
      <c r="K179" s="106">
        <v>2</v>
      </c>
      <c r="L179" s="51"/>
      <c r="M179" s="62"/>
      <c r="N179" s="62"/>
      <c r="O179" s="62"/>
      <c r="P179" s="62"/>
      <c r="Q179" s="37"/>
    </row>
    <row r="180" spans="2:17" s="63" customFormat="1" x14ac:dyDescent="0.25">
      <c r="B180" s="81" t="s">
        <v>19</v>
      </c>
      <c r="C180" s="82">
        <v>162</v>
      </c>
      <c r="D180" s="97" t="s">
        <v>20</v>
      </c>
      <c r="E180" s="106">
        <v>2</v>
      </c>
      <c r="F180" s="106">
        <v>3</v>
      </c>
      <c r="G180" s="106">
        <v>2</v>
      </c>
      <c r="H180" s="106">
        <v>0</v>
      </c>
      <c r="I180" s="106">
        <v>1</v>
      </c>
      <c r="J180" s="106">
        <v>1</v>
      </c>
      <c r="K180" s="106">
        <v>0</v>
      </c>
      <c r="L180" s="51"/>
      <c r="M180" s="62"/>
      <c r="N180" s="62"/>
      <c r="O180" s="62"/>
      <c r="P180" s="62"/>
      <c r="Q180" s="37"/>
    </row>
    <row r="181" spans="2:17" s="63" customFormat="1" x14ac:dyDescent="0.25">
      <c r="B181" s="81" t="s">
        <v>7</v>
      </c>
      <c r="C181" s="82">
        <v>163</v>
      </c>
      <c r="D181" s="97" t="s">
        <v>84</v>
      </c>
      <c r="E181" s="106">
        <v>1</v>
      </c>
      <c r="F181" s="106">
        <v>6</v>
      </c>
      <c r="G181" s="106">
        <v>2</v>
      </c>
      <c r="H181" s="106">
        <v>2</v>
      </c>
      <c r="I181" s="106">
        <v>3</v>
      </c>
      <c r="J181" s="106">
        <v>3</v>
      </c>
      <c r="K181" s="106">
        <v>5</v>
      </c>
      <c r="L181" s="51"/>
      <c r="M181" s="62"/>
      <c r="N181" s="62"/>
      <c r="O181" s="62"/>
      <c r="P181" s="62"/>
      <c r="Q181" s="37"/>
    </row>
    <row r="182" spans="2:17" s="63" customFormat="1" x14ac:dyDescent="0.25">
      <c r="B182" s="81" t="s">
        <v>7</v>
      </c>
      <c r="C182" s="82">
        <v>164</v>
      </c>
      <c r="D182" s="97" t="s">
        <v>38</v>
      </c>
      <c r="E182" s="106">
        <v>3</v>
      </c>
      <c r="F182" s="106">
        <v>0</v>
      </c>
      <c r="G182" s="106">
        <v>2</v>
      </c>
      <c r="H182" s="106">
        <v>3</v>
      </c>
      <c r="I182" s="106">
        <v>0</v>
      </c>
      <c r="J182" s="106">
        <v>0</v>
      </c>
      <c r="K182" s="106">
        <v>0</v>
      </c>
      <c r="L182" s="51"/>
      <c r="M182" s="62"/>
      <c r="N182" s="62"/>
      <c r="O182" s="62"/>
      <c r="P182" s="62"/>
      <c r="Q182" s="37"/>
    </row>
    <row r="183" spans="2:17" s="63" customFormat="1" x14ac:dyDescent="0.25">
      <c r="B183" s="81" t="s">
        <v>7</v>
      </c>
      <c r="C183" s="82">
        <v>165</v>
      </c>
      <c r="D183" s="97" t="s">
        <v>126</v>
      </c>
      <c r="E183" s="106">
        <v>1</v>
      </c>
      <c r="F183" s="106">
        <v>1</v>
      </c>
      <c r="G183" s="106">
        <v>5</v>
      </c>
      <c r="H183" s="106">
        <v>1</v>
      </c>
      <c r="I183" s="106">
        <v>3</v>
      </c>
      <c r="J183" s="106">
        <v>2</v>
      </c>
      <c r="K183" s="106">
        <v>2</v>
      </c>
      <c r="L183" s="51"/>
      <c r="M183" s="62"/>
      <c r="N183" s="62"/>
      <c r="O183" s="62"/>
      <c r="P183" s="62"/>
      <c r="Q183" s="37"/>
    </row>
    <row r="184" spans="2:17" s="63" customFormat="1" x14ac:dyDescent="0.25">
      <c r="B184" s="81" t="s">
        <v>7</v>
      </c>
      <c r="C184" s="82">
        <v>166</v>
      </c>
      <c r="D184" s="97" t="s">
        <v>23</v>
      </c>
      <c r="E184" s="106">
        <v>3</v>
      </c>
      <c r="F184" s="106">
        <v>1</v>
      </c>
      <c r="G184" s="106">
        <v>3</v>
      </c>
      <c r="H184" s="106">
        <v>3</v>
      </c>
      <c r="I184" s="106">
        <v>3</v>
      </c>
      <c r="J184" s="106">
        <v>0</v>
      </c>
      <c r="K184" s="106">
        <v>1</v>
      </c>
      <c r="L184" s="51"/>
      <c r="M184" s="62"/>
      <c r="N184" s="62"/>
      <c r="O184" s="62"/>
      <c r="P184" s="62"/>
      <c r="Q184" s="37"/>
    </row>
    <row r="185" spans="2:17" s="63" customFormat="1" x14ac:dyDescent="0.25">
      <c r="B185" s="81" t="s">
        <v>7</v>
      </c>
      <c r="C185" s="82">
        <v>167</v>
      </c>
      <c r="D185" s="97" t="s">
        <v>98</v>
      </c>
      <c r="E185" s="106">
        <v>0</v>
      </c>
      <c r="F185" s="106">
        <v>0</v>
      </c>
      <c r="G185" s="106">
        <v>6</v>
      </c>
      <c r="H185" s="106">
        <v>8</v>
      </c>
      <c r="I185" s="106">
        <v>5</v>
      </c>
      <c r="J185" s="106">
        <v>5</v>
      </c>
      <c r="K185" s="106">
        <v>2</v>
      </c>
      <c r="L185" s="51"/>
      <c r="M185" s="62"/>
      <c r="N185" s="62"/>
      <c r="O185" s="62"/>
      <c r="P185" s="62"/>
      <c r="Q185" s="37"/>
    </row>
    <row r="186" spans="2:17" s="63" customFormat="1" x14ac:dyDescent="0.25">
      <c r="B186" s="81" t="s">
        <v>7</v>
      </c>
      <c r="C186" s="82">
        <v>168</v>
      </c>
      <c r="D186" s="97" t="s">
        <v>24</v>
      </c>
      <c r="E186" s="106">
        <v>0</v>
      </c>
      <c r="F186" s="106">
        <v>2</v>
      </c>
      <c r="G186" s="106">
        <v>0</v>
      </c>
      <c r="H186" s="106">
        <v>0</v>
      </c>
      <c r="I186" s="106">
        <v>0</v>
      </c>
      <c r="J186" s="106">
        <v>0</v>
      </c>
      <c r="K186" s="106">
        <v>0</v>
      </c>
      <c r="L186" s="51"/>
      <c r="M186" s="62"/>
      <c r="N186" s="62"/>
      <c r="O186" s="62"/>
      <c r="P186" s="62"/>
      <c r="Q186" s="37"/>
    </row>
    <row r="187" spans="2:17" s="63" customFormat="1" x14ac:dyDescent="0.25">
      <c r="B187" s="81" t="s">
        <v>7</v>
      </c>
      <c r="C187" s="82">
        <v>171</v>
      </c>
      <c r="D187" s="97" t="s">
        <v>89</v>
      </c>
      <c r="E187" s="106">
        <v>0</v>
      </c>
      <c r="F187" s="106">
        <v>0</v>
      </c>
      <c r="G187" s="106">
        <v>2</v>
      </c>
      <c r="H187" s="106">
        <v>0</v>
      </c>
      <c r="I187" s="106">
        <v>0</v>
      </c>
      <c r="J187" s="106">
        <v>1</v>
      </c>
      <c r="K187" s="106">
        <v>0</v>
      </c>
      <c r="L187" s="51"/>
      <c r="M187" s="62"/>
      <c r="N187" s="62"/>
      <c r="O187" s="62"/>
      <c r="P187" s="62"/>
      <c r="Q187" s="37"/>
    </row>
    <row r="188" spans="2:17" s="63" customFormat="1" x14ac:dyDescent="0.25">
      <c r="B188" s="81" t="s">
        <v>7</v>
      </c>
      <c r="C188" s="82">
        <v>172</v>
      </c>
      <c r="D188" s="97" t="s">
        <v>22</v>
      </c>
      <c r="E188" s="106">
        <v>14</v>
      </c>
      <c r="F188" s="106">
        <v>9</v>
      </c>
      <c r="G188" s="106">
        <v>7</v>
      </c>
      <c r="H188" s="106">
        <v>3</v>
      </c>
      <c r="I188" s="106">
        <v>12</v>
      </c>
      <c r="J188" s="106">
        <v>7</v>
      </c>
      <c r="K188" s="106">
        <v>4</v>
      </c>
      <c r="L188" s="51"/>
      <c r="M188" s="62"/>
      <c r="N188" s="62"/>
      <c r="O188" s="62"/>
      <c r="P188" s="62"/>
      <c r="Q188" s="37"/>
    </row>
    <row r="189" spans="2:17" s="63" customFormat="1" x14ac:dyDescent="0.25">
      <c r="B189" s="81" t="s">
        <v>19</v>
      </c>
      <c r="C189" s="82">
        <v>174</v>
      </c>
      <c r="D189" s="97" t="s">
        <v>86</v>
      </c>
      <c r="E189" s="106">
        <v>1</v>
      </c>
      <c r="F189" s="106">
        <v>2</v>
      </c>
      <c r="G189" s="106">
        <v>0</v>
      </c>
      <c r="H189" s="106">
        <v>1</v>
      </c>
      <c r="I189" s="106">
        <v>1</v>
      </c>
      <c r="J189" s="106">
        <v>0</v>
      </c>
      <c r="K189" s="106">
        <v>0</v>
      </c>
      <c r="L189" s="51"/>
      <c r="M189" s="62"/>
      <c r="N189" s="62"/>
      <c r="O189" s="62"/>
      <c r="P189" s="62"/>
      <c r="Q189" s="37"/>
    </row>
    <row r="190" spans="2:17" s="63" customFormat="1" x14ac:dyDescent="0.25">
      <c r="B190" s="81" t="s">
        <v>34</v>
      </c>
      <c r="C190" s="82">
        <v>175</v>
      </c>
      <c r="D190" s="97" t="s">
        <v>35</v>
      </c>
      <c r="E190" s="106">
        <v>0</v>
      </c>
      <c r="F190" s="106">
        <v>1</v>
      </c>
      <c r="G190" s="106">
        <v>0</v>
      </c>
      <c r="H190" s="106">
        <v>0</v>
      </c>
      <c r="I190" s="106">
        <v>0</v>
      </c>
      <c r="J190" s="106">
        <v>0</v>
      </c>
      <c r="K190" s="106">
        <v>0</v>
      </c>
      <c r="L190" s="51"/>
      <c r="M190" s="62"/>
      <c r="N190" s="62"/>
      <c r="O190" s="62"/>
      <c r="P190" s="62"/>
      <c r="Q190" s="37"/>
    </row>
    <row r="191" spans="2:17" s="63" customFormat="1" x14ac:dyDescent="0.25">
      <c r="B191" s="81" t="s">
        <v>29</v>
      </c>
      <c r="C191" s="82">
        <v>176</v>
      </c>
      <c r="D191" s="97" t="s">
        <v>262</v>
      </c>
      <c r="E191" s="106">
        <v>0</v>
      </c>
      <c r="F191" s="106">
        <v>0</v>
      </c>
      <c r="G191" s="106">
        <v>0</v>
      </c>
      <c r="H191" s="106">
        <v>0</v>
      </c>
      <c r="I191" s="106">
        <v>3</v>
      </c>
      <c r="J191" s="106">
        <v>2</v>
      </c>
      <c r="K191" s="106">
        <v>0</v>
      </c>
      <c r="L191" s="51"/>
      <c r="M191" s="62"/>
      <c r="N191" s="62"/>
      <c r="O191" s="62"/>
      <c r="P191" s="62"/>
      <c r="Q191" s="37"/>
    </row>
    <row r="192" spans="2:17" s="63" customFormat="1" x14ac:dyDescent="0.25">
      <c r="B192" s="81" t="s">
        <v>39</v>
      </c>
      <c r="C192" s="82">
        <v>177</v>
      </c>
      <c r="D192" s="97" t="s">
        <v>130</v>
      </c>
      <c r="E192" s="106">
        <v>0</v>
      </c>
      <c r="F192" s="106">
        <v>0</v>
      </c>
      <c r="G192" s="106">
        <v>0</v>
      </c>
      <c r="H192" s="106">
        <v>3</v>
      </c>
      <c r="I192" s="106">
        <v>0</v>
      </c>
      <c r="J192" s="106">
        <v>0</v>
      </c>
      <c r="K192" s="106">
        <v>1</v>
      </c>
      <c r="L192" s="51"/>
      <c r="M192" s="62"/>
      <c r="N192" s="62"/>
      <c r="O192" s="62"/>
      <c r="P192" s="62"/>
      <c r="Q192" s="37"/>
    </row>
    <row r="193" spans="2:17" s="63" customFormat="1" x14ac:dyDescent="0.25">
      <c r="B193" s="81" t="s">
        <v>7</v>
      </c>
      <c r="C193" s="82">
        <v>178</v>
      </c>
      <c r="D193" s="97" t="s">
        <v>27</v>
      </c>
      <c r="E193" s="106">
        <v>0</v>
      </c>
      <c r="F193" s="106">
        <v>2</v>
      </c>
      <c r="G193" s="106">
        <v>1</v>
      </c>
      <c r="H193" s="106">
        <v>0</v>
      </c>
      <c r="I193" s="106">
        <v>5</v>
      </c>
      <c r="J193" s="106">
        <v>8</v>
      </c>
      <c r="K193" s="106">
        <v>0</v>
      </c>
      <c r="L193" s="51"/>
      <c r="M193" s="62"/>
      <c r="N193" s="62"/>
      <c r="O193" s="62"/>
      <c r="P193" s="62"/>
      <c r="Q193" s="37"/>
    </row>
    <row r="194" spans="2:17" s="63" customFormat="1" x14ac:dyDescent="0.25">
      <c r="B194" s="81" t="s">
        <v>39</v>
      </c>
      <c r="C194" s="82">
        <v>179</v>
      </c>
      <c r="D194" s="97" t="s">
        <v>47</v>
      </c>
      <c r="E194" s="106">
        <v>0</v>
      </c>
      <c r="F194" s="106">
        <v>0</v>
      </c>
      <c r="G194" s="106">
        <v>1</v>
      </c>
      <c r="H194" s="106">
        <v>1</v>
      </c>
      <c r="I194" s="106">
        <v>0</v>
      </c>
      <c r="J194" s="106">
        <v>0</v>
      </c>
      <c r="K194" s="106">
        <v>0</v>
      </c>
      <c r="L194" s="51"/>
      <c r="M194" s="62"/>
      <c r="N194" s="62"/>
      <c r="O194" s="62"/>
      <c r="P194" s="62"/>
      <c r="Q194" s="37"/>
    </row>
    <row r="195" spans="2:17" s="63" customFormat="1" x14ac:dyDescent="0.25">
      <c r="B195" s="81" t="s">
        <v>29</v>
      </c>
      <c r="C195" s="82">
        <v>183</v>
      </c>
      <c r="D195" s="97" t="s">
        <v>31</v>
      </c>
      <c r="E195" s="106">
        <v>1</v>
      </c>
      <c r="F195" s="106">
        <v>1</v>
      </c>
      <c r="G195" s="106">
        <v>1</v>
      </c>
      <c r="H195" s="106">
        <v>1</v>
      </c>
      <c r="I195" s="106">
        <v>1</v>
      </c>
      <c r="J195" s="106">
        <v>0</v>
      </c>
      <c r="K195" s="106">
        <v>0</v>
      </c>
      <c r="L195" s="51"/>
      <c r="M195" s="62"/>
      <c r="N195" s="62"/>
      <c r="O195" s="62"/>
      <c r="P195" s="62"/>
      <c r="Q195" s="37"/>
    </row>
    <row r="196" spans="2:17" s="63" customFormat="1" x14ac:dyDescent="0.25">
      <c r="B196" s="81" t="s">
        <v>41</v>
      </c>
      <c r="C196" s="82">
        <v>184</v>
      </c>
      <c r="D196" s="97" t="s">
        <v>73</v>
      </c>
      <c r="E196" s="106">
        <v>0</v>
      </c>
      <c r="F196" s="106">
        <v>0</v>
      </c>
      <c r="G196" s="106">
        <v>0</v>
      </c>
      <c r="H196" s="106">
        <v>0</v>
      </c>
      <c r="I196" s="106">
        <v>0</v>
      </c>
      <c r="J196" s="106">
        <v>0</v>
      </c>
      <c r="K196" s="106">
        <v>0</v>
      </c>
      <c r="L196" s="51"/>
      <c r="M196" s="62"/>
      <c r="N196" s="62"/>
      <c r="O196" s="62"/>
      <c r="P196" s="62"/>
      <c r="Q196" s="37"/>
    </row>
    <row r="197" spans="2:17" s="63" customFormat="1" x14ac:dyDescent="0.25">
      <c r="B197" s="81" t="s">
        <v>17</v>
      </c>
      <c r="C197" s="82">
        <v>185</v>
      </c>
      <c r="D197" s="97" t="s">
        <v>18</v>
      </c>
      <c r="E197" s="106">
        <v>0</v>
      </c>
      <c r="F197" s="106">
        <v>0</v>
      </c>
      <c r="G197" s="106">
        <v>0</v>
      </c>
      <c r="H197" s="106">
        <v>0</v>
      </c>
      <c r="I197" s="106">
        <v>0</v>
      </c>
      <c r="J197" s="106">
        <v>0</v>
      </c>
      <c r="K197" s="106">
        <v>0</v>
      </c>
      <c r="L197" s="51"/>
      <c r="M197" s="62"/>
      <c r="N197" s="62"/>
      <c r="O197" s="62"/>
      <c r="P197" s="62"/>
      <c r="Q197" s="37"/>
    </row>
    <row r="198" spans="2:17" s="63" customFormat="1" x14ac:dyDescent="0.25">
      <c r="B198" s="81" t="s">
        <v>7</v>
      </c>
      <c r="C198" s="82">
        <v>186</v>
      </c>
      <c r="D198" s="97" t="s">
        <v>33</v>
      </c>
      <c r="E198" s="106">
        <v>0</v>
      </c>
      <c r="F198" s="106">
        <v>3</v>
      </c>
      <c r="G198" s="106">
        <v>2</v>
      </c>
      <c r="H198" s="106">
        <v>0</v>
      </c>
      <c r="I198" s="106">
        <v>0</v>
      </c>
      <c r="J198" s="106">
        <v>0</v>
      </c>
      <c r="K198" s="106">
        <v>0</v>
      </c>
      <c r="L198" s="51"/>
      <c r="M198" s="62"/>
      <c r="N198" s="62"/>
      <c r="O198" s="62"/>
      <c r="P198" s="62"/>
      <c r="Q198" s="37"/>
    </row>
    <row r="199" spans="2:17" s="63" customFormat="1" x14ac:dyDescent="0.25">
      <c r="B199" s="81" t="s">
        <v>34</v>
      </c>
      <c r="C199" s="85">
        <v>187</v>
      </c>
      <c r="D199" s="97" t="s">
        <v>123</v>
      </c>
      <c r="E199" s="106">
        <v>0</v>
      </c>
      <c r="F199" s="106">
        <v>0</v>
      </c>
      <c r="G199" s="106">
        <v>0</v>
      </c>
      <c r="H199" s="106">
        <v>2</v>
      </c>
      <c r="I199" s="106">
        <v>0</v>
      </c>
      <c r="J199" s="106">
        <v>0</v>
      </c>
      <c r="K199" s="106">
        <v>0</v>
      </c>
      <c r="L199" s="51"/>
      <c r="M199" s="62"/>
      <c r="N199" s="62"/>
      <c r="O199" s="62"/>
      <c r="P199" s="62"/>
      <c r="Q199" s="37"/>
    </row>
    <row r="200" spans="2:17" s="63" customFormat="1" x14ac:dyDescent="0.25">
      <c r="B200" s="81" t="s">
        <v>39</v>
      </c>
      <c r="C200" s="82">
        <v>188</v>
      </c>
      <c r="D200" s="97" t="s">
        <v>121</v>
      </c>
      <c r="E200" s="106">
        <v>1</v>
      </c>
      <c r="F200" s="106">
        <v>0</v>
      </c>
      <c r="G200" s="106">
        <v>2</v>
      </c>
      <c r="H200" s="106">
        <v>1</v>
      </c>
      <c r="I200" s="106">
        <v>4</v>
      </c>
      <c r="J200" s="106">
        <v>0</v>
      </c>
      <c r="K200" s="106">
        <v>4</v>
      </c>
      <c r="L200" s="51"/>
      <c r="M200" s="62"/>
      <c r="N200" s="62"/>
      <c r="O200" s="62"/>
      <c r="P200" s="62"/>
      <c r="Q200" s="37"/>
    </row>
    <row r="201" spans="2:17" s="63" customFormat="1" x14ac:dyDescent="0.25">
      <c r="B201" s="81" t="s">
        <v>39</v>
      </c>
      <c r="C201" s="82">
        <v>189</v>
      </c>
      <c r="D201" s="97" t="s">
        <v>40</v>
      </c>
      <c r="E201" s="106">
        <v>2</v>
      </c>
      <c r="F201" s="106">
        <v>0</v>
      </c>
      <c r="G201" s="106">
        <v>3</v>
      </c>
      <c r="H201" s="106">
        <v>2</v>
      </c>
      <c r="I201" s="106">
        <v>2</v>
      </c>
      <c r="J201" s="106">
        <v>0</v>
      </c>
      <c r="K201" s="106">
        <v>0</v>
      </c>
      <c r="L201" s="51"/>
      <c r="M201" s="62"/>
      <c r="N201" s="62"/>
      <c r="O201" s="62"/>
      <c r="P201" s="62"/>
      <c r="Q201" s="37"/>
    </row>
    <row r="202" spans="2:17" s="63" customFormat="1" x14ac:dyDescent="0.25">
      <c r="B202" s="81" t="s">
        <v>7</v>
      </c>
      <c r="C202" s="82">
        <v>193</v>
      </c>
      <c r="D202" s="97" t="s">
        <v>15</v>
      </c>
      <c r="E202" s="106">
        <v>0</v>
      </c>
      <c r="F202" s="106">
        <v>0</v>
      </c>
      <c r="G202" s="106"/>
      <c r="H202" s="106">
        <v>0</v>
      </c>
      <c r="I202" s="106">
        <v>0</v>
      </c>
      <c r="J202" s="106">
        <v>0</v>
      </c>
      <c r="K202" s="106">
        <v>0</v>
      </c>
      <c r="L202" s="51"/>
      <c r="M202" s="62"/>
      <c r="N202" s="62"/>
      <c r="O202" s="62"/>
      <c r="P202" s="62"/>
      <c r="Q202" s="37"/>
    </row>
    <row r="203" spans="2:17" s="63" customFormat="1" x14ac:dyDescent="0.25">
      <c r="B203" s="85" t="s">
        <v>183</v>
      </c>
      <c r="C203" s="85">
        <v>196</v>
      </c>
      <c r="D203" s="97" t="s">
        <v>176</v>
      </c>
      <c r="E203" s="106">
        <v>0</v>
      </c>
      <c r="F203" s="106">
        <v>0</v>
      </c>
      <c r="G203" s="106">
        <v>1</v>
      </c>
      <c r="H203" s="106">
        <v>0</v>
      </c>
      <c r="I203" s="106">
        <v>0</v>
      </c>
      <c r="J203" s="106">
        <v>0</v>
      </c>
      <c r="K203" s="106">
        <v>0</v>
      </c>
      <c r="L203" s="51"/>
      <c r="M203" s="62"/>
      <c r="N203" s="62"/>
      <c r="O203" s="62"/>
      <c r="P203" s="62"/>
      <c r="Q203" s="37"/>
    </row>
    <row r="204" spans="2:17" s="63" customFormat="1" x14ac:dyDescent="0.25">
      <c r="B204" s="85" t="s">
        <v>7</v>
      </c>
      <c r="C204" s="85">
        <v>197</v>
      </c>
      <c r="D204" s="97" t="s">
        <v>150</v>
      </c>
      <c r="E204" s="106">
        <v>0</v>
      </c>
      <c r="F204" s="106">
        <v>2</v>
      </c>
      <c r="G204" s="106">
        <v>3</v>
      </c>
      <c r="H204" s="106">
        <v>0</v>
      </c>
      <c r="I204" s="106">
        <v>0</v>
      </c>
      <c r="J204" s="106">
        <v>0</v>
      </c>
      <c r="K204" s="106">
        <v>0</v>
      </c>
      <c r="L204" s="51"/>
      <c r="M204" s="62"/>
      <c r="N204" s="62"/>
      <c r="O204" s="62"/>
      <c r="P204" s="62"/>
      <c r="Q204" s="37"/>
    </row>
    <row r="205" spans="2:17" s="63" customFormat="1" x14ac:dyDescent="0.25">
      <c r="B205" s="85" t="s">
        <v>7</v>
      </c>
      <c r="C205" s="82">
        <v>198</v>
      </c>
      <c r="D205" s="97" t="s">
        <v>151</v>
      </c>
      <c r="E205" s="106">
        <v>1</v>
      </c>
      <c r="F205" s="106">
        <v>1</v>
      </c>
      <c r="G205" s="106">
        <v>0</v>
      </c>
      <c r="H205" s="106">
        <v>1</v>
      </c>
      <c r="I205" s="106">
        <v>1</v>
      </c>
      <c r="J205" s="106">
        <v>0</v>
      </c>
      <c r="K205" s="106">
        <v>1</v>
      </c>
      <c r="L205" s="51"/>
      <c r="M205" s="62"/>
      <c r="N205" s="62"/>
      <c r="O205" s="62"/>
      <c r="P205" s="62"/>
      <c r="Q205" s="37"/>
    </row>
    <row r="206" spans="2:17" s="63" customFormat="1" x14ac:dyDescent="0.25">
      <c r="B206" s="85" t="s">
        <v>34</v>
      </c>
      <c r="C206" s="85">
        <v>199</v>
      </c>
      <c r="D206" s="97" t="s">
        <v>169</v>
      </c>
      <c r="E206" s="106">
        <v>1</v>
      </c>
      <c r="F206" s="106">
        <v>3</v>
      </c>
      <c r="G206" s="106">
        <v>0</v>
      </c>
      <c r="H206" s="106">
        <v>0</v>
      </c>
      <c r="I206" s="106">
        <v>0</v>
      </c>
      <c r="J206" s="106">
        <v>1</v>
      </c>
      <c r="K206" s="106">
        <v>1</v>
      </c>
      <c r="L206" s="51"/>
      <c r="M206" s="62"/>
      <c r="N206" s="62"/>
      <c r="O206" s="62"/>
      <c r="P206" s="62"/>
      <c r="Q206" s="37"/>
    </row>
    <row r="207" spans="2:17" s="63" customFormat="1" x14ac:dyDescent="0.25">
      <c r="B207" s="85" t="s">
        <v>34</v>
      </c>
      <c r="C207" s="85">
        <v>200</v>
      </c>
      <c r="D207" s="97" t="s">
        <v>170</v>
      </c>
      <c r="E207" s="106">
        <v>1</v>
      </c>
      <c r="F207" s="106">
        <v>1</v>
      </c>
      <c r="G207" s="106">
        <v>0</v>
      </c>
      <c r="H207" s="106">
        <v>1</v>
      </c>
      <c r="I207" s="106">
        <v>0</v>
      </c>
      <c r="J207" s="106">
        <v>1</v>
      </c>
      <c r="K207" s="106">
        <v>0</v>
      </c>
      <c r="L207" s="51"/>
      <c r="M207" s="62"/>
      <c r="N207" s="62"/>
      <c r="O207" s="62"/>
      <c r="P207" s="62"/>
      <c r="Q207" s="37"/>
    </row>
    <row r="208" spans="2:17" s="63" customFormat="1" x14ac:dyDescent="0.25">
      <c r="B208" s="85" t="s">
        <v>75</v>
      </c>
      <c r="C208" s="85">
        <v>201</v>
      </c>
      <c r="D208" s="97" t="s">
        <v>177</v>
      </c>
      <c r="E208" s="106">
        <v>0</v>
      </c>
      <c r="F208" s="106">
        <v>0</v>
      </c>
      <c r="G208" s="106">
        <v>1</v>
      </c>
      <c r="H208" s="106">
        <v>0</v>
      </c>
      <c r="I208" s="106">
        <v>0</v>
      </c>
      <c r="J208" s="106">
        <v>0</v>
      </c>
      <c r="K208" s="106">
        <v>1</v>
      </c>
      <c r="L208" s="51"/>
      <c r="M208" s="62"/>
      <c r="N208" s="62"/>
      <c r="O208" s="62"/>
      <c r="P208" s="62"/>
      <c r="Q208" s="37"/>
    </row>
    <row r="209" spans="2:17" s="63" customFormat="1" x14ac:dyDescent="0.25">
      <c r="B209" s="85" t="s">
        <v>39</v>
      </c>
      <c r="C209" s="85">
        <v>202</v>
      </c>
      <c r="D209" s="97" t="s">
        <v>164</v>
      </c>
      <c r="E209" s="106">
        <v>0</v>
      </c>
      <c r="F209" s="106">
        <v>0</v>
      </c>
      <c r="G209" s="106">
        <v>0</v>
      </c>
      <c r="H209" s="106">
        <v>0</v>
      </c>
      <c r="I209" s="106">
        <v>0</v>
      </c>
      <c r="J209" s="106">
        <v>0</v>
      </c>
      <c r="K209" s="106">
        <v>0</v>
      </c>
      <c r="L209" s="51"/>
      <c r="M209" s="62"/>
      <c r="N209" s="62"/>
      <c r="O209" s="62"/>
      <c r="P209" s="62"/>
      <c r="Q209" s="37"/>
    </row>
    <row r="210" spans="2:17" s="63" customFormat="1" x14ac:dyDescent="0.25">
      <c r="B210" s="85" t="s">
        <v>91</v>
      </c>
      <c r="C210" s="85">
        <v>215</v>
      </c>
      <c r="D210" s="97" t="s">
        <v>173</v>
      </c>
      <c r="E210" s="106">
        <v>0</v>
      </c>
      <c r="F210" s="106">
        <v>0</v>
      </c>
      <c r="G210" s="106">
        <v>0</v>
      </c>
      <c r="H210" s="106">
        <v>0</v>
      </c>
      <c r="I210" s="106">
        <v>0</v>
      </c>
      <c r="J210" s="106">
        <v>0</v>
      </c>
      <c r="K210" s="106">
        <v>0</v>
      </c>
      <c r="L210" s="51"/>
      <c r="M210" s="62"/>
      <c r="N210" s="62"/>
      <c r="O210" s="62"/>
      <c r="P210" s="62"/>
      <c r="Q210" s="37"/>
    </row>
    <row r="211" spans="2:17" s="63" customFormat="1" x14ac:dyDescent="0.25">
      <c r="B211" s="85" t="s">
        <v>29</v>
      </c>
      <c r="C211" s="85">
        <v>224</v>
      </c>
      <c r="D211" s="97" t="s">
        <v>145</v>
      </c>
      <c r="E211" s="106">
        <v>0</v>
      </c>
      <c r="F211" s="106">
        <v>2</v>
      </c>
      <c r="G211" s="106">
        <v>3</v>
      </c>
      <c r="H211" s="106">
        <v>2</v>
      </c>
      <c r="I211" s="106">
        <v>1</v>
      </c>
      <c r="J211" s="106">
        <v>1</v>
      </c>
      <c r="K211" s="106">
        <v>2</v>
      </c>
      <c r="L211" s="51"/>
      <c r="M211" s="62"/>
      <c r="N211" s="62"/>
      <c r="O211" s="62"/>
      <c r="P211" s="62"/>
      <c r="Q211" s="37"/>
    </row>
    <row r="212" spans="2:17" s="63" customFormat="1" x14ac:dyDescent="0.25">
      <c r="B212" s="85" t="s">
        <v>7</v>
      </c>
      <c r="C212" s="85">
        <v>225</v>
      </c>
      <c r="D212" s="97" t="s">
        <v>153</v>
      </c>
      <c r="E212" s="106">
        <v>4</v>
      </c>
      <c r="F212" s="106">
        <v>3</v>
      </c>
      <c r="G212" s="106">
        <v>2</v>
      </c>
      <c r="H212" s="106">
        <v>1</v>
      </c>
      <c r="I212" s="106">
        <v>2</v>
      </c>
      <c r="J212" s="106">
        <v>2</v>
      </c>
      <c r="K212" s="106">
        <v>0</v>
      </c>
      <c r="L212" s="51"/>
      <c r="M212" s="62"/>
      <c r="N212" s="62"/>
      <c r="O212" s="62"/>
      <c r="P212" s="62"/>
      <c r="Q212" s="37"/>
    </row>
    <row r="213" spans="2:17" s="63" customFormat="1" x14ac:dyDescent="0.25">
      <c r="B213" s="85" t="s">
        <v>7</v>
      </c>
      <c r="C213" s="85">
        <v>226</v>
      </c>
      <c r="D213" s="97" t="s">
        <v>155</v>
      </c>
      <c r="E213" s="106">
        <v>0</v>
      </c>
      <c r="F213" s="106">
        <v>5</v>
      </c>
      <c r="G213" s="106">
        <v>4</v>
      </c>
      <c r="H213" s="106">
        <v>2</v>
      </c>
      <c r="I213" s="106">
        <v>5</v>
      </c>
      <c r="J213" s="106">
        <v>2</v>
      </c>
      <c r="K213" s="106">
        <v>4</v>
      </c>
      <c r="L213" s="51"/>
      <c r="M213" s="62"/>
      <c r="N213" s="62"/>
      <c r="O213" s="62"/>
      <c r="P213" s="62"/>
      <c r="Q213" s="37"/>
    </row>
    <row r="214" spans="2:17" s="63" customFormat="1" x14ac:dyDescent="0.25">
      <c r="B214" s="85" t="s">
        <v>7</v>
      </c>
      <c r="C214" s="85">
        <v>229</v>
      </c>
      <c r="D214" s="97" t="s">
        <v>156</v>
      </c>
      <c r="E214" s="106">
        <v>0</v>
      </c>
      <c r="F214" s="106">
        <v>1</v>
      </c>
      <c r="G214" s="106">
        <v>0</v>
      </c>
      <c r="H214" s="106">
        <v>1</v>
      </c>
      <c r="I214" s="106">
        <v>0</v>
      </c>
      <c r="J214" s="106">
        <v>0</v>
      </c>
      <c r="K214" s="106">
        <v>0</v>
      </c>
      <c r="L214" s="51"/>
      <c r="M214" s="62"/>
      <c r="N214" s="62"/>
      <c r="O214" s="62"/>
      <c r="P214" s="62"/>
      <c r="Q214" s="37"/>
    </row>
    <row r="215" spans="2:17" s="63" customFormat="1" x14ac:dyDescent="0.25">
      <c r="B215" s="85" t="s">
        <v>7</v>
      </c>
      <c r="C215" s="85">
        <v>245</v>
      </c>
      <c r="D215" s="97" t="s">
        <v>148</v>
      </c>
      <c r="E215" s="106">
        <v>0</v>
      </c>
      <c r="F215" s="106">
        <v>0</v>
      </c>
      <c r="G215" s="106">
        <v>0</v>
      </c>
      <c r="H215" s="106">
        <v>0</v>
      </c>
      <c r="I215" s="106">
        <v>0</v>
      </c>
      <c r="J215" s="106">
        <v>0</v>
      </c>
      <c r="K215" s="106">
        <v>0</v>
      </c>
      <c r="L215" s="51"/>
      <c r="M215" s="62"/>
      <c r="N215" s="62"/>
      <c r="O215" s="62"/>
      <c r="P215" s="62"/>
      <c r="Q215" s="37"/>
    </row>
    <row r="216" spans="2:17" s="63" customFormat="1" x14ac:dyDescent="0.25">
      <c r="B216" s="85" t="s">
        <v>7</v>
      </c>
      <c r="C216" s="85">
        <v>248</v>
      </c>
      <c r="D216" s="97" t="s">
        <v>146</v>
      </c>
      <c r="E216" s="106">
        <v>0</v>
      </c>
      <c r="F216" s="106">
        <v>1</v>
      </c>
      <c r="G216" s="106">
        <v>3</v>
      </c>
      <c r="H216" s="106">
        <v>0</v>
      </c>
      <c r="I216" s="106">
        <v>0</v>
      </c>
      <c r="J216" s="106">
        <v>2</v>
      </c>
      <c r="K216" s="106">
        <v>0</v>
      </c>
      <c r="L216" s="51"/>
      <c r="M216" s="62"/>
      <c r="N216" s="62"/>
      <c r="O216" s="62"/>
      <c r="P216" s="62"/>
      <c r="Q216" s="37"/>
    </row>
    <row r="217" spans="2:17" s="63" customFormat="1" x14ac:dyDescent="0.25">
      <c r="B217" s="85" t="s">
        <v>54</v>
      </c>
      <c r="C217" s="85">
        <v>249</v>
      </c>
      <c r="D217" s="97" t="s">
        <v>167</v>
      </c>
      <c r="E217" s="106">
        <v>1</v>
      </c>
      <c r="F217" s="106">
        <v>0</v>
      </c>
      <c r="G217" s="106">
        <v>0</v>
      </c>
      <c r="H217" s="106">
        <v>0</v>
      </c>
      <c r="I217" s="106">
        <v>0</v>
      </c>
      <c r="J217" s="106">
        <v>1</v>
      </c>
      <c r="K217" s="106">
        <v>0</v>
      </c>
      <c r="L217" s="51"/>
      <c r="M217" s="62"/>
      <c r="N217" s="62"/>
      <c r="O217" s="62"/>
      <c r="P217" s="62"/>
      <c r="Q217" s="37"/>
    </row>
    <row r="218" spans="2:17" s="63" customFormat="1" x14ac:dyDescent="0.25">
      <c r="B218" s="85" t="s">
        <v>99</v>
      </c>
      <c r="C218" s="85">
        <v>250</v>
      </c>
      <c r="D218" s="97" t="s">
        <v>171</v>
      </c>
      <c r="E218" s="106">
        <v>0</v>
      </c>
      <c r="F218" s="106">
        <v>0</v>
      </c>
      <c r="G218" s="106">
        <v>0</v>
      </c>
      <c r="H218" s="106">
        <v>0</v>
      </c>
      <c r="I218" s="106">
        <v>0</v>
      </c>
      <c r="J218" s="106">
        <v>0</v>
      </c>
      <c r="K218" s="106">
        <v>0</v>
      </c>
      <c r="L218" s="51"/>
      <c r="M218" s="62"/>
      <c r="N218" s="62"/>
      <c r="O218" s="62"/>
      <c r="P218" s="62"/>
      <c r="Q218" s="37"/>
    </row>
    <row r="219" spans="2:17" s="63" customFormat="1" x14ac:dyDescent="0.25">
      <c r="B219" s="85" t="s">
        <v>7</v>
      </c>
      <c r="C219" s="85">
        <v>251</v>
      </c>
      <c r="D219" s="97" t="s">
        <v>25</v>
      </c>
      <c r="E219" s="106">
        <v>0</v>
      </c>
      <c r="F219" s="106">
        <v>0</v>
      </c>
      <c r="G219" s="106">
        <v>0</v>
      </c>
      <c r="H219" s="106">
        <v>0</v>
      </c>
      <c r="I219" s="106">
        <v>0</v>
      </c>
      <c r="J219" s="106">
        <v>0</v>
      </c>
      <c r="K219" s="106">
        <v>0</v>
      </c>
      <c r="L219" s="51"/>
      <c r="M219" s="62"/>
      <c r="N219" s="62"/>
      <c r="O219" s="62"/>
      <c r="P219" s="62"/>
      <c r="Q219" s="37"/>
    </row>
    <row r="220" spans="2:17" s="63" customFormat="1" x14ac:dyDescent="0.25">
      <c r="B220" s="85" t="s">
        <v>7</v>
      </c>
      <c r="C220" s="85">
        <v>252</v>
      </c>
      <c r="D220" s="97" t="s">
        <v>147</v>
      </c>
      <c r="E220" s="106">
        <v>0</v>
      </c>
      <c r="F220" s="106">
        <v>1</v>
      </c>
      <c r="G220" s="106">
        <v>2</v>
      </c>
      <c r="H220" s="106">
        <v>0</v>
      </c>
      <c r="I220" s="106">
        <v>0</v>
      </c>
      <c r="J220" s="106">
        <v>0</v>
      </c>
      <c r="K220" s="106">
        <v>0</v>
      </c>
      <c r="L220" s="51"/>
      <c r="M220" s="62"/>
      <c r="N220" s="62"/>
      <c r="O220" s="62"/>
      <c r="P220" s="62"/>
      <c r="Q220" s="37"/>
    </row>
    <row r="221" spans="2:17" s="63" customFormat="1" x14ac:dyDescent="0.25">
      <c r="B221" s="85" t="s">
        <v>7</v>
      </c>
      <c r="C221" s="85">
        <v>253</v>
      </c>
      <c r="D221" s="97" t="s">
        <v>152</v>
      </c>
      <c r="E221" s="106">
        <v>0</v>
      </c>
      <c r="F221" s="106">
        <v>1</v>
      </c>
      <c r="G221" s="106">
        <v>1</v>
      </c>
      <c r="H221" s="106">
        <v>0</v>
      </c>
      <c r="I221" s="106">
        <v>2</v>
      </c>
      <c r="J221" s="106">
        <v>0</v>
      </c>
      <c r="K221" s="106">
        <v>0</v>
      </c>
      <c r="L221" s="51"/>
      <c r="M221" s="62"/>
      <c r="N221" s="62"/>
      <c r="O221" s="62"/>
      <c r="P221" s="62"/>
      <c r="Q221" s="37"/>
    </row>
    <row r="222" spans="2:17" s="63" customFormat="1" x14ac:dyDescent="0.25">
      <c r="B222" s="85" t="s">
        <v>29</v>
      </c>
      <c r="C222" s="85">
        <v>257</v>
      </c>
      <c r="D222" s="97" t="s">
        <v>144</v>
      </c>
      <c r="E222" s="106">
        <v>0</v>
      </c>
      <c r="F222" s="106">
        <v>0</v>
      </c>
      <c r="G222" s="106">
        <v>0</v>
      </c>
      <c r="H222" s="106">
        <v>2</v>
      </c>
      <c r="I222" s="106">
        <v>2</v>
      </c>
      <c r="J222" s="106">
        <v>0</v>
      </c>
      <c r="K222" s="106">
        <v>1</v>
      </c>
      <c r="L222" s="51"/>
      <c r="M222" s="62"/>
      <c r="N222" s="62"/>
      <c r="O222" s="62"/>
      <c r="P222" s="62"/>
      <c r="Q222" s="37"/>
    </row>
    <row r="223" spans="2:17" s="63" customFormat="1" x14ac:dyDescent="0.25">
      <c r="B223" s="85" t="s">
        <v>39</v>
      </c>
      <c r="C223" s="85">
        <v>258</v>
      </c>
      <c r="D223" s="97" t="s">
        <v>165</v>
      </c>
      <c r="E223" s="106">
        <v>0</v>
      </c>
      <c r="F223" s="106">
        <v>1</v>
      </c>
      <c r="G223" s="106">
        <v>0</v>
      </c>
      <c r="H223" s="106">
        <v>2</v>
      </c>
      <c r="I223" s="106">
        <v>1</v>
      </c>
      <c r="J223" s="106">
        <v>0</v>
      </c>
      <c r="K223" s="106">
        <v>0</v>
      </c>
      <c r="L223" s="51"/>
      <c r="M223" s="62"/>
      <c r="N223" s="62"/>
      <c r="O223" s="62"/>
      <c r="P223" s="62"/>
      <c r="Q223" s="37"/>
    </row>
    <row r="224" spans="2:17" s="63" customFormat="1" x14ac:dyDescent="0.25">
      <c r="B224" s="85" t="s">
        <v>128</v>
      </c>
      <c r="C224" s="85">
        <v>260</v>
      </c>
      <c r="D224" s="97" t="s">
        <v>172</v>
      </c>
      <c r="E224" s="106">
        <v>0</v>
      </c>
      <c r="F224" s="106">
        <v>0</v>
      </c>
      <c r="G224" s="106">
        <v>0</v>
      </c>
      <c r="H224" s="106">
        <v>0</v>
      </c>
      <c r="I224" s="106">
        <v>0</v>
      </c>
      <c r="J224" s="106">
        <v>0</v>
      </c>
      <c r="K224" s="106">
        <v>0</v>
      </c>
      <c r="L224" s="51"/>
      <c r="M224" s="62"/>
      <c r="N224" s="62"/>
      <c r="O224" s="62"/>
      <c r="P224" s="62"/>
      <c r="Q224" s="37"/>
    </row>
    <row r="225" spans="2:17" s="63" customFormat="1" x14ac:dyDescent="0.25">
      <c r="B225" s="85" t="s">
        <v>7</v>
      </c>
      <c r="C225" s="85">
        <v>261</v>
      </c>
      <c r="D225" s="97" t="s">
        <v>149</v>
      </c>
      <c r="E225" s="106">
        <v>0</v>
      </c>
      <c r="F225" s="106">
        <v>0</v>
      </c>
      <c r="G225" s="106">
        <v>0</v>
      </c>
      <c r="H225" s="106">
        <v>0</v>
      </c>
      <c r="I225" s="106">
        <v>0</v>
      </c>
      <c r="J225" s="106">
        <v>0</v>
      </c>
      <c r="K225" s="106">
        <v>0</v>
      </c>
      <c r="L225" s="51"/>
      <c r="M225" s="62"/>
      <c r="N225" s="62"/>
      <c r="O225" s="62"/>
      <c r="P225" s="62"/>
      <c r="Q225" s="37"/>
    </row>
    <row r="226" spans="2:17" s="63" customFormat="1" x14ac:dyDescent="0.25">
      <c r="B226" s="85" t="s">
        <v>7</v>
      </c>
      <c r="C226" s="85">
        <v>262</v>
      </c>
      <c r="D226" s="97" t="s">
        <v>157</v>
      </c>
      <c r="E226" s="106">
        <v>0</v>
      </c>
      <c r="F226" s="106">
        <v>1</v>
      </c>
      <c r="G226" s="106">
        <v>1</v>
      </c>
      <c r="H226" s="106">
        <v>1</v>
      </c>
      <c r="I226" s="106">
        <v>1</v>
      </c>
      <c r="J226" s="106">
        <v>1</v>
      </c>
      <c r="K226" s="106">
        <v>1</v>
      </c>
      <c r="L226" s="51"/>
      <c r="M226" s="62"/>
      <c r="N226" s="62"/>
      <c r="O226" s="62"/>
      <c r="P226" s="62"/>
      <c r="Q226" s="37"/>
    </row>
    <row r="227" spans="2:17" s="63" customFormat="1" x14ac:dyDescent="0.25">
      <c r="B227" s="85" t="s">
        <v>7</v>
      </c>
      <c r="C227" s="85">
        <v>263</v>
      </c>
      <c r="D227" s="97" t="s">
        <v>158</v>
      </c>
      <c r="E227" s="106">
        <v>1</v>
      </c>
      <c r="F227" s="106">
        <v>1</v>
      </c>
      <c r="G227" s="106">
        <v>0</v>
      </c>
      <c r="H227" s="106">
        <v>1</v>
      </c>
      <c r="I227" s="106">
        <v>2</v>
      </c>
      <c r="J227" s="106">
        <v>1</v>
      </c>
      <c r="K227" s="106">
        <v>0</v>
      </c>
      <c r="L227" s="51"/>
      <c r="M227" s="62"/>
      <c r="N227" s="62"/>
      <c r="O227" s="62"/>
      <c r="P227" s="62"/>
      <c r="Q227" s="37"/>
    </row>
    <row r="228" spans="2:17" s="63" customFormat="1" x14ac:dyDescent="0.25">
      <c r="B228" s="85" t="s">
        <v>71</v>
      </c>
      <c r="C228" s="85">
        <v>264</v>
      </c>
      <c r="D228" s="97" t="s">
        <v>168</v>
      </c>
      <c r="E228" s="106">
        <v>1</v>
      </c>
      <c r="F228" s="106">
        <v>0</v>
      </c>
      <c r="G228" s="106">
        <v>1</v>
      </c>
      <c r="H228" s="106">
        <v>3</v>
      </c>
      <c r="I228" s="106">
        <v>0</v>
      </c>
      <c r="J228" s="106">
        <v>0</v>
      </c>
      <c r="K228" s="106">
        <v>0</v>
      </c>
      <c r="L228" s="51"/>
      <c r="M228" s="62"/>
      <c r="N228" s="62"/>
      <c r="O228" s="62"/>
      <c r="P228" s="62"/>
      <c r="Q228" s="37"/>
    </row>
    <row r="229" spans="2:17" s="63" customFormat="1" x14ac:dyDescent="0.25">
      <c r="B229" s="85" t="s">
        <v>7</v>
      </c>
      <c r="C229" s="85">
        <v>265</v>
      </c>
      <c r="D229" s="97" t="s">
        <v>154</v>
      </c>
      <c r="E229" s="106">
        <v>0</v>
      </c>
      <c r="F229" s="106">
        <v>1</v>
      </c>
      <c r="G229" s="106">
        <v>2</v>
      </c>
      <c r="H229" s="106">
        <v>0</v>
      </c>
      <c r="I229" s="106">
        <v>0</v>
      </c>
      <c r="J229" s="106">
        <v>0</v>
      </c>
      <c r="K229" s="106">
        <v>0</v>
      </c>
      <c r="L229" s="51"/>
      <c r="M229" s="62"/>
      <c r="N229" s="62"/>
      <c r="O229" s="62"/>
      <c r="P229" s="62"/>
      <c r="Q229" s="37"/>
    </row>
    <row r="230" spans="2:17" s="63" customFormat="1" x14ac:dyDescent="0.25">
      <c r="B230" s="85" t="s">
        <v>182</v>
      </c>
      <c r="C230" s="85">
        <v>266</v>
      </c>
      <c r="D230" s="97" t="s">
        <v>175</v>
      </c>
      <c r="E230" s="106">
        <v>0</v>
      </c>
      <c r="F230" s="106">
        <v>1</v>
      </c>
      <c r="G230" s="106">
        <v>0</v>
      </c>
      <c r="H230" s="106">
        <v>0</v>
      </c>
      <c r="I230" s="106">
        <v>0</v>
      </c>
      <c r="J230" s="106">
        <v>0</v>
      </c>
      <c r="K230" s="106">
        <v>0</v>
      </c>
      <c r="L230" s="51"/>
      <c r="M230" s="62"/>
      <c r="N230" s="62"/>
      <c r="O230" s="62"/>
      <c r="P230" s="62"/>
      <c r="Q230" s="37"/>
    </row>
    <row r="231" spans="2:17" s="63" customFormat="1" x14ac:dyDescent="0.25">
      <c r="B231" s="85" t="s">
        <v>7</v>
      </c>
      <c r="C231" s="85">
        <v>268</v>
      </c>
      <c r="D231" s="97" t="s">
        <v>43</v>
      </c>
      <c r="E231" s="106">
        <v>8</v>
      </c>
      <c r="F231" s="106">
        <v>12</v>
      </c>
      <c r="G231" s="106">
        <v>0</v>
      </c>
      <c r="H231" s="106">
        <v>4</v>
      </c>
      <c r="I231" s="106">
        <v>3</v>
      </c>
      <c r="J231" s="106">
        <v>1</v>
      </c>
      <c r="K231" s="106">
        <v>7</v>
      </c>
      <c r="L231" s="51"/>
      <c r="M231" s="62"/>
      <c r="N231" s="62"/>
      <c r="O231" s="62"/>
      <c r="P231" s="62"/>
      <c r="Q231" s="37"/>
    </row>
    <row r="232" spans="2:17" s="63" customFormat="1" ht="30" x14ac:dyDescent="0.25">
      <c r="B232" s="85" t="s">
        <v>19</v>
      </c>
      <c r="C232" s="82">
        <v>270</v>
      </c>
      <c r="D232" s="97" t="s">
        <v>159</v>
      </c>
      <c r="E232" s="106">
        <v>1</v>
      </c>
      <c r="F232" s="106">
        <v>0</v>
      </c>
      <c r="G232" s="106">
        <v>0</v>
      </c>
      <c r="H232" s="106">
        <v>0</v>
      </c>
      <c r="I232" s="106">
        <v>0</v>
      </c>
      <c r="J232" s="106">
        <v>1</v>
      </c>
      <c r="K232" s="106">
        <v>1</v>
      </c>
      <c r="L232" s="51"/>
      <c r="M232" s="62"/>
      <c r="N232" s="62"/>
      <c r="O232" s="62"/>
      <c r="P232" s="62"/>
      <c r="Q232" s="37"/>
    </row>
    <row r="233" spans="2:17" s="63" customFormat="1" x14ac:dyDescent="0.25">
      <c r="B233" s="85" t="s">
        <v>19</v>
      </c>
      <c r="C233" s="82">
        <v>272</v>
      </c>
      <c r="D233" s="88" t="s">
        <v>160</v>
      </c>
      <c r="E233" s="106">
        <v>0</v>
      </c>
      <c r="F233" s="106">
        <v>0</v>
      </c>
      <c r="G233" s="106">
        <v>0</v>
      </c>
      <c r="H233" s="106">
        <v>0</v>
      </c>
      <c r="I233" s="106">
        <v>0</v>
      </c>
      <c r="J233" s="106">
        <v>0</v>
      </c>
      <c r="K233" s="106">
        <v>0</v>
      </c>
      <c r="L233" s="51"/>
      <c r="M233" s="62"/>
      <c r="N233" s="62"/>
      <c r="O233" s="62"/>
      <c r="P233" s="62"/>
      <c r="Q233" s="37"/>
    </row>
    <row r="234" spans="2:17" s="63" customFormat="1" x14ac:dyDescent="0.25">
      <c r="B234" s="85" t="s">
        <v>19</v>
      </c>
      <c r="C234" s="82">
        <v>274</v>
      </c>
      <c r="D234" s="97" t="s">
        <v>161</v>
      </c>
      <c r="E234" s="106">
        <v>0</v>
      </c>
      <c r="F234" s="106">
        <v>0</v>
      </c>
      <c r="G234" s="106">
        <v>0</v>
      </c>
      <c r="H234" s="106">
        <v>0</v>
      </c>
      <c r="I234" s="106">
        <v>0</v>
      </c>
      <c r="J234" s="106">
        <v>0</v>
      </c>
      <c r="K234" s="106">
        <v>0</v>
      </c>
      <c r="L234" s="51"/>
      <c r="M234" s="62"/>
      <c r="N234" s="62"/>
      <c r="O234" s="62"/>
      <c r="P234" s="62"/>
      <c r="Q234" s="37"/>
    </row>
    <row r="235" spans="2:17" s="63" customFormat="1" x14ac:dyDescent="0.25">
      <c r="B235" s="85" t="s">
        <v>19</v>
      </c>
      <c r="C235" s="82">
        <v>289</v>
      </c>
      <c r="D235" s="88" t="s">
        <v>162</v>
      </c>
      <c r="E235" s="106">
        <v>0</v>
      </c>
      <c r="F235" s="106">
        <v>0</v>
      </c>
      <c r="G235" s="106">
        <v>1</v>
      </c>
      <c r="H235" s="106">
        <v>0</v>
      </c>
      <c r="I235" s="106">
        <v>0</v>
      </c>
      <c r="J235" s="106">
        <v>0</v>
      </c>
      <c r="K235" s="106">
        <v>0</v>
      </c>
      <c r="L235" s="51"/>
      <c r="M235" s="62"/>
      <c r="N235" s="62"/>
      <c r="O235" s="62"/>
      <c r="P235" s="62"/>
      <c r="Q235" s="37"/>
    </row>
    <row r="236" spans="2:17" s="63" customFormat="1" x14ac:dyDescent="0.25">
      <c r="B236" s="85" t="s">
        <v>180</v>
      </c>
      <c r="C236" s="82">
        <v>293</v>
      </c>
      <c r="D236" s="97" t="s">
        <v>166</v>
      </c>
      <c r="E236" s="106">
        <v>0</v>
      </c>
      <c r="F236" s="106">
        <v>0</v>
      </c>
      <c r="G236" s="106">
        <v>0</v>
      </c>
      <c r="H236" s="106">
        <v>0</v>
      </c>
      <c r="I236" s="106">
        <v>0</v>
      </c>
      <c r="J236" s="106">
        <v>0</v>
      </c>
      <c r="K236" s="106">
        <v>0</v>
      </c>
      <c r="L236" s="51"/>
      <c r="M236" s="62"/>
      <c r="N236" s="62"/>
      <c r="O236" s="62"/>
      <c r="P236" s="62"/>
      <c r="Q236" s="37"/>
    </row>
    <row r="237" spans="2:17" s="63" customFormat="1" ht="30" x14ac:dyDescent="0.25">
      <c r="B237" s="85" t="s">
        <v>19</v>
      </c>
      <c r="C237" s="82">
        <v>294</v>
      </c>
      <c r="D237" s="97" t="s">
        <v>163</v>
      </c>
      <c r="E237" s="106">
        <v>0</v>
      </c>
      <c r="F237" s="106">
        <v>0</v>
      </c>
      <c r="G237" s="106">
        <v>0</v>
      </c>
      <c r="H237" s="106">
        <v>0</v>
      </c>
      <c r="I237" s="106">
        <v>0</v>
      </c>
      <c r="J237" s="106">
        <v>0</v>
      </c>
      <c r="K237" s="106">
        <v>0</v>
      </c>
      <c r="L237" s="51"/>
      <c r="M237" s="62"/>
      <c r="N237" s="62"/>
      <c r="O237" s="62"/>
      <c r="P237" s="62"/>
      <c r="Q237" s="37"/>
    </row>
    <row r="238" spans="2:17" s="63" customFormat="1" x14ac:dyDescent="0.25">
      <c r="B238" s="81" t="s">
        <v>19</v>
      </c>
      <c r="C238" s="82">
        <v>297</v>
      </c>
      <c r="D238" s="97" t="s">
        <v>85</v>
      </c>
      <c r="E238" s="106">
        <v>1</v>
      </c>
      <c r="F238" s="106">
        <v>0</v>
      </c>
      <c r="G238" s="106">
        <v>2</v>
      </c>
      <c r="H238" s="106">
        <v>2</v>
      </c>
      <c r="I238" s="106">
        <v>0</v>
      </c>
      <c r="J238" s="106">
        <v>0</v>
      </c>
      <c r="K238" s="106">
        <v>1</v>
      </c>
      <c r="L238" s="51"/>
      <c r="M238" s="62"/>
      <c r="N238" s="62"/>
      <c r="O238" s="62"/>
      <c r="P238" s="62"/>
      <c r="Q238" s="37"/>
    </row>
    <row r="239" spans="2:17" s="63" customFormat="1" x14ac:dyDescent="0.25">
      <c r="B239" s="81" t="s">
        <v>7</v>
      </c>
      <c r="C239" s="82">
        <v>299</v>
      </c>
      <c r="D239" s="97" t="s">
        <v>69</v>
      </c>
      <c r="E239" s="106">
        <v>0</v>
      </c>
      <c r="F239" s="106">
        <v>0</v>
      </c>
      <c r="G239" s="106">
        <v>0</v>
      </c>
      <c r="H239" s="106">
        <v>0</v>
      </c>
      <c r="I239" s="106">
        <v>0</v>
      </c>
      <c r="J239" s="106">
        <v>0</v>
      </c>
      <c r="K239" s="106">
        <v>0</v>
      </c>
      <c r="L239" s="51"/>
      <c r="M239" s="62"/>
      <c r="N239" s="62"/>
      <c r="O239" s="62"/>
      <c r="P239" s="62"/>
      <c r="Q239" s="37"/>
    </row>
    <row r="240" spans="2:17" s="63" customFormat="1" x14ac:dyDescent="0.25">
      <c r="B240" s="81" t="s">
        <v>39</v>
      </c>
      <c r="C240" s="85">
        <v>305</v>
      </c>
      <c r="D240" s="97" t="s">
        <v>74</v>
      </c>
      <c r="E240" s="106">
        <v>0</v>
      </c>
      <c r="F240" s="106">
        <v>0</v>
      </c>
      <c r="G240" s="106">
        <v>1</v>
      </c>
      <c r="H240" s="106">
        <v>0</v>
      </c>
      <c r="I240" s="106">
        <v>0</v>
      </c>
      <c r="J240" s="106">
        <v>0</v>
      </c>
      <c r="K240" s="106">
        <v>0</v>
      </c>
      <c r="L240" s="51"/>
      <c r="M240" s="62"/>
      <c r="N240" s="62"/>
      <c r="O240" s="62"/>
      <c r="P240" s="62"/>
      <c r="Q240" s="37"/>
    </row>
    <row r="241" spans="2:17" s="63" customFormat="1" x14ac:dyDescent="0.25">
      <c r="B241" s="81" t="s">
        <v>7</v>
      </c>
      <c r="C241" s="82">
        <v>307</v>
      </c>
      <c r="D241" s="97" t="s">
        <v>8</v>
      </c>
      <c r="E241" s="106">
        <v>0</v>
      </c>
      <c r="F241" s="106">
        <v>0</v>
      </c>
      <c r="G241" s="106">
        <v>0</v>
      </c>
      <c r="H241" s="106">
        <v>0</v>
      </c>
      <c r="I241" s="106">
        <v>0</v>
      </c>
      <c r="J241" s="106">
        <v>1</v>
      </c>
      <c r="K241" s="106">
        <v>0</v>
      </c>
      <c r="L241" s="51"/>
      <c r="M241" s="62"/>
      <c r="N241" s="62"/>
      <c r="O241" s="62"/>
      <c r="P241" s="62"/>
      <c r="Q241" s="37"/>
    </row>
    <row r="242" spans="2:17" s="63" customFormat="1" x14ac:dyDescent="0.25">
      <c r="B242" s="81" t="s">
        <v>7</v>
      </c>
      <c r="C242" s="82">
        <v>308</v>
      </c>
      <c r="D242" s="97" t="s">
        <v>122</v>
      </c>
      <c r="E242" s="106">
        <v>3</v>
      </c>
      <c r="F242" s="106">
        <v>0</v>
      </c>
      <c r="G242" s="106">
        <v>0</v>
      </c>
      <c r="H242" s="106">
        <v>0</v>
      </c>
      <c r="I242" s="106">
        <v>0</v>
      </c>
      <c r="J242" s="106">
        <v>0</v>
      </c>
      <c r="K242" s="106">
        <v>1</v>
      </c>
      <c r="L242" s="51"/>
      <c r="M242" s="62"/>
      <c r="N242" s="62"/>
      <c r="O242" s="62"/>
      <c r="P242" s="62"/>
      <c r="Q242" s="37"/>
    </row>
    <row r="243" spans="2:17" s="63" customFormat="1" x14ac:dyDescent="0.25">
      <c r="B243" s="81" t="s">
        <v>29</v>
      </c>
      <c r="C243" s="82">
        <v>309</v>
      </c>
      <c r="D243" s="97" t="s">
        <v>79</v>
      </c>
      <c r="E243" s="106">
        <v>3</v>
      </c>
      <c r="F243" s="106">
        <v>0</v>
      </c>
      <c r="G243" s="106">
        <v>2</v>
      </c>
      <c r="H243" s="106">
        <v>2</v>
      </c>
      <c r="I243" s="106">
        <v>4</v>
      </c>
      <c r="J243" s="106">
        <v>0</v>
      </c>
      <c r="K243" s="106">
        <v>0</v>
      </c>
      <c r="L243" s="51"/>
      <c r="M243" s="62"/>
      <c r="N243" s="62"/>
      <c r="O243" s="62"/>
      <c r="P243" s="62"/>
      <c r="Q243" s="37"/>
    </row>
    <row r="244" spans="2:17" s="63" customFormat="1" x14ac:dyDescent="0.25">
      <c r="B244" s="81" t="s">
        <v>34</v>
      </c>
      <c r="C244" s="82">
        <v>311</v>
      </c>
      <c r="D244" s="97" t="s">
        <v>78</v>
      </c>
      <c r="E244" s="106">
        <v>0</v>
      </c>
      <c r="F244" s="106">
        <v>0</v>
      </c>
      <c r="G244" s="106">
        <v>0</v>
      </c>
      <c r="H244" s="106">
        <v>0</v>
      </c>
      <c r="I244" s="106">
        <v>0</v>
      </c>
      <c r="J244" s="106">
        <v>0</v>
      </c>
      <c r="K244" s="106">
        <v>0</v>
      </c>
      <c r="L244" s="51"/>
      <c r="M244" s="62"/>
      <c r="N244" s="62"/>
      <c r="O244" s="62"/>
      <c r="P244" s="62"/>
      <c r="Q244" s="37"/>
    </row>
    <row r="245" spans="2:17" s="63" customFormat="1" x14ac:dyDescent="0.25">
      <c r="B245" s="81" t="s">
        <v>67</v>
      </c>
      <c r="C245" s="82">
        <v>312</v>
      </c>
      <c r="D245" s="97" t="s">
        <v>68</v>
      </c>
      <c r="E245" s="106">
        <v>0</v>
      </c>
      <c r="F245" s="106">
        <v>0</v>
      </c>
      <c r="G245" s="106">
        <v>0</v>
      </c>
      <c r="H245" s="106">
        <v>1</v>
      </c>
      <c r="I245" s="106">
        <v>0</v>
      </c>
      <c r="J245" s="106">
        <v>0</v>
      </c>
      <c r="K245" s="106">
        <v>1</v>
      </c>
      <c r="L245" s="51"/>
      <c r="M245" s="62"/>
      <c r="N245" s="62"/>
      <c r="O245" s="62"/>
      <c r="P245" s="62"/>
      <c r="Q245" s="37"/>
    </row>
    <row r="246" spans="2:17" s="63" customFormat="1" x14ac:dyDescent="0.25">
      <c r="B246" s="81" t="s">
        <v>7</v>
      </c>
      <c r="C246" s="82">
        <v>367</v>
      </c>
      <c r="D246" s="97" t="s">
        <v>61</v>
      </c>
      <c r="E246" s="106">
        <v>3</v>
      </c>
      <c r="F246" s="106">
        <v>2</v>
      </c>
      <c r="G246" s="106">
        <v>0</v>
      </c>
      <c r="H246" s="106">
        <v>3</v>
      </c>
      <c r="I246" s="106">
        <v>0</v>
      </c>
      <c r="J246" s="106">
        <v>0</v>
      </c>
      <c r="K246" s="106">
        <v>0</v>
      </c>
      <c r="L246" s="51"/>
      <c r="M246" s="62"/>
      <c r="N246" s="62"/>
      <c r="O246" s="62"/>
      <c r="P246" s="62"/>
      <c r="Q246" s="37"/>
    </row>
    <row r="247" spans="2:17" s="63" customFormat="1" x14ac:dyDescent="0.25">
      <c r="B247" s="81" t="s">
        <v>7</v>
      </c>
      <c r="C247" s="82">
        <v>369</v>
      </c>
      <c r="D247" s="97" t="s">
        <v>82</v>
      </c>
      <c r="E247" s="106">
        <v>0</v>
      </c>
      <c r="F247" s="106">
        <v>0</v>
      </c>
      <c r="G247" s="106">
        <v>0</v>
      </c>
      <c r="H247" s="106">
        <v>0</v>
      </c>
      <c r="I247" s="106">
        <v>0</v>
      </c>
      <c r="J247" s="106">
        <v>0</v>
      </c>
      <c r="K247" s="106">
        <v>0</v>
      </c>
      <c r="L247" s="51"/>
      <c r="M247" s="62"/>
      <c r="N247" s="62"/>
      <c r="O247" s="62"/>
      <c r="P247" s="62"/>
      <c r="Q247" s="37"/>
    </row>
    <row r="248" spans="2:17" s="63" customFormat="1" x14ac:dyDescent="0.25">
      <c r="B248" s="81" t="s">
        <v>109</v>
      </c>
      <c r="C248" s="82">
        <v>370</v>
      </c>
      <c r="D248" s="97" t="s">
        <v>110</v>
      </c>
      <c r="E248" s="106">
        <v>0</v>
      </c>
      <c r="F248" s="106">
        <v>0</v>
      </c>
      <c r="G248" s="106">
        <v>0</v>
      </c>
      <c r="H248" s="106">
        <v>0</v>
      </c>
      <c r="I248" s="106">
        <v>0</v>
      </c>
      <c r="J248" s="106">
        <v>0</v>
      </c>
      <c r="K248" s="106">
        <v>0</v>
      </c>
      <c r="L248" s="51"/>
      <c r="M248" s="62"/>
      <c r="N248" s="62"/>
      <c r="O248" s="62"/>
      <c r="P248" s="62"/>
      <c r="Q248" s="37"/>
    </row>
    <row r="249" spans="2:17" s="63" customFormat="1" x14ac:dyDescent="0.25">
      <c r="B249" s="85" t="s">
        <v>7</v>
      </c>
      <c r="C249" s="85">
        <v>374</v>
      </c>
      <c r="D249" s="97" t="s">
        <v>32</v>
      </c>
      <c r="E249" s="106">
        <v>0</v>
      </c>
      <c r="F249" s="106">
        <v>0</v>
      </c>
      <c r="G249" s="106">
        <v>0</v>
      </c>
      <c r="H249" s="106">
        <v>0</v>
      </c>
      <c r="I249" s="106">
        <v>0</v>
      </c>
      <c r="J249" s="106">
        <v>0</v>
      </c>
      <c r="K249" s="106">
        <v>0</v>
      </c>
      <c r="L249" s="51"/>
      <c r="M249" s="62"/>
      <c r="N249" s="62"/>
      <c r="O249" s="62"/>
      <c r="P249" s="62"/>
      <c r="Q249" s="37"/>
    </row>
    <row r="250" spans="2:17" s="63" customFormat="1" x14ac:dyDescent="0.25">
      <c r="B250" s="85" t="s">
        <v>7</v>
      </c>
      <c r="C250" s="85">
        <v>378</v>
      </c>
      <c r="D250" s="97" t="s">
        <v>14</v>
      </c>
      <c r="E250" s="106">
        <v>6</v>
      </c>
      <c r="F250" s="106">
        <v>9</v>
      </c>
      <c r="G250" s="106">
        <v>7</v>
      </c>
      <c r="H250" s="106">
        <v>6</v>
      </c>
      <c r="I250" s="106">
        <v>10</v>
      </c>
      <c r="J250" s="106">
        <v>8</v>
      </c>
      <c r="K250" s="106">
        <v>7</v>
      </c>
      <c r="L250" s="51"/>
      <c r="M250" s="62"/>
      <c r="N250" s="62"/>
      <c r="O250" s="62"/>
      <c r="P250" s="62"/>
      <c r="Q250" s="37"/>
    </row>
    <row r="251" spans="2:17" s="63" customFormat="1" x14ac:dyDescent="0.25">
      <c r="B251" s="85" t="s">
        <v>139</v>
      </c>
      <c r="C251" s="85">
        <v>379</v>
      </c>
      <c r="D251" s="87" t="s">
        <v>259</v>
      </c>
      <c r="E251" s="106">
        <v>0</v>
      </c>
      <c r="F251" s="106">
        <v>0</v>
      </c>
      <c r="G251" s="106">
        <v>0</v>
      </c>
      <c r="H251" s="106">
        <v>0</v>
      </c>
      <c r="I251" s="106">
        <v>0</v>
      </c>
      <c r="J251" s="106">
        <v>0</v>
      </c>
      <c r="K251" s="106">
        <v>0</v>
      </c>
      <c r="L251" s="51"/>
      <c r="M251" s="62"/>
      <c r="N251" s="62"/>
      <c r="O251" s="62"/>
      <c r="P251" s="62"/>
      <c r="Q251" s="37"/>
    </row>
    <row r="252" spans="2:17" s="63" customFormat="1" x14ac:dyDescent="0.25">
      <c r="B252" s="85" t="s">
        <v>71</v>
      </c>
      <c r="C252" s="85">
        <v>380</v>
      </c>
      <c r="D252" s="97" t="s">
        <v>72</v>
      </c>
      <c r="E252" s="106">
        <v>0</v>
      </c>
      <c r="F252" s="106">
        <v>1</v>
      </c>
      <c r="G252" s="106">
        <v>1</v>
      </c>
      <c r="H252" s="106">
        <v>0</v>
      </c>
      <c r="I252" s="106">
        <v>0</v>
      </c>
      <c r="J252" s="106">
        <v>0</v>
      </c>
      <c r="K252" s="106">
        <v>1</v>
      </c>
      <c r="L252" s="51"/>
      <c r="M252" s="62"/>
      <c r="N252" s="62"/>
      <c r="O252" s="62"/>
      <c r="P252" s="62"/>
      <c r="Q252" s="37"/>
    </row>
    <row r="253" spans="2:17" x14ac:dyDescent="0.25">
      <c r="B253" s="85" t="s">
        <v>136</v>
      </c>
      <c r="C253" s="85">
        <v>382</v>
      </c>
      <c r="D253" s="97" t="s">
        <v>137</v>
      </c>
      <c r="E253" s="106">
        <v>1</v>
      </c>
      <c r="F253" s="106">
        <v>0</v>
      </c>
      <c r="G253" s="106">
        <v>0</v>
      </c>
      <c r="H253" s="106">
        <v>0</v>
      </c>
      <c r="I253" s="106">
        <v>0</v>
      </c>
      <c r="J253" s="106">
        <v>0</v>
      </c>
      <c r="K253" s="106">
        <v>1</v>
      </c>
    </row>
    <row r="254" spans="2:17" x14ac:dyDescent="0.25">
      <c r="B254" s="85" t="s">
        <v>7</v>
      </c>
      <c r="C254" s="85">
        <v>383</v>
      </c>
      <c r="D254" s="97" t="s">
        <v>135</v>
      </c>
      <c r="E254" s="106">
        <v>2</v>
      </c>
      <c r="F254" s="106">
        <v>0</v>
      </c>
      <c r="G254" s="106"/>
      <c r="H254" s="106">
        <v>1</v>
      </c>
      <c r="I254" s="106">
        <v>0</v>
      </c>
      <c r="J254" s="106">
        <v>5</v>
      </c>
      <c r="K254" s="106">
        <v>0</v>
      </c>
    </row>
    <row r="255" spans="2:17" x14ac:dyDescent="0.25">
      <c r="B255" s="85" t="s">
        <v>7</v>
      </c>
      <c r="C255" s="85">
        <v>384</v>
      </c>
      <c r="D255" s="97" t="s">
        <v>94</v>
      </c>
      <c r="E255" s="106">
        <v>0</v>
      </c>
      <c r="F255" s="106">
        <v>0</v>
      </c>
      <c r="G255" s="106">
        <v>1</v>
      </c>
      <c r="H255" s="106">
        <v>0</v>
      </c>
      <c r="I255" s="106">
        <v>0</v>
      </c>
      <c r="J255" s="106">
        <v>2</v>
      </c>
      <c r="K255" s="106">
        <v>0</v>
      </c>
    </row>
    <row r="256" spans="2:17" x14ac:dyDescent="0.25">
      <c r="B256" s="81" t="s">
        <v>39</v>
      </c>
      <c r="C256" s="85">
        <v>385</v>
      </c>
      <c r="D256" s="97" t="s">
        <v>62</v>
      </c>
      <c r="E256" s="106">
        <v>0</v>
      </c>
      <c r="F256" s="106">
        <v>0</v>
      </c>
      <c r="G256" s="106">
        <v>1</v>
      </c>
      <c r="H256" s="106">
        <v>4</v>
      </c>
      <c r="I256" s="106">
        <v>0</v>
      </c>
      <c r="J256" s="106">
        <v>0</v>
      </c>
      <c r="K256" s="106">
        <v>0</v>
      </c>
    </row>
    <row r="257" spans="2:11" x14ac:dyDescent="0.25">
      <c r="B257" s="85" t="s">
        <v>39</v>
      </c>
      <c r="C257" s="85">
        <v>386</v>
      </c>
      <c r="D257" s="97" t="s">
        <v>70</v>
      </c>
      <c r="E257" s="106">
        <v>0</v>
      </c>
      <c r="F257" s="106">
        <v>0</v>
      </c>
      <c r="G257" s="106">
        <v>0</v>
      </c>
      <c r="H257" s="106">
        <v>0</v>
      </c>
      <c r="I257" s="106">
        <v>0</v>
      </c>
      <c r="J257" s="106">
        <v>0</v>
      </c>
      <c r="K257" s="106">
        <v>0</v>
      </c>
    </row>
    <row r="258" spans="2:11" x14ac:dyDescent="0.25">
      <c r="B258" s="85" t="s">
        <v>39</v>
      </c>
      <c r="C258" s="85">
        <v>387</v>
      </c>
      <c r="D258" s="97" t="s">
        <v>264</v>
      </c>
      <c r="E258" s="106">
        <v>0</v>
      </c>
      <c r="F258" s="106">
        <v>0</v>
      </c>
      <c r="G258" s="106">
        <v>0</v>
      </c>
      <c r="H258" s="106">
        <v>0</v>
      </c>
      <c r="I258" s="106">
        <v>0</v>
      </c>
      <c r="J258" s="106">
        <v>0</v>
      </c>
      <c r="K258" s="106">
        <v>0</v>
      </c>
    </row>
    <row r="259" spans="2:11" x14ac:dyDescent="0.25">
      <c r="B259" s="85" t="s">
        <v>39</v>
      </c>
      <c r="C259" s="85">
        <v>388</v>
      </c>
      <c r="D259" s="97" t="s">
        <v>127</v>
      </c>
      <c r="E259" s="106">
        <v>1</v>
      </c>
      <c r="F259" s="106">
        <v>1</v>
      </c>
      <c r="G259" s="106">
        <v>2</v>
      </c>
      <c r="H259" s="106">
        <v>2</v>
      </c>
      <c r="I259" s="106">
        <v>1</v>
      </c>
      <c r="J259" s="106">
        <v>0</v>
      </c>
      <c r="K259" s="106">
        <v>0</v>
      </c>
    </row>
    <row r="260" spans="2:11" x14ac:dyDescent="0.25">
      <c r="B260" s="85" t="s">
        <v>7</v>
      </c>
      <c r="C260" s="85">
        <v>389</v>
      </c>
      <c r="D260" s="97" t="s">
        <v>101</v>
      </c>
      <c r="E260" s="106">
        <v>0</v>
      </c>
      <c r="F260" s="106">
        <v>0</v>
      </c>
      <c r="G260" s="106">
        <v>2</v>
      </c>
      <c r="H260" s="106">
        <v>0</v>
      </c>
      <c r="I260" s="106">
        <v>0</v>
      </c>
      <c r="J260" s="106">
        <v>0</v>
      </c>
      <c r="K260" s="106">
        <v>0</v>
      </c>
    </row>
    <row r="261" spans="2:11" x14ac:dyDescent="0.25">
      <c r="B261" s="85" t="s">
        <v>29</v>
      </c>
      <c r="C261" s="85">
        <v>390</v>
      </c>
      <c r="D261" s="97" t="s">
        <v>30</v>
      </c>
      <c r="E261" s="106">
        <v>0</v>
      </c>
      <c r="F261" s="106">
        <v>0</v>
      </c>
      <c r="G261" s="106">
        <v>1</v>
      </c>
      <c r="H261" s="106">
        <v>0</v>
      </c>
      <c r="I261" s="106">
        <v>3</v>
      </c>
      <c r="J261" s="106">
        <v>1</v>
      </c>
      <c r="K261" s="106">
        <v>0</v>
      </c>
    </row>
    <row r="262" spans="2:11" x14ac:dyDescent="0.25">
      <c r="B262" s="85" t="s">
        <v>19</v>
      </c>
      <c r="C262" s="85">
        <v>444</v>
      </c>
      <c r="D262" s="97" t="s">
        <v>37</v>
      </c>
      <c r="E262" s="106">
        <v>3</v>
      </c>
      <c r="F262" s="106">
        <v>3</v>
      </c>
      <c r="G262" s="106">
        <v>5</v>
      </c>
      <c r="H262" s="106">
        <v>4</v>
      </c>
      <c r="I262" s="106">
        <v>1</v>
      </c>
      <c r="J262" s="106">
        <v>0</v>
      </c>
      <c r="K262" s="106">
        <v>0</v>
      </c>
    </row>
    <row r="263" spans="2:11" x14ac:dyDescent="0.25">
      <c r="B263" s="85" t="s">
        <v>12</v>
      </c>
      <c r="C263" s="85">
        <v>445</v>
      </c>
      <c r="D263" s="86" t="s">
        <v>258</v>
      </c>
      <c r="E263" s="106">
        <v>0</v>
      </c>
      <c r="F263" s="106">
        <v>0</v>
      </c>
      <c r="G263" s="106">
        <v>0</v>
      </c>
      <c r="H263" s="106">
        <v>0</v>
      </c>
      <c r="I263" s="106">
        <v>0</v>
      </c>
      <c r="J263" s="106">
        <v>0</v>
      </c>
      <c r="K263" s="106">
        <v>0</v>
      </c>
    </row>
    <row r="264" spans="2:11" x14ac:dyDescent="0.25">
      <c r="B264" s="81" t="s">
        <v>87</v>
      </c>
      <c r="C264" s="82">
        <v>447</v>
      </c>
      <c r="D264" s="97" t="s">
        <v>323</v>
      </c>
      <c r="E264" s="106">
        <v>0</v>
      </c>
      <c r="F264" s="106">
        <v>0</v>
      </c>
      <c r="G264" s="106">
        <v>0</v>
      </c>
      <c r="H264" s="106">
        <v>0</v>
      </c>
      <c r="I264" s="106">
        <v>1</v>
      </c>
      <c r="J264" s="106">
        <v>0</v>
      </c>
      <c r="K264" s="106">
        <v>1</v>
      </c>
    </row>
    <row r="265" spans="2:11" x14ac:dyDescent="0.25">
      <c r="B265" s="85" t="s">
        <v>260</v>
      </c>
      <c r="C265" s="85">
        <v>450</v>
      </c>
      <c r="D265" s="86" t="s">
        <v>261</v>
      </c>
      <c r="E265" s="106">
        <v>0</v>
      </c>
      <c r="F265" s="106">
        <v>1</v>
      </c>
      <c r="G265" s="106">
        <v>0</v>
      </c>
      <c r="H265" s="106">
        <v>0</v>
      </c>
      <c r="I265" s="106">
        <v>0</v>
      </c>
      <c r="J265" s="106">
        <v>0</v>
      </c>
      <c r="K265" s="106">
        <v>0</v>
      </c>
    </row>
    <row r="266" spans="2:11" x14ac:dyDescent="0.25">
      <c r="B266" s="85" t="s">
        <v>7</v>
      </c>
      <c r="C266" s="85">
        <v>451</v>
      </c>
      <c r="D266" s="86" t="s">
        <v>257</v>
      </c>
      <c r="E266" s="106">
        <v>0</v>
      </c>
      <c r="F266" s="106">
        <v>1</v>
      </c>
      <c r="G266" s="106">
        <v>4</v>
      </c>
      <c r="H266" s="106">
        <v>2</v>
      </c>
      <c r="I266" s="106">
        <v>5</v>
      </c>
      <c r="J266" s="106">
        <v>4</v>
      </c>
      <c r="K266" s="106">
        <v>6</v>
      </c>
    </row>
    <row r="267" spans="2:11" x14ac:dyDescent="0.25">
      <c r="B267" s="85" t="s">
        <v>54</v>
      </c>
      <c r="C267" s="85">
        <v>452</v>
      </c>
      <c r="D267" s="86" t="s">
        <v>263</v>
      </c>
      <c r="E267" s="106">
        <v>0</v>
      </c>
      <c r="F267" s="106">
        <v>1</v>
      </c>
      <c r="G267" s="106">
        <v>0</v>
      </c>
      <c r="H267" s="106">
        <v>0</v>
      </c>
      <c r="I267" s="106">
        <v>0</v>
      </c>
      <c r="J267" s="106">
        <v>1</v>
      </c>
      <c r="K267" s="106">
        <v>1</v>
      </c>
    </row>
    <row r="268" spans="2:11" x14ac:dyDescent="0.25">
      <c r="B268" s="102" t="s">
        <v>91</v>
      </c>
      <c r="C268" s="85">
        <v>453</v>
      </c>
      <c r="D268" s="97" t="s">
        <v>333</v>
      </c>
      <c r="E268" s="106">
        <v>0</v>
      </c>
      <c r="F268" s="106">
        <v>0</v>
      </c>
      <c r="G268" s="106">
        <v>0</v>
      </c>
      <c r="H268" s="106">
        <v>0</v>
      </c>
      <c r="I268" s="106">
        <v>0</v>
      </c>
      <c r="J268" s="106">
        <v>0</v>
      </c>
      <c r="K268" s="106">
        <v>0</v>
      </c>
    </row>
    <row r="269" spans="2:11" x14ac:dyDescent="0.25">
      <c r="B269" s="85" t="s">
        <v>7</v>
      </c>
      <c r="C269" s="85">
        <v>454</v>
      </c>
      <c r="D269" s="86" t="s">
        <v>324</v>
      </c>
      <c r="E269" s="106">
        <v>0</v>
      </c>
      <c r="F269" s="106">
        <v>0</v>
      </c>
      <c r="G269" s="106">
        <v>4</v>
      </c>
      <c r="H269" s="106">
        <v>0</v>
      </c>
      <c r="I269" s="106">
        <v>2</v>
      </c>
      <c r="J269" s="106">
        <v>1</v>
      </c>
      <c r="K269" s="106">
        <v>3</v>
      </c>
    </row>
    <row r="270" spans="2:11" x14ac:dyDescent="0.25">
      <c r="B270" s="85" t="s">
        <v>17</v>
      </c>
      <c r="C270" s="85">
        <v>456</v>
      </c>
      <c r="D270" s="86" t="s">
        <v>256</v>
      </c>
      <c r="E270" s="106">
        <v>0</v>
      </c>
      <c r="F270" s="106">
        <v>0</v>
      </c>
      <c r="G270" s="106">
        <v>0</v>
      </c>
      <c r="H270" s="106">
        <v>0</v>
      </c>
      <c r="I270" s="106">
        <v>1</v>
      </c>
      <c r="J270" s="106">
        <v>0</v>
      </c>
      <c r="K270" s="106">
        <v>0</v>
      </c>
    </row>
    <row r="271" spans="2:11" x14ac:dyDescent="0.25">
      <c r="B271" s="85" t="s">
        <v>113</v>
      </c>
      <c r="C271" s="85">
        <v>457</v>
      </c>
      <c r="D271" s="86" t="s">
        <v>346</v>
      </c>
      <c r="E271" s="106">
        <v>0</v>
      </c>
      <c r="F271" s="106">
        <v>0</v>
      </c>
      <c r="G271" s="106">
        <v>0</v>
      </c>
      <c r="H271" s="106">
        <v>0</v>
      </c>
      <c r="I271" s="106">
        <v>0</v>
      </c>
      <c r="J271" s="106">
        <v>0</v>
      </c>
      <c r="K271" s="106">
        <v>0</v>
      </c>
    </row>
    <row r="272" spans="2:11" x14ac:dyDescent="0.25">
      <c r="B272" s="107" t="s">
        <v>7</v>
      </c>
      <c r="C272" s="108">
        <v>458</v>
      </c>
      <c r="D272" s="109" t="s">
        <v>344</v>
      </c>
      <c r="E272" s="106">
        <v>0</v>
      </c>
      <c r="F272" s="106">
        <v>0</v>
      </c>
      <c r="G272" s="106">
        <v>0</v>
      </c>
      <c r="H272" s="106">
        <v>0</v>
      </c>
      <c r="I272" s="106">
        <v>1</v>
      </c>
      <c r="J272" s="106">
        <v>0</v>
      </c>
      <c r="K272" s="106">
        <v>0</v>
      </c>
    </row>
    <row r="273" spans="2:17" x14ac:dyDescent="0.25">
      <c r="B273" s="107" t="s">
        <v>7</v>
      </c>
      <c r="C273" s="108">
        <v>459</v>
      </c>
      <c r="D273" s="109" t="s">
        <v>345</v>
      </c>
      <c r="E273" s="106"/>
      <c r="F273" s="106">
        <v>0</v>
      </c>
      <c r="G273" s="106">
        <v>0</v>
      </c>
      <c r="H273" s="106"/>
      <c r="I273" s="106">
        <v>0</v>
      </c>
      <c r="J273" s="106">
        <v>2</v>
      </c>
      <c r="K273" s="106">
        <v>3</v>
      </c>
    </row>
    <row r="274" spans="2:17" x14ac:dyDescent="0.25">
      <c r="B274" s="102" t="s">
        <v>103</v>
      </c>
      <c r="C274" s="85">
        <v>460</v>
      </c>
      <c r="D274" s="97" t="s">
        <v>354</v>
      </c>
      <c r="E274" s="106">
        <v>0</v>
      </c>
      <c r="F274" s="106">
        <v>0</v>
      </c>
      <c r="G274" s="106">
        <v>0</v>
      </c>
      <c r="H274" s="106">
        <v>0</v>
      </c>
      <c r="I274" s="106">
        <v>0</v>
      </c>
      <c r="J274" s="106">
        <v>1</v>
      </c>
      <c r="K274" s="106">
        <v>2</v>
      </c>
    </row>
    <row r="275" spans="2:17" x14ac:dyDescent="0.25">
      <c r="B275" s="107" t="s">
        <v>7</v>
      </c>
      <c r="C275" s="85">
        <v>461</v>
      </c>
      <c r="D275" s="97" t="s">
        <v>356</v>
      </c>
      <c r="E275" s="106">
        <v>0</v>
      </c>
      <c r="F275" s="106">
        <v>0</v>
      </c>
      <c r="G275" s="106">
        <v>0</v>
      </c>
      <c r="H275" s="106">
        <v>0</v>
      </c>
      <c r="I275" s="106">
        <v>0</v>
      </c>
      <c r="J275" s="106">
        <v>0</v>
      </c>
      <c r="K275" s="106">
        <v>4</v>
      </c>
    </row>
    <row r="276" spans="2:17" x14ac:dyDescent="0.25">
      <c r="B276" s="103" t="s">
        <v>17</v>
      </c>
      <c r="C276" s="85">
        <v>462</v>
      </c>
      <c r="D276" s="97" t="s">
        <v>357</v>
      </c>
      <c r="E276" s="106">
        <v>0</v>
      </c>
      <c r="F276" s="106">
        <v>0</v>
      </c>
      <c r="G276" s="106">
        <v>0</v>
      </c>
      <c r="H276" s="106">
        <v>0</v>
      </c>
      <c r="I276" s="106">
        <v>0</v>
      </c>
      <c r="J276" s="106">
        <v>0</v>
      </c>
      <c r="K276" s="106">
        <v>0</v>
      </c>
    </row>
    <row r="277" spans="2:17" s="63" customFormat="1" ht="34.5" customHeight="1" x14ac:dyDescent="0.25">
      <c r="B277" s="107" t="s">
        <v>7</v>
      </c>
      <c r="C277" s="85">
        <v>464</v>
      </c>
      <c r="D277" s="97" t="s">
        <v>365</v>
      </c>
      <c r="E277" s="106">
        <v>0</v>
      </c>
      <c r="F277" s="106">
        <v>0</v>
      </c>
      <c r="G277" s="106">
        <v>0</v>
      </c>
      <c r="H277" s="106">
        <v>0</v>
      </c>
      <c r="I277" s="106">
        <v>0</v>
      </c>
      <c r="J277" s="106">
        <v>0</v>
      </c>
      <c r="K277" s="106">
        <v>0</v>
      </c>
      <c r="M277" s="37"/>
      <c r="N277" s="37"/>
      <c r="O277" s="37"/>
      <c r="P277" s="37"/>
      <c r="Q277" s="37"/>
    </row>
    <row r="278" spans="2:17" x14ac:dyDescent="0.25">
      <c r="B278" s="107" t="s">
        <v>7</v>
      </c>
      <c r="C278" s="85">
        <v>465</v>
      </c>
      <c r="D278" s="97" t="s">
        <v>363</v>
      </c>
      <c r="E278" s="106">
        <v>0</v>
      </c>
      <c r="F278" s="106">
        <v>0</v>
      </c>
      <c r="G278" s="106">
        <v>0</v>
      </c>
      <c r="H278" s="106">
        <v>0</v>
      </c>
      <c r="I278" s="106">
        <v>0</v>
      </c>
      <c r="J278" s="106">
        <v>0</v>
      </c>
      <c r="K278" s="106">
        <v>0</v>
      </c>
    </row>
    <row r="279" spans="2:17" x14ac:dyDescent="0.25">
      <c r="B279" s="107" t="s">
        <v>7</v>
      </c>
      <c r="C279" s="85">
        <v>466</v>
      </c>
      <c r="D279" s="97" t="s">
        <v>361</v>
      </c>
      <c r="E279" s="106">
        <v>0</v>
      </c>
      <c r="F279" s="106">
        <v>0</v>
      </c>
      <c r="G279" s="106">
        <v>0</v>
      </c>
      <c r="H279" s="106">
        <v>0</v>
      </c>
      <c r="I279" s="106">
        <v>0</v>
      </c>
      <c r="J279" s="106">
        <v>0</v>
      </c>
      <c r="K279" s="106">
        <v>1</v>
      </c>
    </row>
    <row r="280" spans="2:17" x14ac:dyDescent="0.25">
      <c r="B280" s="107" t="s">
        <v>7</v>
      </c>
      <c r="C280" s="85">
        <v>467</v>
      </c>
      <c r="D280" s="97" t="s">
        <v>362</v>
      </c>
      <c r="E280" s="106">
        <v>0</v>
      </c>
      <c r="F280" s="106">
        <v>0</v>
      </c>
      <c r="G280" s="106">
        <v>0</v>
      </c>
      <c r="H280" s="106">
        <v>0</v>
      </c>
      <c r="I280" s="106">
        <v>0</v>
      </c>
      <c r="J280" s="106">
        <v>0</v>
      </c>
      <c r="K280" s="106">
        <v>0</v>
      </c>
    </row>
    <row r="281" spans="2:17" x14ac:dyDescent="0.25">
      <c r="B281" s="107" t="s">
        <v>7</v>
      </c>
      <c r="C281" s="85">
        <v>469</v>
      </c>
      <c r="D281" s="97" t="s">
        <v>364</v>
      </c>
      <c r="E281" s="106">
        <v>0</v>
      </c>
      <c r="F281" s="106">
        <v>0</v>
      </c>
      <c r="G281" s="106">
        <v>0</v>
      </c>
      <c r="H281" s="106">
        <v>0</v>
      </c>
      <c r="I281" s="106">
        <v>0</v>
      </c>
      <c r="J281" s="106">
        <v>0</v>
      </c>
      <c r="K281" s="106">
        <v>0</v>
      </c>
    </row>
    <row r="282" spans="2:17" x14ac:dyDescent="0.25">
      <c r="B282" s="85" t="s">
        <v>29</v>
      </c>
      <c r="C282" s="85">
        <v>471</v>
      </c>
      <c r="D282" s="97" t="s">
        <v>60</v>
      </c>
      <c r="E282" s="106">
        <v>0</v>
      </c>
      <c r="F282" s="106">
        <v>0</v>
      </c>
      <c r="G282" s="106">
        <v>0</v>
      </c>
      <c r="H282" s="106">
        <v>0</v>
      </c>
      <c r="I282" s="106">
        <v>0</v>
      </c>
      <c r="J282" s="106">
        <v>0</v>
      </c>
      <c r="K282" s="106">
        <v>0</v>
      </c>
    </row>
    <row r="283" spans="2:17" x14ac:dyDescent="0.25">
      <c r="E283" s="127">
        <f>+SUM(E132:E282)</f>
        <v>96</v>
      </c>
      <c r="F283" s="127">
        <f t="shared" ref="F283:K283" si="0">+SUM(F132:F282)</f>
        <v>107</v>
      </c>
      <c r="G283" s="127">
        <f t="shared" si="0"/>
        <v>127</v>
      </c>
      <c r="H283" s="127">
        <f t="shared" si="0"/>
        <v>101</v>
      </c>
      <c r="I283" s="127">
        <f t="shared" si="0"/>
        <v>121</v>
      </c>
      <c r="J283" s="127">
        <f t="shared" si="0"/>
        <v>81</v>
      </c>
      <c r="K283" s="127">
        <f t="shared" si="0"/>
        <v>80</v>
      </c>
    </row>
  </sheetData>
  <sortState ref="B132:K282">
    <sortCondition ref="C132:C282"/>
  </sortState>
  <pageMargins left="0.7" right="0.7" top="0.75" bottom="0.75" header="0.3" footer="0.3"/>
  <pageSetup paperSize="9" orientation="portrait" r:id="rId6"/>
  <drawing r:id="rId7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82"/>
  <sheetViews>
    <sheetView workbookViewId="0">
      <selection activeCell="B2" sqref="B2:F82"/>
    </sheetView>
  </sheetViews>
  <sheetFormatPr baseColWidth="10" defaultRowHeight="15" x14ac:dyDescent="0.25"/>
  <cols>
    <col min="1" max="1" width="7.140625" style="51" customWidth="1"/>
    <col min="2" max="2" width="19.7109375" style="51" customWidth="1"/>
    <col min="3" max="3" width="18.42578125" style="37" customWidth="1"/>
    <col min="4" max="4" width="50.5703125" style="51" customWidth="1"/>
    <col min="5" max="5" width="18.7109375" style="63" customWidth="1"/>
    <col min="6" max="6" width="28" style="51" customWidth="1"/>
    <col min="7" max="16384" width="11.42578125" style="51"/>
  </cols>
  <sheetData>
    <row r="2" spans="2:6" ht="15.75" x14ac:dyDescent="0.25">
      <c r="B2" s="41" t="s">
        <v>209</v>
      </c>
      <c r="C2" s="41" t="s">
        <v>210</v>
      </c>
      <c r="D2" s="41" t="s">
        <v>6</v>
      </c>
      <c r="E2" s="41" t="s">
        <v>184</v>
      </c>
      <c r="F2" s="41" t="s">
        <v>0</v>
      </c>
    </row>
    <row r="3" spans="2:6" x14ac:dyDescent="0.25">
      <c r="B3" s="48">
        <v>42917.42083333333</v>
      </c>
      <c r="C3" s="103">
        <v>167</v>
      </c>
      <c r="D3" s="103" t="s">
        <v>302</v>
      </c>
      <c r="E3" s="103" t="s">
        <v>7</v>
      </c>
      <c r="F3" s="124" t="s">
        <v>2</v>
      </c>
    </row>
    <row r="4" spans="2:6" x14ac:dyDescent="0.25">
      <c r="B4" s="48">
        <v>42917.736805555556</v>
      </c>
      <c r="C4" s="103">
        <v>454</v>
      </c>
      <c r="D4" s="103" t="s">
        <v>303</v>
      </c>
      <c r="E4" s="103" t="s">
        <v>7</v>
      </c>
      <c r="F4" s="124" t="s">
        <v>2</v>
      </c>
    </row>
    <row r="5" spans="2:6" x14ac:dyDescent="0.25">
      <c r="B5" s="48">
        <v>42919.551388888889</v>
      </c>
      <c r="C5" s="103">
        <v>199</v>
      </c>
      <c r="D5" s="103" t="s">
        <v>242</v>
      </c>
      <c r="E5" s="103" t="s">
        <v>34</v>
      </c>
      <c r="F5" s="124" t="s">
        <v>1</v>
      </c>
    </row>
    <row r="6" spans="2:6" x14ac:dyDescent="0.25">
      <c r="B6" s="48">
        <v>42920.487500000003</v>
      </c>
      <c r="C6" s="103">
        <v>452</v>
      </c>
      <c r="D6" s="103" t="s">
        <v>287</v>
      </c>
      <c r="E6" s="103" t="s">
        <v>54</v>
      </c>
      <c r="F6" s="124" t="s">
        <v>2</v>
      </c>
    </row>
    <row r="7" spans="2:6" x14ac:dyDescent="0.25">
      <c r="B7" s="48">
        <v>42921.538888888892</v>
      </c>
      <c r="C7" s="103">
        <v>268</v>
      </c>
      <c r="D7" s="103" t="s">
        <v>219</v>
      </c>
      <c r="E7" s="103" t="s">
        <v>7</v>
      </c>
      <c r="F7" s="124" t="s">
        <v>1</v>
      </c>
    </row>
    <row r="8" spans="2:6" x14ac:dyDescent="0.25">
      <c r="B8" s="48">
        <v>42922.479166666664</v>
      </c>
      <c r="C8" s="103">
        <v>461</v>
      </c>
      <c r="D8" s="103" t="s">
        <v>359</v>
      </c>
      <c r="E8" s="103" t="s">
        <v>7</v>
      </c>
      <c r="F8" s="124" t="s">
        <v>2</v>
      </c>
    </row>
    <row r="9" spans="2:6" x14ac:dyDescent="0.25">
      <c r="B9" s="48">
        <v>42922.481944444444</v>
      </c>
      <c r="C9" s="103">
        <v>461</v>
      </c>
      <c r="D9" s="103" t="s">
        <v>359</v>
      </c>
      <c r="E9" s="103" t="s">
        <v>7</v>
      </c>
      <c r="F9" s="124" t="s">
        <v>2</v>
      </c>
    </row>
    <row r="10" spans="2:6" x14ac:dyDescent="0.25">
      <c r="B10" s="48">
        <v>42922.557638888888</v>
      </c>
      <c r="C10" s="103">
        <v>165</v>
      </c>
      <c r="D10" s="103" t="s">
        <v>250</v>
      </c>
      <c r="E10" s="103" t="s">
        <v>7</v>
      </c>
      <c r="F10" s="124" t="s">
        <v>1</v>
      </c>
    </row>
    <row r="11" spans="2:6" x14ac:dyDescent="0.25">
      <c r="B11" s="48">
        <v>42922.604166666664</v>
      </c>
      <c r="C11" s="103">
        <v>459</v>
      </c>
      <c r="D11" s="103" t="s">
        <v>353</v>
      </c>
      <c r="E11" s="103" t="s">
        <v>343</v>
      </c>
      <c r="F11" s="124" t="s">
        <v>2</v>
      </c>
    </row>
    <row r="12" spans="2:6" x14ac:dyDescent="0.25">
      <c r="B12" s="48">
        <v>42923.536805555559</v>
      </c>
      <c r="C12" s="103">
        <v>268</v>
      </c>
      <c r="D12" s="103" t="s">
        <v>219</v>
      </c>
      <c r="E12" s="103" t="s">
        <v>7</v>
      </c>
      <c r="F12" s="124" t="s">
        <v>1</v>
      </c>
    </row>
    <row r="13" spans="2:6" x14ac:dyDescent="0.25">
      <c r="B13" s="48">
        <v>42923.861111111109</v>
      </c>
      <c r="C13" s="103">
        <v>270</v>
      </c>
      <c r="D13" s="103" t="s">
        <v>220</v>
      </c>
      <c r="E13" s="103" t="s">
        <v>19</v>
      </c>
      <c r="F13" s="124" t="s">
        <v>1</v>
      </c>
    </row>
    <row r="14" spans="2:6" x14ac:dyDescent="0.25">
      <c r="B14" s="48">
        <v>42923.890972222223</v>
      </c>
      <c r="C14" s="103">
        <v>166</v>
      </c>
      <c r="D14" s="103" t="s">
        <v>215</v>
      </c>
      <c r="E14" s="103" t="s">
        <v>7</v>
      </c>
      <c r="F14" s="124" t="s">
        <v>1</v>
      </c>
    </row>
    <row r="15" spans="2:6" x14ac:dyDescent="0.25">
      <c r="B15" s="48">
        <v>42924.480555555558</v>
      </c>
      <c r="C15" s="103">
        <v>451</v>
      </c>
      <c r="D15" s="103" t="s">
        <v>267</v>
      </c>
      <c r="E15" s="103" t="s">
        <v>7</v>
      </c>
      <c r="F15" s="124" t="s">
        <v>1</v>
      </c>
    </row>
    <row r="16" spans="2:6" x14ac:dyDescent="0.25">
      <c r="B16" s="48">
        <v>42924.484027777777</v>
      </c>
      <c r="C16" s="103">
        <v>451</v>
      </c>
      <c r="D16" s="103" t="s">
        <v>267</v>
      </c>
      <c r="E16" s="103" t="s">
        <v>7</v>
      </c>
      <c r="F16" s="124" t="s">
        <v>2</v>
      </c>
    </row>
    <row r="17" spans="2:6" x14ac:dyDescent="0.25">
      <c r="B17" s="48">
        <v>42924.531944444447</v>
      </c>
      <c r="C17" s="103">
        <v>447</v>
      </c>
      <c r="D17" s="103" t="s">
        <v>336</v>
      </c>
      <c r="E17" s="103" t="s">
        <v>87</v>
      </c>
      <c r="F17" s="124" t="s">
        <v>1</v>
      </c>
    </row>
    <row r="18" spans="2:6" x14ac:dyDescent="0.25">
      <c r="B18" s="48">
        <v>42924.59652777778</v>
      </c>
      <c r="C18" s="103">
        <v>188</v>
      </c>
      <c r="D18" s="103" t="s">
        <v>229</v>
      </c>
      <c r="E18" s="103" t="s">
        <v>39</v>
      </c>
      <c r="F18" s="124" t="s">
        <v>1</v>
      </c>
    </row>
    <row r="19" spans="2:6" x14ac:dyDescent="0.25">
      <c r="B19" s="48">
        <v>42925.722916666666</v>
      </c>
      <c r="C19" s="103">
        <v>161</v>
      </c>
      <c r="D19" s="103" t="s">
        <v>240</v>
      </c>
      <c r="E19" s="103" t="s">
        <v>34</v>
      </c>
      <c r="F19" s="124" t="s">
        <v>1</v>
      </c>
    </row>
    <row r="20" spans="2:6" x14ac:dyDescent="0.25">
      <c r="B20" s="48">
        <v>42926.575694444444</v>
      </c>
      <c r="C20" s="103">
        <v>165</v>
      </c>
      <c r="D20" s="103" t="s">
        <v>250</v>
      </c>
      <c r="E20" s="103" t="s">
        <v>7</v>
      </c>
      <c r="F20" s="124" t="s">
        <v>1</v>
      </c>
    </row>
    <row r="21" spans="2:6" x14ac:dyDescent="0.25">
      <c r="B21" s="48">
        <v>42926.662499999999</v>
      </c>
      <c r="C21" s="103">
        <v>172</v>
      </c>
      <c r="D21" s="103" t="s">
        <v>223</v>
      </c>
      <c r="E21" s="103" t="s">
        <v>7</v>
      </c>
      <c r="F21" s="124" t="s">
        <v>2</v>
      </c>
    </row>
    <row r="22" spans="2:6" x14ac:dyDescent="0.25">
      <c r="B22" s="48">
        <v>42926.67083333333</v>
      </c>
      <c r="C22" s="103">
        <v>257</v>
      </c>
      <c r="D22" s="103" t="s">
        <v>328</v>
      </c>
      <c r="E22" s="103" t="s">
        <v>29</v>
      </c>
      <c r="F22" s="124" t="s">
        <v>1</v>
      </c>
    </row>
    <row r="23" spans="2:6" x14ac:dyDescent="0.25">
      <c r="B23" s="48">
        <v>42926.70208333333</v>
      </c>
      <c r="C23" s="103">
        <v>172</v>
      </c>
      <c r="D23" s="103" t="s">
        <v>223</v>
      </c>
      <c r="E23" s="103" t="s">
        <v>7</v>
      </c>
      <c r="F23" s="124" t="s">
        <v>1</v>
      </c>
    </row>
    <row r="24" spans="2:6" x14ac:dyDescent="0.25">
      <c r="B24" s="48">
        <v>42926.731249999997</v>
      </c>
      <c r="C24" s="103">
        <v>172</v>
      </c>
      <c r="D24" s="103" t="s">
        <v>223</v>
      </c>
      <c r="E24" s="103" t="s">
        <v>7</v>
      </c>
      <c r="F24" s="124" t="s">
        <v>1</v>
      </c>
    </row>
    <row r="25" spans="2:6" x14ac:dyDescent="0.25">
      <c r="B25" s="48">
        <v>42926.746527777781</v>
      </c>
      <c r="C25" s="103">
        <v>172</v>
      </c>
      <c r="D25" s="103" t="s">
        <v>223</v>
      </c>
      <c r="E25" s="103" t="s">
        <v>7</v>
      </c>
      <c r="F25" s="124" t="s">
        <v>1</v>
      </c>
    </row>
    <row r="26" spans="2:6" x14ac:dyDescent="0.25">
      <c r="B26" s="48">
        <v>42926.765972222223</v>
      </c>
      <c r="C26" s="103">
        <v>460</v>
      </c>
      <c r="D26" s="103" t="s">
        <v>352</v>
      </c>
      <c r="E26" s="103" t="s">
        <v>103</v>
      </c>
      <c r="F26" s="124" t="s">
        <v>1</v>
      </c>
    </row>
    <row r="27" spans="2:6" x14ac:dyDescent="0.25">
      <c r="B27" s="48">
        <v>42927.655555555553</v>
      </c>
      <c r="C27" s="103">
        <v>460</v>
      </c>
      <c r="D27" s="103" t="s">
        <v>352</v>
      </c>
      <c r="E27" s="103" t="s">
        <v>103</v>
      </c>
      <c r="F27" s="124" t="s">
        <v>2</v>
      </c>
    </row>
    <row r="28" spans="2:6" x14ac:dyDescent="0.25">
      <c r="B28" s="48">
        <v>42927.672222222223</v>
      </c>
      <c r="C28" s="103">
        <v>268</v>
      </c>
      <c r="D28" s="103" t="s">
        <v>219</v>
      </c>
      <c r="E28" s="103" t="s">
        <v>7</v>
      </c>
      <c r="F28" s="124" t="s">
        <v>1</v>
      </c>
    </row>
    <row r="29" spans="2:6" x14ac:dyDescent="0.25">
      <c r="B29" s="48">
        <v>42927.831250000003</v>
      </c>
      <c r="C29" s="103">
        <v>297</v>
      </c>
      <c r="D29" s="103" t="s">
        <v>211</v>
      </c>
      <c r="E29" s="103" t="s">
        <v>19</v>
      </c>
      <c r="F29" s="124" t="s">
        <v>1</v>
      </c>
    </row>
    <row r="30" spans="2:6" x14ac:dyDescent="0.25">
      <c r="B30" s="48">
        <v>42928.793055555558</v>
      </c>
      <c r="C30" s="103">
        <v>380</v>
      </c>
      <c r="D30" s="103" t="s">
        <v>280</v>
      </c>
      <c r="E30" s="103" t="s">
        <v>71</v>
      </c>
      <c r="F30" s="124" t="s">
        <v>1</v>
      </c>
    </row>
    <row r="31" spans="2:6" x14ac:dyDescent="0.25">
      <c r="B31" s="48">
        <v>42929.586111111108</v>
      </c>
      <c r="C31" s="103">
        <v>262</v>
      </c>
      <c r="D31" s="103" t="s">
        <v>289</v>
      </c>
      <c r="E31" s="103" t="s">
        <v>7</v>
      </c>
      <c r="F31" s="124" t="s">
        <v>1</v>
      </c>
    </row>
    <row r="32" spans="2:6" x14ac:dyDescent="0.25">
      <c r="B32" s="48">
        <v>42929.758333333331</v>
      </c>
      <c r="C32" s="103">
        <v>268</v>
      </c>
      <c r="D32" s="103" t="s">
        <v>219</v>
      </c>
      <c r="E32" s="103" t="s">
        <v>7</v>
      </c>
      <c r="F32" s="124" t="s">
        <v>1</v>
      </c>
    </row>
    <row r="33" spans="2:6" x14ac:dyDescent="0.25">
      <c r="B33" s="48">
        <v>42929.770138888889</v>
      </c>
      <c r="C33" s="103">
        <v>312</v>
      </c>
      <c r="D33" s="103" t="s">
        <v>332</v>
      </c>
      <c r="E33" s="103" t="s">
        <v>67</v>
      </c>
      <c r="F33" s="124" t="s">
        <v>1</v>
      </c>
    </row>
    <row r="34" spans="2:6" x14ac:dyDescent="0.25">
      <c r="B34" s="48">
        <v>42930.482638888891</v>
      </c>
      <c r="C34" s="103">
        <v>201</v>
      </c>
      <c r="D34" s="103" t="s">
        <v>307</v>
      </c>
      <c r="E34" s="103" t="s">
        <v>75</v>
      </c>
      <c r="F34" s="124" t="s">
        <v>1</v>
      </c>
    </row>
    <row r="35" spans="2:6" x14ac:dyDescent="0.25">
      <c r="B35" s="48">
        <v>42930.67083333333</v>
      </c>
      <c r="C35" s="103">
        <v>226</v>
      </c>
      <c r="D35" s="103" t="s">
        <v>268</v>
      </c>
      <c r="E35" s="103" t="s">
        <v>7</v>
      </c>
      <c r="F35" s="124" t="s">
        <v>1</v>
      </c>
    </row>
    <row r="36" spans="2:6" x14ac:dyDescent="0.25">
      <c r="B36" s="48">
        <v>42931.519444444442</v>
      </c>
      <c r="C36" s="103">
        <v>177</v>
      </c>
      <c r="D36" s="103" t="s">
        <v>325</v>
      </c>
      <c r="E36" s="103" t="s">
        <v>39</v>
      </c>
      <c r="F36" s="124" t="s">
        <v>2</v>
      </c>
    </row>
    <row r="37" spans="2:6" x14ac:dyDescent="0.25">
      <c r="B37" s="48">
        <v>42932.629166666666</v>
      </c>
      <c r="C37" s="103">
        <v>226</v>
      </c>
      <c r="D37" s="103" t="s">
        <v>268</v>
      </c>
      <c r="E37" s="103" t="s">
        <v>7</v>
      </c>
      <c r="F37" s="124" t="s">
        <v>1</v>
      </c>
    </row>
    <row r="38" spans="2:6" x14ac:dyDescent="0.25">
      <c r="B38" s="48">
        <v>42932.638194444444</v>
      </c>
      <c r="C38" s="103">
        <v>226</v>
      </c>
      <c r="D38" s="103" t="s">
        <v>268</v>
      </c>
      <c r="E38" s="103" t="s">
        <v>7</v>
      </c>
      <c r="F38" s="124" t="s">
        <v>1</v>
      </c>
    </row>
    <row r="39" spans="2:6" x14ac:dyDescent="0.25">
      <c r="B39" s="48">
        <v>42932.820138888892</v>
      </c>
      <c r="C39" s="103">
        <v>461</v>
      </c>
      <c r="D39" s="103" t="s">
        <v>359</v>
      </c>
      <c r="E39" s="103" t="s">
        <v>7</v>
      </c>
      <c r="F39" s="124" t="s">
        <v>2</v>
      </c>
    </row>
    <row r="40" spans="2:6" x14ac:dyDescent="0.25">
      <c r="B40" s="48">
        <v>42933.457638888889</v>
      </c>
      <c r="C40" s="103">
        <v>144</v>
      </c>
      <c r="D40" s="103" t="s">
        <v>338</v>
      </c>
      <c r="E40" s="103" t="s">
        <v>54</v>
      </c>
      <c r="F40" s="124" t="s">
        <v>2</v>
      </c>
    </row>
    <row r="41" spans="2:6" x14ac:dyDescent="0.25">
      <c r="B41" s="48">
        <v>42933.501388888886</v>
      </c>
      <c r="C41" s="103">
        <v>167</v>
      </c>
      <c r="D41" s="103" t="s">
        <v>302</v>
      </c>
      <c r="E41" s="103" t="s">
        <v>7</v>
      </c>
      <c r="F41" s="124" t="s">
        <v>2</v>
      </c>
    </row>
    <row r="42" spans="2:6" x14ac:dyDescent="0.25">
      <c r="B42" s="48">
        <v>42933.772916666669</v>
      </c>
      <c r="C42" s="103">
        <v>188</v>
      </c>
      <c r="D42" s="103" t="s">
        <v>229</v>
      </c>
      <c r="E42" s="103" t="s">
        <v>39</v>
      </c>
      <c r="F42" s="124" t="s">
        <v>1</v>
      </c>
    </row>
    <row r="43" spans="2:6" x14ac:dyDescent="0.25">
      <c r="B43" s="48">
        <v>42934.513194444444</v>
      </c>
      <c r="C43" s="103">
        <v>378</v>
      </c>
      <c r="D43" s="103" t="s">
        <v>221</v>
      </c>
      <c r="E43" s="103" t="s">
        <v>7</v>
      </c>
      <c r="F43" s="124" t="s">
        <v>1</v>
      </c>
    </row>
    <row r="44" spans="2:6" x14ac:dyDescent="0.25">
      <c r="B44" s="48">
        <v>42934.563194444447</v>
      </c>
      <c r="C44" s="103">
        <v>454</v>
      </c>
      <c r="D44" s="103" t="s">
        <v>303</v>
      </c>
      <c r="E44" s="103" t="s">
        <v>7</v>
      </c>
      <c r="F44" s="124" t="s">
        <v>2</v>
      </c>
    </row>
    <row r="45" spans="2:6" x14ac:dyDescent="0.25">
      <c r="B45" s="48">
        <v>42934.570833333331</v>
      </c>
      <c r="C45" s="103">
        <v>378</v>
      </c>
      <c r="D45" s="103" t="s">
        <v>221</v>
      </c>
      <c r="E45" s="103" t="s">
        <v>7</v>
      </c>
      <c r="F45" s="124" t="s">
        <v>2</v>
      </c>
    </row>
    <row r="46" spans="2:6" x14ac:dyDescent="0.25">
      <c r="B46" s="48">
        <v>42934.675000000003</v>
      </c>
      <c r="C46" s="103">
        <v>268</v>
      </c>
      <c r="D46" s="103" t="s">
        <v>219</v>
      </c>
      <c r="E46" s="103" t="s">
        <v>7</v>
      </c>
      <c r="F46" s="124" t="s">
        <v>1</v>
      </c>
    </row>
    <row r="47" spans="2:6" x14ac:dyDescent="0.25">
      <c r="B47" s="48">
        <v>42934.71597222222</v>
      </c>
      <c r="C47" s="103">
        <v>163</v>
      </c>
      <c r="D47" s="103" t="s">
        <v>247</v>
      </c>
      <c r="E47" s="103" t="s">
        <v>7</v>
      </c>
      <c r="F47" s="124" t="s">
        <v>2</v>
      </c>
    </row>
    <row r="48" spans="2:6" x14ac:dyDescent="0.25">
      <c r="B48" s="48">
        <v>42935.64166666667</v>
      </c>
      <c r="C48" s="103">
        <v>454</v>
      </c>
      <c r="D48" s="103" t="s">
        <v>303</v>
      </c>
      <c r="E48" s="103" t="s">
        <v>7</v>
      </c>
      <c r="F48" s="124" t="s">
        <v>1</v>
      </c>
    </row>
    <row r="49" spans="2:6" x14ac:dyDescent="0.25">
      <c r="B49" s="48">
        <v>42935.668749999997</v>
      </c>
      <c r="C49" s="103">
        <v>110</v>
      </c>
      <c r="D49" s="103" t="s">
        <v>235</v>
      </c>
      <c r="E49" s="103" t="s">
        <v>7</v>
      </c>
      <c r="F49" s="124" t="s">
        <v>1</v>
      </c>
    </row>
    <row r="50" spans="2:6" x14ac:dyDescent="0.25">
      <c r="B50" s="48">
        <v>42935.708333333336</v>
      </c>
      <c r="C50" s="103">
        <v>268</v>
      </c>
      <c r="D50" s="103" t="s">
        <v>219</v>
      </c>
      <c r="E50" s="103" t="s">
        <v>7</v>
      </c>
      <c r="F50" s="124" t="s">
        <v>1</v>
      </c>
    </row>
    <row r="51" spans="2:6" x14ac:dyDescent="0.25">
      <c r="B51" s="48">
        <v>42935.777083333334</v>
      </c>
      <c r="C51" s="103">
        <v>382</v>
      </c>
      <c r="D51" s="103" t="s">
        <v>232</v>
      </c>
      <c r="E51" s="103" t="s">
        <v>136</v>
      </c>
      <c r="F51" s="124" t="s">
        <v>2</v>
      </c>
    </row>
    <row r="52" spans="2:6" x14ac:dyDescent="0.25">
      <c r="B52" s="48">
        <v>42935.793055555558</v>
      </c>
      <c r="C52" s="103">
        <v>378</v>
      </c>
      <c r="D52" s="103" t="s">
        <v>221</v>
      </c>
      <c r="E52" s="103" t="s">
        <v>7</v>
      </c>
      <c r="F52" s="124" t="s">
        <v>2</v>
      </c>
    </row>
    <row r="53" spans="2:6" x14ac:dyDescent="0.25">
      <c r="B53" s="48">
        <v>42935.793749999997</v>
      </c>
      <c r="C53" s="103">
        <v>378</v>
      </c>
      <c r="D53" s="103" t="s">
        <v>221</v>
      </c>
      <c r="E53" s="103" t="s">
        <v>7</v>
      </c>
      <c r="F53" s="124" t="s">
        <v>1</v>
      </c>
    </row>
    <row r="54" spans="2:6" x14ac:dyDescent="0.25">
      <c r="B54" s="48">
        <v>42937.793055555558</v>
      </c>
      <c r="C54" s="103">
        <v>378</v>
      </c>
      <c r="D54" s="103" t="s">
        <v>221</v>
      </c>
      <c r="E54" s="103" t="s">
        <v>7</v>
      </c>
      <c r="F54" s="124" t="s">
        <v>1</v>
      </c>
    </row>
    <row r="55" spans="2:6" x14ac:dyDescent="0.25">
      <c r="B55" s="48">
        <v>42937.868055555555</v>
      </c>
      <c r="C55" s="103">
        <v>133</v>
      </c>
      <c r="D55" s="103" t="s">
        <v>249</v>
      </c>
      <c r="E55" s="103" t="s">
        <v>12</v>
      </c>
      <c r="F55" s="124" t="s">
        <v>1</v>
      </c>
    </row>
    <row r="56" spans="2:6" x14ac:dyDescent="0.25">
      <c r="B56" s="48">
        <v>42938.430555555555</v>
      </c>
      <c r="C56" s="103">
        <v>163</v>
      </c>
      <c r="D56" s="103" t="s">
        <v>247</v>
      </c>
      <c r="E56" s="103" t="s">
        <v>7</v>
      </c>
      <c r="F56" s="124" t="s">
        <v>2</v>
      </c>
    </row>
    <row r="57" spans="2:6" x14ac:dyDescent="0.25">
      <c r="B57" s="48">
        <v>42938.439583333333</v>
      </c>
      <c r="C57" s="103">
        <v>163</v>
      </c>
      <c r="D57" s="103" t="s">
        <v>247</v>
      </c>
      <c r="E57" s="103" t="s">
        <v>7</v>
      </c>
      <c r="F57" s="124" t="s">
        <v>2</v>
      </c>
    </row>
    <row r="58" spans="2:6" x14ac:dyDescent="0.25">
      <c r="B58" s="48">
        <v>42938.451388888891</v>
      </c>
      <c r="C58" s="103">
        <v>163</v>
      </c>
      <c r="D58" s="103" t="s">
        <v>247</v>
      </c>
      <c r="E58" s="103" t="s">
        <v>7</v>
      </c>
      <c r="F58" s="124" t="s">
        <v>2</v>
      </c>
    </row>
    <row r="59" spans="2:6" x14ac:dyDescent="0.25">
      <c r="B59" s="48">
        <v>42938.863888888889</v>
      </c>
      <c r="C59" s="103">
        <v>198</v>
      </c>
      <c r="D59" s="103" t="s">
        <v>218</v>
      </c>
      <c r="E59" s="103" t="s">
        <v>7</v>
      </c>
      <c r="F59" s="124" t="s">
        <v>2</v>
      </c>
    </row>
    <row r="60" spans="2:6" x14ac:dyDescent="0.25">
      <c r="B60" s="48">
        <v>42940.363888888889</v>
      </c>
      <c r="C60" s="103">
        <v>161</v>
      </c>
      <c r="D60" s="103" t="s">
        <v>240</v>
      </c>
      <c r="E60" s="103" t="s">
        <v>34</v>
      </c>
      <c r="F60" s="124" t="s">
        <v>1</v>
      </c>
    </row>
    <row r="61" spans="2:6" x14ac:dyDescent="0.25">
      <c r="B61" s="48">
        <v>42940.398611111108</v>
      </c>
      <c r="C61" s="103">
        <v>98</v>
      </c>
      <c r="D61" s="103" t="s">
        <v>286</v>
      </c>
      <c r="E61" s="103" t="s">
        <v>7</v>
      </c>
      <c r="F61" s="124" t="s">
        <v>1</v>
      </c>
    </row>
    <row r="62" spans="2:6" x14ac:dyDescent="0.25">
      <c r="B62" s="48">
        <v>42940.807638888888</v>
      </c>
      <c r="C62" s="103">
        <v>160</v>
      </c>
      <c r="D62" s="103" t="s">
        <v>227</v>
      </c>
      <c r="E62" s="103" t="s">
        <v>7</v>
      </c>
      <c r="F62" s="124" t="s">
        <v>1</v>
      </c>
    </row>
    <row r="63" spans="2:6" x14ac:dyDescent="0.25">
      <c r="B63" s="48">
        <v>42940.923611111109</v>
      </c>
      <c r="C63" s="103">
        <v>451</v>
      </c>
      <c r="D63" s="103" t="s">
        <v>267</v>
      </c>
      <c r="E63" s="103" t="s">
        <v>7</v>
      </c>
      <c r="F63" s="124" t="s">
        <v>2</v>
      </c>
    </row>
    <row r="64" spans="2:6" x14ac:dyDescent="0.25">
      <c r="B64" s="48">
        <v>42940.926388888889</v>
      </c>
      <c r="C64" s="103">
        <v>451</v>
      </c>
      <c r="D64" s="103" t="s">
        <v>267</v>
      </c>
      <c r="E64" s="103" t="s">
        <v>7</v>
      </c>
      <c r="F64" s="124" t="s">
        <v>2</v>
      </c>
    </row>
    <row r="65" spans="2:6" x14ac:dyDescent="0.25">
      <c r="B65" s="48">
        <v>42940.928472222222</v>
      </c>
      <c r="C65" s="103">
        <v>451</v>
      </c>
      <c r="D65" s="103" t="s">
        <v>267</v>
      </c>
      <c r="E65" s="103" t="s">
        <v>7</v>
      </c>
      <c r="F65" s="124" t="s">
        <v>2</v>
      </c>
    </row>
    <row r="66" spans="2:6" x14ac:dyDescent="0.25">
      <c r="B66" s="48">
        <v>42940.931250000001</v>
      </c>
      <c r="C66" s="103">
        <v>451</v>
      </c>
      <c r="D66" s="103" t="s">
        <v>267</v>
      </c>
      <c r="E66" s="103" t="s">
        <v>7</v>
      </c>
      <c r="F66" s="124" t="s">
        <v>1</v>
      </c>
    </row>
    <row r="67" spans="2:6" x14ac:dyDescent="0.25">
      <c r="B67" s="48">
        <v>42941.508333333331</v>
      </c>
      <c r="C67" s="103">
        <v>378</v>
      </c>
      <c r="D67" s="103" t="s">
        <v>221</v>
      </c>
      <c r="E67" s="103" t="s">
        <v>7</v>
      </c>
      <c r="F67" s="124" t="s">
        <v>2</v>
      </c>
    </row>
    <row r="68" spans="2:6" x14ac:dyDescent="0.25">
      <c r="B68" s="48">
        <v>42941.539583333331</v>
      </c>
      <c r="C68" s="103">
        <v>378</v>
      </c>
      <c r="D68" s="103" t="s">
        <v>221</v>
      </c>
      <c r="E68" s="103" t="s">
        <v>7</v>
      </c>
      <c r="F68" s="124" t="s">
        <v>1</v>
      </c>
    </row>
    <row r="69" spans="2:6" x14ac:dyDescent="0.25">
      <c r="B69" s="48">
        <v>42941.547222222223</v>
      </c>
      <c r="C69" s="103">
        <v>461</v>
      </c>
      <c r="D69" s="103" t="s">
        <v>359</v>
      </c>
      <c r="E69" s="103" t="s">
        <v>7</v>
      </c>
      <c r="F69" s="124" t="s">
        <v>2</v>
      </c>
    </row>
    <row r="70" spans="2:6" x14ac:dyDescent="0.25">
      <c r="B70" s="48">
        <v>42941.693055555559</v>
      </c>
      <c r="C70" s="103">
        <v>224</v>
      </c>
      <c r="D70" s="103" t="s">
        <v>272</v>
      </c>
      <c r="E70" s="103" t="s">
        <v>29</v>
      </c>
      <c r="F70" s="124" t="s">
        <v>2</v>
      </c>
    </row>
    <row r="71" spans="2:6" x14ac:dyDescent="0.25">
      <c r="B71" s="48">
        <v>42941.696527777778</v>
      </c>
      <c r="C71" s="103">
        <v>224</v>
      </c>
      <c r="D71" s="103" t="s">
        <v>272</v>
      </c>
      <c r="E71" s="103" t="s">
        <v>29</v>
      </c>
      <c r="F71" s="124" t="s">
        <v>2</v>
      </c>
    </row>
    <row r="72" spans="2:6" x14ac:dyDescent="0.25">
      <c r="B72" s="48">
        <v>42941.736805555556</v>
      </c>
      <c r="C72" s="103">
        <v>466</v>
      </c>
      <c r="D72" s="103" t="s">
        <v>360</v>
      </c>
      <c r="E72" s="103" t="s">
        <v>7</v>
      </c>
      <c r="F72" s="124" t="s">
        <v>2</v>
      </c>
    </row>
    <row r="73" spans="2:6" x14ac:dyDescent="0.25">
      <c r="B73" s="48">
        <v>42941.765972222223</v>
      </c>
      <c r="C73" s="103">
        <v>188</v>
      </c>
      <c r="D73" s="103" t="s">
        <v>229</v>
      </c>
      <c r="E73" s="103" t="s">
        <v>39</v>
      </c>
      <c r="F73" s="124" t="s">
        <v>1</v>
      </c>
    </row>
    <row r="74" spans="2:6" x14ac:dyDescent="0.25">
      <c r="B74" s="48">
        <v>42942.34652777778</v>
      </c>
      <c r="C74" s="103">
        <v>123</v>
      </c>
      <c r="D74" s="103" t="s">
        <v>214</v>
      </c>
      <c r="E74" s="103" t="s">
        <v>56</v>
      </c>
      <c r="F74" s="124" t="s">
        <v>2</v>
      </c>
    </row>
    <row r="75" spans="2:6" x14ac:dyDescent="0.25">
      <c r="B75" s="48">
        <v>42942.540277777778</v>
      </c>
      <c r="C75" s="103">
        <v>188</v>
      </c>
      <c r="D75" s="103" t="s">
        <v>229</v>
      </c>
      <c r="E75" s="103" t="s">
        <v>39</v>
      </c>
      <c r="F75" s="124" t="s">
        <v>1</v>
      </c>
    </row>
    <row r="76" spans="2:6" x14ac:dyDescent="0.25">
      <c r="B76" s="48">
        <v>42942.7</v>
      </c>
      <c r="C76" s="103">
        <v>268</v>
      </c>
      <c r="D76" s="103" t="s">
        <v>219</v>
      </c>
      <c r="E76" s="103" t="s">
        <v>7</v>
      </c>
      <c r="F76" s="124" t="s">
        <v>1</v>
      </c>
    </row>
    <row r="77" spans="2:6" x14ac:dyDescent="0.25">
      <c r="B77" s="48">
        <v>42942.71875</v>
      </c>
      <c r="C77" s="103">
        <v>163</v>
      </c>
      <c r="D77" s="103" t="s">
        <v>247</v>
      </c>
      <c r="E77" s="103" t="s">
        <v>7</v>
      </c>
      <c r="F77" s="124" t="s">
        <v>2</v>
      </c>
    </row>
    <row r="78" spans="2:6" x14ac:dyDescent="0.25">
      <c r="B78" s="48">
        <v>42943.443055555559</v>
      </c>
      <c r="C78" s="103">
        <v>226</v>
      </c>
      <c r="D78" s="103" t="s">
        <v>268</v>
      </c>
      <c r="E78" s="103" t="s">
        <v>7</v>
      </c>
      <c r="F78" s="124" t="s">
        <v>1</v>
      </c>
    </row>
    <row r="79" spans="2:6" x14ac:dyDescent="0.25">
      <c r="B79" s="48">
        <v>42943.636111111111</v>
      </c>
      <c r="C79" s="103">
        <v>459</v>
      </c>
      <c r="D79" s="103" t="s">
        <v>353</v>
      </c>
      <c r="E79" s="103" t="s">
        <v>343</v>
      </c>
      <c r="F79" s="124" t="s">
        <v>1</v>
      </c>
    </row>
    <row r="80" spans="2:6" x14ac:dyDescent="0.25">
      <c r="B80" s="48">
        <v>42944.640277777777</v>
      </c>
      <c r="C80" s="103">
        <v>459</v>
      </c>
      <c r="D80" s="103" t="s">
        <v>353</v>
      </c>
      <c r="E80" s="103" t="s">
        <v>343</v>
      </c>
      <c r="F80" s="124" t="s">
        <v>1</v>
      </c>
    </row>
    <row r="81" spans="2:6" x14ac:dyDescent="0.25">
      <c r="B81" s="48">
        <v>42944.790277777778</v>
      </c>
      <c r="C81" s="103">
        <v>110</v>
      </c>
      <c r="D81" s="103" t="s">
        <v>235</v>
      </c>
      <c r="E81" s="103" t="s">
        <v>7</v>
      </c>
      <c r="F81" s="124" t="s">
        <v>2</v>
      </c>
    </row>
    <row r="82" spans="2:6" x14ac:dyDescent="0.25">
      <c r="B82" s="48">
        <v>42945.502083333333</v>
      </c>
      <c r="C82" s="103">
        <v>308</v>
      </c>
      <c r="D82" s="103" t="s">
        <v>216</v>
      </c>
      <c r="E82" s="103" t="s">
        <v>7</v>
      </c>
      <c r="F82" s="124" t="s">
        <v>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02"/>
  <sheetViews>
    <sheetView workbookViewId="0">
      <selection activeCell="B2" sqref="B2:F102"/>
    </sheetView>
  </sheetViews>
  <sheetFormatPr baseColWidth="10" defaultRowHeight="15" x14ac:dyDescent="0.25"/>
  <cols>
    <col min="1" max="1" width="7.140625" style="51" customWidth="1"/>
    <col min="2" max="2" width="19.7109375" style="51" customWidth="1"/>
    <col min="3" max="3" width="18.42578125" style="37" customWidth="1"/>
    <col min="4" max="4" width="50.5703125" style="51" customWidth="1"/>
    <col min="5" max="5" width="18.7109375" style="37" customWidth="1"/>
    <col min="6" max="6" width="28" style="51" customWidth="1"/>
    <col min="7" max="16384" width="11.42578125" style="51"/>
  </cols>
  <sheetData>
    <row r="2" spans="2:6" ht="15.75" x14ac:dyDescent="0.25">
      <c r="B2" s="41" t="s">
        <v>209</v>
      </c>
      <c r="C2" s="41" t="s">
        <v>210</v>
      </c>
      <c r="D2" s="41" t="s">
        <v>6</v>
      </c>
      <c r="E2" s="41" t="s">
        <v>184</v>
      </c>
      <c r="F2" s="41" t="s">
        <v>0</v>
      </c>
    </row>
    <row r="3" spans="2:6" x14ac:dyDescent="0.25">
      <c r="B3" s="48">
        <v>42948.725034722222</v>
      </c>
      <c r="C3" s="103">
        <v>297</v>
      </c>
      <c r="D3" s="103" t="s">
        <v>368</v>
      </c>
      <c r="E3" s="103" t="s">
        <v>19</v>
      </c>
      <c r="F3" s="102" t="s">
        <v>1</v>
      </c>
    </row>
    <row r="4" spans="2:6" x14ac:dyDescent="0.25">
      <c r="B4" s="48">
        <v>42948.885972222219</v>
      </c>
      <c r="C4" s="103">
        <v>133</v>
      </c>
      <c r="D4" s="103" t="s">
        <v>369</v>
      </c>
      <c r="E4" s="103" t="s">
        <v>12</v>
      </c>
      <c r="F4" s="102" t="s">
        <v>1</v>
      </c>
    </row>
    <row r="5" spans="2:6" x14ac:dyDescent="0.25">
      <c r="B5" s="48">
        <v>42948.936215277776</v>
      </c>
      <c r="C5" s="103">
        <v>252</v>
      </c>
      <c r="D5" s="103" t="s">
        <v>370</v>
      </c>
      <c r="E5" s="103" t="s">
        <v>7</v>
      </c>
      <c r="F5" s="102" t="s">
        <v>2</v>
      </c>
    </row>
    <row r="6" spans="2:6" x14ac:dyDescent="0.25">
      <c r="B6" s="48">
        <v>42949.588738425926</v>
      </c>
      <c r="C6" s="103">
        <v>390</v>
      </c>
      <c r="D6" s="103" t="s">
        <v>371</v>
      </c>
      <c r="E6" s="103" t="s">
        <v>29</v>
      </c>
      <c r="F6" s="102" t="s">
        <v>2</v>
      </c>
    </row>
    <row r="7" spans="2:6" x14ac:dyDescent="0.25">
      <c r="B7" s="48">
        <v>42949.661030092589</v>
      </c>
      <c r="C7" s="103">
        <v>163</v>
      </c>
      <c r="D7" s="103" t="s">
        <v>372</v>
      </c>
      <c r="E7" s="103" t="s">
        <v>7</v>
      </c>
      <c r="F7" s="102" t="s">
        <v>2</v>
      </c>
    </row>
    <row r="8" spans="2:6" x14ac:dyDescent="0.25">
      <c r="B8" s="48">
        <v>42949.808310185188</v>
      </c>
      <c r="C8" s="103">
        <v>460</v>
      </c>
      <c r="D8" s="103" t="s">
        <v>373</v>
      </c>
      <c r="E8" s="103" t="s">
        <v>103</v>
      </c>
      <c r="F8" s="102" t="s">
        <v>2</v>
      </c>
    </row>
    <row r="9" spans="2:6" x14ac:dyDescent="0.25">
      <c r="B9" s="48">
        <v>42949.843078703707</v>
      </c>
      <c r="C9" s="103">
        <v>454</v>
      </c>
      <c r="D9" s="103" t="s">
        <v>374</v>
      </c>
      <c r="E9" s="103" t="s">
        <v>7</v>
      </c>
      <c r="F9" s="102" t="s">
        <v>2</v>
      </c>
    </row>
    <row r="10" spans="2:6" x14ac:dyDescent="0.25">
      <c r="B10" s="48">
        <v>42949.88857638889</v>
      </c>
      <c r="C10" s="103">
        <v>454</v>
      </c>
      <c r="D10" s="103" t="s">
        <v>374</v>
      </c>
      <c r="E10" s="103" t="s">
        <v>7</v>
      </c>
      <c r="F10" s="102" t="s">
        <v>2</v>
      </c>
    </row>
    <row r="11" spans="2:6" x14ac:dyDescent="0.25">
      <c r="B11" s="48">
        <v>42949.958958333336</v>
      </c>
      <c r="C11" s="103">
        <v>172</v>
      </c>
      <c r="D11" s="103" t="s">
        <v>375</v>
      </c>
      <c r="E11" s="103" t="s">
        <v>7</v>
      </c>
      <c r="F11" s="102" t="s">
        <v>2</v>
      </c>
    </row>
    <row r="12" spans="2:6" x14ac:dyDescent="0.25">
      <c r="B12" s="48">
        <v>42950.685370370367</v>
      </c>
      <c r="C12" s="103">
        <v>297</v>
      </c>
      <c r="D12" s="103" t="s">
        <v>368</v>
      </c>
      <c r="E12" s="103" t="s">
        <v>19</v>
      </c>
      <c r="F12" s="102" t="s">
        <v>1</v>
      </c>
    </row>
    <row r="13" spans="2:6" x14ac:dyDescent="0.25">
      <c r="B13" s="48">
        <v>42951.801793981482</v>
      </c>
      <c r="C13" s="103">
        <v>110</v>
      </c>
      <c r="D13" s="103" t="s">
        <v>376</v>
      </c>
      <c r="E13" s="103" t="s">
        <v>7</v>
      </c>
      <c r="F13" s="102" t="s">
        <v>1</v>
      </c>
    </row>
    <row r="14" spans="2:6" x14ac:dyDescent="0.25">
      <c r="B14" s="48">
        <v>42951.958310185182</v>
      </c>
      <c r="C14" s="103">
        <v>451</v>
      </c>
      <c r="D14" s="103" t="s">
        <v>377</v>
      </c>
      <c r="E14" s="103" t="s">
        <v>7</v>
      </c>
      <c r="F14" s="102" t="s">
        <v>2</v>
      </c>
    </row>
    <row r="15" spans="2:6" x14ac:dyDescent="0.25">
      <c r="B15" s="48">
        <v>42951.991469907407</v>
      </c>
      <c r="C15" s="103">
        <v>378</v>
      </c>
      <c r="D15" s="103" t="s">
        <v>378</v>
      </c>
      <c r="E15" s="103" t="s">
        <v>7</v>
      </c>
      <c r="F15" s="102" t="s">
        <v>2</v>
      </c>
    </row>
    <row r="16" spans="2:6" x14ac:dyDescent="0.25">
      <c r="B16" s="48">
        <v>42952.100868055553</v>
      </c>
      <c r="C16" s="103">
        <v>262</v>
      </c>
      <c r="D16" s="103" t="s">
        <v>379</v>
      </c>
      <c r="E16" s="103" t="s">
        <v>7</v>
      </c>
      <c r="F16" s="102" t="s">
        <v>1</v>
      </c>
    </row>
    <row r="17" spans="2:6" x14ac:dyDescent="0.25">
      <c r="B17" s="48">
        <v>42952.822256944448</v>
      </c>
      <c r="C17" s="103">
        <v>188</v>
      </c>
      <c r="D17" s="103" t="s">
        <v>380</v>
      </c>
      <c r="E17" s="103" t="s">
        <v>39</v>
      </c>
      <c r="F17" s="102" t="s">
        <v>1</v>
      </c>
    </row>
    <row r="18" spans="2:6" x14ac:dyDescent="0.25">
      <c r="B18" s="48">
        <v>42952.904652777775</v>
      </c>
      <c r="C18" s="103">
        <v>297</v>
      </c>
      <c r="D18" s="103" t="s">
        <v>368</v>
      </c>
      <c r="E18" s="103" t="s">
        <v>19</v>
      </c>
      <c r="F18" s="102" t="s">
        <v>1</v>
      </c>
    </row>
    <row r="19" spans="2:6" x14ac:dyDescent="0.25">
      <c r="B19" s="48">
        <v>42953.808240740742</v>
      </c>
      <c r="C19" s="103">
        <v>458</v>
      </c>
      <c r="D19" s="103" t="s">
        <v>381</v>
      </c>
      <c r="E19" s="103" t="s">
        <v>343</v>
      </c>
      <c r="F19" s="102" t="s">
        <v>2</v>
      </c>
    </row>
    <row r="20" spans="2:6" x14ac:dyDescent="0.25">
      <c r="B20" s="48">
        <v>42954.803379629629</v>
      </c>
      <c r="C20" s="103">
        <v>161</v>
      </c>
      <c r="D20" s="103" t="s">
        <v>382</v>
      </c>
      <c r="E20" s="103" t="s">
        <v>34</v>
      </c>
      <c r="F20" s="102" t="s">
        <v>1</v>
      </c>
    </row>
    <row r="21" spans="2:6" x14ac:dyDescent="0.25">
      <c r="B21" s="48">
        <v>42955.562997685185</v>
      </c>
      <c r="C21" s="103">
        <v>157</v>
      </c>
      <c r="D21" s="103" t="s">
        <v>383</v>
      </c>
      <c r="E21" s="103" t="s">
        <v>7</v>
      </c>
      <c r="F21" s="102" t="s">
        <v>1</v>
      </c>
    </row>
    <row r="22" spans="2:6" x14ac:dyDescent="0.25">
      <c r="B22" s="48">
        <v>42955.913993055554</v>
      </c>
      <c r="C22" s="103">
        <v>466</v>
      </c>
      <c r="D22" s="103" t="s">
        <v>384</v>
      </c>
      <c r="E22" s="103" t="s">
        <v>7</v>
      </c>
      <c r="F22" s="102" t="s">
        <v>2</v>
      </c>
    </row>
    <row r="23" spans="2:6" x14ac:dyDescent="0.25">
      <c r="B23" s="48">
        <v>42955.967870370368</v>
      </c>
      <c r="C23" s="103">
        <v>165</v>
      </c>
      <c r="D23" s="103" t="s">
        <v>385</v>
      </c>
      <c r="E23" s="103" t="s">
        <v>7</v>
      </c>
      <c r="F23" s="102" t="s">
        <v>1</v>
      </c>
    </row>
    <row r="24" spans="2:6" x14ac:dyDescent="0.25">
      <c r="B24" s="48">
        <v>42956.589409722219</v>
      </c>
      <c r="C24" s="103">
        <v>157</v>
      </c>
      <c r="D24" s="103" t="s">
        <v>383</v>
      </c>
      <c r="E24" s="103" t="s">
        <v>7</v>
      </c>
      <c r="F24" s="102" t="s">
        <v>1</v>
      </c>
    </row>
    <row r="25" spans="2:6" x14ac:dyDescent="0.25">
      <c r="B25" s="48">
        <v>42956.597604166665</v>
      </c>
      <c r="C25" s="103">
        <v>226</v>
      </c>
      <c r="D25" s="103" t="s">
        <v>386</v>
      </c>
      <c r="E25" s="103" t="s">
        <v>7</v>
      </c>
      <c r="F25" s="102" t="s">
        <v>1</v>
      </c>
    </row>
    <row r="26" spans="2:6" x14ac:dyDescent="0.25">
      <c r="B26" s="48">
        <v>42956.812951388885</v>
      </c>
      <c r="C26" s="103">
        <v>200</v>
      </c>
      <c r="D26" s="103" t="s">
        <v>387</v>
      </c>
      <c r="E26" s="103" t="s">
        <v>34</v>
      </c>
      <c r="F26" s="102" t="s">
        <v>2</v>
      </c>
    </row>
    <row r="27" spans="2:6" x14ac:dyDescent="0.25">
      <c r="B27" s="48">
        <v>42956.823564814818</v>
      </c>
      <c r="C27" s="103">
        <v>158</v>
      </c>
      <c r="D27" s="103" t="s">
        <v>388</v>
      </c>
      <c r="E27" s="103" t="s">
        <v>7</v>
      </c>
      <c r="F27" s="102" t="s">
        <v>1</v>
      </c>
    </row>
    <row r="28" spans="2:6" x14ac:dyDescent="0.25">
      <c r="B28" s="48">
        <v>42956.914398148147</v>
      </c>
      <c r="C28" s="103">
        <v>309</v>
      </c>
      <c r="D28" s="103" t="s">
        <v>389</v>
      </c>
      <c r="E28" s="103" t="s">
        <v>29</v>
      </c>
      <c r="F28" s="102" t="s">
        <v>1</v>
      </c>
    </row>
    <row r="29" spans="2:6" x14ac:dyDescent="0.25">
      <c r="B29" s="48">
        <v>42956.943969907406</v>
      </c>
      <c r="C29" s="103">
        <v>464</v>
      </c>
      <c r="D29" s="103" t="s">
        <v>390</v>
      </c>
      <c r="E29" s="103" t="s">
        <v>7</v>
      </c>
      <c r="F29" s="102" t="s">
        <v>2</v>
      </c>
    </row>
    <row r="30" spans="2:6" x14ac:dyDescent="0.25">
      <c r="B30" s="48">
        <v>42957.831423611111</v>
      </c>
      <c r="C30" s="103">
        <v>467</v>
      </c>
      <c r="D30" s="103" t="s">
        <v>391</v>
      </c>
      <c r="E30" s="103" t="s">
        <v>7</v>
      </c>
      <c r="F30" s="102" t="s">
        <v>2</v>
      </c>
    </row>
    <row r="31" spans="2:6" x14ac:dyDescent="0.25">
      <c r="B31" s="48">
        <v>42957.83253472222</v>
      </c>
      <c r="C31" s="103">
        <v>389</v>
      </c>
      <c r="D31" s="103" t="s">
        <v>392</v>
      </c>
      <c r="E31" s="103" t="s">
        <v>7</v>
      </c>
      <c r="F31" s="102" t="s">
        <v>1</v>
      </c>
    </row>
    <row r="32" spans="2:6" x14ac:dyDescent="0.25">
      <c r="B32" s="48">
        <v>42957.841805555552</v>
      </c>
      <c r="C32" s="103">
        <v>367</v>
      </c>
      <c r="D32" s="103" t="s">
        <v>393</v>
      </c>
      <c r="E32" s="103" t="s">
        <v>7</v>
      </c>
      <c r="F32" s="102" t="s">
        <v>1</v>
      </c>
    </row>
    <row r="33" spans="2:6" x14ac:dyDescent="0.25">
      <c r="B33" s="48">
        <v>42957.88726851852</v>
      </c>
      <c r="C33" s="103">
        <v>262</v>
      </c>
      <c r="D33" s="103" t="s">
        <v>379</v>
      </c>
      <c r="E33" s="103" t="s">
        <v>7</v>
      </c>
      <c r="F33" s="102" t="s">
        <v>1</v>
      </c>
    </row>
    <row r="34" spans="2:6" x14ac:dyDescent="0.25">
      <c r="B34" s="48">
        <v>42957.892395833333</v>
      </c>
      <c r="C34" s="103">
        <v>464</v>
      </c>
      <c r="D34" s="103" t="s">
        <v>390</v>
      </c>
      <c r="E34" s="103" t="s">
        <v>7</v>
      </c>
      <c r="F34" s="102" t="s">
        <v>2</v>
      </c>
    </row>
    <row r="35" spans="2:6" x14ac:dyDescent="0.25">
      <c r="B35" s="48">
        <v>42957.962581018517</v>
      </c>
      <c r="C35" s="103">
        <v>297</v>
      </c>
      <c r="D35" s="103" t="s">
        <v>368</v>
      </c>
      <c r="E35" s="103" t="s">
        <v>19</v>
      </c>
      <c r="F35" s="102" t="s">
        <v>2</v>
      </c>
    </row>
    <row r="36" spans="2:6" x14ac:dyDescent="0.25">
      <c r="B36" s="48">
        <v>42958.640266203707</v>
      </c>
      <c r="C36" s="103">
        <v>172</v>
      </c>
      <c r="D36" s="103" t="s">
        <v>375</v>
      </c>
      <c r="E36" s="103" t="s">
        <v>7</v>
      </c>
      <c r="F36" s="102" t="s">
        <v>1</v>
      </c>
    </row>
    <row r="37" spans="2:6" x14ac:dyDescent="0.25">
      <c r="B37" s="48">
        <v>42958.647187499999</v>
      </c>
      <c r="C37" s="103">
        <v>172</v>
      </c>
      <c r="D37" s="103" t="s">
        <v>375</v>
      </c>
      <c r="E37" s="103" t="s">
        <v>7</v>
      </c>
      <c r="F37" s="102" t="s">
        <v>2</v>
      </c>
    </row>
    <row r="38" spans="2:6" x14ac:dyDescent="0.25">
      <c r="B38" s="48">
        <v>42958.6640162037</v>
      </c>
      <c r="C38" s="103">
        <v>172</v>
      </c>
      <c r="D38" s="103" t="s">
        <v>375</v>
      </c>
      <c r="E38" s="103" t="s">
        <v>7</v>
      </c>
      <c r="F38" s="102" t="s">
        <v>2</v>
      </c>
    </row>
    <row r="39" spans="2:6" x14ac:dyDescent="0.25">
      <c r="B39" s="48">
        <v>42958.78266203704</v>
      </c>
      <c r="C39" s="103">
        <v>451</v>
      </c>
      <c r="D39" s="103" t="s">
        <v>377</v>
      </c>
      <c r="E39" s="103" t="s">
        <v>7</v>
      </c>
      <c r="F39" s="102" t="s">
        <v>2</v>
      </c>
    </row>
    <row r="40" spans="2:6" x14ac:dyDescent="0.25">
      <c r="B40" s="48">
        <v>42958.906747685185</v>
      </c>
      <c r="C40" s="103">
        <v>268</v>
      </c>
      <c r="D40" s="103" t="s">
        <v>394</v>
      </c>
      <c r="E40" s="103" t="s">
        <v>7</v>
      </c>
      <c r="F40" s="102" t="s">
        <v>1</v>
      </c>
    </row>
    <row r="41" spans="2:6" x14ac:dyDescent="0.25">
      <c r="B41" s="48">
        <v>42958.931932870371</v>
      </c>
      <c r="C41" s="103">
        <v>252</v>
      </c>
      <c r="D41" s="103" t="s">
        <v>370</v>
      </c>
      <c r="E41" s="103" t="s">
        <v>7</v>
      </c>
      <c r="F41" s="102" t="s">
        <v>1</v>
      </c>
    </row>
    <row r="42" spans="2:6" x14ac:dyDescent="0.25">
      <c r="B42" s="48">
        <v>42959.048113425924</v>
      </c>
      <c r="C42" s="103">
        <v>378</v>
      </c>
      <c r="D42" s="103" t="s">
        <v>378</v>
      </c>
      <c r="E42" s="103" t="s">
        <v>7</v>
      </c>
      <c r="F42" s="102" t="s">
        <v>1</v>
      </c>
    </row>
    <row r="43" spans="2:6" x14ac:dyDescent="0.25">
      <c r="B43" s="48">
        <v>42959.976041666669</v>
      </c>
      <c r="C43" s="103">
        <v>382</v>
      </c>
      <c r="D43" s="103" t="s">
        <v>395</v>
      </c>
      <c r="E43" s="103" t="s">
        <v>136</v>
      </c>
      <c r="F43" s="102" t="s">
        <v>1</v>
      </c>
    </row>
    <row r="44" spans="2:6" x14ac:dyDescent="0.25">
      <c r="B44" s="48">
        <v>42960.994212962964</v>
      </c>
      <c r="C44" s="103">
        <v>226</v>
      </c>
      <c r="D44" s="103" t="s">
        <v>386</v>
      </c>
      <c r="E44" s="103" t="s">
        <v>7</v>
      </c>
      <c r="F44" s="102" t="s">
        <v>1</v>
      </c>
    </row>
    <row r="45" spans="2:6" x14ac:dyDescent="0.25">
      <c r="B45" s="48">
        <v>42961.693356481483</v>
      </c>
      <c r="C45" s="103">
        <v>172</v>
      </c>
      <c r="D45" s="103" t="s">
        <v>375</v>
      </c>
      <c r="E45" s="103" t="s">
        <v>7</v>
      </c>
      <c r="F45" s="102" t="s">
        <v>2</v>
      </c>
    </row>
    <row r="46" spans="2:6" x14ac:dyDescent="0.25">
      <c r="B46" s="48">
        <v>42961.69740740741</v>
      </c>
      <c r="C46" s="103">
        <v>172</v>
      </c>
      <c r="D46" s="103" t="s">
        <v>375</v>
      </c>
      <c r="E46" s="103" t="s">
        <v>7</v>
      </c>
      <c r="F46" s="102" t="s">
        <v>2</v>
      </c>
    </row>
    <row r="47" spans="2:6" x14ac:dyDescent="0.25">
      <c r="B47" s="48">
        <v>42961.710972222223</v>
      </c>
      <c r="C47" s="103">
        <v>378</v>
      </c>
      <c r="D47" s="103" t="s">
        <v>378</v>
      </c>
      <c r="E47" s="103" t="s">
        <v>7</v>
      </c>
      <c r="F47" s="102" t="s">
        <v>2</v>
      </c>
    </row>
    <row r="48" spans="2:6" x14ac:dyDescent="0.25">
      <c r="B48" s="48">
        <v>42962.503622685188</v>
      </c>
      <c r="C48" s="103">
        <v>120</v>
      </c>
      <c r="D48" s="103" t="s">
        <v>396</v>
      </c>
      <c r="E48" s="103" t="s">
        <v>39</v>
      </c>
      <c r="F48" s="102" t="s">
        <v>1</v>
      </c>
    </row>
    <row r="49" spans="2:6" x14ac:dyDescent="0.25">
      <c r="B49" s="48">
        <v>42962.660844907405</v>
      </c>
      <c r="C49" s="103">
        <v>459</v>
      </c>
      <c r="D49" s="103" t="s">
        <v>397</v>
      </c>
      <c r="E49" s="103" t="s">
        <v>343</v>
      </c>
      <c r="F49" s="102" t="s">
        <v>2</v>
      </c>
    </row>
    <row r="50" spans="2:6" x14ac:dyDescent="0.25">
      <c r="B50" s="48">
        <v>42962.823182870372</v>
      </c>
      <c r="C50" s="103">
        <v>367</v>
      </c>
      <c r="D50" s="103" t="s">
        <v>393</v>
      </c>
      <c r="E50" s="103" t="s">
        <v>7</v>
      </c>
      <c r="F50" s="102" t="s">
        <v>1</v>
      </c>
    </row>
    <row r="51" spans="2:6" x14ac:dyDescent="0.25">
      <c r="B51" s="48">
        <v>42962.883252314816</v>
      </c>
      <c r="C51" s="103">
        <v>268</v>
      </c>
      <c r="D51" s="103" t="s">
        <v>394</v>
      </c>
      <c r="E51" s="103" t="s">
        <v>7</v>
      </c>
      <c r="F51" s="102" t="s">
        <v>1</v>
      </c>
    </row>
    <row r="52" spans="2:6" x14ac:dyDescent="0.25">
      <c r="B52" s="48">
        <v>42963.705208333333</v>
      </c>
      <c r="C52" s="103">
        <v>460</v>
      </c>
      <c r="D52" s="103" t="s">
        <v>373</v>
      </c>
      <c r="E52" s="103" t="s">
        <v>103</v>
      </c>
      <c r="F52" s="102" t="s">
        <v>2</v>
      </c>
    </row>
    <row r="53" spans="2:6" x14ac:dyDescent="0.25">
      <c r="B53" s="48">
        <v>42963.713449074072</v>
      </c>
      <c r="C53" s="103">
        <v>268</v>
      </c>
      <c r="D53" s="103" t="s">
        <v>394</v>
      </c>
      <c r="E53" s="103" t="s">
        <v>7</v>
      </c>
      <c r="F53" s="102" t="s">
        <v>1</v>
      </c>
    </row>
    <row r="54" spans="2:6" x14ac:dyDescent="0.25">
      <c r="B54" s="48">
        <v>42963.805138888885</v>
      </c>
      <c r="C54" s="103">
        <v>157</v>
      </c>
      <c r="D54" s="103" t="s">
        <v>383</v>
      </c>
      <c r="E54" s="103" t="s">
        <v>7</v>
      </c>
      <c r="F54" s="102" t="s">
        <v>1</v>
      </c>
    </row>
    <row r="55" spans="2:6" x14ac:dyDescent="0.25">
      <c r="B55" s="48">
        <v>42964.663275462961</v>
      </c>
      <c r="C55" s="103">
        <v>268</v>
      </c>
      <c r="D55" s="103" t="s">
        <v>394</v>
      </c>
      <c r="E55" s="103" t="s">
        <v>7</v>
      </c>
      <c r="F55" s="102" t="s">
        <v>1</v>
      </c>
    </row>
    <row r="56" spans="2:6" x14ac:dyDescent="0.25">
      <c r="B56" s="48">
        <v>42964.753240740742</v>
      </c>
      <c r="C56" s="103">
        <v>309</v>
      </c>
      <c r="D56" s="103" t="s">
        <v>389</v>
      </c>
      <c r="E56" s="103" t="s">
        <v>29</v>
      </c>
      <c r="F56" s="102" t="s">
        <v>1</v>
      </c>
    </row>
    <row r="57" spans="2:6" x14ac:dyDescent="0.25">
      <c r="B57" s="48">
        <v>42965.017199074071</v>
      </c>
      <c r="C57" s="103">
        <v>460</v>
      </c>
      <c r="D57" s="103" t="s">
        <v>373</v>
      </c>
      <c r="E57" s="103" t="s">
        <v>103</v>
      </c>
      <c r="F57" s="102" t="s">
        <v>2</v>
      </c>
    </row>
    <row r="58" spans="2:6" x14ac:dyDescent="0.25">
      <c r="B58" s="48">
        <v>42965.717303240737</v>
      </c>
      <c r="C58" s="103">
        <v>389</v>
      </c>
      <c r="D58" s="103" t="s">
        <v>392</v>
      </c>
      <c r="E58" s="103" t="s">
        <v>7</v>
      </c>
      <c r="F58" s="102" t="s">
        <v>2</v>
      </c>
    </row>
    <row r="59" spans="2:6" x14ac:dyDescent="0.25">
      <c r="B59" s="48">
        <v>42965.76353009259</v>
      </c>
      <c r="C59" s="103">
        <v>167</v>
      </c>
      <c r="D59" s="103" t="s">
        <v>398</v>
      </c>
      <c r="E59" s="103" t="s">
        <v>7</v>
      </c>
      <c r="F59" s="102" t="s">
        <v>2</v>
      </c>
    </row>
    <row r="60" spans="2:6" x14ac:dyDescent="0.25">
      <c r="B60" s="48">
        <v>42965.793587962966</v>
      </c>
      <c r="C60" s="103">
        <v>461</v>
      </c>
      <c r="D60" s="103" t="s">
        <v>399</v>
      </c>
      <c r="E60" s="103" t="s">
        <v>7</v>
      </c>
      <c r="F60" s="102" t="s">
        <v>1</v>
      </c>
    </row>
    <row r="61" spans="2:6" x14ac:dyDescent="0.25">
      <c r="B61" s="48">
        <v>42965.900497685187</v>
      </c>
      <c r="C61" s="103">
        <v>167</v>
      </c>
      <c r="D61" s="103" t="s">
        <v>398</v>
      </c>
      <c r="E61" s="103" t="s">
        <v>7</v>
      </c>
      <c r="F61" s="102" t="s">
        <v>2</v>
      </c>
    </row>
    <row r="62" spans="2:6" x14ac:dyDescent="0.25">
      <c r="B62" s="48">
        <v>42965.91578703704</v>
      </c>
      <c r="C62" s="103">
        <v>172</v>
      </c>
      <c r="D62" s="103" t="s">
        <v>375</v>
      </c>
      <c r="E62" s="103" t="s">
        <v>7</v>
      </c>
      <c r="F62" s="102" t="s">
        <v>2</v>
      </c>
    </row>
    <row r="63" spans="2:6" x14ac:dyDescent="0.25">
      <c r="B63" s="48">
        <v>42965.916724537034</v>
      </c>
      <c r="C63" s="103">
        <v>172</v>
      </c>
      <c r="D63" s="103" t="s">
        <v>375</v>
      </c>
      <c r="E63" s="103" t="s">
        <v>7</v>
      </c>
      <c r="F63" s="102" t="s">
        <v>2</v>
      </c>
    </row>
    <row r="64" spans="2:6" x14ac:dyDescent="0.25">
      <c r="B64" s="48">
        <v>42965.919687499998</v>
      </c>
      <c r="C64" s="103">
        <v>268</v>
      </c>
      <c r="D64" s="103" t="s">
        <v>394</v>
      </c>
      <c r="E64" s="103" t="s">
        <v>7</v>
      </c>
      <c r="F64" s="102" t="s">
        <v>1</v>
      </c>
    </row>
    <row r="65" spans="2:6" x14ac:dyDescent="0.25">
      <c r="B65" s="48">
        <v>42965.981423611112</v>
      </c>
      <c r="C65" s="103">
        <v>98</v>
      </c>
      <c r="D65" s="103" t="s">
        <v>400</v>
      </c>
      <c r="E65" s="103" t="s">
        <v>7</v>
      </c>
      <c r="F65" s="102" t="s">
        <v>1</v>
      </c>
    </row>
    <row r="66" spans="2:6" x14ac:dyDescent="0.25">
      <c r="B66" s="48">
        <v>42966.616435185184</v>
      </c>
      <c r="C66" s="103">
        <v>460</v>
      </c>
      <c r="D66" s="103" t="s">
        <v>373</v>
      </c>
      <c r="E66" s="103" t="s">
        <v>103</v>
      </c>
      <c r="F66" s="102" t="s">
        <v>2</v>
      </c>
    </row>
    <row r="67" spans="2:6" x14ac:dyDescent="0.25">
      <c r="B67" s="48">
        <v>42966.638240740744</v>
      </c>
      <c r="C67" s="103">
        <v>155</v>
      </c>
      <c r="D67" s="103" t="s">
        <v>401</v>
      </c>
      <c r="E67" s="103" t="s">
        <v>7</v>
      </c>
      <c r="F67" s="102" t="s">
        <v>1</v>
      </c>
    </row>
    <row r="68" spans="2:6" x14ac:dyDescent="0.25">
      <c r="B68" s="48">
        <v>42966.819236111114</v>
      </c>
      <c r="C68" s="103">
        <v>467</v>
      </c>
      <c r="D68" s="103" t="s">
        <v>391</v>
      </c>
      <c r="E68" s="103" t="s">
        <v>7</v>
      </c>
      <c r="F68" s="102" t="s">
        <v>2</v>
      </c>
    </row>
    <row r="69" spans="2:6" x14ac:dyDescent="0.25">
      <c r="B69" s="48">
        <v>42968.838530092595</v>
      </c>
      <c r="C69" s="103">
        <v>454</v>
      </c>
      <c r="D69" s="103" t="s">
        <v>374</v>
      </c>
      <c r="E69" s="103" t="s">
        <v>7</v>
      </c>
      <c r="F69" s="102" t="s">
        <v>2</v>
      </c>
    </row>
    <row r="70" spans="2:6" x14ac:dyDescent="0.25">
      <c r="B70" s="48">
        <v>42968.873645833337</v>
      </c>
      <c r="C70" s="103">
        <v>454</v>
      </c>
      <c r="D70" s="103" t="s">
        <v>374</v>
      </c>
      <c r="E70" s="103" t="s">
        <v>7</v>
      </c>
      <c r="F70" s="102" t="s">
        <v>2</v>
      </c>
    </row>
    <row r="71" spans="2:6" x14ac:dyDescent="0.25">
      <c r="B71" s="48">
        <v>42968.896898148145</v>
      </c>
      <c r="C71" s="103">
        <v>378</v>
      </c>
      <c r="D71" s="103" t="s">
        <v>378</v>
      </c>
      <c r="E71" s="103" t="s">
        <v>7</v>
      </c>
      <c r="F71" s="102" t="s">
        <v>2</v>
      </c>
    </row>
    <row r="72" spans="2:6" x14ac:dyDescent="0.25">
      <c r="B72" s="48">
        <v>42969.60361111111</v>
      </c>
      <c r="C72" s="103">
        <v>161</v>
      </c>
      <c r="D72" s="103" t="s">
        <v>382</v>
      </c>
      <c r="E72" s="103" t="s">
        <v>34</v>
      </c>
      <c r="F72" s="102" t="s">
        <v>1</v>
      </c>
    </row>
    <row r="73" spans="2:6" x14ac:dyDescent="0.25">
      <c r="B73" s="48">
        <v>42969.967650462961</v>
      </c>
      <c r="C73" s="103">
        <v>460</v>
      </c>
      <c r="D73" s="103" t="s">
        <v>373</v>
      </c>
      <c r="E73" s="103" t="s">
        <v>103</v>
      </c>
      <c r="F73" s="102" t="s">
        <v>2</v>
      </c>
    </row>
    <row r="74" spans="2:6" x14ac:dyDescent="0.25">
      <c r="B74" s="48">
        <v>42969.992615740739</v>
      </c>
      <c r="C74" s="103">
        <v>459</v>
      </c>
      <c r="D74" s="103" t="s">
        <v>397</v>
      </c>
      <c r="E74" s="103" t="s">
        <v>343</v>
      </c>
      <c r="F74" s="102" t="s">
        <v>1</v>
      </c>
    </row>
    <row r="75" spans="2:6" x14ac:dyDescent="0.25">
      <c r="B75" s="48">
        <v>42970.629849537036</v>
      </c>
      <c r="C75" s="103">
        <v>469</v>
      </c>
      <c r="D75" s="103" t="s">
        <v>402</v>
      </c>
      <c r="E75" s="103" t="s">
        <v>7</v>
      </c>
      <c r="F75" s="102" t="s">
        <v>1</v>
      </c>
    </row>
    <row r="76" spans="2:6" x14ac:dyDescent="0.25">
      <c r="B76" s="48">
        <v>42970.680092592593</v>
      </c>
      <c r="C76" s="103">
        <v>297</v>
      </c>
      <c r="D76" s="103" t="s">
        <v>368</v>
      </c>
      <c r="E76" s="103" t="s">
        <v>19</v>
      </c>
      <c r="F76" s="102" t="s">
        <v>2</v>
      </c>
    </row>
    <row r="77" spans="2:6" x14ac:dyDescent="0.25">
      <c r="B77" s="48">
        <v>42970.823136574072</v>
      </c>
      <c r="C77" s="103">
        <v>268</v>
      </c>
      <c r="D77" s="103" t="s">
        <v>394</v>
      </c>
      <c r="E77" s="103" t="s">
        <v>7</v>
      </c>
      <c r="F77" s="102" t="s">
        <v>1</v>
      </c>
    </row>
    <row r="78" spans="2:6" x14ac:dyDescent="0.25">
      <c r="B78" s="48">
        <v>42970.876168981478</v>
      </c>
      <c r="C78" s="103">
        <v>251</v>
      </c>
      <c r="D78" s="103" t="s">
        <v>403</v>
      </c>
      <c r="E78" s="103" t="s">
        <v>7</v>
      </c>
      <c r="F78" s="102" t="s">
        <v>1</v>
      </c>
    </row>
    <row r="79" spans="2:6" x14ac:dyDescent="0.25">
      <c r="B79" s="48">
        <v>42970.913252314815</v>
      </c>
      <c r="C79" s="103">
        <v>188</v>
      </c>
      <c r="D79" s="103" t="s">
        <v>380</v>
      </c>
      <c r="E79" s="103" t="s">
        <v>39</v>
      </c>
      <c r="F79" s="102" t="s">
        <v>1</v>
      </c>
    </row>
    <row r="80" spans="2:6" x14ac:dyDescent="0.25">
      <c r="B80" s="48">
        <v>42970.99962962963</v>
      </c>
      <c r="C80" s="103">
        <v>382</v>
      </c>
      <c r="D80" s="103" t="s">
        <v>395</v>
      </c>
      <c r="E80" s="103" t="s">
        <v>136</v>
      </c>
      <c r="F80" s="102" t="s">
        <v>2</v>
      </c>
    </row>
    <row r="81" spans="2:6" x14ac:dyDescent="0.25">
      <c r="B81" s="48">
        <v>42971.001736111109</v>
      </c>
      <c r="C81" s="103">
        <v>382</v>
      </c>
      <c r="D81" s="103" t="s">
        <v>395</v>
      </c>
      <c r="E81" s="103" t="s">
        <v>136</v>
      </c>
      <c r="F81" s="102" t="s">
        <v>2</v>
      </c>
    </row>
    <row r="82" spans="2:6" x14ac:dyDescent="0.25">
      <c r="B82" s="48">
        <v>42972.805104166669</v>
      </c>
      <c r="C82" s="103">
        <v>174</v>
      </c>
      <c r="D82" s="103" t="s">
        <v>404</v>
      </c>
      <c r="E82" s="103" t="s">
        <v>19</v>
      </c>
      <c r="F82" s="102" t="s">
        <v>2</v>
      </c>
    </row>
    <row r="83" spans="2:6" x14ac:dyDescent="0.25">
      <c r="B83" s="48">
        <v>42973.892696759256</v>
      </c>
      <c r="C83" s="103">
        <v>378</v>
      </c>
      <c r="D83" s="103" t="s">
        <v>378</v>
      </c>
      <c r="E83" s="103" t="s">
        <v>7</v>
      </c>
      <c r="F83" s="102" t="s">
        <v>1</v>
      </c>
    </row>
    <row r="84" spans="2:6" x14ac:dyDescent="0.25">
      <c r="B84" s="48">
        <v>42974.836875000001</v>
      </c>
      <c r="C84" s="103">
        <v>451</v>
      </c>
      <c r="D84" s="103" t="s">
        <v>377</v>
      </c>
      <c r="E84" s="103" t="s">
        <v>7</v>
      </c>
      <c r="F84" s="102" t="s">
        <v>2</v>
      </c>
    </row>
    <row r="85" spans="2:6" x14ac:dyDescent="0.25">
      <c r="B85" s="48">
        <v>42975.635983796295</v>
      </c>
      <c r="C85" s="103">
        <v>367</v>
      </c>
      <c r="D85" s="103" t="s">
        <v>393</v>
      </c>
      <c r="E85" s="103" t="s">
        <v>7</v>
      </c>
      <c r="F85" s="102" t="s">
        <v>2</v>
      </c>
    </row>
    <row r="86" spans="2:6" x14ac:dyDescent="0.25">
      <c r="B86" s="48">
        <v>42975.797291666669</v>
      </c>
      <c r="C86" s="103">
        <v>466</v>
      </c>
      <c r="D86" s="103" t="s">
        <v>384</v>
      </c>
      <c r="E86" s="103" t="s">
        <v>7</v>
      </c>
      <c r="F86" s="102" t="s">
        <v>2</v>
      </c>
    </row>
    <row r="87" spans="2:6" x14ac:dyDescent="0.25">
      <c r="B87" s="48">
        <v>42976.580497685187</v>
      </c>
      <c r="C87" s="103">
        <v>157</v>
      </c>
      <c r="D87" s="103" t="s">
        <v>383</v>
      </c>
      <c r="E87" s="103" t="s">
        <v>7</v>
      </c>
      <c r="F87" s="102" t="s">
        <v>1</v>
      </c>
    </row>
    <row r="88" spans="2:6" x14ac:dyDescent="0.25">
      <c r="B88" s="48">
        <v>42976.708298611113</v>
      </c>
      <c r="C88" s="103">
        <v>311</v>
      </c>
      <c r="D88" s="103" t="s">
        <v>405</v>
      </c>
      <c r="E88" s="103" t="s">
        <v>34</v>
      </c>
      <c r="F88" s="102" t="s">
        <v>1</v>
      </c>
    </row>
    <row r="89" spans="2:6" x14ac:dyDescent="0.25">
      <c r="B89" s="48">
        <v>42976.729780092595</v>
      </c>
      <c r="C89" s="103">
        <v>172</v>
      </c>
      <c r="D89" s="103" t="s">
        <v>375</v>
      </c>
      <c r="E89" s="103" t="s">
        <v>7</v>
      </c>
      <c r="F89" s="102" t="s">
        <v>2</v>
      </c>
    </row>
    <row r="90" spans="2:6" x14ac:dyDescent="0.25">
      <c r="B90" s="48">
        <v>42976.762083333335</v>
      </c>
      <c r="C90" s="103">
        <v>113</v>
      </c>
      <c r="D90" s="103" t="s">
        <v>406</v>
      </c>
      <c r="E90" s="103" t="s">
        <v>34</v>
      </c>
      <c r="F90" s="102" t="s">
        <v>1</v>
      </c>
    </row>
    <row r="91" spans="2:6" x14ac:dyDescent="0.25">
      <c r="B91" s="48">
        <v>42976.808171296296</v>
      </c>
      <c r="C91" s="103">
        <v>378</v>
      </c>
      <c r="D91" s="103" t="s">
        <v>378</v>
      </c>
      <c r="E91" s="103" t="s">
        <v>7</v>
      </c>
      <c r="F91" s="102" t="s">
        <v>1</v>
      </c>
    </row>
    <row r="92" spans="2:6" x14ac:dyDescent="0.25">
      <c r="B92" s="48">
        <v>42977.078680555554</v>
      </c>
      <c r="C92" s="103">
        <v>469</v>
      </c>
      <c r="D92" s="103" t="s">
        <v>402</v>
      </c>
      <c r="E92" s="103" t="s">
        <v>7</v>
      </c>
      <c r="F92" s="102" t="s">
        <v>2</v>
      </c>
    </row>
    <row r="93" spans="2:6" x14ac:dyDescent="0.25">
      <c r="B93" s="48">
        <v>42977.857870370368</v>
      </c>
      <c r="C93" s="103">
        <v>380</v>
      </c>
      <c r="D93" s="103" t="s">
        <v>407</v>
      </c>
      <c r="E93" s="103" t="s">
        <v>71</v>
      </c>
      <c r="F93" s="102" t="s">
        <v>1</v>
      </c>
    </row>
    <row r="94" spans="2:6" x14ac:dyDescent="0.25">
      <c r="B94" s="48">
        <v>42977.882685185185</v>
      </c>
      <c r="C94" s="103">
        <v>309</v>
      </c>
      <c r="D94" s="103" t="s">
        <v>389</v>
      </c>
      <c r="E94" s="103" t="s">
        <v>29</v>
      </c>
      <c r="F94" s="102" t="s">
        <v>1</v>
      </c>
    </row>
    <row r="95" spans="2:6" x14ac:dyDescent="0.25">
      <c r="B95" s="48">
        <v>42977.913993055554</v>
      </c>
      <c r="C95" s="103">
        <v>98</v>
      </c>
      <c r="D95" s="103" t="s">
        <v>400</v>
      </c>
      <c r="E95" s="103" t="s">
        <v>7</v>
      </c>
      <c r="F95" s="102" t="s">
        <v>1</v>
      </c>
    </row>
    <row r="96" spans="2:6" x14ac:dyDescent="0.25">
      <c r="B96" s="48">
        <v>42977.928831018522</v>
      </c>
      <c r="C96" s="103">
        <v>447</v>
      </c>
      <c r="D96" s="103" t="s">
        <v>408</v>
      </c>
      <c r="E96" s="103" t="s">
        <v>87</v>
      </c>
      <c r="F96" s="102" t="s">
        <v>1</v>
      </c>
    </row>
    <row r="97" spans="2:6" x14ac:dyDescent="0.25">
      <c r="B97" s="48">
        <v>42977.935486111113</v>
      </c>
      <c r="C97" s="103">
        <v>464</v>
      </c>
      <c r="D97" s="103" t="s">
        <v>390</v>
      </c>
      <c r="E97" s="103" t="s">
        <v>7</v>
      </c>
      <c r="F97" s="102" t="s">
        <v>2</v>
      </c>
    </row>
    <row r="98" spans="2:6" x14ac:dyDescent="0.25">
      <c r="B98" s="48">
        <v>42978.739027777781</v>
      </c>
      <c r="C98" s="103">
        <v>466</v>
      </c>
      <c r="D98" s="103" t="s">
        <v>384</v>
      </c>
      <c r="E98" s="103" t="s">
        <v>7</v>
      </c>
      <c r="F98" s="102" t="s">
        <v>1</v>
      </c>
    </row>
    <row r="99" spans="2:6" x14ac:dyDescent="0.25">
      <c r="B99" s="48">
        <v>42978.768090277779</v>
      </c>
      <c r="C99" s="103">
        <v>146</v>
      </c>
      <c r="D99" s="103" t="s">
        <v>409</v>
      </c>
      <c r="E99" s="103" t="s">
        <v>45</v>
      </c>
      <c r="F99" s="102" t="s">
        <v>2</v>
      </c>
    </row>
    <row r="100" spans="2:6" x14ac:dyDescent="0.25">
      <c r="B100" s="48">
        <v>42978.769675925927</v>
      </c>
      <c r="C100" s="103">
        <v>466</v>
      </c>
      <c r="D100" s="103" t="s">
        <v>384</v>
      </c>
      <c r="E100" s="103" t="s">
        <v>7</v>
      </c>
      <c r="F100" s="102" t="s">
        <v>2</v>
      </c>
    </row>
    <row r="101" spans="2:6" x14ac:dyDescent="0.25">
      <c r="B101" s="48">
        <v>42978.889050925929</v>
      </c>
      <c r="C101" s="103">
        <v>309</v>
      </c>
      <c r="D101" s="103" t="s">
        <v>389</v>
      </c>
      <c r="E101" s="103" t="s">
        <v>29</v>
      </c>
      <c r="F101" s="102" t="s">
        <v>1</v>
      </c>
    </row>
    <row r="102" spans="2:6" x14ac:dyDescent="0.25">
      <c r="B102" s="48">
        <v>42978.945787037039</v>
      </c>
      <c r="C102" s="103">
        <v>164</v>
      </c>
      <c r="D102" s="103" t="s">
        <v>410</v>
      </c>
      <c r="E102" s="103" t="s">
        <v>7</v>
      </c>
      <c r="F102" s="102" t="s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304"/>
  <sheetViews>
    <sheetView topLeftCell="G138" zoomScale="80" zoomScaleNormal="80" workbookViewId="0">
      <selection activeCell="Q158" sqref="Q158"/>
    </sheetView>
  </sheetViews>
  <sheetFormatPr baseColWidth="10" defaultRowHeight="15" x14ac:dyDescent="0.25"/>
  <cols>
    <col min="1" max="1" width="11.42578125" style="51"/>
    <col min="2" max="2" width="38.28515625" style="62" customWidth="1"/>
    <col min="3" max="3" width="25.28515625" style="65" customWidth="1"/>
    <col min="4" max="4" width="31.42578125" style="65" customWidth="1"/>
    <col min="5" max="5" width="7.28515625" style="37" bestFit="1" customWidth="1"/>
    <col min="6" max="6" width="15.140625" style="37" customWidth="1"/>
    <col min="7" max="7" width="13.42578125" style="37" customWidth="1"/>
    <col min="8" max="8" width="13.42578125" style="51" customWidth="1"/>
    <col min="9" max="12" width="11.42578125" style="51"/>
    <col min="13" max="13" width="11.42578125" style="51" customWidth="1"/>
    <col min="14" max="14" width="17" style="62" customWidth="1"/>
    <col min="15" max="15" width="34.140625" style="62" customWidth="1"/>
    <col min="16" max="16" width="20.7109375" style="62" customWidth="1"/>
    <col min="17" max="17" width="17.85546875" style="62" customWidth="1"/>
    <col min="18" max="18" width="12.85546875" style="62" customWidth="1"/>
    <col min="19" max="16384" width="11.42578125" style="51"/>
  </cols>
  <sheetData>
    <row r="2" spans="2:18" s="37" customFormat="1" ht="21" x14ac:dyDescent="0.35">
      <c r="B2" s="123" t="s">
        <v>411</v>
      </c>
      <c r="C2" s="101">
        <v>100</v>
      </c>
      <c r="D2" s="60"/>
      <c r="E2" s="92"/>
      <c r="H2" s="51"/>
      <c r="I2" s="51"/>
      <c r="J2" s="51"/>
      <c r="K2" s="51"/>
      <c r="L2" s="51"/>
      <c r="M2" s="51"/>
      <c r="N2" s="62"/>
      <c r="O2" s="62"/>
      <c r="P2" s="62"/>
      <c r="Q2" s="62"/>
      <c r="R2" s="62"/>
    </row>
    <row r="5" spans="2:18" s="37" customFormat="1" hidden="1" x14ac:dyDescent="0.25">
      <c r="B5" s="62" t="s">
        <v>4</v>
      </c>
      <c r="C5" s="62"/>
      <c r="D5" s="62"/>
      <c r="H5" s="51"/>
      <c r="I5" s="51"/>
      <c r="J5" s="51"/>
      <c r="K5" s="51"/>
      <c r="L5" s="51"/>
      <c r="M5" s="51"/>
      <c r="N5" s="62"/>
      <c r="O5" s="62"/>
      <c r="P5" s="62"/>
      <c r="Q5" s="62"/>
      <c r="R5" s="62"/>
    </row>
    <row r="6" spans="2:18" s="37" customFormat="1" x14ac:dyDescent="0.25">
      <c r="B6" s="75" t="s">
        <v>0</v>
      </c>
      <c r="C6" s="62" t="s">
        <v>5</v>
      </c>
      <c r="D6" s="62"/>
      <c r="H6" s="51"/>
      <c r="I6" s="51"/>
      <c r="J6" s="51"/>
      <c r="K6" s="51"/>
      <c r="L6" s="51"/>
      <c r="M6" s="51"/>
      <c r="N6" s="62"/>
      <c r="O6" s="62"/>
      <c r="P6" s="62"/>
      <c r="Q6" s="62"/>
      <c r="R6" s="62"/>
    </row>
    <row r="7" spans="2:18" s="37" customFormat="1" x14ac:dyDescent="0.25">
      <c r="B7" s="62" t="s">
        <v>1</v>
      </c>
      <c r="C7" s="64">
        <v>52</v>
      </c>
      <c r="D7" s="62"/>
      <c r="H7" s="51"/>
      <c r="I7" s="51"/>
      <c r="J7" s="51"/>
      <c r="K7" s="51"/>
      <c r="L7" s="51"/>
      <c r="M7" s="51"/>
      <c r="N7" s="62"/>
      <c r="O7" s="62"/>
      <c r="P7" s="62"/>
      <c r="Q7" s="62"/>
      <c r="R7" s="62"/>
    </row>
    <row r="8" spans="2:18" s="37" customFormat="1" x14ac:dyDescent="0.25">
      <c r="B8" s="62" t="s">
        <v>2</v>
      </c>
      <c r="C8" s="64">
        <v>48</v>
      </c>
      <c r="D8" s="62"/>
      <c r="H8" s="51"/>
      <c r="I8" s="51"/>
      <c r="J8" s="51"/>
      <c r="K8" s="51"/>
      <c r="L8" s="51"/>
      <c r="M8" s="51"/>
      <c r="N8" s="62"/>
      <c r="O8" s="62"/>
      <c r="P8" s="62"/>
      <c r="Q8" s="62"/>
      <c r="R8" s="62"/>
    </row>
    <row r="9" spans="2:18" s="37" customFormat="1" x14ac:dyDescent="0.25">
      <c r="B9" s="62" t="s">
        <v>3</v>
      </c>
      <c r="C9" s="64">
        <v>100</v>
      </c>
      <c r="D9" s="62"/>
      <c r="H9" s="51"/>
      <c r="I9" s="51"/>
      <c r="J9" s="51"/>
      <c r="K9" s="51"/>
      <c r="L9" s="51"/>
      <c r="M9" s="51"/>
      <c r="N9" s="62"/>
      <c r="O9" s="62"/>
      <c r="P9" s="62"/>
      <c r="Q9" s="62"/>
      <c r="R9" s="62"/>
    </row>
    <row r="10" spans="2:18" s="37" customFormat="1" x14ac:dyDescent="0.25">
      <c r="B10" s="62"/>
      <c r="C10" s="62"/>
      <c r="D10" s="65"/>
      <c r="H10" s="51"/>
      <c r="I10" s="51"/>
      <c r="J10" s="51"/>
      <c r="K10" s="51"/>
      <c r="L10" s="51"/>
      <c r="M10" s="51"/>
      <c r="N10" s="62"/>
      <c r="O10" s="62"/>
      <c r="P10" s="62"/>
      <c r="Q10" s="62"/>
      <c r="R10" s="62"/>
    </row>
    <row r="21" spans="2:13" s="62" customFormat="1" hidden="1" x14ac:dyDescent="0.25">
      <c r="B21" s="62" t="s">
        <v>4</v>
      </c>
      <c r="D21" s="65"/>
      <c r="E21" s="37"/>
      <c r="F21" s="37"/>
      <c r="G21" s="37"/>
      <c r="H21" s="51"/>
      <c r="I21" s="51"/>
      <c r="J21" s="51"/>
      <c r="K21" s="51"/>
      <c r="L21" s="51"/>
      <c r="M21" s="51"/>
    </row>
    <row r="22" spans="2:13" s="62" customFormat="1" x14ac:dyDescent="0.25">
      <c r="B22" s="75" t="s">
        <v>184</v>
      </c>
      <c r="C22" s="62" t="s">
        <v>5</v>
      </c>
      <c r="D22" s="65"/>
      <c r="E22" s="37"/>
      <c r="F22" s="37"/>
      <c r="G22" s="37"/>
      <c r="H22" s="51"/>
      <c r="I22" s="51"/>
      <c r="J22" s="51"/>
      <c r="K22" s="51"/>
      <c r="L22" s="51"/>
      <c r="M22" s="51"/>
    </row>
    <row r="23" spans="2:13" s="62" customFormat="1" x14ac:dyDescent="0.25">
      <c r="B23" s="62" t="s">
        <v>7</v>
      </c>
      <c r="C23" s="66">
        <v>66</v>
      </c>
      <c r="D23" s="65"/>
      <c r="E23" s="37"/>
      <c r="F23" s="37"/>
      <c r="G23" s="37"/>
      <c r="H23" s="51"/>
      <c r="I23" s="51"/>
      <c r="J23" s="51"/>
      <c r="K23" s="51"/>
      <c r="L23" s="51"/>
      <c r="M23" s="51"/>
    </row>
    <row r="24" spans="2:13" s="62" customFormat="1" x14ac:dyDescent="0.25">
      <c r="B24" s="62" t="s">
        <v>19</v>
      </c>
      <c r="C24" s="66">
        <v>6</v>
      </c>
      <c r="D24" s="65"/>
      <c r="E24" s="37"/>
      <c r="F24" s="37"/>
      <c r="G24" s="37"/>
      <c r="H24" s="51"/>
      <c r="I24" s="51"/>
      <c r="J24" s="51"/>
      <c r="K24" s="51"/>
      <c r="L24" s="51"/>
      <c r="M24" s="51"/>
    </row>
    <row r="25" spans="2:13" s="62" customFormat="1" x14ac:dyDescent="0.25">
      <c r="B25" s="62" t="s">
        <v>34</v>
      </c>
      <c r="C25" s="66">
        <v>5</v>
      </c>
      <c r="D25" s="65"/>
      <c r="E25" s="37"/>
      <c r="F25" s="37"/>
      <c r="G25" s="37"/>
      <c r="H25" s="51"/>
      <c r="I25" s="51"/>
      <c r="J25" s="51"/>
      <c r="K25" s="51"/>
      <c r="L25" s="51"/>
      <c r="M25" s="51"/>
    </row>
    <row r="26" spans="2:13" s="62" customFormat="1" x14ac:dyDescent="0.25">
      <c r="B26" s="62" t="s">
        <v>103</v>
      </c>
      <c r="C26" s="66">
        <v>5</v>
      </c>
      <c r="D26" s="65"/>
      <c r="E26" s="37"/>
      <c r="F26" s="37"/>
      <c r="G26" s="37"/>
      <c r="H26" s="51"/>
      <c r="I26" s="51"/>
      <c r="J26" s="51"/>
      <c r="K26" s="51"/>
      <c r="L26" s="51"/>
      <c r="M26" s="51"/>
    </row>
    <row r="27" spans="2:13" s="62" customFormat="1" x14ac:dyDescent="0.25">
      <c r="B27" s="62" t="s">
        <v>29</v>
      </c>
      <c r="C27" s="66">
        <v>5</v>
      </c>
      <c r="D27" s="65"/>
      <c r="E27" s="37"/>
      <c r="F27" s="37"/>
      <c r="G27" s="37"/>
      <c r="H27" s="51"/>
      <c r="I27" s="51"/>
      <c r="J27" s="51"/>
      <c r="K27" s="51"/>
      <c r="L27" s="51"/>
      <c r="M27" s="51"/>
    </row>
    <row r="28" spans="2:13" s="62" customFormat="1" x14ac:dyDescent="0.25">
      <c r="B28" s="62" t="s">
        <v>343</v>
      </c>
      <c r="C28" s="66">
        <v>3</v>
      </c>
      <c r="D28" s="65"/>
      <c r="E28" s="37"/>
      <c r="F28" s="37"/>
      <c r="G28" s="37"/>
      <c r="H28" s="51"/>
      <c r="I28" s="51"/>
      <c r="J28" s="51"/>
      <c r="K28" s="51"/>
      <c r="L28" s="51"/>
      <c r="M28" s="51"/>
    </row>
    <row r="29" spans="2:13" s="62" customFormat="1" x14ac:dyDescent="0.25">
      <c r="B29" s="62" t="s">
        <v>136</v>
      </c>
      <c r="C29" s="66">
        <v>3</v>
      </c>
      <c r="D29" s="65"/>
      <c r="E29" s="37"/>
      <c r="F29" s="37"/>
      <c r="G29" s="37"/>
      <c r="H29" s="51"/>
      <c r="I29" s="51"/>
      <c r="J29" s="51"/>
      <c r="K29" s="51"/>
      <c r="L29" s="51"/>
      <c r="M29" s="51"/>
    </row>
    <row r="30" spans="2:13" s="62" customFormat="1" x14ac:dyDescent="0.25">
      <c r="B30" s="62" t="s">
        <v>39</v>
      </c>
      <c r="C30" s="66">
        <v>3</v>
      </c>
      <c r="D30" s="65"/>
      <c r="E30" s="37"/>
      <c r="F30" s="37"/>
      <c r="G30" s="37"/>
      <c r="H30" s="51"/>
      <c r="I30" s="51"/>
      <c r="J30" s="51"/>
      <c r="K30" s="51"/>
      <c r="L30" s="51"/>
      <c r="M30" s="51"/>
    </row>
    <row r="31" spans="2:13" s="62" customFormat="1" x14ac:dyDescent="0.25">
      <c r="B31" s="62" t="s">
        <v>71</v>
      </c>
      <c r="C31" s="66">
        <v>1</v>
      </c>
      <c r="D31" s="65"/>
      <c r="E31" s="37"/>
      <c r="F31" s="37"/>
      <c r="G31" s="37"/>
      <c r="H31" s="51"/>
      <c r="I31" s="51"/>
      <c r="J31" s="51"/>
      <c r="K31" s="51"/>
      <c r="L31" s="51"/>
      <c r="M31" s="51"/>
    </row>
    <row r="32" spans="2:13" x14ac:dyDescent="0.25">
      <c r="B32" s="62" t="s">
        <v>12</v>
      </c>
      <c r="C32" s="66">
        <v>1</v>
      </c>
    </row>
    <row r="33" spans="2:18" x14ac:dyDescent="0.25">
      <c r="B33" s="62" t="s">
        <v>45</v>
      </c>
      <c r="C33" s="66">
        <v>1</v>
      </c>
    </row>
    <row r="34" spans="2:18" x14ac:dyDescent="0.25">
      <c r="B34" s="62" t="s">
        <v>87</v>
      </c>
      <c r="C34" s="66">
        <v>1</v>
      </c>
    </row>
    <row r="35" spans="2:18" x14ac:dyDescent="0.25">
      <c r="B35" s="62" t="s">
        <v>3</v>
      </c>
      <c r="C35" s="66">
        <v>100</v>
      </c>
    </row>
    <row r="36" spans="2:18" x14ac:dyDescent="0.25">
      <c r="C36" s="66"/>
    </row>
    <row r="37" spans="2:18" x14ac:dyDescent="0.25">
      <c r="C37" s="66"/>
    </row>
    <row r="38" spans="2:18" x14ac:dyDescent="0.25">
      <c r="B38" s="74" t="s">
        <v>252</v>
      </c>
      <c r="D38" s="62"/>
    </row>
    <row r="39" spans="2:18" x14ac:dyDescent="0.25">
      <c r="D39" s="62"/>
    </row>
    <row r="40" spans="2:18" hidden="1" x14ac:dyDescent="0.25">
      <c r="B40" s="91" t="s">
        <v>265</v>
      </c>
      <c r="C40" s="91"/>
      <c r="D40" s="91"/>
      <c r="E40" s="104"/>
    </row>
    <row r="41" spans="2:18" x14ac:dyDescent="0.25">
      <c r="B41" s="75" t="s">
        <v>6</v>
      </c>
      <c r="C41" s="75" t="s">
        <v>209</v>
      </c>
      <c r="D41" s="75" t="s">
        <v>0</v>
      </c>
      <c r="E41" s="91" t="s">
        <v>5</v>
      </c>
      <c r="N41" s="62" t="s">
        <v>265</v>
      </c>
      <c r="P41" s="62" t="s">
        <v>0</v>
      </c>
    </row>
    <row r="42" spans="2:18" x14ac:dyDescent="0.25">
      <c r="B42" s="91" t="s">
        <v>368</v>
      </c>
      <c r="C42" s="93">
        <v>42948.725034722222</v>
      </c>
      <c r="D42" s="91" t="s">
        <v>1</v>
      </c>
      <c r="E42" s="94">
        <v>1</v>
      </c>
      <c r="N42" s="75" t="s">
        <v>210</v>
      </c>
      <c r="O42" s="75" t="s">
        <v>6</v>
      </c>
      <c r="P42" s="75" t="s">
        <v>2</v>
      </c>
      <c r="Q42" s="75" t="s">
        <v>1</v>
      </c>
      <c r="R42" s="75" t="s">
        <v>3</v>
      </c>
    </row>
    <row r="43" spans="2:18" x14ac:dyDescent="0.25">
      <c r="B43" s="91"/>
      <c r="C43" s="93">
        <v>42950.685370370367</v>
      </c>
      <c r="D43" s="91" t="s">
        <v>1</v>
      </c>
      <c r="E43" s="94">
        <v>1</v>
      </c>
      <c r="N43" s="62">
        <v>161</v>
      </c>
      <c r="O43" s="62" t="s">
        <v>382</v>
      </c>
      <c r="P43" s="64"/>
      <c r="Q43" s="64">
        <v>2</v>
      </c>
      <c r="R43" s="64">
        <v>2</v>
      </c>
    </row>
    <row r="44" spans="2:18" x14ac:dyDescent="0.25">
      <c r="B44" s="91"/>
      <c r="C44" s="93">
        <v>42952.904652777775</v>
      </c>
      <c r="D44" s="91" t="s">
        <v>1</v>
      </c>
      <c r="E44" s="94">
        <v>1</v>
      </c>
      <c r="N44" s="62">
        <v>163</v>
      </c>
      <c r="O44" s="62" t="s">
        <v>372</v>
      </c>
      <c r="P44" s="64">
        <v>1</v>
      </c>
      <c r="Q44" s="64"/>
      <c r="R44" s="64">
        <v>1</v>
      </c>
    </row>
    <row r="45" spans="2:18" x14ac:dyDescent="0.25">
      <c r="B45" s="91"/>
      <c r="C45" s="93">
        <v>42957.962581018517</v>
      </c>
      <c r="D45" s="91" t="s">
        <v>2</v>
      </c>
      <c r="E45" s="94">
        <v>1</v>
      </c>
      <c r="N45" s="62">
        <v>165</v>
      </c>
      <c r="O45" s="62" t="s">
        <v>385</v>
      </c>
      <c r="P45" s="64"/>
      <c r="Q45" s="64">
        <v>1</v>
      </c>
      <c r="R45" s="64">
        <v>1</v>
      </c>
    </row>
    <row r="46" spans="2:18" x14ac:dyDescent="0.25">
      <c r="B46" s="91"/>
      <c r="C46" s="93">
        <v>42970.680092592593</v>
      </c>
      <c r="D46" s="91" t="s">
        <v>2</v>
      </c>
      <c r="E46" s="94">
        <v>1</v>
      </c>
      <c r="N46" s="62">
        <v>172</v>
      </c>
      <c r="O46" s="62" t="s">
        <v>375</v>
      </c>
      <c r="P46" s="64">
        <v>8</v>
      </c>
      <c r="Q46" s="64">
        <v>1</v>
      </c>
      <c r="R46" s="64">
        <v>9</v>
      </c>
    </row>
    <row r="47" spans="2:18" x14ac:dyDescent="0.25">
      <c r="B47" s="91" t="s">
        <v>369</v>
      </c>
      <c r="C47" s="93">
        <v>42948.885972222219</v>
      </c>
      <c r="D47" s="91" t="s">
        <v>1</v>
      </c>
      <c r="E47" s="94">
        <v>1</v>
      </c>
      <c r="N47" s="62">
        <v>226</v>
      </c>
      <c r="O47" s="62" t="s">
        <v>386</v>
      </c>
      <c r="P47" s="64"/>
      <c r="Q47" s="64">
        <v>2</v>
      </c>
      <c r="R47" s="64">
        <v>2</v>
      </c>
    </row>
    <row r="48" spans="2:18" x14ac:dyDescent="0.25">
      <c r="B48" s="91" t="s">
        <v>370</v>
      </c>
      <c r="C48" s="93">
        <v>42948.936215277776</v>
      </c>
      <c r="D48" s="91" t="s">
        <v>2</v>
      </c>
      <c r="E48" s="94">
        <v>1</v>
      </c>
      <c r="N48" s="62">
        <v>262</v>
      </c>
      <c r="O48" s="62" t="s">
        <v>379</v>
      </c>
      <c r="P48" s="64"/>
      <c r="Q48" s="64">
        <v>2</v>
      </c>
      <c r="R48" s="64">
        <v>2</v>
      </c>
    </row>
    <row r="49" spans="2:18" x14ac:dyDescent="0.25">
      <c r="B49" s="91"/>
      <c r="C49" s="93">
        <v>42958.931932870371</v>
      </c>
      <c r="D49" s="91" t="s">
        <v>1</v>
      </c>
      <c r="E49" s="94">
        <v>1</v>
      </c>
      <c r="N49" s="62">
        <v>378</v>
      </c>
      <c r="O49" s="62" t="s">
        <v>378</v>
      </c>
      <c r="P49" s="64">
        <v>3</v>
      </c>
      <c r="Q49" s="64">
        <v>3</v>
      </c>
      <c r="R49" s="64">
        <v>6</v>
      </c>
    </row>
    <row r="50" spans="2:18" x14ac:dyDescent="0.25">
      <c r="B50" s="91" t="s">
        <v>371</v>
      </c>
      <c r="C50" s="93">
        <v>42949.588738425926</v>
      </c>
      <c r="D50" s="91" t="s">
        <v>2</v>
      </c>
      <c r="E50" s="94">
        <v>1</v>
      </c>
      <c r="N50" s="62">
        <v>451</v>
      </c>
      <c r="O50" s="62" t="s">
        <v>377</v>
      </c>
      <c r="P50" s="64">
        <v>3</v>
      </c>
      <c r="Q50" s="64"/>
      <c r="R50" s="64">
        <v>3</v>
      </c>
    </row>
    <row r="51" spans="2:18" x14ac:dyDescent="0.25">
      <c r="B51" s="91" t="s">
        <v>372</v>
      </c>
      <c r="C51" s="93">
        <v>42949.661030092589</v>
      </c>
      <c r="D51" s="91" t="s">
        <v>2</v>
      </c>
      <c r="E51" s="94">
        <v>1</v>
      </c>
      <c r="N51" s="62">
        <v>167</v>
      </c>
      <c r="O51" s="62" t="s">
        <v>398</v>
      </c>
      <c r="P51" s="64">
        <v>2</v>
      </c>
      <c r="Q51" s="64"/>
      <c r="R51" s="64">
        <v>2</v>
      </c>
    </row>
    <row r="52" spans="2:18" x14ac:dyDescent="0.25">
      <c r="B52" s="91" t="s">
        <v>373</v>
      </c>
      <c r="C52" s="93">
        <v>42949.808310185188</v>
      </c>
      <c r="D52" s="91" t="s">
        <v>2</v>
      </c>
      <c r="E52" s="94">
        <v>1</v>
      </c>
      <c r="N52" s="62">
        <v>268</v>
      </c>
      <c r="O52" s="62" t="s">
        <v>394</v>
      </c>
      <c r="P52" s="64"/>
      <c r="Q52" s="64">
        <v>6</v>
      </c>
      <c r="R52" s="64">
        <v>6</v>
      </c>
    </row>
    <row r="53" spans="2:18" x14ac:dyDescent="0.25">
      <c r="B53" s="91"/>
      <c r="C53" s="93">
        <v>42963.705208333333</v>
      </c>
      <c r="D53" s="91" t="s">
        <v>2</v>
      </c>
      <c r="E53" s="94">
        <v>1</v>
      </c>
      <c r="N53" s="62">
        <v>454</v>
      </c>
      <c r="O53" s="62" t="s">
        <v>374</v>
      </c>
      <c r="P53" s="64">
        <v>4</v>
      </c>
      <c r="Q53" s="64"/>
      <c r="R53" s="64">
        <v>4</v>
      </c>
    </row>
    <row r="54" spans="2:18" x14ac:dyDescent="0.25">
      <c r="B54" s="91"/>
      <c r="C54" s="93">
        <v>42965.017199074071</v>
      </c>
      <c r="D54" s="91" t="s">
        <v>2</v>
      </c>
      <c r="E54" s="94">
        <v>1</v>
      </c>
      <c r="N54" s="62">
        <v>460</v>
      </c>
      <c r="O54" s="62" t="s">
        <v>373</v>
      </c>
      <c r="P54" s="64">
        <v>5</v>
      </c>
      <c r="Q54" s="64"/>
      <c r="R54" s="64">
        <v>5</v>
      </c>
    </row>
    <row r="55" spans="2:18" x14ac:dyDescent="0.25">
      <c r="B55" s="91"/>
      <c r="C55" s="93">
        <v>42966.616435185184</v>
      </c>
      <c r="D55" s="91" t="s">
        <v>2</v>
      </c>
      <c r="E55" s="94">
        <v>1</v>
      </c>
      <c r="N55" s="62">
        <v>459</v>
      </c>
      <c r="O55" s="62" t="s">
        <v>397</v>
      </c>
      <c r="P55" s="64">
        <v>1</v>
      </c>
      <c r="Q55" s="64">
        <v>1</v>
      </c>
      <c r="R55" s="64">
        <v>2</v>
      </c>
    </row>
    <row r="56" spans="2:18" x14ac:dyDescent="0.25">
      <c r="B56" s="91"/>
      <c r="C56" s="93">
        <v>42969.967650462961</v>
      </c>
      <c r="D56" s="91" t="s">
        <v>2</v>
      </c>
      <c r="E56" s="94">
        <v>1</v>
      </c>
      <c r="N56" s="62">
        <v>461</v>
      </c>
      <c r="O56" s="62" t="s">
        <v>399</v>
      </c>
      <c r="P56" s="64"/>
      <c r="Q56" s="64">
        <v>1</v>
      </c>
      <c r="R56" s="64">
        <v>1</v>
      </c>
    </row>
    <row r="57" spans="2:18" x14ac:dyDescent="0.25">
      <c r="B57" s="91" t="s">
        <v>374</v>
      </c>
      <c r="C57" s="93">
        <v>42949.843078703707</v>
      </c>
      <c r="D57" s="91" t="s">
        <v>2</v>
      </c>
      <c r="E57" s="94">
        <v>1</v>
      </c>
      <c r="N57" s="62">
        <v>447</v>
      </c>
      <c r="O57" s="62" t="s">
        <v>408</v>
      </c>
      <c r="P57" s="64"/>
      <c r="Q57" s="64">
        <v>1</v>
      </c>
      <c r="R57" s="64">
        <v>1</v>
      </c>
    </row>
    <row r="58" spans="2:18" x14ac:dyDescent="0.25">
      <c r="B58" s="91"/>
      <c r="C58" s="93">
        <v>42949.88857638889</v>
      </c>
      <c r="D58" s="91" t="s">
        <v>2</v>
      </c>
      <c r="E58" s="94">
        <v>1</v>
      </c>
      <c r="N58" s="62">
        <v>188</v>
      </c>
      <c r="O58" s="62" t="s">
        <v>380</v>
      </c>
      <c r="P58" s="64"/>
      <c r="Q58" s="64">
        <v>2</v>
      </c>
      <c r="R58" s="64">
        <v>2</v>
      </c>
    </row>
    <row r="59" spans="2:18" x14ac:dyDescent="0.25">
      <c r="B59" s="91"/>
      <c r="C59" s="93">
        <v>42968.838530092595</v>
      </c>
      <c r="D59" s="91" t="s">
        <v>2</v>
      </c>
      <c r="E59" s="94">
        <v>1</v>
      </c>
      <c r="N59" s="62">
        <v>297</v>
      </c>
      <c r="O59" s="62" t="s">
        <v>368</v>
      </c>
      <c r="P59" s="64">
        <v>2</v>
      </c>
      <c r="Q59" s="64">
        <v>3</v>
      </c>
      <c r="R59" s="64">
        <v>5</v>
      </c>
    </row>
    <row r="60" spans="2:18" x14ac:dyDescent="0.25">
      <c r="B60" s="91"/>
      <c r="C60" s="93">
        <v>42968.873645833337</v>
      </c>
      <c r="D60" s="91" t="s">
        <v>2</v>
      </c>
      <c r="E60" s="94">
        <v>1</v>
      </c>
      <c r="N60" s="62">
        <v>380</v>
      </c>
      <c r="O60" s="62" t="s">
        <v>407</v>
      </c>
      <c r="P60" s="64"/>
      <c r="Q60" s="64">
        <v>1</v>
      </c>
      <c r="R60" s="64">
        <v>1</v>
      </c>
    </row>
    <row r="61" spans="2:18" x14ac:dyDescent="0.25">
      <c r="B61" s="91" t="s">
        <v>375</v>
      </c>
      <c r="C61" s="93">
        <v>42949.958958333336</v>
      </c>
      <c r="D61" s="91" t="s">
        <v>2</v>
      </c>
      <c r="E61" s="94">
        <v>1</v>
      </c>
      <c r="N61" s="62">
        <v>110</v>
      </c>
      <c r="O61" s="62" t="s">
        <v>376</v>
      </c>
      <c r="P61" s="64"/>
      <c r="Q61" s="64">
        <v>1</v>
      </c>
      <c r="R61" s="64">
        <v>1</v>
      </c>
    </row>
    <row r="62" spans="2:18" x14ac:dyDescent="0.25">
      <c r="B62" s="91"/>
      <c r="C62" s="93">
        <v>42958.640266203707</v>
      </c>
      <c r="D62" s="91" t="s">
        <v>1</v>
      </c>
      <c r="E62" s="94">
        <v>1</v>
      </c>
      <c r="N62" s="62">
        <v>382</v>
      </c>
      <c r="O62" s="62" t="s">
        <v>395</v>
      </c>
      <c r="P62" s="64">
        <v>2</v>
      </c>
      <c r="Q62" s="64">
        <v>1</v>
      </c>
      <c r="R62" s="64">
        <v>3</v>
      </c>
    </row>
    <row r="63" spans="2:18" x14ac:dyDescent="0.25">
      <c r="B63" s="91"/>
      <c r="C63" s="93">
        <v>42958.647187499999</v>
      </c>
      <c r="D63" s="91" t="s">
        <v>2</v>
      </c>
      <c r="E63" s="94">
        <v>1</v>
      </c>
      <c r="N63" s="62">
        <v>133</v>
      </c>
      <c r="O63" s="62" t="s">
        <v>369</v>
      </c>
      <c r="P63" s="64"/>
      <c r="Q63" s="64">
        <v>1</v>
      </c>
      <c r="R63" s="64">
        <v>1</v>
      </c>
    </row>
    <row r="64" spans="2:18" x14ac:dyDescent="0.25">
      <c r="B64" s="91"/>
      <c r="C64" s="93">
        <v>42958.6640162037</v>
      </c>
      <c r="D64" s="91" t="s">
        <v>2</v>
      </c>
      <c r="E64" s="94">
        <v>1</v>
      </c>
      <c r="N64" s="62">
        <v>98</v>
      </c>
      <c r="O64" s="62" t="s">
        <v>400</v>
      </c>
      <c r="P64" s="64"/>
      <c r="Q64" s="64">
        <v>2</v>
      </c>
      <c r="R64" s="64">
        <v>2</v>
      </c>
    </row>
    <row r="65" spans="2:18" x14ac:dyDescent="0.25">
      <c r="B65" s="91"/>
      <c r="C65" s="93">
        <v>42961.693356481483</v>
      </c>
      <c r="D65" s="91" t="s">
        <v>2</v>
      </c>
      <c r="E65" s="94">
        <v>1</v>
      </c>
      <c r="N65" s="62">
        <v>466</v>
      </c>
      <c r="O65" s="62" t="s">
        <v>384</v>
      </c>
      <c r="P65" s="64">
        <v>3</v>
      </c>
      <c r="Q65" s="64">
        <v>1</v>
      </c>
      <c r="R65" s="64">
        <v>4</v>
      </c>
    </row>
    <row r="66" spans="2:18" x14ac:dyDescent="0.25">
      <c r="B66" s="91"/>
      <c r="C66" s="93">
        <v>42961.69740740741</v>
      </c>
      <c r="D66" s="91" t="s">
        <v>2</v>
      </c>
      <c r="E66" s="94">
        <v>1</v>
      </c>
      <c r="N66" s="62">
        <v>252</v>
      </c>
      <c r="O66" s="62" t="s">
        <v>370</v>
      </c>
      <c r="P66" s="64">
        <v>1</v>
      </c>
      <c r="Q66" s="64">
        <v>1</v>
      </c>
      <c r="R66" s="64">
        <v>2</v>
      </c>
    </row>
    <row r="67" spans="2:18" x14ac:dyDescent="0.25">
      <c r="B67" s="91"/>
      <c r="C67" s="93">
        <v>42965.91578703704</v>
      </c>
      <c r="D67" s="91" t="s">
        <v>2</v>
      </c>
      <c r="E67" s="94">
        <v>1</v>
      </c>
      <c r="N67" s="62">
        <v>390</v>
      </c>
      <c r="O67" s="62" t="s">
        <v>371</v>
      </c>
      <c r="P67" s="64">
        <v>1</v>
      </c>
      <c r="Q67" s="64"/>
      <c r="R67" s="64">
        <v>1</v>
      </c>
    </row>
    <row r="68" spans="2:18" x14ac:dyDescent="0.25">
      <c r="B68" s="91"/>
      <c r="C68" s="93">
        <v>42965.916724537034</v>
      </c>
      <c r="D68" s="91" t="s">
        <v>2</v>
      </c>
      <c r="E68" s="94">
        <v>1</v>
      </c>
      <c r="N68" s="62">
        <v>458</v>
      </c>
      <c r="O68" s="62" t="s">
        <v>381</v>
      </c>
      <c r="P68" s="64">
        <v>1</v>
      </c>
      <c r="Q68" s="64"/>
      <c r="R68" s="64">
        <v>1</v>
      </c>
    </row>
    <row r="69" spans="2:18" x14ac:dyDescent="0.25">
      <c r="B69" s="91"/>
      <c r="C69" s="93">
        <v>42976.729780092595</v>
      </c>
      <c r="D69" s="91" t="s">
        <v>2</v>
      </c>
      <c r="E69" s="94">
        <v>1</v>
      </c>
      <c r="N69" s="62">
        <v>157</v>
      </c>
      <c r="O69" s="62" t="s">
        <v>383</v>
      </c>
      <c r="P69" s="64"/>
      <c r="Q69" s="64">
        <v>4</v>
      </c>
      <c r="R69" s="64">
        <v>4</v>
      </c>
    </row>
    <row r="70" spans="2:18" x14ac:dyDescent="0.25">
      <c r="B70" s="91" t="s">
        <v>376</v>
      </c>
      <c r="C70" s="93">
        <v>42951.801793981482</v>
      </c>
      <c r="D70" s="91" t="s">
        <v>1</v>
      </c>
      <c r="E70" s="94">
        <v>1</v>
      </c>
      <c r="N70" s="62">
        <v>200</v>
      </c>
      <c r="O70" s="62" t="s">
        <v>387</v>
      </c>
      <c r="P70" s="64">
        <v>1</v>
      </c>
      <c r="Q70" s="64"/>
      <c r="R70" s="64">
        <v>1</v>
      </c>
    </row>
    <row r="71" spans="2:18" x14ac:dyDescent="0.25">
      <c r="B71" s="91" t="s">
        <v>377</v>
      </c>
      <c r="C71" s="93">
        <v>42951.958310185182</v>
      </c>
      <c r="D71" s="91" t="s">
        <v>2</v>
      </c>
      <c r="E71" s="94">
        <v>1</v>
      </c>
      <c r="N71" s="62">
        <v>158</v>
      </c>
      <c r="O71" s="62" t="s">
        <v>388</v>
      </c>
      <c r="P71" s="64"/>
      <c r="Q71" s="64">
        <v>1</v>
      </c>
      <c r="R71" s="64">
        <v>1</v>
      </c>
    </row>
    <row r="72" spans="2:18" x14ac:dyDescent="0.25">
      <c r="B72" s="91"/>
      <c r="C72" s="93">
        <v>42958.78266203704</v>
      </c>
      <c r="D72" s="91" t="s">
        <v>2</v>
      </c>
      <c r="E72" s="94">
        <v>1</v>
      </c>
      <c r="N72" s="62">
        <v>309</v>
      </c>
      <c r="O72" s="62" t="s">
        <v>389</v>
      </c>
      <c r="P72" s="64"/>
      <c r="Q72" s="64">
        <v>4</v>
      </c>
      <c r="R72" s="64">
        <v>4</v>
      </c>
    </row>
    <row r="73" spans="2:18" x14ac:dyDescent="0.25">
      <c r="B73" s="91"/>
      <c r="C73" s="93">
        <v>42974.836875000001</v>
      </c>
      <c r="D73" s="91" t="s">
        <v>2</v>
      </c>
      <c r="E73" s="94">
        <v>1</v>
      </c>
      <c r="N73" s="62">
        <v>464</v>
      </c>
      <c r="O73" s="62" t="s">
        <v>390</v>
      </c>
      <c r="P73" s="64">
        <v>3</v>
      </c>
      <c r="Q73" s="64"/>
      <c r="R73" s="64">
        <v>3</v>
      </c>
    </row>
    <row r="74" spans="2:18" x14ac:dyDescent="0.25">
      <c r="B74" s="70" t="s">
        <v>378</v>
      </c>
      <c r="C74" s="71">
        <v>42951.991469907407</v>
      </c>
      <c r="D74" s="70" t="s">
        <v>2</v>
      </c>
      <c r="E74" s="72">
        <v>1</v>
      </c>
      <c r="N74" s="62">
        <v>467</v>
      </c>
      <c r="O74" s="62" t="s">
        <v>391</v>
      </c>
      <c r="P74" s="64">
        <v>2</v>
      </c>
      <c r="Q74" s="64"/>
      <c r="R74" s="64">
        <v>2</v>
      </c>
    </row>
    <row r="75" spans="2:18" x14ac:dyDescent="0.25">
      <c r="B75" s="70"/>
      <c r="C75" s="71">
        <v>42959.048113425924</v>
      </c>
      <c r="D75" s="70" t="s">
        <v>1</v>
      </c>
      <c r="E75" s="72">
        <v>1</v>
      </c>
      <c r="N75" s="62">
        <v>389</v>
      </c>
      <c r="O75" s="62" t="s">
        <v>392</v>
      </c>
      <c r="P75" s="64">
        <v>1</v>
      </c>
      <c r="Q75" s="64">
        <v>1</v>
      </c>
      <c r="R75" s="64">
        <v>2</v>
      </c>
    </row>
    <row r="76" spans="2:18" x14ac:dyDescent="0.25">
      <c r="B76" s="70"/>
      <c r="C76" s="71">
        <v>42961.710972222223</v>
      </c>
      <c r="D76" s="70" t="s">
        <v>2</v>
      </c>
      <c r="E76" s="72">
        <v>1</v>
      </c>
      <c r="N76" s="62">
        <v>367</v>
      </c>
      <c r="O76" s="62" t="s">
        <v>393</v>
      </c>
      <c r="P76" s="64">
        <v>1</v>
      </c>
      <c r="Q76" s="64">
        <v>2</v>
      </c>
      <c r="R76" s="64">
        <v>3</v>
      </c>
    </row>
    <row r="77" spans="2:18" x14ac:dyDescent="0.25">
      <c r="B77" s="70"/>
      <c r="C77" s="71">
        <v>42968.896898148145</v>
      </c>
      <c r="D77" s="70" t="s">
        <v>2</v>
      </c>
      <c r="E77" s="72">
        <v>1</v>
      </c>
      <c r="N77" s="62">
        <v>120</v>
      </c>
      <c r="O77" s="62" t="s">
        <v>396</v>
      </c>
      <c r="P77" s="64"/>
      <c r="Q77" s="64">
        <v>1</v>
      </c>
      <c r="R77" s="64">
        <v>1</v>
      </c>
    </row>
    <row r="78" spans="2:18" x14ac:dyDescent="0.25">
      <c r="B78" s="70"/>
      <c r="C78" s="71">
        <v>42973.892696759256</v>
      </c>
      <c r="D78" s="70" t="s">
        <v>1</v>
      </c>
      <c r="E78" s="72">
        <v>1</v>
      </c>
      <c r="N78" s="62">
        <v>155</v>
      </c>
      <c r="O78" s="62" t="s">
        <v>401</v>
      </c>
      <c r="P78" s="64"/>
      <c r="Q78" s="64">
        <v>1</v>
      </c>
      <c r="R78" s="64">
        <v>1</v>
      </c>
    </row>
    <row r="79" spans="2:18" x14ac:dyDescent="0.25">
      <c r="B79" s="70"/>
      <c r="C79" s="71">
        <v>42976.808171296296</v>
      </c>
      <c r="D79" s="70" t="s">
        <v>1</v>
      </c>
      <c r="E79" s="72">
        <v>1</v>
      </c>
      <c r="N79" s="62">
        <v>469</v>
      </c>
      <c r="O79" s="62" t="s">
        <v>402</v>
      </c>
      <c r="P79" s="64">
        <v>1</v>
      </c>
      <c r="Q79" s="64">
        <v>1</v>
      </c>
      <c r="R79" s="64">
        <v>2</v>
      </c>
    </row>
    <row r="80" spans="2:18" x14ac:dyDescent="0.25">
      <c r="B80" s="91" t="s">
        <v>379</v>
      </c>
      <c r="C80" s="93">
        <v>42952.100868055553</v>
      </c>
      <c r="D80" s="91" t="s">
        <v>1</v>
      </c>
      <c r="E80" s="94">
        <v>1</v>
      </c>
      <c r="N80" s="62">
        <v>251</v>
      </c>
      <c r="O80" s="62" t="s">
        <v>403</v>
      </c>
      <c r="P80" s="64"/>
      <c r="Q80" s="64">
        <v>1</v>
      </c>
      <c r="R80" s="64">
        <v>1</v>
      </c>
    </row>
    <row r="81" spans="2:18" x14ac:dyDescent="0.25">
      <c r="B81" s="91"/>
      <c r="C81" s="93">
        <v>42957.88726851852</v>
      </c>
      <c r="D81" s="91" t="s">
        <v>1</v>
      </c>
      <c r="E81" s="94">
        <v>1</v>
      </c>
      <c r="N81" s="62">
        <v>174</v>
      </c>
      <c r="O81" s="62" t="s">
        <v>404</v>
      </c>
      <c r="P81" s="64">
        <v>1</v>
      </c>
      <c r="Q81" s="64"/>
      <c r="R81" s="64">
        <v>1</v>
      </c>
    </row>
    <row r="82" spans="2:18" x14ac:dyDescent="0.25">
      <c r="B82" s="91" t="s">
        <v>380</v>
      </c>
      <c r="C82" s="93">
        <v>42952.822256944448</v>
      </c>
      <c r="D82" s="91" t="s">
        <v>1</v>
      </c>
      <c r="E82" s="94">
        <v>1</v>
      </c>
      <c r="N82" s="62">
        <v>311</v>
      </c>
      <c r="O82" s="62" t="s">
        <v>405</v>
      </c>
      <c r="P82" s="64"/>
      <c r="Q82" s="64">
        <v>1</v>
      </c>
      <c r="R82" s="64">
        <v>1</v>
      </c>
    </row>
    <row r="83" spans="2:18" x14ac:dyDescent="0.25">
      <c r="B83" s="91"/>
      <c r="C83" s="93">
        <v>42970.913252314815</v>
      </c>
      <c r="D83" s="91" t="s">
        <v>1</v>
      </c>
      <c r="E83" s="94">
        <v>1</v>
      </c>
      <c r="N83" s="62">
        <v>113</v>
      </c>
      <c r="O83" s="62" t="s">
        <v>406</v>
      </c>
      <c r="P83" s="64"/>
      <c r="Q83" s="64">
        <v>1</v>
      </c>
      <c r="R83" s="64">
        <v>1</v>
      </c>
    </row>
    <row r="84" spans="2:18" x14ac:dyDescent="0.25">
      <c r="B84" s="91" t="s">
        <v>381</v>
      </c>
      <c r="C84" s="93">
        <v>42953.808240740742</v>
      </c>
      <c r="D84" s="91" t="s">
        <v>2</v>
      </c>
      <c r="E84" s="94">
        <v>1</v>
      </c>
      <c r="N84" s="62">
        <v>146</v>
      </c>
      <c r="O84" s="62" t="s">
        <v>409</v>
      </c>
      <c r="P84" s="64">
        <v>1</v>
      </c>
      <c r="Q84" s="64"/>
      <c r="R84" s="64">
        <v>1</v>
      </c>
    </row>
    <row r="85" spans="2:18" x14ac:dyDescent="0.25">
      <c r="B85" s="91" t="s">
        <v>382</v>
      </c>
      <c r="C85" s="93">
        <v>42954.803379629629</v>
      </c>
      <c r="D85" s="91" t="s">
        <v>1</v>
      </c>
      <c r="E85" s="94">
        <v>1</v>
      </c>
      <c r="N85" s="62">
        <v>164</v>
      </c>
      <c r="O85" s="62" t="s">
        <v>410</v>
      </c>
      <c r="P85" s="64"/>
      <c r="Q85" s="64">
        <v>1</v>
      </c>
      <c r="R85" s="64">
        <v>1</v>
      </c>
    </row>
    <row r="86" spans="2:18" x14ac:dyDescent="0.25">
      <c r="B86" s="91"/>
      <c r="C86" s="93">
        <v>42969.60361111111</v>
      </c>
      <c r="D86" s="91" t="s">
        <v>1</v>
      </c>
      <c r="E86" s="94">
        <v>1</v>
      </c>
      <c r="N86" s="62" t="s">
        <v>3</v>
      </c>
      <c r="P86" s="64">
        <v>48</v>
      </c>
      <c r="Q86" s="64">
        <v>52</v>
      </c>
      <c r="R86" s="64">
        <v>100</v>
      </c>
    </row>
    <row r="87" spans="2:18" x14ac:dyDescent="0.25">
      <c r="B87" s="70" t="s">
        <v>383</v>
      </c>
      <c r="C87" s="71">
        <v>42955.562997685185</v>
      </c>
      <c r="D87" s="70" t="s">
        <v>1</v>
      </c>
      <c r="E87" s="72">
        <v>1</v>
      </c>
      <c r="N87" s="51"/>
      <c r="O87" s="51"/>
      <c r="P87" s="51"/>
      <c r="Q87" s="51"/>
      <c r="R87" s="51"/>
    </row>
    <row r="88" spans="2:18" x14ac:dyDescent="0.25">
      <c r="B88" s="70"/>
      <c r="C88" s="71">
        <v>42956.589409722219</v>
      </c>
      <c r="D88" s="70" t="s">
        <v>1</v>
      </c>
      <c r="E88" s="72">
        <v>1</v>
      </c>
      <c r="N88" s="51"/>
      <c r="O88" s="51"/>
      <c r="P88" s="51"/>
      <c r="Q88" s="51"/>
      <c r="R88" s="51"/>
    </row>
    <row r="89" spans="2:18" x14ac:dyDescent="0.25">
      <c r="B89" s="70"/>
      <c r="C89" s="71">
        <v>42963.805138888885</v>
      </c>
      <c r="D89" s="70" t="s">
        <v>1</v>
      </c>
      <c r="E89" s="72">
        <v>1</v>
      </c>
      <c r="N89" s="51"/>
      <c r="O89" s="51"/>
      <c r="P89" s="51"/>
      <c r="Q89" s="51"/>
      <c r="R89" s="51"/>
    </row>
    <row r="90" spans="2:18" x14ac:dyDescent="0.25">
      <c r="B90" s="70"/>
      <c r="C90" s="71">
        <v>42976.580497685187</v>
      </c>
      <c r="D90" s="70" t="s">
        <v>1</v>
      </c>
      <c r="E90" s="72">
        <v>1</v>
      </c>
      <c r="N90" s="51"/>
      <c r="O90" s="51"/>
      <c r="P90" s="51"/>
      <c r="Q90" s="51"/>
      <c r="R90" s="51"/>
    </row>
    <row r="91" spans="2:18" x14ac:dyDescent="0.25">
      <c r="B91" s="91" t="s">
        <v>384</v>
      </c>
      <c r="C91" s="93">
        <v>42955.913993055554</v>
      </c>
      <c r="D91" s="91" t="s">
        <v>2</v>
      </c>
      <c r="E91" s="94">
        <v>1</v>
      </c>
      <c r="N91" s="51"/>
      <c r="O91" s="51"/>
      <c r="P91" s="51"/>
      <c r="Q91" s="51"/>
      <c r="R91" s="51"/>
    </row>
    <row r="92" spans="2:18" x14ac:dyDescent="0.25">
      <c r="B92" s="91"/>
      <c r="C92" s="93">
        <v>42975.797291666669</v>
      </c>
      <c r="D92" s="91" t="s">
        <v>2</v>
      </c>
      <c r="E92" s="94">
        <v>1</v>
      </c>
      <c r="N92" s="51"/>
      <c r="O92" s="51"/>
      <c r="P92" s="51"/>
      <c r="Q92" s="51"/>
      <c r="R92" s="51"/>
    </row>
    <row r="93" spans="2:18" x14ac:dyDescent="0.25">
      <c r="B93" s="91"/>
      <c r="C93" s="93">
        <v>42978.739027777781</v>
      </c>
      <c r="D93" s="91" t="s">
        <v>1</v>
      </c>
      <c r="E93" s="94">
        <v>1</v>
      </c>
      <c r="N93" s="51"/>
      <c r="O93" s="51"/>
      <c r="P93" s="51"/>
      <c r="Q93" s="51"/>
      <c r="R93" s="51"/>
    </row>
    <row r="94" spans="2:18" x14ac:dyDescent="0.25">
      <c r="B94" s="91"/>
      <c r="C94" s="93">
        <v>42978.769675925927</v>
      </c>
      <c r="D94" s="91" t="s">
        <v>2</v>
      </c>
      <c r="E94" s="94">
        <v>1</v>
      </c>
      <c r="N94" s="51"/>
      <c r="O94" s="51"/>
      <c r="P94" s="51"/>
      <c r="Q94" s="51"/>
      <c r="R94" s="51"/>
    </row>
    <row r="95" spans="2:18" x14ac:dyDescent="0.25">
      <c r="B95" s="91" t="s">
        <v>385</v>
      </c>
      <c r="C95" s="93">
        <v>42955.967870370368</v>
      </c>
      <c r="D95" s="91" t="s">
        <v>1</v>
      </c>
      <c r="E95" s="94">
        <v>1</v>
      </c>
      <c r="N95" s="51"/>
      <c r="O95" s="51"/>
      <c r="P95" s="51"/>
      <c r="Q95" s="51"/>
      <c r="R95" s="51"/>
    </row>
    <row r="96" spans="2:18" x14ac:dyDescent="0.25">
      <c r="B96" s="91" t="s">
        <v>386</v>
      </c>
      <c r="C96" s="93">
        <v>42956.597604166665</v>
      </c>
      <c r="D96" s="91" t="s">
        <v>1</v>
      </c>
      <c r="E96" s="94">
        <v>1</v>
      </c>
      <c r="N96" s="51"/>
      <c r="O96" s="51"/>
      <c r="P96" s="51"/>
      <c r="Q96" s="51"/>
      <c r="R96" s="51"/>
    </row>
    <row r="97" spans="2:18" x14ac:dyDescent="0.25">
      <c r="B97" s="91"/>
      <c r="C97" s="93">
        <v>42960.994212962964</v>
      </c>
      <c r="D97" s="91" t="s">
        <v>1</v>
      </c>
      <c r="E97" s="94">
        <v>1</v>
      </c>
      <c r="N97" s="51"/>
      <c r="O97" s="51"/>
      <c r="P97" s="51"/>
      <c r="Q97" s="51"/>
      <c r="R97" s="51"/>
    </row>
    <row r="98" spans="2:18" x14ac:dyDescent="0.25">
      <c r="B98" s="91" t="s">
        <v>387</v>
      </c>
      <c r="C98" s="93">
        <v>42956.812951388885</v>
      </c>
      <c r="D98" s="91" t="s">
        <v>2</v>
      </c>
      <c r="E98" s="94">
        <v>1</v>
      </c>
      <c r="N98" s="51"/>
      <c r="O98" s="51"/>
      <c r="P98" s="51"/>
      <c r="Q98" s="51"/>
      <c r="R98" s="51"/>
    </row>
    <row r="99" spans="2:18" x14ac:dyDescent="0.25">
      <c r="B99" s="91" t="s">
        <v>388</v>
      </c>
      <c r="C99" s="93">
        <v>42956.823564814818</v>
      </c>
      <c r="D99" s="91" t="s">
        <v>1</v>
      </c>
      <c r="E99" s="94">
        <v>1</v>
      </c>
      <c r="N99" s="51"/>
      <c r="O99" s="51"/>
      <c r="P99" s="51"/>
      <c r="Q99" s="51"/>
      <c r="R99" s="51"/>
    </row>
    <row r="100" spans="2:18" x14ac:dyDescent="0.25">
      <c r="B100" s="70" t="s">
        <v>389</v>
      </c>
      <c r="C100" s="71">
        <v>42956.914398148147</v>
      </c>
      <c r="D100" s="70" t="s">
        <v>1</v>
      </c>
      <c r="E100" s="72">
        <v>1</v>
      </c>
    </row>
    <row r="101" spans="2:18" x14ac:dyDescent="0.25">
      <c r="B101" s="70"/>
      <c r="C101" s="71">
        <v>42964.753240740742</v>
      </c>
      <c r="D101" s="70" t="s">
        <v>1</v>
      </c>
      <c r="E101" s="72">
        <v>1</v>
      </c>
    </row>
    <row r="102" spans="2:18" x14ac:dyDescent="0.25">
      <c r="B102" s="70"/>
      <c r="C102" s="71">
        <v>42977.882685185185</v>
      </c>
      <c r="D102" s="70" t="s">
        <v>1</v>
      </c>
      <c r="E102" s="72">
        <v>1</v>
      </c>
    </row>
    <row r="103" spans="2:18" x14ac:dyDescent="0.25">
      <c r="B103" s="70"/>
      <c r="C103" s="71">
        <v>42978.889050925929</v>
      </c>
      <c r="D103" s="70" t="s">
        <v>1</v>
      </c>
      <c r="E103" s="72">
        <v>1</v>
      </c>
    </row>
    <row r="104" spans="2:18" x14ac:dyDescent="0.25">
      <c r="B104" s="91" t="s">
        <v>390</v>
      </c>
      <c r="C104" s="93">
        <v>42956.943969907406</v>
      </c>
      <c r="D104" s="91" t="s">
        <v>2</v>
      </c>
      <c r="E104" s="94">
        <v>1</v>
      </c>
    </row>
    <row r="105" spans="2:18" x14ac:dyDescent="0.25">
      <c r="B105" s="91"/>
      <c r="C105" s="93">
        <v>42957.892395833333</v>
      </c>
      <c r="D105" s="91" t="s">
        <v>2</v>
      </c>
      <c r="E105" s="94">
        <v>1</v>
      </c>
    </row>
    <row r="106" spans="2:18" x14ac:dyDescent="0.25">
      <c r="B106" s="91"/>
      <c r="C106" s="93">
        <v>42977.935486111113</v>
      </c>
      <c r="D106" s="91" t="s">
        <v>2</v>
      </c>
      <c r="E106" s="94">
        <v>1</v>
      </c>
    </row>
    <row r="107" spans="2:18" x14ac:dyDescent="0.25">
      <c r="B107" s="91" t="s">
        <v>391</v>
      </c>
      <c r="C107" s="93">
        <v>42957.831423611111</v>
      </c>
      <c r="D107" s="91" t="s">
        <v>2</v>
      </c>
      <c r="E107" s="94">
        <v>1</v>
      </c>
    </row>
    <row r="108" spans="2:18" x14ac:dyDescent="0.25">
      <c r="B108" s="91"/>
      <c r="C108" s="93">
        <v>42966.819236111114</v>
      </c>
      <c r="D108" s="91" t="s">
        <v>2</v>
      </c>
      <c r="E108" s="94">
        <v>1</v>
      </c>
    </row>
    <row r="109" spans="2:18" x14ac:dyDescent="0.25">
      <c r="B109" s="91" t="s">
        <v>392</v>
      </c>
      <c r="C109" s="93">
        <v>42957.83253472222</v>
      </c>
      <c r="D109" s="91" t="s">
        <v>1</v>
      </c>
      <c r="E109" s="94">
        <v>1</v>
      </c>
    </row>
    <row r="110" spans="2:18" x14ac:dyDescent="0.25">
      <c r="B110" s="91"/>
      <c r="C110" s="93">
        <v>42965.717303240737</v>
      </c>
      <c r="D110" s="91" t="s">
        <v>2</v>
      </c>
      <c r="E110" s="94">
        <v>1</v>
      </c>
    </row>
    <row r="111" spans="2:18" s="37" customFormat="1" x14ac:dyDescent="0.25">
      <c r="B111" s="91" t="s">
        <v>393</v>
      </c>
      <c r="C111" s="93">
        <v>42957.841805555552</v>
      </c>
      <c r="D111" s="91" t="s">
        <v>1</v>
      </c>
      <c r="E111" s="94">
        <v>1</v>
      </c>
      <c r="H111" s="51"/>
      <c r="I111" s="51"/>
      <c r="J111" s="51"/>
      <c r="K111" s="51"/>
      <c r="L111" s="51"/>
      <c r="M111" s="51"/>
      <c r="N111" s="62"/>
      <c r="O111" s="62"/>
      <c r="P111" s="62"/>
      <c r="Q111" s="62"/>
      <c r="R111" s="62"/>
    </row>
    <row r="112" spans="2:18" s="37" customFormat="1" x14ac:dyDescent="0.25">
      <c r="B112" s="91"/>
      <c r="C112" s="93">
        <v>42962.823182870372</v>
      </c>
      <c r="D112" s="91" t="s">
        <v>1</v>
      </c>
      <c r="E112" s="94">
        <v>1</v>
      </c>
      <c r="H112" s="51"/>
      <c r="I112" s="51"/>
      <c r="J112" s="51"/>
      <c r="K112" s="51"/>
      <c r="L112" s="51"/>
      <c r="M112" s="51"/>
      <c r="N112" s="62"/>
      <c r="O112" s="62"/>
      <c r="P112" s="62"/>
      <c r="Q112" s="62"/>
      <c r="R112" s="62"/>
    </row>
    <row r="113" spans="2:18" s="37" customFormat="1" x14ac:dyDescent="0.25">
      <c r="B113" s="91"/>
      <c r="C113" s="93">
        <v>42975.635983796295</v>
      </c>
      <c r="D113" s="91" t="s">
        <v>2</v>
      </c>
      <c r="E113" s="94">
        <v>1</v>
      </c>
      <c r="H113" s="51"/>
      <c r="I113" s="51"/>
      <c r="J113" s="51"/>
      <c r="K113" s="51"/>
      <c r="L113" s="51"/>
      <c r="M113" s="51"/>
      <c r="N113" s="62"/>
      <c r="O113" s="62"/>
      <c r="P113" s="62"/>
      <c r="Q113" s="62"/>
      <c r="R113" s="62"/>
    </row>
    <row r="114" spans="2:18" s="37" customFormat="1" x14ac:dyDescent="0.25">
      <c r="B114" s="70" t="s">
        <v>394</v>
      </c>
      <c r="C114" s="71">
        <v>42958.906747685185</v>
      </c>
      <c r="D114" s="70" t="s">
        <v>1</v>
      </c>
      <c r="E114" s="72">
        <v>1</v>
      </c>
      <c r="H114" s="51"/>
      <c r="I114" s="51"/>
      <c r="J114" s="51"/>
      <c r="K114" s="51"/>
      <c r="L114" s="51"/>
      <c r="M114" s="51"/>
      <c r="N114" s="62"/>
      <c r="O114" s="62"/>
      <c r="P114" s="62"/>
      <c r="Q114" s="62"/>
      <c r="R114" s="62"/>
    </row>
    <row r="115" spans="2:18" s="37" customFormat="1" x14ac:dyDescent="0.25">
      <c r="B115" s="70"/>
      <c r="C115" s="71">
        <v>42962.883252314816</v>
      </c>
      <c r="D115" s="70" t="s">
        <v>1</v>
      </c>
      <c r="E115" s="72">
        <v>1</v>
      </c>
      <c r="H115" s="51"/>
      <c r="I115" s="51"/>
      <c r="J115" s="51"/>
      <c r="K115" s="51"/>
      <c r="L115" s="51"/>
      <c r="M115" s="51"/>
      <c r="N115" s="62"/>
      <c r="O115" s="62"/>
      <c r="P115" s="62"/>
      <c r="Q115" s="62"/>
      <c r="R115" s="62"/>
    </row>
    <row r="116" spans="2:18" s="37" customFormat="1" x14ac:dyDescent="0.25">
      <c r="B116" s="70"/>
      <c r="C116" s="71">
        <v>42963.713449074072</v>
      </c>
      <c r="D116" s="70" t="s">
        <v>1</v>
      </c>
      <c r="E116" s="72">
        <v>1</v>
      </c>
      <c r="H116" s="51"/>
      <c r="I116" s="51"/>
      <c r="J116" s="51"/>
      <c r="K116" s="51"/>
      <c r="L116" s="51"/>
      <c r="M116" s="51"/>
      <c r="N116" s="62"/>
      <c r="O116" s="62"/>
      <c r="P116" s="62"/>
      <c r="Q116" s="62"/>
      <c r="R116" s="62"/>
    </row>
    <row r="117" spans="2:18" s="37" customFormat="1" x14ac:dyDescent="0.25">
      <c r="B117" s="70"/>
      <c r="C117" s="71">
        <v>42964.663275462961</v>
      </c>
      <c r="D117" s="70" t="s">
        <v>1</v>
      </c>
      <c r="E117" s="72">
        <v>1</v>
      </c>
      <c r="H117" s="51"/>
      <c r="I117" s="51"/>
      <c r="J117" s="51"/>
      <c r="K117" s="51"/>
      <c r="L117" s="51"/>
      <c r="M117" s="51"/>
      <c r="N117" s="62"/>
      <c r="O117" s="62"/>
      <c r="P117" s="62"/>
      <c r="Q117" s="62"/>
      <c r="R117" s="62"/>
    </row>
    <row r="118" spans="2:18" s="37" customFormat="1" x14ac:dyDescent="0.25">
      <c r="B118" s="70"/>
      <c r="C118" s="71">
        <v>42965.919687499998</v>
      </c>
      <c r="D118" s="70" t="s">
        <v>1</v>
      </c>
      <c r="E118" s="72">
        <v>1</v>
      </c>
      <c r="H118" s="51"/>
      <c r="I118" s="51"/>
      <c r="J118" s="51"/>
      <c r="K118" s="51"/>
      <c r="L118" s="51"/>
      <c r="M118" s="51"/>
      <c r="N118" s="62"/>
      <c r="O118" s="62"/>
      <c r="P118" s="62"/>
      <c r="Q118" s="62"/>
      <c r="R118" s="62"/>
    </row>
    <row r="119" spans="2:18" s="37" customFormat="1" x14ac:dyDescent="0.25">
      <c r="B119" s="70"/>
      <c r="C119" s="71">
        <v>42970.823136574072</v>
      </c>
      <c r="D119" s="70" t="s">
        <v>1</v>
      </c>
      <c r="E119" s="72">
        <v>1</v>
      </c>
      <c r="H119" s="51"/>
      <c r="I119" s="51"/>
      <c r="J119" s="51"/>
      <c r="K119" s="51"/>
      <c r="L119" s="51"/>
      <c r="M119" s="51"/>
      <c r="N119" s="62"/>
      <c r="O119" s="62"/>
      <c r="P119" s="62"/>
      <c r="Q119" s="62"/>
      <c r="R119" s="62"/>
    </row>
    <row r="120" spans="2:18" s="37" customFormat="1" x14ac:dyDescent="0.25">
      <c r="B120" s="91" t="s">
        <v>395</v>
      </c>
      <c r="C120" s="93">
        <v>42959.976041666669</v>
      </c>
      <c r="D120" s="91" t="s">
        <v>1</v>
      </c>
      <c r="E120" s="94">
        <v>1</v>
      </c>
      <c r="H120" s="51"/>
      <c r="I120" s="51"/>
      <c r="J120" s="51"/>
      <c r="K120" s="51"/>
      <c r="L120" s="51"/>
      <c r="M120" s="51"/>
      <c r="N120" s="62"/>
      <c r="O120" s="62"/>
      <c r="P120" s="62"/>
      <c r="Q120" s="62"/>
      <c r="R120" s="62"/>
    </row>
    <row r="121" spans="2:18" s="37" customFormat="1" x14ac:dyDescent="0.25">
      <c r="B121" s="91"/>
      <c r="C121" s="93">
        <v>42970.99962962963</v>
      </c>
      <c r="D121" s="91" t="s">
        <v>2</v>
      </c>
      <c r="E121" s="94">
        <v>1</v>
      </c>
      <c r="H121" s="51"/>
      <c r="I121" s="51"/>
      <c r="J121" s="51"/>
      <c r="K121" s="51"/>
      <c r="L121" s="51"/>
      <c r="M121" s="51"/>
      <c r="N121" s="62"/>
      <c r="O121" s="62"/>
      <c r="P121" s="62"/>
      <c r="Q121" s="62"/>
      <c r="R121" s="62"/>
    </row>
    <row r="122" spans="2:18" s="37" customFormat="1" x14ac:dyDescent="0.25">
      <c r="B122" s="91"/>
      <c r="C122" s="93">
        <v>42971.001736111109</v>
      </c>
      <c r="D122" s="91" t="s">
        <v>2</v>
      </c>
      <c r="E122" s="94">
        <v>1</v>
      </c>
      <c r="H122" s="51"/>
      <c r="I122" s="51"/>
      <c r="J122" s="51"/>
      <c r="K122" s="51"/>
      <c r="L122" s="51"/>
      <c r="M122" s="51"/>
      <c r="N122" s="62"/>
      <c r="O122" s="62"/>
      <c r="P122" s="62"/>
      <c r="Q122" s="62"/>
      <c r="R122" s="62"/>
    </row>
    <row r="123" spans="2:18" s="37" customFormat="1" x14ac:dyDescent="0.25">
      <c r="B123" s="91" t="s">
        <v>396</v>
      </c>
      <c r="C123" s="93">
        <v>42962.503622685188</v>
      </c>
      <c r="D123" s="91" t="s">
        <v>1</v>
      </c>
      <c r="E123" s="94">
        <v>1</v>
      </c>
      <c r="H123" s="51"/>
      <c r="I123" s="51"/>
      <c r="J123" s="51"/>
      <c r="K123" s="51"/>
      <c r="L123" s="51"/>
      <c r="M123" s="51"/>
      <c r="N123" s="62"/>
      <c r="O123" s="62"/>
      <c r="P123" s="62"/>
      <c r="Q123" s="62"/>
      <c r="R123" s="62"/>
    </row>
    <row r="124" spans="2:18" s="37" customFormat="1" x14ac:dyDescent="0.25">
      <c r="B124" s="91" t="s">
        <v>397</v>
      </c>
      <c r="C124" s="93">
        <v>42962.660844907405</v>
      </c>
      <c r="D124" s="91" t="s">
        <v>2</v>
      </c>
      <c r="E124" s="94">
        <v>1</v>
      </c>
      <c r="H124" s="51"/>
      <c r="I124" s="51"/>
      <c r="J124" s="51"/>
      <c r="K124" s="51"/>
      <c r="L124" s="51"/>
      <c r="M124" s="51"/>
      <c r="N124" s="62"/>
      <c r="O124" s="62"/>
      <c r="P124" s="62"/>
      <c r="Q124" s="62"/>
      <c r="R124" s="62"/>
    </row>
    <row r="125" spans="2:18" s="37" customFormat="1" x14ac:dyDescent="0.25">
      <c r="B125" s="91"/>
      <c r="C125" s="93">
        <v>42969.992615740739</v>
      </c>
      <c r="D125" s="91" t="s">
        <v>1</v>
      </c>
      <c r="E125" s="94">
        <v>1</v>
      </c>
      <c r="H125" s="51"/>
      <c r="I125" s="51"/>
      <c r="J125" s="51"/>
      <c r="K125" s="51"/>
      <c r="L125" s="51"/>
      <c r="M125" s="51"/>
      <c r="N125" s="62"/>
      <c r="O125" s="62"/>
      <c r="P125" s="62"/>
      <c r="Q125" s="62"/>
      <c r="R125" s="62"/>
    </row>
    <row r="126" spans="2:18" s="37" customFormat="1" x14ac:dyDescent="0.25">
      <c r="B126" s="91" t="s">
        <v>398</v>
      </c>
      <c r="C126" s="93">
        <v>42965.76353009259</v>
      </c>
      <c r="D126" s="91" t="s">
        <v>2</v>
      </c>
      <c r="E126" s="94">
        <v>1</v>
      </c>
      <c r="H126" s="51"/>
      <c r="I126" s="51"/>
      <c r="J126" s="51"/>
      <c r="K126" s="51"/>
      <c r="L126" s="51"/>
      <c r="M126" s="51"/>
      <c r="N126" s="62"/>
      <c r="O126" s="62"/>
      <c r="P126" s="62"/>
      <c r="Q126" s="62"/>
      <c r="R126" s="62"/>
    </row>
    <row r="127" spans="2:18" s="37" customFormat="1" x14ac:dyDescent="0.25">
      <c r="B127" s="91"/>
      <c r="C127" s="93">
        <v>42965.900497685187</v>
      </c>
      <c r="D127" s="91" t="s">
        <v>2</v>
      </c>
      <c r="E127" s="94">
        <v>1</v>
      </c>
      <c r="H127" s="51"/>
      <c r="I127" s="51"/>
      <c r="J127" s="51"/>
      <c r="K127" s="51"/>
      <c r="L127" s="51"/>
      <c r="M127" s="51"/>
      <c r="N127" s="62"/>
      <c r="O127" s="62"/>
      <c r="P127" s="62"/>
      <c r="Q127" s="62"/>
      <c r="R127" s="62"/>
    </row>
    <row r="128" spans="2:18" s="37" customFormat="1" x14ac:dyDescent="0.25">
      <c r="B128" s="91" t="s">
        <v>399</v>
      </c>
      <c r="C128" s="93">
        <v>42965.793587962966</v>
      </c>
      <c r="D128" s="91" t="s">
        <v>1</v>
      </c>
      <c r="E128" s="94">
        <v>1</v>
      </c>
      <c r="H128" s="51"/>
      <c r="I128" s="51"/>
      <c r="J128" s="51"/>
      <c r="K128" s="51"/>
      <c r="L128" s="51"/>
      <c r="M128" s="51"/>
      <c r="N128" s="62"/>
      <c r="O128" s="62"/>
      <c r="P128" s="62"/>
      <c r="Q128" s="62"/>
      <c r="R128" s="62"/>
    </row>
    <row r="129" spans="2:18" s="37" customFormat="1" x14ac:dyDescent="0.25">
      <c r="B129" s="91" t="s">
        <v>400</v>
      </c>
      <c r="C129" s="93">
        <v>42965.981423611112</v>
      </c>
      <c r="D129" s="91" t="s">
        <v>1</v>
      </c>
      <c r="E129" s="94">
        <v>1</v>
      </c>
      <c r="H129" s="51"/>
      <c r="I129" s="51"/>
      <c r="J129" s="51"/>
      <c r="K129" s="51"/>
      <c r="L129" s="51"/>
      <c r="M129" s="51"/>
      <c r="N129" s="62"/>
      <c r="O129" s="62"/>
      <c r="P129" s="62"/>
      <c r="Q129" s="62"/>
      <c r="R129" s="62"/>
    </row>
    <row r="130" spans="2:18" s="37" customFormat="1" x14ac:dyDescent="0.25">
      <c r="B130" s="91"/>
      <c r="C130" s="93">
        <v>42977.913993055554</v>
      </c>
      <c r="D130" s="91" t="s">
        <v>1</v>
      </c>
      <c r="E130" s="94">
        <v>1</v>
      </c>
      <c r="H130" s="51"/>
      <c r="I130" s="51"/>
      <c r="J130" s="51"/>
      <c r="K130" s="51"/>
      <c r="L130" s="51"/>
      <c r="M130" s="51"/>
      <c r="N130" s="62"/>
      <c r="O130" s="62"/>
      <c r="P130" s="62"/>
      <c r="Q130" s="62"/>
      <c r="R130" s="62"/>
    </row>
    <row r="131" spans="2:18" s="37" customFormat="1" x14ac:dyDescent="0.25">
      <c r="B131" s="91" t="s">
        <v>401</v>
      </c>
      <c r="C131" s="93">
        <v>42966.638240740744</v>
      </c>
      <c r="D131" s="91" t="s">
        <v>1</v>
      </c>
      <c r="E131" s="94">
        <v>1</v>
      </c>
      <c r="H131" s="51"/>
      <c r="I131" s="51"/>
      <c r="J131" s="51"/>
      <c r="K131" s="51"/>
      <c r="L131" s="51"/>
      <c r="M131" s="51"/>
      <c r="N131" s="62"/>
      <c r="O131" s="62"/>
      <c r="P131" s="62"/>
      <c r="Q131" s="62"/>
      <c r="R131" s="62"/>
    </row>
    <row r="132" spans="2:18" s="37" customFormat="1" x14ac:dyDescent="0.25">
      <c r="B132" s="91" t="s">
        <v>402</v>
      </c>
      <c r="C132" s="93">
        <v>42970.629849537036</v>
      </c>
      <c r="D132" s="91" t="s">
        <v>1</v>
      </c>
      <c r="E132" s="94">
        <v>1</v>
      </c>
      <c r="H132" s="51"/>
      <c r="I132" s="51"/>
      <c r="J132" s="51"/>
      <c r="K132" s="51"/>
      <c r="L132" s="51"/>
      <c r="M132" s="51"/>
      <c r="N132" s="62"/>
      <c r="O132" s="62"/>
      <c r="P132" s="62"/>
      <c r="Q132" s="62"/>
      <c r="R132" s="62"/>
    </row>
    <row r="133" spans="2:18" s="37" customFormat="1" x14ac:dyDescent="0.25">
      <c r="B133" s="91"/>
      <c r="C133" s="93">
        <v>42977.078680555554</v>
      </c>
      <c r="D133" s="91" t="s">
        <v>2</v>
      </c>
      <c r="E133" s="94">
        <v>1</v>
      </c>
      <c r="H133" s="51"/>
      <c r="I133" s="51"/>
      <c r="J133" s="51"/>
      <c r="K133" s="51"/>
      <c r="L133" s="51"/>
      <c r="M133" s="51"/>
      <c r="N133" s="62"/>
      <c r="O133" s="62"/>
      <c r="P133" s="62"/>
      <c r="Q133" s="62"/>
      <c r="R133" s="62"/>
    </row>
    <row r="134" spans="2:18" s="37" customFormat="1" x14ac:dyDescent="0.25">
      <c r="B134" s="91" t="s">
        <v>403</v>
      </c>
      <c r="C134" s="93">
        <v>42970.876168981478</v>
      </c>
      <c r="D134" s="91" t="s">
        <v>1</v>
      </c>
      <c r="E134" s="94">
        <v>1</v>
      </c>
      <c r="H134" s="51"/>
      <c r="I134" s="51"/>
      <c r="J134" s="51"/>
      <c r="K134" s="51"/>
      <c r="L134" s="51"/>
      <c r="M134" s="51"/>
      <c r="N134" s="62"/>
      <c r="O134" s="62"/>
      <c r="P134" s="62"/>
      <c r="Q134" s="62"/>
      <c r="R134" s="62"/>
    </row>
    <row r="135" spans="2:18" s="37" customFormat="1" x14ac:dyDescent="0.25">
      <c r="B135" s="91" t="s">
        <v>404</v>
      </c>
      <c r="C135" s="93">
        <v>42972.805104166669</v>
      </c>
      <c r="D135" s="91" t="s">
        <v>2</v>
      </c>
      <c r="E135" s="94">
        <v>1</v>
      </c>
      <c r="H135" s="51"/>
      <c r="I135" s="51"/>
      <c r="J135" s="51"/>
      <c r="K135" s="51"/>
      <c r="L135" s="51"/>
      <c r="M135" s="51"/>
      <c r="N135" s="62"/>
      <c r="O135" s="62"/>
      <c r="P135" s="62"/>
      <c r="Q135" s="62"/>
      <c r="R135" s="62"/>
    </row>
    <row r="136" spans="2:18" s="37" customFormat="1" x14ac:dyDescent="0.25">
      <c r="B136" s="91" t="s">
        <v>405</v>
      </c>
      <c r="C136" s="93">
        <v>42976.708298611113</v>
      </c>
      <c r="D136" s="91" t="s">
        <v>1</v>
      </c>
      <c r="E136" s="94">
        <v>1</v>
      </c>
      <c r="H136" s="51"/>
      <c r="I136" s="51"/>
      <c r="J136" s="51"/>
      <c r="K136" s="51"/>
      <c r="L136" s="51"/>
      <c r="M136" s="51"/>
      <c r="N136" s="62"/>
      <c r="O136" s="62"/>
      <c r="P136" s="62"/>
      <c r="Q136" s="62"/>
      <c r="R136" s="62"/>
    </row>
    <row r="137" spans="2:18" s="37" customFormat="1" x14ac:dyDescent="0.25">
      <c r="B137" s="91" t="s">
        <v>406</v>
      </c>
      <c r="C137" s="93">
        <v>42976.762083333335</v>
      </c>
      <c r="D137" s="91" t="s">
        <v>1</v>
      </c>
      <c r="E137" s="94">
        <v>1</v>
      </c>
      <c r="H137" s="51"/>
      <c r="I137" s="51"/>
      <c r="J137" s="51"/>
      <c r="K137" s="51"/>
      <c r="L137" s="51"/>
      <c r="M137" s="51"/>
      <c r="N137" s="62"/>
      <c r="O137" s="62"/>
      <c r="P137" s="62"/>
      <c r="Q137" s="62"/>
      <c r="R137" s="62"/>
    </row>
    <row r="138" spans="2:18" s="37" customFormat="1" x14ac:dyDescent="0.25">
      <c r="B138" s="91" t="s">
        <v>407</v>
      </c>
      <c r="C138" s="93">
        <v>42977.857870370368</v>
      </c>
      <c r="D138" s="91" t="s">
        <v>1</v>
      </c>
      <c r="E138" s="94">
        <v>1</v>
      </c>
      <c r="H138" s="51"/>
      <c r="I138" s="51"/>
      <c r="J138" s="51"/>
      <c r="K138" s="51"/>
      <c r="L138" s="51"/>
      <c r="M138" s="51"/>
      <c r="N138" s="62"/>
      <c r="O138" s="62"/>
      <c r="P138" s="62"/>
      <c r="Q138" s="62"/>
      <c r="R138" s="62"/>
    </row>
    <row r="139" spans="2:18" s="37" customFormat="1" x14ac:dyDescent="0.25">
      <c r="B139" s="91" t="s">
        <v>408</v>
      </c>
      <c r="C139" s="93">
        <v>42977.928831018522</v>
      </c>
      <c r="D139" s="91" t="s">
        <v>1</v>
      </c>
      <c r="E139" s="94">
        <v>1</v>
      </c>
      <c r="H139" s="51"/>
      <c r="I139" s="51"/>
      <c r="J139" s="51"/>
      <c r="K139" s="51"/>
      <c r="L139" s="51"/>
      <c r="M139" s="51"/>
      <c r="N139" s="62"/>
      <c r="O139" s="62"/>
      <c r="P139" s="62"/>
      <c r="Q139" s="62"/>
      <c r="R139" s="62"/>
    </row>
    <row r="140" spans="2:18" s="37" customFormat="1" x14ac:dyDescent="0.25">
      <c r="B140" s="91" t="s">
        <v>409</v>
      </c>
      <c r="C140" s="93">
        <v>42978.768090277779</v>
      </c>
      <c r="D140" s="91" t="s">
        <v>2</v>
      </c>
      <c r="E140" s="94">
        <v>1</v>
      </c>
      <c r="H140" s="51"/>
      <c r="I140" s="51"/>
      <c r="J140" s="51"/>
      <c r="K140" s="51"/>
      <c r="L140" s="51"/>
      <c r="M140" s="51"/>
      <c r="N140" s="62"/>
      <c r="O140" s="62"/>
      <c r="P140" s="62"/>
      <c r="Q140" s="62"/>
      <c r="R140" s="62"/>
    </row>
    <row r="141" spans="2:18" s="37" customFormat="1" x14ac:dyDescent="0.25">
      <c r="B141" s="91" t="s">
        <v>410</v>
      </c>
      <c r="C141" s="93">
        <v>42978.945787037039</v>
      </c>
      <c r="D141" s="91" t="s">
        <v>1</v>
      </c>
      <c r="E141" s="94">
        <v>1</v>
      </c>
      <c r="H141" s="51"/>
      <c r="I141" s="51"/>
      <c r="J141" s="51"/>
      <c r="K141" s="51"/>
      <c r="L141" s="51"/>
      <c r="M141" s="51"/>
      <c r="N141" s="62"/>
      <c r="O141" s="62"/>
      <c r="P141" s="62"/>
      <c r="Q141" s="62"/>
      <c r="R141" s="62"/>
    </row>
    <row r="142" spans="2:18" s="37" customFormat="1" x14ac:dyDescent="0.25">
      <c r="B142" s="91" t="s">
        <v>3</v>
      </c>
      <c r="C142" s="91"/>
      <c r="D142" s="91"/>
      <c r="E142" s="94">
        <v>100</v>
      </c>
      <c r="H142" s="51"/>
      <c r="I142" s="51"/>
      <c r="J142" s="51"/>
      <c r="K142" s="51"/>
      <c r="L142" s="51"/>
      <c r="M142" s="51"/>
      <c r="N142" s="62"/>
      <c r="O142" s="62"/>
      <c r="P142" s="62"/>
      <c r="Q142" s="62"/>
      <c r="R142" s="62"/>
    </row>
    <row r="143" spans="2:18" s="37" customFormat="1" x14ac:dyDescent="0.25">
      <c r="B143" s="91"/>
      <c r="C143" s="91"/>
      <c r="D143" s="91"/>
      <c r="E143" s="94"/>
      <c r="H143" s="51"/>
      <c r="I143" s="51"/>
      <c r="J143" s="51"/>
      <c r="K143" s="51"/>
      <c r="L143" s="51"/>
      <c r="M143" s="51"/>
      <c r="N143" s="62"/>
      <c r="O143" s="62"/>
      <c r="P143" s="62"/>
      <c r="Q143" s="62"/>
      <c r="R143" s="62"/>
    </row>
    <row r="144" spans="2:18" s="37" customFormat="1" x14ac:dyDescent="0.25">
      <c r="B144" s="91"/>
      <c r="C144" s="91"/>
      <c r="D144" s="91"/>
      <c r="E144" s="94"/>
      <c r="H144" s="51"/>
      <c r="I144" s="51"/>
      <c r="J144" s="51"/>
      <c r="K144" s="51"/>
      <c r="L144" s="51"/>
      <c r="M144" s="51"/>
      <c r="N144" s="62"/>
      <c r="O144" s="62"/>
      <c r="P144" s="62"/>
      <c r="Q144" s="62"/>
      <c r="R144" s="62"/>
    </row>
    <row r="145" spans="2:20" s="37" customFormat="1" x14ac:dyDescent="0.25">
      <c r="B145" s="51"/>
      <c r="C145" s="51"/>
      <c r="D145" s="51"/>
      <c r="E145" s="51"/>
      <c r="H145" s="51"/>
      <c r="I145" s="51"/>
      <c r="J145" s="51"/>
      <c r="K145" s="51"/>
      <c r="L145" s="51"/>
      <c r="M145" s="51"/>
      <c r="N145" s="62"/>
      <c r="O145" s="62"/>
      <c r="P145" s="62"/>
      <c r="Q145" s="62"/>
      <c r="R145" s="62"/>
    </row>
    <row r="146" spans="2:20" s="63" customFormat="1" x14ac:dyDescent="0.25">
      <c r="B146" s="62"/>
      <c r="C146" s="62"/>
      <c r="D146" s="62"/>
      <c r="E146" s="37"/>
      <c r="F146" s="37"/>
      <c r="G146" s="37"/>
      <c r="H146" s="51"/>
      <c r="I146" s="51"/>
      <c r="J146" s="51"/>
      <c r="K146" s="51"/>
      <c r="L146" s="51"/>
      <c r="M146" s="51"/>
      <c r="N146" s="62"/>
      <c r="O146" s="62"/>
      <c r="P146" s="62"/>
      <c r="Q146" s="62"/>
      <c r="R146" s="37"/>
    </row>
    <row r="147" spans="2:20" s="63" customFormat="1" x14ac:dyDescent="0.25">
      <c r="B147" s="6" t="s">
        <v>184</v>
      </c>
      <c r="C147" s="6" t="s">
        <v>142</v>
      </c>
      <c r="D147" s="6" t="s">
        <v>186</v>
      </c>
      <c r="E147" s="46">
        <v>42736</v>
      </c>
      <c r="F147" s="46">
        <v>42767</v>
      </c>
      <c r="G147" s="46">
        <v>42795</v>
      </c>
      <c r="H147" s="42">
        <v>42826</v>
      </c>
      <c r="I147" s="42">
        <v>42856</v>
      </c>
      <c r="J147" s="42">
        <v>42887</v>
      </c>
      <c r="K147" s="42">
        <v>42917</v>
      </c>
      <c r="L147" s="42">
        <v>42948</v>
      </c>
      <c r="M147" s="125"/>
      <c r="N147" s="62"/>
      <c r="O147" s="62"/>
      <c r="P147" s="62"/>
      <c r="Q147" s="62"/>
      <c r="R147" s="37"/>
    </row>
    <row r="148" spans="2:20" s="63" customFormat="1" x14ac:dyDescent="0.25">
      <c r="B148" s="81" t="s">
        <v>7</v>
      </c>
      <c r="C148" s="85">
        <v>97</v>
      </c>
      <c r="D148" s="97" t="s">
        <v>44</v>
      </c>
      <c r="E148" s="106">
        <v>0</v>
      </c>
      <c r="F148" s="106">
        <v>0</v>
      </c>
      <c r="G148" s="106">
        <v>1</v>
      </c>
      <c r="H148" s="106">
        <v>0</v>
      </c>
      <c r="I148" s="106">
        <v>0</v>
      </c>
      <c r="J148" s="106">
        <v>0</v>
      </c>
      <c r="K148" s="106">
        <v>0</v>
      </c>
      <c r="L148" s="106">
        <v>0</v>
      </c>
      <c r="M148" s="51"/>
      <c r="N148" s="62" t="s">
        <v>254</v>
      </c>
      <c r="O148" s="62"/>
      <c r="P148"/>
      <c r="Q148" s="62"/>
      <c r="R148" s="62"/>
      <c r="S148" s="51"/>
      <c r="T148" s="51"/>
    </row>
    <row r="149" spans="2:20" s="63" customFormat="1" x14ac:dyDescent="0.25">
      <c r="B149" s="81" t="s">
        <v>7</v>
      </c>
      <c r="C149" s="82">
        <v>98</v>
      </c>
      <c r="D149" s="97" t="s">
        <v>16</v>
      </c>
      <c r="E149" s="106">
        <v>0</v>
      </c>
      <c r="F149" s="106">
        <v>1</v>
      </c>
      <c r="G149" s="106">
        <v>3</v>
      </c>
      <c r="H149" s="106">
        <v>2</v>
      </c>
      <c r="I149" s="106">
        <v>2</v>
      </c>
      <c r="J149" s="106">
        <v>0</v>
      </c>
      <c r="K149" s="106">
        <v>1</v>
      </c>
      <c r="L149" s="106">
        <v>2</v>
      </c>
      <c r="M149" s="51"/>
      <c r="N149" s="62" t="s">
        <v>418</v>
      </c>
      <c r="O149" s="62" t="s">
        <v>5</v>
      </c>
      <c r="P149"/>
      <c r="Q149" s="62"/>
      <c r="R149" s="62"/>
      <c r="S149" s="51"/>
      <c r="T149" s="51"/>
    </row>
    <row r="150" spans="2:20" s="63" customFormat="1" x14ac:dyDescent="0.25">
      <c r="B150" s="81" t="s">
        <v>19</v>
      </c>
      <c r="C150" s="82">
        <v>109</v>
      </c>
      <c r="D150" s="97" t="s">
        <v>26</v>
      </c>
      <c r="E150" s="106">
        <v>0</v>
      </c>
      <c r="F150" s="106">
        <v>1</v>
      </c>
      <c r="G150" s="106">
        <v>0</v>
      </c>
      <c r="H150" s="106">
        <v>0</v>
      </c>
      <c r="I150" s="106">
        <v>1</v>
      </c>
      <c r="J150" s="106">
        <v>0</v>
      </c>
      <c r="K150" s="106">
        <v>0</v>
      </c>
      <c r="L150" s="106">
        <v>0</v>
      </c>
      <c r="M150" s="51"/>
      <c r="N150" s="66">
        <v>0</v>
      </c>
      <c r="O150" s="64">
        <v>113</v>
      </c>
      <c r="P150"/>
      <c r="Q150" s="62"/>
      <c r="R150" s="62"/>
      <c r="S150" s="51"/>
      <c r="T150" s="51"/>
    </row>
    <row r="151" spans="2:20" s="63" customFormat="1" x14ac:dyDescent="0.25">
      <c r="B151" s="85" t="s">
        <v>7</v>
      </c>
      <c r="C151" s="85">
        <v>110</v>
      </c>
      <c r="D151" s="97" t="s">
        <v>90</v>
      </c>
      <c r="E151" s="106">
        <v>2</v>
      </c>
      <c r="F151" s="106">
        <v>1</v>
      </c>
      <c r="G151" s="106">
        <v>3</v>
      </c>
      <c r="H151" s="106">
        <v>0</v>
      </c>
      <c r="I151" s="106">
        <v>5</v>
      </c>
      <c r="J151" s="106">
        <v>0</v>
      </c>
      <c r="K151" s="106">
        <v>2</v>
      </c>
      <c r="L151" s="106">
        <v>1</v>
      </c>
      <c r="M151" s="51"/>
      <c r="N151" s="66">
        <v>1</v>
      </c>
      <c r="O151" s="64">
        <v>19</v>
      </c>
      <c r="P151"/>
      <c r="Q151" s="62"/>
      <c r="R151" s="62"/>
      <c r="S151" s="51"/>
      <c r="T151" s="51"/>
    </row>
    <row r="152" spans="2:20" s="63" customFormat="1" x14ac:dyDescent="0.25">
      <c r="B152" s="81" t="s">
        <v>34</v>
      </c>
      <c r="C152" s="82">
        <v>113</v>
      </c>
      <c r="D152" s="97" t="s">
        <v>108</v>
      </c>
      <c r="E152" s="106">
        <v>0</v>
      </c>
      <c r="F152" s="106">
        <v>1</v>
      </c>
      <c r="G152" s="106">
        <v>0</v>
      </c>
      <c r="H152" s="106">
        <v>0</v>
      </c>
      <c r="I152" s="106">
        <v>0</v>
      </c>
      <c r="J152" s="106">
        <v>0</v>
      </c>
      <c r="K152" s="106">
        <v>0</v>
      </c>
      <c r="L152" s="106">
        <v>1</v>
      </c>
      <c r="M152" s="51"/>
      <c r="N152" s="66">
        <v>2</v>
      </c>
      <c r="O152" s="64">
        <v>11</v>
      </c>
      <c r="P152"/>
      <c r="Q152" s="62"/>
      <c r="R152" s="62"/>
      <c r="S152" s="51"/>
      <c r="T152" s="51"/>
    </row>
    <row r="153" spans="2:20" s="63" customFormat="1" x14ac:dyDescent="0.25">
      <c r="B153" s="81" t="s">
        <v>29</v>
      </c>
      <c r="C153" s="81">
        <v>115</v>
      </c>
      <c r="D153" s="97" t="s">
        <v>93</v>
      </c>
      <c r="E153" s="106">
        <v>1</v>
      </c>
      <c r="F153" s="106">
        <v>1</v>
      </c>
      <c r="G153" s="106">
        <v>0</v>
      </c>
      <c r="H153" s="106">
        <v>1</v>
      </c>
      <c r="I153" s="106">
        <v>2</v>
      </c>
      <c r="J153" s="106">
        <v>0</v>
      </c>
      <c r="K153" s="106">
        <v>0</v>
      </c>
      <c r="L153" s="106">
        <v>0</v>
      </c>
      <c r="M153" s="51"/>
      <c r="N153" s="66">
        <v>3</v>
      </c>
      <c r="O153" s="64">
        <v>4</v>
      </c>
      <c r="P153"/>
      <c r="Q153" s="62"/>
      <c r="R153" s="62"/>
      <c r="S153" s="51"/>
      <c r="T153" s="51"/>
    </row>
    <row r="154" spans="2:20" s="63" customFormat="1" x14ac:dyDescent="0.25">
      <c r="B154" s="85" t="s">
        <v>109</v>
      </c>
      <c r="C154" s="85">
        <v>116</v>
      </c>
      <c r="D154" s="97" t="s">
        <v>178</v>
      </c>
      <c r="E154" s="106">
        <v>0</v>
      </c>
      <c r="F154" s="106">
        <v>0</v>
      </c>
      <c r="G154" s="106">
        <v>1</v>
      </c>
      <c r="H154" s="106">
        <v>0</v>
      </c>
      <c r="I154" s="106">
        <v>0</v>
      </c>
      <c r="J154" s="106">
        <v>0</v>
      </c>
      <c r="K154" s="106">
        <v>0</v>
      </c>
      <c r="L154" s="106">
        <v>0</v>
      </c>
      <c r="M154" s="51"/>
      <c r="N154" s="66">
        <v>4</v>
      </c>
      <c r="O154" s="64">
        <v>4</v>
      </c>
      <c r="P154"/>
      <c r="Q154" s="62"/>
      <c r="R154" s="62"/>
      <c r="S154" s="51"/>
      <c r="T154" s="51"/>
    </row>
    <row r="155" spans="2:20" s="63" customFormat="1" x14ac:dyDescent="0.25">
      <c r="B155" s="81" t="s">
        <v>91</v>
      </c>
      <c r="C155" s="82">
        <v>117</v>
      </c>
      <c r="D155" s="97" t="s">
        <v>92</v>
      </c>
      <c r="E155" s="106">
        <v>0</v>
      </c>
      <c r="F155" s="106">
        <v>0</v>
      </c>
      <c r="G155" s="106">
        <v>0</v>
      </c>
      <c r="H155" s="106">
        <v>0</v>
      </c>
      <c r="I155" s="106">
        <v>0</v>
      </c>
      <c r="J155" s="106">
        <v>0</v>
      </c>
      <c r="K155" s="106">
        <v>0</v>
      </c>
      <c r="L155" s="106">
        <v>0</v>
      </c>
      <c r="M155" s="51"/>
      <c r="N155" s="66">
        <v>5</v>
      </c>
      <c r="O155" s="64">
        <v>2</v>
      </c>
      <c r="P155"/>
      <c r="Q155" s="62"/>
      <c r="R155" s="62"/>
      <c r="S155" s="51"/>
      <c r="T155" s="51"/>
    </row>
    <row r="156" spans="2:20" s="63" customFormat="1" x14ac:dyDescent="0.25">
      <c r="B156" s="81" t="s">
        <v>116</v>
      </c>
      <c r="C156" s="82">
        <v>118</v>
      </c>
      <c r="D156" s="97" t="s">
        <v>117</v>
      </c>
      <c r="E156" s="106">
        <v>0</v>
      </c>
      <c r="F156" s="106">
        <v>0</v>
      </c>
      <c r="G156" s="106">
        <v>0</v>
      </c>
      <c r="H156" s="106">
        <v>0</v>
      </c>
      <c r="I156" s="106">
        <v>0</v>
      </c>
      <c r="J156" s="106">
        <v>0</v>
      </c>
      <c r="K156" s="106">
        <v>0</v>
      </c>
      <c r="L156" s="106">
        <v>0</v>
      </c>
      <c r="M156" s="51"/>
      <c r="N156" s="66">
        <v>6</v>
      </c>
      <c r="O156" s="64">
        <v>2</v>
      </c>
      <c r="P156"/>
      <c r="Q156" s="62"/>
      <c r="R156" s="62"/>
      <c r="S156" s="51"/>
      <c r="T156" s="51"/>
    </row>
    <row r="157" spans="2:20" s="63" customFormat="1" x14ac:dyDescent="0.25">
      <c r="B157" s="81" t="s">
        <v>113</v>
      </c>
      <c r="C157" s="82">
        <v>119</v>
      </c>
      <c r="D157" s="97" t="s">
        <v>114</v>
      </c>
      <c r="E157" s="106">
        <v>0</v>
      </c>
      <c r="F157" s="106">
        <v>0</v>
      </c>
      <c r="G157" s="106">
        <v>0</v>
      </c>
      <c r="H157" s="106">
        <v>1</v>
      </c>
      <c r="I157" s="106">
        <v>0</v>
      </c>
      <c r="J157" s="106">
        <v>0</v>
      </c>
      <c r="K157" s="106">
        <v>0</v>
      </c>
      <c r="L157" s="106">
        <v>0</v>
      </c>
      <c r="M157" s="51"/>
      <c r="N157" s="66">
        <v>9</v>
      </c>
      <c r="O157" s="64">
        <v>1</v>
      </c>
      <c r="P157"/>
      <c r="Q157" s="62"/>
      <c r="R157" s="62"/>
      <c r="S157" s="51"/>
      <c r="T157" s="51"/>
    </row>
    <row r="158" spans="2:20" s="63" customFormat="1" x14ac:dyDescent="0.25">
      <c r="B158" s="81" t="s">
        <v>39</v>
      </c>
      <c r="C158" s="82">
        <v>120</v>
      </c>
      <c r="D158" s="97" t="s">
        <v>102</v>
      </c>
      <c r="E158" s="106">
        <v>1</v>
      </c>
      <c r="F158" s="106">
        <v>1</v>
      </c>
      <c r="G158" s="106">
        <v>1</v>
      </c>
      <c r="H158" s="106">
        <v>1</v>
      </c>
      <c r="I158" s="106">
        <v>0</v>
      </c>
      <c r="J158" s="106">
        <v>0</v>
      </c>
      <c r="K158" s="106">
        <v>0</v>
      </c>
      <c r="L158" s="106">
        <v>1</v>
      </c>
      <c r="M158" s="51"/>
      <c r="N158" s="66" t="s">
        <v>3</v>
      </c>
      <c r="O158" s="64">
        <v>156</v>
      </c>
      <c r="P158"/>
      <c r="Q158" s="62"/>
      <c r="R158" s="62"/>
      <c r="S158" s="51"/>
      <c r="T158" s="51"/>
    </row>
    <row r="159" spans="2:20" s="63" customFormat="1" x14ac:dyDescent="0.25">
      <c r="B159" s="81" t="s">
        <v>80</v>
      </c>
      <c r="C159" s="82">
        <v>121</v>
      </c>
      <c r="D159" s="97" t="s">
        <v>81</v>
      </c>
      <c r="E159" s="106">
        <v>0</v>
      </c>
      <c r="F159" s="106">
        <v>0</v>
      </c>
      <c r="G159" s="106">
        <v>1</v>
      </c>
      <c r="H159" s="106">
        <v>0</v>
      </c>
      <c r="I159" s="106">
        <v>0</v>
      </c>
      <c r="J159" s="106">
        <v>0</v>
      </c>
      <c r="K159" s="106">
        <v>0</v>
      </c>
      <c r="L159" s="106">
        <v>0</v>
      </c>
      <c r="M159" s="51"/>
      <c r="N159" s="51"/>
      <c r="O159" s="51"/>
      <c r="P159" s="51"/>
      <c r="Q159" s="62"/>
      <c r="R159" s="62"/>
      <c r="S159" s="51"/>
      <c r="T159" s="51"/>
    </row>
    <row r="160" spans="2:20" s="63" customFormat="1" x14ac:dyDescent="0.25">
      <c r="B160" s="81" t="s">
        <v>17</v>
      </c>
      <c r="C160" s="82">
        <v>122</v>
      </c>
      <c r="D160" s="97" t="s">
        <v>77</v>
      </c>
      <c r="E160" s="106">
        <v>0</v>
      </c>
      <c r="F160" s="106">
        <v>0</v>
      </c>
      <c r="G160" s="106">
        <v>0</v>
      </c>
      <c r="H160" s="106">
        <v>0</v>
      </c>
      <c r="I160" s="106">
        <v>0</v>
      </c>
      <c r="J160" s="106">
        <v>0</v>
      </c>
      <c r="K160" s="106">
        <v>0</v>
      </c>
      <c r="L160" s="106">
        <v>0</v>
      </c>
      <c r="M160" s="51"/>
      <c r="N160" s="51"/>
      <c r="O160" s="51"/>
      <c r="P160" s="51"/>
      <c r="Q160" s="62"/>
      <c r="R160" s="62"/>
      <c r="S160" s="51"/>
      <c r="T160" s="51"/>
    </row>
    <row r="161" spans="2:20" s="63" customFormat="1" x14ac:dyDescent="0.25">
      <c r="B161" s="81" t="s">
        <v>56</v>
      </c>
      <c r="C161" s="82">
        <v>123</v>
      </c>
      <c r="D161" s="97" t="s">
        <v>57</v>
      </c>
      <c r="E161" s="106">
        <v>1</v>
      </c>
      <c r="F161" s="106">
        <v>2</v>
      </c>
      <c r="G161" s="106">
        <v>0</v>
      </c>
      <c r="H161" s="106">
        <v>0</v>
      </c>
      <c r="I161" s="106">
        <v>0</v>
      </c>
      <c r="J161" s="106">
        <v>1</v>
      </c>
      <c r="K161" s="106">
        <v>1</v>
      </c>
      <c r="L161" s="106">
        <v>0</v>
      </c>
      <c r="M161" s="51"/>
      <c r="N161" s="51"/>
      <c r="O161" s="51"/>
      <c r="P161" s="51"/>
      <c r="Q161" s="62"/>
      <c r="R161" s="62"/>
      <c r="S161" s="51"/>
      <c r="T161" s="51"/>
    </row>
    <row r="162" spans="2:20" s="63" customFormat="1" x14ac:dyDescent="0.25">
      <c r="B162" s="85" t="s">
        <v>124</v>
      </c>
      <c r="C162" s="85">
        <v>124</v>
      </c>
      <c r="D162" s="97" t="s">
        <v>125</v>
      </c>
      <c r="E162" s="106">
        <v>0</v>
      </c>
      <c r="F162" s="106">
        <v>0</v>
      </c>
      <c r="G162" s="106">
        <v>0</v>
      </c>
      <c r="H162" s="106">
        <v>0</v>
      </c>
      <c r="I162" s="106">
        <v>0</v>
      </c>
      <c r="J162" s="106">
        <v>0</v>
      </c>
      <c r="K162" s="106">
        <v>0</v>
      </c>
      <c r="L162" s="106">
        <v>0</v>
      </c>
      <c r="M162" s="51"/>
      <c r="N162" s="51"/>
      <c r="O162" s="51"/>
      <c r="P162" s="51"/>
      <c r="Q162" s="62"/>
      <c r="R162" s="37"/>
    </row>
    <row r="163" spans="2:20" s="63" customFormat="1" x14ac:dyDescent="0.25">
      <c r="B163" s="81" t="s">
        <v>71</v>
      </c>
      <c r="C163" s="82">
        <v>125</v>
      </c>
      <c r="D163" s="97" t="s">
        <v>111</v>
      </c>
      <c r="E163" s="106">
        <v>0</v>
      </c>
      <c r="F163" s="106">
        <v>0</v>
      </c>
      <c r="G163" s="106">
        <v>0</v>
      </c>
      <c r="H163" s="106">
        <v>1</v>
      </c>
      <c r="I163" s="106">
        <v>0</v>
      </c>
      <c r="J163" s="106">
        <v>0</v>
      </c>
      <c r="K163" s="106">
        <v>0</v>
      </c>
      <c r="L163" s="106">
        <v>0</v>
      </c>
      <c r="M163" s="51"/>
      <c r="N163" s="51"/>
      <c r="O163" s="51"/>
      <c r="P163" s="51"/>
      <c r="Q163" s="62"/>
      <c r="R163" s="37"/>
    </row>
    <row r="164" spans="2:20" s="63" customFormat="1" x14ac:dyDescent="0.25">
      <c r="B164" s="81" t="s">
        <v>41</v>
      </c>
      <c r="C164" s="82">
        <v>126</v>
      </c>
      <c r="D164" s="97" t="s">
        <v>42</v>
      </c>
      <c r="E164" s="106">
        <v>2</v>
      </c>
      <c r="F164" s="106">
        <v>1</v>
      </c>
      <c r="G164" s="106">
        <v>0</v>
      </c>
      <c r="H164" s="106">
        <v>0</v>
      </c>
      <c r="I164" s="106">
        <v>2</v>
      </c>
      <c r="J164" s="106">
        <v>0</v>
      </c>
      <c r="K164" s="106">
        <v>0</v>
      </c>
      <c r="L164" s="106">
        <v>0</v>
      </c>
      <c r="M164" s="51"/>
      <c r="N164" s="51"/>
      <c r="O164" s="51"/>
      <c r="P164" s="51"/>
      <c r="Q164" s="62"/>
      <c r="R164" s="37"/>
    </row>
    <row r="165" spans="2:20" s="63" customFormat="1" x14ac:dyDescent="0.25">
      <c r="B165" s="81" t="s">
        <v>87</v>
      </c>
      <c r="C165" s="82">
        <v>127</v>
      </c>
      <c r="D165" s="97" t="s">
        <v>88</v>
      </c>
      <c r="E165" s="106">
        <v>0</v>
      </c>
      <c r="F165" s="106">
        <v>0</v>
      </c>
      <c r="G165" s="106">
        <v>0</v>
      </c>
      <c r="H165" s="106">
        <v>0</v>
      </c>
      <c r="I165" s="106">
        <v>0</v>
      </c>
      <c r="J165" s="106">
        <v>1</v>
      </c>
      <c r="K165" s="106">
        <v>0</v>
      </c>
      <c r="L165" s="106">
        <v>0</v>
      </c>
      <c r="M165" s="51"/>
      <c r="N165" s="51"/>
      <c r="O165" s="51"/>
      <c r="P165" s="51"/>
      <c r="Q165" s="62"/>
      <c r="R165" s="37"/>
    </row>
    <row r="166" spans="2:20" s="63" customFormat="1" x14ac:dyDescent="0.25">
      <c r="B166" s="85" t="s">
        <v>136</v>
      </c>
      <c r="C166" s="85">
        <v>128</v>
      </c>
      <c r="D166" s="97" t="s">
        <v>179</v>
      </c>
      <c r="E166" s="106">
        <v>0</v>
      </c>
      <c r="F166" s="106">
        <v>0</v>
      </c>
      <c r="G166" s="106">
        <v>0</v>
      </c>
      <c r="H166" s="106">
        <v>0</v>
      </c>
      <c r="I166" s="106">
        <v>0</v>
      </c>
      <c r="J166" s="106">
        <v>0</v>
      </c>
      <c r="K166" s="106">
        <v>0</v>
      </c>
      <c r="L166" s="106">
        <v>0</v>
      </c>
      <c r="M166" s="51"/>
      <c r="N166" s="51"/>
      <c r="O166" s="51"/>
      <c r="P166" s="51"/>
      <c r="Q166" s="62"/>
      <c r="R166" s="37"/>
    </row>
    <row r="167" spans="2:20" s="63" customFormat="1" x14ac:dyDescent="0.25">
      <c r="B167" s="81" t="s">
        <v>75</v>
      </c>
      <c r="C167" s="82">
        <v>129</v>
      </c>
      <c r="D167" s="97" t="s">
        <v>76</v>
      </c>
      <c r="E167" s="106">
        <v>0</v>
      </c>
      <c r="F167" s="106">
        <v>0</v>
      </c>
      <c r="G167" s="106">
        <v>0</v>
      </c>
      <c r="H167" s="106">
        <v>0</v>
      </c>
      <c r="I167" s="106">
        <v>0</v>
      </c>
      <c r="J167" s="106">
        <v>0</v>
      </c>
      <c r="K167" s="106">
        <v>0</v>
      </c>
      <c r="L167" s="106">
        <v>0</v>
      </c>
      <c r="M167" s="51"/>
      <c r="N167" s="51"/>
      <c r="O167" s="51"/>
      <c r="P167" s="51"/>
      <c r="Q167" s="62"/>
      <c r="R167" s="37"/>
    </row>
    <row r="168" spans="2:20" s="63" customFormat="1" x14ac:dyDescent="0.25">
      <c r="B168" s="81" t="s">
        <v>99</v>
      </c>
      <c r="C168" s="82">
        <v>130</v>
      </c>
      <c r="D168" s="87" t="s">
        <v>100</v>
      </c>
      <c r="E168" s="106">
        <v>0</v>
      </c>
      <c r="F168" s="106">
        <v>0</v>
      </c>
      <c r="G168" s="106">
        <v>0</v>
      </c>
      <c r="H168" s="106">
        <v>0</v>
      </c>
      <c r="I168" s="106">
        <v>0</v>
      </c>
      <c r="J168" s="106">
        <v>0</v>
      </c>
      <c r="K168" s="106">
        <v>0</v>
      </c>
      <c r="L168" s="106">
        <v>0</v>
      </c>
      <c r="M168" s="51"/>
      <c r="N168" s="51"/>
      <c r="O168" s="51"/>
      <c r="P168" s="51"/>
      <c r="Q168" s="62"/>
      <c r="R168" s="37"/>
    </row>
    <row r="169" spans="2:20" s="63" customFormat="1" x14ac:dyDescent="0.25">
      <c r="B169" s="81" t="s">
        <v>103</v>
      </c>
      <c r="C169" s="82">
        <v>131</v>
      </c>
      <c r="D169" s="97" t="s">
        <v>104</v>
      </c>
      <c r="E169" s="106">
        <v>0</v>
      </c>
      <c r="F169" s="106">
        <v>0</v>
      </c>
      <c r="G169" s="106">
        <v>0</v>
      </c>
      <c r="H169" s="106">
        <v>4</v>
      </c>
      <c r="I169" s="106">
        <v>9</v>
      </c>
      <c r="J169" s="106">
        <v>0</v>
      </c>
      <c r="K169" s="106">
        <v>0</v>
      </c>
      <c r="L169" s="106">
        <v>0</v>
      </c>
      <c r="M169" s="51"/>
      <c r="N169" s="51"/>
      <c r="O169" s="51"/>
      <c r="P169" s="51"/>
      <c r="Q169" s="62"/>
      <c r="R169" s="37"/>
    </row>
    <row r="170" spans="2:20" s="63" customFormat="1" x14ac:dyDescent="0.25">
      <c r="B170" s="85" t="s">
        <v>181</v>
      </c>
      <c r="C170" s="85">
        <v>132</v>
      </c>
      <c r="D170" s="97" t="s">
        <v>174</v>
      </c>
      <c r="E170" s="106">
        <v>0</v>
      </c>
      <c r="F170" s="106">
        <v>0</v>
      </c>
      <c r="G170" s="106">
        <v>0</v>
      </c>
      <c r="H170" s="106">
        <v>0</v>
      </c>
      <c r="I170" s="106">
        <v>0</v>
      </c>
      <c r="J170" s="106">
        <v>0</v>
      </c>
      <c r="K170" s="106">
        <v>0</v>
      </c>
      <c r="L170" s="106">
        <v>0</v>
      </c>
      <c r="M170" s="51"/>
      <c r="N170" s="51"/>
      <c r="O170" s="51"/>
      <c r="P170" s="51"/>
      <c r="Q170" s="62"/>
      <c r="R170" s="37"/>
    </row>
    <row r="171" spans="2:20" s="63" customFormat="1" x14ac:dyDescent="0.25">
      <c r="B171" s="81" t="s">
        <v>12</v>
      </c>
      <c r="C171" s="82">
        <v>133</v>
      </c>
      <c r="D171" s="97" t="s">
        <v>13</v>
      </c>
      <c r="E171" s="106">
        <v>1</v>
      </c>
      <c r="F171" s="106">
        <v>0</v>
      </c>
      <c r="G171" s="106">
        <v>0</v>
      </c>
      <c r="H171" s="106">
        <v>0</v>
      </c>
      <c r="I171" s="106">
        <v>0</v>
      </c>
      <c r="J171" s="106">
        <v>0</v>
      </c>
      <c r="K171" s="106">
        <v>1</v>
      </c>
      <c r="L171" s="106">
        <v>1</v>
      </c>
      <c r="M171" s="51"/>
      <c r="N171" s="51"/>
      <c r="O171" s="51"/>
      <c r="P171" s="51"/>
      <c r="Q171" s="62"/>
      <c r="R171" s="37"/>
    </row>
    <row r="172" spans="2:20" s="63" customFormat="1" x14ac:dyDescent="0.25">
      <c r="B172" s="81" t="s">
        <v>131</v>
      </c>
      <c r="C172" s="82">
        <v>134</v>
      </c>
      <c r="D172" s="97" t="s">
        <v>132</v>
      </c>
      <c r="E172" s="106">
        <v>8</v>
      </c>
      <c r="F172" s="106">
        <v>1</v>
      </c>
      <c r="G172" s="106">
        <v>3</v>
      </c>
      <c r="H172" s="106">
        <v>0</v>
      </c>
      <c r="I172" s="106">
        <v>0</v>
      </c>
      <c r="J172" s="106">
        <v>0</v>
      </c>
      <c r="K172" s="106">
        <v>0</v>
      </c>
      <c r="L172" s="106">
        <v>0</v>
      </c>
      <c r="M172" s="51"/>
      <c r="N172" s="51"/>
      <c r="O172" s="51"/>
      <c r="P172" s="51"/>
      <c r="Q172" s="62"/>
      <c r="R172" s="37"/>
    </row>
    <row r="173" spans="2:20" s="63" customFormat="1" x14ac:dyDescent="0.25">
      <c r="B173" s="81" t="s">
        <v>9</v>
      </c>
      <c r="C173" s="82">
        <v>135</v>
      </c>
      <c r="D173" s="97" t="s">
        <v>10</v>
      </c>
      <c r="E173" s="106">
        <v>0</v>
      </c>
      <c r="F173" s="106">
        <v>0</v>
      </c>
      <c r="G173" s="106">
        <v>0</v>
      </c>
      <c r="H173" s="106">
        <v>0</v>
      </c>
      <c r="I173" s="106">
        <v>0</v>
      </c>
      <c r="J173" s="106">
        <v>0</v>
      </c>
      <c r="K173" s="106">
        <v>0</v>
      </c>
      <c r="L173" s="106">
        <v>0</v>
      </c>
      <c r="M173" s="51"/>
      <c r="N173" s="51"/>
      <c r="O173" s="51"/>
      <c r="P173" s="51"/>
      <c r="Q173" s="62"/>
      <c r="R173" s="37"/>
    </row>
    <row r="174" spans="2:20" s="63" customFormat="1" x14ac:dyDescent="0.25">
      <c r="B174" s="81" t="s">
        <v>128</v>
      </c>
      <c r="C174" s="82">
        <v>136</v>
      </c>
      <c r="D174" s="97" t="s">
        <v>129</v>
      </c>
      <c r="E174" s="106">
        <v>0</v>
      </c>
      <c r="F174" s="106">
        <v>0</v>
      </c>
      <c r="G174" s="106">
        <v>0</v>
      </c>
      <c r="H174" s="106">
        <v>0</v>
      </c>
      <c r="I174" s="106">
        <v>0</v>
      </c>
      <c r="J174" s="106">
        <v>0</v>
      </c>
      <c r="K174" s="106">
        <v>0</v>
      </c>
      <c r="L174" s="106">
        <v>0</v>
      </c>
      <c r="M174" s="51"/>
      <c r="N174" s="51"/>
      <c r="O174" s="51"/>
      <c r="P174" s="51"/>
      <c r="Q174" s="62"/>
      <c r="R174" s="37"/>
    </row>
    <row r="175" spans="2:20" s="63" customFormat="1" x14ac:dyDescent="0.25">
      <c r="B175" s="81" t="s">
        <v>52</v>
      </c>
      <c r="C175" s="82">
        <v>137</v>
      </c>
      <c r="D175" s="97" t="s">
        <v>53</v>
      </c>
      <c r="E175" s="106">
        <v>0</v>
      </c>
      <c r="F175" s="106">
        <v>0</v>
      </c>
      <c r="G175" s="106">
        <v>1</v>
      </c>
      <c r="H175" s="106">
        <v>1</v>
      </c>
      <c r="I175" s="106">
        <v>1</v>
      </c>
      <c r="J175" s="106">
        <v>1</v>
      </c>
      <c r="K175" s="106">
        <v>0</v>
      </c>
      <c r="L175" s="106">
        <v>0</v>
      </c>
      <c r="M175" s="51"/>
      <c r="N175" s="51"/>
      <c r="O175" s="51"/>
      <c r="P175" s="51"/>
      <c r="Q175" s="62"/>
      <c r="R175" s="37"/>
    </row>
    <row r="176" spans="2:20" s="63" customFormat="1" x14ac:dyDescent="0.25">
      <c r="B176" s="81" t="s">
        <v>58</v>
      </c>
      <c r="C176" s="82">
        <v>138</v>
      </c>
      <c r="D176" s="97" t="s">
        <v>59</v>
      </c>
      <c r="E176" s="106">
        <v>0</v>
      </c>
      <c r="F176" s="106">
        <v>0</v>
      </c>
      <c r="G176" s="106">
        <v>0</v>
      </c>
      <c r="H176" s="106">
        <v>0</v>
      </c>
      <c r="I176" s="106">
        <v>0</v>
      </c>
      <c r="J176" s="106">
        <v>0</v>
      </c>
      <c r="K176" s="106">
        <v>0</v>
      </c>
      <c r="L176" s="106">
        <v>0</v>
      </c>
      <c r="M176" s="51"/>
      <c r="N176" s="51"/>
      <c r="O176" s="51"/>
      <c r="P176" s="51"/>
      <c r="Q176" s="62"/>
      <c r="R176" s="37"/>
    </row>
    <row r="177" spans="2:18" s="63" customFormat="1" x14ac:dyDescent="0.25">
      <c r="B177" s="81" t="s">
        <v>50</v>
      </c>
      <c r="C177" s="85">
        <v>139</v>
      </c>
      <c r="D177" s="97" t="s">
        <v>51</v>
      </c>
      <c r="E177" s="106">
        <v>0</v>
      </c>
      <c r="F177" s="106">
        <v>0</v>
      </c>
      <c r="G177" s="106">
        <v>0</v>
      </c>
      <c r="H177" s="106">
        <v>0</v>
      </c>
      <c r="I177" s="106">
        <v>0</v>
      </c>
      <c r="J177" s="106">
        <v>0</v>
      </c>
      <c r="K177" s="106">
        <v>0</v>
      </c>
      <c r="L177" s="106">
        <v>0</v>
      </c>
      <c r="M177" s="51"/>
      <c r="N177" s="51"/>
      <c r="O177" s="51"/>
      <c r="P177" s="51"/>
      <c r="Q177" s="62"/>
      <c r="R177" s="37"/>
    </row>
    <row r="178" spans="2:18" s="63" customFormat="1" x14ac:dyDescent="0.25">
      <c r="B178" s="81" t="s">
        <v>96</v>
      </c>
      <c r="C178" s="82">
        <v>141</v>
      </c>
      <c r="D178" s="97" t="s">
        <v>97</v>
      </c>
      <c r="E178" s="106">
        <v>0</v>
      </c>
      <c r="F178" s="106">
        <v>0</v>
      </c>
      <c r="G178" s="106">
        <v>0</v>
      </c>
      <c r="H178" s="106">
        <v>0</v>
      </c>
      <c r="I178" s="106">
        <v>0</v>
      </c>
      <c r="J178" s="106">
        <v>0</v>
      </c>
      <c r="K178" s="106">
        <v>0</v>
      </c>
      <c r="L178" s="106">
        <v>0</v>
      </c>
      <c r="M178" s="51"/>
      <c r="N178" s="62"/>
      <c r="O178" s="62"/>
      <c r="P178" s="62"/>
      <c r="Q178" s="62"/>
      <c r="R178" s="37"/>
    </row>
    <row r="179" spans="2:18" s="63" customFormat="1" x14ac:dyDescent="0.25">
      <c r="B179" s="81" t="s">
        <v>118</v>
      </c>
      <c r="C179" s="82">
        <v>142</v>
      </c>
      <c r="D179" s="97" t="s">
        <v>119</v>
      </c>
      <c r="E179" s="106">
        <v>0</v>
      </c>
      <c r="F179" s="106">
        <v>0</v>
      </c>
      <c r="G179" s="106">
        <v>0</v>
      </c>
      <c r="H179" s="106">
        <v>1</v>
      </c>
      <c r="I179" s="106">
        <v>0</v>
      </c>
      <c r="J179" s="106">
        <v>0</v>
      </c>
      <c r="K179" s="106">
        <v>0</v>
      </c>
      <c r="L179" s="106">
        <v>0</v>
      </c>
      <c r="M179" s="51"/>
      <c r="N179" s="62"/>
      <c r="O179" s="62"/>
      <c r="P179" s="62"/>
      <c r="Q179" s="62"/>
      <c r="R179" s="37"/>
    </row>
    <row r="180" spans="2:18" s="63" customFormat="1" x14ac:dyDescent="0.25">
      <c r="B180" s="81" t="s">
        <v>48</v>
      </c>
      <c r="C180" s="82">
        <v>143</v>
      </c>
      <c r="D180" s="97" t="s">
        <v>49</v>
      </c>
      <c r="E180" s="106">
        <v>0</v>
      </c>
      <c r="F180" s="106">
        <v>2</v>
      </c>
      <c r="G180" s="106">
        <v>0</v>
      </c>
      <c r="H180" s="106">
        <v>0</v>
      </c>
      <c r="I180" s="106">
        <v>1</v>
      </c>
      <c r="J180" s="106">
        <v>0</v>
      </c>
      <c r="K180" s="106">
        <v>0</v>
      </c>
      <c r="L180" s="106">
        <v>0</v>
      </c>
      <c r="M180" s="51"/>
      <c r="N180" s="62"/>
      <c r="O180" s="62"/>
      <c r="P180" s="62"/>
      <c r="Q180" s="62"/>
      <c r="R180" s="37"/>
    </row>
    <row r="181" spans="2:18" s="63" customFormat="1" x14ac:dyDescent="0.25">
      <c r="B181" s="81" t="s">
        <v>54</v>
      </c>
      <c r="C181" s="82">
        <v>144</v>
      </c>
      <c r="D181" s="97" t="s">
        <v>55</v>
      </c>
      <c r="E181" s="106">
        <v>0</v>
      </c>
      <c r="F181" s="106">
        <v>0</v>
      </c>
      <c r="G181" s="106">
        <v>0</v>
      </c>
      <c r="H181" s="106">
        <v>0</v>
      </c>
      <c r="I181" s="106">
        <v>1</v>
      </c>
      <c r="J181" s="106">
        <v>0</v>
      </c>
      <c r="K181" s="106">
        <v>1</v>
      </c>
      <c r="L181" s="106">
        <v>0</v>
      </c>
      <c r="M181" s="51"/>
      <c r="N181" s="62"/>
      <c r="O181" s="62"/>
      <c r="P181" s="62"/>
      <c r="Q181" s="62"/>
      <c r="R181" s="37"/>
    </row>
    <row r="182" spans="2:18" s="63" customFormat="1" x14ac:dyDescent="0.25">
      <c r="B182" s="81" t="s">
        <v>133</v>
      </c>
      <c r="C182" s="82">
        <v>145</v>
      </c>
      <c r="D182" s="97" t="s">
        <v>134</v>
      </c>
      <c r="E182" s="106">
        <v>0</v>
      </c>
      <c r="F182" s="106">
        <v>0</v>
      </c>
      <c r="G182" s="106">
        <v>0</v>
      </c>
      <c r="H182" s="106">
        <v>0</v>
      </c>
      <c r="I182" s="106">
        <v>0</v>
      </c>
      <c r="J182" s="106">
        <v>0</v>
      </c>
      <c r="K182" s="106">
        <v>0</v>
      </c>
      <c r="L182" s="106">
        <v>0</v>
      </c>
      <c r="M182" s="51"/>
      <c r="N182" s="62"/>
      <c r="O182" s="62"/>
      <c r="P182" s="62"/>
      <c r="Q182" s="62"/>
      <c r="R182" s="37"/>
    </row>
    <row r="183" spans="2:18" s="63" customFormat="1" x14ac:dyDescent="0.25">
      <c r="B183" s="81" t="s">
        <v>45</v>
      </c>
      <c r="C183" s="82">
        <v>146</v>
      </c>
      <c r="D183" s="97" t="s">
        <v>46</v>
      </c>
      <c r="E183" s="106">
        <v>0</v>
      </c>
      <c r="F183" s="106">
        <v>0</v>
      </c>
      <c r="G183" s="106">
        <v>0</v>
      </c>
      <c r="H183" s="106">
        <v>0</v>
      </c>
      <c r="I183" s="106">
        <v>1</v>
      </c>
      <c r="J183" s="106">
        <v>0</v>
      </c>
      <c r="K183" s="106">
        <v>0</v>
      </c>
      <c r="L183" s="106">
        <v>1</v>
      </c>
      <c r="M183" s="51"/>
      <c r="N183" s="62"/>
      <c r="O183" s="62"/>
      <c r="P183" s="62"/>
      <c r="Q183" s="62"/>
      <c r="R183" s="37"/>
    </row>
    <row r="184" spans="2:18" s="63" customFormat="1" x14ac:dyDescent="0.25">
      <c r="B184" s="81" t="s">
        <v>63</v>
      </c>
      <c r="C184" s="82">
        <v>147</v>
      </c>
      <c r="D184" s="97" t="s">
        <v>64</v>
      </c>
      <c r="E184" s="106">
        <v>1</v>
      </c>
      <c r="F184" s="106">
        <v>2</v>
      </c>
      <c r="G184" s="106">
        <v>2</v>
      </c>
      <c r="H184" s="106">
        <v>1</v>
      </c>
      <c r="I184" s="106">
        <v>0</v>
      </c>
      <c r="J184" s="106">
        <v>0</v>
      </c>
      <c r="K184" s="106">
        <v>0</v>
      </c>
      <c r="L184" s="106">
        <v>0</v>
      </c>
      <c r="M184" s="51"/>
      <c r="N184" s="62"/>
      <c r="O184" s="62"/>
      <c r="P184" s="62"/>
      <c r="Q184" s="62"/>
      <c r="R184" s="37"/>
    </row>
    <row r="185" spans="2:18" s="63" customFormat="1" x14ac:dyDescent="0.25">
      <c r="B185" s="81" t="s">
        <v>65</v>
      </c>
      <c r="C185" s="82">
        <v>148</v>
      </c>
      <c r="D185" s="97" t="s">
        <v>66</v>
      </c>
      <c r="E185" s="106">
        <v>0</v>
      </c>
      <c r="F185" s="106">
        <v>0</v>
      </c>
      <c r="G185" s="106">
        <v>1</v>
      </c>
      <c r="H185" s="106">
        <v>1</v>
      </c>
      <c r="I185" s="106">
        <v>0</v>
      </c>
      <c r="J185" s="106">
        <v>0</v>
      </c>
      <c r="K185" s="106">
        <v>0</v>
      </c>
      <c r="L185" s="106">
        <v>0</v>
      </c>
      <c r="M185" s="51"/>
      <c r="N185" s="62"/>
      <c r="O185" s="62"/>
      <c r="P185" s="62"/>
      <c r="Q185" s="62"/>
      <c r="R185" s="37"/>
    </row>
    <row r="186" spans="2:18" s="63" customFormat="1" x14ac:dyDescent="0.25">
      <c r="B186" s="81" t="s">
        <v>106</v>
      </c>
      <c r="C186" s="82">
        <v>149</v>
      </c>
      <c r="D186" s="97" t="s">
        <v>107</v>
      </c>
      <c r="E186" s="106">
        <v>0</v>
      </c>
      <c r="F186" s="106">
        <v>0</v>
      </c>
      <c r="G186" s="106">
        <v>0</v>
      </c>
      <c r="H186" s="106">
        <v>0</v>
      </c>
      <c r="I186" s="106">
        <v>0</v>
      </c>
      <c r="J186" s="106">
        <v>0</v>
      </c>
      <c r="K186" s="106">
        <v>0</v>
      </c>
      <c r="L186" s="106">
        <v>0</v>
      </c>
      <c r="M186" s="51"/>
      <c r="N186" s="62"/>
      <c r="O186" s="62"/>
      <c r="P186" s="62"/>
      <c r="Q186" s="62"/>
      <c r="R186" s="37"/>
    </row>
    <row r="187" spans="2:18" s="63" customFormat="1" x14ac:dyDescent="0.25">
      <c r="B187" s="81" t="s">
        <v>7</v>
      </c>
      <c r="C187" s="82">
        <v>151</v>
      </c>
      <c r="D187" s="97" t="s">
        <v>11</v>
      </c>
      <c r="E187" s="106">
        <v>0</v>
      </c>
      <c r="F187" s="106">
        <v>0</v>
      </c>
      <c r="G187" s="106">
        <v>0</v>
      </c>
      <c r="H187" s="106">
        <v>0</v>
      </c>
      <c r="I187" s="106">
        <v>0</v>
      </c>
      <c r="J187" s="106">
        <v>0</v>
      </c>
      <c r="K187" s="106">
        <v>0</v>
      </c>
      <c r="L187" s="106">
        <v>0</v>
      </c>
      <c r="M187" s="51"/>
      <c r="N187" s="62"/>
      <c r="O187" s="62"/>
      <c r="P187" s="62"/>
      <c r="Q187" s="62"/>
      <c r="R187" s="37"/>
    </row>
    <row r="188" spans="2:18" s="63" customFormat="1" x14ac:dyDescent="0.25">
      <c r="B188" s="81" t="s">
        <v>39</v>
      </c>
      <c r="C188" s="82">
        <v>152</v>
      </c>
      <c r="D188" s="97" t="s">
        <v>83</v>
      </c>
      <c r="E188" s="106">
        <v>0</v>
      </c>
      <c r="F188" s="106">
        <v>0</v>
      </c>
      <c r="G188" s="106">
        <v>1</v>
      </c>
      <c r="H188" s="106">
        <v>1</v>
      </c>
      <c r="I188" s="106">
        <v>0</v>
      </c>
      <c r="J188" s="106">
        <v>0</v>
      </c>
      <c r="K188" s="106">
        <v>0</v>
      </c>
      <c r="L188" s="106">
        <v>0</v>
      </c>
      <c r="M188" s="51"/>
      <c r="N188" s="62"/>
      <c r="O188" s="62"/>
      <c r="P188" s="62"/>
      <c r="Q188" s="62"/>
      <c r="R188" s="37"/>
    </row>
    <row r="189" spans="2:18" s="63" customFormat="1" x14ac:dyDescent="0.25">
      <c r="B189" s="81" t="s">
        <v>7</v>
      </c>
      <c r="C189" s="82">
        <v>154</v>
      </c>
      <c r="D189" s="97" t="s">
        <v>21</v>
      </c>
      <c r="E189" s="106">
        <v>0</v>
      </c>
      <c r="F189" s="106">
        <v>0</v>
      </c>
      <c r="G189" s="106">
        <v>0</v>
      </c>
      <c r="H189" s="106">
        <v>0</v>
      </c>
      <c r="I189" s="106">
        <v>0</v>
      </c>
      <c r="J189" s="106">
        <v>0</v>
      </c>
      <c r="K189" s="106">
        <v>0</v>
      </c>
      <c r="L189" s="106">
        <v>0</v>
      </c>
      <c r="M189" s="51"/>
      <c r="N189" s="62"/>
      <c r="O189" s="62"/>
      <c r="P189" s="62"/>
      <c r="Q189" s="62"/>
      <c r="R189" s="37"/>
    </row>
    <row r="190" spans="2:18" s="63" customFormat="1" x14ac:dyDescent="0.25">
      <c r="B190" s="81" t="s">
        <v>7</v>
      </c>
      <c r="C190" s="82">
        <v>155</v>
      </c>
      <c r="D190" s="97" t="s">
        <v>105</v>
      </c>
      <c r="E190" s="106">
        <v>2</v>
      </c>
      <c r="F190" s="106">
        <v>0</v>
      </c>
      <c r="G190" s="106">
        <v>2</v>
      </c>
      <c r="H190" s="106">
        <v>1</v>
      </c>
      <c r="I190" s="106">
        <v>1</v>
      </c>
      <c r="J190" s="106">
        <v>0</v>
      </c>
      <c r="K190" s="106">
        <v>0</v>
      </c>
      <c r="L190" s="106">
        <v>1</v>
      </c>
      <c r="M190" s="51"/>
      <c r="N190" s="62"/>
      <c r="O190" s="62"/>
      <c r="P190" s="62"/>
      <c r="Q190" s="62"/>
      <c r="R190" s="37"/>
    </row>
    <row r="191" spans="2:18" s="63" customFormat="1" x14ac:dyDescent="0.25">
      <c r="B191" s="81" t="s">
        <v>7</v>
      </c>
      <c r="C191" s="82">
        <v>156</v>
      </c>
      <c r="D191" s="97" t="s">
        <v>297</v>
      </c>
      <c r="E191" s="106">
        <v>0</v>
      </c>
      <c r="F191" s="106">
        <v>0</v>
      </c>
      <c r="G191" s="106">
        <v>0</v>
      </c>
      <c r="H191" s="106">
        <v>0</v>
      </c>
      <c r="I191" s="106">
        <v>1</v>
      </c>
      <c r="J191" s="106">
        <v>0</v>
      </c>
      <c r="K191" s="106">
        <v>0</v>
      </c>
      <c r="L191" s="106">
        <v>0</v>
      </c>
      <c r="M191" s="51"/>
      <c r="N191" s="62"/>
      <c r="O191" s="62"/>
      <c r="P191" s="62"/>
      <c r="Q191" s="62"/>
      <c r="R191" s="37"/>
    </row>
    <row r="192" spans="2:18" s="63" customFormat="1" x14ac:dyDescent="0.25">
      <c r="B192" s="81" t="s">
        <v>7</v>
      </c>
      <c r="C192" s="82">
        <v>157</v>
      </c>
      <c r="D192" s="97" t="s">
        <v>138</v>
      </c>
      <c r="E192" s="106">
        <v>2</v>
      </c>
      <c r="F192" s="106">
        <v>4</v>
      </c>
      <c r="G192" s="106">
        <v>1</v>
      </c>
      <c r="H192" s="106">
        <v>0</v>
      </c>
      <c r="I192" s="106">
        <v>1</v>
      </c>
      <c r="J192" s="106">
        <v>4</v>
      </c>
      <c r="K192" s="106">
        <v>0</v>
      </c>
      <c r="L192" s="106">
        <v>4</v>
      </c>
      <c r="M192" s="51"/>
      <c r="N192" s="62"/>
      <c r="O192" s="62"/>
      <c r="P192" s="62"/>
      <c r="Q192" s="62"/>
      <c r="R192" s="37"/>
    </row>
    <row r="193" spans="2:18" s="63" customFormat="1" x14ac:dyDescent="0.25">
      <c r="B193" s="81" t="s">
        <v>7</v>
      </c>
      <c r="C193" s="82">
        <v>158</v>
      </c>
      <c r="D193" s="97" t="s">
        <v>120</v>
      </c>
      <c r="E193" s="106">
        <v>1</v>
      </c>
      <c r="F193" s="106">
        <v>0</v>
      </c>
      <c r="G193" s="106">
        <v>0</v>
      </c>
      <c r="H193" s="106">
        <v>0</v>
      </c>
      <c r="I193" s="106">
        <v>0</v>
      </c>
      <c r="J193" s="106">
        <v>0</v>
      </c>
      <c r="K193" s="106">
        <v>0</v>
      </c>
      <c r="L193" s="106">
        <v>1</v>
      </c>
      <c r="M193" s="51"/>
      <c r="N193" s="62"/>
      <c r="O193" s="62"/>
      <c r="P193" s="62"/>
      <c r="Q193" s="62"/>
      <c r="R193" s="37"/>
    </row>
    <row r="194" spans="2:18" s="63" customFormat="1" x14ac:dyDescent="0.25">
      <c r="B194" s="81" t="s">
        <v>7</v>
      </c>
      <c r="C194" s="82">
        <v>160</v>
      </c>
      <c r="D194" s="97" t="s">
        <v>112</v>
      </c>
      <c r="E194" s="106">
        <v>1</v>
      </c>
      <c r="F194" s="106">
        <v>0</v>
      </c>
      <c r="G194" s="106">
        <v>8</v>
      </c>
      <c r="H194" s="106">
        <v>5</v>
      </c>
      <c r="I194" s="106">
        <v>0</v>
      </c>
      <c r="J194" s="106">
        <v>4</v>
      </c>
      <c r="K194" s="106">
        <v>1</v>
      </c>
      <c r="L194" s="106">
        <v>0</v>
      </c>
      <c r="M194" s="51"/>
      <c r="N194" s="62"/>
      <c r="O194" s="62"/>
      <c r="P194" s="62"/>
      <c r="Q194" s="62"/>
      <c r="R194" s="37"/>
    </row>
    <row r="195" spans="2:18" s="63" customFormat="1" x14ac:dyDescent="0.25">
      <c r="B195" s="81" t="s">
        <v>34</v>
      </c>
      <c r="C195" s="82">
        <v>161</v>
      </c>
      <c r="D195" s="97" t="s">
        <v>95</v>
      </c>
      <c r="E195" s="106">
        <v>2</v>
      </c>
      <c r="F195" s="106">
        <v>1</v>
      </c>
      <c r="G195" s="106">
        <v>1</v>
      </c>
      <c r="H195" s="106">
        <v>1</v>
      </c>
      <c r="I195" s="106">
        <v>1</v>
      </c>
      <c r="J195" s="106">
        <v>1</v>
      </c>
      <c r="K195" s="106">
        <v>2</v>
      </c>
      <c r="L195" s="106">
        <v>2</v>
      </c>
      <c r="M195" s="51"/>
      <c r="N195" s="62"/>
      <c r="O195" s="62"/>
      <c r="P195" s="62"/>
      <c r="Q195" s="62"/>
      <c r="R195" s="37"/>
    </row>
    <row r="196" spans="2:18" s="63" customFormat="1" x14ac:dyDescent="0.25">
      <c r="B196" s="81" t="s">
        <v>19</v>
      </c>
      <c r="C196" s="82">
        <v>162</v>
      </c>
      <c r="D196" s="97" t="s">
        <v>20</v>
      </c>
      <c r="E196" s="106">
        <v>2</v>
      </c>
      <c r="F196" s="106">
        <v>3</v>
      </c>
      <c r="G196" s="106">
        <v>2</v>
      </c>
      <c r="H196" s="106">
        <v>0</v>
      </c>
      <c r="I196" s="106">
        <v>1</v>
      </c>
      <c r="J196" s="106">
        <v>1</v>
      </c>
      <c r="K196" s="106">
        <v>0</v>
      </c>
      <c r="L196" s="106">
        <v>0</v>
      </c>
      <c r="M196" s="51"/>
      <c r="N196" s="62"/>
      <c r="O196" s="62"/>
      <c r="P196" s="62"/>
      <c r="Q196" s="62"/>
      <c r="R196" s="37"/>
    </row>
    <row r="197" spans="2:18" s="63" customFormat="1" x14ac:dyDescent="0.25">
      <c r="B197" s="81" t="s">
        <v>7</v>
      </c>
      <c r="C197" s="82">
        <v>163</v>
      </c>
      <c r="D197" s="97" t="s">
        <v>84</v>
      </c>
      <c r="E197" s="106">
        <v>1</v>
      </c>
      <c r="F197" s="106">
        <v>6</v>
      </c>
      <c r="G197" s="106">
        <v>2</v>
      </c>
      <c r="H197" s="106">
        <v>2</v>
      </c>
      <c r="I197" s="106">
        <v>3</v>
      </c>
      <c r="J197" s="106">
        <v>3</v>
      </c>
      <c r="K197" s="106">
        <v>5</v>
      </c>
      <c r="L197" s="106">
        <v>1</v>
      </c>
      <c r="M197" s="51"/>
      <c r="N197" s="62"/>
      <c r="O197" s="62"/>
      <c r="P197" s="62"/>
      <c r="Q197" s="62"/>
      <c r="R197" s="37"/>
    </row>
    <row r="198" spans="2:18" s="63" customFormat="1" x14ac:dyDescent="0.25">
      <c r="B198" s="81" t="s">
        <v>7</v>
      </c>
      <c r="C198" s="82">
        <v>164</v>
      </c>
      <c r="D198" s="97" t="s">
        <v>38</v>
      </c>
      <c r="E198" s="106">
        <v>3</v>
      </c>
      <c r="F198" s="106">
        <v>0</v>
      </c>
      <c r="G198" s="106">
        <v>2</v>
      </c>
      <c r="H198" s="106">
        <v>3</v>
      </c>
      <c r="I198" s="106">
        <v>0</v>
      </c>
      <c r="J198" s="106">
        <v>0</v>
      </c>
      <c r="K198" s="106">
        <v>0</v>
      </c>
      <c r="L198" s="106">
        <v>1</v>
      </c>
      <c r="M198" s="51"/>
      <c r="N198" s="62"/>
      <c r="O198" s="62"/>
      <c r="P198" s="62"/>
      <c r="Q198" s="62"/>
      <c r="R198" s="37"/>
    </row>
    <row r="199" spans="2:18" s="63" customFormat="1" x14ac:dyDescent="0.25">
      <c r="B199" s="81" t="s">
        <v>7</v>
      </c>
      <c r="C199" s="82">
        <v>165</v>
      </c>
      <c r="D199" s="97" t="s">
        <v>126</v>
      </c>
      <c r="E199" s="106">
        <v>1</v>
      </c>
      <c r="F199" s="106">
        <v>1</v>
      </c>
      <c r="G199" s="106">
        <v>5</v>
      </c>
      <c r="H199" s="106">
        <v>1</v>
      </c>
      <c r="I199" s="106">
        <v>3</v>
      </c>
      <c r="J199" s="106">
        <v>2</v>
      </c>
      <c r="K199" s="106">
        <v>2</v>
      </c>
      <c r="L199" s="106">
        <v>1</v>
      </c>
      <c r="M199" s="51"/>
      <c r="N199" s="62"/>
      <c r="O199" s="62"/>
      <c r="P199" s="62"/>
      <c r="Q199" s="62"/>
      <c r="R199" s="37"/>
    </row>
    <row r="200" spans="2:18" s="63" customFormat="1" x14ac:dyDescent="0.25">
      <c r="B200" s="81" t="s">
        <v>7</v>
      </c>
      <c r="C200" s="82">
        <v>166</v>
      </c>
      <c r="D200" s="97" t="s">
        <v>23</v>
      </c>
      <c r="E200" s="106">
        <v>3</v>
      </c>
      <c r="F200" s="106">
        <v>1</v>
      </c>
      <c r="G200" s="106">
        <v>3</v>
      </c>
      <c r="H200" s="106">
        <v>3</v>
      </c>
      <c r="I200" s="106">
        <v>3</v>
      </c>
      <c r="J200" s="106">
        <v>0</v>
      </c>
      <c r="K200" s="106">
        <v>1</v>
      </c>
      <c r="L200" s="106">
        <v>0</v>
      </c>
      <c r="M200" s="51"/>
      <c r="N200" s="62"/>
      <c r="O200" s="62"/>
      <c r="P200" s="62"/>
      <c r="Q200" s="62"/>
      <c r="R200" s="37"/>
    </row>
    <row r="201" spans="2:18" s="63" customFormat="1" x14ac:dyDescent="0.25">
      <c r="B201" s="81" t="s">
        <v>7</v>
      </c>
      <c r="C201" s="82">
        <v>167</v>
      </c>
      <c r="D201" s="97" t="s">
        <v>98</v>
      </c>
      <c r="E201" s="106">
        <v>0</v>
      </c>
      <c r="F201" s="106">
        <v>0</v>
      </c>
      <c r="G201" s="106">
        <v>6</v>
      </c>
      <c r="H201" s="106">
        <v>8</v>
      </c>
      <c r="I201" s="106">
        <v>5</v>
      </c>
      <c r="J201" s="106">
        <v>5</v>
      </c>
      <c r="K201" s="106">
        <v>2</v>
      </c>
      <c r="L201" s="106">
        <v>2</v>
      </c>
      <c r="M201" s="51"/>
      <c r="N201" s="62"/>
      <c r="O201" s="62"/>
      <c r="P201" s="62"/>
      <c r="Q201" s="62"/>
      <c r="R201" s="37"/>
    </row>
    <row r="202" spans="2:18" s="63" customFormat="1" x14ac:dyDescent="0.25">
      <c r="B202" s="81" t="s">
        <v>7</v>
      </c>
      <c r="C202" s="82">
        <v>168</v>
      </c>
      <c r="D202" s="97" t="s">
        <v>24</v>
      </c>
      <c r="E202" s="106">
        <v>0</v>
      </c>
      <c r="F202" s="106">
        <v>2</v>
      </c>
      <c r="G202" s="106">
        <v>0</v>
      </c>
      <c r="H202" s="106">
        <v>0</v>
      </c>
      <c r="I202" s="106">
        <v>0</v>
      </c>
      <c r="J202" s="106">
        <v>0</v>
      </c>
      <c r="K202" s="106">
        <v>0</v>
      </c>
      <c r="L202" s="106">
        <v>0</v>
      </c>
      <c r="M202" s="51"/>
      <c r="N202" s="62"/>
      <c r="O202" s="62"/>
      <c r="P202" s="62"/>
      <c r="Q202" s="62"/>
      <c r="R202" s="37"/>
    </row>
    <row r="203" spans="2:18" s="63" customFormat="1" x14ac:dyDescent="0.25">
      <c r="B203" s="81" t="s">
        <v>7</v>
      </c>
      <c r="C203" s="82">
        <v>171</v>
      </c>
      <c r="D203" s="97" t="s">
        <v>89</v>
      </c>
      <c r="E203" s="106">
        <v>0</v>
      </c>
      <c r="F203" s="106">
        <v>0</v>
      </c>
      <c r="G203" s="106">
        <v>2</v>
      </c>
      <c r="H203" s="106">
        <v>0</v>
      </c>
      <c r="I203" s="106">
        <v>0</v>
      </c>
      <c r="J203" s="106">
        <v>1</v>
      </c>
      <c r="K203" s="106">
        <v>0</v>
      </c>
      <c r="L203" s="106">
        <v>0</v>
      </c>
      <c r="M203" s="51"/>
      <c r="N203" s="62"/>
      <c r="O203" s="62"/>
      <c r="P203" s="62"/>
      <c r="Q203" s="62"/>
      <c r="R203" s="37"/>
    </row>
    <row r="204" spans="2:18" s="63" customFormat="1" x14ac:dyDescent="0.25">
      <c r="B204" s="81" t="s">
        <v>7</v>
      </c>
      <c r="C204" s="82">
        <v>172</v>
      </c>
      <c r="D204" s="97" t="s">
        <v>22</v>
      </c>
      <c r="E204" s="106">
        <v>14</v>
      </c>
      <c r="F204" s="106">
        <v>9</v>
      </c>
      <c r="G204" s="106">
        <v>7</v>
      </c>
      <c r="H204" s="106">
        <v>3</v>
      </c>
      <c r="I204" s="106">
        <v>12</v>
      </c>
      <c r="J204" s="106">
        <v>7</v>
      </c>
      <c r="K204" s="106">
        <v>4</v>
      </c>
      <c r="L204" s="106">
        <v>9</v>
      </c>
      <c r="M204" s="51"/>
      <c r="N204" s="62"/>
      <c r="O204" s="62"/>
      <c r="P204" s="62"/>
      <c r="Q204" s="62"/>
      <c r="R204" s="37"/>
    </row>
    <row r="205" spans="2:18" s="63" customFormat="1" x14ac:dyDescent="0.25">
      <c r="B205" s="81" t="s">
        <v>19</v>
      </c>
      <c r="C205" s="82">
        <v>174</v>
      </c>
      <c r="D205" s="97" t="s">
        <v>86</v>
      </c>
      <c r="E205" s="106">
        <v>1</v>
      </c>
      <c r="F205" s="106">
        <v>2</v>
      </c>
      <c r="G205" s="106">
        <v>0</v>
      </c>
      <c r="H205" s="106">
        <v>1</v>
      </c>
      <c r="I205" s="106">
        <v>1</v>
      </c>
      <c r="J205" s="106">
        <v>0</v>
      </c>
      <c r="K205" s="106">
        <v>0</v>
      </c>
      <c r="L205" s="106">
        <v>1</v>
      </c>
      <c r="M205" s="51"/>
      <c r="N205" s="62"/>
      <c r="O205" s="62"/>
      <c r="P205" s="62"/>
      <c r="Q205" s="62"/>
      <c r="R205" s="37"/>
    </row>
    <row r="206" spans="2:18" s="63" customFormat="1" x14ac:dyDescent="0.25">
      <c r="B206" s="81" t="s">
        <v>34</v>
      </c>
      <c r="C206" s="82">
        <v>175</v>
      </c>
      <c r="D206" s="97" t="s">
        <v>35</v>
      </c>
      <c r="E206" s="106">
        <v>0</v>
      </c>
      <c r="F206" s="106">
        <v>1</v>
      </c>
      <c r="G206" s="106">
        <v>0</v>
      </c>
      <c r="H206" s="106">
        <v>0</v>
      </c>
      <c r="I206" s="106">
        <v>0</v>
      </c>
      <c r="J206" s="106">
        <v>0</v>
      </c>
      <c r="K206" s="106">
        <v>0</v>
      </c>
      <c r="L206" s="106">
        <v>0</v>
      </c>
      <c r="M206" s="51"/>
      <c r="N206" s="62"/>
      <c r="O206" s="62"/>
      <c r="P206" s="62"/>
      <c r="Q206" s="62"/>
      <c r="R206" s="37"/>
    </row>
    <row r="207" spans="2:18" s="63" customFormat="1" x14ac:dyDescent="0.25">
      <c r="B207" s="81" t="s">
        <v>29</v>
      </c>
      <c r="C207" s="82">
        <v>176</v>
      </c>
      <c r="D207" s="97" t="s">
        <v>262</v>
      </c>
      <c r="E207" s="106">
        <v>0</v>
      </c>
      <c r="F207" s="106">
        <v>0</v>
      </c>
      <c r="G207" s="106">
        <v>0</v>
      </c>
      <c r="H207" s="106">
        <v>0</v>
      </c>
      <c r="I207" s="106">
        <v>3</v>
      </c>
      <c r="J207" s="106">
        <v>2</v>
      </c>
      <c r="K207" s="106">
        <v>0</v>
      </c>
      <c r="L207" s="106">
        <v>0</v>
      </c>
      <c r="M207" s="51"/>
      <c r="N207" s="62"/>
      <c r="O207" s="62"/>
      <c r="P207" s="62"/>
      <c r="Q207" s="62"/>
      <c r="R207" s="37"/>
    </row>
    <row r="208" spans="2:18" s="63" customFormat="1" x14ac:dyDescent="0.25">
      <c r="B208" s="81" t="s">
        <v>39</v>
      </c>
      <c r="C208" s="82">
        <v>177</v>
      </c>
      <c r="D208" s="97" t="s">
        <v>130</v>
      </c>
      <c r="E208" s="106">
        <v>0</v>
      </c>
      <c r="F208" s="106">
        <v>0</v>
      </c>
      <c r="G208" s="106">
        <v>0</v>
      </c>
      <c r="H208" s="106">
        <v>3</v>
      </c>
      <c r="I208" s="106">
        <v>0</v>
      </c>
      <c r="J208" s="106">
        <v>0</v>
      </c>
      <c r="K208" s="106">
        <v>1</v>
      </c>
      <c r="L208" s="106">
        <v>0</v>
      </c>
      <c r="M208" s="51"/>
      <c r="N208" s="62"/>
      <c r="O208" s="62"/>
      <c r="P208" s="62"/>
      <c r="Q208" s="62"/>
      <c r="R208" s="37"/>
    </row>
    <row r="209" spans="2:18" s="63" customFormat="1" x14ac:dyDescent="0.25">
      <c r="B209" s="81" t="s">
        <v>7</v>
      </c>
      <c r="C209" s="82">
        <v>178</v>
      </c>
      <c r="D209" s="97" t="s">
        <v>27</v>
      </c>
      <c r="E209" s="106">
        <v>0</v>
      </c>
      <c r="F209" s="106">
        <v>2</v>
      </c>
      <c r="G209" s="106">
        <v>1</v>
      </c>
      <c r="H209" s="106">
        <v>0</v>
      </c>
      <c r="I209" s="106">
        <v>5</v>
      </c>
      <c r="J209" s="106">
        <v>8</v>
      </c>
      <c r="K209" s="106">
        <v>0</v>
      </c>
      <c r="L209" s="106">
        <v>0</v>
      </c>
      <c r="M209" s="51"/>
      <c r="N209" s="62"/>
      <c r="O209" s="62"/>
      <c r="P209" s="62"/>
      <c r="Q209" s="62"/>
      <c r="R209" s="37"/>
    </row>
    <row r="210" spans="2:18" s="63" customFormat="1" x14ac:dyDescent="0.25">
      <c r="B210" s="81" t="s">
        <v>39</v>
      </c>
      <c r="C210" s="82">
        <v>179</v>
      </c>
      <c r="D210" s="97" t="s">
        <v>47</v>
      </c>
      <c r="E210" s="106">
        <v>0</v>
      </c>
      <c r="F210" s="106">
        <v>0</v>
      </c>
      <c r="G210" s="106">
        <v>1</v>
      </c>
      <c r="H210" s="106">
        <v>1</v>
      </c>
      <c r="I210" s="106">
        <v>0</v>
      </c>
      <c r="J210" s="106">
        <v>0</v>
      </c>
      <c r="K210" s="106">
        <v>0</v>
      </c>
      <c r="L210" s="106">
        <v>0</v>
      </c>
      <c r="M210" s="51"/>
      <c r="N210" s="62"/>
      <c r="O210" s="62"/>
      <c r="P210" s="62"/>
      <c r="Q210" s="62"/>
      <c r="R210" s="37"/>
    </row>
    <row r="211" spans="2:18" s="63" customFormat="1" x14ac:dyDescent="0.25">
      <c r="B211" s="81" t="s">
        <v>29</v>
      </c>
      <c r="C211" s="82">
        <v>183</v>
      </c>
      <c r="D211" s="97" t="s">
        <v>31</v>
      </c>
      <c r="E211" s="106">
        <v>1</v>
      </c>
      <c r="F211" s="106">
        <v>1</v>
      </c>
      <c r="G211" s="106">
        <v>1</v>
      </c>
      <c r="H211" s="106">
        <v>1</v>
      </c>
      <c r="I211" s="106">
        <v>1</v>
      </c>
      <c r="J211" s="106">
        <v>0</v>
      </c>
      <c r="K211" s="106">
        <v>0</v>
      </c>
      <c r="L211" s="106">
        <v>0</v>
      </c>
      <c r="M211" s="51"/>
      <c r="N211" s="62"/>
      <c r="O211" s="62"/>
      <c r="P211" s="62"/>
      <c r="Q211" s="62"/>
      <c r="R211" s="37"/>
    </row>
    <row r="212" spans="2:18" s="63" customFormat="1" x14ac:dyDescent="0.25">
      <c r="B212" s="81" t="s">
        <v>41</v>
      </c>
      <c r="C212" s="82">
        <v>184</v>
      </c>
      <c r="D212" s="97" t="s">
        <v>73</v>
      </c>
      <c r="E212" s="106">
        <v>0</v>
      </c>
      <c r="F212" s="106">
        <v>0</v>
      </c>
      <c r="G212" s="106">
        <v>0</v>
      </c>
      <c r="H212" s="106">
        <v>0</v>
      </c>
      <c r="I212" s="106">
        <v>0</v>
      </c>
      <c r="J212" s="106">
        <v>0</v>
      </c>
      <c r="K212" s="106">
        <v>0</v>
      </c>
      <c r="L212" s="106">
        <v>0</v>
      </c>
      <c r="M212" s="51"/>
      <c r="N212" s="62"/>
      <c r="O212" s="62"/>
      <c r="P212" s="62"/>
      <c r="Q212" s="62"/>
      <c r="R212" s="37"/>
    </row>
    <row r="213" spans="2:18" s="63" customFormat="1" x14ac:dyDescent="0.25">
      <c r="B213" s="81" t="s">
        <v>17</v>
      </c>
      <c r="C213" s="82">
        <v>185</v>
      </c>
      <c r="D213" s="97" t="s">
        <v>18</v>
      </c>
      <c r="E213" s="106">
        <v>0</v>
      </c>
      <c r="F213" s="106">
        <v>0</v>
      </c>
      <c r="G213" s="106">
        <v>0</v>
      </c>
      <c r="H213" s="106">
        <v>0</v>
      </c>
      <c r="I213" s="106">
        <v>0</v>
      </c>
      <c r="J213" s="106">
        <v>0</v>
      </c>
      <c r="K213" s="106">
        <v>0</v>
      </c>
      <c r="L213" s="106">
        <v>0</v>
      </c>
      <c r="M213" s="51"/>
      <c r="N213" s="62"/>
      <c r="O213" s="62"/>
      <c r="P213" s="62"/>
      <c r="Q213" s="62"/>
      <c r="R213" s="37"/>
    </row>
    <row r="214" spans="2:18" s="63" customFormat="1" x14ac:dyDescent="0.25">
      <c r="B214" s="81" t="s">
        <v>7</v>
      </c>
      <c r="C214" s="82">
        <v>186</v>
      </c>
      <c r="D214" s="97" t="s">
        <v>33</v>
      </c>
      <c r="E214" s="106">
        <v>0</v>
      </c>
      <c r="F214" s="106">
        <v>3</v>
      </c>
      <c r="G214" s="106">
        <v>2</v>
      </c>
      <c r="H214" s="106">
        <v>0</v>
      </c>
      <c r="I214" s="106">
        <v>0</v>
      </c>
      <c r="J214" s="106">
        <v>0</v>
      </c>
      <c r="K214" s="106">
        <v>0</v>
      </c>
      <c r="L214" s="106">
        <v>0</v>
      </c>
      <c r="M214" s="51"/>
      <c r="N214" s="62"/>
      <c r="O214" s="62"/>
      <c r="P214" s="62"/>
      <c r="Q214" s="62"/>
      <c r="R214" s="37"/>
    </row>
    <row r="215" spans="2:18" s="63" customFormat="1" x14ac:dyDescent="0.25">
      <c r="B215" s="81" t="s">
        <v>34</v>
      </c>
      <c r="C215" s="85">
        <v>187</v>
      </c>
      <c r="D215" s="97" t="s">
        <v>123</v>
      </c>
      <c r="E215" s="106">
        <v>0</v>
      </c>
      <c r="F215" s="106">
        <v>0</v>
      </c>
      <c r="G215" s="106">
        <v>0</v>
      </c>
      <c r="H215" s="106">
        <v>2</v>
      </c>
      <c r="I215" s="106">
        <v>0</v>
      </c>
      <c r="J215" s="106">
        <v>0</v>
      </c>
      <c r="K215" s="106">
        <v>0</v>
      </c>
      <c r="L215" s="106">
        <v>0</v>
      </c>
      <c r="M215" s="51"/>
      <c r="N215" s="62"/>
      <c r="O215" s="62"/>
      <c r="P215" s="62"/>
      <c r="Q215" s="62"/>
      <c r="R215" s="37"/>
    </row>
    <row r="216" spans="2:18" s="63" customFormat="1" x14ac:dyDescent="0.25">
      <c r="B216" s="81" t="s">
        <v>39</v>
      </c>
      <c r="C216" s="82">
        <v>188</v>
      </c>
      <c r="D216" s="97" t="s">
        <v>121</v>
      </c>
      <c r="E216" s="106">
        <v>1</v>
      </c>
      <c r="F216" s="106">
        <v>0</v>
      </c>
      <c r="G216" s="106">
        <v>2</v>
      </c>
      <c r="H216" s="106">
        <v>1</v>
      </c>
      <c r="I216" s="106">
        <v>4</v>
      </c>
      <c r="J216" s="106">
        <v>0</v>
      </c>
      <c r="K216" s="106">
        <v>4</v>
      </c>
      <c r="L216" s="106">
        <v>2</v>
      </c>
      <c r="M216" s="51"/>
      <c r="N216" s="62"/>
      <c r="O216" s="62"/>
      <c r="P216" s="62"/>
      <c r="Q216" s="62"/>
      <c r="R216" s="37"/>
    </row>
    <row r="217" spans="2:18" s="63" customFormat="1" x14ac:dyDescent="0.25">
      <c r="B217" s="81" t="s">
        <v>39</v>
      </c>
      <c r="C217" s="82">
        <v>189</v>
      </c>
      <c r="D217" s="97" t="s">
        <v>40</v>
      </c>
      <c r="E217" s="106">
        <v>2</v>
      </c>
      <c r="F217" s="106">
        <v>0</v>
      </c>
      <c r="G217" s="106">
        <v>3</v>
      </c>
      <c r="H217" s="106">
        <v>2</v>
      </c>
      <c r="I217" s="106">
        <v>2</v>
      </c>
      <c r="J217" s="106">
        <v>0</v>
      </c>
      <c r="K217" s="106">
        <v>0</v>
      </c>
      <c r="L217" s="106">
        <v>0</v>
      </c>
      <c r="M217" s="51"/>
      <c r="N217" s="62"/>
      <c r="O217" s="62"/>
      <c r="P217" s="62"/>
      <c r="Q217" s="62"/>
      <c r="R217" s="37"/>
    </row>
    <row r="218" spans="2:18" s="63" customFormat="1" x14ac:dyDescent="0.25">
      <c r="B218" s="81" t="s">
        <v>7</v>
      </c>
      <c r="C218" s="82">
        <v>193</v>
      </c>
      <c r="D218" s="97" t="s">
        <v>15</v>
      </c>
      <c r="E218" s="106">
        <v>0</v>
      </c>
      <c r="F218" s="106">
        <v>0</v>
      </c>
      <c r="G218" s="106"/>
      <c r="H218" s="106">
        <v>0</v>
      </c>
      <c r="I218" s="106">
        <v>0</v>
      </c>
      <c r="J218" s="106">
        <v>0</v>
      </c>
      <c r="K218" s="106">
        <v>0</v>
      </c>
      <c r="L218" s="106">
        <v>0</v>
      </c>
      <c r="M218" s="51"/>
      <c r="N218" s="62"/>
      <c r="O218" s="62"/>
      <c r="P218" s="62"/>
      <c r="Q218" s="62"/>
      <c r="R218" s="37"/>
    </row>
    <row r="219" spans="2:18" s="63" customFormat="1" x14ac:dyDescent="0.25">
      <c r="B219" s="85" t="s">
        <v>183</v>
      </c>
      <c r="C219" s="85">
        <v>196</v>
      </c>
      <c r="D219" s="97" t="s">
        <v>176</v>
      </c>
      <c r="E219" s="106">
        <v>0</v>
      </c>
      <c r="F219" s="106">
        <v>0</v>
      </c>
      <c r="G219" s="106">
        <v>1</v>
      </c>
      <c r="H219" s="106">
        <v>0</v>
      </c>
      <c r="I219" s="106">
        <v>0</v>
      </c>
      <c r="J219" s="106">
        <v>0</v>
      </c>
      <c r="K219" s="106">
        <v>0</v>
      </c>
      <c r="L219" s="106">
        <v>0</v>
      </c>
      <c r="M219" s="51"/>
      <c r="N219" s="62"/>
      <c r="O219" s="62"/>
      <c r="P219" s="62"/>
      <c r="Q219" s="62"/>
      <c r="R219" s="37"/>
    </row>
    <row r="220" spans="2:18" s="63" customFormat="1" x14ac:dyDescent="0.25">
      <c r="B220" s="85" t="s">
        <v>7</v>
      </c>
      <c r="C220" s="85">
        <v>197</v>
      </c>
      <c r="D220" s="97" t="s">
        <v>150</v>
      </c>
      <c r="E220" s="106">
        <v>0</v>
      </c>
      <c r="F220" s="106">
        <v>2</v>
      </c>
      <c r="G220" s="106">
        <v>3</v>
      </c>
      <c r="H220" s="106">
        <v>0</v>
      </c>
      <c r="I220" s="106">
        <v>0</v>
      </c>
      <c r="J220" s="106">
        <v>0</v>
      </c>
      <c r="K220" s="106">
        <v>0</v>
      </c>
      <c r="L220" s="106">
        <v>0</v>
      </c>
      <c r="M220" s="51"/>
      <c r="N220" s="62"/>
      <c r="O220" s="62"/>
      <c r="P220" s="62"/>
      <c r="Q220" s="62"/>
      <c r="R220" s="37"/>
    </row>
    <row r="221" spans="2:18" s="63" customFormat="1" x14ac:dyDescent="0.25">
      <c r="B221" s="85" t="s">
        <v>7</v>
      </c>
      <c r="C221" s="82">
        <v>198</v>
      </c>
      <c r="D221" s="97" t="s">
        <v>151</v>
      </c>
      <c r="E221" s="106">
        <v>1</v>
      </c>
      <c r="F221" s="106">
        <v>1</v>
      </c>
      <c r="G221" s="106">
        <v>0</v>
      </c>
      <c r="H221" s="106">
        <v>1</v>
      </c>
      <c r="I221" s="106">
        <v>1</v>
      </c>
      <c r="J221" s="106">
        <v>0</v>
      </c>
      <c r="K221" s="106">
        <v>1</v>
      </c>
      <c r="L221" s="106">
        <v>0</v>
      </c>
      <c r="M221" s="51"/>
      <c r="N221" s="62"/>
      <c r="O221" s="62"/>
      <c r="P221" s="62"/>
      <c r="Q221" s="62"/>
      <c r="R221" s="37"/>
    </row>
    <row r="222" spans="2:18" s="63" customFormat="1" x14ac:dyDescent="0.25">
      <c r="B222" s="85" t="s">
        <v>34</v>
      </c>
      <c r="C222" s="85">
        <v>199</v>
      </c>
      <c r="D222" s="97" t="s">
        <v>169</v>
      </c>
      <c r="E222" s="106">
        <v>1</v>
      </c>
      <c r="F222" s="106">
        <v>3</v>
      </c>
      <c r="G222" s="106">
        <v>0</v>
      </c>
      <c r="H222" s="106">
        <v>0</v>
      </c>
      <c r="I222" s="106">
        <v>0</v>
      </c>
      <c r="J222" s="106">
        <v>1</v>
      </c>
      <c r="K222" s="106">
        <v>1</v>
      </c>
      <c r="L222" s="106">
        <v>0</v>
      </c>
      <c r="M222" s="51"/>
      <c r="N222" s="62"/>
      <c r="O222" s="62"/>
      <c r="P222" s="62"/>
      <c r="Q222" s="62"/>
      <c r="R222" s="37"/>
    </row>
    <row r="223" spans="2:18" s="63" customFormat="1" x14ac:dyDescent="0.25">
      <c r="B223" s="85" t="s">
        <v>34</v>
      </c>
      <c r="C223" s="85">
        <v>200</v>
      </c>
      <c r="D223" s="97" t="s">
        <v>170</v>
      </c>
      <c r="E223" s="106">
        <v>1</v>
      </c>
      <c r="F223" s="106">
        <v>1</v>
      </c>
      <c r="G223" s="106">
        <v>0</v>
      </c>
      <c r="H223" s="106">
        <v>1</v>
      </c>
      <c r="I223" s="106">
        <v>0</v>
      </c>
      <c r="J223" s="106">
        <v>1</v>
      </c>
      <c r="K223" s="106">
        <v>0</v>
      </c>
      <c r="L223" s="106">
        <v>1</v>
      </c>
      <c r="M223" s="51"/>
      <c r="N223" s="62"/>
      <c r="O223" s="62"/>
      <c r="P223" s="62"/>
      <c r="Q223" s="62"/>
      <c r="R223" s="37"/>
    </row>
    <row r="224" spans="2:18" s="63" customFormat="1" x14ac:dyDescent="0.25">
      <c r="B224" s="85" t="s">
        <v>75</v>
      </c>
      <c r="C224" s="85">
        <v>201</v>
      </c>
      <c r="D224" s="97" t="s">
        <v>177</v>
      </c>
      <c r="E224" s="106">
        <v>0</v>
      </c>
      <c r="F224" s="106">
        <v>0</v>
      </c>
      <c r="G224" s="106">
        <v>1</v>
      </c>
      <c r="H224" s="106">
        <v>0</v>
      </c>
      <c r="I224" s="106">
        <v>0</v>
      </c>
      <c r="J224" s="106">
        <v>0</v>
      </c>
      <c r="K224" s="106">
        <v>1</v>
      </c>
      <c r="L224" s="106">
        <v>0</v>
      </c>
      <c r="M224" s="51"/>
      <c r="N224" s="62"/>
      <c r="O224" s="62"/>
      <c r="P224" s="62"/>
      <c r="Q224" s="62"/>
      <c r="R224" s="37"/>
    </row>
    <row r="225" spans="2:18" s="63" customFormat="1" x14ac:dyDescent="0.25">
      <c r="B225" s="85" t="s">
        <v>39</v>
      </c>
      <c r="C225" s="85">
        <v>202</v>
      </c>
      <c r="D225" s="97" t="s">
        <v>164</v>
      </c>
      <c r="E225" s="106">
        <v>0</v>
      </c>
      <c r="F225" s="106">
        <v>0</v>
      </c>
      <c r="G225" s="106">
        <v>0</v>
      </c>
      <c r="H225" s="106">
        <v>0</v>
      </c>
      <c r="I225" s="106">
        <v>0</v>
      </c>
      <c r="J225" s="106">
        <v>0</v>
      </c>
      <c r="K225" s="106">
        <v>0</v>
      </c>
      <c r="L225" s="106">
        <v>0</v>
      </c>
      <c r="M225" s="51"/>
      <c r="N225" s="62"/>
      <c r="O225" s="62"/>
      <c r="P225" s="62"/>
      <c r="Q225" s="62"/>
      <c r="R225" s="37"/>
    </row>
    <row r="226" spans="2:18" s="63" customFormat="1" x14ac:dyDescent="0.25">
      <c r="B226" s="85" t="s">
        <v>91</v>
      </c>
      <c r="C226" s="85">
        <v>215</v>
      </c>
      <c r="D226" s="97" t="s">
        <v>173</v>
      </c>
      <c r="E226" s="106">
        <v>0</v>
      </c>
      <c r="F226" s="106">
        <v>0</v>
      </c>
      <c r="G226" s="106">
        <v>0</v>
      </c>
      <c r="H226" s="106">
        <v>0</v>
      </c>
      <c r="I226" s="106">
        <v>0</v>
      </c>
      <c r="J226" s="106">
        <v>0</v>
      </c>
      <c r="K226" s="106">
        <v>0</v>
      </c>
      <c r="L226" s="106">
        <v>0</v>
      </c>
      <c r="M226" s="51"/>
      <c r="N226" s="62"/>
      <c r="O226" s="62"/>
      <c r="P226" s="62"/>
      <c r="Q226" s="62"/>
      <c r="R226" s="37"/>
    </row>
    <row r="227" spans="2:18" s="63" customFormat="1" x14ac:dyDescent="0.25">
      <c r="B227" s="85" t="s">
        <v>29</v>
      </c>
      <c r="C227" s="85">
        <v>224</v>
      </c>
      <c r="D227" s="97" t="s">
        <v>145</v>
      </c>
      <c r="E227" s="106">
        <v>0</v>
      </c>
      <c r="F227" s="106">
        <v>2</v>
      </c>
      <c r="G227" s="106">
        <v>3</v>
      </c>
      <c r="H227" s="106">
        <v>2</v>
      </c>
      <c r="I227" s="106">
        <v>1</v>
      </c>
      <c r="J227" s="106">
        <v>1</v>
      </c>
      <c r="K227" s="106">
        <v>2</v>
      </c>
      <c r="L227" s="106">
        <v>0</v>
      </c>
      <c r="M227" s="51"/>
      <c r="N227" s="62"/>
      <c r="O227" s="62"/>
      <c r="P227" s="62"/>
      <c r="Q227" s="62"/>
      <c r="R227" s="37"/>
    </row>
    <row r="228" spans="2:18" s="63" customFormat="1" x14ac:dyDescent="0.25">
      <c r="B228" s="85" t="s">
        <v>7</v>
      </c>
      <c r="C228" s="85">
        <v>225</v>
      </c>
      <c r="D228" s="97" t="s">
        <v>153</v>
      </c>
      <c r="E228" s="106">
        <v>4</v>
      </c>
      <c r="F228" s="106">
        <v>3</v>
      </c>
      <c r="G228" s="106">
        <v>2</v>
      </c>
      <c r="H228" s="106">
        <v>1</v>
      </c>
      <c r="I228" s="106">
        <v>2</v>
      </c>
      <c r="J228" s="106">
        <v>2</v>
      </c>
      <c r="K228" s="106">
        <v>0</v>
      </c>
      <c r="L228" s="106">
        <v>0</v>
      </c>
      <c r="M228" s="51"/>
      <c r="N228" s="62"/>
      <c r="O228" s="62"/>
      <c r="P228" s="62"/>
      <c r="Q228" s="62"/>
      <c r="R228" s="37"/>
    </row>
    <row r="229" spans="2:18" s="63" customFormat="1" x14ac:dyDescent="0.25">
      <c r="B229" s="85" t="s">
        <v>7</v>
      </c>
      <c r="C229" s="85">
        <v>226</v>
      </c>
      <c r="D229" s="97" t="s">
        <v>155</v>
      </c>
      <c r="E229" s="106">
        <v>0</v>
      </c>
      <c r="F229" s="106">
        <v>5</v>
      </c>
      <c r="G229" s="106">
        <v>4</v>
      </c>
      <c r="H229" s="106">
        <v>2</v>
      </c>
      <c r="I229" s="106">
        <v>5</v>
      </c>
      <c r="J229" s="106">
        <v>2</v>
      </c>
      <c r="K229" s="106">
        <v>4</v>
      </c>
      <c r="L229" s="106">
        <v>2</v>
      </c>
      <c r="M229" s="51"/>
      <c r="N229" s="62"/>
      <c r="O229" s="62"/>
      <c r="P229" s="62"/>
      <c r="Q229" s="62"/>
      <c r="R229" s="37"/>
    </row>
    <row r="230" spans="2:18" s="63" customFormat="1" x14ac:dyDescent="0.25">
      <c r="B230" s="85" t="s">
        <v>7</v>
      </c>
      <c r="C230" s="85">
        <v>229</v>
      </c>
      <c r="D230" s="97" t="s">
        <v>156</v>
      </c>
      <c r="E230" s="106">
        <v>0</v>
      </c>
      <c r="F230" s="106">
        <v>1</v>
      </c>
      <c r="G230" s="106">
        <v>0</v>
      </c>
      <c r="H230" s="106">
        <v>1</v>
      </c>
      <c r="I230" s="106">
        <v>0</v>
      </c>
      <c r="J230" s="106">
        <v>0</v>
      </c>
      <c r="K230" s="106">
        <v>0</v>
      </c>
      <c r="L230" s="106">
        <v>0</v>
      </c>
      <c r="M230" s="51"/>
      <c r="N230" s="62"/>
      <c r="O230" s="62"/>
      <c r="P230" s="62"/>
      <c r="Q230" s="62"/>
      <c r="R230" s="37"/>
    </row>
    <row r="231" spans="2:18" s="63" customFormat="1" x14ac:dyDescent="0.25">
      <c r="B231" s="85" t="s">
        <v>7</v>
      </c>
      <c r="C231" s="85">
        <v>245</v>
      </c>
      <c r="D231" s="97" t="s">
        <v>148</v>
      </c>
      <c r="E231" s="106">
        <v>0</v>
      </c>
      <c r="F231" s="106">
        <v>0</v>
      </c>
      <c r="G231" s="106">
        <v>0</v>
      </c>
      <c r="H231" s="106">
        <v>0</v>
      </c>
      <c r="I231" s="106">
        <v>0</v>
      </c>
      <c r="J231" s="106">
        <v>0</v>
      </c>
      <c r="K231" s="106">
        <v>0</v>
      </c>
      <c r="L231" s="106">
        <v>0</v>
      </c>
      <c r="M231" s="51"/>
      <c r="N231" s="62"/>
      <c r="O231" s="62"/>
      <c r="P231" s="62"/>
      <c r="Q231" s="62"/>
      <c r="R231" s="37"/>
    </row>
    <row r="232" spans="2:18" s="63" customFormat="1" x14ac:dyDescent="0.25">
      <c r="B232" s="85" t="s">
        <v>7</v>
      </c>
      <c r="C232" s="85">
        <v>248</v>
      </c>
      <c r="D232" s="97" t="s">
        <v>146</v>
      </c>
      <c r="E232" s="106">
        <v>0</v>
      </c>
      <c r="F232" s="106">
        <v>1</v>
      </c>
      <c r="G232" s="106">
        <v>3</v>
      </c>
      <c r="H232" s="106">
        <v>0</v>
      </c>
      <c r="I232" s="106">
        <v>0</v>
      </c>
      <c r="J232" s="106">
        <v>2</v>
      </c>
      <c r="K232" s="106">
        <v>0</v>
      </c>
      <c r="L232" s="106">
        <v>0</v>
      </c>
      <c r="M232" s="51"/>
      <c r="N232" s="62"/>
      <c r="O232" s="62"/>
      <c r="P232" s="62"/>
      <c r="Q232" s="62"/>
      <c r="R232" s="37"/>
    </row>
    <row r="233" spans="2:18" s="63" customFormat="1" x14ac:dyDescent="0.25">
      <c r="B233" s="85" t="s">
        <v>54</v>
      </c>
      <c r="C233" s="85">
        <v>249</v>
      </c>
      <c r="D233" s="97" t="s">
        <v>167</v>
      </c>
      <c r="E233" s="106">
        <v>1</v>
      </c>
      <c r="F233" s="106">
        <v>0</v>
      </c>
      <c r="G233" s="106">
        <v>0</v>
      </c>
      <c r="H233" s="106">
        <v>0</v>
      </c>
      <c r="I233" s="106">
        <v>0</v>
      </c>
      <c r="J233" s="106">
        <v>1</v>
      </c>
      <c r="K233" s="106">
        <v>0</v>
      </c>
      <c r="L233" s="106">
        <v>0</v>
      </c>
      <c r="M233" s="51"/>
      <c r="N233" s="62"/>
      <c r="O233" s="62"/>
      <c r="P233" s="62"/>
      <c r="Q233" s="62"/>
      <c r="R233" s="37"/>
    </row>
    <row r="234" spans="2:18" s="63" customFormat="1" x14ac:dyDescent="0.25">
      <c r="B234" s="85" t="s">
        <v>99</v>
      </c>
      <c r="C234" s="85">
        <v>250</v>
      </c>
      <c r="D234" s="97" t="s">
        <v>171</v>
      </c>
      <c r="E234" s="106">
        <v>0</v>
      </c>
      <c r="F234" s="106">
        <v>0</v>
      </c>
      <c r="G234" s="106">
        <v>0</v>
      </c>
      <c r="H234" s="106">
        <v>0</v>
      </c>
      <c r="I234" s="106">
        <v>0</v>
      </c>
      <c r="J234" s="106">
        <v>0</v>
      </c>
      <c r="K234" s="106">
        <v>0</v>
      </c>
      <c r="L234" s="106">
        <v>0</v>
      </c>
      <c r="M234" s="51"/>
      <c r="N234" s="62"/>
      <c r="O234" s="62"/>
      <c r="P234" s="62"/>
      <c r="Q234" s="62"/>
      <c r="R234" s="37"/>
    </row>
    <row r="235" spans="2:18" s="63" customFormat="1" x14ac:dyDescent="0.25">
      <c r="B235" s="85" t="s">
        <v>7</v>
      </c>
      <c r="C235" s="85">
        <v>251</v>
      </c>
      <c r="D235" s="97" t="s">
        <v>25</v>
      </c>
      <c r="E235" s="106">
        <v>0</v>
      </c>
      <c r="F235" s="106">
        <v>0</v>
      </c>
      <c r="G235" s="106">
        <v>0</v>
      </c>
      <c r="H235" s="106">
        <v>0</v>
      </c>
      <c r="I235" s="106">
        <v>0</v>
      </c>
      <c r="J235" s="106">
        <v>0</v>
      </c>
      <c r="K235" s="106">
        <v>0</v>
      </c>
      <c r="L235" s="106">
        <v>1</v>
      </c>
      <c r="M235" s="51"/>
      <c r="N235" s="62"/>
      <c r="O235" s="62"/>
      <c r="P235" s="62"/>
      <c r="Q235" s="62"/>
      <c r="R235" s="37"/>
    </row>
    <row r="236" spans="2:18" s="63" customFormat="1" x14ac:dyDescent="0.25">
      <c r="B236" s="85" t="s">
        <v>7</v>
      </c>
      <c r="C236" s="85">
        <v>252</v>
      </c>
      <c r="D236" s="97" t="s">
        <v>147</v>
      </c>
      <c r="E236" s="106">
        <v>0</v>
      </c>
      <c r="F236" s="106">
        <v>1</v>
      </c>
      <c r="G236" s="106">
        <v>2</v>
      </c>
      <c r="H236" s="106">
        <v>0</v>
      </c>
      <c r="I236" s="106">
        <v>0</v>
      </c>
      <c r="J236" s="106">
        <v>0</v>
      </c>
      <c r="K236" s="106">
        <v>0</v>
      </c>
      <c r="L236" s="106">
        <v>2</v>
      </c>
      <c r="M236" s="51"/>
      <c r="N236" s="62"/>
      <c r="O236" s="62"/>
      <c r="P236" s="62"/>
      <c r="Q236" s="62"/>
      <c r="R236" s="37"/>
    </row>
    <row r="237" spans="2:18" s="63" customFormat="1" x14ac:dyDescent="0.25">
      <c r="B237" s="85" t="s">
        <v>7</v>
      </c>
      <c r="C237" s="85">
        <v>253</v>
      </c>
      <c r="D237" s="97" t="s">
        <v>152</v>
      </c>
      <c r="E237" s="106">
        <v>0</v>
      </c>
      <c r="F237" s="106">
        <v>1</v>
      </c>
      <c r="G237" s="106">
        <v>1</v>
      </c>
      <c r="H237" s="106">
        <v>0</v>
      </c>
      <c r="I237" s="106">
        <v>2</v>
      </c>
      <c r="J237" s="106">
        <v>0</v>
      </c>
      <c r="K237" s="106">
        <v>0</v>
      </c>
      <c r="L237" s="106">
        <v>0</v>
      </c>
      <c r="M237" s="51"/>
      <c r="N237" s="62"/>
      <c r="O237" s="62"/>
      <c r="P237" s="62"/>
      <c r="Q237" s="62"/>
      <c r="R237" s="37"/>
    </row>
    <row r="238" spans="2:18" s="63" customFormat="1" x14ac:dyDescent="0.25">
      <c r="B238" s="85" t="s">
        <v>29</v>
      </c>
      <c r="C238" s="85">
        <v>257</v>
      </c>
      <c r="D238" s="97" t="s">
        <v>144</v>
      </c>
      <c r="E238" s="106">
        <v>0</v>
      </c>
      <c r="F238" s="106">
        <v>0</v>
      </c>
      <c r="G238" s="106">
        <v>0</v>
      </c>
      <c r="H238" s="106">
        <v>2</v>
      </c>
      <c r="I238" s="106">
        <v>2</v>
      </c>
      <c r="J238" s="106">
        <v>0</v>
      </c>
      <c r="K238" s="106">
        <v>1</v>
      </c>
      <c r="L238" s="106">
        <v>0</v>
      </c>
      <c r="M238" s="51"/>
      <c r="N238" s="62"/>
      <c r="O238" s="62"/>
      <c r="P238" s="62"/>
      <c r="Q238" s="62"/>
      <c r="R238" s="37"/>
    </row>
    <row r="239" spans="2:18" s="63" customFormat="1" x14ac:dyDescent="0.25">
      <c r="B239" s="85" t="s">
        <v>39</v>
      </c>
      <c r="C239" s="85">
        <v>258</v>
      </c>
      <c r="D239" s="97" t="s">
        <v>165</v>
      </c>
      <c r="E239" s="106">
        <v>0</v>
      </c>
      <c r="F239" s="106">
        <v>1</v>
      </c>
      <c r="G239" s="106">
        <v>0</v>
      </c>
      <c r="H239" s="106">
        <v>2</v>
      </c>
      <c r="I239" s="106">
        <v>1</v>
      </c>
      <c r="J239" s="106">
        <v>0</v>
      </c>
      <c r="K239" s="106">
        <v>0</v>
      </c>
      <c r="L239" s="106">
        <v>0</v>
      </c>
      <c r="M239" s="51"/>
      <c r="N239" s="62"/>
      <c r="O239" s="62"/>
      <c r="P239" s="62"/>
      <c r="Q239" s="62"/>
      <c r="R239" s="37"/>
    </row>
    <row r="240" spans="2:18" s="63" customFormat="1" x14ac:dyDescent="0.25">
      <c r="B240" s="85" t="s">
        <v>128</v>
      </c>
      <c r="C240" s="85">
        <v>260</v>
      </c>
      <c r="D240" s="97" t="s">
        <v>172</v>
      </c>
      <c r="E240" s="106">
        <v>0</v>
      </c>
      <c r="F240" s="106">
        <v>0</v>
      </c>
      <c r="G240" s="106">
        <v>0</v>
      </c>
      <c r="H240" s="106">
        <v>0</v>
      </c>
      <c r="I240" s="106">
        <v>0</v>
      </c>
      <c r="J240" s="106">
        <v>0</v>
      </c>
      <c r="K240" s="106">
        <v>0</v>
      </c>
      <c r="L240" s="106">
        <v>0</v>
      </c>
      <c r="M240" s="51"/>
      <c r="N240" s="62"/>
      <c r="O240" s="62"/>
      <c r="P240" s="62"/>
      <c r="Q240" s="62"/>
      <c r="R240" s="37"/>
    </row>
    <row r="241" spans="2:18" s="63" customFormat="1" x14ac:dyDescent="0.25">
      <c r="B241" s="85" t="s">
        <v>7</v>
      </c>
      <c r="C241" s="85">
        <v>261</v>
      </c>
      <c r="D241" s="97" t="s">
        <v>149</v>
      </c>
      <c r="E241" s="106">
        <v>0</v>
      </c>
      <c r="F241" s="106">
        <v>0</v>
      </c>
      <c r="G241" s="106">
        <v>0</v>
      </c>
      <c r="H241" s="106">
        <v>0</v>
      </c>
      <c r="I241" s="106">
        <v>0</v>
      </c>
      <c r="J241" s="106">
        <v>0</v>
      </c>
      <c r="K241" s="106">
        <v>0</v>
      </c>
      <c r="L241" s="106">
        <v>0</v>
      </c>
      <c r="M241" s="51"/>
      <c r="N241" s="62"/>
      <c r="O241" s="62"/>
      <c r="P241" s="62"/>
      <c r="Q241" s="62"/>
      <c r="R241" s="37"/>
    </row>
    <row r="242" spans="2:18" s="63" customFormat="1" x14ac:dyDescent="0.25">
      <c r="B242" s="85" t="s">
        <v>7</v>
      </c>
      <c r="C242" s="85">
        <v>262</v>
      </c>
      <c r="D242" s="97" t="s">
        <v>157</v>
      </c>
      <c r="E242" s="106">
        <v>0</v>
      </c>
      <c r="F242" s="106">
        <v>1</v>
      </c>
      <c r="G242" s="106">
        <v>1</v>
      </c>
      <c r="H242" s="106">
        <v>1</v>
      </c>
      <c r="I242" s="106">
        <v>1</v>
      </c>
      <c r="J242" s="106">
        <v>1</v>
      </c>
      <c r="K242" s="106">
        <v>1</v>
      </c>
      <c r="L242" s="106">
        <v>2</v>
      </c>
      <c r="M242" s="51"/>
      <c r="N242" s="62"/>
      <c r="O242" s="62"/>
      <c r="P242" s="62"/>
      <c r="Q242" s="62"/>
      <c r="R242" s="37"/>
    </row>
    <row r="243" spans="2:18" s="63" customFormat="1" x14ac:dyDescent="0.25">
      <c r="B243" s="85" t="s">
        <v>7</v>
      </c>
      <c r="C243" s="85">
        <v>263</v>
      </c>
      <c r="D243" s="97" t="s">
        <v>158</v>
      </c>
      <c r="E243" s="106">
        <v>1</v>
      </c>
      <c r="F243" s="106">
        <v>1</v>
      </c>
      <c r="G243" s="106">
        <v>0</v>
      </c>
      <c r="H243" s="106">
        <v>1</v>
      </c>
      <c r="I243" s="106">
        <v>2</v>
      </c>
      <c r="J243" s="106">
        <v>1</v>
      </c>
      <c r="K243" s="106">
        <v>0</v>
      </c>
      <c r="L243" s="106">
        <v>0</v>
      </c>
      <c r="M243" s="51"/>
      <c r="N243" s="62"/>
      <c r="O243" s="62"/>
      <c r="P243" s="62"/>
      <c r="Q243" s="62"/>
      <c r="R243" s="37"/>
    </row>
    <row r="244" spans="2:18" s="63" customFormat="1" x14ac:dyDescent="0.25">
      <c r="B244" s="85" t="s">
        <v>71</v>
      </c>
      <c r="C244" s="85">
        <v>264</v>
      </c>
      <c r="D244" s="97" t="s">
        <v>168</v>
      </c>
      <c r="E244" s="106">
        <v>1</v>
      </c>
      <c r="F244" s="106">
        <v>0</v>
      </c>
      <c r="G244" s="106">
        <v>1</v>
      </c>
      <c r="H244" s="106">
        <v>3</v>
      </c>
      <c r="I244" s="106">
        <v>0</v>
      </c>
      <c r="J244" s="106">
        <v>0</v>
      </c>
      <c r="K244" s="106">
        <v>0</v>
      </c>
      <c r="L244" s="106">
        <v>0</v>
      </c>
      <c r="M244" s="51"/>
      <c r="N244" s="62"/>
      <c r="O244" s="62"/>
      <c r="P244" s="62"/>
      <c r="Q244" s="62"/>
      <c r="R244" s="37"/>
    </row>
    <row r="245" spans="2:18" s="63" customFormat="1" x14ac:dyDescent="0.25">
      <c r="B245" s="85" t="s">
        <v>7</v>
      </c>
      <c r="C245" s="85">
        <v>265</v>
      </c>
      <c r="D245" s="97" t="s">
        <v>154</v>
      </c>
      <c r="E245" s="106">
        <v>0</v>
      </c>
      <c r="F245" s="106">
        <v>1</v>
      </c>
      <c r="G245" s="106">
        <v>2</v>
      </c>
      <c r="H245" s="106">
        <v>0</v>
      </c>
      <c r="I245" s="106">
        <v>0</v>
      </c>
      <c r="J245" s="106">
        <v>0</v>
      </c>
      <c r="K245" s="106">
        <v>0</v>
      </c>
      <c r="L245" s="106">
        <v>0</v>
      </c>
      <c r="M245" s="51"/>
      <c r="N245" s="62"/>
      <c r="O245" s="62"/>
      <c r="P245" s="62"/>
      <c r="Q245" s="62"/>
      <c r="R245" s="37"/>
    </row>
    <row r="246" spans="2:18" s="63" customFormat="1" x14ac:dyDescent="0.25">
      <c r="B246" s="85" t="s">
        <v>182</v>
      </c>
      <c r="C246" s="85">
        <v>266</v>
      </c>
      <c r="D246" s="97" t="s">
        <v>175</v>
      </c>
      <c r="E246" s="106">
        <v>0</v>
      </c>
      <c r="F246" s="106">
        <v>1</v>
      </c>
      <c r="G246" s="106">
        <v>0</v>
      </c>
      <c r="H246" s="106">
        <v>0</v>
      </c>
      <c r="I246" s="106">
        <v>0</v>
      </c>
      <c r="J246" s="106">
        <v>0</v>
      </c>
      <c r="K246" s="106">
        <v>0</v>
      </c>
      <c r="L246" s="106">
        <v>0</v>
      </c>
      <c r="M246" s="51"/>
      <c r="N246" s="62"/>
      <c r="O246" s="62"/>
      <c r="P246" s="62"/>
      <c r="Q246" s="62"/>
      <c r="R246" s="37"/>
    </row>
    <row r="247" spans="2:18" s="63" customFormat="1" x14ac:dyDescent="0.25">
      <c r="B247" s="85" t="s">
        <v>7</v>
      </c>
      <c r="C247" s="85">
        <v>268</v>
      </c>
      <c r="D247" s="97" t="s">
        <v>43</v>
      </c>
      <c r="E247" s="106">
        <v>8</v>
      </c>
      <c r="F247" s="106">
        <v>12</v>
      </c>
      <c r="G247" s="106">
        <v>0</v>
      </c>
      <c r="H247" s="106">
        <v>4</v>
      </c>
      <c r="I247" s="106">
        <v>3</v>
      </c>
      <c r="J247" s="106">
        <v>1</v>
      </c>
      <c r="K247" s="106">
        <v>7</v>
      </c>
      <c r="L247" s="106">
        <v>6</v>
      </c>
      <c r="M247" s="51"/>
      <c r="N247" s="62"/>
      <c r="O247" s="62"/>
      <c r="P247" s="62"/>
      <c r="Q247" s="62"/>
      <c r="R247" s="37"/>
    </row>
    <row r="248" spans="2:18" s="63" customFormat="1" ht="30" x14ac:dyDescent="0.25">
      <c r="B248" s="85" t="s">
        <v>19</v>
      </c>
      <c r="C248" s="82">
        <v>270</v>
      </c>
      <c r="D248" s="97" t="s">
        <v>159</v>
      </c>
      <c r="E248" s="106">
        <v>1</v>
      </c>
      <c r="F248" s="106">
        <v>0</v>
      </c>
      <c r="G248" s="106">
        <v>0</v>
      </c>
      <c r="H248" s="106">
        <v>0</v>
      </c>
      <c r="I248" s="106">
        <v>0</v>
      </c>
      <c r="J248" s="106">
        <v>1</v>
      </c>
      <c r="K248" s="106">
        <v>1</v>
      </c>
      <c r="L248" s="106">
        <v>0</v>
      </c>
      <c r="M248" s="51"/>
      <c r="N248" s="62"/>
      <c r="O248" s="62"/>
      <c r="P248" s="62"/>
      <c r="Q248" s="62"/>
      <c r="R248" s="37"/>
    </row>
    <row r="249" spans="2:18" s="63" customFormat="1" x14ac:dyDescent="0.25">
      <c r="B249" s="85" t="s">
        <v>19</v>
      </c>
      <c r="C249" s="82">
        <v>272</v>
      </c>
      <c r="D249" s="88" t="s">
        <v>160</v>
      </c>
      <c r="E249" s="106">
        <v>0</v>
      </c>
      <c r="F249" s="106">
        <v>0</v>
      </c>
      <c r="G249" s="106">
        <v>0</v>
      </c>
      <c r="H249" s="106">
        <v>0</v>
      </c>
      <c r="I249" s="106">
        <v>0</v>
      </c>
      <c r="J249" s="106">
        <v>0</v>
      </c>
      <c r="K249" s="106">
        <v>0</v>
      </c>
      <c r="L249" s="106">
        <v>0</v>
      </c>
      <c r="M249" s="51"/>
      <c r="N249" s="62"/>
      <c r="O249" s="62"/>
      <c r="P249" s="62"/>
      <c r="Q249" s="62"/>
      <c r="R249" s="37"/>
    </row>
    <row r="250" spans="2:18" s="63" customFormat="1" x14ac:dyDescent="0.25">
      <c r="B250" s="85" t="s">
        <v>19</v>
      </c>
      <c r="C250" s="82">
        <v>274</v>
      </c>
      <c r="D250" s="97" t="s">
        <v>161</v>
      </c>
      <c r="E250" s="106">
        <v>0</v>
      </c>
      <c r="F250" s="106">
        <v>0</v>
      </c>
      <c r="G250" s="106">
        <v>0</v>
      </c>
      <c r="H250" s="106">
        <v>0</v>
      </c>
      <c r="I250" s="106">
        <v>0</v>
      </c>
      <c r="J250" s="106">
        <v>0</v>
      </c>
      <c r="K250" s="106">
        <v>0</v>
      </c>
      <c r="L250" s="106">
        <v>0</v>
      </c>
      <c r="M250" s="51"/>
      <c r="N250" s="62"/>
      <c r="O250" s="62"/>
      <c r="P250" s="62"/>
      <c r="Q250" s="62"/>
      <c r="R250" s="37"/>
    </row>
    <row r="251" spans="2:18" s="63" customFormat="1" x14ac:dyDescent="0.25">
      <c r="B251" s="85" t="s">
        <v>19</v>
      </c>
      <c r="C251" s="82">
        <v>289</v>
      </c>
      <c r="D251" s="88" t="s">
        <v>162</v>
      </c>
      <c r="E251" s="106">
        <v>0</v>
      </c>
      <c r="F251" s="106">
        <v>0</v>
      </c>
      <c r="G251" s="106">
        <v>1</v>
      </c>
      <c r="H251" s="106">
        <v>0</v>
      </c>
      <c r="I251" s="106">
        <v>0</v>
      </c>
      <c r="J251" s="106">
        <v>0</v>
      </c>
      <c r="K251" s="106">
        <v>0</v>
      </c>
      <c r="L251" s="106">
        <v>0</v>
      </c>
      <c r="M251" s="51"/>
      <c r="N251" s="62"/>
      <c r="O251" s="62"/>
      <c r="P251" s="62"/>
      <c r="Q251" s="62"/>
      <c r="R251" s="37"/>
    </row>
    <row r="252" spans="2:18" s="63" customFormat="1" x14ac:dyDescent="0.25">
      <c r="B252" s="85" t="s">
        <v>180</v>
      </c>
      <c r="C252" s="82">
        <v>293</v>
      </c>
      <c r="D252" s="97" t="s">
        <v>166</v>
      </c>
      <c r="E252" s="106">
        <v>0</v>
      </c>
      <c r="F252" s="106">
        <v>0</v>
      </c>
      <c r="G252" s="106">
        <v>0</v>
      </c>
      <c r="H252" s="106">
        <v>0</v>
      </c>
      <c r="I252" s="106">
        <v>0</v>
      </c>
      <c r="J252" s="106">
        <v>0</v>
      </c>
      <c r="K252" s="106">
        <v>0</v>
      </c>
      <c r="L252" s="106">
        <v>0</v>
      </c>
      <c r="M252" s="51"/>
      <c r="N252" s="62"/>
      <c r="O252" s="62"/>
      <c r="P252" s="62"/>
      <c r="Q252" s="62"/>
      <c r="R252" s="37"/>
    </row>
    <row r="253" spans="2:18" s="63" customFormat="1" ht="30" x14ac:dyDescent="0.25">
      <c r="B253" s="85" t="s">
        <v>19</v>
      </c>
      <c r="C253" s="82">
        <v>294</v>
      </c>
      <c r="D253" s="97" t="s">
        <v>163</v>
      </c>
      <c r="E253" s="106">
        <v>0</v>
      </c>
      <c r="F253" s="106">
        <v>0</v>
      </c>
      <c r="G253" s="106">
        <v>0</v>
      </c>
      <c r="H253" s="106">
        <v>0</v>
      </c>
      <c r="I253" s="106">
        <v>0</v>
      </c>
      <c r="J253" s="106">
        <v>0</v>
      </c>
      <c r="K253" s="106">
        <v>0</v>
      </c>
      <c r="L253" s="106">
        <v>0</v>
      </c>
      <c r="M253" s="51"/>
      <c r="N253" s="62"/>
      <c r="O253" s="62"/>
      <c r="P253" s="62"/>
      <c r="Q253" s="62"/>
      <c r="R253" s="37"/>
    </row>
    <row r="254" spans="2:18" s="63" customFormat="1" x14ac:dyDescent="0.25">
      <c r="B254" s="81" t="s">
        <v>19</v>
      </c>
      <c r="C254" s="82">
        <v>297</v>
      </c>
      <c r="D254" s="97" t="s">
        <v>85</v>
      </c>
      <c r="E254" s="106">
        <v>1</v>
      </c>
      <c r="F254" s="106">
        <v>0</v>
      </c>
      <c r="G254" s="106">
        <v>2</v>
      </c>
      <c r="H254" s="106">
        <v>2</v>
      </c>
      <c r="I254" s="106">
        <v>0</v>
      </c>
      <c r="J254" s="106">
        <v>0</v>
      </c>
      <c r="K254" s="106">
        <v>1</v>
      </c>
      <c r="L254" s="106">
        <v>5</v>
      </c>
      <c r="M254" s="51"/>
      <c r="N254" s="62"/>
      <c r="O254" s="62"/>
      <c r="P254" s="62"/>
      <c r="Q254" s="62"/>
      <c r="R254" s="37"/>
    </row>
    <row r="255" spans="2:18" s="63" customFormat="1" x14ac:dyDescent="0.25">
      <c r="B255" s="81" t="s">
        <v>7</v>
      </c>
      <c r="C255" s="82">
        <v>299</v>
      </c>
      <c r="D255" s="97" t="s">
        <v>69</v>
      </c>
      <c r="E255" s="106">
        <v>0</v>
      </c>
      <c r="F255" s="106">
        <v>0</v>
      </c>
      <c r="G255" s="106">
        <v>0</v>
      </c>
      <c r="H255" s="106">
        <v>0</v>
      </c>
      <c r="I255" s="106">
        <v>0</v>
      </c>
      <c r="J255" s="106">
        <v>0</v>
      </c>
      <c r="K255" s="106">
        <v>0</v>
      </c>
      <c r="L255" s="106">
        <v>0</v>
      </c>
      <c r="M255" s="51"/>
      <c r="N255" s="62"/>
      <c r="O255" s="62"/>
      <c r="P255" s="62"/>
      <c r="Q255" s="62"/>
      <c r="R255" s="37"/>
    </row>
    <row r="256" spans="2:18" s="63" customFormat="1" x14ac:dyDescent="0.25">
      <c r="B256" s="81" t="s">
        <v>39</v>
      </c>
      <c r="C256" s="85">
        <v>305</v>
      </c>
      <c r="D256" s="97" t="s">
        <v>74</v>
      </c>
      <c r="E256" s="106">
        <v>0</v>
      </c>
      <c r="F256" s="106">
        <v>0</v>
      </c>
      <c r="G256" s="106">
        <v>1</v>
      </c>
      <c r="H256" s="106">
        <v>0</v>
      </c>
      <c r="I256" s="106">
        <v>0</v>
      </c>
      <c r="J256" s="106">
        <v>0</v>
      </c>
      <c r="K256" s="106">
        <v>0</v>
      </c>
      <c r="L256" s="106">
        <v>0</v>
      </c>
      <c r="M256" s="51"/>
      <c r="N256" s="62"/>
      <c r="O256" s="62"/>
      <c r="P256" s="62"/>
      <c r="Q256" s="62"/>
      <c r="R256" s="37"/>
    </row>
    <row r="257" spans="2:18" s="63" customFormat="1" x14ac:dyDescent="0.25">
      <c r="B257" s="81" t="s">
        <v>7</v>
      </c>
      <c r="C257" s="82">
        <v>307</v>
      </c>
      <c r="D257" s="97" t="s">
        <v>8</v>
      </c>
      <c r="E257" s="106">
        <v>0</v>
      </c>
      <c r="F257" s="106">
        <v>0</v>
      </c>
      <c r="G257" s="106">
        <v>0</v>
      </c>
      <c r="H257" s="106">
        <v>0</v>
      </c>
      <c r="I257" s="106">
        <v>0</v>
      </c>
      <c r="J257" s="106">
        <v>1</v>
      </c>
      <c r="K257" s="106">
        <v>0</v>
      </c>
      <c r="L257" s="106">
        <v>0</v>
      </c>
      <c r="M257" s="51"/>
      <c r="N257" s="62"/>
      <c r="O257" s="62"/>
      <c r="P257" s="62"/>
      <c r="Q257" s="62"/>
      <c r="R257" s="37"/>
    </row>
    <row r="258" spans="2:18" s="63" customFormat="1" x14ac:dyDescent="0.25">
      <c r="B258" s="81" t="s">
        <v>7</v>
      </c>
      <c r="C258" s="82">
        <v>308</v>
      </c>
      <c r="D258" s="97" t="s">
        <v>122</v>
      </c>
      <c r="E258" s="106">
        <v>3</v>
      </c>
      <c r="F258" s="106">
        <v>0</v>
      </c>
      <c r="G258" s="106">
        <v>0</v>
      </c>
      <c r="H258" s="106">
        <v>0</v>
      </c>
      <c r="I258" s="106">
        <v>0</v>
      </c>
      <c r="J258" s="106">
        <v>0</v>
      </c>
      <c r="K258" s="106">
        <v>1</v>
      </c>
      <c r="L258" s="106">
        <v>0</v>
      </c>
      <c r="M258" s="51"/>
      <c r="N258" s="62"/>
      <c r="O258" s="62"/>
      <c r="P258" s="62"/>
      <c r="Q258" s="62"/>
      <c r="R258" s="37"/>
    </row>
    <row r="259" spans="2:18" s="63" customFormat="1" x14ac:dyDescent="0.25">
      <c r="B259" s="81" t="s">
        <v>29</v>
      </c>
      <c r="C259" s="82">
        <v>309</v>
      </c>
      <c r="D259" s="97" t="s">
        <v>79</v>
      </c>
      <c r="E259" s="106">
        <v>3</v>
      </c>
      <c r="F259" s="106">
        <v>0</v>
      </c>
      <c r="G259" s="106">
        <v>2</v>
      </c>
      <c r="H259" s="106">
        <v>2</v>
      </c>
      <c r="I259" s="106">
        <v>4</v>
      </c>
      <c r="J259" s="106">
        <v>0</v>
      </c>
      <c r="K259" s="106">
        <v>0</v>
      </c>
      <c r="L259" s="106">
        <v>4</v>
      </c>
      <c r="M259" s="51"/>
      <c r="N259" s="62"/>
      <c r="O259" s="62"/>
      <c r="P259" s="62"/>
      <c r="Q259" s="62"/>
      <c r="R259" s="37"/>
    </row>
    <row r="260" spans="2:18" s="63" customFormat="1" x14ac:dyDescent="0.25">
      <c r="B260" s="81" t="s">
        <v>34</v>
      </c>
      <c r="C260" s="82">
        <v>311</v>
      </c>
      <c r="D260" s="97" t="s">
        <v>78</v>
      </c>
      <c r="E260" s="106">
        <v>0</v>
      </c>
      <c r="F260" s="106">
        <v>0</v>
      </c>
      <c r="G260" s="106">
        <v>0</v>
      </c>
      <c r="H260" s="106">
        <v>0</v>
      </c>
      <c r="I260" s="106">
        <v>0</v>
      </c>
      <c r="J260" s="106">
        <v>0</v>
      </c>
      <c r="K260" s="106">
        <v>0</v>
      </c>
      <c r="L260" s="106">
        <v>1</v>
      </c>
      <c r="M260" s="51"/>
      <c r="N260" s="62"/>
      <c r="O260" s="62"/>
      <c r="P260" s="62"/>
      <c r="Q260" s="62"/>
      <c r="R260" s="37"/>
    </row>
    <row r="261" spans="2:18" s="63" customFormat="1" x14ac:dyDescent="0.25">
      <c r="B261" s="81" t="s">
        <v>67</v>
      </c>
      <c r="C261" s="82">
        <v>312</v>
      </c>
      <c r="D261" s="97" t="s">
        <v>68</v>
      </c>
      <c r="E261" s="106">
        <v>0</v>
      </c>
      <c r="F261" s="106">
        <v>0</v>
      </c>
      <c r="G261" s="106">
        <v>0</v>
      </c>
      <c r="H261" s="106">
        <v>1</v>
      </c>
      <c r="I261" s="106">
        <v>0</v>
      </c>
      <c r="J261" s="106">
        <v>0</v>
      </c>
      <c r="K261" s="106">
        <v>1</v>
      </c>
      <c r="L261" s="106">
        <v>0</v>
      </c>
      <c r="M261" s="51"/>
      <c r="N261" s="62"/>
      <c r="O261" s="62"/>
      <c r="P261" s="62"/>
      <c r="Q261" s="62"/>
      <c r="R261" s="37"/>
    </row>
    <row r="262" spans="2:18" s="63" customFormat="1" x14ac:dyDescent="0.25">
      <c r="B262" s="81" t="s">
        <v>7</v>
      </c>
      <c r="C262" s="82">
        <v>367</v>
      </c>
      <c r="D262" s="97" t="s">
        <v>61</v>
      </c>
      <c r="E262" s="106">
        <v>3</v>
      </c>
      <c r="F262" s="106">
        <v>2</v>
      </c>
      <c r="G262" s="106">
        <v>0</v>
      </c>
      <c r="H262" s="106">
        <v>3</v>
      </c>
      <c r="I262" s="106">
        <v>0</v>
      </c>
      <c r="J262" s="106">
        <v>0</v>
      </c>
      <c r="K262" s="106">
        <v>0</v>
      </c>
      <c r="L262" s="106">
        <v>3</v>
      </c>
      <c r="M262" s="51"/>
      <c r="N262" s="62"/>
      <c r="O262" s="62"/>
      <c r="P262" s="62"/>
      <c r="Q262" s="62"/>
      <c r="R262" s="37"/>
    </row>
    <row r="263" spans="2:18" s="63" customFormat="1" x14ac:dyDescent="0.25">
      <c r="B263" s="81" t="s">
        <v>7</v>
      </c>
      <c r="C263" s="82">
        <v>369</v>
      </c>
      <c r="D263" s="97" t="s">
        <v>82</v>
      </c>
      <c r="E263" s="106">
        <v>0</v>
      </c>
      <c r="F263" s="106">
        <v>0</v>
      </c>
      <c r="G263" s="106">
        <v>0</v>
      </c>
      <c r="H263" s="106">
        <v>0</v>
      </c>
      <c r="I263" s="106">
        <v>0</v>
      </c>
      <c r="J263" s="106">
        <v>0</v>
      </c>
      <c r="K263" s="106">
        <v>0</v>
      </c>
      <c r="L263" s="106">
        <v>0</v>
      </c>
      <c r="M263" s="51"/>
      <c r="N263" s="62"/>
      <c r="O263" s="62"/>
      <c r="P263" s="62"/>
      <c r="Q263" s="62"/>
      <c r="R263" s="37"/>
    </row>
    <row r="264" spans="2:18" s="63" customFormat="1" x14ac:dyDescent="0.25">
      <c r="B264" s="81" t="s">
        <v>109</v>
      </c>
      <c r="C264" s="82">
        <v>370</v>
      </c>
      <c r="D264" s="97" t="s">
        <v>110</v>
      </c>
      <c r="E264" s="106">
        <v>0</v>
      </c>
      <c r="F264" s="106">
        <v>0</v>
      </c>
      <c r="G264" s="106">
        <v>0</v>
      </c>
      <c r="H264" s="106">
        <v>0</v>
      </c>
      <c r="I264" s="106">
        <v>0</v>
      </c>
      <c r="J264" s="106">
        <v>0</v>
      </c>
      <c r="K264" s="106">
        <v>0</v>
      </c>
      <c r="L264" s="106">
        <v>0</v>
      </c>
      <c r="M264" s="51"/>
      <c r="N264" s="62"/>
      <c r="O264" s="62"/>
      <c r="P264" s="62"/>
      <c r="Q264" s="62"/>
      <c r="R264" s="37"/>
    </row>
    <row r="265" spans="2:18" s="63" customFormat="1" x14ac:dyDescent="0.25">
      <c r="B265" s="85" t="s">
        <v>7</v>
      </c>
      <c r="C265" s="85">
        <v>374</v>
      </c>
      <c r="D265" s="97" t="s">
        <v>32</v>
      </c>
      <c r="E265" s="106">
        <v>0</v>
      </c>
      <c r="F265" s="106">
        <v>0</v>
      </c>
      <c r="G265" s="106">
        <v>0</v>
      </c>
      <c r="H265" s="106">
        <v>0</v>
      </c>
      <c r="I265" s="106">
        <v>0</v>
      </c>
      <c r="J265" s="106">
        <v>0</v>
      </c>
      <c r="K265" s="106">
        <v>0</v>
      </c>
      <c r="L265" s="106">
        <v>0</v>
      </c>
      <c r="M265" s="51"/>
      <c r="N265" s="62"/>
      <c r="O265" s="62"/>
      <c r="P265" s="62"/>
      <c r="Q265" s="62"/>
      <c r="R265" s="37"/>
    </row>
    <row r="266" spans="2:18" s="63" customFormat="1" x14ac:dyDescent="0.25">
      <c r="B266" s="85" t="s">
        <v>7</v>
      </c>
      <c r="C266" s="85">
        <v>378</v>
      </c>
      <c r="D266" s="97" t="s">
        <v>14</v>
      </c>
      <c r="E266" s="106">
        <v>6</v>
      </c>
      <c r="F266" s="106">
        <v>9</v>
      </c>
      <c r="G266" s="106">
        <v>7</v>
      </c>
      <c r="H266" s="106">
        <v>6</v>
      </c>
      <c r="I266" s="106">
        <v>10</v>
      </c>
      <c r="J266" s="106">
        <v>8</v>
      </c>
      <c r="K266" s="106">
        <v>7</v>
      </c>
      <c r="L266" s="106">
        <v>6</v>
      </c>
      <c r="M266" s="51"/>
      <c r="N266" s="62"/>
      <c r="O266" s="62"/>
      <c r="P266" s="62"/>
      <c r="Q266" s="62"/>
      <c r="R266" s="37"/>
    </row>
    <row r="267" spans="2:18" s="63" customFormat="1" x14ac:dyDescent="0.25">
      <c r="B267" s="85" t="s">
        <v>139</v>
      </c>
      <c r="C267" s="85">
        <v>379</v>
      </c>
      <c r="D267" s="87" t="s">
        <v>259</v>
      </c>
      <c r="E267" s="106">
        <v>0</v>
      </c>
      <c r="F267" s="106">
        <v>0</v>
      </c>
      <c r="G267" s="106">
        <v>0</v>
      </c>
      <c r="H267" s="106">
        <v>0</v>
      </c>
      <c r="I267" s="106">
        <v>0</v>
      </c>
      <c r="J267" s="106">
        <v>0</v>
      </c>
      <c r="K267" s="106">
        <v>0</v>
      </c>
      <c r="L267" s="106">
        <v>0</v>
      </c>
      <c r="M267" s="51"/>
      <c r="N267" s="62"/>
      <c r="O267" s="62"/>
      <c r="P267" s="62"/>
      <c r="Q267" s="62"/>
      <c r="R267" s="37"/>
    </row>
    <row r="268" spans="2:18" s="63" customFormat="1" x14ac:dyDescent="0.25">
      <c r="B268" s="85" t="s">
        <v>71</v>
      </c>
      <c r="C268" s="85">
        <v>380</v>
      </c>
      <c r="D268" s="97" t="s">
        <v>72</v>
      </c>
      <c r="E268" s="106">
        <v>0</v>
      </c>
      <c r="F268" s="106">
        <v>1</v>
      </c>
      <c r="G268" s="106">
        <v>1</v>
      </c>
      <c r="H268" s="106">
        <v>0</v>
      </c>
      <c r="I268" s="106">
        <v>0</v>
      </c>
      <c r="J268" s="106">
        <v>0</v>
      </c>
      <c r="K268" s="106">
        <v>1</v>
      </c>
      <c r="L268" s="106">
        <v>1</v>
      </c>
      <c r="M268" s="51"/>
      <c r="N268" s="62"/>
      <c r="O268" s="62"/>
      <c r="P268" s="62"/>
      <c r="Q268" s="62"/>
      <c r="R268" s="37"/>
    </row>
    <row r="269" spans="2:18" x14ac:dyDescent="0.25">
      <c r="B269" s="85" t="s">
        <v>136</v>
      </c>
      <c r="C269" s="85">
        <v>382</v>
      </c>
      <c r="D269" s="97" t="s">
        <v>137</v>
      </c>
      <c r="E269" s="106">
        <v>1</v>
      </c>
      <c r="F269" s="106">
        <v>0</v>
      </c>
      <c r="G269" s="106">
        <v>0</v>
      </c>
      <c r="H269" s="106">
        <v>0</v>
      </c>
      <c r="I269" s="106">
        <v>0</v>
      </c>
      <c r="J269" s="106">
        <v>0</v>
      </c>
      <c r="K269" s="106">
        <v>1</v>
      </c>
      <c r="L269" s="106">
        <v>3</v>
      </c>
    </row>
    <row r="270" spans="2:18" x14ac:dyDescent="0.25">
      <c r="B270" s="85" t="s">
        <v>7</v>
      </c>
      <c r="C270" s="85">
        <v>383</v>
      </c>
      <c r="D270" s="97" t="s">
        <v>135</v>
      </c>
      <c r="E270" s="106">
        <v>2</v>
      </c>
      <c r="F270" s="106">
        <v>0</v>
      </c>
      <c r="G270" s="106"/>
      <c r="H270" s="106">
        <v>1</v>
      </c>
      <c r="I270" s="106">
        <v>0</v>
      </c>
      <c r="J270" s="106">
        <v>5</v>
      </c>
      <c r="K270" s="106">
        <v>0</v>
      </c>
      <c r="L270" s="106">
        <v>0</v>
      </c>
    </row>
    <row r="271" spans="2:18" x14ac:dyDescent="0.25">
      <c r="B271" s="85" t="s">
        <v>7</v>
      </c>
      <c r="C271" s="85">
        <v>384</v>
      </c>
      <c r="D271" s="97" t="s">
        <v>94</v>
      </c>
      <c r="E271" s="106">
        <v>0</v>
      </c>
      <c r="F271" s="106">
        <v>0</v>
      </c>
      <c r="G271" s="106">
        <v>1</v>
      </c>
      <c r="H271" s="106">
        <v>0</v>
      </c>
      <c r="I271" s="106">
        <v>0</v>
      </c>
      <c r="J271" s="106">
        <v>2</v>
      </c>
      <c r="K271" s="106">
        <v>0</v>
      </c>
      <c r="L271" s="106">
        <v>0</v>
      </c>
    </row>
    <row r="272" spans="2:18" x14ac:dyDescent="0.25">
      <c r="B272" s="81" t="s">
        <v>39</v>
      </c>
      <c r="C272" s="85">
        <v>385</v>
      </c>
      <c r="D272" s="97" t="s">
        <v>62</v>
      </c>
      <c r="E272" s="106">
        <v>0</v>
      </c>
      <c r="F272" s="106">
        <v>0</v>
      </c>
      <c r="G272" s="106">
        <v>1</v>
      </c>
      <c r="H272" s="106">
        <v>4</v>
      </c>
      <c r="I272" s="106">
        <v>0</v>
      </c>
      <c r="J272" s="106">
        <v>0</v>
      </c>
      <c r="K272" s="106">
        <v>0</v>
      </c>
      <c r="L272" s="106">
        <v>0</v>
      </c>
    </row>
    <row r="273" spans="2:12" x14ac:dyDescent="0.25">
      <c r="B273" s="85" t="s">
        <v>39</v>
      </c>
      <c r="C273" s="85">
        <v>386</v>
      </c>
      <c r="D273" s="97" t="s">
        <v>70</v>
      </c>
      <c r="E273" s="106">
        <v>0</v>
      </c>
      <c r="F273" s="106">
        <v>0</v>
      </c>
      <c r="G273" s="106">
        <v>0</v>
      </c>
      <c r="H273" s="106">
        <v>0</v>
      </c>
      <c r="I273" s="106">
        <v>0</v>
      </c>
      <c r="J273" s="106">
        <v>0</v>
      </c>
      <c r="K273" s="106">
        <v>0</v>
      </c>
      <c r="L273" s="106">
        <v>0</v>
      </c>
    </row>
    <row r="274" spans="2:12" x14ac:dyDescent="0.25">
      <c r="B274" s="85" t="s">
        <v>39</v>
      </c>
      <c r="C274" s="85">
        <v>387</v>
      </c>
      <c r="D274" s="97" t="s">
        <v>264</v>
      </c>
      <c r="E274" s="106">
        <v>0</v>
      </c>
      <c r="F274" s="106">
        <v>0</v>
      </c>
      <c r="G274" s="106">
        <v>0</v>
      </c>
      <c r="H274" s="106">
        <v>0</v>
      </c>
      <c r="I274" s="106">
        <v>0</v>
      </c>
      <c r="J274" s="106">
        <v>0</v>
      </c>
      <c r="K274" s="106">
        <v>0</v>
      </c>
      <c r="L274" s="106">
        <v>0</v>
      </c>
    </row>
    <row r="275" spans="2:12" x14ac:dyDescent="0.25">
      <c r="B275" s="85" t="s">
        <v>39</v>
      </c>
      <c r="C275" s="85">
        <v>388</v>
      </c>
      <c r="D275" s="97" t="s">
        <v>127</v>
      </c>
      <c r="E275" s="106">
        <v>1</v>
      </c>
      <c r="F275" s="106">
        <v>1</v>
      </c>
      <c r="G275" s="106">
        <v>2</v>
      </c>
      <c r="H275" s="106">
        <v>2</v>
      </c>
      <c r="I275" s="106">
        <v>1</v>
      </c>
      <c r="J275" s="106">
        <v>0</v>
      </c>
      <c r="K275" s="106">
        <v>0</v>
      </c>
      <c r="L275" s="106">
        <v>0</v>
      </c>
    </row>
    <row r="276" spans="2:12" x14ac:dyDescent="0.25">
      <c r="B276" s="85" t="s">
        <v>7</v>
      </c>
      <c r="C276" s="85">
        <v>389</v>
      </c>
      <c r="D276" s="97" t="s">
        <v>101</v>
      </c>
      <c r="E276" s="106">
        <v>0</v>
      </c>
      <c r="F276" s="106">
        <v>0</v>
      </c>
      <c r="G276" s="106">
        <v>2</v>
      </c>
      <c r="H276" s="106">
        <v>0</v>
      </c>
      <c r="I276" s="106">
        <v>0</v>
      </c>
      <c r="J276" s="106">
        <v>0</v>
      </c>
      <c r="K276" s="106">
        <v>0</v>
      </c>
      <c r="L276" s="106">
        <v>2</v>
      </c>
    </row>
    <row r="277" spans="2:12" x14ac:dyDescent="0.25">
      <c r="B277" s="85" t="s">
        <v>29</v>
      </c>
      <c r="C277" s="85">
        <v>390</v>
      </c>
      <c r="D277" s="97" t="s">
        <v>30</v>
      </c>
      <c r="E277" s="106">
        <v>0</v>
      </c>
      <c r="F277" s="106">
        <v>0</v>
      </c>
      <c r="G277" s="106">
        <v>1</v>
      </c>
      <c r="H277" s="106">
        <v>0</v>
      </c>
      <c r="I277" s="106">
        <v>3</v>
      </c>
      <c r="J277" s="106">
        <v>1</v>
      </c>
      <c r="K277" s="106">
        <v>0</v>
      </c>
      <c r="L277" s="106">
        <v>1</v>
      </c>
    </row>
    <row r="278" spans="2:12" x14ac:dyDescent="0.25">
      <c r="B278" s="85" t="s">
        <v>19</v>
      </c>
      <c r="C278" s="85">
        <v>444</v>
      </c>
      <c r="D278" s="97" t="s">
        <v>37</v>
      </c>
      <c r="E278" s="106">
        <v>3</v>
      </c>
      <c r="F278" s="106">
        <v>3</v>
      </c>
      <c r="G278" s="106">
        <v>5</v>
      </c>
      <c r="H278" s="106">
        <v>4</v>
      </c>
      <c r="I278" s="106">
        <v>1</v>
      </c>
      <c r="J278" s="106">
        <v>0</v>
      </c>
      <c r="K278" s="106">
        <v>0</v>
      </c>
      <c r="L278" s="106">
        <v>0</v>
      </c>
    </row>
    <row r="279" spans="2:12" x14ac:dyDescent="0.25">
      <c r="B279" s="85" t="s">
        <v>12</v>
      </c>
      <c r="C279" s="85">
        <v>445</v>
      </c>
      <c r="D279" s="86" t="s">
        <v>258</v>
      </c>
      <c r="E279" s="106">
        <v>0</v>
      </c>
      <c r="F279" s="106">
        <v>0</v>
      </c>
      <c r="G279" s="106">
        <v>0</v>
      </c>
      <c r="H279" s="106">
        <v>0</v>
      </c>
      <c r="I279" s="106">
        <v>0</v>
      </c>
      <c r="J279" s="106">
        <v>0</v>
      </c>
      <c r="K279" s="106">
        <v>0</v>
      </c>
      <c r="L279" s="106">
        <v>0</v>
      </c>
    </row>
    <row r="280" spans="2:12" x14ac:dyDescent="0.25">
      <c r="B280" s="81" t="s">
        <v>87</v>
      </c>
      <c r="C280" s="82">
        <v>447</v>
      </c>
      <c r="D280" s="97" t="s">
        <v>323</v>
      </c>
      <c r="E280" s="106">
        <v>0</v>
      </c>
      <c r="F280" s="106">
        <v>0</v>
      </c>
      <c r="G280" s="106">
        <v>0</v>
      </c>
      <c r="H280" s="106">
        <v>0</v>
      </c>
      <c r="I280" s="106">
        <v>1</v>
      </c>
      <c r="J280" s="106">
        <v>0</v>
      </c>
      <c r="K280" s="106">
        <v>1</v>
      </c>
      <c r="L280" s="106">
        <v>1</v>
      </c>
    </row>
    <row r="281" spans="2:12" x14ac:dyDescent="0.25">
      <c r="B281" s="85" t="s">
        <v>260</v>
      </c>
      <c r="C281" s="85">
        <v>450</v>
      </c>
      <c r="D281" s="86" t="s">
        <v>261</v>
      </c>
      <c r="E281" s="106">
        <v>0</v>
      </c>
      <c r="F281" s="106">
        <v>1</v>
      </c>
      <c r="G281" s="106">
        <v>0</v>
      </c>
      <c r="H281" s="106">
        <v>0</v>
      </c>
      <c r="I281" s="106">
        <v>0</v>
      </c>
      <c r="J281" s="106">
        <v>0</v>
      </c>
      <c r="K281" s="106">
        <v>0</v>
      </c>
      <c r="L281" s="106">
        <v>0</v>
      </c>
    </row>
    <row r="282" spans="2:12" x14ac:dyDescent="0.25">
      <c r="B282" s="85" t="s">
        <v>7</v>
      </c>
      <c r="C282" s="85">
        <v>451</v>
      </c>
      <c r="D282" s="86" t="s">
        <v>257</v>
      </c>
      <c r="E282" s="106">
        <v>0</v>
      </c>
      <c r="F282" s="106">
        <v>1</v>
      </c>
      <c r="G282" s="106">
        <v>4</v>
      </c>
      <c r="H282" s="106">
        <v>2</v>
      </c>
      <c r="I282" s="106">
        <v>5</v>
      </c>
      <c r="J282" s="106">
        <v>4</v>
      </c>
      <c r="K282" s="106">
        <v>6</v>
      </c>
      <c r="L282" s="106">
        <v>3</v>
      </c>
    </row>
    <row r="283" spans="2:12" x14ac:dyDescent="0.25">
      <c r="B283" s="85" t="s">
        <v>54</v>
      </c>
      <c r="C283" s="85">
        <v>452</v>
      </c>
      <c r="D283" s="86" t="s">
        <v>263</v>
      </c>
      <c r="E283" s="106">
        <v>0</v>
      </c>
      <c r="F283" s="106">
        <v>1</v>
      </c>
      <c r="G283" s="106">
        <v>0</v>
      </c>
      <c r="H283" s="106">
        <v>0</v>
      </c>
      <c r="I283" s="106">
        <v>0</v>
      </c>
      <c r="J283" s="106">
        <v>1</v>
      </c>
      <c r="K283" s="106">
        <v>1</v>
      </c>
      <c r="L283" s="106">
        <v>0</v>
      </c>
    </row>
    <row r="284" spans="2:12" x14ac:dyDescent="0.25">
      <c r="B284" s="102" t="s">
        <v>91</v>
      </c>
      <c r="C284" s="85">
        <v>453</v>
      </c>
      <c r="D284" s="97" t="s">
        <v>333</v>
      </c>
      <c r="E284" s="106">
        <v>0</v>
      </c>
      <c r="F284" s="106">
        <v>0</v>
      </c>
      <c r="G284" s="106">
        <v>0</v>
      </c>
      <c r="H284" s="106">
        <v>0</v>
      </c>
      <c r="I284" s="106">
        <v>0</v>
      </c>
      <c r="J284" s="106">
        <v>0</v>
      </c>
      <c r="K284" s="106">
        <v>0</v>
      </c>
      <c r="L284" s="106">
        <v>0</v>
      </c>
    </row>
    <row r="285" spans="2:12" x14ac:dyDescent="0.25">
      <c r="B285" s="85" t="s">
        <v>7</v>
      </c>
      <c r="C285" s="85">
        <v>454</v>
      </c>
      <c r="D285" s="86" t="s">
        <v>324</v>
      </c>
      <c r="E285" s="106">
        <v>0</v>
      </c>
      <c r="F285" s="106">
        <v>0</v>
      </c>
      <c r="G285" s="106">
        <v>4</v>
      </c>
      <c r="H285" s="106">
        <v>0</v>
      </c>
      <c r="I285" s="106">
        <v>2</v>
      </c>
      <c r="J285" s="106">
        <v>1</v>
      </c>
      <c r="K285" s="106">
        <v>3</v>
      </c>
      <c r="L285" s="106">
        <v>4</v>
      </c>
    </row>
    <row r="286" spans="2:12" x14ac:dyDescent="0.25">
      <c r="B286" s="85" t="s">
        <v>17</v>
      </c>
      <c r="C286" s="85">
        <v>456</v>
      </c>
      <c r="D286" s="86" t="s">
        <v>256</v>
      </c>
      <c r="E286" s="106">
        <v>0</v>
      </c>
      <c r="F286" s="106">
        <v>0</v>
      </c>
      <c r="G286" s="106">
        <v>0</v>
      </c>
      <c r="H286" s="106">
        <v>0</v>
      </c>
      <c r="I286" s="106">
        <v>1</v>
      </c>
      <c r="J286" s="106">
        <v>0</v>
      </c>
      <c r="K286" s="106">
        <v>0</v>
      </c>
      <c r="L286" s="106">
        <v>0</v>
      </c>
    </row>
    <row r="287" spans="2:12" x14ac:dyDescent="0.25">
      <c r="B287" s="85" t="s">
        <v>113</v>
      </c>
      <c r="C287" s="85">
        <v>457</v>
      </c>
      <c r="D287" s="86" t="s">
        <v>346</v>
      </c>
      <c r="E287" s="106">
        <v>0</v>
      </c>
      <c r="F287" s="106">
        <v>0</v>
      </c>
      <c r="G287" s="106">
        <v>0</v>
      </c>
      <c r="H287" s="106">
        <v>0</v>
      </c>
      <c r="I287" s="106">
        <v>0</v>
      </c>
      <c r="J287" s="106">
        <v>0</v>
      </c>
      <c r="K287" s="106">
        <v>0</v>
      </c>
      <c r="L287" s="106">
        <v>0</v>
      </c>
    </row>
    <row r="288" spans="2:12" x14ac:dyDescent="0.25">
      <c r="B288" s="107" t="s">
        <v>7</v>
      </c>
      <c r="C288" s="108">
        <v>458</v>
      </c>
      <c r="D288" s="109" t="s">
        <v>344</v>
      </c>
      <c r="E288" s="106">
        <v>0</v>
      </c>
      <c r="F288" s="106">
        <v>0</v>
      </c>
      <c r="G288" s="106">
        <v>0</v>
      </c>
      <c r="H288" s="106">
        <v>0</v>
      </c>
      <c r="I288" s="106">
        <v>1</v>
      </c>
      <c r="J288" s="106">
        <v>0</v>
      </c>
      <c r="K288" s="106">
        <v>0</v>
      </c>
      <c r="L288" s="106">
        <v>1</v>
      </c>
    </row>
    <row r="289" spans="2:18" x14ac:dyDescent="0.25">
      <c r="B289" s="107" t="s">
        <v>7</v>
      </c>
      <c r="C289" s="108">
        <v>459</v>
      </c>
      <c r="D289" s="109" t="s">
        <v>412</v>
      </c>
      <c r="E289" s="106"/>
      <c r="F289" s="106">
        <v>0</v>
      </c>
      <c r="G289" s="106">
        <v>0</v>
      </c>
      <c r="H289" s="106"/>
      <c r="I289" s="106">
        <v>0</v>
      </c>
      <c r="J289" s="106">
        <v>2</v>
      </c>
      <c r="K289" s="106">
        <v>3</v>
      </c>
      <c r="L289" s="106">
        <v>2</v>
      </c>
    </row>
    <row r="290" spans="2:18" x14ac:dyDescent="0.25">
      <c r="B290" s="102" t="s">
        <v>103</v>
      </c>
      <c r="C290" s="85">
        <v>460</v>
      </c>
      <c r="D290" s="97" t="s">
        <v>354</v>
      </c>
      <c r="E290" s="106">
        <v>0</v>
      </c>
      <c r="F290" s="106">
        <v>0</v>
      </c>
      <c r="G290" s="106">
        <v>0</v>
      </c>
      <c r="H290" s="106">
        <v>0</v>
      </c>
      <c r="I290" s="106">
        <v>0</v>
      </c>
      <c r="J290" s="106">
        <v>1</v>
      </c>
      <c r="K290" s="106">
        <v>2</v>
      </c>
      <c r="L290" s="106">
        <v>5</v>
      </c>
    </row>
    <row r="291" spans="2:18" x14ac:dyDescent="0.25">
      <c r="B291" s="107" t="s">
        <v>7</v>
      </c>
      <c r="C291" s="85">
        <v>461</v>
      </c>
      <c r="D291" s="97" t="s">
        <v>356</v>
      </c>
      <c r="E291" s="106">
        <v>0</v>
      </c>
      <c r="F291" s="106">
        <v>0</v>
      </c>
      <c r="G291" s="106">
        <v>0</v>
      </c>
      <c r="H291" s="106">
        <v>0</v>
      </c>
      <c r="I291" s="106">
        <v>0</v>
      </c>
      <c r="J291" s="106">
        <v>0</v>
      </c>
      <c r="K291" s="106">
        <v>4</v>
      </c>
      <c r="L291" s="106">
        <v>1</v>
      </c>
    </row>
    <row r="292" spans="2:18" x14ac:dyDescent="0.25">
      <c r="B292" s="103" t="s">
        <v>17</v>
      </c>
      <c r="C292" s="85">
        <v>462</v>
      </c>
      <c r="D292" s="97" t="s">
        <v>357</v>
      </c>
      <c r="E292" s="106">
        <v>0</v>
      </c>
      <c r="F292" s="106">
        <v>0</v>
      </c>
      <c r="G292" s="106">
        <v>0</v>
      </c>
      <c r="H292" s="106">
        <v>0</v>
      </c>
      <c r="I292" s="106">
        <v>0</v>
      </c>
      <c r="J292" s="106">
        <v>0</v>
      </c>
      <c r="K292" s="106">
        <v>0</v>
      </c>
      <c r="L292" s="106">
        <v>0</v>
      </c>
    </row>
    <row r="293" spans="2:18" s="63" customFormat="1" x14ac:dyDescent="0.25">
      <c r="B293" s="107" t="s">
        <v>7</v>
      </c>
      <c r="C293" s="85">
        <v>464</v>
      </c>
      <c r="D293" s="97" t="s">
        <v>365</v>
      </c>
      <c r="E293" s="106">
        <v>0</v>
      </c>
      <c r="F293" s="106">
        <v>0</v>
      </c>
      <c r="G293" s="106">
        <v>0</v>
      </c>
      <c r="H293" s="106">
        <v>0</v>
      </c>
      <c r="I293" s="106">
        <v>0</v>
      </c>
      <c r="J293" s="106">
        <v>0</v>
      </c>
      <c r="K293" s="106">
        <v>0</v>
      </c>
      <c r="L293" s="106">
        <v>3</v>
      </c>
      <c r="N293" s="37"/>
      <c r="O293" s="37"/>
      <c r="P293" s="37"/>
      <c r="Q293" s="37"/>
      <c r="R293" s="37"/>
    </row>
    <row r="294" spans="2:18" x14ac:dyDescent="0.25">
      <c r="B294" s="107" t="s">
        <v>7</v>
      </c>
      <c r="C294" s="85">
        <v>465</v>
      </c>
      <c r="D294" s="97" t="s">
        <v>363</v>
      </c>
      <c r="E294" s="106">
        <v>0</v>
      </c>
      <c r="F294" s="106">
        <v>0</v>
      </c>
      <c r="G294" s="106">
        <v>0</v>
      </c>
      <c r="H294" s="106">
        <v>0</v>
      </c>
      <c r="I294" s="106">
        <v>0</v>
      </c>
      <c r="J294" s="106">
        <v>0</v>
      </c>
      <c r="K294" s="106">
        <v>0</v>
      </c>
      <c r="L294" s="106">
        <v>0</v>
      </c>
    </row>
    <row r="295" spans="2:18" x14ac:dyDescent="0.25">
      <c r="B295" s="107" t="s">
        <v>7</v>
      </c>
      <c r="C295" s="85">
        <v>466</v>
      </c>
      <c r="D295" s="97" t="s">
        <v>361</v>
      </c>
      <c r="E295" s="106">
        <v>0</v>
      </c>
      <c r="F295" s="106">
        <v>0</v>
      </c>
      <c r="G295" s="106">
        <v>0</v>
      </c>
      <c r="H295" s="106">
        <v>0</v>
      </c>
      <c r="I295" s="106">
        <v>0</v>
      </c>
      <c r="J295" s="106">
        <v>0</v>
      </c>
      <c r="K295" s="106">
        <v>1</v>
      </c>
      <c r="L295" s="106">
        <v>4</v>
      </c>
    </row>
    <row r="296" spans="2:18" x14ac:dyDescent="0.25">
      <c r="B296" s="107" t="s">
        <v>7</v>
      </c>
      <c r="C296" s="85">
        <v>467</v>
      </c>
      <c r="D296" s="97" t="s">
        <v>362</v>
      </c>
      <c r="E296" s="106">
        <v>0</v>
      </c>
      <c r="F296" s="106">
        <v>0</v>
      </c>
      <c r="G296" s="106">
        <v>0</v>
      </c>
      <c r="H296" s="106">
        <v>0</v>
      </c>
      <c r="I296" s="106">
        <v>0</v>
      </c>
      <c r="J296" s="106">
        <v>0</v>
      </c>
      <c r="K296" s="106">
        <v>0</v>
      </c>
      <c r="L296" s="106">
        <v>2</v>
      </c>
    </row>
    <row r="297" spans="2:18" x14ac:dyDescent="0.25">
      <c r="B297" s="107" t="s">
        <v>7</v>
      </c>
      <c r="C297" s="85">
        <v>469</v>
      </c>
      <c r="D297" s="97" t="s">
        <v>364</v>
      </c>
      <c r="E297" s="106">
        <v>0</v>
      </c>
      <c r="F297" s="106">
        <v>0</v>
      </c>
      <c r="G297" s="106">
        <v>0</v>
      </c>
      <c r="H297" s="106">
        <v>0</v>
      </c>
      <c r="I297" s="106">
        <v>0</v>
      </c>
      <c r="J297" s="106">
        <v>0</v>
      </c>
      <c r="K297" s="106">
        <v>0</v>
      </c>
      <c r="L297" s="106">
        <v>2</v>
      </c>
    </row>
    <row r="298" spans="2:18" x14ac:dyDescent="0.25">
      <c r="B298" s="85" t="s">
        <v>29</v>
      </c>
      <c r="C298" s="85">
        <v>471</v>
      </c>
      <c r="D298" s="97" t="s">
        <v>60</v>
      </c>
      <c r="E298" s="106">
        <v>0</v>
      </c>
      <c r="F298" s="106">
        <v>0</v>
      </c>
      <c r="G298" s="106">
        <v>0</v>
      </c>
      <c r="H298" s="106">
        <v>0</v>
      </c>
      <c r="I298" s="106">
        <v>0</v>
      </c>
      <c r="J298" s="106">
        <v>0</v>
      </c>
      <c r="K298" s="106">
        <v>0</v>
      </c>
      <c r="L298" s="106">
        <v>0</v>
      </c>
    </row>
    <row r="299" spans="2:18" x14ac:dyDescent="0.25">
      <c r="B299" s="85" t="s">
        <v>7</v>
      </c>
      <c r="C299" s="85">
        <v>468</v>
      </c>
      <c r="D299" s="97" t="s">
        <v>413</v>
      </c>
      <c r="E299" s="128"/>
      <c r="F299" s="106"/>
      <c r="G299" s="106"/>
      <c r="H299" s="106"/>
      <c r="I299" s="106"/>
      <c r="J299" s="106"/>
      <c r="K299" s="106"/>
      <c r="L299" s="106">
        <v>0</v>
      </c>
    </row>
    <row r="300" spans="2:18" x14ac:dyDescent="0.25">
      <c r="B300" s="85" t="s">
        <v>7</v>
      </c>
      <c r="C300" s="85">
        <v>496</v>
      </c>
      <c r="D300" s="97" t="s">
        <v>414</v>
      </c>
      <c r="E300" s="128"/>
      <c r="F300" s="106"/>
      <c r="G300" s="106"/>
      <c r="H300" s="106"/>
      <c r="I300" s="106"/>
      <c r="J300" s="106"/>
      <c r="K300" s="106"/>
      <c r="L300" s="106">
        <v>0</v>
      </c>
    </row>
    <row r="301" spans="2:18" x14ac:dyDescent="0.25">
      <c r="B301" s="85" t="s">
        <v>7</v>
      </c>
      <c r="C301" s="85">
        <v>494</v>
      </c>
      <c r="D301" s="97" t="s">
        <v>415</v>
      </c>
      <c r="E301" s="128"/>
      <c r="F301" s="106"/>
      <c r="G301" s="106"/>
      <c r="H301" s="106"/>
      <c r="I301" s="106"/>
      <c r="J301" s="106"/>
      <c r="K301" s="106"/>
      <c r="L301" s="106">
        <v>0</v>
      </c>
    </row>
    <row r="302" spans="2:18" x14ac:dyDescent="0.25">
      <c r="B302" s="85" t="s">
        <v>17</v>
      </c>
      <c r="C302" s="85">
        <v>470</v>
      </c>
      <c r="D302" s="97" t="s">
        <v>416</v>
      </c>
      <c r="E302" s="128"/>
      <c r="F302" s="106"/>
      <c r="G302" s="106"/>
      <c r="H302" s="106"/>
      <c r="I302" s="106"/>
      <c r="J302" s="106"/>
      <c r="K302" s="106"/>
      <c r="L302" s="106">
        <v>0</v>
      </c>
    </row>
    <row r="303" spans="2:18" x14ac:dyDescent="0.25">
      <c r="B303" s="85" t="s">
        <v>109</v>
      </c>
      <c r="C303" s="85">
        <v>498</v>
      </c>
      <c r="D303" s="97" t="s">
        <v>417</v>
      </c>
      <c r="E303" s="128"/>
      <c r="F303" s="106"/>
      <c r="G303" s="106"/>
      <c r="H303" s="106"/>
      <c r="I303" s="106"/>
      <c r="J303" s="106"/>
      <c r="K303" s="106"/>
      <c r="L303" s="106">
        <v>0</v>
      </c>
    </row>
    <row r="304" spans="2:18" s="131" customFormat="1" ht="18.75" x14ac:dyDescent="0.3">
      <c r="B304" s="129"/>
      <c r="C304" s="130"/>
      <c r="D304" s="130"/>
      <c r="E304" s="110">
        <f>+SUM(E148:E303)</f>
        <v>96</v>
      </c>
      <c r="F304" s="110">
        <f t="shared" ref="F304:L304" si="0">+SUM(F148:F303)</f>
        <v>107</v>
      </c>
      <c r="G304" s="110">
        <f t="shared" si="0"/>
        <v>127</v>
      </c>
      <c r="H304" s="110">
        <f t="shared" si="0"/>
        <v>101</v>
      </c>
      <c r="I304" s="110">
        <f t="shared" si="0"/>
        <v>121</v>
      </c>
      <c r="J304" s="110">
        <f t="shared" si="0"/>
        <v>81</v>
      </c>
      <c r="K304" s="110">
        <f t="shared" si="0"/>
        <v>80</v>
      </c>
      <c r="L304" s="110">
        <f t="shared" si="0"/>
        <v>100</v>
      </c>
      <c r="N304" s="129"/>
      <c r="O304" s="129"/>
      <c r="P304" s="129"/>
      <c r="Q304" s="129"/>
      <c r="R304" s="129"/>
    </row>
  </sheetData>
  <pageMargins left="0.7" right="0.7" top="0.75" bottom="0.75" header="0.3" footer="0.3"/>
  <pageSetup paperSize="9" orientation="portrait" r:id="rId6"/>
  <drawing r:id="rId7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01"/>
  <sheetViews>
    <sheetView workbookViewId="0">
      <selection activeCell="B2" sqref="B2:F101"/>
    </sheetView>
  </sheetViews>
  <sheetFormatPr baseColWidth="10" defaultRowHeight="15" x14ac:dyDescent="0.25"/>
  <cols>
    <col min="1" max="1" width="7.140625" style="51" customWidth="1"/>
    <col min="2" max="2" width="19.7109375" style="51" customWidth="1"/>
    <col min="3" max="3" width="17.42578125" style="37" customWidth="1"/>
    <col min="4" max="4" width="50.5703125" style="51" customWidth="1"/>
    <col min="5" max="5" width="18.7109375" style="37" customWidth="1"/>
    <col min="6" max="6" width="28" style="51" customWidth="1"/>
    <col min="7" max="16384" width="11.42578125" style="51"/>
  </cols>
  <sheetData>
    <row r="2" spans="2:6" ht="15.75" x14ac:dyDescent="0.25">
      <c r="B2" s="41" t="s">
        <v>209</v>
      </c>
      <c r="C2" s="41" t="s">
        <v>210</v>
      </c>
      <c r="D2" s="41" t="s">
        <v>6</v>
      </c>
      <c r="E2" s="41" t="s">
        <v>184</v>
      </c>
      <c r="F2" s="41" t="s">
        <v>0</v>
      </c>
    </row>
    <row r="3" spans="2:6" x14ac:dyDescent="0.25">
      <c r="B3" s="48">
        <v>42979.509027777778</v>
      </c>
      <c r="C3" s="124">
        <v>467</v>
      </c>
      <c r="D3" s="103" t="s">
        <v>419</v>
      </c>
      <c r="E3" s="124" t="s">
        <v>7</v>
      </c>
      <c r="F3" s="124" t="s">
        <v>2</v>
      </c>
    </row>
    <row r="4" spans="2:6" x14ac:dyDescent="0.25">
      <c r="B4" s="48">
        <v>42979.679166666669</v>
      </c>
      <c r="C4" s="124">
        <v>378</v>
      </c>
      <c r="D4" s="103" t="s">
        <v>221</v>
      </c>
      <c r="E4" s="124" t="s">
        <v>7</v>
      </c>
      <c r="F4" s="124" t="s">
        <v>1</v>
      </c>
    </row>
    <row r="5" spans="2:6" x14ac:dyDescent="0.25">
      <c r="B5" s="48">
        <v>42980.518055555556</v>
      </c>
      <c r="C5" s="124">
        <v>265</v>
      </c>
      <c r="D5" s="103" t="s">
        <v>275</v>
      </c>
      <c r="E5" s="124" t="s">
        <v>7</v>
      </c>
      <c r="F5" s="124" t="s">
        <v>2</v>
      </c>
    </row>
    <row r="6" spans="2:6" x14ac:dyDescent="0.25">
      <c r="B6" s="48">
        <v>42980.584722222222</v>
      </c>
      <c r="C6" s="124">
        <v>160</v>
      </c>
      <c r="D6" s="103" t="s">
        <v>227</v>
      </c>
      <c r="E6" s="124" t="s">
        <v>7</v>
      </c>
      <c r="F6" s="124" t="s">
        <v>1</v>
      </c>
    </row>
    <row r="7" spans="2:6" x14ac:dyDescent="0.25">
      <c r="B7" s="48">
        <v>42982.477777777778</v>
      </c>
      <c r="C7" s="124">
        <v>263</v>
      </c>
      <c r="D7" s="103" t="s">
        <v>241</v>
      </c>
      <c r="E7" s="124" t="s">
        <v>7</v>
      </c>
      <c r="F7" s="124" t="s">
        <v>1</v>
      </c>
    </row>
    <row r="8" spans="2:6" x14ac:dyDescent="0.25">
      <c r="B8" s="48">
        <v>42982.638888888891</v>
      </c>
      <c r="C8" s="124">
        <v>378</v>
      </c>
      <c r="D8" s="103" t="s">
        <v>221</v>
      </c>
      <c r="E8" s="124" t="s">
        <v>7</v>
      </c>
      <c r="F8" s="124" t="s">
        <v>1</v>
      </c>
    </row>
    <row r="9" spans="2:6" x14ac:dyDescent="0.25">
      <c r="B9" s="48">
        <v>42982.643750000003</v>
      </c>
      <c r="C9" s="124">
        <v>174</v>
      </c>
      <c r="D9" s="103" t="s">
        <v>246</v>
      </c>
      <c r="E9" s="124" t="s">
        <v>19</v>
      </c>
      <c r="F9" s="124" t="s">
        <v>2</v>
      </c>
    </row>
    <row r="10" spans="2:6" x14ac:dyDescent="0.25">
      <c r="B10" s="48">
        <v>42982.682638888888</v>
      </c>
      <c r="C10" s="124">
        <v>451</v>
      </c>
      <c r="D10" s="103" t="s">
        <v>267</v>
      </c>
      <c r="E10" s="124" t="s">
        <v>7</v>
      </c>
      <c r="F10" s="124" t="s">
        <v>2</v>
      </c>
    </row>
    <row r="11" spans="2:6" x14ac:dyDescent="0.25">
      <c r="B11" s="48">
        <v>42982.684027777781</v>
      </c>
      <c r="C11" s="124">
        <v>451</v>
      </c>
      <c r="D11" s="103" t="s">
        <v>267</v>
      </c>
      <c r="E11" s="124" t="s">
        <v>7</v>
      </c>
      <c r="F11" s="124" t="s">
        <v>2</v>
      </c>
    </row>
    <row r="12" spans="2:6" x14ac:dyDescent="0.25">
      <c r="B12" s="48">
        <v>42982.724999999999</v>
      </c>
      <c r="C12" s="124">
        <v>297</v>
      </c>
      <c r="D12" s="103" t="s">
        <v>211</v>
      </c>
      <c r="E12" s="124" t="s">
        <v>19</v>
      </c>
      <c r="F12" s="124" t="s">
        <v>1</v>
      </c>
    </row>
    <row r="13" spans="2:6" x14ac:dyDescent="0.25">
      <c r="B13" s="48">
        <v>42983.472222222219</v>
      </c>
      <c r="C13" s="124">
        <v>160</v>
      </c>
      <c r="D13" s="103" t="s">
        <v>227</v>
      </c>
      <c r="E13" s="124" t="s">
        <v>7</v>
      </c>
      <c r="F13" s="124" t="s">
        <v>1</v>
      </c>
    </row>
    <row r="14" spans="2:6" x14ac:dyDescent="0.25">
      <c r="B14" s="48">
        <v>42983.706944444442</v>
      </c>
      <c r="C14" s="124">
        <v>200</v>
      </c>
      <c r="D14" s="103" t="s">
        <v>228</v>
      </c>
      <c r="E14" s="124" t="s">
        <v>34</v>
      </c>
      <c r="F14" s="124" t="s">
        <v>1</v>
      </c>
    </row>
    <row r="15" spans="2:6" x14ac:dyDescent="0.25">
      <c r="B15" s="48">
        <v>42983.752083333333</v>
      </c>
      <c r="C15" s="124">
        <v>268</v>
      </c>
      <c r="D15" s="103" t="s">
        <v>219</v>
      </c>
      <c r="E15" s="124" t="s">
        <v>7</v>
      </c>
      <c r="F15" s="124" t="s">
        <v>1</v>
      </c>
    </row>
    <row r="16" spans="2:6" x14ac:dyDescent="0.25">
      <c r="B16" s="48">
        <v>42984.486111111109</v>
      </c>
      <c r="C16" s="124">
        <v>367</v>
      </c>
      <c r="D16" s="103" t="s">
        <v>233</v>
      </c>
      <c r="E16" s="124" t="s">
        <v>7</v>
      </c>
      <c r="F16" s="124" t="s">
        <v>2</v>
      </c>
    </row>
    <row r="17" spans="2:6" x14ac:dyDescent="0.25">
      <c r="B17" s="48">
        <v>42984.659722222219</v>
      </c>
      <c r="C17" s="124">
        <v>367</v>
      </c>
      <c r="D17" s="103" t="s">
        <v>233</v>
      </c>
      <c r="E17" s="124" t="s">
        <v>7</v>
      </c>
      <c r="F17" s="124" t="s">
        <v>2</v>
      </c>
    </row>
    <row r="18" spans="2:6" x14ac:dyDescent="0.25">
      <c r="B18" s="48">
        <v>42984.669444444444</v>
      </c>
      <c r="C18" s="124">
        <v>459</v>
      </c>
      <c r="D18" s="103" t="s">
        <v>353</v>
      </c>
      <c r="E18" s="124" t="s">
        <v>343</v>
      </c>
      <c r="F18" s="124" t="s">
        <v>1</v>
      </c>
    </row>
    <row r="19" spans="2:6" x14ac:dyDescent="0.25">
      <c r="B19" s="48">
        <v>42984.691666666666</v>
      </c>
      <c r="C19" s="124">
        <v>459</v>
      </c>
      <c r="D19" s="103" t="s">
        <v>353</v>
      </c>
      <c r="E19" s="124" t="s">
        <v>343</v>
      </c>
      <c r="F19" s="124" t="s">
        <v>1</v>
      </c>
    </row>
    <row r="20" spans="2:6" x14ac:dyDescent="0.25">
      <c r="B20" s="48">
        <v>42984.714583333334</v>
      </c>
      <c r="C20" s="124">
        <v>459</v>
      </c>
      <c r="D20" s="103" t="s">
        <v>353</v>
      </c>
      <c r="E20" s="124" t="s">
        <v>343</v>
      </c>
      <c r="F20" s="124" t="s">
        <v>1</v>
      </c>
    </row>
    <row r="21" spans="2:6" x14ac:dyDescent="0.25">
      <c r="B21" s="48">
        <v>42984.811111111114</v>
      </c>
      <c r="C21" s="124">
        <v>469</v>
      </c>
      <c r="D21" s="103" t="s">
        <v>420</v>
      </c>
      <c r="E21" s="124" t="s">
        <v>7</v>
      </c>
      <c r="F21" s="124" t="s">
        <v>2</v>
      </c>
    </row>
    <row r="22" spans="2:6" x14ac:dyDescent="0.25">
      <c r="B22" s="48">
        <v>42985.509027777778</v>
      </c>
      <c r="C22" s="124">
        <v>162</v>
      </c>
      <c r="D22" s="103" t="s">
        <v>213</v>
      </c>
      <c r="E22" s="124" t="s">
        <v>19</v>
      </c>
      <c r="F22" s="124" t="s">
        <v>1</v>
      </c>
    </row>
    <row r="23" spans="2:6" x14ac:dyDescent="0.25">
      <c r="B23" s="48">
        <v>42985.688194444447</v>
      </c>
      <c r="C23" s="124">
        <v>458</v>
      </c>
      <c r="D23" s="103" t="s">
        <v>341</v>
      </c>
      <c r="E23" s="124" t="s">
        <v>343</v>
      </c>
      <c r="F23" s="124" t="s">
        <v>1</v>
      </c>
    </row>
    <row r="24" spans="2:6" x14ac:dyDescent="0.25">
      <c r="B24" s="48">
        <v>42986.304861111108</v>
      </c>
      <c r="C24" s="124">
        <v>152</v>
      </c>
      <c r="D24" s="103" t="s">
        <v>317</v>
      </c>
      <c r="E24" s="124" t="s">
        <v>39</v>
      </c>
      <c r="F24" s="124" t="s">
        <v>1</v>
      </c>
    </row>
    <row r="25" spans="2:6" x14ac:dyDescent="0.25">
      <c r="B25" s="48">
        <v>42986.536111111112</v>
      </c>
      <c r="C25" s="124">
        <v>378</v>
      </c>
      <c r="D25" s="103" t="s">
        <v>221</v>
      </c>
      <c r="E25" s="124" t="s">
        <v>7</v>
      </c>
      <c r="F25" s="124" t="s">
        <v>1</v>
      </c>
    </row>
    <row r="26" spans="2:6" x14ac:dyDescent="0.25">
      <c r="B26" s="48">
        <v>42986.683333333334</v>
      </c>
      <c r="C26" s="124">
        <v>172</v>
      </c>
      <c r="D26" s="103" t="s">
        <v>223</v>
      </c>
      <c r="E26" s="124" t="s">
        <v>7</v>
      </c>
      <c r="F26" s="124" t="s">
        <v>2</v>
      </c>
    </row>
    <row r="27" spans="2:6" x14ac:dyDescent="0.25">
      <c r="B27" s="48">
        <v>42986.685416666667</v>
      </c>
      <c r="C27" s="124">
        <v>172</v>
      </c>
      <c r="D27" s="103" t="s">
        <v>223</v>
      </c>
      <c r="E27" s="124" t="s">
        <v>7</v>
      </c>
      <c r="F27" s="124" t="s">
        <v>2</v>
      </c>
    </row>
    <row r="28" spans="2:6" x14ac:dyDescent="0.25">
      <c r="B28" s="48">
        <v>42986.693749999999</v>
      </c>
      <c r="C28" s="124">
        <v>172</v>
      </c>
      <c r="D28" s="103" t="s">
        <v>223</v>
      </c>
      <c r="E28" s="124" t="s">
        <v>7</v>
      </c>
      <c r="F28" s="124" t="s">
        <v>2</v>
      </c>
    </row>
    <row r="29" spans="2:6" x14ac:dyDescent="0.25">
      <c r="B29" s="48">
        <v>42986.699305555558</v>
      </c>
      <c r="C29" s="124">
        <v>172</v>
      </c>
      <c r="D29" s="103" t="s">
        <v>223</v>
      </c>
      <c r="E29" s="124" t="s">
        <v>7</v>
      </c>
      <c r="F29" s="124" t="s">
        <v>2</v>
      </c>
    </row>
    <row r="30" spans="2:6" x14ac:dyDescent="0.25">
      <c r="B30" s="48">
        <v>42986.709722222222</v>
      </c>
      <c r="C30" s="124">
        <v>172</v>
      </c>
      <c r="D30" s="103" t="s">
        <v>223</v>
      </c>
      <c r="E30" s="124" t="s">
        <v>7</v>
      </c>
      <c r="F30" s="124" t="s">
        <v>1</v>
      </c>
    </row>
    <row r="31" spans="2:6" x14ac:dyDescent="0.25">
      <c r="B31" s="48">
        <v>42987.420138888891</v>
      </c>
      <c r="C31" s="124">
        <v>380</v>
      </c>
      <c r="D31" s="103" t="s">
        <v>280</v>
      </c>
      <c r="E31" s="124" t="s">
        <v>71</v>
      </c>
      <c r="F31" s="124" t="s">
        <v>2</v>
      </c>
    </row>
    <row r="32" spans="2:6" x14ac:dyDescent="0.25">
      <c r="B32" s="48">
        <v>42987.46597222222</v>
      </c>
      <c r="C32" s="124">
        <v>378</v>
      </c>
      <c r="D32" s="103" t="s">
        <v>221</v>
      </c>
      <c r="E32" s="124" t="s">
        <v>7</v>
      </c>
      <c r="F32" s="124" t="s">
        <v>1</v>
      </c>
    </row>
    <row r="33" spans="2:6" x14ac:dyDescent="0.25">
      <c r="B33" s="48">
        <v>42989.702777777777</v>
      </c>
      <c r="C33" s="124">
        <v>257</v>
      </c>
      <c r="D33" s="103" t="s">
        <v>328</v>
      </c>
      <c r="E33" s="124" t="s">
        <v>29</v>
      </c>
      <c r="F33" s="124" t="s">
        <v>1</v>
      </c>
    </row>
    <row r="34" spans="2:6" x14ac:dyDescent="0.25">
      <c r="B34" s="48">
        <v>42989.717361111114</v>
      </c>
      <c r="C34" s="124">
        <v>289</v>
      </c>
      <c r="D34" s="103" t="s">
        <v>315</v>
      </c>
      <c r="E34" s="124" t="s">
        <v>19</v>
      </c>
      <c r="F34" s="124" t="s">
        <v>1</v>
      </c>
    </row>
    <row r="35" spans="2:6" x14ac:dyDescent="0.25">
      <c r="B35" s="48">
        <v>42989.732638888891</v>
      </c>
      <c r="C35" s="124">
        <v>110</v>
      </c>
      <c r="D35" s="103" t="s">
        <v>235</v>
      </c>
      <c r="E35" s="124" t="s">
        <v>7</v>
      </c>
      <c r="F35" s="124" t="s">
        <v>1</v>
      </c>
    </row>
    <row r="36" spans="2:6" x14ac:dyDescent="0.25">
      <c r="B36" s="48">
        <v>42990.413888888892</v>
      </c>
      <c r="C36" s="124">
        <v>163</v>
      </c>
      <c r="D36" s="103" t="s">
        <v>247</v>
      </c>
      <c r="E36" s="124" t="s">
        <v>7</v>
      </c>
      <c r="F36" s="124" t="s">
        <v>2</v>
      </c>
    </row>
    <row r="37" spans="2:6" x14ac:dyDescent="0.25">
      <c r="B37" s="48">
        <v>42990.541666666664</v>
      </c>
      <c r="C37" s="124">
        <v>147</v>
      </c>
      <c r="D37" s="103" t="s">
        <v>245</v>
      </c>
      <c r="E37" s="124" t="s">
        <v>63</v>
      </c>
      <c r="F37" s="124" t="s">
        <v>1</v>
      </c>
    </row>
    <row r="38" spans="2:6" x14ac:dyDescent="0.25">
      <c r="B38" s="48">
        <v>42990.555555555555</v>
      </c>
      <c r="C38" s="124">
        <v>163</v>
      </c>
      <c r="D38" s="103" t="s">
        <v>247</v>
      </c>
      <c r="E38" s="124" t="s">
        <v>7</v>
      </c>
      <c r="F38" s="124" t="s">
        <v>2</v>
      </c>
    </row>
    <row r="39" spans="2:6" x14ac:dyDescent="0.25">
      <c r="B39" s="48">
        <v>42990.661111111112</v>
      </c>
      <c r="C39" s="124">
        <v>163</v>
      </c>
      <c r="D39" s="103" t="s">
        <v>247</v>
      </c>
      <c r="E39" s="124" t="s">
        <v>7</v>
      </c>
      <c r="F39" s="124" t="s">
        <v>2</v>
      </c>
    </row>
    <row r="40" spans="2:6" x14ac:dyDescent="0.25">
      <c r="B40" s="48">
        <v>42990.67083333333</v>
      </c>
      <c r="C40" s="124">
        <v>155</v>
      </c>
      <c r="D40" s="103" t="s">
        <v>301</v>
      </c>
      <c r="E40" s="124" t="s">
        <v>7</v>
      </c>
      <c r="F40" s="124" t="s">
        <v>1</v>
      </c>
    </row>
    <row r="41" spans="2:6" x14ac:dyDescent="0.25">
      <c r="B41" s="48">
        <v>42990.712500000001</v>
      </c>
      <c r="C41" s="124">
        <v>121</v>
      </c>
      <c r="D41" s="103" t="s">
        <v>304</v>
      </c>
      <c r="E41" s="124" t="s">
        <v>80</v>
      </c>
      <c r="F41" s="124" t="s">
        <v>1</v>
      </c>
    </row>
    <row r="42" spans="2:6" x14ac:dyDescent="0.25">
      <c r="B42" s="48">
        <v>42990.725694444445</v>
      </c>
      <c r="C42" s="124">
        <v>378</v>
      </c>
      <c r="D42" s="103" t="s">
        <v>221</v>
      </c>
      <c r="E42" s="124" t="s">
        <v>7</v>
      </c>
      <c r="F42" s="124" t="s">
        <v>2</v>
      </c>
    </row>
    <row r="43" spans="2:6" x14ac:dyDescent="0.25">
      <c r="B43" s="48">
        <v>42990.786805555559</v>
      </c>
      <c r="C43" s="124">
        <v>201</v>
      </c>
      <c r="D43" s="103" t="s">
        <v>307</v>
      </c>
      <c r="E43" s="124" t="s">
        <v>75</v>
      </c>
      <c r="F43" s="124" t="s">
        <v>1</v>
      </c>
    </row>
    <row r="44" spans="2:6" x14ac:dyDescent="0.25">
      <c r="B44" s="48">
        <v>42991.343055555553</v>
      </c>
      <c r="C44" s="124">
        <v>382</v>
      </c>
      <c r="D44" s="103" t="s">
        <v>232</v>
      </c>
      <c r="E44" s="124" t="s">
        <v>136</v>
      </c>
      <c r="F44" s="124" t="s">
        <v>2</v>
      </c>
    </row>
    <row r="45" spans="2:6" x14ac:dyDescent="0.25">
      <c r="B45" s="48">
        <v>42991.47152777778</v>
      </c>
      <c r="C45" s="124">
        <v>172</v>
      </c>
      <c r="D45" s="103" t="s">
        <v>223</v>
      </c>
      <c r="E45" s="124" t="s">
        <v>7</v>
      </c>
      <c r="F45" s="124" t="s">
        <v>1</v>
      </c>
    </row>
    <row r="46" spans="2:6" x14ac:dyDescent="0.25">
      <c r="B46" s="48">
        <v>42991.490277777775</v>
      </c>
      <c r="C46" s="124">
        <v>172</v>
      </c>
      <c r="D46" s="103" t="s">
        <v>223</v>
      </c>
      <c r="E46" s="124" t="s">
        <v>7</v>
      </c>
      <c r="F46" s="124" t="s">
        <v>2</v>
      </c>
    </row>
    <row r="47" spans="2:6" x14ac:dyDescent="0.25">
      <c r="B47" s="48">
        <v>42991.680555555555</v>
      </c>
      <c r="C47" s="124">
        <v>163</v>
      </c>
      <c r="D47" s="103" t="s">
        <v>247</v>
      </c>
      <c r="E47" s="124" t="s">
        <v>7</v>
      </c>
      <c r="F47" s="124" t="s">
        <v>2</v>
      </c>
    </row>
    <row r="48" spans="2:6" x14ac:dyDescent="0.25">
      <c r="B48" s="48">
        <v>42991.689583333333</v>
      </c>
      <c r="C48" s="124">
        <v>367</v>
      </c>
      <c r="D48" s="103" t="s">
        <v>233</v>
      </c>
      <c r="E48" s="124" t="s">
        <v>7</v>
      </c>
      <c r="F48" s="124" t="s">
        <v>2</v>
      </c>
    </row>
    <row r="49" spans="2:6" x14ac:dyDescent="0.25">
      <c r="B49" s="48">
        <v>42991.725694444445</v>
      </c>
      <c r="C49" s="124">
        <v>172</v>
      </c>
      <c r="D49" s="103" t="s">
        <v>223</v>
      </c>
      <c r="E49" s="124" t="s">
        <v>7</v>
      </c>
      <c r="F49" s="124" t="s">
        <v>1</v>
      </c>
    </row>
    <row r="50" spans="2:6" x14ac:dyDescent="0.25">
      <c r="B50" s="48">
        <v>42991.731249999997</v>
      </c>
      <c r="C50" s="124">
        <v>172</v>
      </c>
      <c r="D50" s="103" t="s">
        <v>223</v>
      </c>
      <c r="E50" s="124" t="s">
        <v>7</v>
      </c>
      <c r="F50" s="124" t="s">
        <v>1</v>
      </c>
    </row>
    <row r="51" spans="2:6" x14ac:dyDescent="0.25">
      <c r="B51" s="48">
        <v>42992.481249999997</v>
      </c>
      <c r="C51" s="124">
        <v>163</v>
      </c>
      <c r="D51" s="103" t="s">
        <v>247</v>
      </c>
      <c r="E51" s="124" t="s">
        <v>7</v>
      </c>
      <c r="F51" s="124" t="s">
        <v>2</v>
      </c>
    </row>
    <row r="52" spans="2:6" x14ac:dyDescent="0.25">
      <c r="B52" s="48">
        <v>42992.593055555553</v>
      </c>
      <c r="C52" s="124">
        <v>161</v>
      </c>
      <c r="D52" s="103" t="s">
        <v>240</v>
      </c>
      <c r="E52" s="124" t="s">
        <v>34</v>
      </c>
      <c r="F52" s="124" t="s">
        <v>2</v>
      </c>
    </row>
    <row r="53" spans="2:6" x14ac:dyDescent="0.25">
      <c r="B53" s="48">
        <v>42993.438194444447</v>
      </c>
      <c r="C53" s="124">
        <v>167</v>
      </c>
      <c r="D53" s="103" t="s">
        <v>302</v>
      </c>
      <c r="E53" s="124" t="s">
        <v>7</v>
      </c>
      <c r="F53" s="124" t="s">
        <v>2</v>
      </c>
    </row>
    <row r="54" spans="2:6" x14ac:dyDescent="0.25">
      <c r="B54" s="48">
        <v>42993.665972222225</v>
      </c>
      <c r="C54" s="124">
        <v>188</v>
      </c>
      <c r="D54" s="103" t="s">
        <v>229</v>
      </c>
      <c r="E54" s="124" t="s">
        <v>39</v>
      </c>
      <c r="F54" s="124" t="s">
        <v>1</v>
      </c>
    </row>
    <row r="55" spans="2:6" x14ac:dyDescent="0.25">
      <c r="B55" s="48">
        <v>42993.667361111111</v>
      </c>
      <c r="C55" s="124">
        <v>454</v>
      </c>
      <c r="D55" s="103" t="s">
        <v>303</v>
      </c>
      <c r="E55" s="124" t="s">
        <v>7</v>
      </c>
      <c r="F55" s="124" t="s">
        <v>2</v>
      </c>
    </row>
    <row r="56" spans="2:6" x14ac:dyDescent="0.25">
      <c r="B56" s="48">
        <v>42993.675694444442</v>
      </c>
      <c r="C56" s="124">
        <v>257</v>
      </c>
      <c r="D56" s="103" t="s">
        <v>328</v>
      </c>
      <c r="E56" s="124" t="s">
        <v>29</v>
      </c>
      <c r="F56" s="124" t="s">
        <v>1</v>
      </c>
    </row>
    <row r="57" spans="2:6" x14ac:dyDescent="0.25">
      <c r="B57" s="48">
        <v>42993.699305555558</v>
      </c>
      <c r="C57" s="124">
        <v>464</v>
      </c>
      <c r="D57" s="103" t="s">
        <v>421</v>
      </c>
      <c r="E57" s="124" t="s">
        <v>7</v>
      </c>
      <c r="F57" s="124" t="s">
        <v>2</v>
      </c>
    </row>
    <row r="58" spans="2:6" x14ac:dyDescent="0.25">
      <c r="B58" s="48">
        <v>42993.85</v>
      </c>
      <c r="C58" s="124">
        <v>378</v>
      </c>
      <c r="D58" s="103" t="s">
        <v>221</v>
      </c>
      <c r="E58" s="124" t="s">
        <v>7</v>
      </c>
      <c r="F58" s="124" t="s">
        <v>2</v>
      </c>
    </row>
    <row r="59" spans="2:6" x14ac:dyDescent="0.25">
      <c r="B59" s="48">
        <v>42994.334722222222</v>
      </c>
      <c r="C59" s="124">
        <v>200</v>
      </c>
      <c r="D59" s="103" t="s">
        <v>228</v>
      </c>
      <c r="E59" s="124" t="s">
        <v>34</v>
      </c>
      <c r="F59" s="124" t="s">
        <v>2</v>
      </c>
    </row>
    <row r="60" spans="2:6" x14ac:dyDescent="0.25">
      <c r="B60" s="48">
        <v>42994.436805555553</v>
      </c>
      <c r="C60" s="124">
        <v>385</v>
      </c>
      <c r="D60" s="103" t="s">
        <v>306</v>
      </c>
      <c r="E60" s="124" t="s">
        <v>39</v>
      </c>
      <c r="F60" s="124" t="s">
        <v>1</v>
      </c>
    </row>
    <row r="61" spans="2:6" x14ac:dyDescent="0.25">
      <c r="B61" s="48">
        <v>42994.474999999999</v>
      </c>
      <c r="C61" s="124">
        <v>494</v>
      </c>
      <c r="D61" s="103" t="s">
        <v>422</v>
      </c>
      <c r="E61" s="124" t="s">
        <v>7</v>
      </c>
      <c r="F61" s="124" t="s">
        <v>1</v>
      </c>
    </row>
    <row r="62" spans="2:6" x14ac:dyDescent="0.25">
      <c r="B62" s="48">
        <v>42994.512499999997</v>
      </c>
      <c r="C62" s="124">
        <v>98</v>
      </c>
      <c r="D62" s="103" t="s">
        <v>286</v>
      </c>
      <c r="E62" s="124" t="s">
        <v>7</v>
      </c>
      <c r="F62" s="124" t="s">
        <v>1</v>
      </c>
    </row>
    <row r="63" spans="2:6" x14ac:dyDescent="0.25">
      <c r="B63" s="48">
        <v>42994.554166666669</v>
      </c>
      <c r="C63" s="124">
        <v>378</v>
      </c>
      <c r="D63" s="103" t="s">
        <v>221</v>
      </c>
      <c r="E63" s="124" t="s">
        <v>7</v>
      </c>
      <c r="F63" s="124" t="s">
        <v>1</v>
      </c>
    </row>
    <row r="64" spans="2:6" x14ac:dyDescent="0.25">
      <c r="B64" s="48">
        <v>42996.498611111114</v>
      </c>
      <c r="C64" s="124">
        <v>126</v>
      </c>
      <c r="D64" s="103" t="s">
        <v>244</v>
      </c>
      <c r="E64" s="124" t="s">
        <v>41</v>
      </c>
      <c r="F64" s="124" t="s">
        <v>2</v>
      </c>
    </row>
    <row r="65" spans="2:6" x14ac:dyDescent="0.25">
      <c r="B65" s="48">
        <v>42996.777777777781</v>
      </c>
      <c r="C65" s="124">
        <v>257</v>
      </c>
      <c r="D65" s="103" t="s">
        <v>328</v>
      </c>
      <c r="E65" s="124" t="s">
        <v>29</v>
      </c>
      <c r="F65" s="124" t="s">
        <v>2</v>
      </c>
    </row>
    <row r="66" spans="2:6" x14ac:dyDescent="0.25">
      <c r="B66" s="48">
        <v>42997.616666666669</v>
      </c>
      <c r="C66" s="124">
        <v>172</v>
      </c>
      <c r="D66" s="103" t="s">
        <v>223</v>
      </c>
      <c r="E66" s="124" t="s">
        <v>7</v>
      </c>
      <c r="F66" s="124" t="s">
        <v>2</v>
      </c>
    </row>
    <row r="67" spans="2:6" x14ac:dyDescent="0.25">
      <c r="B67" s="48">
        <v>42997.644444444442</v>
      </c>
      <c r="C67" s="124">
        <v>268</v>
      </c>
      <c r="D67" s="103" t="s">
        <v>219</v>
      </c>
      <c r="E67" s="124" t="s">
        <v>7</v>
      </c>
      <c r="F67" s="124" t="s">
        <v>1</v>
      </c>
    </row>
    <row r="68" spans="2:6" x14ac:dyDescent="0.25">
      <c r="B68" s="48">
        <v>42998.375694444447</v>
      </c>
      <c r="C68" s="124">
        <v>134</v>
      </c>
      <c r="D68" s="103" t="s">
        <v>217</v>
      </c>
      <c r="E68" s="124" t="s">
        <v>131</v>
      </c>
      <c r="F68" s="124" t="s">
        <v>1</v>
      </c>
    </row>
    <row r="69" spans="2:6" x14ac:dyDescent="0.25">
      <c r="B69" s="48">
        <v>42998.414583333331</v>
      </c>
      <c r="C69" s="124">
        <v>268</v>
      </c>
      <c r="D69" s="103" t="s">
        <v>219</v>
      </c>
      <c r="E69" s="124" t="s">
        <v>7</v>
      </c>
      <c r="F69" s="124" t="s">
        <v>1</v>
      </c>
    </row>
    <row r="70" spans="2:6" x14ac:dyDescent="0.25">
      <c r="B70" s="48">
        <v>42998.553472222222</v>
      </c>
      <c r="C70" s="124">
        <v>378</v>
      </c>
      <c r="D70" s="103" t="s">
        <v>221</v>
      </c>
      <c r="E70" s="124" t="s">
        <v>7</v>
      </c>
      <c r="F70" s="124" t="s">
        <v>1</v>
      </c>
    </row>
    <row r="71" spans="2:6" x14ac:dyDescent="0.25">
      <c r="B71" s="48">
        <v>42998.663888888892</v>
      </c>
      <c r="C71" s="124">
        <v>467</v>
      </c>
      <c r="D71" s="103" t="s">
        <v>419</v>
      </c>
      <c r="E71" s="124" t="s">
        <v>7</v>
      </c>
      <c r="F71" s="124" t="s">
        <v>2</v>
      </c>
    </row>
    <row r="72" spans="2:6" x14ac:dyDescent="0.25">
      <c r="B72" s="48">
        <v>42998.699305555558</v>
      </c>
      <c r="C72" s="124">
        <v>251</v>
      </c>
      <c r="D72" s="103" t="s">
        <v>423</v>
      </c>
      <c r="E72" s="124" t="s">
        <v>7</v>
      </c>
      <c r="F72" s="124" t="s">
        <v>1</v>
      </c>
    </row>
    <row r="73" spans="2:6" x14ac:dyDescent="0.25">
      <c r="B73" s="48">
        <v>42999.40902777778</v>
      </c>
      <c r="C73" s="124">
        <v>378</v>
      </c>
      <c r="D73" s="103" t="s">
        <v>221</v>
      </c>
      <c r="E73" s="124" t="s">
        <v>7</v>
      </c>
      <c r="F73" s="124" t="s">
        <v>2</v>
      </c>
    </row>
    <row r="74" spans="2:6" x14ac:dyDescent="0.25">
      <c r="B74" s="48">
        <v>42999.478472222225</v>
      </c>
      <c r="C74" s="124">
        <v>378</v>
      </c>
      <c r="D74" s="103" t="s">
        <v>221</v>
      </c>
      <c r="E74" s="124" t="s">
        <v>7</v>
      </c>
      <c r="F74" s="124" t="s">
        <v>1</v>
      </c>
    </row>
    <row r="75" spans="2:6" x14ac:dyDescent="0.25">
      <c r="B75" s="48">
        <v>42999.481944444444</v>
      </c>
      <c r="C75" s="124">
        <v>382</v>
      </c>
      <c r="D75" s="103" t="s">
        <v>232</v>
      </c>
      <c r="E75" s="124" t="s">
        <v>136</v>
      </c>
      <c r="F75" s="124" t="s">
        <v>2</v>
      </c>
    </row>
    <row r="76" spans="2:6" x14ac:dyDescent="0.25">
      <c r="B76" s="48">
        <v>42999.636111111111</v>
      </c>
      <c r="C76" s="124">
        <v>268</v>
      </c>
      <c r="D76" s="103" t="s">
        <v>219</v>
      </c>
      <c r="E76" s="124" t="s">
        <v>7</v>
      </c>
      <c r="F76" s="124" t="s">
        <v>1</v>
      </c>
    </row>
    <row r="77" spans="2:6" x14ac:dyDescent="0.25">
      <c r="B77" s="48">
        <v>42999.657638888886</v>
      </c>
      <c r="C77" s="124">
        <v>297</v>
      </c>
      <c r="D77" s="103" t="s">
        <v>211</v>
      </c>
      <c r="E77" s="124" t="s">
        <v>19</v>
      </c>
      <c r="F77" s="124" t="s">
        <v>1</v>
      </c>
    </row>
    <row r="78" spans="2:6" x14ac:dyDescent="0.25">
      <c r="B78" s="48">
        <v>42999.682638888888</v>
      </c>
      <c r="C78" s="124">
        <v>263</v>
      </c>
      <c r="D78" s="103" t="s">
        <v>241</v>
      </c>
      <c r="E78" s="124" t="s">
        <v>7</v>
      </c>
      <c r="F78" s="124" t="s">
        <v>1</v>
      </c>
    </row>
    <row r="79" spans="2:6" x14ac:dyDescent="0.25">
      <c r="B79" s="48">
        <v>42999.690972222219</v>
      </c>
      <c r="C79" s="124">
        <v>161</v>
      </c>
      <c r="D79" s="103" t="s">
        <v>240</v>
      </c>
      <c r="E79" s="124" t="s">
        <v>34</v>
      </c>
      <c r="F79" s="124" t="s">
        <v>2</v>
      </c>
    </row>
    <row r="80" spans="2:6" x14ac:dyDescent="0.25">
      <c r="B80" s="48">
        <v>43000.602777777778</v>
      </c>
      <c r="C80" s="124">
        <v>155</v>
      </c>
      <c r="D80" s="103" t="s">
        <v>301</v>
      </c>
      <c r="E80" s="124" t="s">
        <v>7</v>
      </c>
      <c r="F80" s="124" t="s">
        <v>2</v>
      </c>
    </row>
    <row r="81" spans="2:6" x14ac:dyDescent="0.25">
      <c r="B81" s="48">
        <v>43001.492361111108</v>
      </c>
      <c r="C81" s="124">
        <v>148</v>
      </c>
      <c r="D81" s="103" t="s">
        <v>318</v>
      </c>
      <c r="E81" s="124" t="s">
        <v>65</v>
      </c>
      <c r="F81" s="124" t="s">
        <v>2</v>
      </c>
    </row>
    <row r="82" spans="2:6" x14ac:dyDescent="0.25">
      <c r="B82" s="48">
        <v>43002.613888888889</v>
      </c>
      <c r="C82" s="124">
        <v>451</v>
      </c>
      <c r="D82" s="103" t="s">
        <v>267</v>
      </c>
      <c r="E82" s="124" t="s">
        <v>7</v>
      </c>
      <c r="F82" s="124" t="s">
        <v>2</v>
      </c>
    </row>
    <row r="83" spans="2:6" x14ac:dyDescent="0.25">
      <c r="B83" s="48">
        <v>43003.577777777777</v>
      </c>
      <c r="C83" s="124">
        <v>467</v>
      </c>
      <c r="D83" s="103" t="s">
        <v>419</v>
      </c>
      <c r="E83" s="124" t="s">
        <v>7</v>
      </c>
      <c r="F83" s="124" t="s">
        <v>1</v>
      </c>
    </row>
    <row r="84" spans="2:6" x14ac:dyDescent="0.25">
      <c r="B84" s="48">
        <v>43003.585416666669</v>
      </c>
      <c r="C84" s="124">
        <v>378</v>
      </c>
      <c r="D84" s="103" t="s">
        <v>221</v>
      </c>
      <c r="E84" s="124" t="s">
        <v>7</v>
      </c>
      <c r="F84" s="124" t="s">
        <v>1</v>
      </c>
    </row>
    <row r="85" spans="2:6" x14ac:dyDescent="0.25">
      <c r="B85" s="48">
        <v>43003.626388888886</v>
      </c>
      <c r="C85" s="124">
        <v>464</v>
      </c>
      <c r="D85" s="103" t="s">
        <v>421</v>
      </c>
      <c r="E85" s="124" t="s">
        <v>7</v>
      </c>
      <c r="F85" s="124" t="s">
        <v>2</v>
      </c>
    </row>
    <row r="86" spans="2:6" x14ac:dyDescent="0.25">
      <c r="B86" s="48">
        <v>43003.693055555559</v>
      </c>
      <c r="C86" s="124">
        <v>367</v>
      </c>
      <c r="D86" s="103" t="s">
        <v>233</v>
      </c>
      <c r="E86" s="124" t="s">
        <v>7</v>
      </c>
      <c r="F86" s="124" t="s">
        <v>2</v>
      </c>
    </row>
    <row r="87" spans="2:6" x14ac:dyDescent="0.25">
      <c r="B87" s="48">
        <v>43003.711805555555</v>
      </c>
      <c r="C87" s="124">
        <v>309</v>
      </c>
      <c r="D87" s="103" t="s">
        <v>212</v>
      </c>
      <c r="E87" s="124" t="s">
        <v>29</v>
      </c>
      <c r="F87" s="124" t="s">
        <v>1</v>
      </c>
    </row>
    <row r="88" spans="2:6" x14ac:dyDescent="0.25">
      <c r="B88" s="48">
        <v>43004.663194444445</v>
      </c>
      <c r="C88" s="124">
        <v>268</v>
      </c>
      <c r="D88" s="103" t="s">
        <v>219</v>
      </c>
      <c r="E88" s="124" t="s">
        <v>7</v>
      </c>
      <c r="F88" s="124" t="s">
        <v>1</v>
      </c>
    </row>
    <row r="89" spans="2:6" x14ac:dyDescent="0.25">
      <c r="B89" s="48">
        <v>43004.697916666664</v>
      </c>
      <c r="C89" s="124">
        <v>367</v>
      </c>
      <c r="D89" s="103" t="s">
        <v>233</v>
      </c>
      <c r="E89" s="124" t="s">
        <v>7</v>
      </c>
      <c r="F89" s="124" t="s">
        <v>1</v>
      </c>
    </row>
    <row r="90" spans="2:6" x14ac:dyDescent="0.25">
      <c r="B90" s="48">
        <v>43004.725694444445</v>
      </c>
      <c r="C90" s="124">
        <v>98</v>
      </c>
      <c r="D90" s="103" t="s">
        <v>286</v>
      </c>
      <c r="E90" s="124" t="s">
        <v>7</v>
      </c>
      <c r="F90" s="124" t="s">
        <v>1</v>
      </c>
    </row>
    <row r="91" spans="2:6" x14ac:dyDescent="0.25">
      <c r="B91" s="48">
        <v>43005.665277777778</v>
      </c>
      <c r="C91" s="124">
        <v>163</v>
      </c>
      <c r="D91" s="103" t="s">
        <v>247</v>
      </c>
      <c r="E91" s="124" t="s">
        <v>7</v>
      </c>
      <c r="F91" s="124" t="s">
        <v>2</v>
      </c>
    </row>
    <row r="92" spans="2:6" x14ac:dyDescent="0.25">
      <c r="B92" s="48">
        <v>43005.70208333333</v>
      </c>
      <c r="C92" s="124">
        <v>251</v>
      </c>
      <c r="D92" s="103" t="s">
        <v>423</v>
      </c>
      <c r="E92" s="124" t="s">
        <v>7</v>
      </c>
      <c r="F92" s="124" t="s">
        <v>1</v>
      </c>
    </row>
    <row r="93" spans="2:6" x14ac:dyDescent="0.25">
      <c r="B93" s="48">
        <v>43006.557638888888</v>
      </c>
      <c r="C93" s="124">
        <v>378</v>
      </c>
      <c r="D93" s="103" t="s">
        <v>221</v>
      </c>
      <c r="E93" s="124" t="s">
        <v>7</v>
      </c>
      <c r="F93" s="124" t="s">
        <v>1</v>
      </c>
    </row>
    <row r="94" spans="2:6" x14ac:dyDescent="0.25">
      <c r="B94" s="48">
        <v>43006.638888888891</v>
      </c>
      <c r="C94" s="124">
        <v>164</v>
      </c>
      <c r="D94" s="103" t="s">
        <v>237</v>
      </c>
      <c r="E94" s="124" t="s">
        <v>7</v>
      </c>
      <c r="F94" s="124" t="s">
        <v>1</v>
      </c>
    </row>
    <row r="95" spans="2:6" x14ac:dyDescent="0.25">
      <c r="B95" s="48">
        <v>43006.668749999997</v>
      </c>
      <c r="C95" s="124">
        <v>262</v>
      </c>
      <c r="D95" s="103" t="s">
        <v>289</v>
      </c>
      <c r="E95" s="124" t="s">
        <v>7</v>
      </c>
      <c r="F95" s="124" t="s">
        <v>1</v>
      </c>
    </row>
    <row r="96" spans="2:6" x14ac:dyDescent="0.25">
      <c r="B96" s="48">
        <v>43006.740972222222</v>
      </c>
      <c r="C96" s="124">
        <v>188</v>
      </c>
      <c r="D96" s="103" t="s">
        <v>229</v>
      </c>
      <c r="E96" s="124" t="s">
        <v>39</v>
      </c>
      <c r="F96" s="124" t="s">
        <v>1</v>
      </c>
    </row>
    <row r="97" spans="2:6" x14ac:dyDescent="0.25">
      <c r="B97" s="48">
        <v>43006.749305555553</v>
      </c>
      <c r="C97" s="124">
        <v>163</v>
      </c>
      <c r="D97" s="103" t="s">
        <v>247</v>
      </c>
      <c r="E97" s="124" t="s">
        <v>7</v>
      </c>
      <c r="F97" s="124" t="s">
        <v>2</v>
      </c>
    </row>
    <row r="98" spans="2:6" x14ac:dyDescent="0.25">
      <c r="B98" s="48">
        <v>43007.356249999997</v>
      </c>
      <c r="C98" s="124">
        <v>157</v>
      </c>
      <c r="D98" s="103" t="s">
        <v>243</v>
      </c>
      <c r="E98" s="124" t="s">
        <v>7</v>
      </c>
      <c r="F98" s="124" t="s">
        <v>1</v>
      </c>
    </row>
    <row r="99" spans="2:6" x14ac:dyDescent="0.25">
      <c r="B99" s="48">
        <v>43007.480555555558</v>
      </c>
      <c r="C99" s="124">
        <v>172</v>
      </c>
      <c r="D99" s="103" t="s">
        <v>223</v>
      </c>
      <c r="E99" s="124" t="s">
        <v>7</v>
      </c>
      <c r="F99" s="124" t="s">
        <v>2</v>
      </c>
    </row>
    <row r="100" spans="2:6" x14ac:dyDescent="0.25">
      <c r="B100" s="48">
        <v>43007.48333333333</v>
      </c>
      <c r="C100" s="124">
        <v>172</v>
      </c>
      <c r="D100" s="103" t="s">
        <v>223</v>
      </c>
      <c r="E100" s="124" t="s">
        <v>7</v>
      </c>
      <c r="F100" s="124" t="s">
        <v>2</v>
      </c>
    </row>
    <row r="101" spans="2:6" x14ac:dyDescent="0.25">
      <c r="B101" s="48">
        <v>43007.595138888886</v>
      </c>
      <c r="C101" s="124">
        <v>451</v>
      </c>
      <c r="D101" s="103" t="s">
        <v>267</v>
      </c>
      <c r="E101" s="124" t="s">
        <v>7</v>
      </c>
      <c r="F101" s="124" t="s">
        <v>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310"/>
  <sheetViews>
    <sheetView zoomScale="80" zoomScaleNormal="80" workbookViewId="0">
      <selection activeCell="Y180" sqref="Y180"/>
    </sheetView>
  </sheetViews>
  <sheetFormatPr baseColWidth="10" defaultRowHeight="15" x14ac:dyDescent="0.25"/>
  <cols>
    <col min="1" max="1" width="11.42578125" style="51"/>
    <col min="2" max="2" width="41.28515625" style="62" customWidth="1"/>
    <col min="3" max="3" width="23.7109375" style="65" customWidth="1"/>
    <col min="4" max="4" width="45.5703125" style="65" customWidth="1"/>
    <col min="5" max="5" width="8.28515625" style="37" customWidth="1"/>
    <col min="6" max="6" width="15.140625" style="37" customWidth="1"/>
    <col min="7" max="7" width="13.42578125" style="37" customWidth="1"/>
    <col min="8" max="8" width="13.42578125" style="51" customWidth="1"/>
    <col min="9" max="12" width="11.42578125" style="51"/>
    <col min="13" max="16" width="11.42578125" style="51" customWidth="1"/>
    <col min="17" max="17" width="26.85546875" style="62" customWidth="1"/>
    <col min="18" max="18" width="9.7109375" style="62" customWidth="1"/>
    <col min="19" max="19" width="23" style="62" customWidth="1"/>
    <col min="20" max="20" width="17.42578125" style="62" customWidth="1"/>
    <col min="21" max="21" width="15.7109375" style="62" customWidth="1"/>
    <col min="22" max="16384" width="11.42578125" style="51"/>
  </cols>
  <sheetData>
    <row r="2" spans="2:21" s="37" customFormat="1" ht="21" x14ac:dyDescent="0.35">
      <c r="B2" s="123" t="s">
        <v>424</v>
      </c>
      <c r="C2" s="59">
        <v>99</v>
      </c>
      <c r="D2" s="60"/>
      <c r="E2" s="92"/>
      <c r="H2" s="51"/>
      <c r="I2" s="51"/>
      <c r="J2" s="51"/>
      <c r="K2" s="51"/>
      <c r="L2" s="51"/>
      <c r="M2" s="51"/>
      <c r="N2" s="51"/>
      <c r="O2" s="51"/>
      <c r="P2" s="51"/>
      <c r="Q2" s="62"/>
      <c r="R2" s="62"/>
      <c r="S2" s="62"/>
      <c r="T2" s="62"/>
      <c r="U2" s="62"/>
    </row>
    <row r="5" spans="2:21" s="37" customFormat="1" hidden="1" x14ac:dyDescent="0.25">
      <c r="B5" s="62" t="s">
        <v>4</v>
      </c>
      <c r="C5" s="62"/>
      <c r="D5" s="62"/>
      <c r="H5" s="51"/>
      <c r="I5" s="51"/>
      <c r="J5" s="51"/>
      <c r="K5" s="51"/>
      <c r="L5" s="51"/>
      <c r="M5" s="51"/>
      <c r="N5" s="51"/>
      <c r="O5" s="51"/>
      <c r="P5" s="51"/>
      <c r="Q5" s="62"/>
      <c r="R5" s="62"/>
      <c r="S5" s="62"/>
      <c r="T5" s="62"/>
      <c r="U5" s="62"/>
    </row>
    <row r="6" spans="2:21" s="37" customFormat="1" x14ac:dyDescent="0.25">
      <c r="B6" s="75" t="s">
        <v>0</v>
      </c>
      <c r="C6" s="75" t="s">
        <v>5</v>
      </c>
      <c r="D6" s="62"/>
      <c r="H6" s="51"/>
      <c r="I6" s="51"/>
      <c r="J6" s="51"/>
      <c r="K6" s="51"/>
      <c r="L6" s="51"/>
      <c r="M6" s="51"/>
      <c r="N6" s="51"/>
      <c r="O6" s="51"/>
      <c r="P6" s="51"/>
      <c r="Q6" s="62"/>
      <c r="R6" s="62"/>
      <c r="S6" s="62"/>
      <c r="T6" s="62"/>
      <c r="U6" s="62"/>
    </row>
    <row r="7" spans="2:21" s="37" customFormat="1" x14ac:dyDescent="0.25">
      <c r="B7" s="62" t="s">
        <v>1</v>
      </c>
      <c r="C7" s="64">
        <v>54</v>
      </c>
      <c r="D7" s="62"/>
      <c r="H7" s="51"/>
      <c r="I7" s="51"/>
      <c r="J7" s="51"/>
      <c r="K7" s="51"/>
      <c r="L7" s="51"/>
      <c r="M7" s="51"/>
      <c r="N7" s="51"/>
      <c r="O7" s="51"/>
      <c r="P7" s="51"/>
      <c r="Q7" s="62"/>
      <c r="R7" s="62"/>
      <c r="S7" s="62"/>
      <c r="T7" s="62"/>
      <c r="U7" s="62"/>
    </row>
    <row r="8" spans="2:21" s="37" customFormat="1" x14ac:dyDescent="0.25">
      <c r="B8" s="62" t="s">
        <v>2</v>
      </c>
      <c r="C8" s="64">
        <v>45</v>
      </c>
      <c r="D8" s="62"/>
      <c r="H8" s="51"/>
      <c r="I8" s="51"/>
      <c r="J8" s="51"/>
      <c r="K8" s="51"/>
      <c r="L8" s="51"/>
      <c r="M8" s="51"/>
      <c r="N8" s="51"/>
      <c r="O8" s="51"/>
      <c r="P8" s="51"/>
      <c r="Q8" s="62"/>
      <c r="R8" s="62"/>
      <c r="S8" s="62"/>
      <c r="T8" s="62"/>
      <c r="U8" s="62"/>
    </row>
    <row r="9" spans="2:21" s="37" customFormat="1" x14ac:dyDescent="0.25">
      <c r="B9" s="62" t="s">
        <v>3</v>
      </c>
      <c r="C9" s="64">
        <v>99</v>
      </c>
      <c r="D9" s="62"/>
      <c r="H9" s="51"/>
      <c r="I9" s="51"/>
      <c r="J9" s="51"/>
      <c r="K9" s="51"/>
      <c r="L9" s="51"/>
      <c r="M9" s="51"/>
      <c r="N9" s="51"/>
      <c r="O9" s="51"/>
      <c r="P9" s="51"/>
      <c r="Q9" s="62"/>
      <c r="R9" s="62"/>
      <c r="S9" s="62"/>
      <c r="T9" s="62"/>
      <c r="U9" s="62"/>
    </row>
    <row r="10" spans="2:21" s="37" customFormat="1" x14ac:dyDescent="0.25">
      <c r="B10" s="62"/>
      <c r="C10" s="62"/>
      <c r="D10" s="65"/>
      <c r="H10" s="51"/>
      <c r="I10" s="51"/>
      <c r="J10" s="51"/>
      <c r="K10" s="51"/>
      <c r="L10" s="51"/>
      <c r="M10" s="51"/>
      <c r="N10" s="51"/>
      <c r="O10" s="51"/>
      <c r="P10" s="51"/>
      <c r="Q10" s="62"/>
      <c r="R10" s="62"/>
      <c r="S10" s="62"/>
      <c r="T10" s="62"/>
      <c r="U10" s="62"/>
    </row>
    <row r="21" spans="2:23" s="62" customFormat="1" hidden="1" x14ac:dyDescent="0.25">
      <c r="B21" s="62" t="s">
        <v>4</v>
      </c>
      <c r="D21" s="65"/>
      <c r="E21" s="37"/>
      <c r="F21" s="37"/>
      <c r="G21" s="37"/>
      <c r="H21" s="51"/>
      <c r="I21" s="51"/>
      <c r="J21" s="51"/>
      <c r="K21" s="51"/>
      <c r="L21" s="51"/>
      <c r="M21" s="51"/>
      <c r="N21" s="51"/>
      <c r="O21" s="51"/>
      <c r="P21" s="51"/>
    </row>
    <row r="22" spans="2:23" s="62" customFormat="1" x14ac:dyDescent="0.25">
      <c r="B22" s="75" t="s">
        <v>184</v>
      </c>
      <c r="C22" s="75" t="s">
        <v>5</v>
      </c>
      <c r="D22" s="65"/>
      <c r="E22" s="37"/>
      <c r="F22" s="37"/>
      <c r="G22" s="37"/>
      <c r="H22" s="51"/>
      <c r="I22" s="51"/>
      <c r="J22" s="51"/>
      <c r="K22" s="51"/>
      <c r="L22" s="51"/>
      <c r="M22" s="51"/>
      <c r="N22" s="51"/>
      <c r="O22" s="51"/>
      <c r="P22" s="51"/>
    </row>
    <row r="23" spans="2:23" s="62" customFormat="1" x14ac:dyDescent="0.25">
      <c r="B23" s="62" t="s">
        <v>7</v>
      </c>
      <c r="C23" s="66">
        <v>69</v>
      </c>
      <c r="D23" s="65"/>
      <c r="E23" s="37"/>
      <c r="F23" s="37"/>
      <c r="G23" s="37"/>
      <c r="H23" s="51"/>
      <c r="I23" s="51"/>
      <c r="J23" s="51"/>
      <c r="K23" s="51"/>
      <c r="L23" s="51"/>
      <c r="M23" s="51"/>
      <c r="N23" s="51"/>
      <c r="O23" s="51"/>
      <c r="P23" s="51"/>
    </row>
    <row r="24" spans="2:23" s="62" customFormat="1" x14ac:dyDescent="0.25">
      <c r="B24" s="62" t="s">
        <v>19</v>
      </c>
      <c r="C24" s="66">
        <v>5</v>
      </c>
      <c r="D24" s="65"/>
      <c r="E24" s="37"/>
      <c r="F24" s="37"/>
      <c r="G24" s="37"/>
      <c r="H24" s="51"/>
      <c r="I24" s="51"/>
      <c r="J24" s="51"/>
      <c r="K24" s="51"/>
      <c r="L24" s="51"/>
      <c r="M24" s="51"/>
      <c r="N24" s="51"/>
      <c r="O24" s="51"/>
      <c r="P24" s="51"/>
    </row>
    <row r="25" spans="2:23" s="62" customFormat="1" x14ac:dyDescent="0.25">
      <c r="B25" s="62" t="s">
        <v>39</v>
      </c>
      <c r="C25" s="66">
        <v>4</v>
      </c>
      <c r="D25" s="65"/>
      <c r="E25" s="37"/>
      <c r="F25" s="37"/>
      <c r="G25" s="37"/>
      <c r="H25" s="51"/>
      <c r="I25" s="51"/>
      <c r="J25" s="51"/>
      <c r="K25" s="51"/>
      <c r="L25" s="51"/>
      <c r="M25" s="51"/>
      <c r="N25" s="51"/>
      <c r="O25" s="51"/>
      <c r="P25" s="51"/>
    </row>
    <row r="26" spans="2:23" s="62" customFormat="1" x14ac:dyDescent="0.25">
      <c r="B26" s="62" t="s">
        <v>343</v>
      </c>
      <c r="C26" s="66">
        <v>4</v>
      </c>
      <c r="D26" s="65"/>
      <c r="E26" s="37"/>
      <c r="F26" s="37"/>
      <c r="G26" s="37"/>
      <c r="H26" s="51"/>
      <c r="I26" s="51"/>
      <c r="J26" s="51"/>
      <c r="K26" s="51"/>
      <c r="L26" s="51"/>
      <c r="M26" s="51"/>
      <c r="N26" s="51"/>
      <c r="O26" s="51"/>
      <c r="P26" s="51"/>
    </row>
    <row r="27" spans="2:23" s="62" customFormat="1" x14ac:dyDescent="0.25">
      <c r="B27" s="62" t="s">
        <v>34</v>
      </c>
      <c r="C27" s="66">
        <v>4</v>
      </c>
      <c r="D27" s="65"/>
      <c r="E27" s="37"/>
      <c r="F27" s="37"/>
      <c r="G27" s="37"/>
      <c r="H27" s="51"/>
      <c r="I27" s="51"/>
      <c r="J27" s="51"/>
      <c r="K27" s="51"/>
      <c r="L27" s="51"/>
      <c r="M27" s="51"/>
      <c r="N27" s="51"/>
      <c r="O27" s="51"/>
      <c r="P27" s="51"/>
    </row>
    <row r="28" spans="2:23" s="62" customFormat="1" x14ac:dyDescent="0.25">
      <c r="B28" s="62" t="s">
        <v>29</v>
      </c>
      <c r="C28" s="66">
        <v>4</v>
      </c>
      <c r="D28" s="65"/>
      <c r="E28" s="37"/>
      <c r="F28" s="37"/>
      <c r="G28" s="37"/>
      <c r="H28" s="51"/>
      <c r="I28" s="51"/>
      <c r="J28" s="51"/>
      <c r="K28" s="51"/>
      <c r="L28" s="51"/>
      <c r="M28" s="51"/>
      <c r="N28" s="51"/>
      <c r="O28" s="51"/>
      <c r="P28" s="51"/>
    </row>
    <row r="29" spans="2:23" s="62" customFormat="1" x14ac:dyDescent="0.25">
      <c r="B29" s="62" t="s">
        <v>136</v>
      </c>
      <c r="C29" s="66">
        <v>2</v>
      </c>
      <c r="D29" s="65"/>
      <c r="E29" s="37"/>
      <c r="F29" s="37"/>
      <c r="G29" s="37"/>
      <c r="H29" s="51"/>
      <c r="I29" s="51"/>
      <c r="J29" s="51"/>
      <c r="K29" s="51"/>
      <c r="L29" s="51"/>
      <c r="M29" s="51"/>
      <c r="N29" s="51"/>
      <c r="O29" s="51"/>
      <c r="P29" s="51"/>
    </row>
    <row r="30" spans="2:23" s="62" customFormat="1" x14ac:dyDescent="0.25">
      <c r="B30" s="62" t="s">
        <v>75</v>
      </c>
      <c r="C30" s="66">
        <v>1</v>
      </c>
      <c r="D30" s="65"/>
      <c r="E30" s="37"/>
      <c r="F30" s="37"/>
      <c r="G30" s="37"/>
      <c r="H30" s="51"/>
      <c r="I30" s="51"/>
      <c r="J30" s="51"/>
      <c r="K30" s="51"/>
      <c r="L30" s="51"/>
      <c r="M30" s="51"/>
      <c r="N30" s="51"/>
      <c r="O30" s="51"/>
      <c r="P30" s="51"/>
    </row>
    <row r="31" spans="2:23" s="62" customFormat="1" x14ac:dyDescent="0.25">
      <c r="B31" s="62" t="s">
        <v>65</v>
      </c>
      <c r="C31" s="66">
        <v>1</v>
      </c>
      <c r="D31" s="65"/>
      <c r="E31" s="37"/>
      <c r="F31" s="37"/>
      <c r="G31" s="37"/>
      <c r="H31" s="51"/>
      <c r="I31" s="51"/>
      <c r="J31" s="51"/>
      <c r="K31" s="51"/>
      <c r="L31" s="51"/>
      <c r="M31" s="51"/>
      <c r="N31" s="51"/>
      <c r="O31" s="51"/>
      <c r="P31" s="51"/>
    </row>
    <row r="32" spans="2:23" s="62" customFormat="1" x14ac:dyDescent="0.25">
      <c r="B32" s="62" t="s">
        <v>41</v>
      </c>
      <c r="C32" s="66">
        <v>1</v>
      </c>
      <c r="D32" s="65"/>
      <c r="E32" s="37"/>
      <c r="F32" s="37"/>
      <c r="G32" s="37"/>
      <c r="H32" s="51"/>
      <c r="I32" s="51"/>
      <c r="J32" s="51"/>
      <c r="K32" s="51"/>
      <c r="L32" s="51"/>
      <c r="M32" s="51"/>
      <c r="N32" s="51"/>
      <c r="O32" s="51"/>
      <c r="P32" s="51"/>
      <c r="V32" s="51"/>
      <c r="W32" s="51"/>
    </row>
    <row r="33" spans="2:22" x14ac:dyDescent="0.25">
      <c r="B33" s="62" t="s">
        <v>131</v>
      </c>
      <c r="C33" s="66">
        <v>1</v>
      </c>
    </row>
    <row r="34" spans="2:22" x14ac:dyDescent="0.25">
      <c r="B34" s="62" t="s">
        <v>63</v>
      </c>
      <c r="C34" s="66">
        <v>1</v>
      </c>
    </row>
    <row r="35" spans="2:22" x14ac:dyDescent="0.25">
      <c r="B35" s="62" t="s">
        <v>80</v>
      </c>
      <c r="C35" s="66">
        <v>1</v>
      </c>
    </row>
    <row r="36" spans="2:22" x14ac:dyDescent="0.25">
      <c r="B36" s="62" t="s">
        <v>71</v>
      </c>
      <c r="C36" s="66">
        <v>1</v>
      </c>
    </row>
    <row r="37" spans="2:22" x14ac:dyDescent="0.25">
      <c r="B37" s="62" t="s">
        <v>3</v>
      </c>
      <c r="C37" s="66">
        <v>99</v>
      </c>
    </row>
    <row r="38" spans="2:22" x14ac:dyDescent="0.25">
      <c r="B38" s="74" t="s">
        <v>252</v>
      </c>
      <c r="D38" s="62"/>
    </row>
    <row r="39" spans="2:22" x14ac:dyDescent="0.25">
      <c r="D39" s="62"/>
    </row>
    <row r="40" spans="2:22" hidden="1" x14ac:dyDescent="0.25">
      <c r="B40" s="91" t="s">
        <v>265</v>
      </c>
      <c r="C40" s="91"/>
      <c r="D40" s="91"/>
      <c r="E40" s="104"/>
    </row>
    <row r="41" spans="2:22" x14ac:dyDescent="0.25">
      <c r="B41" s="75" t="s">
        <v>6</v>
      </c>
      <c r="C41" s="75" t="s">
        <v>209</v>
      </c>
      <c r="D41" s="75" t="s">
        <v>0</v>
      </c>
      <c r="E41" s="75" t="s">
        <v>5</v>
      </c>
      <c r="Q41" s="62" t="s">
        <v>265</v>
      </c>
      <c r="S41" s="62" t="s">
        <v>0</v>
      </c>
    </row>
    <row r="42" spans="2:22" x14ac:dyDescent="0.25">
      <c r="B42" s="91" t="s">
        <v>419</v>
      </c>
      <c r="C42" s="93">
        <v>42979.509027777778</v>
      </c>
      <c r="D42" s="91" t="s">
        <v>2</v>
      </c>
      <c r="E42" s="94">
        <v>1</v>
      </c>
      <c r="Q42" s="133" t="s">
        <v>210</v>
      </c>
      <c r="R42" s="133" t="s">
        <v>6</v>
      </c>
      <c r="S42" s="133" t="s">
        <v>2</v>
      </c>
      <c r="T42" s="136" t="s">
        <v>1</v>
      </c>
      <c r="U42" s="136" t="s">
        <v>3</v>
      </c>
      <c r="V42" s="137"/>
    </row>
    <row r="43" spans="2:22" x14ac:dyDescent="0.25">
      <c r="B43" s="91"/>
      <c r="C43" s="93">
        <v>42998.663888888892</v>
      </c>
      <c r="D43" s="91" t="s">
        <v>2</v>
      </c>
      <c r="E43" s="94">
        <v>1</v>
      </c>
      <c r="Q43" s="102">
        <v>161</v>
      </c>
      <c r="R43" s="102" t="s">
        <v>240</v>
      </c>
      <c r="S43" s="134">
        <v>2</v>
      </c>
      <c r="T43" s="134"/>
      <c r="U43" s="134">
        <v>2</v>
      </c>
    </row>
    <row r="44" spans="2:22" x14ac:dyDescent="0.25">
      <c r="B44" s="91"/>
      <c r="C44" s="93">
        <v>43003.577777777777</v>
      </c>
      <c r="D44" s="91" t="s">
        <v>1</v>
      </c>
      <c r="E44" s="94">
        <v>1</v>
      </c>
      <c r="Q44" s="102">
        <v>163</v>
      </c>
      <c r="R44" s="102" t="s">
        <v>247</v>
      </c>
      <c r="S44" s="134">
        <v>7</v>
      </c>
      <c r="T44" s="134"/>
      <c r="U44" s="134">
        <v>7</v>
      </c>
    </row>
    <row r="45" spans="2:22" x14ac:dyDescent="0.25">
      <c r="B45" s="78" t="s">
        <v>221</v>
      </c>
      <c r="C45" s="79">
        <v>42979.679166666669</v>
      </c>
      <c r="D45" s="78" t="s">
        <v>1</v>
      </c>
      <c r="E45" s="95">
        <v>1</v>
      </c>
      <c r="Q45" s="102">
        <v>172</v>
      </c>
      <c r="R45" s="102" t="s">
        <v>223</v>
      </c>
      <c r="S45" s="134">
        <v>8</v>
      </c>
      <c r="T45" s="134">
        <v>4</v>
      </c>
      <c r="U45" s="134">
        <v>12</v>
      </c>
    </row>
    <row r="46" spans="2:22" x14ac:dyDescent="0.25">
      <c r="B46" s="78"/>
      <c r="C46" s="79">
        <v>42982.638888888891</v>
      </c>
      <c r="D46" s="78" t="s">
        <v>1</v>
      </c>
      <c r="E46" s="95">
        <v>1</v>
      </c>
      <c r="Q46" s="102">
        <v>262</v>
      </c>
      <c r="R46" s="102" t="s">
        <v>289</v>
      </c>
      <c r="S46" s="134"/>
      <c r="T46" s="134">
        <v>1</v>
      </c>
      <c r="U46" s="134">
        <v>1</v>
      </c>
    </row>
    <row r="47" spans="2:22" x14ac:dyDescent="0.25">
      <c r="B47" s="78"/>
      <c r="C47" s="79">
        <v>42986.536111111112</v>
      </c>
      <c r="D47" s="78" t="s">
        <v>1</v>
      </c>
      <c r="E47" s="95">
        <v>1</v>
      </c>
      <c r="Q47" s="102">
        <v>378</v>
      </c>
      <c r="R47" s="102" t="s">
        <v>221</v>
      </c>
      <c r="S47" s="134">
        <v>3</v>
      </c>
      <c r="T47" s="134">
        <v>9</v>
      </c>
      <c r="U47" s="134">
        <v>12</v>
      </c>
    </row>
    <row r="48" spans="2:22" x14ac:dyDescent="0.25">
      <c r="B48" s="78"/>
      <c r="C48" s="79">
        <v>42987.46597222222</v>
      </c>
      <c r="D48" s="78" t="s">
        <v>1</v>
      </c>
      <c r="E48" s="95">
        <v>1</v>
      </c>
      <c r="Q48" s="102">
        <v>451</v>
      </c>
      <c r="R48" s="102" t="s">
        <v>267</v>
      </c>
      <c r="S48" s="134">
        <v>4</v>
      </c>
      <c r="T48" s="134"/>
      <c r="U48" s="134">
        <v>4</v>
      </c>
    </row>
    <row r="49" spans="2:21" x14ac:dyDescent="0.25">
      <c r="B49" s="78"/>
      <c r="C49" s="79">
        <v>42990.725694444445</v>
      </c>
      <c r="D49" s="78" t="s">
        <v>2</v>
      </c>
      <c r="E49" s="95">
        <v>1</v>
      </c>
      <c r="Q49" s="102">
        <v>167</v>
      </c>
      <c r="R49" s="102" t="s">
        <v>302</v>
      </c>
      <c r="S49" s="134">
        <v>1</v>
      </c>
      <c r="T49" s="134"/>
      <c r="U49" s="134">
        <v>1</v>
      </c>
    </row>
    <row r="50" spans="2:21" x14ac:dyDescent="0.25">
      <c r="B50" s="78"/>
      <c r="C50" s="79">
        <v>42993.85</v>
      </c>
      <c r="D50" s="78" t="s">
        <v>2</v>
      </c>
      <c r="E50" s="95">
        <v>1</v>
      </c>
      <c r="Q50" s="102">
        <v>268</v>
      </c>
      <c r="R50" s="102" t="s">
        <v>219</v>
      </c>
      <c r="S50" s="134"/>
      <c r="T50" s="134">
        <v>5</v>
      </c>
      <c r="U50" s="134">
        <v>5</v>
      </c>
    </row>
    <row r="51" spans="2:21" x14ac:dyDescent="0.25">
      <c r="B51" s="78"/>
      <c r="C51" s="79">
        <v>42994.554166666669</v>
      </c>
      <c r="D51" s="78" t="s">
        <v>1</v>
      </c>
      <c r="E51" s="95">
        <v>1</v>
      </c>
      <c r="Q51" s="102">
        <v>454</v>
      </c>
      <c r="R51" s="102" t="s">
        <v>303</v>
      </c>
      <c r="S51" s="134">
        <v>1</v>
      </c>
      <c r="T51" s="134"/>
      <c r="U51" s="134">
        <v>1</v>
      </c>
    </row>
    <row r="52" spans="2:21" x14ac:dyDescent="0.25">
      <c r="B52" s="78"/>
      <c r="C52" s="79">
        <v>42998.553472222222</v>
      </c>
      <c r="D52" s="78" t="s">
        <v>1</v>
      </c>
      <c r="E52" s="95">
        <v>1</v>
      </c>
      <c r="Q52" s="102">
        <v>459</v>
      </c>
      <c r="R52" s="102" t="s">
        <v>353</v>
      </c>
      <c r="S52" s="134"/>
      <c r="T52" s="134">
        <v>3</v>
      </c>
      <c r="U52" s="134">
        <v>3</v>
      </c>
    </row>
    <row r="53" spans="2:21" x14ac:dyDescent="0.25">
      <c r="B53" s="78"/>
      <c r="C53" s="79">
        <v>42999.40902777778</v>
      </c>
      <c r="D53" s="78" t="s">
        <v>2</v>
      </c>
      <c r="E53" s="95">
        <v>1</v>
      </c>
      <c r="Q53" s="102">
        <v>188</v>
      </c>
      <c r="R53" s="102" t="s">
        <v>229</v>
      </c>
      <c r="S53" s="134"/>
      <c r="T53" s="134">
        <v>2</v>
      </c>
      <c r="U53" s="134">
        <v>2</v>
      </c>
    </row>
    <row r="54" spans="2:21" x14ac:dyDescent="0.25">
      <c r="B54" s="78"/>
      <c r="C54" s="79">
        <v>42999.478472222225</v>
      </c>
      <c r="D54" s="78" t="s">
        <v>1</v>
      </c>
      <c r="E54" s="95">
        <v>1</v>
      </c>
      <c r="Q54" s="102">
        <v>297</v>
      </c>
      <c r="R54" s="102" t="s">
        <v>211</v>
      </c>
      <c r="S54" s="134"/>
      <c r="T54" s="134">
        <v>2</v>
      </c>
      <c r="U54" s="134">
        <v>2</v>
      </c>
    </row>
    <row r="55" spans="2:21" x14ac:dyDescent="0.25">
      <c r="B55" s="78"/>
      <c r="C55" s="79">
        <v>43003.585416666669</v>
      </c>
      <c r="D55" s="78" t="s">
        <v>1</v>
      </c>
      <c r="E55" s="95">
        <v>1</v>
      </c>
      <c r="Q55" s="102">
        <v>380</v>
      </c>
      <c r="R55" s="102" t="s">
        <v>280</v>
      </c>
      <c r="S55" s="134">
        <v>1</v>
      </c>
      <c r="T55" s="134"/>
      <c r="U55" s="134">
        <v>1</v>
      </c>
    </row>
    <row r="56" spans="2:21" x14ac:dyDescent="0.25">
      <c r="B56" s="78"/>
      <c r="C56" s="79">
        <v>43006.557638888888</v>
      </c>
      <c r="D56" s="78" t="s">
        <v>1</v>
      </c>
      <c r="E56" s="95">
        <v>1</v>
      </c>
      <c r="Q56" s="102">
        <v>110</v>
      </c>
      <c r="R56" s="102" t="s">
        <v>235</v>
      </c>
      <c r="S56" s="134"/>
      <c r="T56" s="134">
        <v>1</v>
      </c>
      <c r="U56" s="134">
        <v>1</v>
      </c>
    </row>
    <row r="57" spans="2:21" x14ac:dyDescent="0.25">
      <c r="B57" s="91" t="s">
        <v>275</v>
      </c>
      <c r="C57" s="93">
        <v>42980.518055555556</v>
      </c>
      <c r="D57" s="91" t="s">
        <v>2</v>
      </c>
      <c r="E57" s="94">
        <v>1</v>
      </c>
      <c r="Q57" s="102">
        <v>382</v>
      </c>
      <c r="R57" s="102" t="s">
        <v>232</v>
      </c>
      <c r="S57" s="134">
        <v>2</v>
      </c>
      <c r="T57" s="134"/>
      <c r="U57" s="134">
        <v>2</v>
      </c>
    </row>
    <row r="58" spans="2:21" x14ac:dyDescent="0.25">
      <c r="B58" s="91" t="s">
        <v>227</v>
      </c>
      <c r="C58" s="93">
        <v>42980.584722222222</v>
      </c>
      <c r="D58" s="91" t="s">
        <v>1</v>
      </c>
      <c r="E58" s="94">
        <v>1</v>
      </c>
      <c r="Q58" s="102">
        <v>98</v>
      </c>
      <c r="R58" s="102" t="s">
        <v>286</v>
      </c>
      <c r="S58" s="134"/>
      <c r="T58" s="134">
        <v>2</v>
      </c>
      <c r="U58" s="134">
        <v>2</v>
      </c>
    </row>
    <row r="59" spans="2:21" x14ac:dyDescent="0.25">
      <c r="B59" s="91"/>
      <c r="C59" s="93">
        <v>42983.472222222219</v>
      </c>
      <c r="D59" s="91" t="s">
        <v>1</v>
      </c>
      <c r="E59" s="94">
        <v>1</v>
      </c>
      <c r="Q59" s="102">
        <v>458</v>
      </c>
      <c r="R59" s="102" t="s">
        <v>341</v>
      </c>
      <c r="S59" s="134"/>
      <c r="T59" s="134">
        <v>1</v>
      </c>
      <c r="U59" s="134">
        <v>1</v>
      </c>
    </row>
    <row r="60" spans="2:21" x14ac:dyDescent="0.25">
      <c r="B60" s="91" t="s">
        <v>241</v>
      </c>
      <c r="C60" s="93">
        <v>42982.477777777778</v>
      </c>
      <c r="D60" s="91" t="s">
        <v>1</v>
      </c>
      <c r="E60" s="94">
        <v>1</v>
      </c>
      <c r="Q60" s="102">
        <v>157</v>
      </c>
      <c r="R60" s="102" t="s">
        <v>243</v>
      </c>
      <c r="S60" s="134"/>
      <c r="T60" s="134">
        <v>1</v>
      </c>
      <c r="U60" s="134">
        <v>1</v>
      </c>
    </row>
    <row r="61" spans="2:21" x14ac:dyDescent="0.25">
      <c r="B61" s="91"/>
      <c r="C61" s="93">
        <v>42999.682638888888</v>
      </c>
      <c r="D61" s="91" t="s">
        <v>1</v>
      </c>
      <c r="E61" s="94">
        <v>1</v>
      </c>
      <c r="Q61" s="102">
        <v>200</v>
      </c>
      <c r="R61" s="102" t="s">
        <v>228</v>
      </c>
      <c r="S61" s="134">
        <v>1</v>
      </c>
      <c r="T61" s="134">
        <v>1</v>
      </c>
      <c r="U61" s="134">
        <v>2</v>
      </c>
    </row>
    <row r="62" spans="2:21" x14ac:dyDescent="0.25">
      <c r="B62" s="91" t="s">
        <v>246</v>
      </c>
      <c r="C62" s="93">
        <v>42982.643750000003</v>
      </c>
      <c r="D62" s="91" t="s">
        <v>2</v>
      </c>
      <c r="E62" s="94">
        <v>1</v>
      </c>
      <c r="Q62" s="102">
        <v>309</v>
      </c>
      <c r="R62" s="102" t="s">
        <v>212</v>
      </c>
      <c r="S62" s="134"/>
      <c r="T62" s="134">
        <v>1</v>
      </c>
      <c r="U62" s="134">
        <v>1</v>
      </c>
    </row>
    <row r="63" spans="2:21" x14ac:dyDescent="0.25">
      <c r="B63" s="91" t="s">
        <v>267</v>
      </c>
      <c r="C63" s="93">
        <v>42982.682638888888</v>
      </c>
      <c r="D63" s="91" t="s">
        <v>2</v>
      </c>
      <c r="E63" s="94">
        <v>1</v>
      </c>
      <c r="Q63" s="102">
        <v>464</v>
      </c>
      <c r="R63" s="102" t="s">
        <v>421</v>
      </c>
      <c r="S63" s="134">
        <v>2</v>
      </c>
      <c r="T63" s="134"/>
      <c r="U63" s="134">
        <v>2</v>
      </c>
    </row>
    <row r="64" spans="2:21" x14ac:dyDescent="0.25">
      <c r="B64" s="91"/>
      <c r="C64" s="93">
        <v>42982.684027777781</v>
      </c>
      <c r="D64" s="91" t="s">
        <v>2</v>
      </c>
      <c r="E64" s="94">
        <v>1</v>
      </c>
      <c r="Q64" s="102">
        <v>467</v>
      </c>
      <c r="R64" s="102" t="s">
        <v>419</v>
      </c>
      <c r="S64" s="134">
        <v>2</v>
      </c>
      <c r="T64" s="134">
        <v>1</v>
      </c>
      <c r="U64" s="134">
        <v>3</v>
      </c>
    </row>
    <row r="65" spans="2:21" x14ac:dyDescent="0.25">
      <c r="B65" s="91"/>
      <c r="C65" s="93">
        <v>43002.613888888889</v>
      </c>
      <c r="D65" s="91" t="s">
        <v>2</v>
      </c>
      <c r="E65" s="94">
        <v>1</v>
      </c>
      <c r="Q65" s="102">
        <v>367</v>
      </c>
      <c r="R65" s="102" t="s">
        <v>233</v>
      </c>
      <c r="S65" s="134">
        <v>4</v>
      </c>
      <c r="T65" s="134">
        <v>1</v>
      </c>
      <c r="U65" s="134">
        <v>5</v>
      </c>
    </row>
    <row r="66" spans="2:21" x14ac:dyDescent="0.25">
      <c r="B66" s="91"/>
      <c r="C66" s="93">
        <v>43007.595138888886</v>
      </c>
      <c r="D66" s="91" t="s">
        <v>2</v>
      </c>
      <c r="E66" s="94">
        <v>1</v>
      </c>
      <c r="Q66" s="102">
        <v>155</v>
      </c>
      <c r="R66" s="102" t="s">
        <v>301</v>
      </c>
      <c r="S66" s="134">
        <v>1</v>
      </c>
      <c r="T66" s="134">
        <v>1</v>
      </c>
      <c r="U66" s="134">
        <v>2</v>
      </c>
    </row>
    <row r="67" spans="2:21" x14ac:dyDescent="0.25">
      <c r="B67" s="91" t="s">
        <v>211</v>
      </c>
      <c r="C67" s="93">
        <v>42982.724999999999</v>
      </c>
      <c r="D67" s="91" t="s">
        <v>1</v>
      </c>
      <c r="E67" s="94">
        <v>1</v>
      </c>
      <c r="Q67" s="102">
        <v>469</v>
      </c>
      <c r="R67" s="102" t="s">
        <v>420</v>
      </c>
      <c r="S67" s="134">
        <v>1</v>
      </c>
      <c r="T67" s="134"/>
      <c r="U67" s="134">
        <v>1</v>
      </c>
    </row>
    <row r="68" spans="2:21" x14ac:dyDescent="0.25">
      <c r="B68" s="91"/>
      <c r="C68" s="93">
        <v>42999.657638888886</v>
      </c>
      <c r="D68" s="91" t="s">
        <v>1</v>
      </c>
      <c r="E68" s="94">
        <v>1</v>
      </c>
      <c r="Q68" s="102">
        <v>251</v>
      </c>
      <c r="R68" s="102" t="s">
        <v>423</v>
      </c>
      <c r="S68" s="134"/>
      <c r="T68" s="134">
        <v>2</v>
      </c>
      <c r="U68" s="134">
        <v>2</v>
      </c>
    </row>
    <row r="69" spans="2:21" x14ac:dyDescent="0.25">
      <c r="B69" s="91" t="s">
        <v>228</v>
      </c>
      <c r="C69" s="93">
        <v>42983.706944444442</v>
      </c>
      <c r="D69" s="91" t="s">
        <v>1</v>
      </c>
      <c r="E69" s="94">
        <v>1</v>
      </c>
      <c r="Q69" s="102">
        <v>174</v>
      </c>
      <c r="R69" s="102" t="s">
        <v>246</v>
      </c>
      <c r="S69" s="134">
        <v>1</v>
      </c>
      <c r="T69" s="134"/>
      <c r="U69" s="134">
        <v>1</v>
      </c>
    </row>
    <row r="70" spans="2:21" x14ac:dyDescent="0.25">
      <c r="B70" s="91"/>
      <c r="C70" s="93">
        <v>42994.334722222222</v>
      </c>
      <c r="D70" s="91" t="s">
        <v>2</v>
      </c>
      <c r="E70" s="94">
        <v>1</v>
      </c>
      <c r="Q70" s="102">
        <v>164</v>
      </c>
      <c r="R70" s="102" t="s">
        <v>237</v>
      </c>
      <c r="S70" s="134"/>
      <c r="T70" s="134">
        <v>1</v>
      </c>
      <c r="U70" s="134">
        <v>1</v>
      </c>
    </row>
    <row r="71" spans="2:21" x14ac:dyDescent="0.25">
      <c r="B71" s="78" t="s">
        <v>219</v>
      </c>
      <c r="C71" s="79">
        <v>42983.752083333333</v>
      </c>
      <c r="D71" s="78" t="s">
        <v>1</v>
      </c>
      <c r="E71" s="95">
        <v>1</v>
      </c>
      <c r="Q71" s="102">
        <v>265</v>
      </c>
      <c r="R71" s="102" t="s">
        <v>275</v>
      </c>
      <c r="S71" s="134">
        <v>1</v>
      </c>
      <c r="T71" s="134"/>
      <c r="U71" s="134">
        <v>1</v>
      </c>
    </row>
    <row r="72" spans="2:21" x14ac:dyDescent="0.25">
      <c r="B72" s="78"/>
      <c r="C72" s="79">
        <v>42997.644444444442</v>
      </c>
      <c r="D72" s="78" t="s">
        <v>1</v>
      </c>
      <c r="E72" s="95">
        <v>1</v>
      </c>
      <c r="Q72" s="102">
        <v>160</v>
      </c>
      <c r="R72" s="102" t="s">
        <v>227</v>
      </c>
      <c r="S72" s="134"/>
      <c r="T72" s="134">
        <v>2</v>
      </c>
      <c r="U72" s="134">
        <v>2</v>
      </c>
    </row>
    <row r="73" spans="2:21" x14ac:dyDescent="0.25">
      <c r="B73" s="78"/>
      <c r="C73" s="79">
        <v>42998.414583333331</v>
      </c>
      <c r="D73" s="78" t="s">
        <v>1</v>
      </c>
      <c r="E73" s="95">
        <v>1</v>
      </c>
      <c r="Q73" s="102">
        <v>263</v>
      </c>
      <c r="R73" s="102" t="s">
        <v>241</v>
      </c>
      <c r="S73" s="134"/>
      <c r="T73" s="134">
        <v>2</v>
      </c>
      <c r="U73" s="134">
        <v>2</v>
      </c>
    </row>
    <row r="74" spans="2:21" x14ac:dyDescent="0.25">
      <c r="B74" s="78"/>
      <c r="C74" s="79">
        <v>42999.636111111111</v>
      </c>
      <c r="D74" s="78" t="s">
        <v>1</v>
      </c>
      <c r="E74" s="95">
        <v>1</v>
      </c>
      <c r="Q74" s="102">
        <v>162</v>
      </c>
      <c r="R74" s="102" t="s">
        <v>213</v>
      </c>
      <c r="S74" s="134"/>
      <c r="T74" s="134">
        <v>1</v>
      </c>
      <c r="U74" s="134">
        <v>1</v>
      </c>
    </row>
    <row r="75" spans="2:21" x14ac:dyDescent="0.25">
      <c r="B75" s="78"/>
      <c r="C75" s="79">
        <v>43004.663194444445</v>
      </c>
      <c r="D75" s="78" t="s">
        <v>1</v>
      </c>
      <c r="E75" s="95">
        <v>1</v>
      </c>
      <c r="Q75" s="102">
        <v>152</v>
      </c>
      <c r="R75" s="102" t="s">
        <v>317</v>
      </c>
      <c r="S75" s="134"/>
      <c r="T75" s="134">
        <v>1</v>
      </c>
      <c r="U75" s="134">
        <v>1</v>
      </c>
    </row>
    <row r="76" spans="2:21" x14ac:dyDescent="0.25">
      <c r="B76" s="91" t="s">
        <v>233</v>
      </c>
      <c r="C76" s="93">
        <v>42984.486111111109</v>
      </c>
      <c r="D76" s="91" t="s">
        <v>2</v>
      </c>
      <c r="E76" s="94">
        <v>1</v>
      </c>
      <c r="Q76" s="102">
        <v>257</v>
      </c>
      <c r="R76" s="102" t="s">
        <v>328</v>
      </c>
      <c r="S76" s="134">
        <v>1</v>
      </c>
      <c r="T76" s="134">
        <v>2</v>
      </c>
      <c r="U76" s="134">
        <v>3</v>
      </c>
    </row>
    <row r="77" spans="2:21" x14ac:dyDescent="0.25">
      <c r="B77" s="91"/>
      <c r="C77" s="93">
        <v>42984.659722222219</v>
      </c>
      <c r="D77" s="91" t="s">
        <v>2</v>
      </c>
      <c r="E77" s="94">
        <v>1</v>
      </c>
      <c r="Q77" s="102">
        <v>289</v>
      </c>
      <c r="R77" s="102" t="s">
        <v>315</v>
      </c>
      <c r="S77" s="134"/>
      <c r="T77" s="134">
        <v>1</v>
      </c>
      <c r="U77" s="134">
        <v>1</v>
      </c>
    </row>
    <row r="78" spans="2:21" x14ac:dyDescent="0.25">
      <c r="B78" s="91"/>
      <c r="C78" s="93">
        <v>42991.689583333333</v>
      </c>
      <c r="D78" s="91" t="s">
        <v>2</v>
      </c>
      <c r="E78" s="94">
        <v>1</v>
      </c>
      <c r="Q78" s="102">
        <v>147</v>
      </c>
      <c r="R78" s="102" t="s">
        <v>245</v>
      </c>
      <c r="S78" s="134"/>
      <c r="T78" s="134">
        <v>1</v>
      </c>
      <c r="U78" s="134">
        <v>1</v>
      </c>
    </row>
    <row r="79" spans="2:21" x14ac:dyDescent="0.25">
      <c r="B79" s="91"/>
      <c r="C79" s="93">
        <v>43003.693055555559</v>
      </c>
      <c r="D79" s="91" t="s">
        <v>2</v>
      </c>
      <c r="E79" s="94">
        <v>1</v>
      </c>
      <c r="Q79" s="102">
        <v>121</v>
      </c>
      <c r="R79" s="102" t="s">
        <v>304</v>
      </c>
      <c r="S79" s="134"/>
      <c r="T79" s="134">
        <v>1</v>
      </c>
      <c r="U79" s="134">
        <v>1</v>
      </c>
    </row>
    <row r="80" spans="2:21" x14ac:dyDescent="0.25">
      <c r="B80" s="91"/>
      <c r="C80" s="93">
        <v>43004.697916666664</v>
      </c>
      <c r="D80" s="91" t="s">
        <v>1</v>
      </c>
      <c r="E80" s="94">
        <v>1</v>
      </c>
      <c r="Q80" s="102">
        <v>201</v>
      </c>
      <c r="R80" s="102" t="s">
        <v>307</v>
      </c>
      <c r="S80" s="134"/>
      <c r="T80" s="134">
        <v>1</v>
      </c>
      <c r="U80" s="134">
        <v>1</v>
      </c>
    </row>
    <row r="81" spans="2:21" x14ac:dyDescent="0.25">
      <c r="B81" s="91" t="s">
        <v>353</v>
      </c>
      <c r="C81" s="93">
        <v>42984.669444444444</v>
      </c>
      <c r="D81" s="91" t="s">
        <v>1</v>
      </c>
      <c r="E81" s="94">
        <v>1</v>
      </c>
      <c r="Q81" s="102">
        <v>385</v>
      </c>
      <c r="R81" s="102" t="s">
        <v>306</v>
      </c>
      <c r="S81" s="134"/>
      <c r="T81" s="134">
        <v>1</v>
      </c>
      <c r="U81" s="134">
        <v>1</v>
      </c>
    </row>
    <row r="82" spans="2:21" x14ac:dyDescent="0.25">
      <c r="B82" s="91"/>
      <c r="C82" s="93">
        <v>42984.691666666666</v>
      </c>
      <c r="D82" s="91" t="s">
        <v>1</v>
      </c>
      <c r="E82" s="94">
        <v>1</v>
      </c>
      <c r="Q82" s="102">
        <v>494</v>
      </c>
      <c r="R82" s="102" t="s">
        <v>422</v>
      </c>
      <c r="S82" s="134"/>
      <c r="T82" s="134">
        <v>1</v>
      </c>
      <c r="U82" s="134">
        <v>1</v>
      </c>
    </row>
    <row r="83" spans="2:21" x14ac:dyDescent="0.25">
      <c r="B83" s="91"/>
      <c r="C83" s="93">
        <v>42984.714583333334</v>
      </c>
      <c r="D83" s="91" t="s">
        <v>1</v>
      </c>
      <c r="E83" s="94">
        <v>1</v>
      </c>
      <c r="Q83" s="102">
        <v>126</v>
      </c>
      <c r="R83" s="102" t="s">
        <v>244</v>
      </c>
      <c r="S83" s="134">
        <v>1</v>
      </c>
      <c r="T83" s="134"/>
      <c r="U83" s="134">
        <v>1</v>
      </c>
    </row>
    <row r="84" spans="2:21" x14ac:dyDescent="0.25">
      <c r="B84" s="91" t="s">
        <v>420</v>
      </c>
      <c r="C84" s="93">
        <v>42984.811111111114</v>
      </c>
      <c r="D84" s="91" t="s">
        <v>2</v>
      </c>
      <c r="E84" s="94">
        <v>1</v>
      </c>
      <c r="Q84" s="102">
        <v>134</v>
      </c>
      <c r="R84" s="102" t="s">
        <v>217</v>
      </c>
      <c r="S84" s="134"/>
      <c r="T84" s="134">
        <v>1</v>
      </c>
      <c r="U84" s="134">
        <v>1</v>
      </c>
    </row>
    <row r="85" spans="2:21" x14ac:dyDescent="0.25">
      <c r="B85" s="91" t="s">
        <v>213</v>
      </c>
      <c r="C85" s="93">
        <v>42985.509027777778</v>
      </c>
      <c r="D85" s="91" t="s">
        <v>1</v>
      </c>
      <c r="E85" s="94">
        <v>1</v>
      </c>
      <c r="Q85" s="102">
        <v>148</v>
      </c>
      <c r="R85" s="102" t="s">
        <v>318</v>
      </c>
      <c r="S85" s="134">
        <v>1</v>
      </c>
      <c r="T85" s="134"/>
      <c r="U85" s="134">
        <v>1</v>
      </c>
    </row>
    <row r="86" spans="2:21" x14ac:dyDescent="0.25">
      <c r="B86" s="91" t="s">
        <v>341</v>
      </c>
      <c r="C86" s="93">
        <v>42985.688194444447</v>
      </c>
      <c r="D86" s="91" t="s">
        <v>1</v>
      </c>
      <c r="E86" s="94">
        <v>1</v>
      </c>
      <c r="Q86" s="102" t="s">
        <v>3</v>
      </c>
      <c r="R86" s="102"/>
      <c r="S86" s="134">
        <v>45</v>
      </c>
      <c r="T86" s="134">
        <v>54</v>
      </c>
      <c r="U86" s="134">
        <v>99</v>
      </c>
    </row>
    <row r="87" spans="2:21" x14ac:dyDescent="0.25">
      <c r="B87" s="91" t="s">
        <v>317</v>
      </c>
      <c r="C87" s="93">
        <v>42986.304861111108</v>
      </c>
      <c r="D87" s="91" t="s">
        <v>1</v>
      </c>
      <c r="E87" s="94">
        <v>1</v>
      </c>
      <c r="Q87" s="51"/>
      <c r="R87" s="51"/>
      <c r="S87" s="51"/>
      <c r="T87" s="51"/>
      <c r="U87" s="51"/>
    </row>
    <row r="88" spans="2:21" x14ac:dyDescent="0.25">
      <c r="B88" s="91" t="s">
        <v>223</v>
      </c>
      <c r="C88" s="93">
        <v>42986.683333333334</v>
      </c>
      <c r="D88" s="91" t="s">
        <v>2</v>
      </c>
      <c r="E88" s="94">
        <v>1</v>
      </c>
      <c r="Q88" s="51"/>
      <c r="R88" s="51"/>
      <c r="S88" s="51"/>
      <c r="T88" s="51"/>
      <c r="U88" s="51"/>
    </row>
    <row r="89" spans="2:21" x14ac:dyDescent="0.25">
      <c r="B89" s="91"/>
      <c r="C89" s="93">
        <v>42986.685416666667</v>
      </c>
      <c r="D89" s="91" t="s">
        <v>2</v>
      </c>
      <c r="E89" s="94">
        <v>1</v>
      </c>
      <c r="Q89" s="51"/>
      <c r="R89" s="51"/>
      <c r="S89" s="51"/>
      <c r="T89" s="51"/>
      <c r="U89" s="51"/>
    </row>
    <row r="90" spans="2:21" x14ac:dyDescent="0.25">
      <c r="B90" s="91"/>
      <c r="C90" s="93">
        <v>42986.693749999999</v>
      </c>
      <c r="D90" s="91" t="s">
        <v>2</v>
      </c>
      <c r="E90" s="94">
        <v>1</v>
      </c>
      <c r="Q90" s="51"/>
      <c r="R90" s="51"/>
      <c r="S90" s="51"/>
      <c r="T90" s="51"/>
      <c r="U90" s="51"/>
    </row>
    <row r="91" spans="2:21" x14ac:dyDescent="0.25">
      <c r="B91" s="91"/>
      <c r="C91" s="93">
        <v>42986.699305555558</v>
      </c>
      <c r="D91" s="91" t="s">
        <v>2</v>
      </c>
      <c r="E91" s="94">
        <v>1</v>
      </c>
      <c r="Q91" s="51"/>
      <c r="R91" s="51"/>
      <c r="S91" s="51"/>
      <c r="T91" s="51"/>
      <c r="U91" s="51"/>
    </row>
    <row r="92" spans="2:21" x14ac:dyDescent="0.25">
      <c r="B92" s="91"/>
      <c r="C92" s="93">
        <v>42986.709722222222</v>
      </c>
      <c r="D92" s="91" t="s">
        <v>1</v>
      </c>
      <c r="E92" s="94">
        <v>1</v>
      </c>
      <c r="Q92" s="51"/>
      <c r="R92" s="51"/>
      <c r="S92" s="51"/>
      <c r="T92" s="51"/>
      <c r="U92" s="51"/>
    </row>
    <row r="93" spans="2:21" x14ac:dyDescent="0.25">
      <c r="B93" s="91"/>
      <c r="C93" s="93">
        <v>42991.47152777778</v>
      </c>
      <c r="D93" s="91" t="s">
        <v>1</v>
      </c>
      <c r="E93" s="94">
        <v>1</v>
      </c>
      <c r="Q93" s="51"/>
      <c r="R93" s="51"/>
      <c r="S93" s="51"/>
      <c r="T93" s="51"/>
      <c r="U93" s="51"/>
    </row>
    <row r="94" spans="2:21" x14ac:dyDescent="0.25">
      <c r="B94" s="91"/>
      <c r="C94" s="93">
        <v>42991.490277777775</v>
      </c>
      <c r="D94" s="91" t="s">
        <v>2</v>
      </c>
      <c r="E94" s="94">
        <v>1</v>
      </c>
      <c r="Q94" s="51"/>
      <c r="R94" s="51"/>
      <c r="S94" s="51"/>
      <c r="T94" s="51"/>
      <c r="U94" s="51"/>
    </row>
    <row r="95" spans="2:21" x14ac:dyDescent="0.25">
      <c r="B95" s="91"/>
      <c r="C95" s="93">
        <v>42991.725694444445</v>
      </c>
      <c r="D95" s="91" t="s">
        <v>1</v>
      </c>
      <c r="E95" s="94">
        <v>1</v>
      </c>
      <c r="Q95" s="51"/>
      <c r="R95" s="51"/>
      <c r="S95" s="51"/>
      <c r="T95" s="51"/>
      <c r="U95" s="51"/>
    </row>
    <row r="96" spans="2:21" x14ac:dyDescent="0.25">
      <c r="B96" s="91"/>
      <c r="C96" s="93">
        <v>42991.731249999997</v>
      </c>
      <c r="D96" s="91" t="s">
        <v>1</v>
      </c>
      <c r="E96" s="94">
        <v>1</v>
      </c>
      <c r="Q96" s="51"/>
      <c r="R96" s="51"/>
      <c r="S96" s="51"/>
      <c r="T96" s="51"/>
      <c r="U96" s="51"/>
    </row>
    <row r="97" spans="2:21" x14ac:dyDescent="0.25">
      <c r="B97" s="91"/>
      <c r="C97" s="93">
        <v>42997.616666666669</v>
      </c>
      <c r="D97" s="91" t="s">
        <v>2</v>
      </c>
      <c r="E97" s="94">
        <v>1</v>
      </c>
      <c r="Q97" s="51"/>
      <c r="R97" s="51"/>
      <c r="S97" s="51"/>
      <c r="T97" s="51"/>
      <c r="U97" s="51"/>
    </row>
    <row r="98" spans="2:21" x14ac:dyDescent="0.25">
      <c r="B98" s="91"/>
      <c r="C98" s="93">
        <v>43007.480555555558</v>
      </c>
      <c r="D98" s="91" t="s">
        <v>2</v>
      </c>
      <c r="E98" s="94">
        <v>1</v>
      </c>
      <c r="Q98" s="51"/>
      <c r="R98" s="51"/>
      <c r="S98" s="51"/>
      <c r="T98" s="51"/>
      <c r="U98" s="51"/>
    </row>
    <row r="99" spans="2:21" x14ac:dyDescent="0.25">
      <c r="B99" s="91"/>
      <c r="C99" s="93">
        <v>43007.48333333333</v>
      </c>
      <c r="D99" s="91" t="s">
        <v>2</v>
      </c>
      <c r="E99" s="94">
        <v>1</v>
      </c>
      <c r="Q99" s="51"/>
      <c r="R99" s="51"/>
      <c r="S99" s="51"/>
      <c r="T99" s="51"/>
      <c r="U99" s="51"/>
    </row>
    <row r="100" spans="2:21" x14ac:dyDescent="0.25">
      <c r="B100" s="91" t="s">
        <v>280</v>
      </c>
      <c r="C100" s="93">
        <v>42987.420138888891</v>
      </c>
      <c r="D100" s="91" t="s">
        <v>2</v>
      </c>
      <c r="E100" s="94">
        <v>1</v>
      </c>
    </row>
    <row r="101" spans="2:21" x14ac:dyDescent="0.25">
      <c r="B101" s="91" t="s">
        <v>328</v>
      </c>
      <c r="C101" s="93">
        <v>42989.702777777777</v>
      </c>
      <c r="D101" s="91" t="s">
        <v>1</v>
      </c>
      <c r="E101" s="94">
        <v>1</v>
      </c>
    </row>
    <row r="102" spans="2:21" x14ac:dyDescent="0.25">
      <c r="B102" s="91"/>
      <c r="C102" s="93">
        <v>42993.675694444442</v>
      </c>
      <c r="D102" s="91" t="s">
        <v>1</v>
      </c>
      <c r="E102" s="94">
        <v>1</v>
      </c>
    </row>
    <row r="103" spans="2:21" x14ac:dyDescent="0.25">
      <c r="B103" s="91"/>
      <c r="C103" s="93">
        <v>42996.777777777781</v>
      </c>
      <c r="D103" s="91" t="s">
        <v>2</v>
      </c>
      <c r="E103" s="94">
        <v>1</v>
      </c>
    </row>
    <row r="104" spans="2:21" x14ac:dyDescent="0.25">
      <c r="B104" s="91" t="s">
        <v>315</v>
      </c>
      <c r="C104" s="93">
        <v>42989.717361111114</v>
      </c>
      <c r="D104" s="91" t="s">
        <v>1</v>
      </c>
      <c r="E104" s="94">
        <v>1</v>
      </c>
    </row>
    <row r="105" spans="2:21" x14ac:dyDescent="0.25">
      <c r="B105" s="91" t="s">
        <v>235</v>
      </c>
      <c r="C105" s="93">
        <v>42989.732638888891</v>
      </c>
      <c r="D105" s="91" t="s">
        <v>1</v>
      </c>
      <c r="E105" s="94">
        <v>1</v>
      </c>
    </row>
    <row r="106" spans="2:21" x14ac:dyDescent="0.25">
      <c r="B106" s="91" t="s">
        <v>247</v>
      </c>
      <c r="C106" s="93">
        <v>42990.413888888892</v>
      </c>
      <c r="D106" s="91" t="s">
        <v>2</v>
      </c>
      <c r="E106" s="94">
        <v>1</v>
      </c>
    </row>
    <row r="107" spans="2:21" x14ac:dyDescent="0.25">
      <c r="B107" s="91"/>
      <c r="C107" s="93">
        <v>42990.555555555555</v>
      </c>
      <c r="D107" s="91" t="s">
        <v>2</v>
      </c>
      <c r="E107" s="94">
        <v>1</v>
      </c>
    </row>
    <row r="108" spans="2:21" x14ac:dyDescent="0.25">
      <c r="B108" s="91"/>
      <c r="C108" s="93">
        <v>42990.661111111112</v>
      </c>
      <c r="D108" s="91" t="s">
        <v>2</v>
      </c>
      <c r="E108" s="94">
        <v>1</v>
      </c>
    </row>
    <row r="109" spans="2:21" x14ac:dyDescent="0.25">
      <c r="B109" s="91"/>
      <c r="C109" s="93">
        <v>42991.680555555555</v>
      </c>
      <c r="D109" s="91" t="s">
        <v>2</v>
      </c>
      <c r="E109" s="94">
        <v>1</v>
      </c>
    </row>
    <row r="110" spans="2:21" x14ac:dyDescent="0.25">
      <c r="B110" s="91"/>
      <c r="C110" s="93">
        <v>42992.481249999997</v>
      </c>
      <c r="D110" s="91" t="s">
        <v>2</v>
      </c>
      <c r="E110" s="94">
        <v>1</v>
      </c>
    </row>
    <row r="111" spans="2:21" s="37" customFormat="1" x14ac:dyDescent="0.25">
      <c r="B111" s="91"/>
      <c r="C111" s="93">
        <v>43005.665277777778</v>
      </c>
      <c r="D111" s="91" t="s">
        <v>2</v>
      </c>
      <c r="E111" s="94">
        <v>1</v>
      </c>
      <c r="H111" s="51"/>
      <c r="I111" s="51"/>
      <c r="J111" s="51"/>
      <c r="K111" s="51"/>
      <c r="L111" s="51"/>
      <c r="M111" s="51"/>
      <c r="N111" s="51"/>
      <c r="O111" s="51"/>
      <c r="P111" s="51"/>
      <c r="Q111" s="62"/>
      <c r="R111" s="62"/>
      <c r="S111" s="62"/>
      <c r="T111" s="62"/>
      <c r="U111" s="62"/>
    </row>
    <row r="112" spans="2:21" s="37" customFormat="1" x14ac:dyDescent="0.25">
      <c r="B112" s="91"/>
      <c r="C112" s="93">
        <v>43006.749305555553</v>
      </c>
      <c r="D112" s="91" t="s">
        <v>2</v>
      </c>
      <c r="E112" s="94">
        <v>1</v>
      </c>
      <c r="H112" s="51"/>
      <c r="I112" s="51"/>
      <c r="J112" s="51"/>
      <c r="K112" s="51"/>
      <c r="L112" s="51"/>
      <c r="M112" s="51"/>
      <c r="N112" s="51"/>
      <c r="O112" s="51"/>
      <c r="P112" s="51"/>
      <c r="Q112" s="62"/>
      <c r="R112" s="62"/>
      <c r="S112" s="62"/>
      <c r="T112" s="62"/>
      <c r="U112" s="62"/>
    </row>
    <row r="113" spans="2:21" s="37" customFormat="1" x14ac:dyDescent="0.25">
      <c r="B113" s="91" t="s">
        <v>245</v>
      </c>
      <c r="C113" s="93">
        <v>42990.541666666664</v>
      </c>
      <c r="D113" s="91" t="s">
        <v>1</v>
      </c>
      <c r="E113" s="94">
        <v>1</v>
      </c>
      <c r="H113" s="51"/>
      <c r="I113" s="51"/>
      <c r="J113" s="51"/>
      <c r="K113" s="51"/>
      <c r="L113" s="51"/>
      <c r="M113" s="51"/>
      <c r="N113" s="51"/>
      <c r="O113" s="51"/>
      <c r="P113" s="51"/>
      <c r="Q113" s="62"/>
      <c r="R113" s="62"/>
      <c r="S113" s="62"/>
      <c r="T113" s="62"/>
      <c r="U113" s="62"/>
    </row>
    <row r="114" spans="2:21" s="37" customFormat="1" x14ac:dyDescent="0.25">
      <c r="B114" s="91" t="s">
        <v>301</v>
      </c>
      <c r="C114" s="93">
        <v>42990.67083333333</v>
      </c>
      <c r="D114" s="91" t="s">
        <v>1</v>
      </c>
      <c r="E114" s="94">
        <v>1</v>
      </c>
      <c r="H114" s="51"/>
      <c r="I114" s="51"/>
      <c r="J114" s="51"/>
      <c r="K114" s="51"/>
      <c r="L114" s="51"/>
      <c r="M114" s="51"/>
      <c r="N114" s="51"/>
      <c r="O114" s="51"/>
      <c r="P114" s="51"/>
      <c r="Q114" s="62"/>
      <c r="R114" s="62"/>
      <c r="S114" s="62"/>
      <c r="T114" s="62"/>
      <c r="U114" s="62"/>
    </row>
    <row r="115" spans="2:21" s="37" customFormat="1" x14ac:dyDescent="0.25">
      <c r="B115" s="91"/>
      <c r="C115" s="93">
        <v>43000.602777777778</v>
      </c>
      <c r="D115" s="91" t="s">
        <v>2</v>
      </c>
      <c r="E115" s="94">
        <v>1</v>
      </c>
      <c r="H115" s="51"/>
      <c r="I115" s="51"/>
      <c r="J115" s="51"/>
      <c r="K115" s="51"/>
      <c r="L115" s="51"/>
      <c r="M115" s="51"/>
      <c r="N115" s="51"/>
      <c r="O115" s="51"/>
      <c r="P115" s="51"/>
      <c r="Q115" s="62"/>
      <c r="R115" s="62"/>
      <c r="S115" s="62"/>
      <c r="T115" s="62"/>
      <c r="U115" s="62"/>
    </row>
    <row r="116" spans="2:21" s="37" customFormat="1" x14ac:dyDescent="0.25">
      <c r="B116" s="91" t="s">
        <v>304</v>
      </c>
      <c r="C116" s="93">
        <v>42990.712500000001</v>
      </c>
      <c r="D116" s="91" t="s">
        <v>1</v>
      </c>
      <c r="E116" s="94">
        <v>1</v>
      </c>
      <c r="H116" s="51"/>
      <c r="I116" s="51"/>
      <c r="J116" s="51"/>
      <c r="K116" s="51"/>
      <c r="L116" s="51"/>
      <c r="M116" s="51"/>
      <c r="N116" s="51"/>
      <c r="O116" s="51"/>
      <c r="P116" s="51"/>
      <c r="Q116" s="62"/>
      <c r="R116" s="62"/>
      <c r="S116" s="62"/>
      <c r="T116" s="62"/>
      <c r="U116" s="62"/>
    </row>
    <row r="117" spans="2:21" s="37" customFormat="1" x14ac:dyDescent="0.25">
      <c r="B117" s="91" t="s">
        <v>307</v>
      </c>
      <c r="C117" s="93">
        <v>42990.786805555559</v>
      </c>
      <c r="D117" s="91" t="s">
        <v>1</v>
      </c>
      <c r="E117" s="94">
        <v>1</v>
      </c>
      <c r="H117" s="51"/>
      <c r="I117" s="51"/>
      <c r="J117" s="51"/>
      <c r="K117" s="51"/>
      <c r="L117" s="51"/>
      <c r="M117" s="51"/>
      <c r="N117" s="51"/>
      <c r="O117" s="51"/>
      <c r="P117" s="51"/>
      <c r="Q117" s="62"/>
      <c r="R117" s="62"/>
      <c r="S117" s="62"/>
      <c r="T117" s="62"/>
      <c r="U117" s="62"/>
    </row>
    <row r="118" spans="2:21" s="37" customFormat="1" x14ac:dyDescent="0.25">
      <c r="B118" s="91" t="s">
        <v>232</v>
      </c>
      <c r="C118" s="93">
        <v>42991.343055555553</v>
      </c>
      <c r="D118" s="91" t="s">
        <v>2</v>
      </c>
      <c r="E118" s="94">
        <v>1</v>
      </c>
      <c r="H118" s="51"/>
      <c r="I118" s="51"/>
      <c r="J118" s="51"/>
      <c r="K118" s="51"/>
      <c r="L118" s="51"/>
      <c r="M118" s="51"/>
      <c r="N118" s="51"/>
      <c r="O118" s="51"/>
      <c r="P118" s="51"/>
      <c r="Q118" s="62"/>
      <c r="R118" s="62"/>
      <c r="S118" s="62"/>
      <c r="T118" s="62"/>
      <c r="U118" s="62"/>
    </row>
    <row r="119" spans="2:21" s="37" customFormat="1" x14ac:dyDescent="0.25">
      <c r="B119" s="91"/>
      <c r="C119" s="93">
        <v>42999.481944444444</v>
      </c>
      <c r="D119" s="91" t="s">
        <v>2</v>
      </c>
      <c r="E119" s="94">
        <v>1</v>
      </c>
      <c r="H119" s="51"/>
      <c r="I119" s="51"/>
      <c r="J119" s="51"/>
      <c r="K119" s="51"/>
      <c r="L119" s="51"/>
      <c r="M119" s="51"/>
      <c r="N119" s="51"/>
      <c r="O119" s="51"/>
      <c r="P119" s="51"/>
      <c r="Q119" s="62"/>
      <c r="R119" s="62"/>
      <c r="S119" s="62"/>
      <c r="T119" s="62"/>
      <c r="U119" s="62"/>
    </row>
    <row r="120" spans="2:21" s="37" customFormat="1" x14ac:dyDescent="0.25">
      <c r="B120" s="91" t="s">
        <v>240</v>
      </c>
      <c r="C120" s="93">
        <v>42992.593055555553</v>
      </c>
      <c r="D120" s="91" t="s">
        <v>2</v>
      </c>
      <c r="E120" s="94">
        <v>1</v>
      </c>
      <c r="H120" s="51"/>
      <c r="I120" s="51"/>
      <c r="J120" s="51"/>
      <c r="K120" s="51"/>
      <c r="L120" s="51"/>
      <c r="M120" s="51"/>
      <c r="N120" s="51"/>
      <c r="O120" s="51"/>
      <c r="P120" s="51"/>
      <c r="Q120" s="62"/>
      <c r="R120" s="62"/>
      <c r="S120" s="62"/>
      <c r="T120" s="62"/>
      <c r="U120" s="62"/>
    </row>
    <row r="121" spans="2:21" s="37" customFormat="1" x14ac:dyDescent="0.25">
      <c r="B121" s="91"/>
      <c r="C121" s="93">
        <v>42999.690972222219</v>
      </c>
      <c r="D121" s="91" t="s">
        <v>2</v>
      </c>
      <c r="E121" s="94">
        <v>1</v>
      </c>
      <c r="H121" s="51"/>
      <c r="I121" s="51"/>
      <c r="J121" s="51"/>
      <c r="K121" s="51"/>
      <c r="L121" s="51"/>
      <c r="M121" s="51"/>
      <c r="N121" s="51"/>
      <c r="O121" s="51"/>
      <c r="P121" s="51"/>
      <c r="Q121" s="62"/>
      <c r="R121" s="62"/>
      <c r="S121" s="62"/>
      <c r="T121" s="62"/>
      <c r="U121" s="62"/>
    </row>
    <row r="122" spans="2:21" s="37" customFormat="1" x14ac:dyDescent="0.25">
      <c r="B122" s="91" t="s">
        <v>302</v>
      </c>
      <c r="C122" s="93">
        <v>42993.438194444447</v>
      </c>
      <c r="D122" s="91" t="s">
        <v>2</v>
      </c>
      <c r="E122" s="94">
        <v>1</v>
      </c>
      <c r="H122" s="51"/>
      <c r="I122" s="51"/>
      <c r="J122" s="51"/>
      <c r="K122" s="51"/>
      <c r="L122" s="51"/>
      <c r="M122" s="51"/>
      <c r="N122" s="51"/>
      <c r="O122" s="51"/>
      <c r="P122" s="51"/>
      <c r="Q122" s="62"/>
      <c r="R122" s="62"/>
      <c r="S122" s="62"/>
      <c r="T122" s="62"/>
      <c r="U122" s="62"/>
    </row>
    <row r="123" spans="2:21" s="37" customFormat="1" x14ac:dyDescent="0.25">
      <c r="B123" s="91" t="s">
        <v>229</v>
      </c>
      <c r="C123" s="93">
        <v>42993.665972222225</v>
      </c>
      <c r="D123" s="91" t="s">
        <v>1</v>
      </c>
      <c r="E123" s="94">
        <v>1</v>
      </c>
      <c r="H123" s="51"/>
      <c r="I123" s="51"/>
      <c r="J123" s="51"/>
      <c r="K123" s="51"/>
      <c r="L123" s="51"/>
      <c r="M123" s="51"/>
      <c r="N123" s="51"/>
      <c r="O123" s="51"/>
      <c r="P123" s="51"/>
      <c r="Q123" s="62"/>
      <c r="R123" s="62"/>
      <c r="S123" s="62"/>
      <c r="T123" s="62"/>
      <c r="U123" s="62"/>
    </row>
    <row r="124" spans="2:21" s="37" customFormat="1" x14ac:dyDescent="0.25">
      <c r="B124" s="91"/>
      <c r="C124" s="93">
        <v>43006.740972222222</v>
      </c>
      <c r="D124" s="91" t="s">
        <v>1</v>
      </c>
      <c r="E124" s="94">
        <v>1</v>
      </c>
      <c r="H124" s="51"/>
      <c r="I124" s="51"/>
      <c r="J124" s="51"/>
      <c r="K124" s="51"/>
      <c r="L124" s="51"/>
      <c r="M124" s="51"/>
      <c r="N124" s="51"/>
      <c r="O124" s="51"/>
      <c r="P124" s="51"/>
      <c r="Q124" s="62"/>
      <c r="R124" s="62"/>
      <c r="S124" s="62"/>
      <c r="T124" s="62"/>
      <c r="U124" s="62"/>
    </row>
    <row r="125" spans="2:21" s="37" customFormat="1" x14ac:dyDescent="0.25">
      <c r="B125" s="91" t="s">
        <v>303</v>
      </c>
      <c r="C125" s="93">
        <v>42993.667361111111</v>
      </c>
      <c r="D125" s="91" t="s">
        <v>2</v>
      </c>
      <c r="E125" s="94">
        <v>1</v>
      </c>
      <c r="H125" s="51"/>
      <c r="I125" s="51"/>
      <c r="J125" s="51"/>
      <c r="K125" s="51"/>
      <c r="L125" s="51"/>
      <c r="M125" s="51"/>
      <c r="N125" s="51"/>
      <c r="O125" s="51"/>
      <c r="P125" s="51"/>
      <c r="Q125" s="62"/>
      <c r="R125" s="62"/>
      <c r="S125" s="62"/>
      <c r="T125" s="62"/>
      <c r="U125" s="62"/>
    </row>
    <row r="126" spans="2:21" s="37" customFormat="1" x14ac:dyDescent="0.25">
      <c r="B126" s="91" t="s">
        <v>421</v>
      </c>
      <c r="C126" s="93">
        <v>42993.699305555558</v>
      </c>
      <c r="D126" s="91" t="s">
        <v>2</v>
      </c>
      <c r="E126" s="94">
        <v>1</v>
      </c>
      <c r="H126" s="51"/>
      <c r="I126" s="51"/>
      <c r="J126" s="51"/>
      <c r="K126" s="51"/>
      <c r="L126" s="51"/>
      <c r="M126" s="51"/>
      <c r="N126" s="51"/>
      <c r="O126" s="51"/>
      <c r="P126" s="51"/>
      <c r="Q126" s="62"/>
      <c r="R126" s="62"/>
      <c r="S126" s="62"/>
      <c r="T126" s="62"/>
      <c r="U126" s="62"/>
    </row>
    <row r="127" spans="2:21" s="37" customFormat="1" x14ac:dyDescent="0.25">
      <c r="B127" s="91"/>
      <c r="C127" s="93">
        <v>43003.626388888886</v>
      </c>
      <c r="D127" s="91" t="s">
        <v>2</v>
      </c>
      <c r="E127" s="94">
        <v>1</v>
      </c>
      <c r="H127" s="51"/>
      <c r="I127" s="51"/>
      <c r="J127" s="51"/>
      <c r="K127" s="51"/>
      <c r="L127" s="51"/>
      <c r="M127" s="51"/>
      <c r="N127" s="51"/>
      <c r="O127" s="51"/>
      <c r="P127" s="51"/>
      <c r="Q127" s="62"/>
      <c r="R127" s="62"/>
      <c r="S127" s="62"/>
      <c r="T127" s="62"/>
      <c r="U127" s="62"/>
    </row>
    <row r="128" spans="2:21" s="37" customFormat="1" x14ac:dyDescent="0.25">
      <c r="B128" s="91" t="s">
        <v>306</v>
      </c>
      <c r="C128" s="93">
        <v>42994.436805555553</v>
      </c>
      <c r="D128" s="91" t="s">
        <v>1</v>
      </c>
      <c r="E128" s="94">
        <v>1</v>
      </c>
      <c r="H128" s="51"/>
      <c r="I128" s="51"/>
      <c r="J128" s="51"/>
      <c r="K128" s="51"/>
      <c r="L128" s="51"/>
      <c r="M128" s="51"/>
      <c r="N128" s="51"/>
      <c r="O128" s="51"/>
      <c r="P128" s="51"/>
      <c r="Q128" s="62"/>
      <c r="R128" s="62"/>
      <c r="S128" s="62"/>
      <c r="T128" s="62"/>
      <c r="U128" s="62"/>
    </row>
    <row r="129" spans="2:21" s="37" customFormat="1" x14ac:dyDescent="0.25">
      <c r="B129" s="91" t="s">
        <v>422</v>
      </c>
      <c r="C129" s="93">
        <v>42994.474999999999</v>
      </c>
      <c r="D129" s="91" t="s">
        <v>1</v>
      </c>
      <c r="E129" s="94">
        <v>1</v>
      </c>
      <c r="H129" s="51"/>
      <c r="I129" s="51"/>
      <c r="J129" s="51"/>
      <c r="K129" s="51"/>
      <c r="L129" s="51"/>
      <c r="M129" s="51"/>
      <c r="N129" s="51"/>
      <c r="O129" s="51"/>
      <c r="P129" s="51"/>
      <c r="Q129" s="62"/>
      <c r="R129" s="62"/>
      <c r="S129" s="62"/>
      <c r="T129" s="62"/>
      <c r="U129" s="62"/>
    </row>
    <row r="130" spans="2:21" s="37" customFormat="1" x14ac:dyDescent="0.25">
      <c r="B130" s="91" t="s">
        <v>286</v>
      </c>
      <c r="C130" s="93">
        <v>42994.512499999997</v>
      </c>
      <c r="D130" s="91" t="s">
        <v>1</v>
      </c>
      <c r="E130" s="94">
        <v>1</v>
      </c>
      <c r="H130" s="51"/>
      <c r="I130" s="51"/>
      <c r="J130" s="51"/>
      <c r="K130" s="51"/>
      <c r="L130" s="51"/>
      <c r="M130" s="51"/>
      <c r="N130" s="51"/>
      <c r="O130" s="51"/>
      <c r="P130" s="51"/>
      <c r="Q130" s="62"/>
      <c r="R130" s="62"/>
      <c r="S130" s="62"/>
      <c r="T130" s="62"/>
      <c r="U130" s="62"/>
    </row>
    <row r="131" spans="2:21" s="37" customFormat="1" x14ac:dyDescent="0.25">
      <c r="B131" s="91"/>
      <c r="C131" s="93">
        <v>43004.725694444445</v>
      </c>
      <c r="D131" s="91" t="s">
        <v>1</v>
      </c>
      <c r="E131" s="94">
        <v>1</v>
      </c>
      <c r="H131" s="51"/>
      <c r="I131" s="51"/>
      <c r="J131" s="51"/>
      <c r="K131" s="51"/>
      <c r="L131" s="51"/>
      <c r="M131" s="51"/>
      <c r="N131" s="51"/>
      <c r="O131" s="51"/>
      <c r="P131" s="51"/>
      <c r="Q131" s="62"/>
      <c r="R131" s="62"/>
      <c r="S131" s="62"/>
      <c r="T131" s="62"/>
      <c r="U131" s="62"/>
    </row>
    <row r="132" spans="2:21" s="37" customFormat="1" x14ac:dyDescent="0.25">
      <c r="B132" s="91" t="s">
        <v>244</v>
      </c>
      <c r="C132" s="93">
        <v>42996.498611111114</v>
      </c>
      <c r="D132" s="91" t="s">
        <v>2</v>
      </c>
      <c r="E132" s="94">
        <v>1</v>
      </c>
      <c r="H132" s="51"/>
      <c r="I132" s="51"/>
      <c r="J132" s="51"/>
      <c r="K132" s="51"/>
      <c r="L132" s="51"/>
      <c r="M132" s="51"/>
      <c r="N132" s="51"/>
      <c r="O132" s="51"/>
      <c r="P132" s="51"/>
      <c r="Q132" s="62"/>
      <c r="R132" s="62"/>
      <c r="S132" s="62"/>
      <c r="T132" s="62"/>
      <c r="U132" s="62"/>
    </row>
    <row r="133" spans="2:21" s="37" customFormat="1" x14ac:dyDescent="0.25">
      <c r="B133" s="91" t="s">
        <v>217</v>
      </c>
      <c r="C133" s="93">
        <v>42998.375694444447</v>
      </c>
      <c r="D133" s="91" t="s">
        <v>1</v>
      </c>
      <c r="E133" s="94">
        <v>1</v>
      </c>
      <c r="H133" s="51"/>
      <c r="I133" s="51"/>
      <c r="J133" s="51"/>
      <c r="K133" s="51"/>
      <c r="L133" s="51"/>
      <c r="M133" s="51"/>
      <c r="N133" s="51"/>
      <c r="O133" s="51"/>
      <c r="P133" s="51"/>
      <c r="Q133" s="62"/>
      <c r="R133" s="62"/>
      <c r="S133" s="62"/>
      <c r="T133" s="62"/>
      <c r="U133" s="62"/>
    </row>
    <row r="134" spans="2:21" s="37" customFormat="1" x14ac:dyDescent="0.25">
      <c r="B134" s="91" t="s">
        <v>423</v>
      </c>
      <c r="C134" s="93">
        <v>42998.699305555558</v>
      </c>
      <c r="D134" s="91" t="s">
        <v>1</v>
      </c>
      <c r="E134" s="94">
        <v>1</v>
      </c>
      <c r="H134" s="51"/>
      <c r="I134" s="51"/>
      <c r="J134" s="51"/>
      <c r="K134" s="51"/>
      <c r="L134" s="51"/>
      <c r="M134" s="51"/>
      <c r="N134" s="51"/>
      <c r="O134" s="51"/>
      <c r="P134" s="51"/>
      <c r="Q134" s="62"/>
      <c r="R134" s="62"/>
      <c r="S134" s="62"/>
      <c r="T134" s="62"/>
      <c r="U134" s="62"/>
    </row>
    <row r="135" spans="2:21" s="37" customFormat="1" x14ac:dyDescent="0.25">
      <c r="B135" s="91"/>
      <c r="C135" s="93">
        <v>43005.70208333333</v>
      </c>
      <c r="D135" s="91" t="s">
        <v>1</v>
      </c>
      <c r="E135" s="94">
        <v>1</v>
      </c>
      <c r="H135" s="51"/>
      <c r="I135" s="51"/>
      <c r="J135" s="51"/>
      <c r="K135" s="51"/>
      <c r="L135" s="51"/>
      <c r="M135" s="51"/>
      <c r="N135" s="51"/>
      <c r="O135" s="51"/>
      <c r="P135" s="51"/>
      <c r="Q135" s="62"/>
      <c r="R135" s="62"/>
      <c r="S135" s="62"/>
      <c r="T135" s="62"/>
      <c r="U135" s="62"/>
    </row>
    <row r="136" spans="2:21" s="37" customFormat="1" x14ac:dyDescent="0.25">
      <c r="B136" s="91" t="s">
        <v>318</v>
      </c>
      <c r="C136" s="93">
        <v>43001.492361111108</v>
      </c>
      <c r="D136" s="91" t="s">
        <v>2</v>
      </c>
      <c r="E136" s="94">
        <v>1</v>
      </c>
      <c r="H136" s="51"/>
      <c r="I136" s="51"/>
      <c r="J136" s="51"/>
      <c r="K136" s="51"/>
      <c r="L136" s="51"/>
      <c r="M136" s="51"/>
      <c r="N136" s="51"/>
      <c r="O136" s="51"/>
      <c r="P136" s="51"/>
      <c r="Q136" s="62"/>
      <c r="R136" s="62"/>
      <c r="S136" s="62"/>
      <c r="T136" s="62"/>
      <c r="U136" s="62"/>
    </row>
    <row r="137" spans="2:21" s="37" customFormat="1" x14ac:dyDescent="0.25">
      <c r="B137" s="91" t="s">
        <v>212</v>
      </c>
      <c r="C137" s="93">
        <v>43003.711805555555</v>
      </c>
      <c r="D137" s="91" t="s">
        <v>1</v>
      </c>
      <c r="E137" s="94">
        <v>1</v>
      </c>
      <c r="H137" s="51"/>
      <c r="I137" s="51"/>
      <c r="J137" s="51"/>
      <c r="K137" s="51"/>
      <c r="L137" s="51"/>
      <c r="M137" s="51"/>
      <c r="N137" s="51"/>
      <c r="O137" s="51"/>
      <c r="P137" s="51"/>
      <c r="Q137" s="62"/>
      <c r="R137" s="62"/>
      <c r="S137" s="62"/>
      <c r="T137" s="62"/>
      <c r="U137" s="62"/>
    </row>
    <row r="138" spans="2:21" s="37" customFormat="1" x14ac:dyDescent="0.25">
      <c r="B138" s="91" t="s">
        <v>237</v>
      </c>
      <c r="C138" s="93">
        <v>43006.638888888891</v>
      </c>
      <c r="D138" s="91" t="s">
        <v>1</v>
      </c>
      <c r="E138" s="94">
        <v>1</v>
      </c>
      <c r="H138" s="51"/>
      <c r="I138" s="51"/>
      <c r="J138" s="51"/>
      <c r="K138" s="51"/>
      <c r="L138" s="51"/>
      <c r="M138" s="51"/>
      <c r="N138" s="51"/>
      <c r="O138" s="51"/>
      <c r="P138" s="51"/>
      <c r="Q138" s="62"/>
      <c r="R138" s="62"/>
      <c r="S138" s="62"/>
      <c r="T138" s="62"/>
      <c r="U138" s="62"/>
    </row>
    <row r="139" spans="2:21" s="37" customFormat="1" x14ac:dyDescent="0.25">
      <c r="B139" s="91" t="s">
        <v>289</v>
      </c>
      <c r="C139" s="93">
        <v>43006.668749999997</v>
      </c>
      <c r="D139" s="91" t="s">
        <v>1</v>
      </c>
      <c r="E139" s="94">
        <v>1</v>
      </c>
      <c r="H139" s="51"/>
      <c r="I139" s="51"/>
      <c r="J139" s="51"/>
      <c r="K139" s="51"/>
      <c r="L139" s="51"/>
      <c r="M139" s="51"/>
      <c r="N139" s="51"/>
      <c r="O139" s="51"/>
      <c r="P139" s="51"/>
      <c r="Q139" s="62"/>
      <c r="R139" s="62"/>
      <c r="S139" s="62"/>
      <c r="T139" s="62"/>
      <c r="U139" s="62"/>
    </row>
    <row r="140" spans="2:21" s="37" customFormat="1" x14ac:dyDescent="0.25">
      <c r="B140" s="91" t="s">
        <v>243</v>
      </c>
      <c r="C140" s="93">
        <v>43007.356249999997</v>
      </c>
      <c r="D140" s="91" t="s">
        <v>1</v>
      </c>
      <c r="E140" s="94">
        <v>1</v>
      </c>
      <c r="H140" s="51"/>
      <c r="I140" s="51"/>
      <c r="J140" s="51"/>
      <c r="K140" s="51"/>
      <c r="L140" s="51"/>
      <c r="M140" s="51"/>
      <c r="N140" s="51"/>
      <c r="O140" s="51"/>
      <c r="P140" s="51"/>
      <c r="Q140" s="62"/>
      <c r="R140" s="62"/>
      <c r="S140" s="62"/>
      <c r="T140" s="62"/>
      <c r="U140" s="62"/>
    </row>
    <row r="141" spans="2:21" s="37" customFormat="1" x14ac:dyDescent="0.25">
      <c r="B141" s="91" t="s">
        <v>3</v>
      </c>
      <c r="C141" s="91"/>
      <c r="D141" s="91"/>
      <c r="E141" s="94">
        <v>99</v>
      </c>
      <c r="H141" s="51"/>
      <c r="I141" s="51"/>
      <c r="J141" s="51"/>
      <c r="K141" s="51"/>
      <c r="L141" s="51"/>
      <c r="M141" s="51"/>
      <c r="N141" s="51"/>
      <c r="O141" s="51"/>
      <c r="P141" s="51"/>
      <c r="Q141" s="62"/>
      <c r="R141" s="62"/>
      <c r="S141" s="62"/>
      <c r="T141" s="62"/>
      <c r="U141" s="62"/>
    </row>
    <row r="142" spans="2:21" s="37" customFormat="1" x14ac:dyDescent="0.25">
      <c r="B142" s="51"/>
      <c r="C142" s="51"/>
      <c r="D142" s="51"/>
      <c r="E142" s="51"/>
      <c r="H142" s="51"/>
      <c r="I142" s="51"/>
      <c r="J142" s="51"/>
      <c r="K142" s="51"/>
      <c r="L142" s="51"/>
      <c r="M142" s="51"/>
      <c r="N142" s="51"/>
      <c r="O142" s="51"/>
      <c r="P142" s="51"/>
      <c r="Q142" s="62"/>
      <c r="R142" s="62"/>
      <c r="S142" s="62"/>
      <c r="T142" s="62"/>
      <c r="U142" s="62"/>
    </row>
    <row r="143" spans="2:21" s="37" customFormat="1" x14ac:dyDescent="0.25">
      <c r="B143" s="91"/>
      <c r="C143" s="91"/>
      <c r="D143" s="91"/>
      <c r="E143" s="94"/>
      <c r="H143" s="51"/>
      <c r="I143" s="51"/>
      <c r="J143" s="51"/>
      <c r="K143" s="51"/>
      <c r="L143" s="51"/>
      <c r="M143" s="51"/>
      <c r="N143" s="51"/>
      <c r="O143" s="51"/>
      <c r="P143" s="51"/>
      <c r="Q143" s="62"/>
      <c r="R143" s="62"/>
      <c r="S143" s="62"/>
      <c r="T143" s="62"/>
      <c r="U143" s="62"/>
    </row>
    <row r="144" spans="2:21" s="37" customFormat="1" x14ac:dyDescent="0.25">
      <c r="B144" s="91"/>
      <c r="C144" s="91"/>
      <c r="D144" s="91"/>
      <c r="E144" s="94"/>
      <c r="H144" s="51"/>
      <c r="I144" s="51"/>
      <c r="J144" s="51"/>
      <c r="K144" s="51"/>
      <c r="L144" s="51"/>
      <c r="M144" s="51"/>
      <c r="N144" s="51"/>
      <c r="O144" s="51"/>
      <c r="P144" s="51"/>
      <c r="Q144" s="62"/>
      <c r="R144" s="62"/>
      <c r="S144" s="62"/>
      <c r="T144" s="62"/>
      <c r="U144" s="62"/>
    </row>
    <row r="145" spans="2:26" s="37" customFormat="1" x14ac:dyDescent="0.25">
      <c r="B145" s="51"/>
      <c r="C145" s="51"/>
      <c r="D145" s="51"/>
      <c r="E145" s="51"/>
      <c r="H145" s="51"/>
      <c r="I145" s="51"/>
      <c r="J145" s="51"/>
      <c r="K145" s="51"/>
      <c r="L145" s="51"/>
      <c r="M145" s="51"/>
      <c r="N145" s="51"/>
      <c r="O145" s="51"/>
      <c r="P145" s="51"/>
      <c r="Q145" s="62"/>
      <c r="R145" s="62"/>
      <c r="S145" s="62"/>
      <c r="T145" s="62"/>
      <c r="U145" s="62"/>
    </row>
    <row r="146" spans="2:26" s="63" customFormat="1" x14ac:dyDescent="0.25">
      <c r="B146" s="62"/>
      <c r="C146" s="62"/>
      <c r="D146" s="62"/>
      <c r="E146" s="37"/>
      <c r="F146" s="37"/>
      <c r="G146" s="37"/>
      <c r="H146" s="51"/>
      <c r="I146" s="51"/>
      <c r="J146" s="51"/>
      <c r="K146" s="51"/>
      <c r="L146" s="51"/>
      <c r="M146" s="51"/>
      <c r="N146" s="51"/>
      <c r="O146" s="51"/>
      <c r="P146" s="51"/>
      <c r="Q146"/>
      <c r="R146" s="51"/>
      <c r="S146" s="62"/>
      <c r="T146" s="51" t="s">
        <v>432</v>
      </c>
      <c r="U146" s="51" t="s">
        <v>322</v>
      </c>
    </row>
    <row r="147" spans="2:26" s="63" customFormat="1" x14ac:dyDescent="0.25">
      <c r="B147" s="6" t="s">
        <v>184</v>
      </c>
      <c r="C147" s="6" t="s">
        <v>142</v>
      </c>
      <c r="D147" s="6" t="s">
        <v>186</v>
      </c>
      <c r="E147" s="46">
        <v>42736</v>
      </c>
      <c r="F147" s="46">
        <v>42767</v>
      </c>
      <c r="G147" s="46">
        <v>42795</v>
      </c>
      <c r="H147" s="42">
        <v>42826</v>
      </c>
      <c r="I147" s="42">
        <v>42856</v>
      </c>
      <c r="J147" s="42">
        <v>42887</v>
      </c>
      <c r="K147" s="42">
        <v>42917</v>
      </c>
      <c r="L147" s="42">
        <v>42948</v>
      </c>
      <c r="M147" s="42">
        <v>42979</v>
      </c>
      <c r="N147" s="42" t="s">
        <v>432</v>
      </c>
      <c r="O147" s="42" t="s">
        <v>429</v>
      </c>
      <c r="P147" s="125"/>
      <c r="Q147" s="62"/>
      <c r="R147" s="62"/>
      <c r="S147" s="62"/>
      <c r="T147" s="62"/>
      <c r="U147" s="37"/>
    </row>
    <row r="148" spans="2:26" s="63" customFormat="1" x14ac:dyDescent="0.25">
      <c r="B148" s="81" t="s">
        <v>7</v>
      </c>
      <c r="C148" s="85">
        <v>97</v>
      </c>
      <c r="D148" s="97" t="s">
        <v>44</v>
      </c>
      <c r="E148" s="106">
        <v>0</v>
      </c>
      <c r="F148" s="106">
        <v>0</v>
      </c>
      <c r="G148" s="106">
        <v>1</v>
      </c>
      <c r="H148" s="106">
        <v>0</v>
      </c>
      <c r="I148" s="106">
        <v>0</v>
      </c>
      <c r="J148" s="106">
        <v>0</v>
      </c>
      <c r="K148" s="106">
        <v>0</v>
      </c>
      <c r="L148" s="106">
        <v>0</v>
      </c>
      <c r="M148" s="106">
        <v>0</v>
      </c>
      <c r="N148" s="106"/>
      <c r="O148" s="106">
        <f>+SUM(E148:M148)</f>
        <v>1</v>
      </c>
      <c r="P148" s="51"/>
      <c r="Q148" s="62" t="s">
        <v>254</v>
      </c>
      <c r="R148" s="62"/>
      <c r="S148" s="51"/>
      <c r="T148" s="51" t="s">
        <v>254</v>
      </c>
      <c r="U148" s="51"/>
      <c r="V148" s="51"/>
      <c r="W148" s="51"/>
      <c r="X148" s="51"/>
      <c r="Y148" s="51"/>
      <c r="Z148" s="51"/>
    </row>
    <row r="149" spans="2:26" s="63" customFormat="1" x14ac:dyDescent="0.25">
      <c r="B149" s="81" t="s">
        <v>7</v>
      </c>
      <c r="C149" s="82">
        <v>98</v>
      </c>
      <c r="D149" s="97" t="s">
        <v>16</v>
      </c>
      <c r="E149" s="106">
        <v>0</v>
      </c>
      <c r="F149" s="106">
        <v>1</v>
      </c>
      <c r="G149" s="106">
        <v>3</v>
      </c>
      <c r="H149" s="106">
        <v>2</v>
      </c>
      <c r="I149" s="106">
        <v>2</v>
      </c>
      <c r="J149" s="106">
        <v>0</v>
      </c>
      <c r="K149" s="106">
        <v>1</v>
      </c>
      <c r="L149" s="106">
        <v>2</v>
      </c>
      <c r="M149" s="106">
        <v>2</v>
      </c>
      <c r="N149" s="106"/>
      <c r="O149" s="106">
        <f t="shared" ref="O149:O212" si="0">+SUM(E149:M149)</f>
        <v>13</v>
      </c>
      <c r="P149" s="51"/>
      <c r="Q149" s="135" t="s">
        <v>430</v>
      </c>
      <c r="R149" s="62" t="s">
        <v>5</v>
      </c>
      <c r="S149" s="51"/>
      <c r="T149" s="51" t="s">
        <v>429</v>
      </c>
      <c r="U149" s="51" t="s">
        <v>5</v>
      </c>
      <c r="V149" s="51"/>
      <c r="W149" s="51"/>
      <c r="X149" s="51"/>
      <c r="Y149" s="51"/>
      <c r="Z149" s="51"/>
    </row>
    <row r="150" spans="2:26" s="63" customFormat="1" x14ac:dyDescent="0.25">
      <c r="B150" s="81" t="s">
        <v>19</v>
      </c>
      <c r="C150" s="82">
        <v>109</v>
      </c>
      <c r="D150" s="97" t="s">
        <v>26</v>
      </c>
      <c r="E150" s="106">
        <v>0</v>
      </c>
      <c r="F150" s="106">
        <v>1</v>
      </c>
      <c r="G150" s="106">
        <v>0</v>
      </c>
      <c r="H150" s="106">
        <v>0</v>
      </c>
      <c r="I150" s="106">
        <v>1</v>
      </c>
      <c r="J150" s="106">
        <v>0</v>
      </c>
      <c r="K150" s="106">
        <v>0</v>
      </c>
      <c r="L150" s="106">
        <v>0</v>
      </c>
      <c r="M150" s="106">
        <v>0</v>
      </c>
      <c r="N150" s="106"/>
      <c r="O150" s="106">
        <f t="shared" si="0"/>
        <v>2</v>
      </c>
      <c r="P150" s="51"/>
      <c r="Q150" s="66">
        <v>0</v>
      </c>
      <c r="R150" s="64">
        <v>117</v>
      </c>
      <c r="S150" s="51"/>
      <c r="T150" s="98">
        <v>0</v>
      </c>
      <c r="U150" s="38">
        <v>47</v>
      </c>
      <c r="V150" s="51"/>
      <c r="W150" s="51"/>
      <c r="X150" s="51"/>
      <c r="Y150" s="51"/>
      <c r="Z150" s="51"/>
    </row>
    <row r="151" spans="2:26" s="63" customFormat="1" x14ac:dyDescent="0.25">
      <c r="B151" s="85" t="s">
        <v>7</v>
      </c>
      <c r="C151" s="85">
        <v>110</v>
      </c>
      <c r="D151" s="97" t="s">
        <v>90</v>
      </c>
      <c r="E151" s="106">
        <v>2</v>
      </c>
      <c r="F151" s="106">
        <v>1</v>
      </c>
      <c r="G151" s="106">
        <v>3</v>
      </c>
      <c r="H151" s="106">
        <v>0</v>
      </c>
      <c r="I151" s="106">
        <v>5</v>
      </c>
      <c r="J151" s="106">
        <v>0</v>
      </c>
      <c r="K151" s="106">
        <v>2</v>
      </c>
      <c r="L151" s="106">
        <v>1</v>
      </c>
      <c r="M151" s="106">
        <v>1</v>
      </c>
      <c r="N151" s="106"/>
      <c r="O151" s="106">
        <f t="shared" si="0"/>
        <v>15</v>
      </c>
      <c r="P151" s="51"/>
      <c r="Q151" s="66">
        <v>1</v>
      </c>
      <c r="R151" s="64">
        <v>23</v>
      </c>
      <c r="S151" s="51"/>
      <c r="T151" s="98">
        <v>1</v>
      </c>
      <c r="U151" s="38">
        <v>16</v>
      </c>
      <c r="V151" s="51"/>
      <c r="W151" s="51"/>
      <c r="X151" s="51"/>
      <c r="Y151" s="51"/>
      <c r="Z151" s="51"/>
    </row>
    <row r="152" spans="2:26" s="63" customFormat="1" x14ac:dyDescent="0.25">
      <c r="B152" s="81" t="s">
        <v>34</v>
      </c>
      <c r="C152" s="82">
        <v>113</v>
      </c>
      <c r="D152" s="97" t="s">
        <v>108</v>
      </c>
      <c r="E152" s="106">
        <v>0</v>
      </c>
      <c r="F152" s="106">
        <v>1</v>
      </c>
      <c r="G152" s="106">
        <v>0</v>
      </c>
      <c r="H152" s="106">
        <v>0</v>
      </c>
      <c r="I152" s="106">
        <v>0</v>
      </c>
      <c r="J152" s="106">
        <v>0</v>
      </c>
      <c r="K152" s="106">
        <v>0</v>
      </c>
      <c r="L152" s="106">
        <v>1</v>
      </c>
      <c r="M152" s="106">
        <v>0</v>
      </c>
      <c r="N152" s="106"/>
      <c r="O152" s="106">
        <f t="shared" si="0"/>
        <v>2</v>
      </c>
      <c r="P152" s="51"/>
      <c r="Q152" s="66">
        <v>2</v>
      </c>
      <c r="R152" s="64">
        <v>11</v>
      </c>
      <c r="S152" s="51"/>
      <c r="T152" s="98">
        <v>2</v>
      </c>
      <c r="U152" s="38">
        <v>13</v>
      </c>
      <c r="V152" s="51"/>
      <c r="W152" s="51"/>
      <c r="X152" s="51"/>
      <c r="Y152" s="51"/>
      <c r="Z152" s="51"/>
    </row>
    <row r="153" spans="2:26" s="63" customFormat="1" x14ac:dyDescent="0.25">
      <c r="B153" s="81" t="s">
        <v>29</v>
      </c>
      <c r="C153" s="81">
        <v>115</v>
      </c>
      <c r="D153" s="97" t="s">
        <v>93</v>
      </c>
      <c r="E153" s="106">
        <v>1</v>
      </c>
      <c r="F153" s="106">
        <v>1</v>
      </c>
      <c r="G153" s="106">
        <v>0</v>
      </c>
      <c r="H153" s="106">
        <v>1</v>
      </c>
      <c r="I153" s="106">
        <v>2</v>
      </c>
      <c r="J153" s="106">
        <v>0</v>
      </c>
      <c r="K153" s="106">
        <v>0</v>
      </c>
      <c r="L153" s="106">
        <v>0</v>
      </c>
      <c r="M153" s="106">
        <v>0</v>
      </c>
      <c r="N153" s="106"/>
      <c r="O153" s="106">
        <f t="shared" si="0"/>
        <v>5</v>
      </c>
      <c r="P153" s="51"/>
      <c r="Q153" s="66">
        <v>3</v>
      </c>
      <c r="R153" s="64">
        <v>3</v>
      </c>
      <c r="S153" s="51"/>
      <c r="T153" s="98">
        <v>3</v>
      </c>
      <c r="U153" s="38">
        <v>13</v>
      </c>
      <c r="V153" s="51"/>
      <c r="W153" s="51"/>
      <c r="X153" s="51"/>
      <c r="Y153" s="51"/>
      <c r="Z153" s="51"/>
    </row>
    <row r="154" spans="2:26" s="63" customFormat="1" x14ac:dyDescent="0.25">
      <c r="B154" s="85" t="s">
        <v>109</v>
      </c>
      <c r="C154" s="85">
        <v>116</v>
      </c>
      <c r="D154" s="97" t="s">
        <v>178</v>
      </c>
      <c r="E154" s="106">
        <v>0</v>
      </c>
      <c r="F154" s="106">
        <v>0</v>
      </c>
      <c r="G154" s="106">
        <v>1</v>
      </c>
      <c r="H154" s="106">
        <v>0</v>
      </c>
      <c r="I154" s="106">
        <v>0</v>
      </c>
      <c r="J154" s="106">
        <v>0</v>
      </c>
      <c r="K154" s="106">
        <v>0</v>
      </c>
      <c r="L154" s="106">
        <v>0</v>
      </c>
      <c r="M154" s="106">
        <v>0</v>
      </c>
      <c r="N154" s="106"/>
      <c r="O154" s="106">
        <f t="shared" si="0"/>
        <v>1</v>
      </c>
      <c r="P154" s="51"/>
      <c r="Q154" s="66">
        <v>4</v>
      </c>
      <c r="R154" s="64">
        <v>1</v>
      </c>
      <c r="S154" s="51"/>
      <c r="T154" s="98">
        <v>4</v>
      </c>
      <c r="U154" s="38">
        <v>7</v>
      </c>
      <c r="V154" s="51"/>
      <c r="W154" s="51"/>
      <c r="X154" s="51"/>
      <c r="Y154" s="51"/>
      <c r="Z154" s="51"/>
    </row>
    <row r="155" spans="2:26" s="63" customFormat="1" x14ac:dyDescent="0.25">
      <c r="B155" s="81" t="s">
        <v>91</v>
      </c>
      <c r="C155" s="82">
        <v>117</v>
      </c>
      <c r="D155" s="97" t="s">
        <v>92</v>
      </c>
      <c r="E155" s="106">
        <v>0</v>
      </c>
      <c r="F155" s="106">
        <v>0</v>
      </c>
      <c r="G155" s="106">
        <v>0</v>
      </c>
      <c r="H155" s="106">
        <v>0</v>
      </c>
      <c r="I155" s="106">
        <v>0</v>
      </c>
      <c r="J155" s="106">
        <v>0</v>
      </c>
      <c r="K155" s="106">
        <v>0</v>
      </c>
      <c r="L155" s="106">
        <v>0</v>
      </c>
      <c r="M155" s="106">
        <v>0</v>
      </c>
      <c r="N155" s="106"/>
      <c r="O155" s="106">
        <f t="shared" si="0"/>
        <v>0</v>
      </c>
      <c r="P155" s="51"/>
      <c r="Q155" s="66">
        <v>5</v>
      </c>
      <c r="R155" s="64">
        <v>2</v>
      </c>
      <c r="S155" s="51"/>
      <c r="T155" s="98">
        <v>5</v>
      </c>
      <c r="U155" s="38">
        <v>15</v>
      </c>
      <c r="V155" s="51"/>
      <c r="W155" s="51"/>
      <c r="X155" s="51"/>
      <c r="Y155" s="51"/>
      <c r="Z155" s="51"/>
    </row>
    <row r="156" spans="2:26" s="63" customFormat="1" x14ac:dyDescent="0.25">
      <c r="B156" s="81" t="s">
        <v>116</v>
      </c>
      <c r="C156" s="82">
        <v>118</v>
      </c>
      <c r="D156" s="97" t="s">
        <v>117</v>
      </c>
      <c r="E156" s="106">
        <v>0</v>
      </c>
      <c r="F156" s="106">
        <v>0</v>
      </c>
      <c r="G156" s="106">
        <v>0</v>
      </c>
      <c r="H156" s="106">
        <v>0</v>
      </c>
      <c r="I156" s="106">
        <v>0</v>
      </c>
      <c r="J156" s="106">
        <v>0</v>
      </c>
      <c r="K156" s="106">
        <v>0</v>
      </c>
      <c r="L156" s="106">
        <v>0</v>
      </c>
      <c r="M156" s="106">
        <v>0</v>
      </c>
      <c r="N156" s="106"/>
      <c r="O156" s="106">
        <f t="shared" si="0"/>
        <v>0</v>
      </c>
      <c r="P156" s="51"/>
      <c r="Q156" s="66">
        <v>7</v>
      </c>
      <c r="R156" s="64">
        <v>1</v>
      </c>
      <c r="S156" s="51"/>
      <c r="T156" s="98">
        <v>6</v>
      </c>
      <c r="U156" s="38">
        <v>5</v>
      </c>
      <c r="V156" s="51"/>
      <c r="W156" s="51"/>
      <c r="X156" s="51"/>
      <c r="Y156" s="51"/>
      <c r="Z156" s="51"/>
    </row>
    <row r="157" spans="2:26" s="63" customFormat="1" x14ac:dyDescent="0.25">
      <c r="B157" s="81" t="s">
        <v>113</v>
      </c>
      <c r="C157" s="82">
        <v>119</v>
      </c>
      <c r="D157" s="97" t="s">
        <v>114</v>
      </c>
      <c r="E157" s="106">
        <v>0</v>
      </c>
      <c r="F157" s="106">
        <v>0</v>
      </c>
      <c r="G157" s="106">
        <v>0</v>
      </c>
      <c r="H157" s="106">
        <v>1</v>
      </c>
      <c r="I157" s="106">
        <v>0</v>
      </c>
      <c r="J157" s="106">
        <v>0</v>
      </c>
      <c r="K157" s="106">
        <v>0</v>
      </c>
      <c r="L157" s="106">
        <v>0</v>
      </c>
      <c r="M157" s="106">
        <v>0</v>
      </c>
      <c r="N157" s="106"/>
      <c r="O157" s="106">
        <f t="shared" si="0"/>
        <v>1</v>
      </c>
      <c r="P157" s="51"/>
      <c r="Q157" s="66">
        <v>12</v>
      </c>
      <c r="R157" s="64">
        <v>2</v>
      </c>
      <c r="S157" s="51"/>
      <c r="T157" s="98">
        <v>7</v>
      </c>
      <c r="U157" s="38">
        <v>5</v>
      </c>
      <c r="V157" s="51"/>
      <c r="W157" s="51"/>
      <c r="X157" s="51"/>
      <c r="Y157" s="51"/>
      <c r="Z157" s="51"/>
    </row>
    <row r="158" spans="2:26" s="63" customFormat="1" x14ac:dyDescent="0.25">
      <c r="B158" s="81" t="s">
        <v>39</v>
      </c>
      <c r="C158" s="82">
        <v>120</v>
      </c>
      <c r="D158" s="97" t="s">
        <v>102</v>
      </c>
      <c r="E158" s="106">
        <v>1</v>
      </c>
      <c r="F158" s="106">
        <v>1</v>
      </c>
      <c r="G158" s="106">
        <v>1</v>
      </c>
      <c r="H158" s="106">
        <v>1</v>
      </c>
      <c r="I158" s="106">
        <v>0</v>
      </c>
      <c r="J158" s="106">
        <v>0</v>
      </c>
      <c r="K158" s="106">
        <v>0</v>
      </c>
      <c r="L158" s="106">
        <v>1</v>
      </c>
      <c r="M158" s="106">
        <v>0</v>
      </c>
      <c r="N158" s="106"/>
      <c r="O158" s="106">
        <f t="shared" si="0"/>
        <v>5</v>
      </c>
      <c r="P158" s="51"/>
      <c r="Q158" s="66" t="s">
        <v>3</v>
      </c>
      <c r="R158" s="64">
        <v>160</v>
      </c>
      <c r="S158" s="51"/>
      <c r="T158" s="98">
        <v>8</v>
      </c>
      <c r="U158" s="38">
        <v>4</v>
      </c>
      <c r="V158" s="51"/>
      <c r="W158" s="51"/>
      <c r="X158" s="51"/>
      <c r="Y158" s="51"/>
      <c r="Z158" s="51"/>
    </row>
    <row r="159" spans="2:26" s="63" customFormat="1" x14ac:dyDescent="0.25">
      <c r="B159" s="81" t="s">
        <v>80</v>
      </c>
      <c r="C159" s="82">
        <v>121</v>
      </c>
      <c r="D159" s="97" t="s">
        <v>81</v>
      </c>
      <c r="E159" s="106">
        <v>0</v>
      </c>
      <c r="F159" s="106">
        <v>0</v>
      </c>
      <c r="G159" s="106">
        <v>1</v>
      </c>
      <c r="H159" s="106">
        <v>0</v>
      </c>
      <c r="I159" s="106">
        <v>0</v>
      </c>
      <c r="J159" s="106">
        <v>0</v>
      </c>
      <c r="K159" s="106">
        <v>0</v>
      </c>
      <c r="L159" s="106">
        <v>0</v>
      </c>
      <c r="M159" s="106">
        <v>1</v>
      </c>
      <c r="N159" s="106"/>
      <c r="O159" s="106">
        <f t="shared" si="0"/>
        <v>2</v>
      </c>
      <c r="P159" s="51"/>
      <c r="Q159" s="51"/>
      <c r="R159" s="51"/>
      <c r="S159" s="51"/>
      <c r="T159" s="98">
        <v>9</v>
      </c>
      <c r="U159" s="38">
        <v>3</v>
      </c>
      <c r="V159" s="51"/>
      <c r="W159" s="51"/>
      <c r="X159" s="51"/>
      <c r="Y159" s="51"/>
      <c r="Z159" s="51"/>
    </row>
    <row r="160" spans="2:26" s="63" customFormat="1" x14ac:dyDescent="0.25">
      <c r="B160" s="81" t="s">
        <v>17</v>
      </c>
      <c r="C160" s="82">
        <v>122</v>
      </c>
      <c r="D160" s="97" t="s">
        <v>77</v>
      </c>
      <c r="E160" s="106">
        <v>0</v>
      </c>
      <c r="F160" s="106">
        <v>0</v>
      </c>
      <c r="G160" s="106">
        <v>0</v>
      </c>
      <c r="H160" s="106">
        <v>0</v>
      </c>
      <c r="I160" s="106">
        <v>0</v>
      </c>
      <c r="J160" s="106">
        <v>0</v>
      </c>
      <c r="K160" s="106">
        <v>0</v>
      </c>
      <c r="L160" s="106">
        <v>0</v>
      </c>
      <c r="M160" s="106">
        <v>0</v>
      </c>
      <c r="N160" s="106"/>
      <c r="O160" s="106">
        <f t="shared" si="0"/>
        <v>0</v>
      </c>
      <c r="P160" s="51"/>
      <c r="Q160" s="51"/>
      <c r="R160" s="51"/>
      <c r="S160" s="51"/>
      <c r="T160" s="98">
        <v>10</v>
      </c>
      <c r="U160" s="38">
        <v>3</v>
      </c>
      <c r="V160" s="51"/>
      <c r="W160" s="51"/>
      <c r="X160" s="51"/>
      <c r="Y160" s="51"/>
      <c r="Z160" s="51"/>
    </row>
    <row r="161" spans="2:26" s="63" customFormat="1" x14ac:dyDescent="0.25">
      <c r="B161" s="81" t="s">
        <v>56</v>
      </c>
      <c r="C161" s="82">
        <v>123</v>
      </c>
      <c r="D161" s="97" t="s">
        <v>57</v>
      </c>
      <c r="E161" s="106">
        <v>1</v>
      </c>
      <c r="F161" s="106">
        <v>2</v>
      </c>
      <c r="G161" s="106">
        <v>0</v>
      </c>
      <c r="H161" s="106">
        <v>0</v>
      </c>
      <c r="I161" s="106">
        <v>0</v>
      </c>
      <c r="J161" s="106">
        <v>1</v>
      </c>
      <c r="K161" s="106">
        <v>1</v>
      </c>
      <c r="L161" s="106">
        <v>0</v>
      </c>
      <c r="M161" s="106">
        <v>0</v>
      </c>
      <c r="N161" s="106"/>
      <c r="O161" s="106">
        <f t="shared" si="0"/>
        <v>5</v>
      </c>
      <c r="P161" s="51"/>
      <c r="Q161" s="51"/>
      <c r="R161" s="51"/>
      <c r="S161" s="51"/>
      <c r="T161" s="98">
        <v>11</v>
      </c>
      <c r="U161" s="38">
        <v>1</v>
      </c>
      <c r="V161" s="51"/>
      <c r="W161" s="51"/>
      <c r="X161" s="51"/>
      <c r="Y161" s="51"/>
      <c r="Z161" s="51"/>
    </row>
    <row r="162" spans="2:26" s="63" customFormat="1" x14ac:dyDescent="0.25">
      <c r="B162" s="85" t="s">
        <v>124</v>
      </c>
      <c r="C162" s="85">
        <v>124</v>
      </c>
      <c r="D162" s="97" t="s">
        <v>125</v>
      </c>
      <c r="E162" s="106">
        <v>0</v>
      </c>
      <c r="F162" s="106">
        <v>0</v>
      </c>
      <c r="G162" s="106">
        <v>0</v>
      </c>
      <c r="H162" s="106">
        <v>0</v>
      </c>
      <c r="I162" s="106">
        <v>0</v>
      </c>
      <c r="J162" s="106">
        <v>0</v>
      </c>
      <c r="K162" s="106">
        <v>0</v>
      </c>
      <c r="L162" s="106">
        <v>0</v>
      </c>
      <c r="M162" s="106">
        <v>0</v>
      </c>
      <c r="N162" s="106"/>
      <c r="O162" s="106">
        <f t="shared" si="0"/>
        <v>0</v>
      </c>
      <c r="P162" s="51"/>
      <c r="Q162" s="51"/>
      <c r="R162" s="51"/>
      <c r="S162" s="51"/>
      <c r="T162" s="98">
        <v>13</v>
      </c>
      <c r="U162" s="38">
        <v>5</v>
      </c>
      <c r="V162" s="51"/>
      <c r="W162" s="51"/>
      <c r="X162" s="51"/>
      <c r="Y162" s="51"/>
      <c r="Z162" s="51"/>
    </row>
    <row r="163" spans="2:26" s="63" customFormat="1" x14ac:dyDescent="0.25">
      <c r="B163" s="81" t="s">
        <v>71</v>
      </c>
      <c r="C163" s="82">
        <v>125</v>
      </c>
      <c r="D163" s="97" t="s">
        <v>111</v>
      </c>
      <c r="E163" s="106">
        <v>0</v>
      </c>
      <c r="F163" s="106">
        <v>0</v>
      </c>
      <c r="G163" s="106">
        <v>0</v>
      </c>
      <c r="H163" s="106">
        <v>1</v>
      </c>
      <c r="I163" s="106">
        <v>0</v>
      </c>
      <c r="J163" s="106">
        <v>0</v>
      </c>
      <c r="K163" s="106">
        <v>0</v>
      </c>
      <c r="L163" s="106">
        <v>0</v>
      </c>
      <c r="M163" s="106">
        <v>0</v>
      </c>
      <c r="N163" s="106"/>
      <c r="O163" s="106">
        <f t="shared" si="0"/>
        <v>1</v>
      </c>
      <c r="P163" s="51"/>
      <c r="Q163" s="51"/>
      <c r="R163" s="51"/>
      <c r="S163" s="51"/>
      <c r="T163" s="98">
        <v>14</v>
      </c>
      <c r="U163" s="38">
        <v>2</v>
      </c>
      <c r="V163" s="51"/>
      <c r="W163" s="51"/>
      <c r="X163" s="51"/>
      <c r="Y163" s="51"/>
      <c r="Z163" s="51"/>
    </row>
    <row r="164" spans="2:26" s="63" customFormat="1" x14ac:dyDescent="0.25">
      <c r="B164" s="81" t="s">
        <v>41</v>
      </c>
      <c r="C164" s="82">
        <v>126</v>
      </c>
      <c r="D164" s="97" t="s">
        <v>42</v>
      </c>
      <c r="E164" s="106">
        <v>2</v>
      </c>
      <c r="F164" s="106">
        <v>1</v>
      </c>
      <c r="G164" s="106">
        <v>0</v>
      </c>
      <c r="H164" s="106">
        <v>0</v>
      </c>
      <c r="I164" s="106">
        <v>2</v>
      </c>
      <c r="J164" s="106">
        <v>0</v>
      </c>
      <c r="K164" s="106">
        <v>0</v>
      </c>
      <c r="L164" s="106">
        <v>0</v>
      </c>
      <c r="M164" s="106">
        <v>1</v>
      </c>
      <c r="N164" s="106"/>
      <c r="O164" s="106">
        <f t="shared" si="0"/>
        <v>6</v>
      </c>
      <c r="P164" s="51"/>
      <c r="Q164" s="51"/>
      <c r="R164" s="51"/>
      <c r="S164" s="51"/>
      <c r="T164" s="98">
        <v>15</v>
      </c>
      <c r="U164" s="38">
        <v>2</v>
      </c>
      <c r="V164" s="51"/>
      <c r="W164" s="51"/>
      <c r="X164" s="51"/>
      <c r="Y164" s="51"/>
      <c r="Z164" s="51"/>
    </row>
    <row r="165" spans="2:26" s="63" customFormat="1" x14ac:dyDescent="0.25">
      <c r="B165" s="81" t="s">
        <v>87</v>
      </c>
      <c r="C165" s="82">
        <v>127</v>
      </c>
      <c r="D165" s="97" t="s">
        <v>88</v>
      </c>
      <c r="E165" s="106">
        <v>0</v>
      </c>
      <c r="F165" s="106">
        <v>0</v>
      </c>
      <c r="G165" s="106">
        <v>0</v>
      </c>
      <c r="H165" s="106">
        <v>0</v>
      </c>
      <c r="I165" s="106">
        <v>0</v>
      </c>
      <c r="J165" s="106">
        <v>1</v>
      </c>
      <c r="K165" s="106">
        <v>0</v>
      </c>
      <c r="L165" s="106">
        <v>0</v>
      </c>
      <c r="M165" s="106">
        <v>0</v>
      </c>
      <c r="N165" s="106"/>
      <c r="O165" s="106">
        <f t="shared" si="0"/>
        <v>1</v>
      </c>
      <c r="P165" s="51"/>
      <c r="Q165" s="51"/>
      <c r="R165" s="51"/>
      <c r="S165" s="51"/>
      <c r="T165" s="98">
        <v>16</v>
      </c>
      <c r="U165" s="38">
        <v>6</v>
      </c>
      <c r="V165" s="51"/>
      <c r="W165" s="51"/>
      <c r="X165" s="51"/>
      <c r="Y165" s="51"/>
      <c r="Z165" s="51"/>
    </row>
    <row r="166" spans="2:26" s="63" customFormat="1" x14ac:dyDescent="0.25">
      <c r="B166" s="85" t="s">
        <v>136</v>
      </c>
      <c r="C166" s="85">
        <v>128</v>
      </c>
      <c r="D166" s="97" t="s">
        <v>179</v>
      </c>
      <c r="E166" s="106">
        <v>0</v>
      </c>
      <c r="F166" s="106">
        <v>0</v>
      </c>
      <c r="G166" s="106">
        <v>0</v>
      </c>
      <c r="H166" s="106">
        <v>0</v>
      </c>
      <c r="I166" s="106">
        <v>0</v>
      </c>
      <c r="J166" s="106">
        <v>0</v>
      </c>
      <c r="K166" s="106">
        <v>0</v>
      </c>
      <c r="L166" s="106">
        <v>0</v>
      </c>
      <c r="M166" s="106">
        <v>0</v>
      </c>
      <c r="N166" s="106"/>
      <c r="O166" s="106">
        <f t="shared" si="0"/>
        <v>0</v>
      </c>
      <c r="P166" s="51"/>
      <c r="Q166" s="51"/>
      <c r="R166" s="51"/>
      <c r="S166" s="51"/>
      <c r="T166" s="98">
        <v>17</v>
      </c>
      <c r="U166" s="38">
        <v>1</v>
      </c>
      <c r="V166" s="51"/>
      <c r="W166" s="51"/>
      <c r="X166" s="51"/>
      <c r="Y166" s="51"/>
      <c r="Z166" s="51"/>
    </row>
    <row r="167" spans="2:26" s="63" customFormat="1" x14ac:dyDescent="0.25">
      <c r="B167" s="81" t="s">
        <v>75</v>
      </c>
      <c r="C167" s="82">
        <v>129</v>
      </c>
      <c r="D167" s="97" t="s">
        <v>76</v>
      </c>
      <c r="E167" s="106">
        <v>0</v>
      </c>
      <c r="F167" s="106">
        <v>0</v>
      </c>
      <c r="G167" s="106">
        <v>0</v>
      </c>
      <c r="H167" s="106">
        <v>0</v>
      </c>
      <c r="I167" s="106">
        <v>0</v>
      </c>
      <c r="J167" s="106">
        <v>0</v>
      </c>
      <c r="K167" s="106">
        <v>0</v>
      </c>
      <c r="L167" s="106">
        <v>0</v>
      </c>
      <c r="M167" s="106">
        <v>0</v>
      </c>
      <c r="N167" s="106"/>
      <c r="O167" s="106">
        <f t="shared" si="0"/>
        <v>0</v>
      </c>
      <c r="P167" s="51"/>
      <c r="Q167" s="51"/>
      <c r="R167" s="51"/>
      <c r="S167" s="51"/>
      <c r="T167" s="98">
        <v>21</v>
      </c>
      <c r="U167" s="38">
        <v>1</v>
      </c>
      <c r="V167" s="51"/>
      <c r="W167" s="51"/>
      <c r="X167" s="51"/>
      <c r="Y167" s="51"/>
      <c r="Z167" s="51"/>
    </row>
    <row r="168" spans="2:26" s="63" customFormat="1" x14ac:dyDescent="0.25">
      <c r="B168" s="81" t="s">
        <v>99</v>
      </c>
      <c r="C168" s="82">
        <v>130</v>
      </c>
      <c r="D168" s="87" t="s">
        <v>100</v>
      </c>
      <c r="E168" s="106">
        <v>0</v>
      </c>
      <c r="F168" s="106">
        <v>0</v>
      </c>
      <c r="G168" s="106">
        <v>0</v>
      </c>
      <c r="H168" s="106">
        <v>0</v>
      </c>
      <c r="I168" s="106">
        <v>0</v>
      </c>
      <c r="J168" s="106">
        <v>0</v>
      </c>
      <c r="K168" s="106">
        <v>0</v>
      </c>
      <c r="L168" s="106">
        <v>0</v>
      </c>
      <c r="M168" s="106">
        <v>0</v>
      </c>
      <c r="N168" s="106"/>
      <c r="O168" s="106">
        <f t="shared" si="0"/>
        <v>0</v>
      </c>
      <c r="P168" s="51"/>
      <c r="Q168" s="51"/>
      <c r="R168" s="51"/>
      <c r="S168" s="51"/>
      <c r="T168" s="98">
        <v>24</v>
      </c>
      <c r="U168" s="38">
        <v>1</v>
      </c>
      <c r="V168" s="51"/>
      <c r="W168" s="51"/>
      <c r="X168" s="51"/>
      <c r="Y168" s="51"/>
      <c r="Z168" s="51"/>
    </row>
    <row r="169" spans="2:26" s="63" customFormat="1" x14ac:dyDescent="0.25">
      <c r="B169" s="81" t="s">
        <v>103</v>
      </c>
      <c r="C169" s="82">
        <v>131</v>
      </c>
      <c r="D169" s="97" t="s">
        <v>104</v>
      </c>
      <c r="E169" s="106">
        <v>0</v>
      </c>
      <c r="F169" s="106">
        <v>0</v>
      </c>
      <c r="G169" s="106">
        <v>0</v>
      </c>
      <c r="H169" s="106">
        <v>4</v>
      </c>
      <c r="I169" s="106">
        <v>9</v>
      </c>
      <c r="J169" s="106">
        <v>0</v>
      </c>
      <c r="K169" s="106">
        <v>0</v>
      </c>
      <c r="L169" s="106">
        <v>0</v>
      </c>
      <c r="M169" s="106">
        <v>0</v>
      </c>
      <c r="N169" s="106"/>
      <c r="O169" s="106">
        <f t="shared" si="0"/>
        <v>13</v>
      </c>
      <c r="P169" s="51"/>
      <c r="Q169" s="51"/>
      <c r="R169" s="51"/>
      <c r="S169" s="51"/>
      <c r="T169" s="98">
        <v>29</v>
      </c>
      <c r="U169" s="38">
        <v>2</v>
      </c>
      <c r="V169" s="51"/>
      <c r="W169" s="51"/>
      <c r="X169" s="51"/>
      <c r="Y169" s="51"/>
      <c r="Z169" s="51"/>
    </row>
    <row r="170" spans="2:26" s="63" customFormat="1" x14ac:dyDescent="0.25">
      <c r="B170" s="85" t="s">
        <v>181</v>
      </c>
      <c r="C170" s="85">
        <v>132</v>
      </c>
      <c r="D170" s="97" t="s">
        <v>174</v>
      </c>
      <c r="E170" s="106">
        <v>0</v>
      </c>
      <c r="F170" s="106">
        <v>0</v>
      </c>
      <c r="G170" s="106">
        <v>0</v>
      </c>
      <c r="H170" s="106">
        <v>0</v>
      </c>
      <c r="I170" s="106">
        <v>0</v>
      </c>
      <c r="J170" s="106">
        <v>0</v>
      </c>
      <c r="K170" s="106">
        <v>0</v>
      </c>
      <c r="L170" s="106">
        <v>0</v>
      </c>
      <c r="M170" s="106">
        <v>0</v>
      </c>
      <c r="N170" s="106"/>
      <c r="O170" s="106">
        <f t="shared" si="0"/>
        <v>0</v>
      </c>
      <c r="P170" s="51"/>
      <c r="Q170" s="51"/>
      <c r="R170" s="51"/>
      <c r="S170" s="51"/>
      <c r="T170" s="98">
        <v>30</v>
      </c>
      <c r="U170" s="38">
        <v>1</v>
      </c>
      <c r="V170" s="51"/>
      <c r="W170" s="51"/>
      <c r="X170" s="51"/>
      <c r="Y170" s="51"/>
      <c r="Z170" s="51"/>
    </row>
    <row r="171" spans="2:26" s="63" customFormat="1" x14ac:dyDescent="0.25">
      <c r="B171" s="81" t="s">
        <v>12</v>
      </c>
      <c r="C171" s="82">
        <v>133</v>
      </c>
      <c r="D171" s="97" t="s">
        <v>13</v>
      </c>
      <c r="E171" s="106">
        <v>1</v>
      </c>
      <c r="F171" s="106">
        <v>0</v>
      </c>
      <c r="G171" s="106">
        <v>0</v>
      </c>
      <c r="H171" s="106">
        <v>0</v>
      </c>
      <c r="I171" s="106">
        <v>0</v>
      </c>
      <c r="J171" s="106">
        <v>0</v>
      </c>
      <c r="K171" s="106">
        <v>1</v>
      </c>
      <c r="L171" s="106">
        <v>1</v>
      </c>
      <c r="M171" s="106">
        <v>0</v>
      </c>
      <c r="N171" s="106"/>
      <c r="O171" s="106">
        <f t="shared" si="0"/>
        <v>3</v>
      </c>
      <c r="P171" s="51"/>
      <c r="Q171" s="51"/>
      <c r="R171" s="51"/>
      <c r="S171" s="51"/>
      <c r="T171" s="98">
        <v>46</v>
      </c>
      <c r="U171" s="38">
        <v>1</v>
      </c>
      <c r="V171" s="51"/>
      <c r="W171" s="51"/>
      <c r="X171" s="51"/>
      <c r="Y171" s="51"/>
      <c r="Z171" s="51"/>
    </row>
    <row r="172" spans="2:26" s="63" customFormat="1" x14ac:dyDescent="0.25">
      <c r="B172" s="81" t="s">
        <v>131</v>
      </c>
      <c r="C172" s="82">
        <v>134</v>
      </c>
      <c r="D172" s="97" t="s">
        <v>132</v>
      </c>
      <c r="E172" s="106">
        <v>8</v>
      </c>
      <c r="F172" s="106">
        <v>1</v>
      </c>
      <c r="G172" s="106">
        <v>3</v>
      </c>
      <c r="H172" s="106">
        <v>0</v>
      </c>
      <c r="I172" s="106">
        <v>0</v>
      </c>
      <c r="J172" s="106">
        <v>0</v>
      </c>
      <c r="K172" s="106">
        <v>0</v>
      </c>
      <c r="L172" s="106">
        <v>0</v>
      </c>
      <c r="M172" s="106">
        <v>1</v>
      </c>
      <c r="N172" s="106"/>
      <c r="O172" s="106">
        <f t="shared" si="0"/>
        <v>13</v>
      </c>
      <c r="P172" s="51"/>
      <c r="Q172" s="51"/>
      <c r="R172" s="51"/>
      <c r="S172" s="51"/>
      <c r="T172" s="98">
        <v>71</v>
      </c>
      <c r="U172" s="38">
        <v>1</v>
      </c>
      <c r="V172" s="51"/>
      <c r="W172" s="51"/>
      <c r="X172" s="51"/>
      <c r="Y172" s="51"/>
      <c r="Z172" s="51"/>
    </row>
    <row r="173" spans="2:26" s="63" customFormat="1" x14ac:dyDescent="0.25">
      <c r="B173" s="81" t="s">
        <v>9</v>
      </c>
      <c r="C173" s="82">
        <v>135</v>
      </c>
      <c r="D173" s="97" t="s">
        <v>10</v>
      </c>
      <c r="E173" s="106">
        <v>0</v>
      </c>
      <c r="F173" s="106">
        <v>0</v>
      </c>
      <c r="G173" s="106">
        <v>0</v>
      </c>
      <c r="H173" s="106">
        <v>0</v>
      </c>
      <c r="I173" s="106">
        <v>0</v>
      </c>
      <c r="J173" s="106">
        <v>0</v>
      </c>
      <c r="K173" s="106">
        <v>0</v>
      </c>
      <c r="L173" s="106">
        <v>0</v>
      </c>
      <c r="M173" s="106">
        <v>0</v>
      </c>
      <c r="N173" s="106"/>
      <c r="O173" s="106">
        <f t="shared" si="0"/>
        <v>0</v>
      </c>
      <c r="P173" s="51"/>
      <c r="Q173" s="51"/>
      <c r="R173" s="51"/>
      <c r="S173" s="51"/>
      <c r="T173" s="98">
        <v>77</v>
      </c>
      <c r="U173" s="38">
        <v>1</v>
      </c>
      <c r="V173" s="51"/>
      <c r="W173" s="51"/>
      <c r="X173" s="51"/>
      <c r="Y173" s="51"/>
      <c r="Z173" s="51"/>
    </row>
    <row r="174" spans="2:26" s="63" customFormat="1" x14ac:dyDescent="0.25">
      <c r="B174" s="81" t="s">
        <v>128</v>
      </c>
      <c r="C174" s="82">
        <v>136</v>
      </c>
      <c r="D174" s="97" t="s">
        <v>129</v>
      </c>
      <c r="E174" s="106">
        <v>0</v>
      </c>
      <c r="F174" s="106">
        <v>0</v>
      </c>
      <c r="G174" s="106">
        <v>0</v>
      </c>
      <c r="H174" s="106">
        <v>0</v>
      </c>
      <c r="I174" s="106">
        <v>0</v>
      </c>
      <c r="J174" s="106">
        <v>0</v>
      </c>
      <c r="K174" s="106">
        <v>0</v>
      </c>
      <c r="L174" s="106">
        <v>0</v>
      </c>
      <c r="M174" s="106">
        <v>0</v>
      </c>
      <c r="N174" s="106"/>
      <c r="O174" s="106">
        <f t="shared" si="0"/>
        <v>0</v>
      </c>
      <c r="P174" s="51"/>
      <c r="Q174" s="51"/>
      <c r="R174" s="51"/>
      <c r="S174" s="51"/>
      <c r="T174" s="98" t="s">
        <v>3</v>
      </c>
      <c r="U174" s="38">
        <v>156</v>
      </c>
      <c r="V174" s="51"/>
      <c r="W174" s="51"/>
      <c r="X174" s="51"/>
      <c r="Y174" s="51"/>
      <c r="Z174" s="51"/>
    </row>
    <row r="175" spans="2:26" s="63" customFormat="1" x14ac:dyDescent="0.25">
      <c r="B175" s="81" t="s">
        <v>52</v>
      </c>
      <c r="C175" s="82">
        <v>137</v>
      </c>
      <c r="D175" s="97" t="s">
        <v>53</v>
      </c>
      <c r="E175" s="106">
        <v>0</v>
      </c>
      <c r="F175" s="106">
        <v>0</v>
      </c>
      <c r="G175" s="106">
        <v>1</v>
      </c>
      <c r="H175" s="106">
        <v>1</v>
      </c>
      <c r="I175" s="106">
        <v>1</v>
      </c>
      <c r="J175" s="106">
        <v>1</v>
      </c>
      <c r="K175" s="106">
        <v>0</v>
      </c>
      <c r="L175" s="106">
        <v>0</v>
      </c>
      <c r="M175" s="106">
        <v>0</v>
      </c>
      <c r="N175" s="106"/>
      <c r="O175" s="106">
        <f t="shared" si="0"/>
        <v>4</v>
      </c>
      <c r="P175" s="51"/>
      <c r="Q175" s="51"/>
      <c r="R175" s="51"/>
      <c r="S175" s="51"/>
      <c r="T175" s="62"/>
      <c r="U175" s="37"/>
    </row>
    <row r="176" spans="2:26" s="63" customFormat="1" x14ac:dyDescent="0.25">
      <c r="B176" s="81" t="s">
        <v>58</v>
      </c>
      <c r="C176" s="82">
        <v>138</v>
      </c>
      <c r="D176" s="97" t="s">
        <v>59</v>
      </c>
      <c r="E176" s="106">
        <v>0</v>
      </c>
      <c r="F176" s="106">
        <v>0</v>
      </c>
      <c r="G176" s="106">
        <v>0</v>
      </c>
      <c r="H176" s="106">
        <v>0</v>
      </c>
      <c r="I176" s="106">
        <v>0</v>
      </c>
      <c r="J176" s="106">
        <v>0</v>
      </c>
      <c r="K176" s="106">
        <v>0</v>
      </c>
      <c r="L176" s="106">
        <v>0</v>
      </c>
      <c r="M176" s="106">
        <v>0</v>
      </c>
      <c r="N176" s="106"/>
      <c r="O176" s="106">
        <f t="shared" si="0"/>
        <v>0</v>
      </c>
      <c r="P176" s="51"/>
      <c r="Q176" s="51"/>
      <c r="R176" s="51"/>
      <c r="S176" s="51"/>
      <c r="T176" s="62"/>
      <c r="U176" s="37"/>
    </row>
    <row r="177" spans="2:21" s="63" customFormat="1" x14ac:dyDescent="0.25">
      <c r="B177" s="81" t="s">
        <v>50</v>
      </c>
      <c r="C177" s="85">
        <v>139</v>
      </c>
      <c r="D177" s="97" t="s">
        <v>51</v>
      </c>
      <c r="E177" s="106">
        <v>0</v>
      </c>
      <c r="F177" s="106">
        <v>0</v>
      </c>
      <c r="G177" s="106">
        <v>0</v>
      </c>
      <c r="H177" s="106">
        <v>0</v>
      </c>
      <c r="I177" s="106">
        <v>0</v>
      </c>
      <c r="J177" s="106">
        <v>0</v>
      </c>
      <c r="K177" s="106">
        <v>0</v>
      </c>
      <c r="L177" s="106">
        <v>0</v>
      </c>
      <c r="M177" s="106">
        <v>0</v>
      </c>
      <c r="N177" s="106"/>
      <c r="O177" s="106">
        <f t="shared" si="0"/>
        <v>0</v>
      </c>
      <c r="P177" s="51"/>
      <c r="Q177" s="51"/>
      <c r="R177" s="51"/>
      <c r="S177" s="51"/>
      <c r="T177" s="62"/>
      <c r="U177" s="37"/>
    </row>
    <row r="178" spans="2:21" s="63" customFormat="1" x14ac:dyDescent="0.25">
      <c r="B178" s="81" t="s">
        <v>96</v>
      </c>
      <c r="C178" s="82">
        <v>141</v>
      </c>
      <c r="D178" s="97" t="s">
        <v>97</v>
      </c>
      <c r="E178" s="106">
        <v>0</v>
      </c>
      <c r="F178" s="106">
        <v>0</v>
      </c>
      <c r="G178" s="106">
        <v>0</v>
      </c>
      <c r="H178" s="106">
        <v>0</v>
      </c>
      <c r="I178" s="106">
        <v>0</v>
      </c>
      <c r="J178" s="106">
        <v>0</v>
      </c>
      <c r="K178" s="106">
        <v>0</v>
      </c>
      <c r="L178" s="106">
        <v>0</v>
      </c>
      <c r="M178" s="106">
        <v>0</v>
      </c>
      <c r="N178" s="106"/>
      <c r="O178" s="106">
        <f t="shared" si="0"/>
        <v>0</v>
      </c>
      <c r="P178" s="51"/>
      <c r="Q178" s="62"/>
      <c r="R178" s="62"/>
      <c r="S178" s="62"/>
      <c r="T178" s="62"/>
      <c r="U178" s="37"/>
    </row>
    <row r="179" spans="2:21" s="63" customFormat="1" x14ac:dyDescent="0.25">
      <c r="B179" s="81" t="s">
        <v>118</v>
      </c>
      <c r="C179" s="82">
        <v>142</v>
      </c>
      <c r="D179" s="97" t="s">
        <v>119</v>
      </c>
      <c r="E179" s="106">
        <v>0</v>
      </c>
      <c r="F179" s="106">
        <v>0</v>
      </c>
      <c r="G179" s="106">
        <v>0</v>
      </c>
      <c r="H179" s="106">
        <v>1</v>
      </c>
      <c r="I179" s="106">
        <v>0</v>
      </c>
      <c r="J179" s="106">
        <v>0</v>
      </c>
      <c r="K179" s="106">
        <v>0</v>
      </c>
      <c r="L179" s="106">
        <v>0</v>
      </c>
      <c r="M179" s="106">
        <v>0</v>
      </c>
      <c r="N179" s="106"/>
      <c r="O179" s="106">
        <f t="shared" si="0"/>
        <v>1</v>
      </c>
      <c r="P179" s="51"/>
      <c r="Q179" s="62"/>
      <c r="R179" s="62"/>
      <c r="S179" s="62"/>
      <c r="T179" s="62"/>
      <c r="U179" s="37"/>
    </row>
    <row r="180" spans="2:21" s="63" customFormat="1" x14ac:dyDescent="0.25">
      <c r="B180" s="81" t="s">
        <v>48</v>
      </c>
      <c r="C180" s="82">
        <v>143</v>
      </c>
      <c r="D180" s="97" t="s">
        <v>49</v>
      </c>
      <c r="E180" s="106">
        <v>0</v>
      </c>
      <c r="F180" s="106">
        <v>2</v>
      </c>
      <c r="G180" s="106">
        <v>0</v>
      </c>
      <c r="H180" s="106">
        <v>0</v>
      </c>
      <c r="I180" s="106">
        <v>1</v>
      </c>
      <c r="J180" s="106">
        <v>0</v>
      </c>
      <c r="K180" s="106">
        <v>0</v>
      </c>
      <c r="L180" s="106">
        <v>0</v>
      </c>
      <c r="M180" s="106">
        <v>0</v>
      </c>
      <c r="N180" s="106"/>
      <c r="O180" s="106">
        <f t="shared" si="0"/>
        <v>3</v>
      </c>
      <c r="P180" s="51"/>
      <c r="Q180" s="62"/>
      <c r="R180" s="62"/>
      <c r="S180" s="62"/>
      <c r="T180" s="62"/>
      <c r="U180" s="37"/>
    </row>
    <row r="181" spans="2:21" s="63" customFormat="1" x14ac:dyDescent="0.25">
      <c r="B181" s="81" t="s">
        <v>54</v>
      </c>
      <c r="C181" s="82">
        <v>144</v>
      </c>
      <c r="D181" s="97" t="s">
        <v>55</v>
      </c>
      <c r="E181" s="106">
        <v>0</v>
      </c>
      <c r="F181" s="106">
        <v>0</v>
      </c>
      <c r="G181" s="106">
        <v>0</v>
      </c>
      <c r="H181" s="106">
        <v>0</v>
      </c>
      <c r="I181" s="106">
        <v>1</v>
      </c>
      <c r="J181" s="106">
        <v>0</v>
      </c>
      <c r="K181" s="106">
        <v>1</v>
      </c>
      <c r="L181" s="106">
        <v>0</v>
      </c>
      <c r="M181" s="106">
        <v>0</v>
      </c>
      <c r="N181" s="106"/>
      <c r="O181" s="106">
        <f t="shared" si="0"/>
        <v>2</v>
      </c>
      <c r="P181" s="51"/>
      <c r="Q181" s="62"/>
      <c r="R181" s="62"/>
      <c r="S181" s="62"/>
      <c r="T181" s="62"/>
      <c r="U181" s="37"/>
    </row>
    <row r="182" spans="2:21" s="63" customFormat="1" x14ac:dyDescent="0.25">
      <c r="B182" s="81" t="s">
        <v>133</v>
      </c>
      <c r="C182" s="82">
        <v>145</v>
      </c>
      <c r="D182" s="97" t="s">
        <v>134</v>
      </c>
      <c r="E182" s="106">
        <v>0</v>
      </c>
      <c r="F182" s="106">
        <v>0</v>
      </c>
      <c r="G182" s="106">
        <v>0</v>
      </c>
      <c r="H182" s="106">
        <v>0</v>
      </c>
      <c r="I182" s="106">
        <v>0</v>
      </c>
      <c r="J182" s="106">
        <v>0</v>
      </c>
      <c r="K182" s="106">
        <v>0</v>
      </c>
      <c r="L182" s="106">
        <v>0</v>
      </c>
      <c r="M182" s="106">
        <v>0</v>
      </c>
      <c r="N182" s="106"/>
      <c r="O182" s="106">
        <f t="shared" si="0"/>
        <v>0</v>
      </c>
      <c r="P182" s="51"/>
      <c r="Q182" s="62"/>
      <c r="R182" s="62"/>
      <c r="S182" s="62"/>
      <c r="T182" s="62"/>
      <c r="U182" s="37"/>
    </row>
    <row r="183" spans="2:21" s="63" customFormat="1" x14ac:dyDescent="0.25">
      <c r="B183" s="81" t="s">
        <v>45</v>
      </c>
      <c r="C183" s="82">
        <v>146</v>
      </c>
      <c r="D183" s="97" t="s">
        <v>46</v>
      </c>
      <c r="E183" s="106">
        <v>0</v>
      </c>
      <c r="F183" s="106">
        <v>0</v>
      </c>
      <c r="G183" s="106">
        <v>0</v>
      </c>
      <c r="H183" s="106">
        <v>0</v>
      </c>
      <c r="I183" s="106">
        <v>1</v>
      </c>
      <c r="J183" s="106">
        <v>0</v>
      </c>
      <c r="K183" s="106">
        <v>0</v>
      </c>
      <c r="L183" s="106">
        <v>1</v>
      </c>
      <c r="M183" s="106">
        <v>0</v>
      </c>
      <c r="N183" s="106"/>
      <c r="O183" s="106">
        <f t="shared" si="0"/>
        <v>2</v>
      </c>
      <c r="P183" s="51"/>
      <c r="Q183" s="62"/>
      <c r="R183" s="62"/>
      <c r="S183" s="62"/>
      <c r="T183" s="62"/>
      <c r="U183" s="37"/>
    </row>
    <row r="184" spans="2:21" s="63" customFormat="1" x14ac:dyDescent="0.25">
      <c r="B184" s="81" t="s">
        <v>63</v>
      </c>
      <c r="C184" s="82">
        <v>147</v>
      </c>
      <c r="D184" s="97" t="s">
        <v>64</v>
      </c>
      <c r="E184" s="106">
        <v>1</v>
      </c>
      <c r="F184" s="106">
        <v>2</v>
      </c>
      <c r="G184" s="106">
        <v>2</v>
      </c>
      <c r="H184" s="106">
        <v>1</v>
      </c>
      <c r="I184" s="106">
        <v>0</v>
      </c>
      <c r="J184" s="106">
        <v>0</v>
      </c>
      <c r="K184" s="106">
        <v>0</v>
      </c>
      <c r="L184" s="106">
        <v>0</v>
      </c>
      <c r="M184" s="106">
        <v>1</v>
      </c>
      <c r="N184" s="106"/>
      <c r="O184" s="106">
        <f t="shared" si="0"/>
        <v>7</v>
      </c>
      <c r="P184" s="51"/>
      <c r="Q184" s="62"/>
      <c r="R184" s="62"/>
      <c r="S184" s="62"/>
      <c r="T184" s="62"/>
      <c r="U184" s="37"/>
    </row>
    <row r="185" spans="2:21" s="63" customFormat="1" x14ac:dyDescent="0.25">
      <c r="B185" s="81" t="s">
        <v>65</v>
      </c>
      <c r="C185" s="82">
        <v>148</v>
      </c>
      <c r="D185" s="97" t="s">
        <v>66</v>
      </c>
      <c r="E185" s="106">
        <v>0</v>
      </c>
      <c r="F185" s="106">
        <v>0</v>
      </c>
      <c r="G185" s="106">
        <v>1</v>
      </c>
      <c r="H185" s="106">
        <v>1</v>
      </c>
      <c r="I185" s="106">
        <v>0</v>
      </c>
      <c r="J185" s="106">
        <v>0</v>
      </c>
      <c r="K185" s="106">
        <v>0</v>
      </c>
      <c r="L185" s="106">
        <v>0</v>
      </c>
      <c r="M185" s="106">
        <v>1</v>
      </c>
      <c r="N185" s="106"/>
      <c r="O185" s="106">
        <f t="shared" si="0"/>
        <v>3</v>
      </c>
      <c r="P185" s="51"/>
      <c r="Q185" s="62"/>
      <c r="R185" s="62"/>
      <c r="S185" s="62"/>
      <c r="T185" s="62"/>
      <c r="U185" s="37"/>
    </row>
    <row r="186" spans="2:21" s="63" customFormat="1" x14ac:dyDescent="0.25">
      <c r="B186" s="81" t="s">
        <v>106</v>
      </c>
      <c r="C186" s="82">
        <v>149</v>
      </c>
      <c r="D186" s="97" t="s">
        <v>107</v>
      </c>
      <c r="E186" s="106">
        <v>0</v>
      </c>
      <c r="F186" s="106">
        <v>0</v>
      </c>
      <c r="G186" s="106">
        <v>0</v>
      </c>
      <c r="H186" s="106">
        <v>0</v>
      </c>
      <c r="I186" s="106">
        <v>0</v>
      </c>
      <c r="J186" s="106">
        <v>0</v>
      </c>
      <c r="K186" s="106">
        <v>0</v>
      </c>
      <c r="L186" s="106">
        <v>0</v>
      </c>
      <c r="M186" s="106">
        <v>0</v>
      </c>
      <c r="N186" s="106"/>
      <c r="O186" s="106">
        <f t="shared" si="0"/>
        <v>0</v>
      </c>
      <c r="P186" s="51"/>
      <c r="Q186" s="62"/>
      <c r="R186" s="62"/>
      <c r="S186" s="62"/>
      <c r="T186" s="62"/>
      <c r="U186" s="37"/>
    </row>
    <row r="187" spans="2:21" s="63" customFormat="1" x14ac:dyDescent="0.25">
      <c r="B187" s="81" t="s">
        <v>7</v>
      </c>
      <c r="C187" s="82">
        <v>151</v>
      </c>
      <c r="D187" s="97" t="s">
        <v>11</v>
      </c>
      <c r="E187" s="106">
        <v>0</v>
      </c>
      <c r="F187" s="106">
        <v>0</v>
      </c>
      <c r="G187" s="106">
        <v>0</v>
      </c>
      <c r="H187" s="106">
        <v>0</v>
      </c>
      <c r="I187" s="106">
        <v>0</v>
      </c>
      <c r="J187" s="106">
        <v>0</v>
      </c>
      <c r="K187" s="106">
        <v>0</v>
      </c>
      <c r="L187" s="106">
        <v>0</v>
      </c>
      <c r="M187" s="106">
        <v>0</v>
      </c>
      <c r="N187" s="106"/>
      <c r="O187" s="106">
        <f t="shared" si="0"/>
        <v>0</v>
      </c>
      <c r="P187" s="51"/>
      <c r="Q187" s="62"/>
      <c r="R187" s="62"/>
      <c r="S187" s="62"/>
      <c r="T187" s="62"/>
      <c r="U187" s="37"/>
    </row>
    <row r="188" spans="2:21" s="63" customFormat="1" x14ac:dyDescent="0.25">
      <c r="B188" s="81" t="s">
        <v>39</v>
      </c>
      <c r="C188" s="82">
        <v>152</v>
      </c>
      <c r="D188" s="97" t="s">
        <v>83</v>
      </c>
      <c r="E188" s="106">
        <v>0</v>
      </c>
      <c r="F188" s="106">
        <v>0</v>
      </c>
      <c r="G188" s="106">
        <v>1</v>
      </c>
      <c r="H188" s="106">
        <v>1</v>
      </c>
      <c r="I188" s="106">
        <v>0</v>
      </c>
      <c r="J188" s="106">
        <v>0</v>
      </c>
      <c r="K188" s="106">
        <v>0</v>
      </c>
      <c r="L188" s="106">
        <v>0</v>
      </c>
      <c r="M188" s="106">
        <v>1</v>
      </c>
      <c r="N188" s="106"/>
      <c r="O188" s="106">
        <f t="shared" si="0"/>
        <v>3</v>
      </c>
      <c r="P188" s="51"/>
      <c r="Q188" s="62"/>
      <c r="R188" s="62"/>
      <c r="S188" s="62"/>
      <c r="T188" s="62"/>
      <c r="U188" s="37"/>
    </row>
    <row r="189" spans="2:21" s="63" customFormat="1" x14ac:dyDescent="0.25">
      <c r="B189" s="81" t="s">
        <v>7</v>
      </c>
      <c r="C189" s="82">
        <v>154</v>
      </c>
      <c r="D189" s="97" t="s">
        <v>21</v>
      </c>
      <c r="E189" s="106">
        <v>0</v>
      </c>
      <c r="F189" s="106">
        <v>0</v>
      </c>
      <c r="G189" s="106">
        <v>0</v>
      </c>
      <c r="H189" s="106">
        <v>0</v>
      </c>
      <c r="I189" s="106">
        <v>0</v>
      </c>
      <c r="J189" s="106">
        <v>0</v>
      </c>
      <c r="K189" s="106">
        <v>0</v>
      </c>
      <c r="L189" s="106">
        <v>0</v>
      </c>
      <c r="M189" s="106">
        <v>0</v>
      </c>
      <c r="N189" s="106"/>
      <c r="O189" s="106">
        <f t="shared" si="0"/>
        <v>0</v>
      </c>
      <c r="P189" s="51"/>
      <c r="Q189" s="62"/>
      <c r="R189" s="62"/>
      <c r="S189" s="62"/>
      <c r="T189" s="62"/>
      <c r="U189" s="37"/>
    </row>
    <row r="190" spans="2:21" s="63" customFormat="1" x14ac:dyDescent="0.25">
      <c r="B190" s="81" t="s">
        <v>7</v>
      </c>
      <c r="C190" s="82">
        <v>155</v>
      </c>
      <c r="D190" s="97" t="s">
        <v>105</v>
      </c>
      <c r="E190" s="106">
        <v>2</v>
      </c>
      <c r="F190" s="106">
        <v>0</v>
      </c>
      <c r="G190" s="106">
        <v>2</v>
      </c>
      <c r="H190" s="106">
        <v>1</v>
      </c>
      <c r="I190" s="106">
        <v>1</v>
      </c>
      <c r="J190" s="106">
        <v>0</v>
      </c>
      <c r="K190" s="106">
        <v>0</v>
      </c>
      <c r="L190" s="106">
        <v>1</v>
      </c>
      <c r="M190" s="106">
        <v>2</v>
      </c>
      <c r="N190" s="106"/>
      <c r="O190" s="106">
        <f t="shared" si="0"/>
        <v>9</v>
      </c>
      <c r="P190" s="51"/>
      <c r="Q190" s="62"/>
      <c r="R190" s="62"/>
      <c r="S190" s="62"/>
      <c r="T190" s="62"/>
      <c r="U190" s="37"/>
    </row>
    <row r="191" spans="2:21" s="63" customFormat="1" x14ac:dyDescent="0.25">
      <c r="B191" s="81" t="s">
        <v>7</v>
      </c>
      <c r="C191" s="82">
        <v>156</v>
      </c>
      <c r="D191" s="97" t="s">
        <v>297</v>
      </c>
      <c r="E191" s="106">
        <v>0</v>
      </c>
      <c r="F191" s="106">
        <v>0</v>
      </c>
      <c r="G191" s="106">
        <v>0</v>
      </c>
      <c r="H191" s="106">
        <v>0</v>
      </c>
      <c r="I191" s="106">
        <v>1</v>
      </c>
      <c r="J191" s="106">
        <v>0</v>
      </c>
      <c r="K191" s="106">
        <v>0</v>
      </c>
      <c r="L191" s="106">
        <v>0</v>
      </c>
      <c r="M191" s="106">
        <v>0</v>
      </c>
      <c r="N191" s="106"/>
      <c r="O191" s="106">
        <f t="shared" si="0"/>
        <v>1</v>
      </c>
      <c r="P191" s="51"/>
      <c r="Q191" s="62"/>
      <c r="R191" s="62"/>
      <c r="S191" s="62"/>
      <c r="T191" s="62"/>
      <c r="U191" s="37"/>
    </row>
    <row r="192" spans="2:21" s="63" customFormat="1" x14ac:dyDescent="0.25">
      <c r="B192" s="81" t="s">
        <v>7</v>
      </c>
      <c r="C192" s="82">
        <v>157</v>
      </c>
      <c r="D192" s="97" t="s">
        <v>138</v>
      </c>
      <c r="E192" s="106">
        <v>2</v>
      </c>
      <c r="F192" s="106">
        <v>4</v>
      </c>
      <c r="G192" s="106">
        <v>1</v>
      </c>
      <c r="H192" s="106">
        <v>0</v>
      </c>
      <c r="I192" s="106">
        <v>1</v>
      </c>
      <c r="J192" s="106">
        <v>4</v>
      </c>
      <c r="K192" s="106">
        <v>0</v>
      </c>
      <c r="L192" s="106">
        <v>4</v>
      </c>
      <c r="M192" s="106">
        <v>1</v>
      </c>
      <c r="N192" s="106"/>
      <c r="O192" s="106">
        <f t="shared" si="0"/>
        <v>17</v>
      </c>
      <c r="P192" s="51"/>
      <c r="Q192" s="62"/>
      <c r="R192" s="62"/>
      <c r="S192" s="62"/>
      <c r="T192" s="62"/>
      <c r="U192" s="37"/>
    </row>
    <row r="193" spans="2:21" s="63" customFormat="1" x14ac:dyDescent="0.25">
      <c r="B193" s="81" t="s">
        <v>7</v>
      </c>
      <c r="C193" s="82">
        <v>158</v>
      </c>
      <c r="D193" s="97" t="s">
        <v>120</v>
      </c>
      <c r="E193" s="106">
        <v>1</v>
      </c>
      <c r="F193" s="106">
        <v>0</v>
      </c>
      <c r="G193" s="106">
        <v>0</v>
      </c>
      <c r="H193" s="106">
        <v>0</v>
      </c>
      <c r="I193" s="106">
        <v>0</v>
      </c>
      <c r="J193" s="106">
        <v>0</v>
      </c>
      <c r="K193" s="106">
        <v>0</v>
      </c>
      <c r="L193" s="106">
        <v>1</v>
      </c>
      <c r="M193" s="106">
        <v>0</v>
      </c>
      <c r="N193" s="106"/>
      <c r="O193" s="106">
        <f t="shared" si="0"/>
        <v>2</v>
      </c>
      <c r="P193" s="51"/>
      <c r="Q193" s="62"/>
      <c r="R193" s="62"/>
      <c r="S193" s="62"/>
      <c r="T193" s="62"/>
      <c r="U193" s="37"/>
    </row>
    <row r="194" spans="2:21" s="63" customFormat="1" x14ac:dyDescent="0.25">
      <c r="B194" s="81" t="s">
        <v>7</v>
      </c>
      <c r="C194" s="82">
        <v>160</v>
      </c>
      <c r="D194" s="97" t="s">
        <v>112</v>
      </c>
      <c r="E194" s="106">
        <v>1</v>
      </c>
      <c r="F194" s="106">
        <v>0</v>
      </c>
      <c r="G194" s="106">
        <v>8</v>
      </c>
      <c r="H194" s="106">
        <v>5</v>
      </c>
      <c r="I194" s="106">
        <v>0</v>
      </c>
      <c r="J194" s="106">
        <v>4</v>
      </c>
      <c r="K194" s="106">
        <v>1</v>
      </c>
      <c r="L194" s="106">
        <v>0</v>
      </c>
      <c r="M194" s="106">
        <v>2</v>
      </c>
      <c r="N194" s="106"/>
      <c r="O194" s="106">
        <f t="shared" si="0"/>
        <v>21</v>
      </c>
      <c r="P194" s="51"/>
      <c r="Q194" s="62"/>
      <c r="R194" s="62"/>
      <c r="S194" s="62"/>
      <c r="T194" s="62"/>
      <c r="U194" s="37"/>
    </row>
    <row r="195" spans="2:21" s="63" customFormat="1" x14ac:dyDescent="0.25">
      <c r="B195" s="81" t="s">
        <v>34</v>
      </c>
      <c r="C195" s="82">
        <v>161</v>
      </c>
      <c r="D195" s="97" t="s">
        <v>95</v>
      </c>
      <c r="E195" s="106">
        <v>2</v>
      </c>
      <c r="F195" s="106">
        <v>1</v>
      </c>
      <c r="G195" s="106">
        <v>1</v>
      </c>
      <c r="H195" s="106">
        <v>1</v>
      </c>
      <c r="I195" s="106">
        <v>1</v>
      </c>
      <c r="J195" s="106">
        <v>1</v>
      </c>
      <c r="K195" s="106">
        <v>2</v>
      </c>
      <c r="L195" s="106">
        <v>2</v>
      </c>
      <c r="M195" s="106">
        <v>2</v>
      </c>
      <c r="N195" s="106"/>
      <c r="O195" s="106">
        <f t="shared" si="0"/>
        <v>13</v>
      </c>
      <c r="P195" s="51"/>
      <c r="Q195" s="62"/>
      <c r="R195" s="62"/>
      <c r="S195" s="62"/>
      <c r="T195" s="62"/>
      <c r="U195" s="37"/>
    </row>
    <row r="196" spans="2:21" s="63" customFormat="1" x14ac:dyDescent="0.25">
      <c r="B196" s="81" t="s">
        <v>19</v>
      </c>
      <c r="C196" s="82">
        <v>162</v>
      </c>
      <c r="D196" s="97" t="s">
        <v>20</v>
      </c>
      <c r="E196" s="106">
        <v>2</v>
      </c>
      <c r="F196" s="106">
        <v>3</v>
      </c>
      <c r="G196" s="106">
        <v>2</v>
      </c>
      <c r="H196" s="106">
        <v>0</v>
      </c>
      <c r="I196" s="106">
        <v>1</v>
      </c>
      <c r="J196" s="106">
        <v>1</v>
      </c>
      <c r="K196" s="106">
        <v>0</v>
      </c>
      <c r="L196" s="106">
        <v>0</v>
      </c>
      <c r="M196" s="106">
        <v>1</v>
      </c>
      <c r="N196" s="106"/>
      <c r="O196" s="106">
        <f t="shared" si="0"/>
        <v>10</v>
      </c>
      <c r="P196" s="51"/>
      <c r="Q196" s="62"/>
      <c r="R196" s="62"/>
      <c r="S196" s="62"/>
      <c r="T196" s="62"/>
      <c r="U196" s="37"/>
    </row>
    <row r="197" spans="2:21" s="63" customFormat="1" x14ac:dyDescent="0.25">
      <c r="B197" s="81" t="s">
        <v>7</v>
      </c>
      <c r="C197" s="82">
        <v>163</v>
      </c>
      <c r="D197" s="97" t="s">
        <v>84</v>
      </c>
      <c r="E197" s="106">
        <v>1</v>
      </c>
      <c r="F197" s="106">
        <v>6</v>
      </c>
      <c r="G197" s="106">
        <v>2</v>
      </c>
      <c r="H197" s="106">
        <v>2</v>
      </c>
      <c r="I197" s="106">
        <v>3</v>
      </c>
      <c r="J197" s="106">
        <v>3</v>
      </c>
      <c r="K197" s="106">
        <v>5</v>
      </c>
      <c r="L197" s="106">
        <v>1</v>
      </c>
      <c r="M197" s="106">
        <v>7</v>
      </c>
      <c r="N197" s="106"/>
      <c r="O197" s="106">
        <f t="shared" si="0"/>
        <v>30</v>
      </c>
      <c r="P197" s="51"/>
      <c r="Q197" s="62"/>
      <c r="R197" s="62"/>
      <c r="S197" s="62"/>
      <c r="T197" s="62"/>
      <c r="U197" s="37"/>
    </row>
    <row r="198" spans="2:21" s="63" customFormat="1" x14ac:dyDescent="0.25">
      <c r="B198" s="81" t="s">
        <v>7</v>
      </c>
      <c r="C198" s="82">
        <v>164</v>
      </c>
      <c r="D198" s="97" t="s">
        <v>38</v>
      </c>
      <c r="E198" s="106">
        <v>3</v>
      </c>
      <c r="F198" s="106">
        <v>0</v>
      </c>
      <c r="G198" s="106">
        <v>2</v>
      </c>
      <c r="H198" s="106">
        <v>3</v>
      </c>
      <c r="I198" s="106">
        <v>0</v>
      </c>
      <c r="J198" s="106">
        <v>0</v>
      </c>
      <c r="K198" s="106">
        <v>0</v>
      </c>
      <c r="L198" s="106">
        <v>1</v>
      </c>
      <c r="M198" s="106">
        <v>1</v>
      </c>
      <c r="N198" s="106"/>
      <c r="O198" s="106">
        <f t="shared" si="0"/>
        <v>10</v>
      </c>
      <c r="P198" s="51"/>
      <c r="Q198" s="62"/>
      <c r="R198" s="62"/>
      <c r="S198" s="62"/>
      <c r="T198" s="62"/>
      <c r="U198" s="37"/>
    </row>
    <row r="199" spans="2:21" s="63" customFormat="1" x14ac:dyDescent="0.25">
      <c r="B199" s="81" t="s">
        <v>7</v>
      </c>
      <c r="C199" s="82">
        <v>165</v>
      </c>
      <c r="D199" s="97" t="s">
        <v>126</v>
      </c>
      <c r="E199" s="106">
        <v>1</v>
      </c>
      <c r="F199" s="106">
        <v>1</v>
      </c>
      <c r="G199" s="106">
        <v>5</v>
      </c>
      <c r="H199" s="106">
        <v>1</v>
      </c>
      <c r="I199" s="106">
        <v>3</v>
      </c>
      <c r="J199" s="106">
        <v>2</v>
      </c>
      <c r="K199" s="106">
        <v>2</v>
      </c>
      <c r="L199" s="106">
        <v>1</v>
      </c>
      <c r="M199" s="106">
        <v>0</v>
      </c>
      <c r="N199" s="106"/>
      <c r="O199" s="106">
        <f t="shared" si="0"/>
        <v>16</v>
      </c>
      <c r="P199" s="51"/>
      <c r="Q199" s="62"/>
      <c r="R199" s="62"/>
      <c r="S199" s="62"/>
      <c r="T199" s="62"/>
      <c r="U199" s="37"/>
    </row>
    <row r="200" spans="2:21" s="63" customFormat="1" x14ac:dyDescent="0.25">
      <c r="B200" s="81" t="s">
        <v>7</v>
      </c>
      <c r="C200" s="82">
        <v>166</v>
      </c>
      <c r="D200" s="97" t="s">
        <v>23</v>
      </c>
      <c r="E200" s="106">
        <v>3</v>
      </c>
      <c r="F200" s="106">
        <v>1</v>
      </c>
      <c r="G200" s="106">
        <v>3</v>
      </c>
      <c r="H200" s="106">
        <v>3</v>
      </c>
      <c r="I200" s="106">
        <v>3</v>
      </c>
      <c r="J200" s="106">
        <v>0</v>
      </c>
      <c r="K200" s="106">
        <v>1</v>
      </c>
      <c r="L200" s="106">
        <v>0</v>
      </c>
      <c r="M200" s="106">
        <v>0</v>
      </c>
      <c r="N200" s="106"/>
      <c r="O200" s="106">
        <f t="shared" si="0"/>
        <v>14</v>
      </c>
      <c r="P200" s="51"/>
      <c r="Q200" s="62"/>
      <c r="R200" s="62"/>
      <c r="S200" s="62"/>
      <c r="T200" s="62"/>
      <c r="U200" s="37"/>
    </row>
    <row r="201" spans="2:21" s="63" customFormat="1" x14ac:dyDescent="0.25">
      <c r="B201" s="81" t="s">
        <v>7</v>
      </c>
      <c r="C201" s="82">
        <v>167</v>
      </c>
      <c r="D201" s="97" t="s">
        <v>98</v>
      </c>
      <c r="E201" s="106">
        <v>0</v>
      </c>
      <c r="F201" s="106">
        <v>0</v>
      </c>
      <c r="G201" s="106">
        <v>6</v>
      </c>
      <c r="H201" s="106">
        <v>8</v>
      </c>
      <c r="I201" s="106">
        <v>5</v>
      </c>
      <c r="J201" s="106">
        <v>5</v>
      </c>
      <c r="K201" s="106">
        <v>2</v>
      </c>
      <c r="L201" s="106">
        <v>2</v>
      </c>
      <c r="M201" s="106">
        <v>1</v>
      </c>
      <c r="N201" s="106"/>
      <c r="O201" s="106">
        <f t="shared" si="0"/>
        <v>29</v>
      </c>
      <c r="P201" s="51"/>
      <c r="Q201" s="62"/>
      <c r="R201" s="62"/>
      <c r="S201" s="62"/>
      <c r="T201" s="62"/>
      <c r="U201" s="37"/>
    </row>
    <row r="202" spans="2:21" s="63" customFormat="1" x14ac:dyDescent="0.25">
      <c r="B202" s="81" t="s">
        <v>7</v>
      </c>
      <c r="C202" s="82">
        <v>168</v>
      </c>
      <c r="D202" s="97" t="s">
        <v>24</v>
      </c>
      <c r="E202" s="106">
        <v>0</v>
      </c>
      <c r="F202" s="106">
        <v>2</v>
      </c>
      <c r="G202" s="106">
        <v>0</v>
      </c>
      <c r="H202" s="106">
        <v>0</v>
      </c>
      <c r="I202" s="106">
        <v>0</v>
      </c>
      <c r="J202" s="106">
        <v>0</v>
      </c>
      <c r="K202" s="106">
        <v>0</v>
      </c>
      <c r="L202" s="106">
        <v>0</v>
      </c>
      <c r="M202" s="106">
        <v>0</v>
      </c>
      <c r="N202" s="106"/>
      <c r="O202" s="106">
        <f t="shared" si="0"/>
        <v>2</v>
      </c>
      <c r="P202" s="51"/>
      <c r="Q202" s="62"/>
      <c r="R202" s="62"/>
      <c r="S202" s="62"/>
      <c r="T202" s="62"/>
      <c r="U202" s="37"/>
    </row>
    <row r="203" spans="2:21" s="63" customFormat="1" x14ac:dyDescent="0.25">
      <c r="B203" s="81" t="s">
        <v>7</v>
      </c>
      <c r="C203" s="82">
        <v>171</v>
      </c>
      <c r="D203" s="97" t="s">
        <v>89</v>
      </c>
      <c r="E203" s="106">
        <v>0</v>
      </c>
      <c r="F203" s="106">
        <v>0</v>
      </c>
      <c r="G203" s="106">
        <v>2</v>
      </c>
      <c r="H203" s="106">
        <v>0</v>
      </c>
      <c r="I203" s="106">
        <v>0</v>
      </c>
      <c r="J203" s="106">
        <v>1</v>
      </c>
      <c r="K203" s="106">
        <v>0</v>
      </c>
      <c r="L203" s="106">
        <v>0</v>
      </c>
      <c r="M203" s="106">
        <v>0</v>
      </c>
      <c r="N203" s="106"/>
      <c r="O203" s="106">
        <f t="shared" si="0"/>
        <v>3</v>
      </c>
      <c r="P203" s="51"/>
      <c r="Q203" s="62"/>
      <c r="R203" s="62"/>
      <c r="S203" s="62"/>
      <c r="T203" s="62"/>
      <c r="U203" s="37"/>
    </row>
    <row r="204" spans="2:21" s="63" customFormat="1" x14ac:dyDescent="0.25">
      <c r="B204" s="81" t="s">
        <v>7</v>
      </c>
      <c r="C204" s="82">
        <v>172</v>
      </c>
      <c r="D204" s="97" t="s">
        <v>22</v>
      </c>
      <c r="E204" s="106">
        <v>14</v>
      </c>
      <c r="F204" s="106">
        <v>9</v>
      </c>
      <c r="G204" s="106">
        <v>7</v>
      </c>
      <c r="H204" s="106">
        <v>3</v>
      </c>
      <c r="I204" s="106">
        <v>12</v>
      </c>
      <c r="J204" s="106">
        <v>7</v>
      </c>
      <c r="K204" s="106">
        <v>4</v>
      </c>
      <c r="L204" s="106">
        <v>9</v>
      </c>
      <c r="M204" s="106">
        <v>12</v>
      </c>
      <c r="N204" s="106"/>
      <c r="O204" s="106">
        <f t="shared" si="0"/>
        <v>77</v>
      </c>
      <c r="P204" s="51"/>
      <c r="Q204" s="62"/>
      <c r="R204" s="62"/>
      <c r="S204" s="62"/>
      <c r="T204" s="62"/>
      <c r="U204" s="37"/>
    </row>
    <row r="205" spans="2:21" s="63" customFormat="1" x14ac:dyDescent="0.25">
      <c r="B205" s="81" t="s">
        <v>19</v>
      </c>
      <c r="C205" s="82">
        <v>174</v>
      </c>
      <c r="D205" s="97" t="s">
        <v>86</v>
      </c>
      <c r="E205" s="106">
        <v>1</v>
      </c>
      <c r="F205" s="106">
        <v>2</v>
      </c>
      <c r="G205" s="106">
        <v>0</v>
      </c>
      <c r="H205" s="106">
        <v>1</v>
      </c>
      <c r="I205" s="106">
        <v>1</v>
      </c>
      <c r="J205" s="106">
        <v>0</v>
      </c>
      <c r="K205" s="106">
        <v>0</v>
      </c>
      <c r="L205" s="106">
        <v>1</v>
      </c>
      <c r="M205" s="106">
        <v>1</v>
      </c>
      <c r="N205" s="106"/>
      <c r="O205" s="106">
        <f t="shared" si="0"/>
        <v>7</v>
      </c>
      <c r="P205" s="51"/>
      <c r="Q205" s="62"/>
      <c r="R205" s="62"/>
      <c r="S205" s="62"/>
      <c r="T205" s="62"/>
      <c r="U205" s="37"/>
    </row>
    <row r="206" spans="2:21" s="63" customFormat="1" x14ac:dyDescent="0.25">
      <c r="B206" s="81" t="s">
        <v>34</v>
      </c>
      <c r="C206" s="82">
        <v>175</v>
      </c>
      <c r="D206" s="97" t="s">
        <v>35</v>
      </c>
      <c r="E206" s="106">
        <v>0</v>
      </c>
      <c r="F206" s="106">
        <v>1</v>
      </c>
      <c r="G206" s="106">
        <v>0</v>
      </c>
      <c r="H206" s="106">
        <v>0</v>
      </c>
      <c r="I206" s="106">
        <v>0</v>
      </c>
      <c r="J206" s="106">
        <v>0</v>
      </c>
      <c r="K206" s="106">
        <v>0</v>
      </c>
      <c r="L206" s="106">
        <v>0</v>
      </c>
      <c r="M206" s="106">
        <v>0</v>
      </c>
      <c r="N206" s="106"/>
      <c r="O206" s="106">
        <f t="shared" si="0"/>
        <v>1</v>
      </c>
      <c r="P206" s="51"/>
      <c r="Q206" s="62"/>
      <c r="R206" s="62"/>
      <c r="S206" s="62"/>
      <c r="T206" s="62"/>
      <c r="U206" s="37"/>
    </row>
    <row r="207" spans="2:21" s="63" customFormat="1" x14ac:dyDescent="0.25">
      <c r="B207" s="81" t="s">
        <v>29</v>
      </c>
      <c r="C207" s="82">
        <v>176</v>
      </c>
      <c r="D207" s="97" t="s">
        <v>262</v>
      </c>
      <c r="E207" s="106">
        <v>0</v>
      </c>
      <c r="F207" s="106">
        <v>0</v>
      </c>
      <c r="G207" s="106">
        <v>0</v>
      </c>
      <c r="H207" s="106">
        <v>0</v>
      </c>
      <c r="I207" s="106">
        <v>3</v>
      </c>
      <c r="J207" s="106">
        <v>2</v>
      </c>
      <c r="K207" s="106">
        <v>0</v>
      </c>
      <c r="L207" s="106">
        <v>0</v>
      </c>
      <c r="M207" s="106">
        <v>0</v>
      </c>
      <c r="N207" s="106"/>
      <c r="O207" s="106">
        <f t="shared" si="0"/>
        <v>5</v>
      </c>
      <c r="P207" s="51"/>
      <c r="Q207" s="62"/>
      <c r="R207" s="62"/>
      <c r="S207" s="62"/>
      <c r="T207" s="62"/>
      <c r="U207" s="37"/>
    </row>
    <row r="208" spans="2:21" s="63" customFormat="1" x14ac:dyDescent="0.25">
      <c r="B208" s="81" t="s">
        <v>39</v>
      </c>
      <c r="C208" s="82">
        <v>177</v>
      </c>
      <c r="D208" s="97" t="s">
        <v>130</v>
      </c>
      <c r="E208" s="106">
        <v>0</v>
      </c>
      <c r="F208" s="106">
        <v>0</v>
      </c>
      <c r="G208" s="106">
        <v>0</v>
      </c>
      <c r="H208" s="106">
        <v>3</v>
      </c>
      <c r="I208" s="106">
        <v>0</v>
      </c>
      <c r="J208" s="106">
        <v>0</v>
      </c>
      <c r="K208" s="106">
        <v>1</v>
      </c>
      <c r="L208" s="106">
        <v>0</v>
      </c>
      <c r="M208" s="106">
        <v>0</v>
      </c>
      <c r="N208" s="106"/>
      <c r="O208" s="106">
        <f t="shared" si="0"/>
        <v>4</v>
      </c>
      <c r="P208" s="51"/>
      <c r="Q208" s="62"/>
      <c r="R208" s="62"/>
      <c r="S208" s="62"/>
      <c r="T208" s="62"/>
      <c r="U208" s="37"/>
    </row>
    <row r="209" spans="2:21" s="63" customFormat="1" x14ac:dyDescent="0.25">
      <c r="B209" s="81" t="s">
        <v>7</v>
      </c>
      <c r="C209" s="82">
        <v>178</v>
      </c>
      <c r="D209" s="97" t="s">
        <v>27</v>
      </c>
      <c r="E209" s="106">
        <v>0</v>
      </c>
      <c r="F209" s="106">
        <v>2</v>
      </c>
      <c r="G209" s="106">
        <v>1</v>
      </c>
      <c r="H209" s="106">
        <v>0</v>
      </c>
      <c r="I209" s="106">
        <v>5</v>
      </c>
      <c r="J209" s="106">
        <v>8</v>
      </c>
      <c r="K209" s="106">
        <v>0</v>
      </c>
      <c r="L209" s="106">
        <v>0</v>
      </c>
      <c r="M209" s="106">
        <v>0</v>
      </c>
      <c r="N209" s="106"/>
      <c r="O209" s="106">
        <f t="shared" si="0"/>
        <v>16</v>
      </c>
      <c r="P209" s="51"/>
      <c r="Q209" s="62"/>
      <c r="R209" s="62"/>
      <c r="S209" s="62"/>
      <c r="T209" s="62"/>
      <c r="U209" s="37"/>
    </row>
    <row r="210" spans="2:21" s="63" customFormat="1" x14ac:dyDescent="0.25">
      <c r="B210" s="81" t="s">
        <v>39</v>
      </c>
      <c r="C210" s="82">
        <v>179</v>
      </c>
      <c r="D210" s="97" t="s">
        <v>47</v>
      </c>
      <c r="E210" s="106">
        <v>0</v>
      </c>
      <c r="F210" s="106">
        <v>0</v>
      </c>
      <c r="G210" s="106">
        <v>1</v>
      </c>
      <c r="H210" s="106">
        <v>1</v>
      </c>
      <c r="I210" s="106">
        <v>0</v>
      </c>
      <c r="J210" s="106">
        <v>0</v>
      </c>
      <c r="K210" s="106">
        <v>0</v>
      </c>
      <c r="L210" s="106">
        <v>0</v>
      </c>
      <c r="M210" s="106">
        <v>0</v>
      </c>
      <c r="N210" s="106"/>
      <c r="O210" s="106">
        <f t="shared" si="0"/>
        <v>2</v>
      </c>
      <c r="P210" s="51"/>
      <c r="Q210" s="62"/>
      <c r="R210" s="62"/>
      <c r="S210" s="62"/>
      <c r="T210" s="62"/>
      <c r="U210" s="37"/>
    </row>
    <row r="211" spans="2:21" s="63" customFormat="1" x14ac:dyDescent="0.25">
      <c r="B211" s="81" t="s">
        <v>29</v>
      </c>
      <c r="C211" s="82">
        <v>183</v>
      </c>
      <c r="D211" s="97" t="s">
        <v>31</v>
      </c>
      <c r="E211" s="106">
        <v>1</v>
      </c>
      <c r="F211" s="106">
        <v>1</v>
      </c>
      <c r="G211" s="106">
        <v>1</v>
      </c>
      <c r="H211" s="106">
        <v>1</v>
      </c>
      <c r="I211" s="106">
        <v>1</v>
      </c>
      <c r="J211" s="106">
        <v>0</v>
      </c>
      <c r="K211" s="106">
        <v>0</v>
      </c>
      <c r="L211" s="106">
        <v>0</v>
      </c>
      <c r="M211" s="106">
        <v>0</v>
      </c>
      <c r="N211" s="106"/>
      <c r="O211" s="106">
        <f t="shared" si="0"/>
        <v>5</v>
      </c>
      <c r="P211" s="51"/>
      <c r="Q211" s="62"/>
      <c r="R211" s="62"/>
      <c r="S211" s="62"/>
      <c r="T211" s="62"/>
      <c r="U211" s="37"/>
    </row>
    <row r="212" spans="2:21" s="63" customFormat="1" x14ac:dyDescent="0.25">
      <c r="B212" s="81" t="s">
        <v>41</v>
      </c>
      <c r="C212" s="82">
        <v>184</v>
      </c>
      <c r="D212" s="97" t="s">
        <v>73</v>
      </c>
      <c r="E212" s="106">
        <v>0</v>
      </c>
      <c r="F212" s="106">
        <v>0</v>
      </c>
      <c r="G212" s="106">
        <v>0</v>
      </c>
      <c r="H212" s="106">
        <v>0</v>
      </c>
      <c r="I212" s="106">
        <v>0</v>
      </c>
      <c r="J212" s="106">
        <v>0</v>
      </c>
      <c r="K212" s="106">
        <v>0</v>
      </c>
      <c r="L212" s="106">
        <v>0</v>
      </c>
      <c r="M212" s="106">
        <v>0</v>
      </c>
      <c r="N212" s="106"/>
      <c r="O212" s="106">
        <f t="shared" si="0"/>
        <v>0</v>
      </c>
      <c r="P212" s="51"/>
      <c r="Q212" s="62"/>
      <c r="R212" s="62"/>
      <c r="S212" s="62"/>
      <c r="T212" s="62"/>
      <c r="U212" s="37"/>
    </row>
    <row r="213" spans="2:21" s="63" customFormat="1" x14ac:dyDescent="0.25">
      <c r="B213" s="81" t="s">
        <v>17</v>
      </c>
      <c r="C213" s="82">
        <v>185</v>
      </c>
      <c r="D213" s="97" t="s">
        <v>18</v>
      </c>
      <c r="E213" s="106">
        <v>0</v>
      </c>
      <c r="F213" s="106">
        <v>0</v>
      </c>
      <c r="G213" s="106">
        <v>0</v>
      </c>
      <c r="H213" s="106">
        <v>0</v>
      </c>
      <c r="I213" s="106">
        <v>0</v>
      </c>
      <c r="J213" s="106">
        <v>0</v>
      </c>
      <c r="K213" s="106">
        <v>0</v>
      </c>
      <c r="L213" s="106">
        <v>0</v>
      </c>
      <c r="M213" s="106">
        <v>0</v>
      </c>
      <c r="N213" s="106"/>
      <c r="O213" s="106">
        <f t="shared" ref="O213:O276" si="1">+SUM(E213:M213)</f>
        <v>0</v>
      </c>
      <c r="P213" s="51"/>
      <c r="Q213" s="62"/>
      <c r="R213" s="62"/>
      <c r="S213" s="62"/>
      <c r="T213" s="62"/>
      <c r="U213" s="37"/>
    </row>
    <row r="214" spans="2:21" s="63" customFormat="1" x14ac:dyDescent="0.25">
      <c r="B214" s="81" t="s">
        <v>7</v>
      </c>
      <c r="C214" s="82">
        <v>186</v>
      </c>
      <c r="D214" s="97" t="s">
        <v>33</v>
      </c>
      <c r="E214" s="106">
        <v>0</v>
      </c>
      <c r="F214" s="106">
        <v>3</v>
      </c>
      <c r="G214" s="106">
        <v>2</v>
      </c>
      <c r="H214" s="106">
        <v>0</v>
      </c>
      <c r="I214" s="106">
        <v>0</v>
      </c>
      <c r="J214" s="106">
        <v>0</v>
      </c>
      <c r="K214" s="106">
        <v>0</v>
      </c>
      <c r="L214" s="106">
        <v>0</v>
      </c>
      <c r="M214" s="106">
        <v>0</v>
      </c>
      <c r="N214" s="106"/>
      <c r="O214" s="106">
        <f t="shared" si="1"/>
        <v>5</v>
      </c>
      <c r="P214" s="51"/>
      <c r="Q214" s="62"/>
      <c r="R214" s="62"/>
      <c r="S214" s="62"/>
      <c r="T214" s="62"/>
      <c r="U214" s="37"/>
    </row>
    <row r="215" spans="2:21" s="63" customFormat="1" x14ac:dyDescent="0.25">
      <c r="B215" s="81" t="s">
        <v>34</v>
      </c>
      <c r="C215" s="85">
        <v>187</v>
      </c>
      <c r="D215" s="97" t="s">
        <v>123</v>
      </c>
      <c r="E215" s="106">
        <v>0</v>
      </c>
      <c r="F215" s="106">
        <v>0</v>
      </c>
      <c r="G215" s="106">
        <v>0</v>
      </c>
      <c r="H215" s="106">
        <v>2</v>
      </c>
      <c r="I215" s="106">
        <v>0</v>
      </c>
      <c r="J215" s="106">
        <v>0</v>
      </c>
      <c r="K215" s="106">
        <v>0</v>
      </c>
      <c r="L215" s="106">
        <v>0</v>
      </c>
      <c r="M215" s="106">
        <v>0</v>
      </c>
      <c r="N215" s="106"/>
      <c r="O215" s="106">
        <f t="shared" si="1"/>
        <v>2</v>
      </c>
      <c r="P215" s="51"/>
      <c r="Q215" s="62"/>
      <c r="R215" s="62"/>
      <c r="S215" s="62"/>
      <c r="T215" s="62"/>
      <c r="U215" s="37"/>
    </row>
    <row r="216" spans="2:21" s="63" customFormat="1" x14ac:dyDescent="0.25">
      <c r="B216" s="81" t="s">
        <v>39</v>
      </c>
      <c r="C216" s="82">
        <v>188</v>
      </c>
      <c r="D216" s="97" t="s">
        <v>121</v>
      </c>
      <c r="E216" s="106">
        <v>1</v>
      </c>
      <c r="F216" s="106">
        <v>0</v>
      </c>
      <c r="G216" s="106">
        <v>2</v>
      </c>
      <c r="H216" s="106">
        <v>1</v>
      </c>
      <c r="I216" s="106">
        <v>4</v>
      </c>
      <c r="J216" s="106">
        <v>0</v>
      </c>
      <c r="K216" s="106">
        <v>4</v>
      </c>
      <c r="L216" s="106">
        <v>2</v>
      </c>
      <c r="M216" s="106">
        <v>2</v>
      </c>
      <c r="N216" s="106"/>
      <c r="O216" s="106">
        <f t="shared" si="1"/>
        <v>16</v>
      </c>
      <c r="P216" s="51"/>
      <c r="Q216" s="62"/>
      <c r="R216" s="62"/>
      <c r="S216" s="62"/>
      <c r="T216" s="62"/>
      <c r="U216" s="37"/>
    </row>
    <row r="217" spans="2:21" s="63" customFormat="1" x14ac:dyDescent="0.25">
      <c r="B217" s="81" t="s">
        <v>39</v>
      </c>
      <c r="C217" s="82">
        <v>189</v>
      </c>
      <c r="D217" s="97" t="s">
        <v>40</v>
      </c>
      <c r="E217" s="106">
        <v>2</v>
      </c>
      <c r="F217" s="106">
        <v>0</v>
      </c>
      <c r="G217" s="106">
        <v>3</v>
      </c>
      <c r="H217" s="106">
        <v>2</v>
      </c>
      <c r="I217" s="106">
        <v>2</v>
      </c>
      <c r="J217" s="106">
        <v>0</v>
      </c>
      <c r="K217" s="106">
        <v>0</v>
      </c>
      <c r="L217" s="106">
        <v>0</v>
      </c>
      <c r="M217" s="106">
        <v>0</v>
      </c>
      <c r="N217" s="106"/>
      <c r="O217" s="106">
        <f t="shared" si="1"/>
        <v>9</v>
      </c>
      <c r="P217" s="51"/>
      <c r="Q217" s="62"/>
      <c r="R217" s="62"/>
      <c r="S217" s="62"/>
      <c r="T217" s="62"/>
      <c r="U217" s="37"/>
    </row>
    <row r="218" spans="2:21" s="63" customFormat="1" x14ac:dyDescent="0.25">
      <c r="B218" s="81" t="s">
        <v>7</v>
      </c>
      <c r="C218" s="82">
        <v>193</v>
      </c>
      <c r="D218" s="97" t="s">
        <v>15</v>
      </c>
      <c r="E218" s="106">
        <v>0</v>
      </c>
      <c r="F218" s="106">
        <v>0</v>
      </c>
      <c r="G218" s="106"/>
      <c r="H218" s="106">
        <v>0</v>
      </c>
      <c r="I218" s="106">
        <v>0</v>
      </c>
      <c r="J218" s="106">
        <v>0</v>
      </c>
      <c r="K218" s="106">
        <v>0</v>
      </c>
      <c r="L218" s="106">
        <v>0</v>
      </c>
      <c r="M218" s="106">
        <v>0</v>
      </c>
      <c r="N218" s="106"/>
      <c r="O218" s="106">
        <f t="shared" si="1"/>
        <v>0</v>
      </c>
      <c r="P218" s="51"/>
      <c r="Q218" s="62"/>
      <c r="R218" s="62"/>
      <c r="S218" s="62"/>
      <c r="T218" s="62"/>
      <c r="U218" s="37"/>
    </row>
    <row r="219" spans="2:21" s="63" customFormat="1" x14ac:dyDescent="0.25">
      <c r="B219" s="85" t="s">
        <v>183</v>
      </c>
      <c r="C219" s="85">
        <v>196</v>
      </c>
      <c r="D219" s="97" t="s">
        <v>176</v>
      </c>
      <c r="E219" s="106">
        <v>0</v>
      </c>
      <c r="F219" s="106">
        <v>0</v>
      </c>
      <c r="G219" s="106">
        <v>1</v>
      </c>
      <c r="H219" s="106">
        <v>0</v>
      </c>
      <c r="I219" s="106">
        <v>0</v>
      </c>
      <c r="J219" s="106">
        <v>0</v>
      </c>
      <c r="K219" s="106">
        <v>0</v>
      </c>
      <c r="L219" s="106">
        <v>0</v>
      </c>
      <c r="M219" s="106">
        <v>0</v>
      </c>
      <c r="N219" s="106"/>
      <c r="O219" s="106">
        <f t="shared" si="1"/>
        <v>1</v>
      </c>
      <c r="P219" s="51"/>
      <c r="Q219" s="62"/>
      <c r="R219" s="62"/>
      <c r="S219" s="62"/>
      <c r="T219" s="62"/>
      <c r="U219" s="37"/>
    </row>
    <row r="220" spans="2:21" s="63" customFormat="1" x14ac:dyDescent="0.25">
      <c r="B220" s="85" t="s">
        <v>7</v>
      </c>
      <c r="C220" s="85">
        <v>197</v>
      </c>
      <c r="D220" s="97" t="s">
        <v>150</v>
      </c>
      <c r="E220" s="106">
        <v>0</v>
      </c>
      <c r="F220" s="106">
        <v>2</v>
      </c>
      <c r="G220" s="106">
        <v>3</v>
      </c>
      <c r="H220" s="106">
        <v>0</v>
      </c>
      <c r="I220" s="106">
        <v>0</v>
      </c>
      <c r="J220" s="106">
        <v>0</v>
      </c>
      <c r="K220" s="106">
        <v>0</v>
      </c>
      <c r="L220" s="106">
        <v>0</v>
      </c>
      <c r="M220" s="106">
        <v>0</v>
      </c>
      <c r="N220" s="106"/>
      <c r="O220" s="106">
        <f t="shared" si="1"/>
        <v>5</v>
      </c>
      <c r="P220" s="51"/>
      <c r="Q220" s="62"/>
      <c r="R220" s="62"/>
      <c r="S220" s="62"/>
      <c r="T220" s="62"/>
      <c r="U220" s="37"/>
    </row>
    <row r="221" spans="2:21" s="63" customFormat="1" x14ac:dyDescent="0.25">
      <c r="B221" s="85" t="s">
        <v>7</v>
      </c>
      <c r="C221" s="82">
        <v>198</v>
      </c>
      <c r="D221" s="97" t="s">
        <v>151</v>
      </c>
      <c r="E221" s="106">
        <v>1</v>
      </c>
      <c r="F221" s="106">
        <v>1</v>
      </c>
      <c r="G221" s="106">
        <v>0</v>
      </c>
      <c r="H221" s="106">
        <v>1</v>
      </c>
      <c r="I221" s="106">
        <v>1</v>
      </c>
      <c r="J221" s="106">
        <v>0</v>
      </c>
      <c r="K221" s="106">
        <v>1</v>
      </c>
      <c r="L221" s="106">
        <v>0</v>
      </c>
      <c r="M221" s="106">
        <v>0</v>
      </c>
      <c r="N221" s="106"/>
      <c r="O221" s="106">
        <f t="shared" si="1"/>
        <v>5</v>
      </c>
      <c r="P221" s="51"/>
      <c r="Q221" s="62"/>
      <c r="R221" s="62"/>
      <c r="S221" s="62"/>
      <c r="T221" s="62"/>
      <c r="U221" s="37"/>
    </row>
    <row r="222" spans="2:21" s="63" customFormat="1" x14ac:dyDescent="0.25">
      <c r="B222" s="85" t="s">
        <v>34</v>
      </c>
      <c r="C222" s="85">
        <v>199</v>
      </c>
      <c r="D222" s="97" t="s">
        <v>169</v>
      </c>
      <c r="E222" s="106">
        <v>1</v>
      </c>
      <c r="F222" s="106">
        <v>3</v>
      </c>
      <c r="G222" s="106">
        <v>0</v>
      </c>
      <c r="H222" s="106">
        <v>0</v>
      </c>
      <c r="I222" s="106">
        <v>0</v>
      </c>
      <c r="J222" s="106">
        <v>1</v>
      </c>
      <c r="K222" s="106">
        <v>1</v>
      </c>
      <c r="L222" s="106">
        <v>0</v>
      </c>
      <c r="M222" s="106">
        <v>0</v>
      </c>
      <c r="N222" s="106"/>
      <c r="O222" s="106">
        <f t="shared" si="1"/>
        <v>6</v>
      </c>
      <c r="P222" s="51"/>
      <c r="Q222" s="62"/>
      <c r="R222" s="62"/>
      <c r="S222" s="62"/>
      <c r="T222" s="62"/>
      <c r="U222" s="37"/>
    </row>
    <row r="223" spans="2:21" s="63" customFormat="1" x14ac:dyDescent="0.25">
      <c r="B223" s="85" t="s">
        <v>34</v>
      </c>
      <c r="C223" s="85">
        <v>200</v>
      </c>
      <c r="D223" s="97" t="s">
        <v>170</v>
      </c>
      <c r="E223" s="106">
        <v>1</v>
      </c>
      <c r="F223" s="106">
        <v>1</v>
      </c>
      <c r="G223" s="106">
        <v>0</v>
      </c>
      <c r="H223" s="106">
        <v>1</v>
      </c>
      <c r="I223" s="106">
        <v>0</v>
      </c>
      <c r="J223" s="106">
        <v>1</v>
      </c>
      <c r="K223" s="106">
        <v>0</v>
      </c>
      <c r="L223" s="106">
        <v>1</v>
      </c>
      <c r="M223" s="106">
        <v>2</v>
      </c>
      <c r="N223" s="106"/>
      <c r="O223" s="106">
        <f t="shared" si="1"/>
        <v>7</v>
      </c>
      <c r="P223" s="51"/>
      <c r="Q223" s="62"/>
      <c r="R223" s="62"/>
      <c r="S223" s="62"/>
      <c r="T223" s="62"/>
      <c r="U223" s="37"/>
    </row>
    <row r="224" spans="2:21" s="63" customFormat="1" x14ac:dyDescent="0.25">
      <c r="B224" s="85" t="s">
        <v>75</v>
      </c>
      <c r="C224" s="85">
        <v>201</v>
      </c>
      <c r="D224" s="97" t="s">
        <v>177</v>
      </c>
      <c r="E224" s="106">
        <v>0</v>
      </c>
      <c r="F224" s="106">
        <v>0</v>
      </c>
      <c r="G224" s="106">
        <v>1</v>
      </c>
      <c r="H224" s="106">
        <v>0</v>
      </c>
      <c r="I224" s="106">
        <v>0</v>
      </c>
      <c r="J224" s="106">
        <v>0</v>
      </c>
      <c r="K224" s="106">
        <v>1</v>
      </c>
      <c r="L224" s="106">
        <v>0</v>
      </c>
      <c r="M224" s="106">
        <v>1</v>
      </c>
      <c r="N224" s="106"/>
      <c r="O224" s="106">
        <f t="shared" si="1"/>
        <v>3</v>
      </c>
      <c r="P224" s="51"/>
      <c r="Q224" s="62"/>
      <c r="R224" s="62"/>
      <c r="S224" s="62"/>
      <c r="T224" s="62"/>
      <c r="U224" s="37"/>
    </row>
    <row r="225" spans="2:21" s="63" customFormat="1" x14ac:dyDescent="0.25">
      <c r="B225" s="85" t="s">
        <v>39</v>
      </c>
      <c r="C225" s="85">
        <v>202</v>
      </c>
      <c r="D225" s="97" t="s">
        <v>164</v>
      </c>
      <c r="E225" s="106">
        <v>0</v>
      </c>
      <c r="F225" s="106">
        <v>0</v>
      </c>
      <c r="G225" s="106">
        <v>0</v>
      </c>
      <c r="H225" s="106">
        <v>0</v>
      </c>
      <c r="I225" s="106">
        <v>0</v>
      </c>
      <c r="J225" s="106">
        <v>0</v>
      </c>
      <c r="K225" s="106">
        <v>0</v>
      </c>
      <c r="L225" s="106">
        <v>0</v>
      </c>
      <c r="M225" s="106">
        <v>0</v>
      </c>
      <c r="N225" s="106"/>
      <c r="O225" s="106">
        <f t="shared" si="1"/>
        <v>0</v>
      </c>
      <c r="P225" s="51"/>
      <c r="Q225" s="62"/>
      <c r="R225" s="62"/>
      <c r="S225" s="62"/>
      <c r="T225" s="62"/>
      <c r="U225" s="37"/>
    </row>
    <row r="226" spans="2:21" s="63" customFormat="1" x14ac:dyDescent="0.25">
      <c r="B226" s="85" t="s">
        <v>91</v>
      </c>
      <c r="C226" s="85">
        <v>215</v>
      </c>
      <c r="D226" s="97" t="s">
        <v>173</v>
      </c>
      <c r="E226" s="106">
        <v>0</v>
      </c>
      <c r="F226" s="106">
        <v>0</v>
      </c>
      <c r="G226" s="106">
        <v>0</v>
      </c>
      <c r="H226" s="106">
        <v>0</v>
      </c>
      <c r="I226" s="106">
        <v>0</v>
      </c>
      <c r="J226" s="106">
        <v>0</v>
      </c>
      <c r="K226" s="106">
        <v>0</v>
      </c>
      <c r="L226" s="106">
        <v>0</v>
      </c>
      <c r="M226" s="106">
        <v>0</v>
      </c>
      <c r="N226" s="106"/>
      <c r="O226" s="106">
        <f t="shared" si="1"/>
        <v>0</v>
      </c>
      <c r="P226" s="51"/>
      <c r="Q226" s="62"/>
      <c r="R226" s="62"/>
      <c r="S226" s="62"/>
      <c r="T226" s="62"/>
      <c r="U226" s="37"/>
    </row>
    <row r="227" spans="2:21" s="63" customFormat="1" x14ac:dyDescent="0.25">
      <c r="B227" s="85" t="s">
        <v>29</v>
      </c>
      <c r="C227" s="85">
        <v>224</v>
      </c>
      <c r="D227" s="97" t="s">
        <v>145</v>
      </c>
      <c r="E227" s="106">
        <v>0</v>
      </c>
      <c r="F227" s="106">
        <v>2</v>
      </c>
      <c r="G227" s="106">
        <v>3</v>
      </c>
      <c r="H227" s="106">
        <v>2</v>
      </c>
      <c r="I227" s="106">
        <v>1</v>
      </c>
      <c r="J227" s="106">
        <v>1</v>
      </c>
      <c r="K227" s="106">
        <v>2</v>
      </c>
      <c r="L227" s="106">
        <v>0</v>
      </c>
      <c r="M227" s="106">
        <v>0</v>
      </c>
      <c r="N227" s="106"/>
      <c r="O227" s="106">
        <f t="shared" si="1"/>
        <v>11</v>
      </c>
      <c r="P227" s="51"/>
      <c r="Q227" s="62"/>
      <c r="R227" s="62"/>
      <c r="S227" s="62"/>
      <c r="T227" s="62"/>
      <c r="U227" s="37"/>
    </row>
    <row r="228" spans="2:21" s="63" customFormat="1" x14ac:dyDescent="0.25">
      <c r="B228" s="85" t="s">
        <v>7</v>
      </c>
      <c r="C228" s="85">
        <v>225</v>
      </c>
      <c r="D228" s="97" t="s">
        <v>153</v>
      </c>
      <c r="E228" s="106">
        <v>4</v>
      </c>
      <c r="F228" s="106">
        <v>3</v>
      </c>
      <c r="G228" s="106">
        <v>2</v>
      </c>
      <c r="H228" s="106">
        <v>1</v>
      </c>
      <c r="I228" s="106">
        <v>2</v>
      </c>
      <c r="J228" s="106">
        <v>2</v>
      </c>
      <c r="K228" s="106">
        <v>0</v>
      </c>
      <c r="L228" s="106">
        <v>0</v>
      </c>
      <c r="M228" s="106">
        <v>0</v>
      </c>
      <c r="N228" s="106"/>
      <c r="O228" s="106">
        <f t="shared" si="1"/>
        <v>14</v>
      </c>
      <c r="P228" s="51"/>
      <c r="Q228" s="62"/>
      <c r="R228" s="62"/>
      <c r="S228" s="62"/>
      <c r="T228" s="62"/>
      <c r="U228" s="37"/>
    </row>
    <row r="229" spans="2:21" s="63" customFormat="1" x14ac:dyDescent="0.25">
      <c r="B229" s="85" t="s">
        <v>7</v>
      </c>
      <c r="C229" s="85">
        <v>226</v>
      </c>
      <c r="D229" s="97" t="s">
        <v>155</v>
      </c>
      <c r="E229" s="106">
        <v>0</v>
      </c>
      <c r="F229" s="106">
        <v>5</v>
      </c>
      <c r="G229" s="106">
        <v>4</v>
      </c>
      <c r="H229" s="106">
        <v>2</v>
      </c>
      <c r="I229" s="106">
        <v>5</v>
      </c>
      <c r="J229" s="106">
        <v>2</v>
      </c>
      <c r="K229" s="106">
        <v>4</v>
      </c>
      <c r="L229" s="106">
        <v>2</v>
      </c>
      <c r="M229" s="106">
        <v>0</v>
      </c>
      <c r="N229" s="106"/>
      <c r="O229" s="106">
        <f t="shared" si="1"/>
        <v>24</v>
      </c>
      <c r="P229" s="51"/>
      <c r="Q229" s="62"/>
      <c r="R229" s="62"/>
      <c r="S229" s="62"/>
      <c r="T229" s="62"/>
      <c r="U229" s="37"/>
    </row>
    <row r="230" spans="2:21" s="63" customFormat="1" x14ac:dyDescent="0.25">
      <c r="B230" s="85" t="s">
        <v>7</v>
      </c>
      <c r="C230" s="85">
        <v>229</v>
      </c>
      <c r="D230" s="97" t="s">
        <v>156</v>
      </c>
      <c r="E230" s="106">
        <v>0</v>
      </c>
      <c r="F230" s="106">
        <v>1</v>
      </c>
      <c r="G230" s="106">
        <v>0</v>
      </c>
      <c r="H230" s="106">
        <v>1</v>
      </c>
      <c r="I230" s="106">
        <v>0</v>
      </c>
      <c r="J230" s="106">
        <v>0</v>
      </c>
      <c r="K230" s="106">
        <v>0</v>
      </c>
      <c r="L230" s="106">
        <v>0</v>
      </c>
      <c r="M230" s="106">
        <v>0</v>
      </c>
      <c r="N230" s="106"/>
      <c r="O230" s="106">
        <f t="shared" si="1"/>
        <v>2</v>
      </c>
      <c r="P230" s="51"/>
      <c r="Q230" s="62"/>
      <c r="R230" s="62"/>
      <c r="S230" s="62"/>
      <c r="T230" s="62"/>
      <c r="U230" s="37"/>
    </row>
    <row r="231" spans="2:21" s="63" customFormat="1" x14ac:dyDescent="0.25">
      <c r="B231" s="85" t="s">
        <v>7</v>
      </c>
      <c r="C231" s="85">
        <v>245</v>
      </c>
      <c r="D231" s="97" t="s">
        <v>148</v>
      </c>
      <c r="E231" s="106">
        <v>0</v>
      </c>
      <c r="F231" s="106">
        <v>0</v>
      </c>
      <c r="G231" s="106">
        <v>0</v>
      </c>
      <c r="H231" s="106">
        <v>0</v>
      </c>
      <c r="I231" s="106">
        <v>0</v>
      </c>
      <c r="J231" s="106">
        <v>0</v>
      </c>
      <c r="K231" s="106">
        <v>0</v>
      </c>
      <c r="L231" s="106">
        <v>0</v>
      </c>
      <c r="M231" s="106">
        <v>0</v>
      </c>
      <c r="N231" s="106"/>
      <c r="O231" s="106">
        <f t="shared" si="1"/>
        <v>0</v>
      </c>
      <c r="P231" s="51"/>
      <c r="Q231" s="62"/>
      <c r="R231" s="62"/>
      <c r="S231" s="62"/>
      <c r="T231" s="62"/>
      <c r="U231" s="37"/>
    </row>
    <row r="232" spans="2:21" s="63" customFormat="1" x14ac:dyDescent="0.25">
      <c r="B232" s="85" t="s">
        <v>7</v>
      </c>
      <c r="C232" s="85">
        <v>248</v>
      </c>
      <c r="D232" s="97" t="s">
        <v>146</v>
      </c>
      <c r="E232" s="106">
        <v>0</v>
      </c>
      <c r="F232" s="106">
        <v>1</v>
      </c>
      <c r="G232" s="106">
        <v>3</v>
      </c>
      <c r="H232" s="106">
        <v>0</v>
      </c>
      <c r="I232" s="106">
        <v>0</v>
      </c>
      <c r="J232" s="106">
        <v>2</v>
      </c>
      <c r="K232" s="106">
        <v>0</v>
      </c>
      <c r="L232" s="106">
        <v>0</v>
      </c>
      <c r="M232" s="106">
        <v>0</v>
      </c>
      <c r="N232" s="106"/>
      <c r="O232" s="106">
        <f t="shared" si="1"/>
        <v>6</v>
      </c>
      <c r="P232" s="51"/>
      <c r="Q232" s="62"/>
      <c r="R232" s="62"/>
      <c r="S232" s="62"/>
      <c r="T232" s="62"/>
      <c r="U232" s="37"/>
    </row>
    <row r="233" spans="2:21" s="63" customFormat="1" x14ac:dyDescent="0.25">
      <c r="B233" s="85" t="s">
        <v>54</v>
      </c>
      <c r="C233" s="85">
        <v>249</v>
      </c>
      <c r="D233" s="97" t="s">
        <v>167</v>
      </c>
      <c r="E233" s="106">
        <v>1</v>
      </c>
      <c r="F233" s="106">
        <v>0</v>
      </c>
      <c r="G233" s="106">
        <v>0</v>
      </c>
      <c r="H233" s="106">
        <v>0</v>
      </c>
      <c r="I233" s="106">
        <v>0</v>
      </c>
      <c r="J233" s="106">
        <v>1</v>
      </c>
      <c r="K233" s="106">
        <v>0</v>
      </c>
      <c r="L233" s="106">
        <v>0</v>
      </c>
      <c r="M233" s="106">
        <v>0</v>
      </c>
      <c r="N233" s="106"/>
      <c r="O233" s="106">
        <f t="shared" si="1"/>
        <v>2</v>
      </c>
      <c r="P233" s="51"/>
      <c r="Q233" s="62"/>
      <c r="R233" s="62"/>
      <c r="S233" s="62"/>
      <c r="T233" s="62"/>
      <c r="U233" s="37"/>
    </row>
    <row r="234" spans="2:21" s="63" customFormat="1" x14ac:dyDescent="0.25">
      <c r="B234" s="85" t="s">
        <v>99</v>
      </c>
      <c r="C234" s="85">
        <v>250</v>
      </c>
      <c r="D234" s="97" t="s">
        <v>171</v>
      </c>
      <c r="E234" s="106">
        <v>0</v>
      </c>
      <c r="F234" s="106">
        <v>0</v>
      </c>
      <c r="G234" s="106">
        <v>0</v>
      </c>
      <c r="H234" s="106">
        <v>0</v>
      </c>
      <c r="I234" s="106">
        <v>0</v>
      </c>
      <c r="J234" s="106">
        <v>0</v>
      </c>
      <c r="K234" s="106">
        <v>0</v>
      </c>
      <c r="L234" s="106">
        <v>0</v>
      </c>
      <c r="M234" s="106">
        <v>0</v>
      </c>
      <c r="N234" s="106"/>
      <c r="O234" s="106">
        <f t="shared" si="1"/>
        <v>0</v>
      </c>
      <c r="P234" s="51"/>
      <c r="Q234" s="62"/>
      <c r="R234" s="62"/>
      <c r="S234" s="62"/>
      <c r="T234" s="62"/>
      <c r="U234" s="37"/>
    </row>
    <row r="235" spans="2:21" s="63" customFormat="1" x14ac:dyDescent="0.25">
      <c r="B235" s="85" t="s">
        <v>7</v>
      </c>
      <c r="C235" s="85">
        <v>251</v>
      </c>
      <c r="D235" s="97" t="s">
        <v>25</v>
      </c>
      <c r="E235" s="106">
        <v>0</v>
      </c>
      <c r="F235" s="106">
        <v>0</v>
      </c>
      <c r="G235" s="106">
        <v>0</v>
      </c>
      <c r="H235" s="106">
        <v>0</v>
      </c>
      <c r="I235" s="106">
        <v>0</v>
      </c>
      <c r="J235" s="106">
        <v>0</v>
      </c>
      <c r="K235" s="106">
        <v>0</v>
      </c>
      <c r="L235" s="106">
        <v>1</v>
      </c>
      <c r="M235" s="106">
        <v>2</v>
      </c>
      <c r="N235" s="106"/>
      <c r="O235" s="106">
        <f t="shared" si="1"/>
        <v>3</v>
      </c>
      <c r="P235" s="51"/>
      <c r="Q235" s="62"/>
      <c r="R235" s="62"/>
      <c r="S235" s="62"/>
      <c r="T235" s="62"/>
      <c r="U235" s="37"/>
    </row>
    <row r="236" spans="2:21" s="63" customFormat="1" x14ac:dyDescent="0.25">
      <c r="B236" s="85" t="s">
        <v>7</v>
      </c>
      <c r="C236" s="85">
        <v>252</v>
      </c>
      <c r="D236" s="97" t="s">
        <v>147</v>
      </c>
      <c r="E236" s="106">
        <v>0</v>
      </c>
      <c r="F236" s="106">
        <v>1</v>
      </c>
      <c r="G236" s="106">
        <v>2</v>
      </c>
      <c r="H236" s="106">
        <v>0</v>
      </c>
      <c r="I236" s="106">
        <v>0</v>
      </c>
      <c r="J236" s="106">
        <v>0</v>
      </c>
      <c r="K236" s="106">
        <v>0</v>
      </c>
      <c r="L236" s="106">
        <v>2</v>
      </c>
      <c r="M236" s="106">
        <v>0</v>
      </c>
      <c r="N236" s="106"/>
      <c r="O236" s="106">
        <f t="shared" si="1"/>
        <v>5</v>
      </c>
      <c r="P236" s="51"/>
      <c r="Q236" s="62"/>
      <c r="R236" s="62"/>
      <c r="S236" s="62"/>
      <c r="T236" s="62"/>
      <c r="U236" s="37"/>
    </row>
    <row r="237" spans="2:21" s="63" customFormat="1" x14ac:dyDescent="0.25">
      <c r="B237" s="85" t="s">
        <v>7</v>
      </c>
      <c r="C237" s="85">
        <v>253</v>
      </c>
      <c r="D237" s="97" t="s">
        <v>152</v>
      </c>
      <c r="E237" s="106">
        <v>0</v>
      </c>
      <c r="F237" s="106">
        <v>1</v>
      </c>
      <c r="G237" s="106">
        <v>1</v>
      </c>
      <c r="H237" s="106">
        <v>0</v>
      </c>
      <c r="I237" s="106">
        <v>2</v>
      </c>
      <c r="J237" s="106">
        <v>0</v>
      </c>
      <c r="K237" s="106">
        <v>0</v>
      </c>
      <c r="L237" s="106">
        <v>0</v>
      </c>
      <c r="M237" s="106">
        <v>0</v>
      </c>
      <c r="N237" s="106"/>
      <c r="O237" s="106">
        <f t="shared" si="1"/>
        <v>4</v>
      </c>
      <c r="P237" s="51"/>
      <c r="Q237" s="62"/>
      <c r="R237" s="62"/>
      <c r="S237" s="62"/>
      <c r="T237" s="62"/>
      <c r="U237" s="37"/>
    </row>
    <row r="238" spans="2:21" s="63" customFormat="1" x14ac:dyDescent="0.25">
      <c r="B238" s="85" t="s">
        <v>29</v>
      </c>
      <c r="C238" s="85">
        <v>257</v>
      </c>
      <c r="D238" s="97" t="s">
        <v>144</v>
      </c>
      <c r="E238" s="106">
        <v>0</v>
      </c>
      <c r="F238" s="106">
        <v>0</v>
      </c>
      <c r="G238" s="106">
        <v>0</v>
      </c>
      <c r="H238" s="106">
        <v>2</v>
      </c>
      <c r="I238" s="106">
        <v>2</v>
      </c>
      <c r="J238" s="106">
        <v>0</v>
      </c>
      <c r="K238" s="106">
        <v>1</v>
      </c>
      <c r="L238" s="106">
        <v>0</v>
      </c>
      <c r="M238" s="106">
        <v>3</v>
      </c>
      <c r="N238" s="106"/>
      <c r="O238" s="106">
        <f t="shared" si="1"/>
        <v>8</v>
      </c>
      <c r="P238" s="51"/>
      <c r="Q238" s="62"/>
      <c r="R238" s="62"/>
      <c r="S238" s="62"/>
      <c r="T238" s="62"/>
      <c r="U238" s="37"/>
    </row>
    <row r="239" spans="2:21" s="63" customFormat="1" x14ac:dyDescent="0.25">
      <c r="B239" s="85" t="s">
        <v>39</v>
      </c>
      <c r="C239" s="85">
        <v>258</v>
      </c>
      <c r="D239" s="97" t="s">
        <v>165</v>
      </c>
      <c r="E239" s="106">
        <v>0</v>
      </c>
      <c r="F239" s="106">
        <v>1</v>
      </c>
      <c r="G239" s="106">
        <v>0</v>
      </c>
      <c r="H239" s="106">
        <v>2</v>
      </c>
      <c r="I239" s="106">
        <v>1</v>
      </c>
      <c r="J239" s="106">
        <v>0</v>
      </c>
      <c r="K239" s="106">
        <v>0</v>
      </c>
      <c r="L239" s="106">
        <v>0</v>
      </c>
      <c r="M239" s="106">
        <v>0</v>
      </c>
      <c r="N239" s="106"/>
      <c r="O239" s="106">
        <f t="shared" si="1"/>
        <v>4</v>
      </c>
      <c r="P239" s="51"/>
      <c r="Q239" s="62"/>
      <c r="R239" s="62"/>
      <c r="S239" s="62"/>
      <c r="T239" s="62"/>
      <c r="U239" s="37"/>
    </row>
    <row r="240" spans="2:21" s="63" customFormat="1" x14ac:dyDescent="0.25">
      <c r="B240" s="85" t="s">
        <v>128</v>
      </c>
      <c r="C240" s="85">
        <v>260</v>
      </c>
      <c r="D240" s="97" t="s">
        <v>172</v>
      </c>
      <c r="E240" s="106">
        <v>0</v>
      </c>
      <c r="F240" s="106">
        <v>0</v>
      </c>
      <c r="G240" s="106">
        <v>0</v>
      </c>
      <c r="H240" s="106">
        <v>0</v>
      </c>
      <c r="I240" s="106">
        <v>0</v>
      </c>
      <c r="J240" s="106">
        <v>0</v>
      </c>
      <c r="K240" s="106">
        <v>0</v>
      </c>
      <c r="L240" s="106">
        <v>0</v>
      </c>
      <c r="M240" s="106">
        <v>0</v>
      </c>
      <c r="N240" s="106"/>
      <c r="O240" s="106">
        <f t="shared" si="1"/>
        <v>0</v>
      </c>
      <c r="P240" s="51"/>
      <c r="Q240" s="62"/>
      <c r="R240" s="62"/>
      <c r="S240" s="62"/>
      <c r="T240" s="62"/>
      <c r="U240" s="37"/>
    </row>
    <row r="241" spans="2:21" s="63" customFormat="1" x14ac:dyDescent="0.25">
      <c r="B241" s="85" t="s">
        <v>7</v>
      </c>
      <c r="C241" s="85">
        <v>261</v>
      </c>
      <c r="D241" s="97" t="s">
        <v>149</v>
      </c>
      <c r="E241" s="106">
        <v>0</v>
      </c>
      <c r="F241" s="106">
        <v>0</v>
      </c>
      <c r="G241" s="106">
        <v>0</v>
      </c>
      <c r="H241" s="106">
        <v>0</v>
      </c>
      <c r="I241" s="106">
        <v>0</v>
      </c>
      <c r="J241" s="106">
        <v>0</v>
      </c>
      <c r="K241" s="106">
        <v>0</v>
      </c>
      <c r="L241" s="106">
        <v>0</v>
      </c>
      <c r="M241" s="106">
        <v>0</v>
      </c>
      <c r="N241" s="106"/>
      <c r="O241" s="106">
        <f t="shared" si="1"/>
        <v>0</v>
      </c>
      <c r="P241" s="51"/>
      <c r="Q241" s="62"/>
      <c r="R241" s="62"/>
      <c r="S241" s="62"/>
      <c r="T241" s="62"/>
      <c r="U241" s="37"/>
    </row>
    <row r="242" spans="2:21" s="63" customFormat="1" x14ac:dyDescent="0.25">
      <c r="B242" s="85" t="s">
        <v>7</v>
      </c>
      <c r="C242" s="85">
        <v>262</v>
      </c>
      <c r="D242" s="97" t="s">
        <v>157</v>
      </c>
      <c r="E242" s="106">
        <v>0</v>
      </c>
      <c r="F242" s="106">
        <v>1</v>
      </c>
      <c r="G242" s="106">
        <v>1</v>
      </c>
      <c r="H242" s="106">
        <v>1</v>
      </c>
      <c r="I242" s="106">
        <v>1</v>
      </c>
      <c r="J242" s="106">
        <v>1</v>
      </c>
      <c r="K242" s="106">
        <v>1</v>
      </c>
      <c r="L242" s="106">
        <v>2</v>
      </c>
      <c r="M242" s="106">
        <v>1</v>
      </c>
      <c r="N242" s="106"/>
      <c r="O242" s="106">
        <f t="shared" si="1"/>
        <v>9</v>
      </c>
      <c r="P242" s="51"/>
      <c r="Q242" s="62"/>
      <c r="R242" s="62"/>
      <c r="S242" s="62"/>
      <c r="T242" s="62"/>
      <c r="U242" s="37"/>
    </row>
    <row r="243" spans="2:21" s="63" customFormat="1" x14ac:dyDescent="0.25">
      <c r="B243" s="85" t="s">
        <v>7</v>
      </c>
      <c r="C243" s="85">
        <v>263</v>
      </c>
      <c r="D243" s="97" t="s">
        <v>158</v>
      </c>
      <c r="E243" s="106">
        <v>1</v>
      </c>
      <c r="F243" s="106">
        <v>1</v>
      </c>
      <c r="G243" s="106">
        <v>0</v>
      </c>
      <c r="H243" s="106">
        <v>1</v>
      </c>
      <c r="I243" s="106">
        <v>2</v>
      </c>
      <c r="J243" s="106">
        <v>1</v>
      </c>
      <c r="K243" s="106">
        <v>0</v>
      </c>
      <c r="L243" s="106">
        <v>0</v>
      </c>
      <c r="M243" s="106">
        <v>2</v>
      </c>
      <c r="N243" s="106"/>
      <c r="O243" s="106">
        <f t="shared" si="1"/>
        <v>8</v>
      </c>
      <c r="P243" s="51"/>
      <c r="Q243" s="62"/>
      <c r="R243" s="62"/>
      <c r="S243" s="62"/>
      <c r="T243" s="62"/>
      <c r="U243" s="37"/>
    </row>
    <row r="244" spans="2:21" s="63" customFormat="1" x14ac:dyDescent="0.25">
      <c r="B244" s="85" t="s">
        <v>71</v>
      </c>
      <c r="C244" s="85">
        <v>264</v>
      </c>
      <c r="D244" s="97" t="s">
        <v>168</v>
      </c>
      <c r="E244" s="106">
        <v>1</v>
      </c>
      <c r="F244" s="106">
        <v>0</v>
      </c>
      <c r="G244" s="106">
        <v>1</v>
      </c>
      <c r="H244" s="106">
        <v>3</v>
      </c>
      <c r="I244" s="106">
        <v>0</v>
      </c>
      <c r="J244" s="106">
        <v>0</v>
      </c>
      <c r="K244" s="106">
        <v>0</v>
      </c>
      <c r="L244" s="106">
        <v>0</v>
      </c>
      <c r="M244" s="106">
        <v>0</v>
      </c>
      <c r="N244" s="106"/>
      <c r="O244" s="106">
        <f t="shared" si="1"/>
        <v>5</v>
      </c>
      <c r="P244" s="51"/>
      <c r="Q244" s="62"/>
      <c r="R244" s="62"/>
      <c r="S244" s="62"/>
      <c r="T244" s="62"/>
      <c r="U244" s="37"/>
    </row>
    <row r="245" spans="2:21" s="63" customFormat="1" x14ac:dyDescent="0.25">
      <c r="B245" s="85" t="s">
        <v>7</v>
      </c>
      <c r="C245" s="85">
        <v>265</v>
      </c>
      <c r="D245" s="97" t="s">
        <v>154</v>
      </c>
      <c r="E245" s="106">
        <v>0</v>
      </c>
      <c r="F245" s="106">
        <v>1</v>
      </c>
      <c r="G245" s="106">
        <v>2</v>
      </c>
      <c r="H245" s="106">
        <v>0</v>
      </c>
      <c r="I245" s="106">
        <v>0</v>
      </c>
      <c r="J245" s="106">
        <v>0</v>
      </c>
      <c r="K245" s="106">
        <v>0</v>
      </c>
      <c r="L245" s="106">
        <v>0</v>
      </c>
      <c r="M245" s="106">
        <v>1</v>
      </c>
      <c r="N245" s="106"/>
      <c r="O245" s="106">
        <f t="shared" si="1"/>
        <v>4</v>
      </c>
      <c r="P245" s="51"/>
      <c r="Q245" s="62"/>
      <c r="R245" s="62"/>
      <c r="S245" s="62"/>
      <c r="T245" s="62"/>
      <c r="U245" s="37"/>
    </row>
    <row r="246" spans="2:21" s="63" customFormat="1" x14ac:dyDescent="0.25">
      <c r="B246" s="85" t="s">
        <v>182</v>
      </c>
      <c r="C246" s="85">
        <v>266</v>
      </c>
      <c r="D246" s="97" t="s">
        <v>175</v>
      </c>
      <c r="E246" s="106">
        <v>0</v>
      </c>
      <c r="F246" s="106">
        <v>1</v>
      </c>
      <c r="G246" s="106">
        <v>0</v>
      </c>
      <c r="H246" s="106">
        <v>0</v>
      </c>
      <c r="I246" s="106">
        <v>0</v>
      </c>
      <c r="J246" s="106">
        <v>0</v>
      </c>
      <c r="K246" s="106">
        <v>0</v>
      </c>
      <c r="L246" s="106">
        <v>0</v>
      </c>
      <c r="M246" s="106">
        <v>0</v>
      </c>
      <c r="N246" s="106"/>
      <c r="O246" s="106">
        <f t="shared" si="1"/>
        <v>1</v>
      </c>
      <c r="P246" s="51"/>
      <c r="Q246" s="62"/>
      <c r="R246" s="62"/>
      <c r="S246" s="62"/>
      <c r="T246" s="62"/>
      <c r="U246" s="37"/>
    </row>
    <row r="247" spans="2:21" s="63" customFormat="1" x14ac:dyDescent="0.25">
      <c r="B247" s="85" t="s">
        <v>7</v>
      </c>
      <c r="C247" s="85">
        <v>268</v>
      </c>
      <c r="D247" s="97" t="s">
        <v>43</v>
      </c>
      <c r="E247" s="106">
        <v>8</v>
      </c>
      <c r="F247" s="106">
        <v>12</v>
      </c>
      <c r="G247" s="106">
        <v>0</v>
      </c>
      <c r="H247" s="106">
        <v>4</v>
      </c>
      <c r="I247" s="106">
        <v>3</v>
      </c>
      <c r="J247" s="106">
        <v>1</v>
      </c>
      <c r="K247" s="106">
        <v>7</v>
      </c>
      <c r="L247" s="106">
        <v>6</v>
      </c>
      <c r="M247" s="106">
        <v>5</v>
      </c>
      <c r="N247" s="106"/>
      <c r="O247" s="106">
        <f t="shared" si="1"/>
        <v>46</v>
      </c>
      <c r="P247" s="51"/>
      <c r="Q247" s="62"/>
      <c r="R247" s="62"/>
      <c r="S247" s="62"/>
      <c r="T247" s="62"/>
      <c r="U247" s="37"/>
    </row>
    <row r="248" spans="2:21" s="63" customFormat="1" x14ac:dyDescent="0.25">
      <c r="B248" s="85" t="s">
        <v>19</v>
      </c>
      <c r="C248" s="82">
        <v>270</v>
      </c>
      <c r="D248" s="97" t="s">
        <v>159</v>
      </c>
      <c r="E248" s="106">
        <v>1</v>
      </c>
      <c r="F248" s="106">
        <v>0</v>
      </c>
      <c r="G248" s="106">
        <v>0</v>
      </c>
      <c r="H248" s="106">
        <v>0</v>
      </c>
      <c r="I248" s="106">
        <v>0</v>
      </c>
      <c r="J248" s="106">
        <v>1</v>
      </c>
      <c r="K248" s="106">
        <v>1</v>
      </c>
      <c r="L248" s="106">
        <v>0</v>
      </c>
      <c r="M248" s="106">
        <v>0</v>
      </c>
      <c r="N248" s="106"/>
      <c r="O248" s="106">
        <f t="shared" si="1"/>
        <v>3</v>
      </c>
      <c r="P248" s="51"/>
      <c r="Q248" s="62"/>
      <c r="R248" s="62"/>
      <c r="S248" s="62"/>
      <c r="T248" s="62"/>
      <c r="U248" s="37"/>
    </row>
    <row r="249" spans="2:21" s="63" customFormat="1" x14ac:dyDescent="0.25">
      <c r="B249" s="85" t="s">
        <v>19</v>
      </c>
      <c r="C249" s="82">
        <v>272</v>
      </c>
      <c r="D249" s="88" t="s">
        <v>160</v>
      </c>
      <c r="E249" s="106">
        <v>0</v>
      </c>
      <c r="F249" s="106">
        <v>0</v>
      </c>
      <c r="G249" s="106">
        <v>0</v>
      </c>
      <c r="H249" s="106">
        <v>0</v>
      </c>
      <c r="I249" s="106">
        <v>0</v>
      </c>
      <c r="J249" s="106">
        <v>0</v>
      </c>
      <c r="K249" s="106">
        <v>0</v>
      </c>
      <c r="L249" s="106">
        <v>0</v>
      </c>
      <c r="M249" s="106">
        <v>0</v>
      </c>
      <c r="N249" s="106"/>
      <c r="O249" s="106">
        <f t="shared" si="1"/>
        <v>0</v>
      </c>
      <c r="P249" s="51"/>
      <c r="Q249" s="62"/>
      <c r="R249" s="62"/>
      <c r="S249" s="62"/>
      <c r="T249" s="62"/>
      <c r="U249" s="37"/>
    </row>
    <row r="250" spans="2:21" s="63" customFormat="1" x14ac:dyDescent="0.25">
      <c r="B250" s="85" t="s">
        <v>19</v>
      </c>
      <c r="C250" s="82">
        <v>274</v>
      </c>
      <c r="D250" s="97" t="s">
        <v>161</v>
      </c>
      <c r="E250" s="106">
        <v>0</v>
      </c>
      <c r="F250" s="106">
        <v>0</v>
      </c>
      <c r="G250" s="106">
        <v>0</v>
      </c>
      <c r="H250" s="106">
        <v>0</v>
      </c>
      <c r="I250" s="106">
        <v>0</v>
      </c>
      <c r="J250" s="106">
        <v>0</v>
      </c>
      <c r="K250" s="106">
        <v>0</v>
      </c>
      <c r="L250" s="106">
        <v>0</v>
      </c>
      <c r="M250" s="106">
        <v>0</v>
      </c>
      <c r="N250" s="106"/>
      <c r="O250" s="106">
        <f t="shared" si="1"/>
        <v>0</v>
      </c>
      <c r="P250" s="51"/>
      <c r="Q250" s="62"/>
      <c r="R250" s="62"/>
      <c r="S250" s="62"/>
      <c r="T250" s="62"/>
      <c r="U250" s="37"/>
    </row>
    <row r="251" spans="2:21" s="63" customFormat="1" x14ac:dyDescent="0.25">
      <c r="B251" s="85" t="s">
        <v>19</v>
      </c>
      <c r="C251" s="82">
        <v>289</v>
      </c>
      <c r="D251" s="88" t="s">
        <v>162</v>
      </c>
      <c r="E251" s="106">
        <v>0</v>
      </c>
      <c r="F251" s="106">
        <v>0</v>
      </c>
      <c r="G251" s="106">
        <v>1</v>
      </c>
      <c r="H251" s="106">
        <v>0</v>
      </c>
      <c r="I251" s="106">
        <v>0</v>
      </c>
      <c r="J251" s="106">
        <v>0</v>
      </c>
      <c r="K251" s="106">
        <v>0</v>
      </c>
      <c r="L251" s="106">
        <v>0</v>
      </c>
      <c r="M251" s="106">
        <v>1</v>
      </c>
      <c r="N251" s="106"/>
      <c r="O251" s="106">
        <f t="shared" si="1"/>
        <v>2</v>
      </c>
      <c r="P251" s="51"/>
      <c r="Q251" s="62"/>
      <c r="R251" s="62"/>
      <c r="S251" s="62"/>
      <c r="T251" s="62"/>
      <c r="U251" s="37"/>
    </row>
    <row r="252" spans="2:21" s="63" customFormat="1" x14ac:dyDescent="0.25">
      <c r="B252" s="85" t="s">
        <v>180</v>
      </c>
      <c r="C252" s="82">
        <v>293</v>
      </c>
      <c r="D252" s="97" t="s">
        <v>166</v>
      </c>
      <c r="E252" s="106">
        <v>0</v>
      </c>
      <c r="F252" s="106">
        <v>0</v>
      </c>
      <c r="G252" s="106">
        <v>0</v>
      </c>
      <c r="H252" s="106">
        <v>0</v>
      </c>
      <c r="I252" s="106">
        <v>0</v>
      </c>
      <c r="J252" s="106">
        <v>0</v>
      </c>
      <c r="K252" s="106">
        <v>0</v>
      </c>
      <c r="L252" s="106">
        <v>0</v>
      </c>
      <c r="M252" s="106">
        <v>0</v>
      </c>
      <c r="N252" s="106"/>
      <c r="O252" s="106">
        <f t="shared" si="1"/>
        <v>0</v>
      </c>
      <c r="P252" s="51"/>
      <c r="Q252" s="62"/>
      <c r="R252" s="62"/>
      <c r="S252" s="62"/>
      <c r="T252" s="62"/>
      <c r="U252" s="37"/>
    </row>
    <row r="253" spans="2:21" s="63" customFormat="1" x14ac:dyDescent="0.25">
      <c r="B253" s="85" t="s">
        <v>19</v>
      </c>
      <c r="C253" s="82">
        <v>294</v>
      </c>
      <c r="D253" s="97" t="s">
        <v>163</v>
      </c>
      <c r="E253" s="106">
        <v>0</v>
      </c>
      <c r="F253" s="106">
        <v>0</v>
      </c>
      <c r="G253" s="106">
        <v>0</v>
      </c>
      <c r="H253" s="106">
        <v>0</v>
      </c>
      <c r="I253" s="106">
        <v>0</v>
      </c>
      <c r="J253" s="106">
        <v>0</v>
      </c>
      <c r="K253" s="106">
        <v>0</v>
      </c>
      <c r="L253" s="106">
        <v>0</v>
      </c>
      <c r="M253" s="106">
        <v>0</v>
      </c>
      <c r="N253" s="106"/>
      <c r="O253" s="106">
        <f t="shared" si="1"/>
        <v>0</v>
      </c>
      <c r="P253" s="51"/>
      <c r="Q253" s="62"/>
      <c r="R253" s="62"/>
      <c r="S253" s="62"/>
      <c r="T253" s="62"/>
      <c r="U253" s="37"/>
    </row>
    <row r="254" spans="2:21" s="63" customFormat="1" x14ac:dyDescent="0.25">
      <c r="B254" s="81" t="s">
        <v>19</v>
      </c>
      <c r="C254" s="82">
        <v>297</v>
      </c>
      <c r="D254" s="97" t="s">
        <v>85</v>
      </c>
      <c r="E254" s="106">
        <v>1</v>
      </c>
      <c r="F254" s="106">
        <v>0</v>
      </c>
      <c r="G254" s="106">
        <v>2</v>
      </c>
      <c r="H254" s="106">
        <v>2</v>
      </c>
      <c r="I254" s="106">
        <v>0</v>
      </c>
      <c r="J254" s="106">
        <v>0</v>
      </c>
      <c r="K254" s="106">
        <v>1</v>
      </c>
      <c r="L254" s="106">
        <v>5</v>
      </c>
      <c r="M254" s="106">
        <v>2</v>
      </c>
      <c r="N254" s="106"/>
      <c r="O254" s="106">
        <f t="shared" si="1"/>
        <v>13</v>
      </c>
      <c r="P254" s="51"/>
      <c r="Q254" s="62"/>
      <c r="R254" s="62"/>
      <c r="S254" s="62"/>
      <c r="T254" s="62"/>
      <c r="U254" s="37"/>
    </row>
    <row r="255" spans="2:21" s="63" customFormat="1" x14ac:dyDescent="0.25">
      <c r="B255" s="81" t="s">
        <v>7</v>
      </c>
      <c r="C255" s="82">
        <v>299</v>
      </c>
      <c r="D255" s="97" t="s">
        <v>69</v>
      </c>
      <c r="E255" s="106">
        <v>0</v>
      </c>
      <c r="F255" s="106">
        <v>0</v>
      </c>
      <c r="G255" s="106">
        <v>0</v>
      </c>
      <c r="H255" s="106">
        <v>0</v>
      </c>
      <c r="I255" s="106">
        <v>0</v>
      </c>
      <c r="J255" s="106">
        <v>0</v>
      </c>
      <c r="K255" s="106">
        <v>0</v>
      </c>
      <c r="L255" s="106">
        <v>0</v>
      </c>
      <c r="M255" s="106">
        <v>0</v>
      </c>
      <c r="N255" s="106"/>
      <c r="O255" s="106">
        <f t="shared" si="1"/>
        <v>0</v>
      </c>
      <c r="P255" s="51"/>
      <c r="Q255" s="62"/>
      <c r="R255" s="62"/>
      <c r="S255" s="62"/>
      <c r="T255" s="62"/>
      <c r="U255" s="37"/>
    </row>
    <row r="256" spans="2:21" s="63" customFormat="1" x14ac:dyDescent="0.25">
      <c r="B256" s="81" t="s">
        <v>39</v>
      </c>
      <c r="C256" s="85">
        <v>305</v>
      </c>
      <c r="D256" s="97" t="s">
        <v>74</v>
      </c>
      <c r="E256" s="106">
        <v>0</v>
      </c>
      <c r="F256" s="106">
        <v>0</v>
      </c>
      <c r="G256" s="106">
        <v>1</v>
      </c>
      <c r="H256" s="106">
        <v>0</v>
      </c>
      <c r="I256" s="106">
        <v>0</v>
      </c>
      <c r="J256" s="106">
        <v>0</v>
      </c>
      <c r="K256" s="106">
        <v>0</v>
      </c>
      <c r="L256" s="106">
        <v>0</v>
      </c>
      <c r="M256" s="106">
        <v>0</v>
      </c>
      <c r="N256" s="106"/>
      <c r="O256" s="106">
        <f t="shared" si="1"/>
        <v>1</v>
      </c>
      <c r="P256" s="51"/>
      <c r="Q256" s="62"/>
      <c r="R256" s="62"/>
      <c r="S256" s="62"/>
      <c r="T256" s="62"/>
      <c r="U256" s="37"/>
    </row>
    <row r="257" spans="2:21" s="63" customFormat="1" x14ac:dyDescent="0.25">
      <c r="B257" s="81" t="s">
        <v>7</v>
      </c>
      <c r="C257" s="82">
        <v>307</v>
      </c>
      <c r="D257" s="97" t="s">
        <v>8</v>
      </c>
      <c r="E257" s="106">
        <v>0</v>
      </c>
      <c r="F257" s="106">
        <v>0</v>
      </c>
      <c r="G257" s="106">
        <v>0</v>
      </c>
      <c r="H257" s="106">
        <v>0</v>
      </c>
      <c r="I257" s="106">
        <v>0</v>
      </c>
      <c r="J257" s="106">
        <v>1</v>
      </c>
      <c r="K257" s="106">
        <v>0</v>
      </c>
      <c r="L257" s="106">
        <v>0</v>
      </c>
      <c r="M257" s="106">
        <v>0</v>
      </c>
      <c r="N257" s="106"/>
      <c r="O257" s="106">
        <f t="shared" si="1"/>
        <v>1</v>
      </c>
      <c r="P257" s="51"/>
      <c r="Q257" s="62"/>
      <c r="R257" s="62"/>
      <c r="S257" s="62"/>
      <c r="T257" s="62"/>
      <c r="U257" s="37"/>
    </row>
    <row r="258" spans="2:21" s="63" customFormat="1" x14ac:dyDescent="0.25">
      <c r="B258" s="81" t="s">
        <v>7</v>
      </c>
      <c r="C258" s="82">
        <v>308</v>
      </c>
      <c r="D258" s="97" t="s">
        <v>122</v>
      </c>
      <c r="E258" s="106">
        <v>3</v>
      </c>
      <c r="F258" s="106">
        <v>0</v>
      </c>
      <c r="G258" s="106">
        <v>0</v>
      </c>
      <c r="H258" s="106">
        <v>0</v>
      </c>
      <c r="I258" s="106">
        <v>0</v>
      </c>
      <c r="J258" s="106">
        <v>0</v>
      </c>
      <c r="K258" s="106">
        <v>1</v>
      </c>
      <c r="L258" s="106">
        <v>0</v>
      </c>
      <c r="M258" s="106">
        <v>0</v>
      </c>
      <c r="N258" s="106"/>
      <c r="O258" s="106">
        <f t="shared" si="1"/>
        <v>4</v>
      </c>
      <c r="P258" s="51"/>
      <c r="Q258" s="62"/>
      <c r="R258" s="62"/>
      <c r="S258" s="62"/>
      <c r="T258" s="62"/>
      <c r="U258" s="37"/>
    </row>
    <row r="259" spans="2:21" s="63" customFormat="1" x14ac:dyDescent="0.25">
      <c r="B259" s="81" t="s">
        <v>29</v>
      </c>
      <c r="C259" s="82">
        <v>309</v>
      </c>
      <c r="D259" s="97" t="s">
        <v>79</v>
      </c>
      <c r="E259" s="106">
        <v>3</v>
      </c>
      <c r="F259" s="106">
        <v>0</v>
      </c>
      <c r="G259" s="106">
        <v>2</v>
      </c>
      <c r="H259" s="106">
        <v>2</v>
      </c>
      <c r="I259" s="106">
        <v>4</v>
      </c>
      <c r="J259" s="106">
        <v>0</v>
      </c>
      <c r="K259" s="106">
        <v>0</v>
      </c>
      <c r="L259" s="106">
        <v>4</v>
      </c>
      <c r="M259" s="106">
        <v>1</v>
      </c>
      <c r="N259" s="106"/>
      <c r="O259" s="106">
        <f t="shared" si="1"/>
        <v>16</v>
      </c>
      <c r="P259" s="51"/>
      <c r="Q259" s="62"/>
      <c r="R259" s="62"/>
      <c r="S259" s="62"/>
      <c r="T259" s="62"/>
      <c r="U259" s="37"/>
    </row>
    <row r="260" spans="2:21" s="63" customFormat="1" x14ac:dyDescent="0.25">
      <c r="B260" s="81" t="s">
        <v>34</v>
      </c>
      <c r="C260" s="82">
        <v>311</v>
      </c>
      <c r="D260" s="97" t="s">
        <v>78</v>
      </c>
      <c r="E260" s="106">
        <v>0</v>
      </c>
      <c r="F260" s="106">
        <v>0</v>
      </c>
      <c r="G260" s="106">
        <v>0</v>
      </c>
      <c r="H260" s="106">
        <v>0</v>
      </c>
      <c r="I260" s="106">
        <v>0</v>
      </c>
      <c r="J260" s="106">
        <v>0</v>
      </c>
      <c r="K260" s="106">
        <v>0</v>
      </c>
      <c r="L260" s="106">
        <v>1</v>
      </c>
      <c r="M260" s="106">
        <v>0</v>
      </c>
      <c r="N260" s="106"/>
      <c r="O260" s="106">
        <f t="shared" si="1"/>
        <v>1</v>
      </c>
      <c r="P260" s="51"/>
      <c r="Q260" s="62"/>
      <c r="R260" s="62"/>
      <c r="S260" s="62"/>
      <c r="T260" s="62"/>
      <c r="U260" s="37"/>
    </row>
    <row r="261" spans="2:21" s="63" customFormat="1" x14ac:dyDescent="0.25">
      <c r="B261" s="81" t="s">
        <v>67</v>
      </c>
      <c r="C261" s="82">
        <v>312</v>
      </c>
      <c r="D261" s="97" t="s">
        <v>68</v>
      </c>
      <c r="E261" s="106">
        <v>0</v>
      </c>
      <c r="F261" s="106">
        <v>0</v>
      </c>
      <c r="G261" s="106">
        <v>0</v>
      </c>
      <c r="H261" s="106">
        <v>1</v>
      </c>
      <c r="I261" s="106">
        <v>0</v>
      </c>
      <c r="J261" s="106">
        <v>0</v>
      </c>
      <c r="K261" s="106">
        <v>1</v>
      </c>
      <c r="L261" s="106">
        <v>0</v>
      </c>
      <c r="M261" s="106">
        <v>0</v>
      </c>
      <c r="N261" s="106"/>
      <c r="O261" s="106">
        <f t="shared" si="1"/>
        <v>2</v>
      </c>
      <c r="P261" s="51"/>
      <c r="Q261" s="62"/>
      <c r="R261" s="62"/>
      <c r="S261" s="62"/>
      <c r="T261" s="62"/>
      <c r="U261" s="37"/>
    </row>
    <row r="262" spans="2:21" s="63" customFormat="1" x14ac:dyDescent="0.25">
      <c r="B262" s="81" t="s">
        <v>7</v>
      </c>
      <c r="C262" s="82">
        <v>367</v>
      </c>
      <c r="D262" s="97" t="s">
        <v>61</v>
      </c>
      <c r="E262" s="106">
        <v>3</v>
      </c>
      <c r="F262" s="106">
        <v>2</v>
      </c>
      <c r="G262" s="106">
        <v>0</v>
      </c>
      <c r="H262" s="106">
        <v>3</v>
      </c>
      <c r="I262" s="106">
        <v>0</v>
      </c>
      <c r="J262" s="106">
        <v>0</v>
      </c>
      <c r="K262" s="106">
        <v>0</v>
      </c>
      <c r="L262" s="106">
        <v>3</v>
      </c>
      <c r="M262" s="106">
        <v>5</v>
      </c>
      <c r="N262" s="106"/>
      <c r="O262" s="106">
        <f t="shared" si="1"/>
        <v>16</v>
      </c>
      <c r="P262" s="51"/>
      <c r="Q262" s="62"/>
      <c r="R262" s="62"/>
      <c r="S262" s="62"/>
      <c r="T262" s="62"/>
      <c r="U262" s="37"/>
    </row>
    <row r="263" spans="2:21" s="63" customFormat="1" x14ac:dyDescent="0.25">
      <c r="B263" s="81" t="s">
        <v>7</v>
      </c>
      <c r="C263" s="82">
        <v>369</v>
      </c>
      <c r="D263" s="97" t="s">
        <v>82</v>
      </c>
      <c r="E263" s="106">
        <v>0</v>
      </c>
      <c r="F263" s="106">
        <v>0</v>
      </c>
      <c r="G263" s="106">
        <v>0</v>
      </c>
      <c r="H263" s="106">
        <v>0</v>
      </c>
      <c r="I263" s="106">
        <v>0</v>
      </c>
      <c r="J263" s="106">
        <v>0</v>
      </c>
      <c r="K263" s="106">
        <v>0</v>
      </c>
      <c r="L263" s="106">
        <v>0</v>
      </c>
      <c r="M263" s="106">
        <v>0</v>
      </c>
      <c r="N263" s="106"/>
      <c r="O263" s="106">
        <f t="shared" si="1"/>
        <v>0</v>
      </c>
      <c r="P263" s="51"/>
      <c r="Q263" s="62"/>
      <c r="R263" s="62"/>
      <c r="S263" s="62"/>
      <c r="T263" s="62"/>
      <c r="U263" s="37"/>
    </row>
    <row r="264" spans="2:21" s="63" customFormat="1" x14ac:dyDescent="0.25">
      <c r="B264" s="81" t="s">
        <v>109</v>
      </c>
      <c r="C264" s="82">
        <v>370</v>
      </c>
      <c r="D264" s="97" t="s">
        <v>110</v>
      </c>
      <c r="E264" s="106">
        <v>0</v>
      </c>
      <c r="F264" s="106">
        <v>0</v>
      </c>
      <c r="G264" s="106">
        <v>0</v>
      </c>
      <c r="H264" s="106">
        <v>0</v>
      </c>
      <c r="I264" s="106">
        <v>0</v>
      </c>
      <c r="J264" s="106">
        <v>0</v>
      </c>
      <c r="K264" s="106">
        <v>0</v>
      </c>
      <c r="L264" s="106">
        <v>0</v>
      </c>
      <c r="M264" s="106">
        <v>0</v>
      </c>
      <c r="N264" s="106"/>
      <c r="O264" s="106">
        <f t="shared" si="1"/>
        <v>0</v>
      </c>
      <c r="P264" s="51"/>
      <c r="Q264" s="62"/>
      <c r="R264" s="62"/>
      <c r="S264" s="62"/>
      <c r="T264" s="62"/>
      <c r="U264" s="37"/>
    </row>
    <row r="265" spans="2:21" s="63" customFormat="1" x14ac:dyDescent="0.25">
      <c r="B265" s="85" t="s">
        <v>7</v>
      </c>
      <c r="C265" s="85">
        <v>374</v>
      </c>
      <c r="D265" s="97" t="s">
        <v>32</v>
      </c>
      <c r="E265" s="106">
        <v>0</v>
      </c>
      <c r="F265" s="106">
        <v>0</v>
      </c>
      <c r="G265" s="106">
        <v>0</v>
      </c>
      <c r="H265" s="106">
        <v>0</v>
      </c>
      <c r="I265" s="106">
        <v>0</v>
      </c>
      <c r="J265" s="106">
        <v>0</v>
      </c>
      <c r="K265" s="106">
        <v>0</v>
      </c>
      <c r="L265" s="106">
        <v>0</v>
      </c>
      <c r="M265" s="106">
        <v>0</v>
      </c>
      <c r="N265" s="106"/>
      <c r="O265" s="106">
        <f t="shared" si="1"/>
        <v>0</v>
      </c>
      <c r="P265" s="51"/>
      <c r="Q265" s="62"/>
      <c r="R265" s="62"/>
      <c r="S265" s="62"/>
      <c r="T265" s="62"/>
      <c r="U265" s="37"/>
    </row>
    <row r="266" spans="2:21" s="63" customFormat="1" x14ac:dyDescent="0.25">
      <c r="B266" s="85" t="s">
        <v>7</v>
      </c>
      <c r="C266" s="85">
        <v>378</v>
      </c>
      <c r="D266" s="97" t="s">
        <v>14</v>
      </c>
      <c r="E266" s="106">
        <v>6</v>
      </c>
      <c r="F266" s="106">
        <v>9</v>
      </c>
      <c r="G266" s="106">
        <v>7</v>
      </c>
      <c r="H266" s="106">
        <v>6</v>
      </c>
      <c r="I266" s="106">
        <v>10</v>
      </c>
      <c r="J266" s="106">
        <v>8</v>
      </c>
      <c r="K266" s="106">
        <v>7</v>
      </c>
      <c r="L266" s="106">
        <v>6</v>
      </c>
      <c r="M266" s="106">
        <v>12</v>
      </c>
      <c r="N266" s="106"/>
      <c r="O266" s="106">
        <f t="shared" si="1"/>
        <v>71</v>
      </c>
      <c r="P266" s="51"/>
      <c r="Q266" s="62"/>
      <c r="R266" s="62"/>
      <c r="S266" s="62"/>
      <c r="T266" s="62"/>
      <c r="U266" s="37"/>
    </row>
    <row r="267" spans="2:21" s="63" customFormat="1" x14ac:dyDescent="0.25">
      <c r="B267" s="85" t="s">
        <v>139</v>
      </c>
      <c r="C267" s="85">
        <v>379</v>
      </c>
      <c r="D267" s="87" t="s">
        <v>259</v>
      </c>
      <c r="E267" s="106">
        <v>0</v>
      </c>
      <c r="F267" s="106">
        <v>0</v>
      </c>
      <c r="G267" s="106">
        <v>0</v>
      </c>
      <c r="H267" s="106">
        <v>0</v>
      </c>
      <c r="I267" s="106">
        <v>0</v>
      </c>
      <c r="J267" s="106">
        <v>0</v>
      </c>
      <c r="K267" s="106">
        <v>0</v>
      </c>
      <c r="L267" s="106">
        <v>0</v>
      </c>
      <c r="M267" s="106">
        <v>0</v>
      </c>
      <c r="N267" s="106"/>
      <c r="O267" s="106">
        <f t="shared" si="1"/>
        <v>0</v>
      </c>
      <c r="P267" s="51"/>
      <c r="Q267" s="62"/>
      <c r="R267" s="62"/>
      <c r="S267" s="62"/>
      <c r="T267" s="62"/>
      <c r="U267" s="37"/>
    </row>
    <row r="268" spans="2:21" s="63" customFormat="1" x14ac:dyDescent="0.25">
      <c r="B268" s="85" t="s">
        <v>71</v>
      </c>
      <c r="C268" s="85">
        <v>380</v>
      </c>
      <c r="D268" s="97" t="s">
        <v>72</v>
      </c>
      <c r="E268" s="106">
        <v>0</v>
      </c>
      <c r="F268" s="106">
        <v>1</v>
      </c>
      <c r="G268" s="106">
        <v>1</v>
      </c>
      <c r="H268" s="106">
        <v>0</v>
      </c>
      <c r="I268" s="106">
        <v>0</v>
      </c>
      <c r="J268" s="106">
        <v>0</v>
      </c>
      <c r="K268" s="106">
        <v>1</v>
      </c>
      <c r="L268" s="106">
        <v>1</v>
      </c>
      <c r="M268" s="106">
        <v>1</v>
      </c>
      <c r="N268" s="106"/>
      <c r="O268" s="106">
        <f t="shared" si="1"/>
        <v>5</v>
      </c>
      <c r="P268" s="51"/>
      <c r="Q268" s="62"/>
      <c r="R268" s="62"/>
      <c r="S268" s="62"/>
      <c r="T268" s="62"/>
      <c r="U268" s="37"/>
    </row>
    <row r="269" spans="2:21" x14ac:dyDescent="0.25">
      <c r="B269" s="85" t="s">
        <v>136</v>
      </c>
      <c r="C269" s="85">
        <v>382</v>
      </c>
      <c r="D269" s="97" t="s">
        <v>137</v>
      </c>
      <c r="E269" s="106">
        <v>1</v>
      </c>
      <c r="F269" s="106">
        <v>0</v>
      </c>
      <c r="G269" s="106">
        <v>0</v>
      </c>
      <c r="H269" s="106">
        <v>0</v>
      </c>
      <c r="I269" s="106">
        <v>0</v>
      </c>
      <c r="J269" s="106">
        <v>0</v>
      </c>
      <c r="K269" s="106">
        <v>1</v>
      </c>
      <c r="L269" s="106">
        <v>3</v>
      </c>
      <c r="M269" s="106">
        <v>2</v>
      </c>
      <c r="N269" s="106"/>
      <c r="O269" s="106">
        <f t="shared" si="1"/>
        <v>7</v>
      </c>
    </row>
    <row r="270" spans="2:21" x14ac:dyDescent="0.25">
      <c r="B270" s="85" t="s">
        <v>7</v>
      </c>
      <c r="C270" s="85">
        <v>383</v>
      </c>
      <c r="D270" s="97" t="s">
        <v>135</v>
      </c>
      <c r="E270" s="106">
        <v>2</v>
      </c>
      <c r="F270" s="106">
        <v>0</v>
      </c>
      <c r="G270" s="106"/>
      <c r="H270" s="106">
        <v>1</v>
      </c>
      <c r="I270" s="106">
        <v>0</v>
      </c>
      <c r="J270" s="106">
        <v>5</v>
      </c>
      <c r="K270" s="106">
        <v>0</v>
      </c>
      <c r="L270" s="106">
        <v>0</v>
      </c>
      <c r="M270" s="106">
        <v>0</v>
      </c>
      <c r="N270" s="106"/>
      <c r="O270" s="106">
        <f t="shared" si="1"/>
        <v>8</v>
      </c>
    </row>
    <row r="271" spans="2:21" x14ac:dyDescent="0.25">
      <c r="B271" s="85" t="s">
        <v>7</v>
      </c>
      <c r="C271" s="85">
        <v>384</v>
      </c>
      <c r="D271" s="97" t="s">
        <v>94</v>
      </c>
      <c r="E271" s="106">
        <v>0</v>
      </c>
      <c r="F271" s="106">
        <v>0</v>
      </c>
      <c r="G271" s="106">
        <v>1</v>
      </c>
      <c r="H271" s="106">
        <v>0</v>
      </c>
      <c r="I271" s="106">
        <v>0</v>
      </c>
      <c r="J271" s="106">
        <v>2</v>
      </c>
      <c r="K271" s="106">
        <v>0</v>
      </c>
      <c r="L271" s="106">
        <v>0</v>
      </c>
      <c r="M271" s="106">
        <v>0</v>
      </c>
      <c r="N271" s="106"/>
      <c r="O271" s="106">
        <f t="shared" si="1"/>
        <v>3</v>
      </c>
    </row>
    <row r="272" spans="2:21" x14ac:dyDescent="0.25">
      <c r="B272" s="81" t="s">
        <v>39</v>
      </c>
      <c r="C272" s="85">
        <v>385</v>
      </c>
      <c r="D272" s="97" t="s">
        <v>62</v>
      </c>
      <c r="E272" s="106">
        <v>0</v>
      </c>
      <c r="F272" s="106">
        <v>0</v>
      </c>
      <c r="G272" s="106">
        <v>1</v>
      </c>
      <c r="H272" s="106">
        <v>4</v>
      </c>
      <c r="I272" s="106">
        <v>0</v>
      </c>
      <c r="J272" s="106">
        <v>0</v>
      </c>
      <c r="K272" s="106">
        <v>0</v>
      </c>
      <c r="L272" s="106">
        <v>0</v>
      </c>
      <c r="M272" s="106">
        <v>1</v>
      </c>
      <c r="N272" s="106"/>
      <c r="O272" s="106">
        <f t="shared" si="1"/>
        <v>6</v>
      </c>
    </row>
    <row r="273" spans="2:15" x14ac:dyDescent="0.25">
      <c r="B273" s="85" t="s">
        <v>39</v>
      </c>
      <c r="C273" s="85">
        <v>386</v>
      </c>
      <c r="D273" s="97" t="s">
        <v>70</v>
      </c>
      <c r="E273" s="106">
        <v>0</v>
      </c>
      <c r="F273" s="106">
        <v>0</v>
      </c>
      <c r="G273" s="106">
        <v>0</v>
      </c>
      <c r="H273" s="106">
        <v>0</v>
      </c>
      <c r="I273" s="106">
        <v>0</v>
      </c>
      <c r="J273" s="106">
        <v>0</v>
      </c>
      <c r="K273" s="106">
        <v>0</v>
      </c>
      <c r="L273" s="106">
        <v>0</v>
      </c>
      <c r="M273" s="106">
        <v>0</v>
      </c>
      <c r="N273" s="106"/>
      <c r="O273" s="106">
        <f t="shared" si="1"/>
        <v>0</v>
      </c>
    </row>
    <row r="274" spans="2:15" x14ac:dyDescent="0.25">
      <c r="B274" s="85" t="s">
        <v>39</v>
      </c>
      <c r="C274" s="85">
        <v>387</v>
      </c>
      <c r="D274" s="97" t="s">
        <v>264</v>
      </c>
      <c r="E274" s="106">
        <v>0</v>
      </c>
      <c r="F274" s="106">
        <v>0</v>
      </c>
      <c r="G274" s="106">
        <v>0</v>
      </c>
      <c r="H274" s="106">
        <v>0</v>
      </c>
      <c r="I274" s="106">
        <v>0</v>
      </c>
      <c r="J274" s="106">
        <v>0</v>
      </c>
      <c r="K274" s="106">
        <v>0</v>
      </c>
      <c r="L274" s="106">
        <v>0</v>
      </c>
      <c r="M274" s="106">
        <v>0</v>
      </c>
      <c r="N274" s="106"/>
      <c r="O274" s="106">
        <f t="shared" si="1"/>
        <v>0</v>
      </c>
    </row>
    <row r="275" spans="2:15" x14ac:dyDescent="0.25">
      <c r="B275" s="85" t="s">
        <v>39</v>
      </c>
      <c r="C275" s="85">
        <v>388</v>
      </c>
      <c r="D275" s="97" t="s">
        <v>127</v>
      </c>
      <c r="E275" s="106">
        <v>1</v>
      </c>
      <c r="F275" s="106">
        <v>1</v>
      </c>
      <c r="G275" s="106">
        <v>2</v>
      </c>
      <c r="H275" s="106">
        <v>2</v>
      </c>
      <c r="I275" s="106">
        <v>1</v>
      </c>
      <c r="J275" s="106">
        <v>0</v>
      </c>
      <c r="K275" s="106">
        <v>0</v>
      </c>
      <c r="L275" s="106">
        <v>0</v>
      </c>
      <c r="M275" s="106">
        <v>0</v>
      </c>
      <c r="N275" s="106"/>
      <c r="O275" s="106">
        <f t="shared" si="1"/>
        <v>7</v>
      </c>
    </row>
    <row r="276" spans="2:15" x14ac:dyDescent="0.25">
      <c r="B276" s="85" t="s">
        <v>7</v>
      </c>
      <c r="C276" s="85">
        <v>389</v>
      </c>
      <c r="D276" s="97" t="s">
        <v>101</v>
      </c>
      <c r="E276" s="106">
        <v>0</v>
      </c>
      <c r="F276" s="106">
        <v>0</v>
      </c>
      <c r="G276" s="106">
        <v>2</v>
      </c>
      <c r="H276" s="106">
        <v>0</v>
      </c>
      <c r="I276" s="106">
        <v>0</v>
      </c>
      <c r="J276" s="106">
        <v>0</v>
      </c>
      <c r="K276" s="106">
        <v>0</v>
      </c>
      <c r="L276" s="106">
        <v>2</v>
      </c>
      <c r="M276" s="106">
        <v>0</v>
      </c>
      <c r="N276" s="106"/>
      <c r="O276" s="106">
        <f t="shared" si="1"/>
        <v>4</v>
      </c>
    </row>
    <row r="277" spans="2:15" x14ac:dyDescent="0.25">
      <c r="B277" s="85" t="s">
        <v>29</v>
      </c>
      <c r="C277" s="85">
        <v>390</v>
      </c>
      <c r="D277" s="97" t="s">
        <v>30</v>
      </c>
      <c r="E277" s="106">
        <v>0</v>
      </c>
      <c r="F277" s="106">
        <v>0</v>
      </c>
      <c r="G277" s="106">
        <v>1</v>
      </c>
      <c r="H277" s="106">
        <v>0</v>
      </c>
      <c r="I277" s="106">
        <v>3</v>
      </c>
      <c r="J277" s="106">
        <v>1</v>
      </c>
      <c r="K277" s="106">
        <v>0</v>
      </c>
      <c r="L277" s="106">
        <v>1</v>
      </c>
      <c r="M277" s="106">
        <v>0</v>
      </c>
      <c r="N277" s="106"/>
      <c r="O277" s="106">
        <f t="shared" ref="O277:O307" si="2">+SUM(E277:M277)</f>
        <v>6</v>
      </c>
    </row>
    <row r="278" spans="2:15" x14ac:dyDescent="0.25">
      <c r="B278" s="85" t="s">
        <v>19</v>
      </c>
      <c r="C278" s="85">
        <v>444</v>
      </c>
      <c r="D278" s="97" t="s">
        <v>37</v>
      </c>
      <c r="E278" s="106">
        <v>3</v>
      </c>
      <c r="F278" s="106">
        <v>3</v>
      </c>
      <c r="G278" s="106">
        <v>5</v>
      </c>
      <c r="H278" s="106">
        <v>4</v>
      </c>
      <c r="I278" s="106">
        <v>1</v>
      </c>
      <c r="J278" s="106">
        <v>0</v>
      </c>
      <c r="K278" s="106">
        <v>0</v>
      </c>
      <c r="L278" s="106">
        <v>0</v>
      </c>
      <c r="M278" s="106">
        <v>0</v>
      </c>
      <c r="N278" s="106"/>
      <c r="O278" s="106">
        <f t="shared" si="2"/>
        <v>16</v>
      </c>
    </row>
    <row r="279" spans="2:15" x14ac:dyDescent="0.25">
      <c r="B279" s="85" t="s">
        <v>12</v>
      </c>
      <c r="C279" s="85">
        <v>445</v>
      </c>
      <c r="D279" s="86" t="s">
        <v>258</v>
      </c>
      <c r="E279" s="106">
        <v>0</v>
      </c>
      <c r="F279" s="106">
        <v>0</v>
      </c>
      <c r="G279" s="106">
        <v>0</v>
      </c>
      <c r="H279" s="106">
        <v>0</v>
      </c>
      <c r="I279" s="106">
        <v>0</v>
      </c>
      <c r="J279" s="106">
        <v>0</v>
      </c>
      <c r="K279" s="106">
        <v>0</v>
      </c>
      <c r="L279" s="106">
        <v>0</v>
      </c>
      <c r="M279" s="106">
        <v>0</v>
      </c>
      <c r="N279" s="106"/>
      <c r="O279" s="106">
        <f t="shared" si="2"/>
        <v>0</v>
      </c>
    </row>
    <row r="280" spans="2:15" x14ac:dyDescent="0.25">
      <c r="B280" s="81" t="s">
        <v>87</v>
      </c>
      <c r="C280" s="82">
        <v>447</v>
      </c>
      <c r="D280" s="97" t="s">
        <v>323</v>
      </c>
      <c r="E280" s="106">
        <v>0</v>
      </c>
      <c r="F280" s="106">
        <v>0</v>
      </c>
      <c r="G280" s="106">
        <v>0</v>
      </c>
      <c r="H280" s="106">
        <v>0</v>
      </c>
      <c r="I280" s="106">
        <v>1</v>
      </c>
      <c r="J280" s="106">
        <v>0</v>
      </c>
      <c r="K280" s="106">
        <v>1</v>
      </c>
      <c r="L280" s="106">
        <v>1</v>
      </c>
      <c r="M280" s="106">
        <v>0</v>
      </c>
      <c r="N280" s="106"/>
      <c r="O280" s="106">
        <f t="shared" si="2"/>
        <v>3</v>
      </c>
    </row>
    <row r="281" spans="2:15" x14ac:dyDescent="0.25">
      <c r="B281" s="85" t="s">
        <v>260</v>
      </c>
      <c r="C281" s="85">
        <v>450</v>
      </c>
      <c r="D281" s="86" t="s">
        <v>261</v>
      </c>
      <c r="E281" s="106">
        <v>0</v>
      </c>
      <c r="F281" s="106">
        <v>1</v>
      </c>
      <c r="G281" s="106">
        <v>0</v>
      </c>
      <c r="H281" s="106">
        <v>0</v>
      </c>
      <c r="I281" s="106">
        <v>0</v>
      </c>
      <c r="J281" s="106">
        <v>0</v>
      </c>
      <c r="K281" s="106">
        <v>0</v>
      </c>
      <c r="L281" s="106">
        <v>0</v>
      </c>
      <c r="M281" s="106">
        <v>0</v>
      </c>
      <c r="N281" s="106"/>
      <c r="O281" s="106">
        <f t="shared" si="2"/>
        <v>1</v>
      </c>
    </row>
    <row r="282" spans="2:15" x14ac:dyDescent="0.25">
      <c r="B282" s="85" t="s">
        <v>7</v>
      </c>
      <c r="C282" s="85">
        <v>451</v>
      </c>
      <c r="D282" s="86" t="s">
        <v>257</v>
      </c>
      <c r="E282" s="106">
        <v>0</v>
      </c>
      <c r="F282" s="106">
        <v>1</v>
      </c>
      <c r="G282" s="106">
        <v>4</v>
      </c>
      <c r="H282" s="106">
        <v>2</v>
      </c>
      <c r="I282" s="106">
        <v>5</v>
      </c>
      <c r="J282" s="106">
        <v>4</v>
      </c>
      <c r="K282" s="106">
        <v>6</v>
      </c>
      <c r="L282" s="106">
        <v>3</v>
      </c>
      <c r="M282" s="106">
        <v>4</v>
      </c>
      <c r="N282" s="106"/>
      <c r="O282" s="106">
        <f t="shared" si="2"/>
        <v>29</v>
      </c>
    </row>
    <row r="283" spans="2:15" x14ac:dyDescent="0.25">
      <c r="B283" s="85" t="s">
        <v>54</v>
      </c>
      <c r="C283" s="85">
        <v>452</v>
      </c>
      <c r="D283" s="86" t="s">
        <v>263</v>
      </c>
      <c r="E283" s="106">
        <v>0</v>
      </c>
      <c r="F283" s="106">
        <v>1</v>
      </c>
      <c r="G283" s="106">
        <v>0</v>
      </c>
      <c r="H283" s="106">
        <v>0</v>
      </c>
      <c r="I283" s="106">
        <v>0</v>
      </c>
      <c r="J283" s="106">
        <v>1</v>
      </c>
      <c r="K283" s="106">
        <v>1</v>
      </c>
      <c r="L283" s="106">
        <v>0</v>
      </c>
      <c r="M283" s="106">
        <v>0</v>
      </c>
      <c r="N283" s="106"/>
      <c r="O283" s="106">
        <f t="shared" si="2"/>
        <v>3</v>
      </c>
    </row>
    <row r="284" spans="2:15" x14ac:dyDescent="0.25">
      <c r="B284" s="102" t="s">
        <v>91</v>
      </c>
      <c r="C284" s="85">
        <v>453</v>
      </c>
      <c r="D284" s="97" t="s">
        <v>333</v>
      </c>
      <c r="E284" s="106">
        <v>0</v>
      </c>
      <c r="F284" s="106">
        <v>0</v>
      </c>
      <c r="G284" s="106">
        <v>0</v>
      </c>
      <c r="H284" s="106">
        <v>0</v>
      </c>
      <c r="I284" s="106">
        <v>0</v>
      </c>
      <c r="J284" s="106">
        <v>0</v>
      </c>
      <c r="K284" s="106">
        <v>0</v>
      </c>
      <c r="L284" s="106">
        <v>0</v>
      </c>
      <c r="M284" s="106">
        <v>0</v>
      </c>
      <c r="N284" s="106"/>
      <c r="O284" s="106">
        <f t="shared" si="2"/>
        <v>0</v>
      </c>
    </row>
    <row r="285" spans="2:15" x14ac:dyDescent="0.25">
      <c r="B285" s="85" t="s">
        <v>7</v>
      </c>
      <c r="C285" s="85">
        <v>454</v>
      </c>
      <c r="D285" s="86" t="s">
        <v>324</v>
      </c>
      <c r="E285" s="106">
        <v>0</v>
      </c>
      <c r="F285" s="106">
        <v>0</v>
      </c>
      <c r="G285" s="106">
        <v>4</v>
      </c>
      <c r="H285" s="106">
        <v>0</v>
      </c>
      <c r="I285" s="106">
        <v>2</v>
      </c>
      <c r="J285" s="106">
        <v>1</v>
      </c>
      <c r="K285" s="106">
        <v>3</v>
      </c>
      <c r="L285" s="106">
        <v>4</v>
      </c>
      <c r="M285" s="106">
        <v>1</v>
      </c>
      <c r="N285" s="106"/>
      <c r="O285" s="106">
        <f t="shared" si="2"/>
        <v>15</v>
      </c>
    </row>
    <row r="286" spans="2:15" x14ac:dyDescent="0.25">
      <c r="B286" s="85" t="s">
        <v>183</v>
      </c>
      <c r="C286" s="85">
        <v>455</v>
      </c>
      <c r="D286" s="97" t="s">
        <v>428</v>
      </c>
      <c r="E286" s="106">
        <v>0</v>
      </c>
      <c r="F286" s="106">
        <v>0</v>
      </c>
      <c r="G286" s="106">
        <v>0</v>
      </c>
      <c r="H286" s="106">
        <v>0</v>
      </c>
      <c r="I286" s="106">
        <v>0</v>
      </c>
      <c r="J286" s="106">
        <v>0</v>
      </c>
      <c r="K286" s="106">
        <v>0</v>
      </c>
      <c r="L286" s="106">
        <v>0</v>
      </c>
      <c r="M286" s="106">
        <v>0</v>
      </c>
      <c r="N286" s="106" t="s">
        <v>431</v>
      </c>
      <c r="O286" s="106">
        <f t="shared" si="2"/>
        <v>0</v>
      </c>
    </row>
    <row r="287" spans="2:15" x14ac:dyDescent="0.25">
      <c r="B287" s="85" t="s">
        <v>17</v>
      </c>
      <c r="C287" s="85">
        <v>456</v>
      </c>
      <c r="D287" s="86" t="s">
        <v>256</v>
      </c>
      <c r="E287" s="106">
        <v>0</v>
      </c>
      <c r="F287" s="106">
        <v>0</v>
      </c>
      <c r="G287" s="106">
        <v>0</v>
      </c>
      <c r="H287" s="106">
        <v>0</v>
      </c>
      <c r="I287" s="106">
        <v>1</v>
      </c>
      <c r="J287" s="106">
        <v>0</v>
      </c>
      <c r="K287" s="106">
        <v>0</v>
      </c>
      <c r="L287" s="106">
        <v>0</v>
      </c>
      <c r="M287" s="106">
        <v>0</v>
      </c>
      <c r="N287" s="106"/>
      <c r="O287" s="106">
        <f t="shared" si="2"/>
        <v>1</v>
      </c>
    </row>
    <row r="288" spans="2:15" x14ac:dyDescent="0.25">
      <c r="B288" s="85" t="s">
        <v>113</v>
      </c>
      <c r="C288" s="85">
        <v>457</v>
      </c>
      <c r="D288" s="86" t="s">
        <v>346</v>
      </c>
      <c r="E288" s="106">
        <v>0</v>
      </c>
      <c r="F288" s="106">
        <v>0</v>
      </c>
      <c r="G288" s="106">
        <v>0</v>
      </c>
      <c r="H288" s="106">
        <v>0</v>
      </c>
      <c r="I288" s="106">
        <v>0</v>
      </c>
      <c r="J288" s="106">
        <v>0</v>
      </c>
      <c r="K288" s="106">
        <v>0</v>
      </c>
      <c r="L288" s="106">
        <v>0</v>
      </c>
      <c r="M288" s="106">
        <v>0</v>
      </c>
      <c r="N288" s="106"/>
      <c r="O288" s="106">
        <f t="shared" si="2"/>
        <v>0</v>
      </c>
    </row>
    <row r="289" spans="2:21" x14ac:dyDescent="0.25">
      <c r="B289" s="107" t="s">
        <v>7</v>
      </c>
      <c r="C289" s="108">
        <v>458</v>
      </c>
      <c r="D289" s="109" t="s">
        <v>344</v>
      </c>
      <c r="E289" s="106">
        <v>0</v>
      </c>
      <c r="F289" s="106">
        <v>0</v>
      </c>
      <c r="G289" s="106">
        <v>0</v>
      </c>
      <c r="H289" s="106">
        <v>0</v>
      </c>
      <c r="I289" s="106">
        <v>1</v>
      </c>
      <c r="J289" s="106">
        <v>0</v>
      </c>
      <c r="K289" s="106">
        <v>0</v>
      </c>
      <c r="L289" s="106">
        <v>1</v>
      </c>
      <c r="M289" s="106">
        <v>1</v>
      </c>
      <c r="N289" s="106"/>
      <c r="O289" s="106">
        <f t="shared" si="2"/>
        <v>3</v>
      </c>
    </row>
    <row r="290" spans="2:21" x14ac:dyDescent="0.25">
      <c r="B290" s="107" t="s">
        <v>7</v>
      </c>
      <c r="C290" s="108">
        <v>459</v>
      </c>
      <c r="D290" s="109" t="s">
        <v>412</v>
      </c>
      <c r="E290" s="106"/>
      <c r="F290" s="106">
        <v>0</v>
      </c>
      <c r="G290" s="106">
        <v>0</v>
      </c>
      <c r="H290" s="106"/>
      <c r="I290" s="106">
        <v>0</v>
      </c>
      <c r="J290" s="106">
        <v>2</v>
      </c>
      <c r="K290" s="106">
        <v>3</v>
      </c>
      <c r="L290" s="106">
        <v>2</v>
      </c>
      <c r="M290" s="106">
        <v>3</v>
      </c>
      <c r="N290" s="106"/>
      <c r="O290" s="106">
        <f t="shared" si="2"/>
        <v>10</v>
      </c>
    </row>
    <row r="291" spans="2:21" x14ac:dyDescent="0.25">
      <c r="B291" s="102" t="s">
        <v>103</v>
      </c>
      <c r="C291" s="85">
        <v>460</v>
      </c>
      <c r="D291" s="97" t="s">
        <v>354</v>
      </c>
      <c r="E291" s="106">
        <v>0</v>
      </c>
      <c r="F291" s="106">
        <v>0</v>
      </c>
      <c r="G291" s="106">
        <v>0</v>
      </c>
      <c r="H291" s="106">
        <v>0</v>
      </c>
      <c r="I291" s="106">
        <v>0</v>
      </c>
      <c r="J291" s="106">
        <v>1</v>
      </c>
      <c r="K291" s="106">
        <v>2</v>
      </c>
      <c r="L291" s="106">
        <v>5</v>
      </c>
      <c r="M291" s="106">
        <v>0</v>
      </c>
      <c r="N291" s="106"/>
      <c r="O291" s="106">
        <f t="shared" si="2"/>
        <v>8</v>
      </c>
    </row>
    <row r="292" spans="2:21" x14ac:dyDescent="0.25">
      <c r="B292" s="107" t="s">
        <v>7</v>
      </c>
      <c r="C292" s="85">
        <v>461</v>
      </c>
      <c r="D292" s="97" t="s">
        <v>356</v>
      </c>
      <c r="E292" s="106">
        <v>0</v>
      </c>
      <c r="F292" s="106">
        <v>0</v>
      </c>
      <c r="G292" s="106">
        <v>0</v>
      </c>
      <c r="H292" s="106">
        <v>0</v>
      </c>
      <c r="I292" s="106">
        <v>0</v>
      </c>
      <c r="J292" s="106">
        <v>0</v>
      </c>
      <c r="K292" s="106">
        <v>4</v>
      </c>
      <c r="L292" s="106">
        <v>1</v>
      </c>
      <c r="M292" s="106">
        <v>0</v>
      </c>
      <c r="N292" s="106"/>
      <c r="O292" s="106">
        <f t="shared" si="2"/>
        <v>5</v>
      </c>
    </row>
    <row r="293" spans="2:21" s="63" customFormat="1" x14ac:dyDescent="0.25">
      <c r="B293" s="103" t="s">
        <v>17</v>
      </c>
      <c r="C293" s="85">
        <v>462</v>
      </c>
      <c r="D293" s="97" t="s">
        <v>357</v>
      </c>
      <c r="E293" s="106">
        <v>0</v>
      </c>
      <c r="F293" s="106">
        <v>0</v>
      </c>
      <c r="G293" s="106">
        <v>0</v>
      </c>
      <c r="H293" s="106">
        <v>0</v>
      </c>
      <c r="I293" s="106">
        <v>0</v>
      </c>
      <c r="J293" s="106">
        <v>0</v>
      </c>
      <c r="K293" s="106">
        <v>0</v>
      </c>
      <c r="L293" s="106">
        <v>0</v>
      </c>
      <c r="M293" s="106">
        <v>0</v>
      </c>
      <c r="N293" s="106"/>
      <c r="O293" s="106">
        <f t="shared" si="2"/>
        <v>0</v>
      </c>
      <c r="Q293" s="37"/>
      <c r="R293" s="37"/>
      <c r="S293" s="37"/>
      <c r="T293" s="37"/>
      <c r="U293" s="37"/>
    </row>
    <row r="294" spans="2:21" x14ac:dyDescent="0.25">
      <c r="B294" s="107" t="s">
        <v>7</v>
      </c>
      <c r="C294" s="85">
        <v>464</v>
      </c>
      <c r="D294" s="97" t="s">
        <v>365</v>
      </c>
      <c r="E294" s="106">
        <v>0</v>
      </c>
      <c r="F294" s="106">
        <v>0</v>
      </c>
      <c r="G294" s="106">
        <v>0</v>
      </c>
      <c r="H294" s="106">
        <v>0</v>
      </c>
      <c r="I294" s="106">
        <v>0</v>
      </c>
      <c r="J294" s="106">
        <v>0</v>
      </c>
      <c r="K294" s="106">
        <v>0</v>
      </c>
      <c r="L294" s="106">
        <v>3</v>
      </c>
      <c r="M294" s="106">
        <v>2</v>
      </c>
      <c r="N294" s="106"/>
      <c r="O294" s="106">
        <f t="shared" si="2"/>
        <v>5</v>
      </c>
    </row>
    <row r="295" spans="2:21" x14ac:dyDescent="0.25">
      <c r="B295" s="107" t="s">
        <v>7</v>
      </c>
      <c r="C295" s="85">
        <v>465</v>
      </c>
      <c r="D295" s="97" t="s">
        <v>363</v>
      </c>
      <c r="E295" s="106">
        <v>0</v>
      </c>
      <c r="F295" s="106">
        <v>0</v>
      </c>
      <c r="G295" s="106">
        <v>0</v>
      </c>
      <c r="H295" s="106">
        <v>0</v>
      </c>
      <c r="I295" s="106">
        <v>0</v>
      </c>
      <c r="J295" s="106">
        <v>0</v>
      </c>
      <c r="K295" s="106">
        <v>0</v>
      </c>
      <c r="L295" s="106">
        <v>0</v>
      </c>
      <c r="M295" s="106">
        <v>0</v>
      </c>
      <c r="N295" s="106"/>
      <c r="O295" s="106">
        <f t="shared" si="2"/>
        <v>0</v>
      </c>
    </row>
    <row r="296" spans="2:21" x14ac:dyDescent="0.25">
      <c r="B296" s="107" t="s">
        <v>7</v>
      </c>
      <c r="C296" s="85">
        <v>466</v>
      </c>
      <c r="D296" s="97" t="s">
        <v>361</v>
      </c>
      <c r="E296" s="106">
        <v>0</v>
      </c>
      <c r="F296" s="106">
        <v>0</v>
      </c>
      <c r="G296" s="106">
        <v>0</v>
      </c>
      <c r="H296" s="106">
        <v>0</v>
      </c>
      <c r="I296" s="106">
        <v>0</v>
      </c>
      <c r="J296" s="106">
        <v>0</v>
      </c>
      <c r="K296" s="106">
        <v>1</v>
      </c>
      <c r="L296" s="106">
        <v>4</v>
      </c>
      <c r="M296" s="106">
        <v>0</v>
      </c>
      <c r="N296" s="106"/>
      <c r="O296" s="106">
        <f t="shared" si="2"/>
        <v>5</v>
      </c>
    </row>
    <row r="297" spans="2:21" x14ac:dyDescent="0.25">
      <c r="B297" s="107" t="s">
        <v>7</v>
      </c>
      <c r="C297" s="85">
        <v>467</v>
      </c>
      <c r="D297" s="97" t="s">
        <v>362</v>
      </c>
      <c r="E297" s="106">
        <v>0</v>
      </c>
      <c r="F297" s="106">
        <v>0</v>
      </c>
      <c r="G297" s="106">
        <v>0</v>
      </c>
      <c r="H297" s="106">
        <v>0</v>
      </c>
      <c r="I297" s="106">
        <v>0</v>
      </c>
      <c r="J297" s="106">
        <v>0</v>
      </c>
      <c r="K297" s="106">
        <v>0</v>
      </c>
      <c r="L297" s="106">
        <v>2</v>
      </c>
      <c r="M297" s="106">
        <v>3</v>
      </c>
      <c r="N297" s="106"/>
      <c r="O297" s="106">
        <f t="shared" si="2"/>
        <v>5</v>
      </c>
    </row>
    <row r="298" spans="2:21" x14ac:dyDescent="0.25">
      <c r="B298" s="85" t="s">
        <v>7</v>
      </c>
      <c r="C298" s="85">
        <v>468</v>
      </c>
      <c r="D298" s="97" t="s">
        <v>413</v>
      </c>
      <c r="E298" s="106">
        <v>0</v>
      </c>
      <c r="F298" s="106">
        <v>0</v>
      </c>
      <c r="G298" s="106">
        <v>0</v>
      </c>
      <c r="H298" s="106">
        <v>0</v>
      </c>
      <c r="I298" s="106">
        <v>0</v>
      </c>
      <c r="J298" s="106">
        <v>0</v>
      </c>
      <c r="K298" s="106">
        <v>0</v>
      </c>
      <c r="L298" s="106">
        <v>0</v>
      </c>
      <c r="M298" s="106">
        <v>0</v>
      </c>
      <c r="N298" s="106"/>
      <c r="O298" s="106">
        <f t="shared" si="2"/>
        <v>0</v>
      </c>
    </row>
    <row r="299" spans="2:21" x14ac:dyDescent="0.25">
      <c r="B299" s="107" t="s">
        <v>7</v>
      </c>
      <c r="C299" s="85">
        <v>469</v>
      </c>
      <c r="D299" s="97" t="s">
        <v>364</v>
      </c>
      <c r="E299" s="106">
        <v>0</v>
      </c>
      <c r="F299" s="106">
        <v>0</v>
      </c>
      <c r="G299" s="106">
        <v>0</v>
      </c>
      <c r="H299" s="106">
        <v>0</v>
      </c>
      <c r="I299" s="106">
        <v>0</v>
      </c>
      <c r="J299" s="106">
        <v>0</v>
      </c>
      <c r="K299" s="106">
        <v>0</v>
      </c>
      <c r="L299" s="106">
        <v>2</v>
      </c>
      <c r="M299" s="106">
        <v>1</v>
      </c>
      <c r="N299" s="106"/>
      <c r="O299" s="106">
        <f t="shared" si="2"/>
        <v>3</v>
      </c>
    </row>
    <row r="300" spans="2:21" x14ac:dyDescent="0.25">
      <c r="B300" s="85" t="s">
        <v>17</v>
      </c>
      <c r="C300" s="85">
        <v>470</v>
      </c>
      <c r="D300" s="97" t="s">
        <v>416</v>
      </c>
      <c r="E300" s="106">
        <v>0</v>
      </c>
      <c r="F300" s="106">
        <v>0</v>
      </c>
      <c r="G300" s="106">
        <v>0</v>
      </c>
      <c r="H300" s="106">
        <v>0</v>
      </c>
      <c r="I300" s="106">
        <v>0</v>
      </c>
      <c r="J300" s="106">
        <v>0</v>
      </c>
      <c r="K300" s="106">
        <v>0</v>
      </c>
      <c r="L300" s="106">
        <v>0</v>
      </c>
      <c r="M300" s="106">
        <v>0</v>
      </c>
      <c r="N300" s="106"/>
      <c r="O300" s="106">
        <f t="shared" si="2"/>
        <v>0</v>
      </c>
    </row>
    <row r="301" spans="2:21" x14ac:dyDescent="0.25">
      <c r="B301" s="85" t="s">
        <v>29</v>
      </c>
      <c r="C301" s="85">
        <v>471</v>
      </c>
      <c r="D301" s="97" t="s">
        <v>60</v>
      </c>
      <c r="E301" s="106">
        <v>0</v>
      </c>
      <c r="F301" s="106">
        <v>0</v>
      </c>
      <c r="G301" s="106">
        <v>0</v>
      </c>
      <c r="H301" s="106">
        <v>0</v>
      </c>
      <c r="I301" s="106">
        <v>0</v>
      </c>
      <c r="J301" s="106">
        <v>0</v>
      </c>
      <c r="K301" s="106">
        <v>0</v>
      </c>
      <c r="L301" s="106">
        <v>0</v>
      </c>
      <c r="M301" s="106">
        <v>0</v>
      </c>
      <c r="N301" s="106"/>
      <c r="O301" s="106">
        <f t="shared" si="2"/>
        <v>0</v>
      </c>
    </row>
    <row r="302" spans="2:21" x14ac:dyDescent="0.25">
      <c r="B302" s="85" t="s">
        <v>7</v>
      </c>
      <c r="C302" s="85">
        <v>494</v>
      </c>
      <c r="D302" s="97" t="s">
        <v>415</v>
      </c>
      <c r="E302" s="106">
        <v>0</v>
      </c>
      <c r="F302" s="106">
        <v>0</v>
      </c>
      <c r="G302" s="106">
        <v>0</v>
      </c>
      <c r="H302" s="106">
        <v>0</v>
      </c>
      <c r="I302" s="106">
        <v>0</v>
      </c>
      <c r="J302" s="106">
        <v>0</v>
      </c>
      <c r="K302" s="106">
        <v>0</v>
      </c>
      <c r="L302" s="106">
        <v>0</v>
      </c>
      <c r="M302" s="106">
        <v>1</v>
      </c>
      <c r="N302" s="106"/>
      <c r="O302" s="106">
        <f t="shared" si="2"/>
        <v>1</v>
      </c>
    </row>
    <row r="303" spans="2:21" x14ac:dyDescent="0.25">
      <c r="B303" s="85" t="s">
        <v>7</v>
      </c>
      <c r="C303" s="85">
        <v>496</v>
      </c>
      <c r="D303" s="97" t="s">
        <v>414</v>
      </c>
      <c r="E303" s="106">
        <v>0</v>
      </c>
      <c r="F303" s="106">
        <v>0</v>
      </c>
      <c r="G303" s="106">
        <v>0</v>
      </c>
      <c r="H303" s="106">
        <v>0</v>
      </c>
      <c r="I303" s="106">
        <v>0</v>
      </c>
      <c r="J303" s="106">
        <v>0</v>
      </c>
      <c r="K303" s="106">
        <v>0</v>
      </c>
      <c r="L303" s="106">
        <v>0</v>
      </c>
      <c r="M303" s="106">
        <v>0</v>
      </c>
      <c r="N303" s="106"/>
      <c r="O303" s="106">
        <f t="shared" si="2"/>
        <v>0</v>
      </c>
    </row>
    <row r="304" spans="2:21" x14ac:dyDescent="0.25">
      <c r="B304" s="85" t="s">
        <v>109</v>
      </c>
      <c r="C304" s="85">
        <v>498</v>
      </c>
      <c r="D304" s="97" t="s">
        <v>417</v>
      </c>
      <c r="E304" s="106">
        <v>0</v>
      </c>
      <c r="F304" s="106">
        <v>0</v>
      </c>
      <c r="G304" s="106">
        <v>0</v>
      </c>
      <c r="H304" s="106">
        <v>0</v>
      </c>
      <c r="I304" s="106">
        <v>0</v>
      </c>
      <c r="J304" s="106">
        <v>0</v>
      </c>
      <c r="K304" s="106">
        <v>0</v>
      </c>
      <c r="L304" s="106">
        <v>0</v>
      </c>
      <c r="M304" s="106">
        <v>0</v>
      </c>
      <c r="N304" s="106"/>
      <c r="O304" s="106">
        <f t="shared" si="2"/>
        <v>0</v>
      </c>
    </row>
    <row r="305" spans="2:21" x14ac:dyDescent="0.25">
      <c r="B305" s="85" t="s">
        <v>7</v>
      </c>
      <c r="C305" s="85">
        <v>499</v>
      </c>
      <c r="D305" s="97" t="s">
        <v>426</v>
      </c>
      <c r="E305" s="106">
        <v>0</v>
      </c>
      <c r="F305" s="106">
        <v>0</v>
      </c>
      <c r="G305" s="106">
        <v>0</v>
      </c>
      <c r="H305" s="106">
        <v>0</v>
      </c>
      <c r="I305" s="106">
        <v>0</v>
      </c>
      <c r="J305" s="106">
        <v>0</v>
      </c>
      <c r="K305" s="106">
        <v>0</v>
      </c>
      <c r="L305" s="106">
        <v>0</v>
      </c>
      <c r="M305" s="106">
        <v>0</v>
      </c>
      <c r="N305" s="106" t="s">
        <v>431</v>
      </c>
      <c r="O305" s="106">
        <f t="shared" si="2"/>
        <v>0</v>
      </c>
    </row>
    <row r="306" spans="2:21" x14ac:dyDescent="0.25">
      <c r="B306" s="85" t="s">
        <v>56</v>
      </c>
      <c r="C306" s="85">
        <v>501</v>
      </c>
      <c r="D306" s="97" t="s">
        <v>427</v>
      </c>
      <c r="E306" s="106">
        <v>0</v>
      </c>
      <c r="F306" s="106">
        <v>0</v>
      </c>
      <c r="G306" s="106">
        <v>0</v>
      </c>
      <c r="H306" s="106">
        <v>0</v>
      </c>
      <c r="I306" s="106">
        <v>0</v>
      </c>
      <c r="J306" s="106">
        <v>0</v>
      </c>
      <c r="K306" s="106">
        <v>0</v>
      </c>
      <c r="L306" s="106">
        <v>0</v>
      </c>
      <c r="M306" s="106">
        <v>0</v>
      </c>
      <c r="N306" s="106" t="s">
        <v>431</v>
      </c>
      <c r="O306" s="106">
        <f t="shared" si="2"/>
        <v>0</v>
      </c>
    </row>
    <row r="307" spans="2:21" x14ac:dyDescent="0.25">
      <c r="B307" s="85" t="s">
        <v>7</v>
      </c>
      <c r="C307" s="85">
        <v>502</v>
      </c>
      <c r="D307" s="97" t="s">
        <v>425</v>
      </c>
      <c r="E307" s="106">
        <v>0</v>
      </c>
      <c r="F307" s="106">
        <v>0</v>
      </c>
      <c r="G307" s="106">
        <v>0</v>
      </c>
      <c r="H307" s="106">
        <v>0</v>
      </c>
      <c r="I307" s="106">
        <v>0</v>
      </c>
      <c r="J307" s="106">
        <v>0</v>
      </c>
      <c r="K307" s="106">
        <v>0</v>
      </c>
      <c r="L307" s="106">
        <v>0</v>
      </c>
      <c r="M307" s="106">
        <v>0</v>
      </c>
      <c r="N307" s="106" t="s">
        <v>431</v>
      </c>
      <c r="O307" s="106">
        <f t="shared" si="2"/>
        <v>0</v>
      </c>
    </row>
    <row r="308" spans="2:21" s="131" customFormat="1" ht="18.75" x14ac:dyDescent="0.3">
      <c r="B308" s="129"/>
      <c r="C308" s="130"/>
      <c r="D308" s="132" t="s">
        <v>429</v>
      </c>
      <c r="E308" s="110">
        <f>+SUM(E148:E303)</f>
        <v>96</v>
      </c>
      <c r="F308" s="110">
        <f t="shared" ref="F308:O308" si="3">+SUM(F148:F303)</f>
        <v>107</v>
      </c>
      <c r="G308" s="110">
        <f t="shared" si="3"/>
        <v>127</v>
      </c>
      <c r="H308" s="110">
        <f t="shared" si="3"/>
        <v>101</v>
      </c>
      <c r="I308" s="110">
        <f t="shared" si="3"/>
        <v>121</v>
      </c>
      <c r="J308" s="110">
        <f t="shared" si="3"/>
        <v>81</v>
      </c>
      <c r="K308" s="110">
        <f t="shared" si="3"/>
        <v>80</v>
      </c>
      <c r="L308" s="110">
        <f t="shared" si="3"/>
        <v>100</v>
      </c>
      <c r="M308" s="110">
        <f t="shared" si="3"/>
        <v>99</v>
      </c>
      <c r="N308" s="110"/>
      <c r="O308" s="110">
        <f t="shared" si="3"/>
        <v>912</v>
      </c>
      <c r="Q308" s="129"/>
      <c r="R308" s="129"/>
      <c r="S308" s="129"/>
      <c r="T308" s="129"/>
      <c r="U308" s="129"/>
    </row>
    <row r="310" spans="2:21" x14ac:dyDescent="0.25">
      <c r="C310" s="51"/>
    </row>
  </sheetData>
  <sortState ref="B148:M307">
    <sortCondition ref="C148:C307"/>
  </sortState>
  <pageMargins left="0.7" right="0.7" top="0.75" bottom="0.75" header="0.3" footer="0.3"/>
  <pageSetup paperSize="9" orientation="portrait" r:id="rId7"/>
  <drawing r:id="rId8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19"/>
  <sheetViews>
    <sheetView workbookViewId="0">
      <selection activeCell="B2" sqref="B2:F119"/>
    </sheetView>
  </sheetViews>
  <sheetFormatPr baseColWidth="10" defaultRowHeight="15" x14ac:dyDescent="0.25"/>
  <cols>
    <col min="1" max="1" width="7.140625" style="51" customWidth="1"/>
    <col min="2" max="2" width="19.7109375" style="51" customWidth="1"/>
    <col min="3" max="3" width="17.42578125" style="37" customWidth="1"/>
    <col min="4" max="4" width="44.5703125" style="51" customWidth="1"/>
    <col min="5" max="5" width="18.7109375" style="37" customWidth="1"/>
    <col min="6" max="6" width="28" style="51" customWidth="1"/>
    <col min="7" max="16384" width="11.42578125" style="51"/>
  </cols>
  <sheetData>
    <row r="2" spans="2:6" ht="15.75" x14ac:dyDescent="0.25">
      <c r="B2" s="41" t="s">
        <v>209</v>
      </c>
      <c r="C2" s="41" t="s">
        <v>210</v>
      </c>
      <c r="D2" s="41" t="s">
        <v>6</v>
      </c>
      <c r="E2" s="41" t="s">
        <v>184</v>
      </c>
      <c r="F2" s="41" t="s">
        <v>0</v>
      </c>
    </row>
    <row r="3" spans="2:6" x14ac:dyDescent="0.25">
      <c r="B3" s="48">
        <v>43009.470138888886</v>
      </c>
      <c r="C3" s="124">
        <v>454</v>
      </c>
      <c r="D3" s="124" t="s">
        <v>303</v>
      </c>
      <c r="E3" s="124" t="s">
        <v>7</v>
      </c>
      <c r="F3" s="124" t="s">
        <v>1</v>
      </c>
    </row>
    <row r="4" spans="2:6" x14ac:dyDescent="0.25">
      <c r="B4" s="48">
        <v>43010.603472222225</v>
      </c>
      <c r="C4" s="124">
        <v>458</v>
      </c>
      <c r="D4" s="124" t="s">
        <v>341</v>
      </c>
      <c r="E4" s="124" t="s">
        <v>343</v>
      </c>
      <c r="F4" s="124" t="s">
        <v>1</v>
      </c>
    </row>
    <row r="5" spans="2:6" x14ac:dyDescent="0.25">
      <c r="B5" s="48">
        <v>43011.656944444447</v>
      </c>
      <c r="C5" s="124">
        <v>367</v>
      </c>
      <c r="D5" s="124" t="s">
        <v>233</v>
      </c>
      <c r="E5" s="124" t="s">
        <v>7</v>
      </c>
      <c r="F5" s="124" t="s">
        <v>2</v>
      </c>
    </row>
    <row r="6" spans="2:6" x14ac:dyDescent="0.25">
      <c r="B6" s="48">
        <v>43011.95</v>
      </c>
      <c r="C6" s="124">
        <v>454</v>
      </c>
      <c r="D6" s="124" t="s">
        <v>303</v>
      </c>
      <c r="E6" s="124" t="s">
        <v>7</v>
      </c>
      <c r="F6" s="124" t="s">
        <v>2</v>
      </c>
    </row>
    <row r="7" spans="2:6" x14ac:dyDescent="0.25">
      <c r="B7" s="48">
        <v>43012.484722222223</v>
      </c>
      <c r="C7" s="124">
        <v>185</v>
      </c>
      <c r="D7" s="124" t="s">
        <v>433</v>
      </c>
      <c r="E7" s="124" t="s">
        <v>17</v>
      </c>
      <c r="F7" s="124" t="s">
        <v>2</v>
      </c>
    </row>
    <row r="8" spans="2:6" x14ac:dyDescent="0.25">
      <c r="B8" s="48">
        <v>43012.725694444445</v>
      </c>
      <c r="C8" s="124">
        <v>163</v>
      </c>
      <c r="D8" s="124" t="s">
        <v>247</v>
      </c>
      <c r="E8" s="124" t="s">
        <v>7</v>
      </c>
      <c r="F8" s="124" t="s">
        <v>2</v>
      </c>
    </row>
    <row r="9" spans="2:6" x14ac:dyDescent="0.25">
      <c r="B9" s="48">
        <v>43012.730555555558</v>
      </c>
      <c r="C9" s="124">
        <v>98</v>
      </c>
      <c r="D9" s="124" t="s">
        <v>286</v>
      </c>
      <c r="E9" s="124" t="s">
        <v>7</v>
      </c>
      <c r="F9" s="124" t="s">
        <v>1</v>
      </c>
    </row>
    <row r="10" spans="2:6" x14ac:dyDescent="0.25">
      <c r="B10" s="48">
        <v>43013.695833333331</v>
      </c>
      <c r="C10" s="124">
        <v>229</v>
      </c>
      <c r="D10" s="124" t="s">
        <v>277</v>
      </c>
      <c r="E10" s="124" t="s">
        <v>7</v>
      </c>
      <c r="F10" s="124" t="s">
        <v>1</v>
      </c>
    </row>
    <row r="11" spans="2:6" x14ac:dyDescent="0.25">
      <c r="B11" s="48">
        <v>43014.590277777781</v>
      </c>
      <c r="C11" s="124">
        <v>245</v>
      </c>
      <c r="D11" s="124" t="s">
        <v>434</v>
      </c>
      <c r="E11" s="124" t="s">
        <v>7</v>
      </c>
      <c r="F11" s="124" t="s">
        <v>1</v>
      </c>
    </row>
    <row r="12" spans="2:6" x14ac:dyDescent="0.25">
      <c r="B12" s="48">
        <v>43014.777777777781</v>
      </c>
      <c r="C12" s="124">
        <v>458</v>
      </c>
      <c r="D12" s="124" t="s">
        <v>341</v>
      </c>
      <c r="E12" s="124" t="s">
        <v>343</v>
      </c>
      <c r="F12" s="124" t="s">
        <v>2</v>
      </c>
    </row>
    <row r="13" spans="2:6" x14ac:dyDescent="0.25">
      <c r="B13" s="48">
        <v>43015.474999999999</v>
      </c>
      <c r="C13" s="124">
        <v>451</v>
      </c>
      <c r="D13" s="124" t="s">
        <v>267</v>
      </c>
      <c r="E13" s="124" t="s">
        <v>7</v>
      </c>
      <c r="F13" s="124" t="s">
        <v>2</v>
      </c>
    </row>
    <row r="14" spans="2:6" x14ac:dyDescent="0.25">
      <c r="B14" s="48">
        <v>43015.506249999999</v>
      </c>
      <c r="C14" s="124">
        <v>452</v>
      </c>
      <c r="D14" s="124" t="s">
        <v>287</v>
      </c>
      <c r="E14" s="124" t="s">
        <v>54</v>
      </c>
      <c r="F14" s="124" t="s">
        <v>1</v>
      </c>
    </row>
    <row r="15" spans="2:6" x14ac:dyDescent="0.25">
      <c r="B15" s="48">
        <v>43015.765972222223</v>
      </c>
      <c r="C15" s="124">
        <v>469</v>
      </c>
      <c r="D15" s="124" t="s">
        <v>420</v>
      </c>
      <c r="E15" s="124" t="s">
        <v>7</v>
      </c>
      <c r="F15" s="124" t="s">
        <v>2</v>
      </c>
    </row>
    <row r="16" spans="2:6" x14ac:dyDescent="0.25">
      <c r="B16" s="48">
        <v>43017.392361111109</v>
      </c>
      <c r="C16" s="124">
        <v>163</v>
      </c>
      <c r="D16" s="124" t="s">
        <v>247</v>
      </c>
      <c r="E16" s="124" t="s">
        <v>7</v>
      </c>
      <c r="F16" s="124" t="s">
        <v>2</v>
      </c>
    </row>
    <row r="17" spans="2:6" x14ac:dyDescent="0.25">
      <c r="B17" s="48">
        <v>43017.40625</v>
      </c>
      <c r="C17" s="124">
        <v>163</v>
      </c>
      <c r="D17" s="124" t="s">
        <v>247</v>
      </c>
      <c r="E17" s="124" t="s">
        <v>7</v>
      </c>
      <c r="F17" s="124" t="s">
        <v>1</v>
      </c>
    </row>
    <row r="18" spans="2:6" x14ac:dyDescent="0.25">
      <c r="B18" s="48">
        <v>43017.425694444442</v>
      </c>
      <c r="C18" s="124">
        <v>163</v>
      </c>
      <c r="D18" s="124" t="s">
        <v>247</v>
      </c>
      <c r="E18" s="124" t="s">
        <v>7</v>
      </c>
      <c r="F18" s="124" t="s">
        <v>1</v>
      </c>
    </row>
    <row r="19" spans="2:6" x14ac:dyDescent="0.25">
      <c r="B19" s="48">
        <v>43017.431250000001</v>
      </c>
      <c r="C19" s="124">
        <v>157</v>
      </c>
      <c r="D19" s="124" t="s">
        <v>243</v>
      </c>
      <c r="E19" s="124" t="s">
        <v>7</v>
      </c>
      <c r="F19" s="124" t="s">
        <v>1</v>
      </c>
    </row>
    <row r="20" spans="2:6" x14ac:dyDescent="0.25">
      <c r="B20" s="48">
        <v>43017.439583333333</v>
      </c>
      <c r="C20" s="124">
        <v>163</v>
      </c>
      <c r="D20" s="124" t="s">
        <v>247</v>
      </c>
      <c r="E20" s="124" t="s">
        <v>7</v>
      </c>
      <c r="F20" s="124" t="s">
        <v>2</v>
      </c>
    </row>
    <row r="21" spans="2:6" x14ac:dyDescent="0.25">
      <c r="B21" s="48">
        <v>43017.457638888889</v>
      </c>
      <c r="C21" s="124">
        <v>502</v>
      </c>
      <c r="D21" s="124" t="s">
        <v>435</v>
      </c>
      <c r="E21" s="124" t="s">
        <v>7</v>
      </c>
      <c r="F21" s="124" t="s">
        <v>2</v>
      </c>
    </row>
    <row r="22" spans="2:6" x14ac:dyDescent="0.25">
      <c r="B22" s="48">
        <v>43017.457638888889</v>
      </c>
      <c r="C22" s="124">
        <v>163</v>
      </c>
      <c r="D22" s="124" t="s">
        <v>247</v>
      </c>
      <c r="E22" s="124" t="s">
        <v>7</v>
      </c>
      <c r="F22" s="124" t="s">
        <v>2</v>
      </c>
    </row>
    <row r="23" spans="2:6" x14ac:dyDescent="0.25">
      <c r="B23" s="48">
        <v>43017.546527777777</v>
      </c>
      <c r="C23" s="124">
        <v>197</v>
      </c>
      <c r="D23" s="124" t="s">
        <v>266</v>
      </c>
      <c r="E23" s="124" t="s">
        <v>7</v>
      </c>
      <c r="F23" s="124" t="s">
        <v>1</v>
      </c>
    </row>
    <row r="24" spans="2:6" x14ac:dyDescent="0.25">
      <c r="B24" s="48">
        <v>43017.553472222222</v>
      </c>
      <c r="C24" s="124">
        <v>367</v>
      </c>
      <c r="D24" s="124" t="s">
        <v>233</v>
      </c>
      <c r="E24" s="124" t="s">
        <v>7</v>
      </c>
      <c r="F24" s="124" t="s">
        <v>1</v>
      </c>
    </row>
    <row r="25" spans="2:6" x14ac:dyDescent="0.25">
      <c r="B25" s="48">
        <v>43017.64166666667</v>
      </c>
      <c r="C25" s="124">
        <v>499</v>
      </c>
      <c r="D25" s="124" t="s">
        <v>436</v>
      </c>
      <c r="E25" s="124" t="s">
        <v>7</v>
      </c>
      <c r="F25" s="124" t="s">
        <v>2</v>
      </c>
    </row>
    <row r="26" spans="2:6" x14ac:dyDescent="0.25">
      <c r="B26" s="48">
        <v>43018.390972222223</v>
      </c>
      <c r="C26" s="124">
        <v>163</v>
      </c>
      <c r="D26" s="124" t="s">
        <v>247</v>
      </c>
      <c r="E26" s="124" t="s">
        <v>7</v>
      </c>
      <c r="F26" s="124" t="s">
        <v>2</v>
      </c>
    </row>
    <row r="27" spans="2:6" x14ac:dyDescent="0.25">
      <c r="B27" s="48">
        <v>43018.395833333336</v>
      </c>
      <c r="C27" s="124">
        <v>163</v>
      </c>
      <c r="D27" s="124" t="s">
        <v>247</v>
      </c>
      <c r="E27" s="124" t="s">
        <v>7</v>
      </c>
      <c r="F27" s="124" t="s">
        <v>2</v>
      </c>
    </row>
    <row r="28" spans="2:6" x14ac:dyDescent="0.25">
      <c r="B28" s="48">
        <v>43018.413888888892</v>
      </c>
      <c r="C28" s="124">
        <v>115</v>
      </c>
      <c r="D28" s="124" t="s">
        <v>251</v>
      </c>
      <c r="E28" s="124" t="s">
        <v>29</v>
      </c>
      <c r="F28" s="124" t="s">
        <v>1</v>
      </c>
    </row>
    <row r="29" spans="2:6" x14ac:dyDescent="0.25">
      <c r="B29" s="48">
        <v>43018.433333333334</v>
      </c>
      <c r="C29" s="124">
        <v>309</v>
      </c>
      <c r="D29" s="124" t="s">
        <v>212</v>
      </c>
      <c r="E29" s="124" t="s">
        <v>29</v>
      </c>
      <c r="F29" s="124" t="s">
        <v>1</v>
      </c>
    </row>
    <row r="30" spans="2:6" x14ac:dyDescent="0.25">
      <c r="B30" s="48">
        <v>43018.479166666664</v>
      </c>
      <c r="C30" s="124">
        <v>137</v>
      </c>
      <c r="D30" s="124" t="s">
        <v>311</v>
      </c>
      <c r="E30" s="124" t="s">
        <v>52</v>
      </c>
      <c r="F30" s="124" t="s">
        <v>1</v>
      </c>
    </row>
    <row r="31" spans="2:6" x14ac:dyDescent="0.25">
      <c r="B31" s="48">
        <v>43018.734027777777</v>
      </c>
      <c r="C31" s="124">
        <v>165</v>
      </c>
      <c r="D31" s="124" t="s">
        <v>250</v>
      </c>
      <c r="E31" s="124" t="s">
        <v>7</v>
      </c>
      <c r="F31" s="124" t="s">
        <v>1</v>
      </c>
    </row>
    <row r="32" spans="2:6" x14ac:dyDescent="0.25">
      <c r="B32" s="48">
        <v>43018.772222222222</v>
      </c>
      <c r="C32" s="124">
        <v>458</v>
      </c>
      <c r="D32" s="124" t="s">
        <v>341</v>
      </c>
      <c r="E32" s="124" t="s">
        <v>343</v>
      </c>
      <c r="F32" s="124" t="s">
        <v>2</v>
      </c>
    </row>
    <row r="33" spans="2:6" x14ac:dyDescent="0.25">
      <c r="B33" s="48">
        <v>43019.386805555558</v>
      </c>
      <c r="C33" s="124">
        <v>167</v>
      </c>
      <c r="D33" s="124" t="s">
        <v>302</v>
      </c>
      <c r="E33" s="124" t="s">
        <v>7</v>
      </c>
      <c r="F33" s="124" t="s">
        <v>1</v>
      </c>
    </row>
    <row r="34" spans="2:6" x14ac:dyDescent="0.25">
      <c r="B34" s="48">
        <v>43019.419444444444</v>
      </c>
      <c r="C34" s="124">
        <v>167</v>
      </c>
      <c r="D34" s="124" t="s">
        <v>302</v>
      </c>
      <c r="E34" s="124" t="s">
        <v>7</v>
      </c>
      <c r="F34" s="124" t="s">
        <v>1</v>
      </c>
    </row>
    <row r="35" spans="2:6" x14ac:dyDescent="0.25">
      <c r="B35" s="48">
        <v>43019.462500000001</v>
      </c>
      <c r="C35" s="124">
        <v>165</v>
      </c>
      <c r="D35" s="124" t="s">
        <v>250</v>
      </c>
      <c r="E35" s="124" t="s">
        <v>7</v>
      </c>
      <c r="F35" s="124" t="s">
        <v>1</v>
      </c>
    </row>
    <row r="36" spans="2:6" x14ac:dyDescent="0.25">
      <c r="B36" s="48">
        <v>43019.645833333336</v>
      </c>
      <c r="C36" s="124">
        <v>172</v>
      </c>
      <c r="D36" s="124" t="s">
        <v>223</v>
      </c>
      <c r="E36" s="124" t="s">
        <v>7</v>
      </c>
      <c r="F36" s="124" t="s">
        <v>1</v>
      </c>
    </row>
    <row r="37" spans="2:6" x14ac:dyDescent="0.25">
      <c r="B37" s="48">
        <v>43019.647916666669</v>
      </c>
      <c r="C37" s="124">
        <v>172</v>
      </c>
      <c r="D37" s="124" t="s">
        <v>223</v>
      </c>
      <c r="E37" s="124" t="s">
        <v>7</v>
      </c>
      <c r="F37" s="124" t="s">
        <v>1</v>
      </c>
    </row>
    <row r="38" spans="2:6" x14ac:dyDescent="0.25">
      <c r="B38" s="48">
        <v>43019.691666666666</v>
      </c>
      <c r="C38" s="124">
        <v>186</v>
      </c>
      <c r="D38" s="124" t="s">
        <v>284</v>
      </c>
      <c r="E38" s="124" t="s">
        <v>7</v>
      </c>
      <c r="F38" s="124" t="s">
        <v>2</v>
      </c>
    </row>
    <row r="39" spans="2:6" x14ac:dyDescent="0.25">
      <c r="B39" s="48">
        <v>43020.378472222219</v>
      </c>
      <c r="C39" s="124">
        <v>378</v>
      </c>
      <c r="D39" s="124" t="s">
        <v>221</v>
      </c>
      <c r="E39" s="124" t="s">
        <v>7</v>
      </c>
      <c r="F39" s="124" t="s">
        <v>1</v>
      </c>
    </row>
    <row r="40" spans="2:6" x14ac:dyDescent="0.25">
      <c r="B40" s="48">
        <v>43020.415277777778</v>
      </c>
      <c r="C40" s="124">
        <v>163</v>
      </c>
      <c r="D40" s="124" t="s">
        <v>247</v>
      </c>
      <c r="E40" s="124" t="s">
        <v>7</v>
      </c>
      <c r="F40" s="124" t="s">
        <v>2</v>
      </c>
    </row>
    <row r="41" spans="2:6" x14ac:dyDescent="0.25">
      <c r="B41" s="48">
        <v>43020.431250000001</v>
      </c>
      <c r="C41" s="124">
        <v>163</v>
      </c>
      <c r="D41" s="124" t="s">
        <v>247</v>
      </c>
      <c r="E41" s="124" t="s">
        <v>7</v>
      </c>
      <c r="F41" s="124" t="s">
        <v>2</v>
      </c>
    </row>
    <row r="42" spans="2:6" x14ac:dyDescent="0.25">
      <c r="B42" s="48">
        <v>43020.438888888886</v>
      </c>
      <c r="C42" s="124">
        <v>163</v>
      </c>
      <c r="D42" s="124" t="s">
        <v>247</v>
      </c>
      <c r="E42" s="124" t="s">
        <v>7</v>
      </c>
      <c r="F42" s="124" t="s">
        <v>2</v>
      </c>
    </row>
    <row r="43" spans="2:6" x14ac:dyDescent="0.25">
      <c r="B43" s="48">
        <v>43020.447916666664</v>
      </c>
      <c r="C43" s="124">
        <v>163</v>
      </c>
      <c r="D43" s="124" t="s">
        <v>247</v>
      </c>
      <c r="E43" s="124" t="s">
        <v>7</v>
      </c>
      <c r="F43" s="124" t="s">
        <v>1</v>
      </c>
    </row>
    <row r="44" spans="2:6" x14ac:dyDescent="0.25">
      <c r="B44" s="48">
        <v>43020.470833333333</v>
      </c>
      <c r="C44" s="124">
        <v>447</v>
      </c>
      <c r="D44" s="124" t="s">
        <v>336</v>
      </c>
      <c r="E44" s="124" t="s">
        <v>87</v>
      </c>
      <c r="F44" s="124" t="s">
        <v>1</v>
      </c>
    </row>
    <row r="45" spans="2:6" x14ac:dyDescent="0.25">
      <c r="B45" s="48">
        <v>43021.431250000001</v>
      </c>
      <c r="C45" s="124">
        <v>110</v>
      </c>
      <c r="D45" s="124" t="s">
        <v>235</v>
      </c>
      <c r="E45" s="124" t="s">
        <v>7</v>
      </c>
      <c r="F45" s="124" t="s">
        <v>1</v>
      </c>
    </row>
    <row r="46" spans="2:6" x14ac:dyDescent="0.25">
      <c r="B46" s="48">
        <v>43021.603472222225</v>
      </c>
      <c r="C46" s="124">
        <v>164</v>
      </c>
      <c r="D46" s="124" t="s">
        <v>237</v>
      </c>
      <c r="E46" s="124" t="s">
        <v>7</v>
      </c>
      <c r="F46" s="124" t="s">
        <v>1</v>
      </c>
    </row>
    <row r="47" spans="2:6" x14ac:dyDescent="0.25">
      <c r="B47" s="48">
        <v>43021.677083333336</v>
      </c>
      <c r="C47" s="124">
        <v>378</v>
      </c>
      <c r="D47" s="124" t="s">
        <v>221</v>
      </c>
      <c r="E47" s="124" t="s">
        <v>7</v>
      </c>
      <c r="F47" s="124" t="s">
        <v>1</v>
      </c>
    </row>
    <row r="48" spans="2:6" x14ac:dyDescent="0.25">
      <c r="B48" s="48">
        <v>43021.686111111114</v>
      </c>
      <c r="C48" s="124">
        <v>122</v>
      </c>
      <c r="D48" s="124" t="s">
        <v>437</v>
      </c>
      <c r="E48" s="124" t="s">
        <v>17</v>
      </c>
      <c r="F48" s="124" t="s">
        <v>2</v>
      </c>
    </row>
    <row r="49" spans="2:6" x14ac:dyDescent="0.25">
      <c r="B49" s="48">
        <v>43022.336805555555</v>
      </c>
      <c r="C49" s="124">
        <v>163</v>
      </c>
      <c r="D49" s="124" t="s">
        <v>247</v>
      </c>
      <c r="E49" s="124" t="s">
        <v>7</v>
      </c>
      <c r="F49" s="124" t="s">
        <v>2</v>
      </c>
    </row>
    <row r="50" spans="2:6" x14ac:dyDescent="0.25">
      <c r="B50" s="48">
        <v>43022.395138888889</v>
      </c>
      <c r="C50" s="124">
        <v>163</v>
      </c>
      <c r="D50" s="124" t="s">
        <v>247</v>
      </c>
      <c r="E50" s="124" t="s">
        <v>7</v>
      </c>
      <c r="F50" s="124" t="s">
        <v>2</v>
      </c>
    </row>
    <row r="51" spans="2:6" x14ac:dyDescent="0.25">
      <c r="B51" s="48">
        <v>43022.615277777775</v>
      </c>
      <c r="C51" s="124">
        <v>460</v>
      </c>
      <c r="D51" s="124" t="s">
        <v>352</v>
      </c>
      <c r="E51" s="124" t="s">
        <v>103</v>
      </c>
      <c r="F51" s="124" t="s">
        <v>1</v>
      </c>
    </row>
    <row r="52" spans="2:6" x14ac:dyDescent="0.25">
      <c r="B52" s="48">
        <v>43022.668055555558</v>
      </c>
      <c r="C52" s="124">
        <v>226</v>
      </c>
      <c r="D52" s="124" t="s">
        <v>268</v>
      </c>
      <c r="E52" s="124" t="s">
        <v>7</v>
      </c>
      <c r="F52" s="124" t="s">
        <v>1</v>
      </c>
    </row>
    <row r="53" spans="2:6" x14ac:dyDescent="0.25">
      <c r="B53" s="48">
        <v>43022.692361111112</v>
      </c>
      <c r="C53" s="124">
        <v>309</v>
      </c>
      <c r="D53" s="124" t="s">
        <v>212</v>
      </c>
      <c r="E53" s="124" t="s">
        <v>29</v>
      </c>
      <c r="F53" s="124" t="s">
        <v>1</v>
      </c>
    </row>
    <row r="54" spans="2:6" x14ac:dyDescent="0.25">
      <c r="B54" s="48">
        <v>43023.579861111109</v>
      </c>
      <c r="C54" s="124">
        <v>161</v>
      </c>
      <c r="D54" s="124" t="s">
        <v>240</v>
      </c>
      <c r="E54" s="124" t="s">
        <v>34</v>
      </c>
      <c r="F54" s="124" t="s">
        <v>1</v>
      </c>
    </row>
    <row r="55" spans="2:6" x14ac:dyDescent="0.25">
      <c r="B55" s="48">
        <v>43024.607638888891</v>
      </c>
      <c r="C55" s="124">
        <v>252</v>
      </c>
      <c r="D55" s="124" t="s">
        <v>283</v>
      </c>
      <c r="E55" s="124" t="s">
        <v>7</v>
      </c>
      <c r="F55" s="124" t="s">
        <v>1</v>
      </c>
    </row>
    <row r="56" spans="2:6" x14ac:dyDescent="0.25">
      <c r="B56" s="48">
        <v>43025.480555555558</v>
      </c>
      <c r="C56" s="124">
        <v>167</v>
      </c>
      <c r="D56" s="124" t="s">
        <v>302</v>
      </c>
      <c r="E56" s="124" t="s">
        <v>7</v>
      </c>
      <c r="F56" s="124" t="s">
        <v>1</v>
      </c>
    </row>
    <row r="57" spans="2:6" x14ac:dyDescent="0.25">
      <c r="B57" s="48">
        <v>43025.647916666669</v>
      </c>
      <c r="C57" s="124">
        <v>172</v>
      </c>
      <c r="D57" s="124" t="s">
        <v>223</v>
      </c>
      <c r="E57" s="124" t="s">
        <v>7</v>
      </c>
      <c r="F57" s="124" t="s">
        <v>1</v>
      </c>
    </row>
    <row r="58" spans="2:6" x14ac:dyDescent="0.25">
      <c r="B58" s="48">
        <v>43025.654166666667</v>
      </c>
      <c r="C58" s="124">
        <v>172</v>
      </c>
      <c r="D58" s="124" t="s">
        <v>223</v>
      </c>
      <c r="E58" s="124" t="s">
        <v>7</v>
      </c>
      <c r="F58" s="124" t="s">
        <v>1</v>
      </c>
    </row>
    <row r="59" spans="2:6" x14ac:dyDescent="0.25">
      <c r="B59" s="48">
        <v>43025.688194444447</v>
      </c>
      <c r="C59" s="124">
        <v>470</v>
      </c>
      <c r="D59" s="124" t="s">
        <v>438</v>
      </c>
      <c r="E59" s="124" t="s">
        <v>17</v>
      </c>
      <c r="F59" s="124" t="s">
        <v>2</v>
      </c>
    </row>
    <row r="60" spans="2:6" x14ac:dyDescent="0.25">
      <c r="B60" s="48">
        <v>43025.73541666667</v>
      </c>
      <c r="C60" s="124">
        <v>165</v>
      </c>
      <c r="D60" s="124" t="s">
        <v>250</v>
      </c>
      <c r="E60" s="124" t="s">
        <v>7</v>
      </c>
      <c r="F60" s="124" t="s">
        <v>1</v>
      </c>
    </row>
    <row r="61" spans="2:6" x14ac:dyDescent="0.25">
      <c r="B61" s="48">
        <v>43025.748611111114</v>
      </c>
      <c r="C61" s="124">
        <v>378</v>
      </c>
      <c r="D61" s="124" t="s">
        <v>221</v>
      </c>
      <c r="E61" s="124" t="s">
        <v>7</v>
      </c>
      <c r="F61" s="124" t="s">
        <v>1</v>
      </c>
    </row>
    <row r="62" spans="2:6" x14ac:dyDescent="0.25">
      <c r="B62" s="48">
        <v>43026.643055555556</v>
      </c>
      <c r="C62" s="124">
        <v>224</v>
      </c>
      <c r="D62" s="124" t="s">
        <v>272</v>
      </c>
      <c r="E62" s="124" t="s">
        <v>29</v>
      </c>
      <c r="F62" s="124" t="s">
        <v>2</v>
      </c>
    </row>
    <row r="63" spans="2:6" x14ac:dyDescent="0.25">
      <c r="B63" s="48">
        <v>43026.644444444442</v>
      </c>
      <c r="C63" s="124">
        <v>224</v>
      </c>
      <c r="D63" s="124" t="s">
        <v>272</v>
      </c>
      <c r="E63" s="124" t="s">
        <v>29</v>
      </c>
      <c r="F63" s="124" t="s">
        <v>2</v>
      </c>
    </row>
    <row r="64" spans="2:6" x14ac:dyDescent="0.25">
      <c r="B64" s="48">
        <v>43026.693749999999</v>
      </c>
      <c r="C64" s="124">
        <v>390</v>
      </c>
      <c r="D64" s="124" t="s">
        <v>319</v>
      </c>
      <c r="E64" s="124" t="s">
        <v>29</v>
      </c>
      <c r="F64" s="124" t="s">
        <v>1</v>
      </c>
    </row>
    <row r="65" spans="2:6" x14ac:dyDescent="0.25">
      <c r="B65" s="48">
        <v>43026.695833333331</v>
      </c>
      <c r="C65" s="124">
        <v>163</v>
      </c>
      <c r="D65" s="124" t="s">
        <v>247</v>
      </c>
      <c r="E65" s="124" t="s">
        <v>7</v>
      </c>
      <c r="F65" s="124" t="s">
        <v>2</v>
      </c>
    </row>
    <row r="66" spans="2:6" x14ac:dyDescent="0.25">
      <c r="B66" s="48">
        <v>43026.709027777775</v>
      </c>
      <c r="C66" s="124">
        <v>163</v>
      </c>
      <c r="D66" s="124" t="s">
        <v>247</v>
      </c>
      <c r="E66" s="124" t="s">
        <v>7</v>
      </c>
      <c r="F66" s="124" t="s">
        <v>1</v>
      </c>
    </row>
    <row r="67" spans="2:6" x14ac:dyDescent="0.25">
      <c r="B67" s="48">
        <v>43026.752083333333</v>
      </c>
      <c r="C67" s="124">
        <v>137</v>
      </c>
      <c r="D67" s="124" t="s">
        <v>311</v>
      </c>
      <c r="E67" s="124" t="s">
        <v>52</v>
      </c>
      <c r="F67" s="124" t="s">
        <v>2</v>
      </c>
    </row>
    <row r="68" spans="2:6" x14ac:dyDescent="0.25">
      <c r="B68" s="48">
        <v>43026.792361111111</v>
      </c>
      <c r="C68" s="124">
        <v>496</v>
      </c>
      <c r="D68" s="124" t="s">
        <v>439</v>
      </c>
      <c r="E68" s="124" t="s">
        <v>7</v>
      </c>
      <c r="F68" s="124" t="s">
        <v>1</v>
      </c>
    </row>
    <row r="69" spans="2:6" x14ac:dyDescent="0.25">
      <c r="B69" s="48">
        <v>43026.802777777775</v>
      </c>
      <c r="C69" s="124">
        <v>461</v>
      </c>
      <c r="D69" s="124" t="s">
        <v>359</v>
      </c>
      <c r="E69" s="124" t="s">
        <v>7</v>
      </c>
      <c r="F69" s="124" t="s">
        <v>1</v>
      </c>
    </row>
    <row r="70" spans="2:6" x14ac:dyDescent="0.25">
      <c r="B70" s="48">
        <v>43026.814583333333</v>
      </c>
      <c r="C70" s="124">
        <v>461</v>
      </c>
      <c r="D70" s="124" t="s">
        <v>359</v>
      </c>
      <c r="E70" s="124" t="s">
        <v>7</v>
      </c>
      <c r="F70" s="124" t="s">
        <v>1</v>
      </c>
    </row>
    <row r="71" spans="2:6" x14ac:dyDescent="0.25">
      <c r="B71" s="48">
        <v>43027.57708333333</v>
      </c>
      <c r="C71" s="124">
        <v>451</v>
      </c>
      <c r="D71" s="124" t="s">
        <v>267</v>
      </c>
      <c r="E71" s="124" t="s">
        <v>7</v>
      </c>
      <c r="F71" s="124" t="s">
        <v>2</v>
      </c>
    </row>
    <row r="72" spans="2:6" x14ac:dyDescent="0.25">
      <c r="B72" s="48">
        <v>43027.604861111111</v>
      </c>
      <c r="C72" s="124">
        <v>451</v>
      </c>
      <c r="D72" s="124" t="s">
        <v>267</v>
      </c>
      <c r="E72" s="124" t="s">
        <v>7</v>
      </c>
      <c r="F72" s="124" t="s">
        <v>2</v>
      </c>
    </row>
    <row r="73" spans="2:6" x14ac:dyDescent="0.25">
      <c r="B73" s="48">
        <v>43027.71875</v>
      </c>
      <c r="C73" s="124">
        <v>157</v>
      </c>
      <c r="D73" s="124" t="s">
        <v>243</v>
      </c>
      <c r="E73" s="124" t="s">
        <v>7</v>
      </c>
      <c r="F73" s="124" t="s">
        <v>1</v>
      </c>
    </row>
    <row r="74" spans="2:6" x14ac:dyDescent="0.25">
      <c r="B74" s="48">
        <v>43028.664583333331</v>
      </c>
      <c r="C74" s="124">
        <v>388</v>
      </c>
      <c r="D74" s="124" t="s">
        <v>239</v>
      </c>
      <c r="E74" s="124" t="s">
        <v>39</v>
      </c>
      <c r="F74" s="124" t="s">
        <v>2</v>
      </c>
    </row>
    <row r="75" spans="2:6" x14ac:dyDescent="0.25">
      <c r="B75" s="48">
        <v>43028.75277777778</v>
      </c>
      <c r="C75" s="124">
        <v>251</v>
      </c>
      <c r="D75" s="124" t="s">
        <v>423</v>
      </c>
      <c r="E75" s="124" t="s">
        <v>7</v>
      </c>
      <c r="F75" s="124" t="s">
        <v>1</v>
      </c>
    </row>
    <row r="76" spans="2:6" x14ac:dyDescent="0.25">
      <c r="B76" s="48">
        <v>43029.42291666667</v>
      </c>
      <c r="C76" s="124">
        <v>160</v>
      </c>
      <c r="D76" s="124" t="s">
        <v>227</v>
      </c>
      <c r="E76" s="124" t="s">
        <v>7</v>
      </c>
      <c r="F76" s="124" t="s">
        <v>1</v>
      </c>
    </row>
    <row r="77" spans="2:6" x14ac:dyDescent="0.25">
      <c r="B77" s="48">
        <v>43029.568749999999</v>
      </c>
      <c r="C77" s="124">
        <v>138</v>
      </c>
      <c r="D77" s="124" t="s">
        <v>440</v>
      </c>
      <c r="E77" s="124" t="s">
        <v>58</v>
      </c>
      <c r="F77" s="124" t="s">
        <v>2</v>
      </c>
    </row>
    <row r="78" spans="2:6" x14ac:dyDescent="0.25">
      <c r="B78" s="48">
        <v>43030.511111111111</v>
      </c>
      <c r="C78" s="124">
        <v>468</v>
      </c>
      <c r="D78" s="124" t="s">
        <v>441</v>
      </c>
      <c r="E78" s="124" t="s">
        <v>7</v>
      </c>
      <c r="F78" s="124" t="s">
        <v>1</v>
      </c>
    </row>
    <row r="79" spans="2:6" x14ac:dyDescent="0.25">
      <c r="B79" s="48">
        <v>43031.49722222222</v>
      </c>
      <c r="C79" s="124">
        <v>378</v>
      </c>
      <c r="D79" s="124" t="s">
        <v>221</v>
      </c>
      <c r="E79" s="124" t="s">
        <v>7</v>
      </c>
      <c r="F79" s="124" t="s">
        <v>1</v>
      </c>
    </row>
    <row r="80" spans="2:6" x14ac:dyDescent="0.25">
      <c r="B80" s="48">
        <v>43031.530555555553</v>
      </c>
      <c r="C80" s="124">
        <v>251</v>
      </c>
      <c r="D80" s="124" t="s">
        <v>423</v>
      </c>
      <c r="E80" s="124" t="s">
        <v>7</v>
      </c>
      <c r="F80" s="124" t="s">
        <v>1</v>
      </c>
    </row>
    <row r="81" spans="2:6" x14ac:dyDescent="0.25">
      <c r="B81" s="48">
        <v>43031.530555555553</v>
      </c>
      <c r="C81" s="124">
        <v>172</v>
      </c>
      <c r="D81" s="124" t="s">
        <v>223</v>
      </c>
      <c r="E81" s="124" t="s">
        <v>7</v>
      </c>
      <c r="F81" s="124" t="s">
        <v>1</v>
      </c>
    </row>
    <row r="82" spans="2:6" x14ac:dyDescent="0.25">
      <c r="B82" s="48">
        <v>43031.668749999997</v>
      </c>
      <c r="C82" s="124">
        <v>464</v>
      </c>
      <c r="D82" s="124" t="s">
        <v>421</v>
      </c>
      <c r="E82" s="124" t="s">
        <v>7</v>
      </c>
      <c r="F82" s="124" t="s">
        <v>2</v>
      </c>
    </row>
    <row r="83" spans="2:6" x14ac:dyDescent="0.25">
      <c r="B83" s="48">
        <v>43031.674305555556</v>
      </c>
      <c r="C83" s="124">
        <v>168</v>
      </c>
      <c r="D83" s="124" t="s">
        <v>279</v>
      </c>
      <c r="E83" s="124" t="s">
        <v>7</v>
      </c>
      <c r="F83" s="124" t="s">
        <v>1</v>
      </c>
    </row>
    <row r="84" spans="2:6" x14ac:dyDescent="0.25">
      <c r="B84" s="48">
        <v>43031.677777777775</v>
      </c>
      <c r="C84" s="124">
        <v>168</v>
      </c>
      <c r="D84" s="124" t="s">
        <v>279</v>
      </c>
      <c r="E84" s="124" t="s">
        <v>7</v>
      </c>
      <c r="F84" s="124" t="s">
        <v>1</v>
      </c>
    </row>
    <row r="85" spans="2:6" x14ac:dyDescent="0.25">
      <c r="B85" s="48">
        <v>43031.729861111111</v>
      </c>
      <c r="C85" s="124">
        <v>262</v>
      </c>
      <c r="D85" s="124" t="s">
        <v>289</v>
      </c>
      <c r="E85" s="124" t="s">
        <v>7</v>
      </c>
      <c r="F85" s="124" t="s">
        <v>1</v>
      </c>
    </row>
    <row r="86" spans="2:6" x14ac:dyDescent="0.25">
      <c r="B86" s="48">
        <v>43032.386805555558</v>
      </c>
      <c r="C86" s="124">
        <v>172</v>
      </c>
      <c r="D86" s="124" t="s">
        <v>223</v>
      </c>
      <c r="E86" s="124" t="s">
        <v>7</v>
      </c>
      <c r="F86" s="124" t="s">
        <v>2</v>
      </c>
    </row>
    <row r="87" spans="2:6" x14ac:dyDescent="0.25">
      <c r="B87" s="48">
        <v>43032.39166666667</v>
      </c>
      <c r="C87" s="124">
        <v>172</v>
      </c>
      <c r="D87" s="124" t="s">
        <v>223</v>
      </c>
      <c r="E87" s="124" t="s">
        <v>7</v>
      </c>
      <c r="F87" s="124" t="s">
        <v>1</v>
      </c>
    </row>
    <row r="88" spans="2:6" x14ac:dyDescent="0.25">
      <c r="B88" s="48">
        <v>43032.40902777778</v>
      </c>
      <c r="C88" s="124">
        <v>172</v>
      </c>
      <c r="D88" s="124" t="s">
        <v>223</v>
      </c>
      <c r="E88" s="124" t="s">
        <v>7</v>
      </c>
      <c r="F88" s="124" t="s">
        <v>1</v>
      </c>
    </row>
    <row r="89" spans="2:6" x14ac:dyDescent="0.25">
      <c r="B89" s="48">
        <v>43032.47152777778</v>
      </c>
      <c r="C89" s="124">
        <v>160</v>
      </c>
      <c r="D89" s="124" t="s">
        <v>227</v>
      </c>
      <c r="E89" s="124" t="s">
        <v>7</v>
      </c>
      <c r="F89" s="124" t="s">
        <v>1</v>
      </c>
    </row>
    <row r="90" spans="2:6" x14ac:dyDescent="0.25">
      <c r="B90" s="48">
        <v>43032.495138888888</v>
      </c>
      <c r="C90" s="124">
        <v>201</v>
      </c>
      <c r="D90" s="124" t="s">
        <v>307</v>
      </c>
      <c r="E90" s="124" t="s">
        <v>75</v>
      </c>
      <c r="F90" s="124" t="s">
        <v>1</v>
      </c>
    </row>
    <row r="91" spans="2:6" x14ac:dyDescent="0.25">
      <c r="B91" s="48">
        <v>43032.699305555558</v>
      </c>
      <c r="C91" s="124">
        <v>367</v>
      </c>
      <c r="D91" s="124" t="s">
        <v>233</v>
      </c>
      <c r="E91" s="124" t="s">
        <v>7</v>
      </c>
      <c r="F91" s="124" t="s">
        <v>1</v>
      </c>
    </row>
    <row r="92" spans="2:6" x14ac:dyDescent="0.25">
      <c r="B92" s="48">
        <v>43032.803472222222</v>
      </c>
      <c r="C92" s="124">
        <v>390</v>
      </c>
      <c r="D92" s="124" t="s">
        <v>319</v>
      </c>
      <c r="E92" s="124" t="s">
        <v>29</v>
      </c>
      <c r="F92" s="124" t="s">
        <v>1</v>
      </c>
    </row>
    <row r="93" spans="2:6" x14ac:dyDescent="0.25">
      <c r="B93" s="48">
        <v>43032.820138888892</v>
      </c>
      <c r="C93" s="124">
        <v>468</v>
      </c>
      <c r="D93" s="124" t="s">
        <v>441</v>
      </c>
      <c r="E93" s="124" t="s">
        <v>7</v>
      </c>
      <c r="F93" s="124" t="s">
        <v>2</v>
      </c>
    </row>
    <row r="94" spans="2:6" x14ac:dyDescent="0.25">
      <c r="B94" s="48">
        <v>43033.30972222222</v>
      </c>
      <c r="C94" s="124">
        <v>172</v>
      </c>
      <c r="D94" s="124" t="s">
        <v>223</v>
      </c>
      <c r="E94" s="124" t="s">
        <v>7</v>
      </c>
      <c r="F94" s="124" t="s">
        <v>1</v>
      </c>
    </row>
    <row r="95" spans="2:6" x14ac:dyDescent="0.25">
      <c r="B95" s="48">
        <v>43033.386111111111</v>
      </c>
      <c r="C95" s="124">
        <v>172</v>
      </c>
      <c r="D95" s="124" t="s">
        <v>223</v>
      </c>
      <c r="E95" s="124" t="s">
        <v>7</v>
      </c>
      <c r="F95" s="124" t="s">
        <v>1</v>
      </c>
    </row>
    <row r="96" spans="2:6" x14ac:dyDescent="0.25">
      <c r="B96" s="48">
        <v>43033.696527777778</v>
      </c>
      <c r="C96" s="124">
        <v>464</v>
      </c>
      <c r="D96" s="124" t="s">
        <v>421</v>
      </c>
      <c r="E96" s="124" t="s">
        <v>7</v>
      </c>
      <c r="F96" s="124" t="s">
        <v>2</v>
      </c>
    </row>
    <row r="97" spans="2:6" x14ac:dyDescent="0.25">
      <c r="B97" s="48">
        <v>43033.727083333331</v>
      </c>
      <c r="C97" s="124">
        <v>163</v>
      </c>
      <c r="D97" s="124" t="s">
        <v>247</v>
      </c>
      <c r="E97" s="124" t="s">
        <v>7</v>
      </c>
      <c r="F97" s="124" t="s">
        <v>2</v>
      </c>
    </row>
    <row r="98" spans="2:6" x14ac:dyDescent="0.25">
      <c r="B98" s="48">
        <v>43033.728472222225</v>
      </c>
      <c r="C98" s="124">
        <v>163</v>
      </c>
      <c r="D98" s="124" t="s">
        <v>247</v>
      </c>
      <c r="E98" s="124" t="s">
        <v>7</v>
      </c>
      <c r="F98" s="124" t="s">
        <v>2</v>
      </c>
    </row>
    <row r="99" spans="2:6" x14ac:dyDescent="0.25">
      <c r="B99" s="48">
        <v>43033.787499999999</v>
      </c>
      <c r="C99" s="124">
        <v>226</v>
      </c>
      <c r="D99" s="124" t="s">
        <v>268</v>
      </c>
      <c r="E99" s="124" t="s">
        <v>7</v>
      </c>
      <c r="F99" s="124" t="s">
        <v>2</v>
      </c>
    </row>
    <row r="100" spans="2:6" x14ac:dyDescent="0.25">
      <c r="B100" s="48">
        <v>43034.345833333333</v>
      </c>
      <c r="C100" s="124">
        <v>367</v>
      </c>
      <c r="D100" s="124" t="s">
        <v>233</v>
      </c>
      <c r="E100" s="124" t="s">
        <v>7</v>
      </c>
      <c r="F100" s="124" t="s">
        <v>2</v>
      </c>
    </row>
    <row r="101" spans="2:6" x14ac:dyDescent="0.25">
      <c r="B101" s="48">
        <v>43034.373611111114</v>
      </c>
      <c r="C101" s="124">
        <v>502</v>
      </c>
      <c r="D101" s="124" t="s">
        <v>435</v>
      </c>
      <c r="E101" s="124" t="s">
        <v>7</v>
      </c>
      <c r="F101" s="124" t="s">
        <v>2</v>
      </c>
    </row>
    <row r="102" spans="2:6" x14ac:dyDescent="0.25">
      <c r="B102" s="48">
        <v>43034.481249999997</v>
      </c>
      <c r="C102" s="124">
        <v>378</v>
      </c>
      <c r="D102" s="124" t="s">
        <v>221</v>
      </c>
      <c r="E102" s="124" t="s">
        <v>7</v>
      </c>
      <c r="F102" s="124" t="s">
        <v>1</v>
      </c>
    </row>
    <row r="103" spans="2:6" x14ac:dyDescent="0.25">
      <c r="B103" s="48">
        <v>43034.615972222222</v>
      </c>
      <c r="C103" s="124">
        <v>264</v>
      </c>
      <c r="D103" s="124" t="s">
        <v>248</v>
      </c>
      <c r="E103" s="124" t="s">
        <v>71</v>
      </c>
      <c r="F103" s="124" t="s">
        <v>1</v>
      </c>
    </row>
    <row r="104" spans="2:6" x14ac:dyDescent="0.25">
      <c r="B104" s="48">
        <v>43034.637499999997</v>
      </c>
      <c r="C104" s="124">
        <v>388</v>
      </c>
      <c r="D104" s="124" t="s">
        <v>239</v>
      </c>
      <c r="E104" s="124" t="s">
        <v>39</v>
      </c>
      <c r="F104" s="124" t="s">
        <v>1</v>
      </c>
    </row>
    <row r="105" spans="2:6" x14ac:dyDescent="0.25">
      <c r="B105" s="48">
        <v>43034.683333333334</v>
      </c>
      <c r="C105" s="124">
        <v>164</v>
      </c>
      <c r="D105" s="124" t="s">
        <v>237</v>
      </c>
      <c r="E105" s="124" t="s">
        <v>7</v>
      </c>
      <c r="F105" s="124" t="s">
        <v>1</v>
      </c>
    </row>
    <row r="106" spans="2:6" x14ac:dyDescent="0.25">
      <c r="B106" s="48">
        <v>43034.838888888888</v>
      </c>
      <c r="C106" s="124">
        <v>226</v>
      </c>
      <c r="D106" s="124" t="s">
        <v>268</v>
      </c>
      <c r="E106" s="124" t="s">
        <v>7</v>
      </c>
      <c r="F106" s="124" t="s">
        <v>2</v>
      </c>
    </row>
    <row r="107" spans="2:6" x14ac:dyDescent="0.25">
      <c r="B107" s="48">
        <v>43035.40902777778</v>
      </c>
      <c r="C107" s="124">
        <v>378</v>
      </c>
      <c r="D107" s="124" t="s">
        <v>221</v>
      </c>
      <c r="E107" s="124" t="s">
        <v>7</v>
      </c>
      <c r="F107" s="124" t="s">
        <v>1</v>
      </c>
    </row>
    <row r="108" spans="2:6" x14ac:dyDescent="0.25">
      <c r="B108" s="48">
        <v>43035.655555555553</v>
      </c>
      <c r="C108" s="124">
        <v>161</v>
      </c>
      <c r="D108" s="124" t="s">
        <v>240</v>
      </c>
      <c r="E108" s="124" t="s">
        <v>34</v>
      </c>
      <c r="F108" s="124" t="s">
        <v>1</v>
      </c>
    </row>
    <row r="109" spans="2:6" x14ac:dyDescent="0.25">
      <c r="B109" s="48">
        <v>43035.847222222219</v>
      </c>
      <c r="C109" s="124">
        <v>468</v>
      </c>
      <c r="D109" s="124" t="s">
        <v>441</v>
      </c>
      <c r="E109" s="124" t="s">
        <v>7</v>
      </c>
      <c r="F109" s="124" t="s">
        <v>1</v>
      </c>
    </row>
    <row r="110" spans="2:6" x14ac:dyDescent="0.25">
      <c r="B110" s="48">
        <v>43036.363888888889</v>
      </c>
      <c r="C110" s="124">
        <v>467</v>
      </c>
      <c r="D110" s="124" t="s">
        <v>419</v>
      </c>
      <c r="E110" s="124" t="s">
        <v>7</v>
      </c>
      <c r="F110" s="124" t="s">
        <v>2</v>
      </c>
    </row>
    <row r="111" spans="2:6" x14ac:dyDescent="0.25">
      <c r="B111" s="48">
        <v>43036.433333333334</v>
      </c>
      <c r="C111" s="124">
        <v>469</v>
      </c>
      <c r="D111" s="124" t="s">
        <v>420</v>
      </c>
      <c r="E111" s="124" t="s">
        <v>7</v>
      </c>
      <c r="F111" s="124" t="s">
        <v>2</v>
      </c>
    </row>
    <row r="112" spans="2:6" x14ac:dyDescent="0.25">
      <c r="B112" s="48">
        <v>43036.521527777775</v>
      </c>
      <c r="C112" s="124">
        <v>309</v>
      </c>
      <c r="D112" s="124" t="s">
        <v>212</v>
      </c>
      <c r="E112" s="124" t="s">
        <v>29</v>
      </c>
      <c r="F112" s="124" t="s">
        <v>1</v>
      </c>
    </row>
    <row r="113" spans="2:6" x14ac:dyDescent="0.25">
      <c r="B113" s="48">
        <v>43036.635416666664</v>
      </c>
      <c r="C113" s="124">
        <v>165</v>
      </c>
      <c r="D113" s="124" t="s">
        <v>250</v>
      </c>
      <c r="E113" s="124" t="s">
        <v>7</v>
      </c>
      <c r="F113" s="124" t="s">
        <v>1</v>
      </c>
    </row>
    <row r="114" spans="2:6" x14ac:dyDescent="0.25">
      <c r="B114" s="48">
        <v>43036.693749999999</v>
      </c>
      <c r="C114" s="124">
        <v>378</v>
      </c>
      <c r="D114" s="124" t="s">
        <v>221</v>
      </c>
      <c r="E114" s="124" t="s">
        <v>7</v>
      </c>
      <c r="F114" s="124" t="s">
        <v>1</v>
      </c>
    </row>
    <row r="115" spans="2:6" x14ac:dyDescent="0.25">
      <c r="B115" s="48">
        <v>43038.328472222223</v>
      </c>
      <c r="C115" s="124">
        <v>176</v>
      </c>
      <c r="D115" s="124" t="s">
        <v>340</v>
      </c>
      <c r="E115" s="124" t="s">
        <v>29</v>
      </c>
      <c r="F115" s="124" t="s">
        <v>1</v>
      </c>
    </row>
    <row r="116" spans="2:6" x14ac:dyDescent="0.25">
      <c r="B116" s="48">
        <v>43038.768750000003</v>
      </c>
      <c r="C116" s="124">
        <v>133</v>
      </c>
      <c r="D116" s="124" t="s">
        <v>249</v>
      </c>
      <c r="E116" s="124" t="s">
        <v>12</v>
      </c>
      <c r="F116" s="124" t="s">
        <v>1</v>
      </c>
    </row>
    <row r="117" spans="2:6" x14ac:dyDescent="0.25">
      <c r="B117" s="48">
        <v>43038.783333333333</v>
      </c>
      <c r="C117" s="124">
        <v>133</v>
      </c>
      <c r="D117" s="124" t="s">
        <v>249</v>
      </c>
      <c r="E117" s="124" t="s">
        <v>12</v>
      </c>
      <c r="F117" s="124" t="s">
        <v>1</v>
      </c>
    </row>
    <row r="118" spans="2:6" x14ac:dyDescent="0.25">
      <c r="B118" s="48">
        <v>43039.619444444441</v>
      </c>
      <c r="C118" s="124">
        <v>367</v>
      </c>
      <c r="D118" s="124" t="s">
        <v>233</v>
      </c>
      <c r="E118" s="124" t="s">
        <v>7</v>
      </c>
      <c r="F118" s="124" t="s">
        <v>2</v>
      </c>
    </row>
    <row r="119" spans="2:6" x14ac:dyDescent="0.25">
      <c r="B119" s="48">
        <v>43039.716666666667</v>
      </c>
      <c r="C119" s="124">
        <v>309</v>
      </c>
      <c r="D119" s="124" t="s">
        <v>212</v>
      </c>
      <c r="E119" s="124" t="s">
        <v>29</v>
      </c>
      <c r="F119" s="124" t="s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A333"/>
  <sheetViews>
    <sheetView topLeftCell="K175" zoomScale="80" zoomScaleNormal="80" workbookViewId="0">
      <selection activeCell="S201" sqref="S201"/>
    </sheetView>
  </sheetViews>
  <sheetFormatPr baseColWidth="10" defaultRowHeight="15" x14ac:dyDescent="0.25"/>
  <cols>
    <col min="1" max="1" width="11.42578125" style="51"/>
    <col min="2" max="2" width="44.42578125" style="62" bestFit="1" customWidth="1"/>
    <col min="3" max="3" width="21.5703125" style="65" bestFit="1" customWidth="1"/>
    <col min="4" max="4" width="23.5703125" style="65" customWidth="1"/>
    <col min="5" max="5" width="7.28515625" style="37" bestFit="1" customWidth="1"/>
    <col min="6" max="6" width="15.140625" style="37" customWidth="1"/>
    <col min="7" max="7" width="13.42578125" style="37" customWidth="1"/>
    <col min="8" max="8" width="13.42578125" style="51" customWidth="1"/>
    <col min="9" max="12" width="11.42578125" style="51"/>
    <col min="13" max="17" width="11.42578125" style="51" customWidth="1"/>
    <col min="18" max="18" width="18.5703125" style="62" customWidth="1"/>
    <col min="19" max="19" width="46.28515625" style="62" customWidth="1"/>
    <col min="20" max="21" width="17.85546875" style="62" customWidth="1"/>
    <col min="22" max="22" width="12.85546875" style="62" customWidth="1"/>
    <col min="23" max="16384" width="11.42578125" style="51"/>
  </cols>
  <sheetData>
    <row r="2" spans="2:22" s="37" customFormat="1" ht="21" x14ac:dyDescent="0.35">
      <c r="B2" s="123" t="s">
        <v>442</v>
      </c>
      <c r="C2" s="59">
        <f>+COUNT('REP OCT'!B3:B119)</f>
        <v>117</v>
      </c>
      <c r="D2" s="60"/>
      <c r="E2" s="92"/>
      <c r="H2" s="51"/>
      <c r="I2" s="51"/>
      <c r="J2" s="51"/>
      <c r="K2" s="51"/>
      <c r="L2" s="51"/>
      <c r="M2" s="51"/>
      <c r="N2" s="51"/>
      <c r="O2" s="51"/>
      <c r="P2" s="51"/>
      <c r="Q2" s="51"/>
      <c r="R2" s="62"/>
      <c r="S2" s="62"/>
      <c r="T2" s="62"/>
      <c r="U2" s="62"/>
      <c r="V2" s="62"/>
    </row>
    <row r="5" spans="2:22" s="37" customFormat="1" hidden="1" x14ac:dyDescent="0.25">
      <c r="B5" s="62" t="s">
        <v>4</v>
      </c>
      <c r="C5" s="62"/>
      <c r="D5" s="62"/>
      <c r="H5" s="51"/>
      <c r="I5" s="51"/>
      <c r="J5" s="51"/>
      <c r="K5" s="51"/>
      <c r="L5" s="51"/>
      <c r="M5" s="51"/>
      <c r="N5" s="51"/>
      <c r="O5" s="51"/>
      <c r="P5" s="51"/>
      <c r="Q5" s="51"/>
      <c r="R5" s="62"/>
      <c r="S5" s="62"/>
      <c r="T5" s="62"/>
      <c r="U5" s="62"/>
      <c r="V5" s="62"/>
    </row>
    <row r="6" spans="2:22" s="37" customFormat="1" x14ac:dyDescent="0.25">
      <c r="B6" s="75" t="s">
        <v>0</v>
      </c>
      <c r="C6" s="62" t="s">
        <v>5</v>
      </c>
      <c r="D6" s="62"/>
      <c r="H6" s="51"/>
      <c r="I6" s="51"/>
      <c r="J6" s="51"/>
      <c r="K6" s="51"/>
      <c r="L6" s="51"/>
      <c r="M6" s="51"/>
      <c r="N6" s="51"/>
      <c r="O6" s="51"/>
      <c r="P6" s="51"/>
      <c r="Q6" s="51"/>
      <c r="R6" s="62"/>
      <c r="S6" s="62"/>
      <c r="T6" s="62"/>
      <c r="U6" s="62"/>
      <c r="V6" s="62"/>
    </row>
    <row r="7" spans="2:22" s="37" customFormat="1" x14ac:dyDescent="0.25">
      <c r="B7" s="62" t="s">
        <v>1</v>
      </c>
      <c r="C7" s="64">
        <v>73</v>
      </c>
      <c r="D7" s="62"/>
      <c r="H7" s="51"/>
      <c r="I7" s="51"/>
      <c r="J7" s="51"/>
      <c r="K7" s="51"/>
      <c r="L7" s="51"/>
      <c r="M7" s="51"/>
      <c r="N7" s="51"/>
      <c r="O7" s="51"/>
      <c r="P7" s="51"/>
      <c r="Q7" s="51"/>
      <c r="R7" s="62"/>
      <c r="S7" s="62"/>
      <c r="T7" s="62"/>
      <c r="U7" s="62"/>
      <c r="V7" s="62"/>
    </row>
    <row r="8" spans="2:22" s="37" customFormat="1" x14ac:dyDescent="0.25">
      <c r="B8" s="62" t="s">
        <v>2</v>
      </c>
      <c r="C8" s="64">
        <v>44</v>
      </c>
      <c r="D8" s="62"/>
      <c r="H8" s="51"/>
      <c r="I8" s="51"/>
      <c r="J8" s="51"/>
      <c r="K8" s="51"/>
      <c r="L8" s="51"/>
      <c r="M8" s="51"/>
      <c r="N8" s="51"/>
      <c r="O8" s="51"/>
      <c r="P8" s="51"/>
      <c r="Q8" s="51"/>
      <c r="R8" s="62"/>
      <c r="S8" s="62"/>
      <c r="T8" s="62"/>
      <c r="U8" s="62"/>
      <c r="V8" s="62"/>
    </row>
    <row r="9" spans="2:22" s="37" customFormat="1" x14ac:dyDescent="0.25">
      <c r="B9" s="62" t="s">
        <v>3</v>
      </c>
      <c r="C9" s="64">
        <v>117</v>
      </c>
      <c r="D9" s="62"/>
      <c r="H9" s="51"/>
      <c r="I9" s="51"/>
      <c r="J9" s="51"/>
      <c r="K9" s="51"/>
      <c r="L9" s="51"/>
      <c r="M9" s="51"/>
      <c r="N9" s="51"/>
      <c r="O9" s="51"/>
      <c r="P9" s="51"/>
      <c r="Q9" s="51"/>
      <c r="R9" s="62"/>
      <c r="S9" s="62"/>
      <c r="T9" s="62"/>
      <c r="U9" s="62"/>
      <c r="V9" s="62"/>
    </row>
    <row r="10" spans="2:22" s="37" customFormat="1" x14ac:dyDescent="0.25">
      <c r="B10" s="62"/>
      <c r="C10" s="62"/>
      <c r="D10" s="65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62"/>
      <c r="S10" s="62"/>
      <c r="T10" s="62"/>
      <c r="U10" s="62"/>
      <c r="V10" s="62"/>
    </row>
    <row r="21" spans="2:24" s="62" customFormat="1" hidden="1" x14ac:dyDescent="0.25">
      <c r="B21" s="62" t="s">
        <v>4</v>
      </c>
      <c r="D21" s="65"/>
      <c r="E21" s="37"/>
      <c r="F21" s="37"/>
      <c r="G21" s="37"/>
      <c r="H21" s="51"/>
      <c r="I21" s="51"/>
      <c r="J21" s="51"/>
      <c r="K21" s="51"/>
      <c r="L21" s="51"/>
      <c r="M21" s="51"/>
      <c r="N21" s="51"/>
      <c r="O21" s="51"/>
      <c r="P21" s="51"/>
      <c r="Q21" s="51"/>
    </row>
    <row r="22" spans="2:24" s="62" customFormat="1" x14ac:dyDescent="0.25">
      <c r="B22" s="75" t="s">
        <v>184</v>
      </c>
      <c r="C22" s="62" t="s">
        <v>5</v>
      </c>
      <c r="D22" s="65"/>
      <c r="E22" s="37"/>
      <c r="F22" s="37"/>
      <c r="G22" s="37"/>
      <c r="H22" s="51"/>
      <c r="I22" s="51"/>
      <c r="J22" s="51"/>
      <c r="K22" s="51"/>
      <c r="L22" s="51"/>
      <c r="M22" s="51"/>
      <c r="N22" s="51"/>
      <c r="O22" s="51"/>
      <c r="P22" s="51"/>
      <c r="Q22" s="51"/>
    </row>
    <row r="23" spans="2:24" s="62" customFormat="1" x14ac:dyDescent="0.25">
      <c r="B23" s="62" t="s">
        <v>7</v>
      </c>
      <c r="C23" s="66">
        <v>87</v>
      </c>
      <c r="D23" s="65"/>
      <c r="E23" s="37"/>
      <c r="F23" s="37"/>
      <c r="G23" s="37"/>
      <c r="H23" s="51"/>
      <c r="I23" s="51"/>
      <c r="J23" s="51"/>
      <c r="K23" s="51"/>
      <c r="L23" s="51"/>
      <c r="M23" s="51"/>
      <c r="N23" s="51"/>
      <c r="O23" s="51"/>
      <c r="P23" s="51"/>
      <c r="Q23" s="51"/>
    </row>
    <row r="24" spans="2:24" s="62" customFormat="1" x14ac:dyDescent="0.25">
      <c r="B24" s="62" t="s">
        <v>29</v>
      </c>
      <c r="C24" s="66">
        <v>10</v>
      </c>
      <c r="D24" s="65"/>
      <c r="E24" s="37"/>
      <c r="F24" s="37"/>
      <c r="G24" s="37"/>
      <c r="H24" s="51"/>
      <c r="I24" s="51"/>
      <c r="J24" s="51"/>
      <c r="K24" s="51"/>
      <c r="L24" s="51"/>
      <c r="M24" s="51"/>
      <c r="N24" s="51"/>
      <c r="O24" s="51"/>
      <c r="P24" s="51"/>
      <c r="Q24" s="51"/>
    </row>
    <row r="25" spans="2:24" s="62" customFormat="1" x14ac:dyDescent="0.25">
      <c r="B25" s="62" t="s">
        <v>343</v>
      </c>
      <c r="C25" s="66">
        <v>3</v>
      </c>
      <c r="D25" s="65"/>
      <c r="E25" s="37"/>
      <c r="F25" s="37"/>
      <c r="G25" s="37"/>
      <c r="H25" s="51"/>
      <c r="I25" s="51"/>
      <c r="J25" s="51"/>
      <c r="K25" s="51"/>
      <c r="L25" s="51"/>
      <c r="M25" s="51"/>
      <c r="N25" s="51"/>
      <c r="O25" s="51"/>
      <c r="P25" s="51"/>
      <c r="Q25" s="51"/>
    </row>
    <row r="26" spans="2:24" s="62" customFormat="1" x14ac:dyDescent="0.25">
      <c r="B26" s="62" t="s">
        <v>17</v>
      </c>
      <c r="C26" s="66">
        <v>3</v>
      </c>
      <c r="D26" s="65"/>
      <c r="E26" s="37"/>
      <c r="F26" s="37"/>
      <c r="G26" s="37"/>
      <c r="H26" s="51"/>
      <c r="I26" s="51"/>
      <c r="J26" s="51"/>
      <c r="K26" s="51"/>
      <c r="L26" s="51"/>
      <c r="M26" s="51"/>
      <c r="N26" s="51"/>
      <c r="O26" s="51"/>
      <c r="P26" s="51"/>
      <c r="Q26" s="51"/>
    </row>
    <row r="27" spans="2:24" s="62" customFormat="1" x14ac:dyDescent="0.25">
      <c r="B27" s="62" t="s">
        <v>52</v>
      </c>
      <c r="C27" s="66">
        <v>2</v>
      </c>
      <c r="D27" s="65"/>
      <c r="E27" s="37"/>
      <c r="F27" s="37"/>
      <c r="G27" s="37"/>
      <c r="H27" s="51"/>
      <c r="I27" s="51"/>
      <c r="J27" s="51"/>
      <c r="K27" s="51"/>
      <c r="L27" s="51"/>
      <c r="M27" s="51"/>
      <c r="N27" s="51"/>
      <c r="O27" s="51"/>
      <c r="P27" s="51"/>
      <c r="Q27" s="51"/>
    </row>
    <row r="28" spans="2:24" s="62" customFormat="1" x14ac:dyDescent="0.25">
      <c r="B28" s="62" t="s">
        <v>39</v>
      </c>
      <c r="C28" s="66">
        <v>2</v>
      </c>
      <c r="D28" s="65"/>
      <c r="E28" s="37"/>
      <c r="F28" s="37"/>
      <c r="G28" s="37"/>
      <c r="H28" s="51"/>
      <c r="I28" s="51"/>
      <c r="J28" s="51"/>
      <c r="K28" s="51"/>
      <c r="L28" s="51"/>
      <c r="M28" s="51"/>
      <c r="N28" s="51"/>
      <c r="O28" s="51"/>
      <c r="P28" s="51"/>
      <c r="Q28" s="51"/>
    </row>
    <row r="29" spans="2:24" s="62" customFormat="1" x14ac:dyDescent="0.25">
      <c r="B29" s="62" t="s">
        <v>12</v>
      </c>
      <c r="C29" s="66">
        <v>2</v>
      </c>
      <c r="D29" s="65"/>
      <c r="E29" s="37"/>
      <c r="F29" s="37"/>
      <c r="G29" s="37"/>
      <c r="H29" s="51"/>
      <c r="I29" s="51"/>
      <c r="J29" s="51"/>
      <c r="K29" s="51"/>
      <c r="L29" s="51"/>
      <c r="M29" s="51"/>
      <c r="N29" s="51"/>
      <c r="O29" s="51"/>
      <c r="P29" s="51"/>
      <c r="Q29" s="51"/>
    </row>
    <row r="30" spans="2:24" s="62" customFormat="1" x14ac:dyDescent="0.25">
      <c r="B30" s="62" t="s">
        <v>34</v>
      </c>
      <c r="C30" s="66">
        <v>2</v>
      </c>
      <c r="D30" s="65"/>
      <c r="E30" s="37"/>
      <c r="F30" s="37"/>
      <c r="G30" s="37"/>
      <c r="H30" s="51"/>
      <c r="I30" s="51"/>
      <c r="J30" s="51"/>
      <c r="K30" s="51"/>
      <c r="L30" s="51"/>
      <c r="M30" s="51"/>
      <c r="N30" s="51"/>
      <c r="O30" s="51"/>
      <c r="P30" s="51"/>
      <c r="Q30" s="51"/>
    </row>
    <row r="31" spans="2:24" s="62" customFormat="1" x14ac:dyDescent="0.25">
      <c r="B31" s="62" t="s">
        <v>103</v>
      </c>
      <c r="C31" s="66">
        <v>1</v>
      </c>
      <c r="D31" s="65"/>
      <c r="E31" s="37"/>
      <c r="F31" s="37"/>
      <c r="G31" s="37"/>
      <c r="H31" s="51"/>
      <c r="I31" s="51"/>
      <c r="J31" s="51"/>
      <c r="K31" s="51"/>
      <c r="L31" s="51"/>
      <c r="M31" s="51"/>
      <c r="N31" s="51"/>
      <c r="O31" s="51"/>
      <c r="P31" s="51"/>
      <c r="Q31" s="51"/>
    </row>
    <row r="32" spans="2:24" s="62" customFormat="1" x14ac:dyDescent="0.25">
      <c r="B32" s="62" t="s">
        <v>87</v>
      </c>
      <c r="C32" s="66">
        <v>1</v>
      </c>
      <c r="D32" s="65"/>
      <c r="E32" s="37"/>
      <c r="F32" s="37"/>
      <c r="G32" s="37"/>
      <c r="H32" s="51"/>
      <c r="I32" s="51"/>
      <c r="J32" s="51"/>
      <c r="K32" s="51"/>
      <c r="L32" s="51"/>
      <c r="M32" s="51"/>
      <c r="N32" s="51"/>
      <c r="O32" s="51"/>
      <c r="P32" s="51"/>
      <c r="Q32" s="51"/>
      <c r="W32" s="51"/>
      <c r="X32" s="51"/>
    </row>
    <row r="33" spans="2:23" x14ac:dyDescent="0.25">
      <c r="B33" s="62" t="s">
        <v>71</v>
      </c>
      <c r="C33" s="66">
        <v>1</v>
      </c>
    </row>
    <row r="34" spans="2:23" x14ac:dyDescent="0.25">
      <c r="B34" s="62" t="s">
        <v>58</v>
      </c>
      <c r="C34" s="66">
        <v>1</v>
      </c>
    </row>
    <row r="35" spans="2:23" x14ac:dyDescent="0.25">
      <c r="B35" s="62" t="s">
        <v>54</v>
      </c>
      <c r="C35" s="66">
        <v>1</v>
      </c>
    </row>
    <row r="36" spans="2:23" x14ac:dyDescent="0.25">
      <c r="B36" s="62" t="s">
        <v>75</v>
      </c>
      <c r="C36" s="66">
        <v>1</v>
      </c>
    </row>
    <row r="37" spans="2:23" x14ac:dyDescent="0.25">
      <c r="B37" s="62" t="s">
        <v>3</v>
      </c>
      <c r="C37" s="66">
        <v>117</v>
      </c>
    </row>
    <row r="38" spans="2:23" x14ac:dyDescent="0.25">
      <c r="B38" s="74" t="s">
        <v>252</v>
      </c>
      <c r="D38" s="62"/>
    </row>
    <row r="39" spans="2:23" x14ac:dyDescent="0.25">
      <c r="D39" s="62"/>
    </row>
    <row r="40" spans="2:23" x14ac:dyDescent="0.25">
      <c r="B40" s="91" t="s">
        <v>265</v>
      </c>
      <c r="C40" s="91"/>
      <c r="D40" s="91"/>
      <c r="E40" s="104"/>
    </row>
    <row r="41" spans="2:23" x14ac:dyDescent="0.25">
      <c r="B41" s="75" t="s">
        <v>6</v>
      </c>
      <c r="C41" s="75" t="s">
        <v>209</v>
      </c>
      <c r="D41" s="75" t="s">
        <v>0</v>
      </c>
      <c r="E41" s="91" t="s">
        <v>5</v>
      </c>
      <c r="R41" s="62" t="s">
        <v>265</v>
      </c>
      <c r="T41" s="62" t="s">
        <v>0</v>
      </c>
    </row>
    <row r="42" spans="2:23" x14ac:dyDescent="0.25">
      <c r="B42" s="91" t="s">
        <v>419</v>
      </c>
      <c r="C42" s="93">
        <v>43036.363888888889</v>
      </c>
      <c r="D42" s="91" t="s">
        <v>2</v>
      </c>
      <c r="E42" s="94">
        <v>1</v>
      </c>
      <c r="R42" s="133" t="s">
        <v>210</v>
      </c>
      <c r="S42" s="133" t="s">
        <v>6</v>
      </c>
      <c r="T42" s="133" t="s">
        <v>2</v>
      </c>
      <c r="U42" s="139" t="s">
        <v>1</v>
      </c>
      <c r="V42" s="139" t="s">
        <v>3</v>
      </c>
      <c r="W42" s="137"/>
    </row>
    <row r="43" spans="2:23" x14ac:dyDescent="0.25">
      <c r="B43" s="78" t="s">
        <v>221</v>
      </c>
      <c r="C43" s="79">
        <v>43020.378472222219</v>
      </c>
      <c r="D43" s="78" t="s">
        <v>1</v>
      </c>
      <c r="E43" s="95">
        <v>1</v>
      </c>
      <c r="R43" s="102">
        <v>161</v>
      </c>
      <c r="S43" s="102" t="s">
        <v>240</v>
      </c>
      <c r="T43" s="134"/>
      <c r="U43" s="134">
        <v>2</v>
      </c>
      <c r="V43" s="134">
        <v>2</v>
      </c>
    </row>
    <row r="44" spans="2:23" x14ac:dyDescent="0.25">
      <c r="B44" s="78"/>
      <c r="C44" s="79">
        <v>43021.677083333336</v>
      </c>
      <c r="D44" s="78" t="s">
        <v>1</v>
      </c>
      <c r="E44" s="95">
        <v>1</v>
      </c>
      <c r="R44" s="119">
        <v>163</v>
      </c>
      <c r="S44" s="119" t="s">
        <v>247</v>
      </c>
      <c r="T44" s="138">
        <v>14</v>
      </c>
      <c r="U44" s="138">
        <v>4</v>
      </c>
      <c r="V44" s="138">
        <v>18</v>
      </c>
    </row>
    <row r="45" spans="2:23" x14ac:dyDescent="0.25">
      <c r="B45" s="78"/>
      <c r="C45" s="79">
        <v>43025.748611111114</v>
      </c>
      <c r="D45" s="78" t="s">
        <v>1</v>
      </c>
      <c r="E45" s="95">
        <v>1</v>
      </c>
      <c r="R45" s="119">
        <v>172</v>
      </c>
      <c r="S45" s="119" t="s">
        <v>223</v>
      </c>
      <c r="T45" s="138">
        <v>1</v>
      </c>
      <c r="U45" s="138">
        <v>9</v>
      </c>
      <c r="V45" s="138">
        <v>10</v>
      </c>
    </row>
    <row r="46" spans="2:23" x14ac:dyDescent="0.25">
      <c r="B46" s="78"/>
      <c r="C46" s="79">
        <v>43031.49722222222</v>
      </c>
      <c r="D46" s="78" t="s">
        <v>1</v>
      </c>
      <c r="E46" s="95">
        <v>1</v>
      </c>
      <c r="R46" s="102">
        <v>262</v>
      </c>
      <c r="S46" s="102" t="s">
        <v>289</v>
      </c>
      <c r="T46" s="134"/>
      <c r="U46" s="134">
        <v>1</v>
      </c>
      <c r="V46" s="134">
        <v>1</v>
      </c>
    </row>
    <row r="47" spans="2:23" x14ac:dyDescent="0.25">
      <c r="B47" s="78"/>
      <c r="C47" s="79">
        <v>43034.481249999997</v>
      </c>
      <c r="D47" s="78" t="s">
        <v>1</v>
      </c>
      <c r="E47" s="95">
        <v>1</v>
      </c>
      <c r="R47" s="119">
        <v>378</v>
      </c>
      <c r="S47" s="119" t="s">
        <v>221</v>
      </c>
      <c r="T47" s="138"/>
      <c r="U47" s="138">
        <v>7</v>
      </c>
      <c r="V47" s="138">
        <v>7</v>
      </c>
    </row>
    <row r="48" spans="2:23" x14ac:dyDescent="0.25">
      <c r="B48" s="78"/>
      <c r="C48" s="79">
        <v>43035.40902777778</v>
      </c>
      <c r="D48" s="78" t="s">
        <v>1</v>
      </c>
      <c r="E48" s="95">
        <v>1</v>
      </c>
      <c r="R48" s="102">
        <v>451</v>
      </c>
      <c r="S48" s="102" t="s">
        <v>267</v>
      </c>
      <c r="T48" s="134">
        <v>3</v>
      </c>
      <c r="U48" s="134"/>
      <c r="V48" s="134">
        <v>3</v>
      </c>
    </row>
    <row r="49" spans="2:22" x14ac:dyDescent="0.25">
      <c r="B49" s="78"/>
      <c r="C49" s="79">
        <v>43036.693749999999</v>
      </c>
      <c r="D49" s="78" t="s">
        <v>1</v>
      </c>
      <c r="E49" s="95">
        <v>1</v>
      </c>
      <c r="R49" s="102">
        <v>167</v>
      </c>
      <c r="S49" s="102" t="s">
        <v>302</v>
      </c>
      <c r="T49" s="134"/>
      <c r="U49" s="134">
        <v>3</v>
      </c>
      <c r="V49" s="134">
        <v>3</v>
      </c>
    </row>
    <row r="50" spans="2:22" x14ac:dyDescent="0.25">
      <c r="B50" s="91" t="s">
        <v>227</v>
      </c>
      <c r="C50" s="93">
        <v>43029.42291666667</v>
      </c>
      <c r="D50" s="91" t="s">
        <v>1</v>
      </c>
      <c r="E50" s="94">
        <v>1</v>
      </c>
      <c r="R50" s="102">
        <v>454</v>
      </c>
      <c r="S50" s="102" t="s">
        <v>303</v>
      </c>
      <c r="T50" s="134">
        <v>1</v>
      </c>
      <c r="U50" s="134">
        <v>1</v>
      </c>
      <c r="V50" s="134">
        <v>2</v>
      </c>
    </row>
    <row r="51" spans="2:22" x14ac:dyDescent="0.25">
      <c r="B51" s="91"/>
      <c r="C51" s="93">
        <v>43032.47152777778</v>
      </c>
      <c r="D51" s="91" t="s">
        <v>1</v>
      </c>
      <c r="E51" s="94">
        <v>1</v>
      </c>
      <c r="R51" s="102">
        <v>110</v>
      </c>
      <c r="S51" s="102" t="s">
        <v>235</v>
      </c>
      <c r="T51" s="134"/>
      <c r="U51" s="134">
        <v>1</v>
      </c>
      <c r="V51" s="134">
        <v>1</v>
      </c>
    </row>
    <row r="52" spans="2:22" x14ac:dyDescent="0.25">
      <c r="B52" s="91" t="s">
        <v>267</v>
      </c>
      <c r="C52" s="93">
        <v>43015.474999999999</v>
      </c>
      <c r="D52" s="91" t="s">
        <v>2</v>
      </c>
      <c r="E52" s="94">
        <v>1</v>
      </c>
      <c r="R52" s="102">
        <v>98</v>
      </c>
      <c r="S52" s="102" t="s">
        <v>286</v>
      </c>
      <c r="T52" s="134"/>
      <c r="U52" s="134">
        <v>1</v>
      </c>
      <c r="V52" s="134">
        <v>1</v>
      </c>
    </row>
    <row r="53" spans="2:22" x14ac:dyDescent="0.25">
      <c r="B53" s="91"/>
      <c r="C53" s="93">
        <v>43027.57708333333</v>
      </c>
      <c r="D53" s="91" t="s">
        <v>2</v>
      </c>
      <c r="E53" s="94">
        <v>1</v>
      </c>
      <c r="R53" s="102">
        <v>458</v>
      </c>
      <c r="S53" s="102" t="s">
        <v>341</v>
      </c>
      <c r="T53" s="134">
        <v>2</v>
      </c>
      <c r="U53" s="134">
        <v>1</v>
      </c>
      <c r="V53" s="134">
        <v>3</v>
      </c>
    </row>
    <row r="54" spans="2:22" x14ac:dyDescent="0.25">
      <c r="B54" s="91"/>
      <c r="C54" s="93">
        <v>43027.604861111111</v>
      </c>
      <c r="D54" s="91" t="s">
        <v>2</v>
      </c>
      <c r="E54" s="94">
        <v>1</v>
      </c>
      <c r="R54" s="102">
        <v>157</v>
      </c>
      <c r="S54" s="102" t="s">
        <v>243</v>
      </c>
      <c r="T54" s="134"/>
      <c r="U54" s="134">
        <v>2</v>
      </c>
      <c r="V54" s="134">
        <v>2</v>
      </c>
    </row>
    <row r="55" spans="2:22" x14ac:dyDescent="0.25">
      <c r="B55" s="78" t="s">
        <v>233</v>
      </c>
      <c r="C55" s="79">
        <v>43011.656944444447</v>
      </c>
      <c r="D55" s="78" t="s">
        <v>2</v>
      </c>
      <c r="E55" s="95">
        <v>1</v>
      </c>
      <c r="R55" s="119">
        <v>309</v>
      </c>
      <c r="S55" s="119" t="s">
        <v>212</v>
      </c>
      <c r="T55" s="138"/>
      <c r="U55" s="138">
        <v>4</v>
      </c>
      <c r="V55" s="138">
        <v>4</v>
      </c>
    </row>
    <row r="56" spans="2:22" x14ac:dyDescent="0.25">
      <c r="B56" s="78"/>
      <c r="C56" s="79">
        <v>43017.553472222222</v>
      </c>
      <c r="D56" s="78" t="s">
        <v>1</v>
      </c>
      <c r="E56" s="95">
        <v>1</v>
      </c>
      <c r="R56" s="102">
        <v>464</v>
      </c>
      <c r="S56" s="102" t="s">
        <v>421</v>
      </c>
      <c r="T56" s="134">
        <v>2</v>
      </c>
      <c r="U56" s="134"/>
      <c r="V56" s="134">
        <v>2</v>
      </c>
    </row>
    <row r="57" spans="2:22" x14ac:dyDescent="0.25">
      <c r="B57" s="78"/>
      <c r="C57" s="79">
        <v>43032.699305555558</v>
      </c>
      <c r="D57" s="78" t="s">
        <v>1</v>
      </c>
      <c r="E57" s="95">
        <v>1</v>
      </c>
      <c r="R57" s="102">
        <v>467</v>
      </c>
      <c r="S57" s="102" t="s">
        <v>419</v>
      </c>
      <c r="T57" s="134">
        <v>1</v>
      </c>
      <c r="U57" s="134"/>
      <c r="V57" s="134">
        <v>1</v>
      </c>
    </row>
    <row r="58" spans="2:22" x14ac:dyDescent="0.25">
      <c r="B58" s="78"/>
      <c r="C58" s="79">
        <v>43034.345833333333</v>
      </c>
      <c r="D58" s="78" t="s">
        <v>2</v>
      </c>
      <c r="E58" s="95">
        <v>1</v>
      </c>
      <c r="R58" s="119">
        <v>367</v>
      </c>
      <c r="S58" s="119" t="s">
        <v>233</v>
      </c>
      <c r="T58" s="138">
        <v>3</v>
      </c>
      <c r="U58" s="138">
        <v>2</v>
      </c>
      <c r="V58" s="138">
        <v>5</v>
      </c>
    </row>
    <row r="59" spans="2:22" x14ac:dyDescent="0.25">
      <c r="B59" s="78"/>
      <c r="C59" s="79">
        <v>43039.619444444441</v>
      </c>
      <c r="D59" s="78" t="s">
        <v>2</v>
      </c>
      <c r="E59" s="95">
        <v>1</v>
      </c>
      <c r="R59" s="102">
        <v>469</v>
      </c>
      <c r="S59" s="102" t="s">
        <v>420</v>
      </c>
      <c r="T59" s="134">
        <v>2</v>
      </c>
      <c r="U59" s="134"/>
      <c r="V59" s="134">
        <v>2</v>
      </c>
    </row>
    <row r="60" spans="2:22" x14ac:dyDescent="0.25">
      <c r="B60" s="91" t="s">
        <v>420</v>
      </c>
      <c r="C60" s="93">
        <v>43015.765972222223</v>
      </c>
      <c r="D60" s="91" t="s">
        <v>2</v>
      </c>
      <c r="E60" s="94">
        <v>1</v>
      </c>
      <c r="R60" s="102">
        <v>251</v>
      </c>
      <c r="S60" s="102" t="s">
        <v>423</v>
      </c>
      <c r="T60" s="134"/>
      <c r="U60" s="134">
        <v>2</v>
      </c>
      <c r="V60" s="134">
        <v>2</v>
      </c>
    </row>
    <row r="61" spans="2:22" x14ac:dyDescent="0.25">
      <c r="B61" s="91"/>
      <c r="C61" s="93">
        <v>43036.433333333334</v>
      </c>
      <c r="D61" s="91" t="s">
        <v>2</v>
      </c>
      <c r="E61" s="94">
        <v>1</v>
      </c>
      <c r="R61" s="102">
        <v>164</v>
      </c>
      <c r="S61" s="102" t="s">
        <v>237</v>
      </c>
      <c r="T61" s="134"/>
      <c r="U61" s="134">
        <v>2</v>
      </c>
      <c r="V61" s="134">
        <v>2</v>
      </c>
    </row>
    <row r="62" spans="2:22" x14ac:dyDescent="0.25">
      <c r="B62" s="91" t="s">
        <v>341</v>
      </c>
      <c r="C62" s="93">
        <v>43010.603472222225</v>
      </c>
      <c r="D62" s="91" t="s">
        <v>1</v>
      </c>
      <c r="E62" s="94">
        <v>1</v>
      </c>
      <c r="R62" s="102">
        <v>160</v>
      </c>
      <c r="S62" s="102" t="s">
        <v>227</v>
      </c>
      <c r="T62" s="134"/>
      <c r="U62" s="134">
        <v>2</v>
      </c>
      <c r="V62" s="134">
        <v>2</v>
      </c>
    </row>
    <row r="63" spans="2:22" x14ac:dyDescent="0.25">
      <c r="B63" s="91"/>
      <c r="C63" s="93">
        <v>43014.777777777781</v>
      </c>
      <c r="D63" s="91" t="s">
        <v>2</v>
      </c>
      <c r="E63" s="94">
        <v>1</v>
      </c>
      <c r="R63" s="102">
        <v>201</v>
      </c>
      <c r="S63" s="102" t="s">
        <v>307</v>
      </c>
      <c r="T63" s="134"/>
      <c r="U63" s="134">
        <v>1</v>
      </c>
      <c r="V63" s="134">
        <v>1</v>
      </c>
    </row>
    <row r="64" spans="2:22" x14ac:dyDescent="0.25">
      <c r="B64" s="91"/>
      <c r="C64" s="93">
        <v>43018.772222222222</v>
      </c>
      <c r="D64" s="91" t="s">
        <v>2</v>
      </c>
      <c r="E64" s="94">
        <v>1</v>
      </c>
      <c r="R64" s="102">
        <v>185</v>
      </c>
      <c r="S64" s="62" t="s">
        <v>433</v>
      </c>
      <c r="T64" s="134">
        <v>1</v>
      </c>
      <c r="U64" s="134"/>
      <c r="V64" s="134">
        <v>1</v>
      </c>
    </row>
    <row r="65" spans="2:22" x14ac:dyDescent="0.25">
      <c r="B65" s="78" t="s">
        <v>223</v>
      </c>
      <c r="C65" s="79">
        <v>43019.645833333336</v>
      </c>
      <c r="D65" s="78" t="s">
        <v>1</v>
      </c>
      <c r="E65" s="95">
        <v>1</v>
      </c>
      <c r="R65" s="102">
        <v>229</v>
      </c>
      <c r="S65" s="62" t="s">
        <v>277</v>
      </c>
      <c r="T65" s="134"/>
      <c r="U65" s="134">
        <v>1</v>
      </c>
      <c r="V65" s="134">
        <v>1</v>
      </c>
    </row>
    <row r="66" spans="2:22" x14ac:dyDescent="0.25">
      <c r="B66" s="78"/>
      <c r="C66" s="79">
        <v>43019.647916666669</v>
      </c>
      <c r="D66" s="78" t="s">
        <v>1</v>
      </c>
      <c r="E66" s="95">
        <v>1</v>
      </c>
      <c r="R66" s="102">
        <v>245</v>
      </c>
      <c r="S66" s="62" t="s">
        <v>434</v>
      </c>
      <c r="T66" s="134"/>
      <c r="U66" s="134">
        <v>1</v>
      </c>
      <c r="V66" s="134">
        <v>1</v>
      </c>
    </row>
    <row r="67" spans="2:22" x14ac:dyDescent="0.25">
      <c r="B67" s="78"/>
      <c r="C67" s="79">
        <v>43025.647916666669</v>
      </c>
      <c r="D67" s="78" t="s">
        <v>1</v>
      </c>
      <c r="E67" s="95">
        <v>1</v>
      </c>
      <c r="R67" s="102">
        <v>452</v>
      </c>
      <c r="S67" s="62" t="s">
        <v>287</v>
      </c>
      <c r="T67" s="134"/>
      <c r="U67" s="134">
        <v>1</v>
      </c>
      <c r="V67" s="134">
        <v>1</v>
      </c>
    </row>
    <row r="68" spans="2:22" x14ac:dyDescent="0.25">
      <c r="B68" s="78"/>
      <c r="C68" s="79">
        <v>43025.654166666667</v>
      </c>
      <c r="D68" s="78" t="s">
        <v>1</v>
      </c>
      <c r="E68" s="95">
        <v>1</v>
      </c>
      <c r="R68" s="102">
        <v>502</v>
      </c>
      <c r="S68" s="62" t="s">
        <v>435</v>
      </c>
      <c r="T68" s="134">
        <v>2</v>
      </c>
      <c r="U68" s="134"/>
      <c r="V68" s="134">
        <v>2</v>
      </c>
    </row>
    <row r="69" spans="2:22" x14ac:dyDescent="0.25">
      <c r="B69" s="78"/>
      <c r="C69" s="79">
        <v>43031.530555555553</v>
      </c>
      <c r="D69" s="78" t="s">
        <v>1</v>
      </c>
      <c r="E69" s="95">
        <v>1</v>
      </c>
      <c r="R69" s="102">
        <v>197</v>
      </c>
      <c r="S69" s="62" t="s">
        <v>266</v>
      </c>
      <c r="T69" s="134"/>
      <c r="U69" s="134">
        <v>1</v>
      </c>
      <c r="V69" s="134">
        <v>1</v>
      </c>
    </row>
    <row r="70" spans="2:22" x14ac:dyDescent="0.25">
      <c r="B70" s="78"/>
      <c r="C70" s="79">
        <v>43032.386805555558</v>
      </c>
      <c r="D70" s="78" t="s">
        <v>2</v>
      </c>
      <c r="E70" s="95">
        <v>1</v>
      </c>
      <c r="R70" s="102">
        <v>499</v>
      </c>
      <c r="S70" s="62" t="s">
        <v>436</v>
      </c>
      <c r="T70" s="134">
        <v>1</v>
      </c>
      <c r="U70" s="134"/>
      <c r="V70" s="134">
        <v>1</v>
      </c>
    </row>
    <row r="71" spans="2:22" x14ac:dyDescent="0.25">
      <c r="B71" s="78"/>
      <c r="C71" s="79">
        <v>43032.39166666667</v>
      </c>
      <c r="D71" s="78" t="s">
        <v>1</v>
      </c>
      <c r="E71" s="95">
        <v>1</v>
      </c>
      <c r="R71" s="102">
        <v>115</v>
      </c>
      <c r="S71" s="62" t="s">
        <v>251</v>
      </c>
      <c r="T71" s="134"/>
      <c r="U71" s="134">
        <v>1</v>
      </c>
      <c r="V71" s="134">
        <v>1</v>
      </c>
    </row>
    <row r="72" spans="2:22" x14ac:dyDescent="0.25">
      <c r="B72" s="78"/>
      <c r="C72" s="79">
        <v>43032.40902777778</v>
      </c>
      <c r="D72" s="78" t="s">
        <v>1</v>
      </c>
      <c r="E72" s="95">
        <v>1</v>
      </c>
      <c r="R72" s="102">
        <v>137</v>
      </c>
      <c r="S72" s="62" t="s">
        <v>311</v>
      </c>
      <c r="T72" s="134">
        <v>1</v>
      </c>
      <c r="U72" s="134">
        <v>1</v>
      </c>
      <c r="V72" s="134">
        <v>2</v>
      </c>
    </row>
    <row r="73" spans="2:22" x14ac:dyDescent="0.25">
      <c r="B73" s="78"/>
      <c r="C73" s="79">
        <v>43033.30972222222</v>
      </c>
      <c r="D73" s="78" t="s">
        <v>1</v>
      </c>
      <c r="E73" s="95">
        <v>1</v>
      </c>
      <c r="R73" s="119">
        <v>165</v>
      </c>
      <c r="S73" s="78" t="s">
        <v>250</v>
      </c>
      <c r="T73" s="138"/>
      <c r="U73" s="138">
        <v>4</v>
      </c>
      <c r="V73" s="138">
        <v>4</v>
      </c>
    </row>
    <row r="74" spans="2:22" x14ac:dyDescent="0.25">
      <c r="B74" s="78"/>
      <c r="C74" s="79">
        <v>43033.386111111111</v>
      </c>
      <c r="D74" s="78" t="s">
        <v>1</v>
      </c>
      <c r="E74" s="95">
        <v>1</v>
      </c>
      <c r="R74" s="102">
        <v>186</v>
      </c>
      <c r="S74" s="62" t="s">
        <v>284</v>
      </c>
      <c r="T74" s="134">
        <v>1</v>
      </c>
      <c r="U74" s="134"/>
      <c r="V74" s="134">
        <v>1</v>
      </c>
    </row>
    <row r="75" spans="2:22" x14ac:dyDescent="0.25">
      <c r="B75" s="91" t="s">
        <v>235</v>
      </c>
      <c r="C75" s="93">
        <v>43021.431250000001</v>
      </c>
      <c r="D75" s="91" t="s">
        <v>1</v>
      </c>
      <c r="E75" s="94">
        <v>1</v>
      </c>
      <c r="R75" s="102">
        <v>447</v>
      </c>
      <c r="S75" s="62" t="s">
        <v>336</v>
      </c>
      <c r="T75" s="134"/>
      <c r="U75" s="134">
        <v>1</v>
      </c>
      <c r="V75" s="134">
        <v>1</v>
      </c>
    </row>
    <row r="76" spans="2:22" x14ac:dyDescent="0.25">
      <c r="B76" s="78" t="s">
        <v>247</v>
      </c>
      <c r="C76" s="79">
        <v>43012.725694444445</v>
      </c>
      <c r="D76" s="78" t="s">
        <v>2</v>
      </c>
      <c r="E76" s="95">
        <v>1</v>
      </c>
      <c r="R76" s="102">
        <v>122</v>
      </c>
      <c r="S76" s="62" t="s">
        <v>437</v>
      </c>
      <c r="T76" s="134">
        <v>1</v>
      </c>
      <c r="U76" s="134"/>
      <c r="V76" s="134">
        <v>1</v>
      </c>
    </row>
    <row r="77" spans="2:22" x14ac:dyDescent="0.25">
      <c r="B77" s="78"/>
      <c r="C77" s="79">
        <v>43017.392361111109</v>
      </c>
      <c r="D77" s="78" t="s">
        <v>2</v>
      </c>
      <c r="E77" s="95">
        <v>1</v>
      </c>
      <c r="R77" s="102">
        <v>460</v>
      </c>
      <c r="S77" s="62" t="s">
        <v>352</v>
      </c>
      <c r="T77" s="134"/>
      <c r="U77" s="134">
        <v>1</v>
      </c>
      <c r="V77" s="134">
        <v>1</v>
      </c>
    </row>
    <row r="78" spans="2:22" x14ac:dyDescent="0.25">
      <c r="B78" s="78"/>
      <c r="C78" s="79">
        <v>43017.40625</v>
      </c>
      <c r="D78" s="78" t="s">
        <v>1</v>
      </c>
      <c r="E78" s="95">
        <v>1</v>
      </c>
      <c r="R78" s="102">
        <v>226</v>
      </c>
      <c r="S78" s="62" t="s">
        <v>268</v>
      </c>
      <c r="T78" s="134">
        <v>2</v>
      </c>
      <c r="U78" s="134">
        <v>1</v>
      </c>
      <c r="V78" s="134">
        <v>3</v>
      </c>
    </row>
    <row r="79" spans="2:22" x14ac:dyDescent="0.25">
      <c r="B79" s="78"/>
      <c r="C79" s="79">
        <v>43017.425694444442</v>
      </c>
      <c r="D79" s="78" t="s">
        <v>1</v>
      </c>
      <c r="E79" s="95">
        <v>1</v>
      </c>
      <c r="R79" s="102">
        <v>252</v>
      </c>
      <c r="S79" s="62" t="s">
        <v>283</v>
      </c>
      <c r="T79" s="134"/>
      <c r="U79" s="134">
        <v>1</v>
      </c>
      <c r="V79" s="134">
        <v>1</v>
      </c>
    </row>
    <row r="80" spans="2:22" x14ac:dyDescent="0.25">
      <c r="B80" s="78"/>
      <c r="C80" s="79">
        <v>43017.439583333333</v>
      </c>
      <c r="D80" s="78" t="s">
        <v>2</v>
      </c>
      <c r="E80" s="95">
        <v>1</v>
      </c>
      <c r="R80" s="102">
        <v>470</v>
      </c>
      <c r="S80" s="62" t="s">
        <v>438</v>
      </c>
      <c r="T80" s="134">
        <v>1</v>
      </c>
      <c r="U80" s="134"/>
      <c r="V80" s="134">
        <v>1</v>
      </c>
    </row>
    <row r="81" spans="2:22" x14ac:dyDescent="0.25">
      <c r="B81" s="78"/>
      <c r="C81" s="79">
        <v>43017.457638888889</v>
      </c>
      <c r="D81" s="78" t="s">
        <v>2</v>
      </c>
      <c r="E81" s="95">
        <v>1</v>
      </c>
      <c r="R81" s="102">
        <v>224</v>
      </c>
      <c r="S81" s="62" t="s">
        <v>272</v>
      </c>
      <c r="T81" s="134">
        <v>2</v>
      </c>
      <c r="U81" s="134"/>
      <c r="V81" s="134">
        <v>2</v>
      </c>
    </row>
    <row r="82" spans="2:22" x14ac:dyDescent="0.25">
      <c r="B82" s="78"/>
      <c r="C82" s="79">
        <v>43018.390972222223</v>
      </c>
      <c r="D82" s="78" t="s">
        <v>2</v>
      </c>
      <c r="E82" s="95">
        <v>1</v>
      </c>
      <c r="R82" s="102">
        <v>390</v>
      </c>
      <c r="S82" s="62" t="s">
        <v>319</v>
      </c>
      <c r="T82" s="134"/>
      <c r="U82" s="134">
        <v>2</v>
      </c>
      <c r="V82" s="134">
        <v>2</v>
      </c>
    </row>
    <row r="83" spans="2:22" x14ac:dyDescent="0.25">
      <c r="B83" s="78"/>
      <c r="C83" s="79">
        <v>43018.395833333336</v>
      </c>
      <c r="D83" s="78" t="s">
        <v>2</v>
      </c>
      <c r="E83" s="95">
        <v>1</v>
      </c>
      <c r="R83" s="102">
        <v>496</v>
      </c>
      <c r="S83" s="62" t="s">
        <v>439</v>
      </c>
      <c r="T83" s="134"/>
      <c r="U83" s="134">
        <v>1</v>
      </c>
      <c r="V83" s="134">
        <v>1</v>
      </c>
    </row>
    <row r="84" spans="2:22" x14ac:dyDescent="0.25">
      <c r="B84" s="78"/>
      <c r="C84" s="79">
        <v>43020.415277777778</v>
      </c>
      <c r="D84" s="78" t="s">
        <v>2</v>
      </c>
      <c r="E84" s="95">
        <v>1</v>
      </c>
      <c r="R84" s="102">
        <v>461</v>
      </c>
      <c r="S84" s="62" t="s">
        <v>359</v>
      </c>
      <c r="T84" s="134"/>
      <c r="U84" s="134">
        <v>2</v>
      </c>
      <c r="V84" s="134">
        <v>2</v>
      </c>
    </row>
    <row r="85" spans="2:22" x14ac:dyDescent="0.25">
      <c r="B85" s="78"/>
      <c r="C85" s="79">
        <v>43020.431250000001</v>
      </c>
      <c r="D85" s="78" t="s">
        <v>2</v>
      </c>
      <c r="E85" s="95">
        <v>1</v>
      </c>
      <c r="R85" s="102">
        <v>388</v>
      </c>
      <c r="S85" s="62" t="s">
        <v>239</v>
      </c>
      <c r="T85" s="134">
        <v>1</v>
      </c>
      <c r="U85" s="134">
        <v>1</v>
      </c>
      <c r="V85" s="134">
        <v>2</v>
      </c>
    </row>
    <row r="86" spans="2:22" x14ac:dyDescent="0.25">
      <c r="B86" s="78"/>
      <c r="C86" s="79">
        <v>43020.438888888886</v>
      </c>
      <c r="D86" s="78" t="s">
        <v>2</v>
      </c>
      <c r="E86" s="95">
        <v>1</v>
      </c>
      <c r="R86" s="102">
        <v>138</v>
      </c>
      <c r="S86" s="62" t="s">
        <v>440</v>
      </c>
      <c r="T86" s="134">
        <v>1</v>
      </c>
      <c r="U86" s="134"/>
      <c r="V86" s="134">
        <v>1</v>
      </c>
    </row>
    <row r="87" spans="2:22" x14ac:dyDescent="0.25">
      <c r="B87" s="78"/>
      <c r="C87" s="79">
        <v>43020.447916666664</v>
      </c>
      <c r="D87" s="78" t="s">
        <v>1</v>
      </c>
      <c r="E87" s="95">
        <v>1</v>
      </c>
      <c r="R87" s="102">
        <v>468</v>
      </c>
      <c r="S87" s="62" t="s">
        <v>441</v>
      </c>
      <c r="T87" s="134">
        <v>1</v>
      </c>
      <c r="U87" s="134">
        <v>2</v>
      </c>
      <c r="V87" s="134">
        <v>3</v>
      </c>
    </row>
    <row r="88" spans="2:22" x14ac:dyDescent="0.25">
      <c r="B88" s="78"/>
      <c r="C88" s="79">
        <v>43022.336805555555</v>
      </c>
      <c r="D88" s="78" t="s">
        <v>2</v>
      </c>
      <c r="E88" s="95">
        <v>1</v>
      </c>
      <c r="R88" s="102">
        <v>168</v>
      </c>
      <c r="S88" s="62" t="s">
        <v>279</v>
      </c>
      <c r="T88" s="134"/>
      <c r="U88" s="134">
        <v>2</v>
      </c>
      <c r="V88" s="134">
        <v>2</v>
      </c>
    </row>
    <row r="89" spans="2:22" x14ac:dyDescent="0.25">
      <c r="B89" s="78"/>
      <c r="C89" s="79">
        <v>43022.395138888889</v>
      </c>
      <c r="D89" s="78" t="s">
        <v>2</v>
      </c>
      <c r="E89" s="95">
        <v>1</v>
      </c>
      <c r="R89" s="102">
        <v>264</v>
      </c>
      <c r="S89" s="62" t="s">
        <v>248</v>
      </c>
      <c r="T89" s="134"/>
      <c r="U89" s="134">
        <v>1</v>
      </c>
      <c r="V89" s="134">
        <v>1</v>
      </c>
    </row>
    <row r="90" spans="2:22" x14ac:dyDescent="0.25">
      <c r="B90" s="78"/>
      <c r="C90" s="79">
        <v>43026.695833333331</v>
      </c>
      <c r="D90" s="78" t="s">
        <v>2</v>
      </c>
      <c r="E90" s="95">
        <v>1</v>
      </c>
      <c r="R90" s="102">
        <v>176</v>
      </c>
      <c r="S90" s="62" t="s">
        <v>340</v>
      </c>
      <c r="T90" s="134"/>
      <c r="U90" s="134">
        <v>1</v>
      </c>
      <c r="V90" s="134">
        <v>1</v>
      </c>
    </row>
    <row r="91" spans="2:22" x14ac:dyDescent="0.25">
      <c r="B91" s="78"/>
      <c r="C91" s="79">
        <v>43026.709027777775</v>
      </c>
      <c r="D91" s="78" t="s">
        <v>1</v>
      </c>
      <c r="E91" s="95">
        <v>1</v>
      </c>
      <c r="R91" s="102">
        <v>133</v>
      </c>
      <c r="S91" s="62" t="s">
        <v>249</v>
      </c>
      <c r="T91" s="134"/>
      <c r="U91" s="134">
        <v>2</v>
      </c>
      <c r="V91" s="134">
        <v>2</v>
      </c>
    </row>
    <row r="92" spans="2:22" x14ac:dyDescent="0.25">
      <c r="B92" s="78"/>
      <c r="C92" s="79">
        <v>43033.727083333331</v>
      </c>
      <c r="D92" s="78" t="s">
        <v>2</v>
      </c>
      <c r="E92" s="95">
        <v>1</v>
      </c>
      <c r="R92" s="102" t="s">
        <v>3</v>
      </c>
      <c r="S92" s="102"/>
      <c r="T92" s="134">
        <v>44</v>
      </c>
      <c r="U92" s="134">
        <v>73</v>
      </c>
      <c r="V92" s="134">
        <v>117</v>
      </c>
    </row>
    <row r="93" spans="2:22" x14ac:dyDescent="0.25">
      <c r="B93" s="78"/>
      <c r="C93" s="79">
        <v>43033.728472222225</v>
      </c>
      <c r="D93" s="78" t="s">
        <v>2</v>
      </c>
      <c r="E93" s="95">
        <v>1</v>
      </c>
      <c r="R93" s="51"/>
      <c r="S93" s="51"/>
      <c r="T93" s="51"/>
      <c r="U93" s="51"/>
      <c r="V93" s="51"/>
    </row>
    <row r="94" spans="2:22" x14ac:dyDescent="0.25">
      <c r="B94" s="91" t="s">
        <v>307</v>
      </c>
      <c r="C94" s="93">
        <v>43032.495138888888</v>
      </c>
      <c r="D94" s="91" t="s">
        <v>1</v>
      </c>
      <c r="E94" s="94">
        <v>1</v>
      </c>
      <c r="R94" s="51"/>
      <c r="S94" s="51"/>
      <c r="T94" s="51"/>
      <c r="U94" s="51"/>
      <c r="V94" s="51"/>
    </row>
    <row r="95" spans="2:22" x14ac:dyDescent="0.25">
      <c r="B95" s="91" t="s">
        <v>240</v>
      </c>
      <c r="C95" s="93">
        <v>43023.579861111109</v>
      </c>
      <c r="D95" s="91" t="s">
        <v>1</v>
      </c>
      <c r="E95" s="94">
        <v>1</v>
      </c>
      <c r="R95" s="51"/>
      <c r="S95" s="51"/>
      <c r="T95" s="51"/>
      <c r="U95" s="51"/>
      <c r="V95" s="51"/>
    </row>
    <row r="96" spans="2:22" x14ac:dyDescent="0.25">
      <c r="B96" s="91"/>
      <c r="C96" s="93">
        <v>43035.655555555553</v>
      </c>
      <c r="D96" s="91" t="s">
        <v>1</v>
      </c>
      <c r="E96" s="94">
        <v>1</v>
      </c>
      <c r="R96" s="51"/>
      <c r="S96" s="51"/>
      <c r="T96" s="51"/>
      <c r="U96" s="51"/>
      <c r="V96" s="51"/>
    </row>
    <row r="97" spans="2:22" x14ac:dyDescent="0.25">
      <c r="B97" s="91" t="s">
        <v>302</v>
      </c>
      <c r="C97" s="93">
        <v>43019.386805555558</v>
      </c>
      <c r="D97" s="91" t="s">
        <v>1</v>
      </c>
      <c r="E97" s="94">
        <v>1</v>
      </c>
      <c r="R97" s="51"/>
      <c r="S97" s="51"/>
      <c r="T97" s="51"/>
      <c r="U97" s="51"/>
      <c r="V97" s="51"/>
    </row>
    <row r="98" spans="2:22" x14ac:dyDescent="0.25">
      <c r="B98" s="91"/>
      <c r="C98" s="93">
        <v>43019.419444444444</v>
      </c>
      <c r="D98" s="91" t="s">
        <v>1</v>
      </c>
      <c r="E98" s="94">
        <v>1</v>
      </c>
      <c r="R98" s="51"/>
      <c r="S98" s="51"/>
      <c r="T98" s="51"/>
      <c r="U98" s="51"/>
      <c r="V98" s="51"/>
    </row>
    <row r="99" spans="2:22" x14ac:dyDescent="0.25">
      <c r="B99" s="91"/>
      <c r="C99" s="93">
        <v>43025.480555555558</v>
      </c>
      <c r="D99" s="91" t="s">
        <v>1</v>
      </c>
      <c r="E99" s="94">
        <v>1</v>
      </c>
      <c r="R99" s="51"/>
      <c r="S99" s="51"/>
      <c r="T99" s="51"/>
      <c r="U99" s="51"/>
      <c r="V99" s="51"/>
    </row>
    <row r="100" spans="2:22" x14ac:dyDescent="0.25">
      <c r="B100" s="91" t="s">
        <v>303</v>
      </c>
      <c r="C100" s="93">
        <v>43009.470138888886</v>
      </c>
      <c r="D100" s="91" t="s">
        <v>1</v>
      </c>
      <c r="E100" s="94">
        <v>1</v>
      </c>
    </row>
    <row r="101" spans="2:22" x14ac:dyDescent="0.25">
      <c r="B101" s="91"/>
      <c r="C101" s="93">
        <v>43011.95</v>
      </c>
      <c r="D101" s="91" t="s">
        <v>2</v>
      </c>
      <c r="E101" s="94">
        <v>1</v>
      </c>
    </row>
    <row r="102" spans="2:22" x14ac:dyDescent="0.25">
      <c r="B102" s="91" t="s">
        <v>421</v>
      </c>
      <c r="C102" s="93">
        <v>43031.668749999997</v>
      </c>
      <c r="D102" s="91" t="s">
        <v>2</v>
      </c>
      <c r="E102" s="94">
        <v>1</v>
      </c>
    </row>
    <row r="103" spans="2:22" x14ac:dyDescent="0.25">
      <c r="B103" s="91"/>
      <c r="C103" s="93">
        <v>43033.696527777778</v>
      </c>
      <c r="D103" s="91" t="s">
        <v>2</v>
      </c>
      <c r="E103" s="94">
        <v>1</v>
      </c>
    </row>
    <row r="104" spans="2:22" x14ac:dyDescent="0.25">
      <c r="B104" s="91" t="s">
        <v>286</v>
      </c>
      <c r="C104" s="93">
        <v>43012.730555555558</v>
      </c>
      <c r="D104" s="91" t="s">
        <v>1</v>
      </c>
      <c r="E104" s="94">
        <v>1</v>
      </c>
    </row>
    <row r="105" spans="2:22" x14ac:dyDescent="0.25">
      <c r="B105" s="91" t="s">
        <v>423</v>
      </c>
      <c r="C105" s="93">
        <v>43028.75277777778</v>
      </c>
      <c r="D105" s="91" t="s">
        <v>1</v>
      </c>
      <c r="E105" s="94">
        <v>1</v>
      </c>
    </row>
    <row r="106" spans="2:22" x14ac:dyDescent="0.25">
      <c r="B106" s="91"/>
      <c r="C106" s="93">
        <v>43031.530555555553</v>
      </c>
      <c r="D106" s="91" t="s">
        <v>1</v>
      </c>
      <c r="E106" s="94">
        <v>1</v>
      </c>
    </row>
    <row r="107" spans="2:22" x14ac:dyDescent="0.25">
      <c r="B107" s="78" t="s">
        <v>212</v>
      </c>
      <c r="C107" s="79">
        <v>43018.433333333334</v>
      </c>
      <c r="D107" s="78" t="s">
        <v>1</v>
      </c>
      <c r="E107" s="95">
        <v>1</v>
      </c>
    </row>
    <row r="108" spans="2:22" x14ac:dyDescent="0.25">
      <c r="B108" s="78"/>
      <c r="C108" s="79">
        <v>43022.692361111112</v>
      </c>
      <c r="D108" s="78" t="s">
        <v>1</v>
      </c>
      <c r="E108" s="95">
        <v>1</v>
      </c>
    </row>
    <row r="109" spans="2:22" x14ac:dyDescent="0.25">
      <c r="B109" s="78"/>
      <c r="C109" s="79">
        <v>43036.521527777775</v>
      </c>
      <c r="D109" s="78" t="s">
        <v>1</v>
      </c>
      <c r="E109" s="95">
        <v>1</v>
      </c>
    </row>
    <row r="110" spans="2:22" x14ac:dyDescent="0.25">
      <c r="B110" s="78"/>
      <c r="C110" s="79">
        <v>43039.716666666667</v>
      </c>
      <c r="D110" s="78" t="s">
        <v>1</v>
      </c>
      <c r="E110" s="95">
        <v>1</v>
      </c>
    </row>
    <row r="111" spans="2:22" s="37" customFormat="1" x14ac:dyDescent="0.25">
      <c r="B111" s="91" t="s">
        <v>237</v>
      </c>
      <c r="C111" s="93">
        <v>43021.603472222225</v>
      </c>
      <c r="D111" s="91" t="s">
        <v>1</v>
      </c>
      <c r="E111" s="94">
        <v>1</v>
      </c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62"/>
      <c r="S111" s="62"/>
      <c r="T111" s="62"/>
      <c r="U111" s="62"/>
      <c r="V111" s="62"/>
    </row>
    <row r="112" spans="2:22" s="37" customFormat="1" x14ac:dyDescent="0.25">
      <c r="B112" s="91"/>
      <c r="C112" s="93">
        <v>43034.683333333334</v>
      </c>
      <c r="D112" s="91" t="s">
        <v>1</v>
      </c>
      <c r="E112" s="94">
        <v>1</v>
      </c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62"/>
      <c r="S112" s="62"/>
      <c r="T112" s="62"/>
      <c r="U112" s="62"/>
      <c r="V112" s="62"/>
    </row>
    <row r="113" spans="2:22" s="37" customFormat="1" x14ac:dyDescent="0.25">
      <c r="B113" s="91" t="s">
        <v>289</v>
      </c>
      <c r="C113" s="93">
        <v>43031.729861111111</v>
      </c>
      <c r="D113" s="91" t="s">
        <v>1</v>
      </c>
      <c r="E113" s="94">
        <v>1</v>
      </c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62"/>
      <c r="S113" s="62"/>
      <c r="T113" s="62"/>
      <c r="U113" s="62"/>
      <c r="V113" s="62"/>
    </row>
    <row r="114" spans="2:22" s="37" customFormat="1" x14ac:dyDescent="0.25">
      <c r="B114" s="91" t="s">
        <v>243</v>
      </c>
      <c r="C114" s="93">
        <v>43017.431250000001</v>
      </c>
      <c r="D114" s="91" t="s">
        <v>1</v>
      </c>
      <c r="E114" s="94">
        <v>1</v>
      </c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62"/>
      <c r="S114" s="62"/>
      <c r="T114" s="62"/>
      <c r="U114" s="62"/>
      <c r="V114" s="62"/>
    </row>
    <row r="115" spans="2:22" s="37" customFormat="1" x14ac:dyDescent="0.25">
      <c r="B115" s="91"/>
      <c r="C115" s="93">
        <v>43027.71875</v>
      </c>
      <c r="D115" s="91" t="s">
        <v>1</v>
      </c>
      <c r="E115" s="94">
        <v>1</v>
      </c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62"/>
      <c r="S115" s="62"/>
      <c r="T115" s="62"/>
      <c r="U115" s="62"/>
      <c r="V115" s="62"/>
    </row>
    <row r="116" spans="2:22" s="37" customFormat="1" x14ac:dyDescent="0.25">
      <c r="B116" s="91" t="s">
        <v>433</v>
      </c>
      <c r="C116" s="93">
        <v>43012.484722222223</v>
      </c>
      <c r="D116" s="91" t="s">
        <v>2</v>
      </c>
      <c r="E116" s="94">
        <v>1</v>
      </c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62"/>
      <c r="S116" s="62"/>
      <c r="T116" s="62"/>
      <c r="U116" s="62"/>
      <c r="V116" s="62"/>
    </row>
    <row r="117" spans="2:22" s="37" customFormat="1" x14ac:dyDescent="0.25">
      <c r="B117" s="91" t="s">
        <v>277</v>
      </c>
      <c r="C117" s="93">
        <v>43013.695833333331</v>
      </c>
      <c r="D117" s="91" t="s">
        <v>1</v>
      </c>
      <c r="E117" s="94">
        <v>1</v>
      </c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62"/>
      <c r="S117" s="62"/>
      <c r="T117" s="62"/>
      <c r="U117" s="62"/>
      <c r="V117" s="62"/>
    </row>
    <row r="118" spans="2:22" s="37" customFormat="1" x14ac:dyDescent="0.25">
      <c r="B118" s="91" t="s">
        <v>434</v>
      </c>
      <c r="C118" s="93">
        <v>43014.590277777781</v>
      </c>
      <c r="D118" s="91" t="s">
        <v>1</v>
      </c>
      <c r="E118" s="94">
        <v>1</v>
      </c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62"/>
      <c r="S118" s="62"/>
      <c r="T118" s="62"/>
      <c r="U118" s="62"/>
      <c r="V118" s="62"/>
    </row>
    <row r="119" spans="2:22" s="37" customFormat="1" x14ac:dyDescent="0.25">
      <c r="B119" s="91" t="s">
        <v>287</v>
      </c>
      <c r="C119" s="93">
        <v>43015.506249999999</v>
      </c>
      <c r="D119" s="91" t="s">
        <v>1</v>
      </c>
      <c r="E119" s="94">
        <v>1</v>
      </c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62"/>
      <c r="S119" s="62"/>
      <c r="T119" s="62"/>
      <c r="U119" s="62"/>
      <c r="V119" s="62"/>
    </row>
    <row r="120" spans="2:22" s="37" customFormat="1" x14ac:dyDescent="0.25">
      <c r="B120" s="91" t="s">
        <v>435</v>
      </c>
      <c r="C120" s="93">
        <v>43017.457638888889</v>
      </c>
      <c r="D120" s="91" t="s">
        <v>2</v>
      </c>
      <c r="E120" s="94">
        <v>1</v>
      </c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62"/>
      <c r="S120" s="62"/>
      <c r="T120" s="62"/>
      <c r="U120" s="62"/>
      <c r="V120" s="62"/>
    </row>
    <row r="121" spans="2:22" s="37" customFormat="1" x14ac:dyDescent="0.25">
      <c r="B121" s="91"/>
      <c r="C121" s="93">
        <v>43034.373611111114</v>
      </c>
      <c r="D121" s="91" t="s">
        <v>2</v>
      </c>
      <c r="E121" s="94">
        <v>1</v>
      </c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62"/>
      <c r="S121" s="62"/>
      <c r="T121" s="62"/>
      <c r="U121" s="62"/>
      <c r="V121" s="62"/>
    </row>
    <row r="122" spans="2:22" s="37" customFormat="1" x14ac:dyDescent="0.25">
      <c r="B122" s="91" t="s">
        <v>266</v>
      </c>
      <c r="C122" s="93">
        <v>43017.546527777777</v>
      </c>
      <c r="D122" s="91" t="s">
        <v>1</v>
      </c>
      <c r="E122" s="94">
        <v>1</v>
      </c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62"/>
      <c r="S122" s="62"/>
      <c r="T122" s="62"/>
      <c r="U122" s="62"/>
      <c r="V122" s="62"/>
    </row>
    <row r="123" spans="2:22" s="37" customFormat="1" x14ac:dyDescent="0.25">
      <c r="B123" s="91" t="s">
        <v>436</v>
      </c>
      <c r="C123" s="93">
        <v>43017.64166666667</v>
      </c>
      <c r="D123" s="91" t="s">
        <v>2</v>
      </c>
      <c r="E123" s="94">
        <v>1</v>
      </c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62"/>
      <c r="S123" s="62"/>
      <c r="T123" s="62"/>
      <c r="U123" s="62"/>
      <c r="V123" s="62"/>
    </row>
    <row r="124" spans="2:22" s="37" customFormat="1" x14ac:dyDescent="0.25">
      <c r="B124" s="91" t="s">
        <v>251</v>
      </c>
      <c r="C124" s="93">
        <v>43018.413888888892</v>
      </c>
      <c r="D124" s="91" t="s">
        <v>1</v>
      </c>
      <c r="E124" s="94">
        <v>1</v>
      </c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62"/>
      <c r="S124" s="62"/>
      <c r="T124" s="62"/>
      <c r="U124" s="62"/>
      <c r="V124" s="62"/>
    </row>
    <row r="125" spans="2:22" s="37" customFormat="1" x14ac:dyDescent="0.25">
      <c r="B125" s="91" t="s">
        <v>311</v>
      </c>
      <c r="C125" s="93">
        <v>43018.479166666664</v>
      </c>
      <c r="D125" s="91" t="s">
        <v>1</v>
      </c>
      <c r="E125" s="94">
        <v>1</v>
      </c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62"/>
      <c r="S125" s="62"/>
      <c r="T125" s="62"/>
      <c r="U125" s="62"/>
      <c r="V125" s="62"/>
    </row>
    <row r="126" spans="2:22" s="37" customFormat="1" x14ac:dyDescent="0.25">
      <c r="B126" s="91"/>
      <c r="C126" s="93">
        <v>43026.752083333333</v>
      </c>
      <c r="D126" s="91" t="s">
        <v>2</v>
      </c>
      <c r="E126" s="94">
        <v>1</v>
      </c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62"/>
      <c r="S126" s="62"/>
      <c r="T126" s="62"/>
      <c r="U126" s="62"/>
      <c r="V126" s="62"/>
    </row>
    <row r="127" spans="2:22" s="37" customFormat="1" x14ac:dyDescent="0.25">
      <c r="B127" s="78" t="s">
        <v>250</v>
      </c>
      <c r="C127" s="79">
        <v>43018.734027777777</v>
      </c>
      <c r="D127" s="78" t="s">
        <v>1</v>
      </c>
      <c r="E127" s="95">
        <v>1</v>
      </c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62"/>
      <c r="S127" s="62"/>
      <c r="T127" s="62"/>
      <c r="U127" s="62"/>
      <c r="V127" s="62"/>
    </row>
    <row r="128" spans="2:22" s="37" customFormat="1" x14ac:dyDescent="0.25">
      <c r="B128" s="78"/>
      <c r="C128" s="79">
        <v>43019.462500000001</v>
      </c>
      <c r="D128" s="78" t="s">
        <v>1</v>
      </c>
      <c r="E128" s="95">
        <v>1</v>
      </c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62"/>
      <c r="S128" s="62"/>
      <c r="T128" s="62"/>
      <c r="U128" s="62"/>
      <c r="V128" s="62"/>
    </row>
    <row r="129" spans="2:22" s="37" customFormat="1" x14ac:dyDescent="0.25">
      <c r="B129" s="78"/>
      <c r="C129" s="79">
        <v>43025.73541666667</v>
      </c>
      <c r="D129" s="78" t="s">
        <v>1</v>
      </c>
      <c r="E129" s="95">
        <v>1</v>
      </c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62"/>
      <c r="S129" s="62"/>
      <c r="T129" s="62"/>
      <c r="U129" s="62"/>
      <c r="V129" s="62"/>
    </row>
    <row r="130" spans="2:22" s="37" customFormat="1" x14ac:dyDescent="0.25">
      <c r="B130" s="78"/>
      <c r="C130" s="79">
        <v>43036.635416666664</v>
      </c>
      <c r="D130" s="78" t="s">
        <v>1</v>
      </c>
      <c r="E130" s="95">
        <v>1</v>
      </c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62"/>
      <c r="S130" s="62"/>
      <c r="T130" s="62"/>
      <c r="U130" s="62"/>
      <c r="V130" s="62"/>
    </row>
    <row r="131" spans="2:22" s="37" customFormat="1" x14ac:dyDescent="0.25">
      <c r="B131" s="91" t="s">
        <v>284</v>
      </c>
      <c r="C131" s="93">
        <v>43019.691666666666</v>
      </c>
      <c r="D131" s="91" t="s">
        <v>2</v>
      </c>
      <c r="E131" s="94">
        <v>1</v>
      </c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62"/>
      <c r="S131" s="62"/>
      <c r="T131" s="62"/>
      <c r="U131" s="62"/>
      <c r="V131" s="62"/>
    </row>
    <row r="132" spans="2:22" s="37" customFormat="1" x14ac:dyDescent="0.25">
      <c r="B132" s="91" t="s">
        <v>336</v>
      </c>
      <c r="C132" s="93">
        <v>43020.470833333333</v>
      </c>
      <c r="D132" s="91" t="s">
        <v>1</v>
      </c>
      <c r="E132" s="94">
        <v>1</v>
      </c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62"/>
      <c r="S132" s="62"/>
      <c r="T132" s="62"/>
      <c r="U132" s="62"/>
      <c r="V132" s="62"/>
    </row>
    <row r="133" spans="2:22" s="37" customFormat="1" x14ac:dyDescent="0.25">
      <c r="B133" s="91" t="s">
        <v>437</v>
      </c>
      <c r="C133" s="93">
        <v>43021.686111111114</v>
      </c>
      <c r="D133" s="91" t="s">
        <v>2</v>
      </c>
      <c r="E133" s="94">
        <v>1</v>
      </c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62"/>
      <c r="S133" s="62"/>
      <c r="T133" s="62"/>
      <c r="U133" s="62"/>
      <c r="V133" s="62"/>
    </row>
    <row r="134" spans="2:22" s="37" customFormat="1" x14ac:dyDescent="0.25">
      <c r="B134" s="91" t="s">
        <v>352</v>
      </c>
      <c r="C134" s="93">
        <v>43022.615277777775</v>
      </c>
      <c r="D134" s="91" t="s">
        <v>1</v>
      </c>
      <c r="E134" s="94">
        <v>1</v>
      </c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62"/>
      <c r="S134" s="62"/>
      <c r="T134" s="62"/>
      <c r="U134" s="62"/>
      <c r="V134" s="62"/>
    </row>
    <row r="135" spans="2:22" s="37" customFormat="1" x14ac:dyDescent="0.25">
      <c r="B135" s="91" t="s">
        <v>268</v>
      </c>
      <c r="C135" s="93">
        <v>43022.668055555558</v>
      </c>
      <c r="D135" s="91" t="s">
        <v>1</v>
      </c>
      <c r="E135" s="94">
        <v>1</v>
      </c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62"/>
      <c r="S135" s="62"/>
      <c r="T135" s="62"/>
      <c r="U135" s="62"/>
      <c r="V135" s="62"/>
    </row>
    <row r="136" spans="2:22" s="37" customFormat="1" x14ac:dyDescent="0.25">
      <c r="B136" s="91"/>
      <c r="C136" s="93">
        <v>43033.787499999999</v>
      </c>
      <c r="D136" s="91" t="s">
        <v>2</v>
      </c>
      <c r="E136" s="94">
        <v>1</v>
      </c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62"/>
      <c r="S136" s="62"/>
      <c r="T136" s="62"/>
      <c r="U136" s="62"/>
      <c r="V136" s="62"/>
    </row>
    <row r="137" spans="2:22" s="37" customFormat="1" x14ac:dyDescent="0.25">
      <c r="B137" s="91"/>
      <c r="C137" s="93">
        <v>43034.838888888888</v>
      </c>
      <c r="D137" s="91" t="s">
        <v>2</v>
      </c>
      <c r="E137" s="94">
        <v>1</v>
      </c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62"/>
      <c r="S137" s="62"/>
      <c r="T137" s="62"/>
      <c r="U137" s="62"/>
      <c r="V137" s="62"/>
    </row>
    <row r="138" spans="2:22" s="37" customFormat="1" x14ac:dyDescent="0.25">
      <c r="B138" s="91" t="s">
        <v>283</v>
      </c>
      <c r="C138" s="93">
        <v>43024.607638888891</v>
      </c>
      <c r="D138" s="91" t="s">
        <v>1</v>
      </c>
      <c r="E138" s="94">
        <v>1</v>
      </c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62"/>
      <c r="S138" s="62"/>
      <c r="T138" s="62"/>
      <c r="U138" s="62"/>
      <c r="V138" s="62"/>
    </row>
    <row r="139" spans="2:22" s="37" customFormat="1" x14ac:dyDescent="0.25">
      <c r="B139" s="91" t="s">
        <v>438</v>
      </c>
      <c r="C139" s="93">
        <v>43025.688194444447</v>
      </c>
      <c r="D139" s="91" t="s">
        <v>2</v>
      </c>
      <c r="E139" s="94">
        <v>1</v>
      </c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62"/>
      <c r="S139" s="62"/>
      <c r="T139" s="62"/>
      <c r="U139" s="62"/>
      <c r="V139" s="62"/>
    </row>
    <row r="140" spans="2:22" s="37" customFormat="1" x14ac:dyDescent="0.25">
      <c r="B140" s="91" t="s">
        <v>272</v>
      </c>
      <c r="C140" s="93">
        <v>43026.643055555556</v>
      </c>
      <c r="D140" s="91" t="s">
        <v>2</v>
      </c>
      <c r="E140" s="94">
        <v>1</v>
      </c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62"/>
      <c r="S140" s="62"/>
      <c r="T140" s="62"/>
      <c r="U140" s="62"/>
      <c r="V140" s="62"/>
    </row>
    <row r="141" spans="2:22" s="37" customFormat="1" x14ac:dyDescent="0.25">
      <c r="B141" s="91"/>
      <c r="C141" s="93">
        <v>43026.644444444442</v>
      </c>
      <c r="D141" s="91" t="s">
        <v>2</v>
      </c>
      <c r="E141" s="94">
        <v>1</v>
      </c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62"/>
      <c r="S141" s="62"/>
      <c r="T141" s="62"/>
      <c r="U141" s="62"/>
      <c r="V141" s="62"/>
    </row>
    <row r="142" spans="2:22" s="37" customFormat="1" x14ac:dyDescent="0.25">
      <c r="B142" s="91" t="s">
        <v>319</v>
      </c>
      <c r="C142" s="93">
        <v>43026.693749999999</v>
      </c>
      <c r="D142" s="91" t="s">
        <v>1</v>
      </c>
      <c r="E142" s="94">
        <v>1</v>
      </c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62"/>
      <c r="S142" s="62"/>
      <c r="T142" s="62"/>
      <c r="U142" s="62"/>
      <c r="V142" s="62"/>
    </row>
    <row r="143" spans="2:22" s="37" customFormat="1" x14ac:dyDescent="0.25">
      <c r="B143" s="91"/>
      <c r="C143" s="93">
        <v>43032.803472222222</v>
      </c>
      <c r="D143" s="91" t="s">
        <v>1</v>
      </c>
      <c r="E143" s="94">
        <v>1</v>
      </c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62"/>
      <c r="S143" s="62"/>
      <c r="T143" s="62"/>
      <c r="U143" s="62"/>
      <c r="V143" s="62"/>
    </row>
    <row r="144" spans="2:22" s="37" customFormat="1" x14ac:dyDescent="0.25">
      <c r="B144" s="91" t="s">
        <v>439</v>
      </c>
      <c r="C144" s="93">
        <v>43026.792361111111</v>
      </c>
      <c r="D144" s="91" t="s">
        <v>1</v>
      </c>
      <c r="E144" s="94">
        <v>1</v>
      </c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62"/>
      <c r="S144" s="62"/>
      <c r="T144" s="62"/>
      <c r="U144" s="62"/>
      <c r="V144" s="62"/>
    </row>
    <row r="145" spans="2:22" s="37" customFormat="1" x14ac:dyDescent="0.25">
      <c r="B145" s="91" t="s">
        <v>359</v>
      </c>
      <c r="C145" s="93">
        <v>43026.802777777775</v>
      </c>
      <c r="D145" s="91" t="s">
        <v>1</v>
      </c>
      <c r="E145" s="94">
        <v>1</v>
      </c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62"/>
      <c r="S145" s="62"/>
      <c r="T145" s="62"/>
      <c r="U145" s="62"/>
      <c r="V145" s="62"/>
    </row>
    <row r="146" spans="2:22" s="37" customFormat="1" x14ac:dyDescent="0.25">
      <c r="B146" s="91"/>
      <c r="C146" s="93">
        <v>43026.814583333333</v>
      </c>
      <c r="D146" s="91" t="s">
        <v>1</v>
      </c>
      <c r="E146" s="94">
        <v>1</v>
      </c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62"/>
      <c r="S146" s="62"/>
      <c r="T146" s="62"/>
      <c r="U146" s="62"/>
      <c r="V146" s="62"/>
    </row>
    <row r="147" spans="2:22" s="37" customFormat="1" x14ac:dyDescent="0.25">
      <c r="B147" s="91" t="s">
        <v>239</v>
      </c>
      <c r="C147" s="93">
        <v>43028.664583333331</v>
      </c>
      <c r="D147" s="91" t="s">
        <v>2</v>
      </c>
      <c r="E147" s="94">
        <v>1</v>
      </c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62"/>
      <c r="S147" s="62"/>
      <c r="T147" s="62"/>
      <c r="U147" s="62"/>
      <c r="V147" s="62"/>
    </row>
    <row r="148" spans="2:22" s="37" customFormat="1" x14ac:dyDescent="0.25">
      <c r="B148" s="91"/>
      <c r="C148" s="93">
        <v>43034.637499999997</v>
      </c>
      <c r="D148" s="91" t="s">
        <v>1</v>
      </c>
      <c r="E148" s="94">
        <v>1</v>
      </c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62"/>
      <c r="S148" s="62"/>
      <c r="T148" s="62"/>
      <c r="U148" s="62"/>
      <c r="V148" s="62"/>
    </row>
    <row r="149" spans="2:22" s="37" customFormat="1" x14ac:dyDescent="0.25">
      <c r="B149" s="91" t="s">
        <v>440</v>
      </c>
      <c r="C149" s="93">
        <v>43029.568749999999</v>
      </c>
      <c r="D149" s="91" t="s">
        <v>2</v>
      </c>
      <c r="E149" s="94">
        <v>1</v>
      </c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62"/>
      <c r="S149" s="62"/>
      <c r="T149" s="62"/>
      <c r="U149" s="62"/>
      <c r="V149" s="62"/>
    </row>
    <row r="150" spans="2:22" s="37" customFormat="1" x14ac:dyDescent="0.25">
      <c r="B150" s="91" t="s">
        <v>441</v>
      </c>
      <c r="C150" s="93">
        <v>43030.511111111111</v>
      </c>
      <c r="D150" s="91" t="s">
        <v>1</v>
      </c>
      <c r="E150" s="94">
        <v>1</v>
      </c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62"/>
      <c r="S150" s="62"/>
      <c r="T150" s="62"/>
      <c r="U150" s="62"/>
      <c r="V150" s="62"/>
    </row>
    <row r="151" spans="2:22" s="37" customFormat="1" x14ac:dyDescent="0.25">
      <c r="B151" s="91"/>
      <c r="C151" s="93">
        <v>43032.820138888892</v>
      </c>
      <c r="D151" s="91" t="s">
        <v>2</v>
      </c>
      <c r="E151" s="94">
        <v>1</v>
      </c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62"/>
      <c r="S151" s="62"/>
      <c r="T151" s="62"/>
      <c r="U151" s="62"/>
      <c r="V151" s="62"/>
    </row>
    <row r="152" spans="2:22" s="37" customFormat="1" x14ac:dyDescent="0.25">
      <c r="B152" s="91"/>
      <c r="C152" s="93">
        <v>43035.847222222219</v>
      </c>
      <c r="D152" s="91" t="s">
        <v>1</v>
      </c>
      <c r="E152" s="94">
        <v>1</v>
      </c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62"/>
      <c r="S152" s="62"/>
      <c r="T152" s="62"/>
      <c r="U152" s="62"/>
      <c r="V152" s="62"/>
    </row>
    <row r="153" spans="2:22" s="37" customFormat="1" x14ac:dyDescent="0.25">
      <c r="B153" s="91" t="s">
        <v>279</v>
      </c>
      <c r="C153" s="93">
        <v>43031.674305555556</v>
      </c>
      <c r="D153" s="91" t="s">
        <v>1</v>
      </c>
      <c r="E153" s="94">
        <v>1</v>
      </c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62"/>
      <c r="S153" s="62"/>
      <c r="T153" s="62"/>
      <c r="U153" s="62"/>
      <c r="V153" s="62"/>
    </row>
    <row r="154" spans="2:22" s="37" customFormat="1" x14ac:dyDescent="0.25">
      <c r="B154" s="91"/>
      <c r="C154" s="93">
        <v>43031.677777777775</v>
      </c>
      <c r="D154" s="91" t="s">
        <v>1</v>
      </c>
      <c r="E154" s="94">
        <v>1</v>
      </c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62"/>
      <c r="S154" s="62"/>
      <c r="T154" s="62"/>
      <c r="U154" s="62"/>
      <c r="V154" s="62"/>
    </row>
    <row r="155" spans="2:22" s="37" customFormat="1" x14ac:dyDescent="0.25">
      <c r="B155" s="91" t="s">
        <v>248</v>
      </c>
      <c r="C155" s="93">
        <v>43034.615972222222</v>
      </c>
      <c r="D155" s="91" t="s">
        <v>1</v>
      </c>
      <c r="E155" s="94">
        <v>1</v>
      </c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62"/>
      <c r="S155" s="62"/>
      <c r="T155" s="62"/>
      <c r="U155" s="62"/>
      <c r="V155" s="62"/>
    </row>
    <row r="156" spans="2:22" s="37" customFormat="1" x14ac:dyDescent="0.25">
      <c r="B156" s="91" t="s">
        <v>340</v>
      </c>
      <c r="C156" s="93">
        <v>43038.328472222223</v>
      </c>
      <c r="D156" s="91" t="s">
        <v>1</v>
      </c>
      <c r="E156" s="94">
        <v>1</v>
      </c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62"/>
      <c r="S156" s="62"/>
      <c r="T156" s="62"/>
      <c r="U156" s="62"/>
      <c r="V156" s="62"/>
    </row>
    <row r="157" spans="2:22" s="37" customFormat="1" x14ac:dyDescent="0.25">
      <c r="B157" s="91" t="s">
        <v>249</v>
      </c>
      <c r="C157" s="93">
        <v>43038.768750000003</v>
      </c>
      <c r="D157" s="91" t="s">
        <v>1</v>
      </c>
      <c r="E157" s="94">
        <v>1</v>
      </c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62"/>
      <c r="S157" s="62"/>
      <c r="T157" s="62"/>
      <c r="U157" s="62"/>
      <c r="V157" s="62"/>
    </row>
    <row r="158" spans="2:22" s="37" customFormat="1" x14ac:dyDescent="0.25">
      <c r="B158" s="91"/>
      <c r="C158" s="93">
        <v>43038.783333333333</v>
      </c>
      <c r="D158" s="91" t="s">
        <v>1</v>
      </c>
      <c r="E158" s="94">
        <v>1</v>
      </c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62"/>
      <c r="S158" s="62"/>
      <c r="T158" s="62"/>
      <c r="U158" s="62"/>
      <c r="V158" s="62"/>
    </row>
    <row r="159" spans="2:22" s="37" customFormat="1" x14ac:dyDescent="0.25">
      <c r="B159" s="91" t="s">
        <v>3</v>
      </c>
      <c r="C159" s="91"/>
      <c r="D159" s="91"/>
      <c r="E159" s="94">
        <v>117</v>
      </c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62"/>
      <c r="S159" s="62"/>
      <c r="T159" s="62"/>
      <c r="U159" s="62"/>
      <c r="V159" s="62"/>
    </row>
    <row r="160" spans="2:22" s="37" customFormat="1" x14ac:dyDescent="0.25">
      <c r="B160" s="51"/>
      <c r="C160" s="51"/>
      <c r="D160" s="51"/>
      <c r="E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62"/>
      <c r="S160" s="62"/>
      <c r="T160" s="62"/>
      <c r="U160" s="62"/>
      <c r="V160" s="62"/>
    </row>
    <row r="161" spans="2:27" s="37" customFormat="1" x14ac:dyDescent="0.25">
      <c r="B161" s="51"/>
      <c r="C161" s="51"/>
      <c r="D161" s="51"/>
      <c r="E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62"/>
      <c r="S161" s="62"/>
      <c r="T161" s="62"/>
      <c r="U161" s="62"/>
      <c r="V161" s="62"/>
    </row>
    <row r="162" spans="2:27" s="37" customFormat="1" x14ac:dyDescent="0.25">
      <c r="B162" s="51"/>
      <c r="C162" s="51"/>
      <c r="D162" s="51"/>
      <c r="E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62"/>
      <c r="S162" s="62"/>
      <c r="T162" s="62"/>
      <c r="U162" s="62"/>
      <c r="V162" s="62"/>
    </row>
    <row r="163" spans="2:27" s="37" customFormat="1" x14ac:dyDescent="0.25">
      <c r="B163" s="51"/>
      <c r="C163" s="51"/>
      <c r="D163" s="51"/>
      <c r="E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62"/>
      <c r="S163" s="62"/>
      <c r="T163" s="62"/>
      <c r="U163" s="62"/>
      <c r="V163" s="62"/>
    </row>
    <row r="164" spans="2:27" s="63" customFormat="1" x14ac:dyDescent="0.25">
      <c r="B164" s="62"/>
      <c r="C164" s="62"/>
      <c r="D164" s="62"/>
      <c r="E164" s="37"/>
      <c r="F164" s="37"/>
      <c r="G164" s="37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/>
      <c r="S164" s="51"/>
      <c r="T164" s="62"/>
      <c r="U164" s="51" t="s">
        <v>432</v>
      </c>
      <c r="V164" s="51" t="s">
        <v>322</v>
      </c>
    </row>
    <row r="165" spans="2:27" s="63" customFormat="1" x14ac:dyDescent="0.25">
      <c r="B165" s="6" t="s">
        <v>184</v>
      </c>
      <c r="C165" s="6" t="s">
        <v>142</v>
      </c>
      <c r="D165" s="6" t="s">
        <v>186</v>
      </c>
      <c r="E165" s="46">
        <v>42736</v>
      </c>
      <c r="F165" s="46">
        <v>42767</v>
      </c>
      <c r="G165" s="46">
        <v>42795</v>
      </c>
      <c r="H165" s="42">
        <v>42826</v>
      </c>
      <c r="I165" s="42">
        <v>42856</v>
      </c>
      <c r="J165" s="42">
        <v>42887</v>
      </c>
      <c r="K165" s="42">
        <v>42917</v>
      </c>
      <c r="L165" s="42">
        <v>42948</v>
      </c>
      <c r="M165" s="42">
        <v>42979</v>
      </c>
      <c r="N165" s="42">
        <v>43009</v>
      </c>
      <c r="O165" s="42" t="s">
        <v>432</v>
      </c>
      <c r="P165" s="42" t="s">
        <v>429</v>
      </c>
      <c r="Q165" s="125"/>
      <c r="R165" s="62"/>
      <c r="S165" s="62"/>
      <c r="T165" s="62"/>
      <c r="U165" s="62"/>
      <c r="V165" s="37"/>
    </row>
    <row r="166" spans="2:27" s="63" customFormat="1" x14ac:dyDescent="0.25">
      <c r="B166" s="81" t="s">
        <v>7</v>
      </c>
      <c r="C166" s="85">
        <v>97</v>
      </c>
      <c r="D166" s="97" t="s">
        <v>44</v>
      </c>
      <c r="E166" s="106">
        <v>0</v>
      </c>
      <c r="F166" s="106">
        <v>0</v>
      </c>
      <c r="G166" s="106">
        <v>1</v>
      </c>
      <c r="H166" s="106">
        <v>0</v>
      </c>
      <c r="I166" s="106">
        <v>0</v>
      </c>
      <c r="J166" s="106">
        <v>0</v>
      </c>
      <c r="K166" s="106">
        <v>0</v>
      </c>
      <c r="L166" s="106">
        <v>0</v>
      </c>
      <c r="M166" s="106">
        <v>0</v>
      </c>
      <c r="N166" s="106">
        <v>0</v>
      </c>
      <c r="O166" s="106"/>
      <c r="P166" s="106">
        <f>+SUM(E166:N166)</f>
        <v>1</v>
      </c>
      <c r="Q166" s="51"/>
      <c r="R166" s="62" t="s">
        <v>254</v>
      </c>
      <c r="S166" s="62"/>
      <c r="T166" s="51"/>
      <c r="U166" s="51" t="s">
        <v>254</v>
      </c>
      <c r="V166" s="51"/>
      <c r="W166" s="51"/>
      <c r="X166" s="51"/>
      <c r="Y166" s="51"/>
      <c r="Z166" s="51"/>
      <c r="AA166" s="51"/>
    </row>
    <row r="167" spans="2:27" s="63" customFormat="1" x14ac:dyDescent="0.25">
      <c r="B167" s="81" t="s">
        <v>7</v>
      </c>
      <c r="C167" s="82">
        <v>98</v>
      </c>
      <c r="D167" s="97" t="s">
        <v>16</v>
      </c>
      <c r="E167" s="106">
        <v>0</v>
      </c>
      <c r="F167" s="106">
        <v>1</v>
      </c>
      <c r="G167" s="106">
        <v>3</v>
      </c>
      <c r="H167" s="106">
        <v>2</v>
      </c>
      <c r="I167" s="106">
        <v>2</v>
      </c>
      <c r="J167" s="106">
        <v>0</v>
      </c>
      <c r="K167" s="106">
        <v>1</v>
      </c>
      <c r="L167" s="106">
        <v>2</v>
      </c>
      <c r="M167" s="106">
        <v>2</v>
      </c>
      <c r="N167" s="106">
        <v>1</v>
      </c>
      <c r="O167" s="106"/>
      <c r="P167" s="106">
        <f t="shared" ref="P167:P230" si="0">+SUM(E167:N167)</f>
        <v>14</v>
      </c>
      <c r="Q167" s="51"/>
      <c r="R167" s="62" t="s">
        <v>448</v>
      </c>
      <c r="S167" s="62" t="s">
        <v>5</v>
      </c>
      <c r="T167" s="51"/>
      <c r="U167" s="51" t="s">
        <v>429</v>
      </c>
      <c r="V167" s="51" t="s">
        <v>5</v>
      </c>
      <c r="W167" s="51"/>
      <c r="X167" s="51"/>
      <c r="Y167" s="51"/>
      <c r="Z167" s="51"/>
      <c r="AA167" s="51"/>
    </row>
    <row r="168" spans="2:27" s="63" customFormat="1" x14ac:dyDescent="0.25">
      <c r="B168" s="81" t="s">
        <v>19</v>
      </c>
      <c r="C168" s="82">
        <v>109</v>
      </c>
      <c r="D168" s="97" t="s">
        <v>26</v>
      </c>
      <c r="E168" s="106">
        <v>0</v>
      </c>
      <c r="F168" s="106">
        <v>1</v>
      </c>
      <c r="G168" s="106">
        <v>0</v>
      </c>
      <c r="H168" s="106">
        <v>0</v>
      </c>
      <c r="I168" s="106">
        <v>1</v>
      </c>
      <c r="J168" s="106">
        <v>0</v>
      </c>
      <c r="K168" s="106">
        <v>0</v>
      </c>
      <c r="L168" s="106">
        <v>0</v>
      </c>
      <c r="M168" s="106">
        <v>0</v>
      </c>
      <c r="N168" s="106">
        <v>0</v>
      </c>
      <c r="O168" s="106"/>
      <c r="P168" s="106">
        <f t="shared" si="0"/>
        <v>2</v>
      </c>
      <c r="Q168" s="51"/>
      <c r="R168" s="66">
        <v>0</v>
      </c>
      <c r="S168" s="64">
        <v>116</v>
      </c>
      <c r="T168" s="51"/>
      <c r="U168" s="98">
        <v>0</v>
      </c>
      <c r="V168" s="38">
        <v>42</v>
      </c>
      <c r="W168" s="51"/>
      <c r="X168" s="51"/>
      <c r="Y168" s="51"/>
      <c r="Z168" s="51"/>
      <c r="AA168" s="51"/>
    </row>
    <row r="169" spans="2:27" s="63" customFormat="1" x14ac:dyDescent="0.25">
      <c r="B169" s="85" t="s">
        <v>7</v>
      </c>
      <c r="C169" s="85">
        <v>110</v>
      </c>
      <c r="D169" s="97" t="s">
        <v>90</v>
      </c>
      <c r="E169" s="106">
        <v>2</v>
      </c>
      <c r="F169" s="106">
        <v>1</v>
      </c>
      <c r="G169" s="106">
        <v>3</v>
      </c>
      <c r="H169" s="106">
        <v>0</v>
      </c>
      <c r="I169" s="106">
        <v>5</v>
      </c>
      <c r="J169" s="106">
        <v>0</v>
      </c>
      <c r="K169" s="106">
        <v>2</v>
      </c>
      <c r="L169" s="106">
        <v>1</v>
      </c>
      <c r="M169" s="106">
        <v>1</v>
      </c>
      <c r="N169" s="106">
        <v>1</v>
      </c>
      <c r="O169" s="106"/>
      <c r="P169" s="106">
        <f t="shared" si="0"/>
        <v>16</v>
      </c>
      <c r="Q169" s="51"/>
      <c r="R169" s="66">
        <v>1</v>
      </c>
      <c r="S169" s="64">
        <v>22</v>
      </c>
      <c r="T169" s="51"/>
      <c r="U169" s="98">
        <v>1</v>
      </c>
      <c r="V169" s="38">
        <v>23</v>
      </c>
      <c r="W169" s="51"/>
      <c r="X169" s="51"/>
      <c r="Y169" s="51"/>
      <c r="Z169" s="51"/>
      <c r="AA169" s="51"/>
    </row>
    <row r="170" spans="2:27" s="63" customFormat="1" x14ac:dyDescent="0.25">
      <c r="B170" s="81" t="s">
        <v>34</v>
      </c>
      <c r="C170" s="82">
        <v>113</v>
      </c>
      <c r="D170" s="97" t="s">
        <v>108</v>
      </c>
      <c r="E170" s="106">
        <v>0</v>
      </c>
      <c r="F170" s="106">
        <v>1</v>
      </c>
      <c r="G170" s="106">
        <v>0</v>
      </c>
      <c r="H170" s="106">
        <v>0</v>
      </c>
      <c r="I170" s="106">
        <v>0</v>
      </c>
      <c r="J170" s="106">
        <v>0</v>
      </c>
      <c r="K170" s="106">
        <v>0</v>
      </c>
      <c r="L170" s="106">
        <v>1</v>
      </c>
      <c r="M170" s="106">
        <v>0</v>
      </c>
      <c r="N170" s="106">
        <v>0</v>
      </c>
      <c r="O170" s="106"/>
      <c r="P170" s="106">
        <f t="shared" si="0"/>
        <v>2</v>
      </c>
      <c r="Q170" s="51"/>
      <c r="R170" s="66">
        <v>2</v>
      </c>
      <c r="S170" s="64">
        <v>16</v>
      </c>
      <c r="T170" s="51"/>
      <c r="U170" s="98">
        <v>2</v>
      </c>
      <c r="V170" s="38">
        <v>12</v>
      </c>
      <c r="W170" s="51"/>
      <c r="X170" s="51"/>
      <c r="Y170" s="51"/>
      <c r="Z170" s="51"/>
      <c r="AA170" s="51"/>
    </row>
    <row r="171" spans="2:27" s="63" customFormat="1" x14ac:dyDescent="0.25">
      <c r="B171" s="81" t="s">
        <v>29</v>
      </c>
      <c r="C171" s="81">
        <v>115</v>
      </c>
      <c r="D171" s="97" t="s">
        <v>93</v>
      </c>
      <c r="E171" s="106">
        <v>1</v>
      </c>
      <c r="F171" s="106">
        <v>1</v>
      </c>
      <c r="G171" s="106">
        <v>0</v>
      </c>
      <c r="H171" s="106">
        <v>1</v>
      </c>
      <c r="I171" s="106">
        <v>2</v>
      </c>
      <c r="J171" s="106">
        <v>0</v>
      </c>
      <c r="K171" s="106">
        <v>0</v>
      </c>
      <c r="L171" s="106">
        <v>0</v>
      </c>
      <c r="M171" s="106">
        <v>0</v>
      </c>
      <c r="N171" s="106">
        <v>1</v>
      </c>
      <c r="O171" s="106"/>
      <c r="P171" s="106">
        <f t="shared" si="0"/>
        <v>6</v>
      </c>
      <c r="Q171" s="51"/>
      <c r="R171" s="66">
        <v>3</v>
      </c>
      <c r="S171" s="64">
        <v>5</v>
      </c>
      <c r="T171" s="51"/>
      <c r="U171" s="98">
        <v>3</v>
      </c>
      <c r="V171" s="38">
        <v>8</v>
      </c>
      <c r="W171" s="51"/>
      <c r="X171" s="51"/>
      <c r="Y171" s="51"/>
      <c r="Z171" s="51"/>
      <c r="AA171" s="51"/>
    </row>
    <row r="172" spans="2:27" s="63" customFormat="1" ht="30" x14ac:dyDescent="0.25">
      <c r="B172" s="85" t="s">
        <v>109</v>
      </c>
      <c r="C172" s="85">
        <v>116</v>
      </c>
      <c r="D172" s="97" t="s">
        <v>178</v>
      </c>
      <c r="E172" s="106">
        <v>0</v>
      </c>
      <c r="F172" s="106">
        <v>0</v>
      </c>
      <c r="G172" s="106">
        <v>1</v>
      </c>
      <c r="H172" s="106">
        <v>0</v>
      </c>
      <c r="I172" s="106">
        <v>0</v>
      </c>
      <c r="J172" s="106">
        <v>0</v>
      </c>
      <c r="K172" s="106">
        <v>0</v>
      </c>
      <c r="L172" s="106">
        <v>0</v>
      </c>
      <c r="M172" s="106">
        <v>0</v>
      </c>
      <c r="N172" s="106">
        <v>0</v>
      </c>
      <c r="O172" s="106"/>
      <c r="P172" s="106">
        <f t="shared" si="0"/>
        <v>1</v>
      </c>
      <c r="Q172" s="51"/>
      <c r="R172" s="66">
        <v>4</v>
      </c>
      <c r="S172" s="64">
        <v>2</v>
      </c>
      <c r="T172" s="51"/>
      <c r="U172" s="98">
        <v>4</v>
      </c>
      <c r="V172" s="38">
        <v>10</v>
      </c>
      <c r="W172" s="51"/>
      <c r="X172" s="51"/>
      <c r="Y172" s="51"/>
      <c r="Z172" s="51"/>
      <c r="AA172" s="51"/>
    </row>
    <row r="173" spans="2:27" s="63" customFormat="1" x14ac:dyDescent="0.25">
      <c r="B173" s="81" t="s">
        <v>91</v>
      </c>
      <c r="C173" s="82">
        <v>117</v>
      </c>
      <c r="D173" s="97" t="s">
        <v>92</v>
      </c>
      <c r="E173" s="106">
        <v>0</v>
      </c>
      <c r="F173" s="106">
        <v>0</v>
      </c>
      <c r="G173" s="106">
        <v>0</v>
      </c>
      <c r="H173" s="106">
        <v>0</v>
      </c>
      <c r="I173" s="106">
        <v>0</v>
      </c>
      <c r="J173" s="106">
        <v>0</v>
      </c>
      <c r="K173" s="106">
        <v>0</v>
      </c>
      <c r="L173" s="106">
        <v>0</v>
      </c>
      <c r="M173" s="106">
        <v>0</v>
      </c>
      <c r="N173" s="106">
        <v>0</v>
      </c>
      <c r="O173" s="106"/>
      <c r="P173" s="106">
        <f t="shared" si="0"/>
        <v>0</v>
      </c>
      <c r="Q173" s="51"/>
      <c r="R173" s="66">
        <v>5</v>
      </c>
      <c r="S173" s="64">
        <v>1</v>
      </c>
      <c r="T173" s="51"/>
      <c r="U173" s="98">
        <v>5</v>
      </c>
      <c r="V173" s="38">
        <v>9</v>
      </c>
      <c r="W173" s="51"/>
      <c r="X173" s="51"/>
      <c r="Y173" s="51"/>
      <c r="Z173" s="51"/>
      <c r="AA173" s="51"/>
    </row>
    <row r="174" spans="2:27" s="63" customFormat="1" x14ac:dyDescent="0.25">
      <c r="B174" s="81" t="s">
        <v>116</v>
      </c>
      <c r="C174" s="82">
        <v>118</v>
      </c>
      <c r="D174" s="97" t="s">
        <v>117</v>
      </c>
      <c r="E174" s="106">
        <v>0</v>
      </c>
      <c r="F174" s="106">
        <v>0</v>
      </c>
      <c r="G174" s="106">
        <v>0</v>
      </c>
      <c r="H174" s="106">
        <v>0</v>
      </c>
      <c r="I174" s="106">
        <v>0</v>
      </c>
      <c r="J174" s="106">
        <v>0</v>
      </c>
      <c r="K174" s="106">
        <v>0</v>
      </c>
      <c r="L174" s="106">
        <v>0</v>
      </c>
      <c r="M174" s="106">
        <v>0</v>
      </c>
      <c r="N174" s="106">
        <v>0</v>
      </c>
      <c r="O174" s="106"/>
      <c r="P174" s="106">
        <f t="shared" si="0"/>
        <v>0</v>
      </c>
      <c r="Q174" s="51"/>
      <c r="R174" s="66">
        <v>7</v>
      </c>
      <c r="S174" s="64">
        <v>1</v>
      </c>
      <c r="T174" s="51"/>
      <c r="U174" s="98">
        <v>6</v>
      </c>
      <c r="V174" s="38">
        <v>13</v>
      </c>
      <c r="W174" s="51"/>
      <c r="X174" s="51"/>
      <c r="Y174" s="51"/>
      <c r="Z174" s="51"/>
      <c r="AA174" s="51"/>
    </row>
    <row r="175" spans="2:27" s="63" customFormat="1" x14ac:dyDescent="0.25">
      <c r="B175" s="81" t="s">
        <v>113</v>
      </c>
      <c r="C175" s="82">
        <v>119</v>
      </c>
      <c r="D175" s="97" t="s">
        <v>114</v>
      </c>
      <c r="E175" s="106">
        <v>0</v>
      </c>
      <c r="F175" s="106">
        <v>0</v>
      </c>
      <c r="G175" s="106">
        <v>0</v>
      </c>
      <c r="H175" s="106">
        <v>1</v>
      </c>
      <c r="I175" s="106">
        <v>0</v>
      </c>
      <c r="J175" s="106">
        <v>0</v>
      </c>
      <c r="K175" s="106">
        <v>0</v>
      </c>
      <c r="L175" s="106">
        <v>0</v>
      </c>
      <c r="M175" s="106">
        <v>0</v>
      </c>
      <c r="N175" s="106">
        <v>0</v>
      </c>
      <c r="O175" s="106"/>
      <c r="P175" s="106">
        <f t="shared" si="0"/>
        <v>1</v>
      </c>
      <c r="Q175" s="51"/>
      <c r="R175" s="66">
        <v>10</v>
      </c>
      <c r="S175" s="64">
        <v>1</v>
      </c>
      <c r="T175" s="51"/>
      <c r="U175" s="98">
        <v>7</v>
      </c>
      <c r="V175" s="38">
        <v>6</v>
      </c>
      <c r="W175" s="51"/>
      <c r="X175" s="51"/>
      <c r="Y175" s="51"/>
      <c r="Z175" s="51"/>
      <c r="AA175" s="51"/>
    </row>
    <row r="176" spans="2:27" s="63" customFormat="1" x14ac:dyDescent="0.25">
      <c r="B176" s="81" t="s">
        <v>39</v>
      </c>
      <c r="C176" s="82">
        <v>120</v>
      </c>
      <c r="D176" s="97" t="s">
        <v>102</v>
      </c>
      <c r="E176" s="106">
        <v>1</v>
      </c>
      <c r="F176" s="106">
        <v>1</v>
      </c>
      <c r="G176" s="106">
        <v>1</v>
      </c>
      <c r="H176" s="106">
        <v>1</v>
      </c>
      <c r="I176" s="106">
        <v>0</v>
      </c>
      <c r="J176" s="106">
        <v>0</v>
      </c>
      <c r="K176" s="106">
        <v>0</v>
      </c>
      <c r="L176" s="106">
        <v>1</v>
      </c>
      <c r="M176" s="106">
        <v>0</v>
      </c>
      <c r="N176" s="106">
        <v>0</v>
      </c>
      <c r="O176" s="106"/>
      <c r="P176" s="106">
        <f t="shared" si="0"/>
        <v>5</v>
      </c>
      <c r="Q176" s="51"/>
      <c r="R176" s="66">
        <v>18</v>
      </c>
      <c r="S176" s="64">
        <v>1</v>
      </c>
      <c r="T176" s="51"/>
      <c r="U176" s="98">
        <v>8</v>
      </c>
      <c r="V176" s="38">
        <v>4</v>
      </c>
      <c r="W176" s="51"/>
      <c r="X176" s="51"/>
      <c r="Y176" s="51"/>
      <c r="Z176" s="51"/>
      <c r="AA176" s="51"/>
    </row>
    <row r="177" spans="2:27" s="63" customFormat="1" x14ac:dyDescent="0.25">
      <c r="B177" s="81" t="s">
        <v>80</v>
      </c>
      <c r="C177" s="82">
        <v>121</v>
      </c>
      <c r="D177" s="97" t="s">
        <v>81</v>
      </c>
      <c r="E177" s="106">
        <v>0</v>
      </c>
      <c r="F177" s="106">
        <v>0</v>
      </c>
      <c r="G177" s="106">
        <v>1</v>
      </c>
      <c r="H177" s="106">
        <v>0</v>
      </c>
      <c r="I177" s="106">
        <v>0</v>
      </c>
      <c r="J177" s="106">
        <v>0</v>
      </c>
      <c r="K177" s="106">
        <v>0</v>
      </c>
      <c r="L177" s="106">
        <v>0</v>
      </c>
      <c r="M177" s="106">
        <v>1</v>
      </c>
      <c r="N177" s="106">
        <v>0</v>
      </c>
      <c r="O177" s="106"/>
      <c r="P177" s="106">
        <f t="shared" si="0"/>
        <v>2</v>
      </c>
      <c r="Q177" s="51"/>
      <c r="R177" s="66" t="s">
        <v>3</v>
      </c>
      <c r="S177" s="64">
        <v>165</v>
      </c>
      <c r="T177" s="51"/>
      <c r="U177" s="98">
        <v>9</v>
      </c>
      <c r="V177" s="38">
        <v>4</v>
      </c>
      <c r="W177" s="51"/>
      <c r="X177" s="51"/>
      <c r="Y177" s="51"/>
      <c r="Z177" s="51"/>
      <c r="AA177" s="51"/>
    </row>
    <row r="178" spans="2:27" s="63" customFormat="1" x14ac:dyDescent="0.25">
      <c r="B178" s="81" t="s">
        <v>17</v>
      </c>
      <c r="C178" s="82">
        <v>122</v>
      </c>
      <c r="D178" s="97" t="s">
        <v>77</v>
      </c>
      <c r="E178" s="106">
        <v>0</v>
      </c>
      <c r="F178" s="106">
        <v>0</v>
      </c>
      <c r="G178" s="106">
        <v>0</v>
      </c>
      <c r="H178" s="106">
        <v>0</v>
      </c>
      <c r="I178" s="106">
        <v>0</v>
      </c>
      <c r="J178" s="106">
        <v>0</v>
      </c>
      <c r="K178" s="106">
        <v>0</v>
      </c>
      <c r="L178" s="106">
        <v>0</v>
      </c>
      <c r="M178" s="106">
        <v>0</v>
      </c>
      <c r="N178" s="106">
        <v>1</v>
      </c>
      <c r="O178" s="106"/>
      <c r="P178" s="106">
        <f t="shared" si="0"/>
        <v>1</v>
      </c>
      <c r="Q178" s="51"/>
      <c r="R178" s="51"/>
      <c r="S178" s="51"/>
      <c r="T178" s="51"/>
      <c r="U178" s="98">
        <v>10</v>
      </c>
      <c r="V178" s="38">
        <v>3</v>
      </c>
      <c r="W178" s="51"/>
      <c r="X178" s="51"/>
      <c r="Y178" s="51"/>
      <c r="Z178" s="51"/>
      <c r="AA178" s="51"/>
    </row>
    <row r="179" spans="2:27" s="63" customFormat="1" x14ac:dyDescent="0.25">
      <c r="B179" s="81" t="s">
        <v>56</v>
      </c>
      <c r="C179" s="82">
        <v>123</v>
      </c>
      <c r="D179" s="97" t="s">
        <v>57</v>
      </c>
      <c r="E179" s="106">
        <v>1</v>
      </c>
      <c r="F179" s="106">
        <v>2</v>
      </c>
      <c r="G179" s="106">
        <v>0</v>
      </c>
      <c r="H179" s="106">
        <v>0</v>
      </c>
      <c r="I179" s="106">
        <v>0</v>
      </c>
      <c r="J179" s="106">
        <v>1</v>
      </c>
      <c r="K179" s="106">
        <v>1</v>
      </c>
      <c r="L179" s="106">
        <v>0</v>
      </c>
      <c r="M179" s="106">
        <v>0</v>
      </c>
      <c r="N179" s="106">
        <v>0</v>
      </c>
      <c r="O179" s="106"/>
      <c r="P179" s="106">
        <f t="shared" si="0"/>
        <v>5</v>
      </c>
      <c r="Q179" s="51"/>
      <c r="R179" s="51"/>
      <c r="S179" s="51"/>
      <c r="T179" s="51"/>
      <c r="U179" s="98">
        <v>13</v>
      </c>
      <c r="V179" s="38">
        <v>4</v>
      </c>
      <c r="W179" s="51"/>
      <c r="X179" s="51"/>
      <c r="Y179" s="51"/>
      <c r="Z179" s="51"/>
      <c r="AA179" s="51"/>
    </row>
    <row r="180" spans="2:27" s="63" customFormat="1" x14ac:dyDescent="0.25">
      <c r="B180" s="85" t="s">
        <v>124</v>
      </c>
      <c r="C180" s="85">
        <v>124</v>
      </c>
      <c r="D180" s="97" t="s">
        <v>125</v>
      </c>
      <c r="E180" s="106">
        <v>0</v>
      </c>
      <c r="F180" s="106">
        <v>0</v>
      </c>
      <c r="G180" s="106">
        <v>0</v>
      </c>
      <c r="H180" s="106">
        <v>0</v>
      </c>
      <c r="I180" s="106">
        <v>0</v>
      </c>
      <c r="J180" s="106">
        <v>0</v>
      </c>
      <c r="K180" s="106">
        <v>0</v>
      </c>
      <c r="L180" s="106">
        <v>0</v>
      </c>
      <c r="M180" s="106">
        <v>0</v>
      </c>
      <c r="N180" s="106">
        <v>0</v>
      </c>
      <c r="O180" s="106"/>
      <c r="P180" s="106">
        <f t="shared" si="0"/>
        <v>0</v>
      </c>
      <c r="Q180" s="51"/>
      <c r="R180" s="51"/>
      <c r="S180" s="51"/>
      <c r="T180" s="51"/>
      <c r="U180" s="98">
        <v>14</v>
      </c>
      <c r="V180" s="38">
        <v>3</v>
      </c>
      <c r="W180" s="51"/>
      <c r="X180" s="51"/>
      <c r="Y180" s="51"/>
      <c r="Z180" s="51"/>
      <c r="AA180" s="51"/>
    </row>
    <row r="181" spans="2:27" s="63" customFormat="1" x14ac:dyDescent="0.25">
      <c r="B181" s="81" t="s">
        <v>71</v>
      </c>
      <c r="C181" s="82">
        <v>125</v>
      </c>
      <c r="D181" s="97" t="s">
        <v>111</v>
      </c>
      <c r="E181" s="106">
        <v>0</v>
      </c>
      <c r="F181" s="106">
        <v>0</v>
      </c>
      <c r="G181" s="106">
        <v>0</v>
      </c>
      <c r="H181" s="106">
        <v>1</v>
      </c>
      <c r="I181" s="106">
        <v>0</v>
      </c>
      <c r="J181" s="106">
        <v>0</v>
      </c>
      <c r="K181" s="106">
        <v>0</v>
      </c>
      <c r="L181" s="106">
        <v>0</v>
      </c>
      <c r="M181" s="106">
        <v>0</v>
      </c>
      <c r="N181" s="106">
        <v>0</v>
      </c>
      <c r="O181" s="106"/>
      <c r="P181" s="106">
        <f t="shared" si="0"/>
        <v>1</v>
      </c>
      <c r="Q181" s="51"/>
      <c r="R181" s="51"/>
      <c r="S181" s="51"/>
      <c r="T181" s="51"/>
      <c r="U181" s="98">
        <v>15</v>
      </c>
      <c r="V181" s="38">
        <v>1</v>
      </c>
      <c r="W181" s="51"/>
      <c r="X181" s="51"/>
      <c r="Y181" s="51"/>
      <c r="Z181" s="51"/>
      <c r="AA181" s="51"/>
    </row>
    <row r="182" spans="2:27" s="63" customFormat="1" x14ac:dyDescent="0.25">
      <c r="B182" s="81" t="s">
        <v>41</v>
      </c>
      <c r="C182" s="82">
        <v>126</v>
      </c>
      <c r="D182" s="97" t="s">
        <v>42</v>
      </c>
      <c r="E182" s="106">
        <v>2</v>
      </c>
      <c r="F182" s="106">
        <v>1</v>
      </c>
      <c r="G182" s="106">
        <v>0</v>
      </c>
      <c r="H182" s="106">
        <v>0</v>
      </c>
      <c r="I182" s="106">
        <v>2</v>
      </c>
      <c r="J182" s="106">
        <v>0</v>
      </c>
      <c r="K182" s="106">
        <v>0</v>
      </c>
      <c r="L182" s="106">
        <v>0</v>
      </c>
      <c r="M182" s="106">
        <v>1</v>
      </c>
      <c r="N182" s="106">
        <v>0</v>
      </c>
      <c r="O182" s="106"/>
      <c r="P182" s="106">
        <f t="shared" si="0"/>
        <v>6</v>
      </c>
      <c r="Q182" s="51"/>
      <c r="R182" s="51"/>
      <c r="S182" s="51"/>
      <c r="T182" s="51"/>
      <c r="U182" s="98">
        <v>16</v>
      </c>
      <c r="V182" s="38">
        <v>4</v>
      </c>
      <c r="W182" s="51"/>
      <c r="X182" s="51"/>
      <c r="Y182" s="51"/>
      <c r="Z182" s="51"/>
      <c r="AA182" s="51"/>
    </row>
    <row r="183" spans="2:27" s="63" customFormat="1" x14ac:dyDescent="0.25">
      <c r="B183" s="81" t="s">
        <v>87</v>
      </c>
      <c r="C183" s="82">
        <v>127</v>
      </c>
      <c r="D183" s="97" t="s">
        <v>88</v>
      </c>
      <c r="E183" s="106">
        <v>0</v>
      </c>
      <c r="F183" s="106">
        <v>0</v>
      </c>
      <c r="G183" s="106">
        <v>0</v>
      </c>
      <c r="H183" s="106">
        <v>0</v>
      </c>
      <c r="I183" s="106">
        <v>0</v>
      </c>
      <c r="J183" s="106">
        <v>1</v>
      </c>
      <c r="K183" s="106">
        <v>0</v>
      </c>
      <c r="L183" s="106">
        <v>0</v>
      </c>
      <c r="M183" s="106">
        <v>0</v>
      </c>
      <c r="N183" s="106">
        <v>0</v>
      </c>
      <c r="O183" s="106"/>
      <c r="P183" s="106">
        <f t="shared" si="0"/>
        <v>1</v>
      </c>
      <c r="Q183" s="51"/>
      <c r="R183" s="51"/>
      <c r="S183" s="51"/>
      <c r="T183" s="51"/>
      <c r="U183" s="98">
        <v>17</v>
      </c>
      <c r="V183" s="38">
        <v>1</v>
      </c>
      <c r="W183" s="51"/>
      <c r="X183" s="51"/>
      <c r="Y183" s="51"/>
      <c r="Z183" s="51"/>
      <c r="AA183" s="51"/>
    </row>
    <row r="184" spans="2:27" s="63" customFormat="1" ht="30" x14ac:dyDescent="0.25">
      <c r="B184" s="85" t="s">
        <v>136</v>
      </c>
      <c r="C184" s="85">
        <v>128</v>
      </c>
      <c r="D184" s="97" t="s">
        <v>179</v>
      </c>
      <c r="E184" s="106">
        <v>0</v>
      </c>
      <c r="F184" s="106">
        <v>0</v>
      </c>
      <c r="G184" s="106">
        <v>0</v>
      </c>
      <c r="H184" s="106">
        <v>0</v>
      </c>
      <c r="I184" s="106">
        <v>0</v>
      </c>
      <c r="J184" s="106">
        <v>0</v>
      </c>
      <c r="K184" s="106">
        <v>0</v>
      </c>
      <c r="L184" s="106">
        <v>0</v>
      </c>
      <c r="M184" s="106">
        <v>0</v>
      </c>
      <c r="N184" s="106">
        <v>0</v>
      </c>
      <c r="O184" s="106"/>
      <c r="P184" s="106">
        <f t="shared" si="0"/>
        <v>0</v>
      </c>
      <c r="Q184" s="51"/>
      <c r="R184" s="51"/>
      <c r="S184" s="51"/>
      <c r="T184" s="51"/>
      <c r="U184" s="98">
        <v>21</v>
      </c>
      <c r="V184" s="38">
        <v>1</v>
      </c>
      <c r="W184" s="51"/>
      <c r="X184" s="51"/>
      <c r="Y184" s="51"/>
      <c r="Z184" s="51"/>
      <c r="AA184" s="51"/>
    </row>
    <row r="185" spans="2:27" s="63" customFormat="1" x14ac:dyDescent="0.25">
      <c r="B185" s="81" t="s">
        <v>75</v>
      </c>
      <c r="C185" s="82">
        <v>129</v>
      </c>
      <c r="D185" s="97" t="s">
        <v>76</v>
      </c>
      <c r="E185" s="106">
        <v>0</v>
      </c>
      <c r="F185" s="106">
        <v>0</v>
      </c>
      <c r="G185" s="106">
        <v>0</v>
      </c>
      <c r="H185" s="106">
        <v>0</v>
      </c>
      <c r="I185" s="106">
        <v>0</v>
      </c>
      <c r="J185" s="106">
        <v>0</v>
      </c>
      <c r="K185" s="106">
        <v>0</v>
      </c>
      <c r="L185" s="106">
        <v>0</v>
      </c>
      <c r="M185" s="106">
        <v>0</v>
      </c>
      <c r="N185" s="106">
        <v>0</v>
      </c>
      <c r="O185" s="106"/>
      <c r="P185" s="106">
        <f t="shared" si="0"/>
        <v>0</v>
      </c>
      <c r="Q185" s="51"/>
      <c r="R185" s="51"/>
      <c r="S185" s="51"/>
      <c r="T185" s="51"/>
      <c r="U185" s="98">
        <v>46</v>
      </c>
      <c r="V185" s="38">
        <v>1</v>
      </c>
      <c r="W185" s="51"/>
      <c r="X185" s="51"/>
      <c r="Y185" s="51"/>
      <c r="Z185" s="51"/>
      <c r="AA185" s="51"/>
    </row>
    <row r="186" spans="2:27" s="63" customFormat="1" x14ac:dyDescent="0.25">
      <c r="B186" s="81" t="s">
        <v>99</v>
      </c>
      <c r="C186" s="82">
        <v>130</v>
      </c>
      <c r="D186" s="87" t="s">
        <v>100</v>
      </c>
      <c r="E186" s="106">
        <v>0</v>
      </c>
      <c r="F186" s="106">
        <v>0</v>
      </c>
      <c r="G186" s="106">
        <v>0</v>
      </c>
      <c r="H186" s="106">
        <v>0</v>
      </c>
      <c r="I186" s="106">
        <v>0</v>
      </c>
      <c r="J186" s="106">
        <v>0</v>
      </c>
      <c r="K186" s="106">
        <v>0</v>
      </c>
      <c r="L186" s="106">
        <v>0</v>
      </c>
      <c r="M186" s="106">
        <v>0</v>
      </c>
      <c r="N186" s="106">
        <v>0</v>
      </c>
      <c r="O186" s="106"/>
      <c r="P186" s="106">
        <f t="shared" si="0"/>
        <v>0</v>
      </c>
      <c r="Q186" s="51"/>
      <c r="R186" s="51"/>
      <c r="S186" s="51"/>
      <c r="T186" s="51"/>
      <c r="U186" s="98">
        <v>19</v>
      </c>
      <c r="V186" s="38">
        <v>1</v>
      </c>
      <c r="W186" s="51"/>
      <c r="X186" s="51"/>
      <c r="Y186" s="51"/>
      <c r="Z186" s="51"/>
      <c r="AA186" s="51"/>
    </row>
    <row r="187" spans="2:27" s="63" customFormat="1" x14ac:dyDescent="0.25">
      <c r="B187" s="81" t="s">
        <v>103</v>
      </c>
      <c r="C187" s="82">
        <v>131</v>
      </c>
      <c r="D187" s="97" t="s">
        <v>104</v>
      </c>
      <c r="E187" s="106">
        <v>0</v>
      </c>
      <c r="F187" s="106">
        <v>0</v>
      </c>
      <c r="G187" s="106">
        <v>0</v>
      </c>
      <c r="H187" s="106">
        <v>4</v>
      </c>
      <c r="I187" s="106">
        <v>9</v>
      </c>
      <c r="J187" s="106">
        <v>0</v>
      </c>
      <c r="K187" s="106">
        <v>0</v>
      </c>
      <c r="L187" s="106">
        <v>0</v>
      </c>
      <c r="M187" s="106">
        <v>0</v>
      </c>
      <c r="N187" s="106">
        <v>0</v>
      </c>
      <c r="O187" s="106"/>
      <c r="P187" s="106">
        <f t="shared" si="0"/>
        <v>13</v>
      </c>
      <c r="Q187" s="51"/>
      <c r="R187" s="51"/>
      <c r="S187" s="51"/>
      <c r="T187" s="51"/>
      <c r="U187" s="98">
        <v>23</v>
      </c>
      <c r="V187" s="38">
        <v>1</v>
      </c>
      <c r="W187" s="51"/>
      <c r="X187" s="51"/>
      <c r="Y187" s="51"/>
      <c r="Z187" s="51"/>
      <c r="AA187" s="51"/>
    </row>
    <row r="188" spans="2:27" s="63" customFormat="1" ht="30" x14ac:dyDescent="0.25">
      <c r="B188" s="85" t="s">
        <v>181</v>
      </c>
      <c r="C188" s="85">
        <v>132</v>
      </c>
      <c r="D188" s="97" t="s">
        <v>174</v>
      </c>
      <c r="E188" s="106">
        <v>0</v>
      </c>
      <c r="F188" s="106">
        <v>0</v>
      </c>
      <c r="G188" s="106">
        <v>0</v>
      </c>
      <c r="H188" s="106">
        <v>0</v>
      </c>
      <c r="I188" s="106">
        <v>0</v>
      </c>
      <c r="J188" s="106">
        <v>0</v>
      </c>
      <c r="K188" s="106">
        <v>0</v>
      </c>
      <c r="L188" s="106">
        <v>0</v>
      </c>
      <c r="M188" s="106">
        <v>0</v>
      </c>
      <c r="N188" s="106">
        <v>0</v>
      </c>
      <c r="O188" s="106"/>
      <c r="P188" s="106">
        <f t="shared" si="0"/>
        <v>0</v>
      </c>
      <c r="Q188" s="51"/>
      <c r="R188" s="51"/>
      <c r="S188" s="51"/>
      <c r="T188" s="51"/>
      <c r="U188" s="98">
        <v>48</v>
      </c>
      <c r="V188" s="38">
        <v>1</v>
      </c>
      <c r="W188" s="51"/>
      <c r="X188" s="51"/>
      <c r="Y188" s="51"/>
      <c r="Z188" s="51"/>
      <c r="AA188" s="51"/>
    </row>
    <row r="189" spans="2:27" s="63" customFormat="1" ht="30" x14ac:dyDescent="0.25">
      <c r="B189" s="81" t="s">
        <v>12</v>
      </c>
      <c r="C189" s="82">
        <v>133</v>
      </c>
      <c r="D189" s="97" t="s">
        <v>13</v>
      </c>
      <c r="E189" s="106">
        <v>1</v>
      </c>
      <c r="F189" s="106">
        <v>0</v>
      </c>
      <c r="G189" s="106">
        <v>0</v>
      </c>
      <c r="H189" s="106">
        <v>0</v>
      </c>
      <c r="I189" s="106">
        <v>0</v>
      </c>
      <c r="J189" s="106">
        <v>0</v>
      </c>
      <c r="K189" s="106">
        <v>1</v>
      </c>
      <c r="L189" s="106">
        <v>1</v>
      </c>
      <c r="M189" s="106">
        <v>0</v>
      </c>
      <c r="N189" s="106">
        <v>2</v>
      </c>
      <c r="O189" s="106"/>
      <c r="P189" s="106">
        <f t="shared" si="0"/>
        <v>5</v>
      </c>
      <c r="Q189" s="51"/>
      <c r="R189" s="51"/>
      <c r="S189" s="51"/>
      <c r="T189" s="51"/>
      <c r="U189" s="98">
        <v>12</v>
      </c>
      <c r="V189" s="38">
        <v>1</v>
      </c>
      <c r="W189" s="51"/>
      <c r="X189" s="51"/>
      <c r="Y189" s="51"/>
      <c r="Z189" s="51"/>
      <c r="AA189" s="51"/>
    </row>
    <row r="190" spans="2:27" s="63" customFormat="1" x14ac:dyDescent="0.25">
      <c r="B190" s="81" t="s">
        <v>131</v>
      </c>
      <c r="C190" s="82">
        <v>134</v>
      </c>
      <c r="D190" s="97" t="s">
        <v>132</v>
      </c>
      <c r="E190" s="106">
        <v>8</v>
      </c>
      <c r="F190" s="106">
        <v>1</v>
      </c>
      <c r="G190" s="106">
        <v>3</v>
      </c>
      <c r="H190" s="106">
        <v>0</v>
      </c>
      <c r="I190" s="106">
        <v>0</v>
      </c>
      <c r="J190" s="106">
        <v>0</v>
      </c>
      <c r="K190" s="106">
        <v>0</v>
      </c>
      <c r="L190" s="106">
        <v>0</v>
      </c>
      <c r="M190" s="106">
        <v>1</v>
      </c>
      <c r="N190" s="106">
        <v>0</v>
      </c>
      <c r="O190" s="106"/>
      <c r="P190" s="106">
        <f t="shared" si="0"/>
        <v>13</v>
      </c>
      <c r="Q190" s="51"/>
      <c r="R190" s="51"/>
      <c r="S190" s="51"/>
      <c r="T190" s="51"/>
      <c r="U190" s="98">
        <v>20</v>
      </c>
      <c r="V190" s="38">
        <v>2</v>
      </c>
      <c r="W190" s="51"/>
      <c r="X190" s="51"/>
      <c r="Y190" s="51"/>
      <c r="Z190" s="51"/>
      <c r="AA190" s="51"/>
    </row>
    <row r="191" spans="2:27" s="63" customFormat="1" x14ac:dyDescent="0.25">
      <c r="B191" s="81" t="s">
        <v>9</v>
      </c>
      <c r="C191" s="82">
        <v>135</v>
      </c>
      <c r="D191" s="97" t="s">
        <v>10</v>
      </c>
      <c r="E191" s="106">
        <v>0</v>
      </c>
      <c r="F191" s="106">
        <v>0</v>
      </c>
      <c r="G191" s="106">
        <v>0</v>
      </c>
      <c r="H191" s="106">
        <v>0</v>
      </c>
      <c r="I191" s="106">
        <v>0</v>
      </c>
      <c r="J191" s="106">
        <v>0</v>
      </c>
      <c r="K191" s="106">
        <v>0</v>
      </c>
      <c r="L191" s="106">
        <v>0</v>
      </c>
      <c r="M191" s="106">
        <v>0</v>
      </c>
      <c r="N191" s="106">
        <v>0</v>
      </c>
      <c r="O191" s="106"/>
      <c r="P191" s="106">
        <f t="shared" si="0"/>
        <v>0</v>
      </c>
      <c r="Q191" s="51"/>
      <c r="R191" s="51"/>
      <c r="S191" s="51"/>
      <c r="T191" s="51"/>
      <c r="U191" s="98">
        <v>32</v>
      </c>
      <c r="V191" s="38">
        <v>2</v>
      </c>
      <c r="W191" s="51"/>
      <c r="X191" s="51"/>
      <c r="Y191" s="51"/>
      <c r="Z191" s="51"/>
      <c r="AA191" s="51"/>
    </row>
    <row r="192" spans="2:27" s="63" customFormat="1" x14ac:dyDescent="0.25">
      <c r="B192" s="81" t="s">
        <v>128</v>
      </c>
      <c r="C192" s="82">
        <v>136</v>
      </c>
      <c r="D192" s="97" t="s">
        <v>129</v>
      </c>
      <c r="E192" s="106">
        <v>0</v>
      </c>
      <c r="F192" s="106">
        <v>0</v>
      </c>
      <c r="G192" s="106">
        <v>0</v>
      </c>
      <c r="H192" s="106">
        <v>0</v>
      </c>
      <c r="I192" s="106">
        <v>0</v>
      </c>
      <c r="J192" s="106">
        <v>0</v>
      </c>
      <c r="K192" s="106">
        <v>0</v>
      </c>
      <c r="L192" s="106">
        <v>0</v>
      </c>
      <c r="M192" s="106">
        <v>0</v>
      </c>
      <c r="N192" s="106">
        <v>0</v>
      </c>
      <c r="O192" s="106"/>
      <c r="P192" s="106">
        <f t="shared" si="0"/>
        <v>0</v>
      </c>
      <c r="Q192" s="51"/>
      <c r="R192" s="51"/>
      <c r="S192" s="51"/>
      <c r="T192" s="51"/>
      <c r="U192" s="98">
        <v>87</v>
      </c>
      <c r="V192" s="38">
        <v>1</v>
      </c>
      <c r="W192" s="51"/>
      <c r="X192" s="51"/>
      <c r="Y192" s="51"/>
      <c r="Z192" s="51"/>
      <c r="AA192" s="51"/>
    </row>
    <row r="193" spans="2:22" s="63" customFormat="1" x14ac:dyDescent="0.25">
      <c r="B193" s="81" t="s">
        <v>52</v>
      </c>
      <c r="C193" s="82">
        <v>137</v>
      </c>
      <c r="D193" s="97" t="s">
        <v>53</v>
      </c>
      <c r="E193" s="106">
        <v>0</v>
      </c>
      <c r="F193" s="106">
        <v>0</v>
      </c>
      <c r="G193" s="106">
        <v>1</v>
      </c>
      <c r="H193" s="106">
        <v>1</v>
      </c>
      <c r="I193" s="106">
        <v>1</v>
      </c>
      <c r="J193" s="106">
        <v>1</v>
      </c>
      <c r="K193" s="106">
        <v>0</v>
      </c>
      <c r="L193" s="106">
        <v>0</v>
      </c>
      <c r="M193" s="106">
        <v>0</v>
      </c>
      <c r="N193" s="106">
        <v>2</v>
      </c>
      <c r="O193" s="106"/>
      <c r="P193" s="106">
        <f t="shared" si="0"/>
        <v>6</v>
      </c>
      <c r="Q193" s="51"/>
      <c r="R193" s="51"/>
      <c r="S193" s="51"/>
      <c r="T193" s="51"/>
      <c r="U193" s="98">
        <v>27</v>
      </c>
      <c r="V193" s="38">
        <v>1</v>
      </c>
    </row>
    <row r="194" spans="2:22" s="63" customFormat="1" x14ac:dyDescent="0.25">
      <c r="B194" s="81" t="s">
        <v>58</v>
      </c>
      <c r="C194" s="82">
        <v>138</v>
      </c>
      <c r="D194" s="97" t="s">
        <v>59</v>
      </c>
      <c r="E194" s="106">
        <v>0</v>
      </c>
      <c r="F194" s="106">
        <v>0</v>
      </c>
      <c r="G194" s="106">
        <v>0</v>
      </c>
      <c r="H194" s="106">
        <v>0</v>
      </c>
      <c r="I194" s="106">
        <v>0</v>
      </c>
      <c r="J194" s="106">
        <v>0</v>
      </c>
      <c r="K194" s="106">
        <v>0</v>
      </c>
      <c r="L194" s="106">
        <v>0</v>
      </c>
      <c r="M194" s="106">
        <v>0</v>
      </c>
      <c r="N194" s="106">
        <v>1</v>
      </c>
      <c r="O194" s="106"/>
      <c r="P194" s="106">
        <f t="shared" si="0"/>
        <v>1</v>
      </c>
      <c r="Q194" s="51"/>
      <c r="R194" s="51"/>
      <c r="S194" s="51"/>
      <c r="T194" s="51"/>
      <c r="U194" s="98">
        <v>78</v>
      </c>
      <c r="V194" s="38">
        <v>1</v>
      </c>
    </row>
    <row r="195" spans="2:22" s="63" customFormat="1" x14ac:dyDescent="0.25">
      <c r="B195" s="81" t="s">
        <v>50</v>
      </c>
      <c r="C195" s="85">
        <v>139</v>
      </c>
      <c r="D195" s="97" t="s">
        <v>51</v>
      </c>
      <c r="E195" s="106">
        <v>0</v>
      </c>
      <c r="F195" s="106">
        <v>0</v>
      </c>
      <c r="G195" s="106">
        <v>0</v>
      </c>
      <c r="H195" s="106">
        <v>0</v>
      </c>
      <c r="I195" s="106">
        <v>0</v>
      </c>
      <c r="J195" s="106">
        <v>0</v>
      </c>
      <c r="K195" s="106">
        <v>0</v>
      </c>
      <c r="L195" s="106">
        <v>0</v>
      </c>
      <c r="M195" s="106">
        <v>0</v>
      </c>
      <c r="N195" s="106">
        <v>0</v>
      </c>
      <c r="O195" s="106"/>
      <c r="P195" s="106">
        <f t="shared" si="0"/>
        <v>0</v>
      </c>
      <c r="Q195" s="51"/>
      <c r="R195" s="51"/>
      <c r="S195" s="51"/>
      <c r="T195" s="51"/>
      <c r="U195" s="98" t="s">
        <v>3</v>
      </c>
      <c r="V195" s="38">
        <v>160</v>
      </c>
    </row>
    <row r="196" spans="2:22" s="63" customFormat="1" x14ac:dyDescent="0.25">
      <c r="B196" s="81" t="s">
        <v>96</v>
      </c>
      <c r="C196" s="82">
        <v>141</v>
      </c>
      <c r="D196" s="97" t="s">
        <v>97</v>
      </c>
      <c r="E196" s="106">
        <v>0</v>
      </c>
      <c r="F196" s="106">
        <v>0</v>
      </c>
      <c r="G196" s="106">
        <v>0</v>
      </c>
      <c r="H196" s="106">
        <v>0</v>
      </c>
      <c r="I196" s="106">
        <v>0</v>
      </c>
      <c r="J196" s="106">
        <v>0</v>
      </c>
      <c r="K196" s="106">
        <v>0</v>
      </c>
      <c r="L196" s="106">
        <v>0</v>
      </c>
      <c r="M196" s="106">
        <v>0</v>
      </c>
      <c r="N196" s="106">
        <v>0</v>
      </c>
      <c r="O196" s="106"/>
      <c r="P196" s="106">
        <f t="shared" si="0"/>
        <v>0</v>
      </c>
      <c r="Q196" s="51"/>
      <c r="R196" s="62"/>
      <c r="S196" s="62"/>
      <c r="T196" s="62"/>
      <c r="U196" s="62"/>
      <c r="V196" s="37"/>
    </row>
    <row r="197" spans="2:22" s="63" customFormat="1" x14ac:dyDescent="0.25">
      <c r="B197" s="81" t="s">
        <v>118</v>
      </c>
      <c r="C197" s="82">
        <v>142</v>
      </c>
      <c r="D197" s="97" t="s">
        <v>119</v>
      </c>
      <c r="E197" s="106">
        <v>0</v>
      </c>
      <c r="F197" s="106">
        <v>0</v>
      </c>
      <c r="G197" s="106">
        <v>0</v>
      </c>
      <c r="H197" s="106">
        <v>1</v>
      </c>
      <c r="I197" s="106">
        <v>0</v>
      </c>
      <c r="J197" s="106">
        <v>0</v>
      </c>
      <c r="K197" s="106">
        <v>0</v>
      </c>
      <c r="L197" s="106">
        <v>0</v>
      </c>
      <c r="M197" s="106">
        <v>0</v>
      </c>
      <c r="N197" s="106">
        <v>0</v>
      </c>
      <c r="O197" s="106"/>
      <c r="P197" s="106">
        <f t="shared" si="0"/>
        <v>1</v>
      </c>
      <c r="Q197" s="51"/>
      <c r="R197" s="62"/>
      <c r="S197" s="62"/>
      <c r="T197" s="62"/>
      <c r="U197" s="62"/>
      <c r="V197" s="37"/>
    </row>
    <row r="198" spans="2:22" s="63" customFormat="1" x14ac:dyDescent="0.25">
      <c r="B198" s="81" t="s">
        <v>48</v>
      </c>
      <c r="C198" s="82">
        <v>143</v>
      </c>
      <c r="D198" s="97" t="s">
        <v>49</v>
      </c>
      <c r="E198" s="106">
        <v>0</v>
      </c>
      <c r="F198" s="106">
        <v>2</v>
      </c>
      <c r="G198" s="106">
        <v>0</v>
      </c>
      <c r="H198" s="106">
        <v>0</v>
      </c>
      <c r="I198" s="106">
        <v>1</v>
      </c>
      <c r="J198" s="106">
        <v>0</v>
      </c>
      <c r="K198" s="106">
        <v>0</v>
      </c>
      <c r="L198" s="106">
        <v>0</v>
      </c>
      <c r="M198" s="106">
        <v>0</v>
      </c>
      <c r="N198" s="106">
        <v>0</v>
      </c>
      <c r="O198" s="106"/>
      <c r="P198" s="106">
        <f t="shared" si="0"/>
        <v>3</v>
      </c>
      <c r="Q198" s="51"/>
      <c r="R198" s="62"/>
      <c r="S198" s="62"/>
      <c r="T198" s="62"/>
      <c r="U198" s="62"/>
      <c r="V198" s="37"/>
    </row>
    <row r="199" spans="2:22" s="63" customFormat="1" x14ac:dyDescent="0.25">
      <c r="B199" s="81" t="s">
        <v>54</v>
      </c>
      <c r="C199" s="82">
        <v>144</v>
      </c>
      <c r="D199" s="97" t="s">
        <v>55</v>
      </c>
      <c r="E199" s="106">
        <v>0</v>
      </c>
      <c r="F199" s="106">
        <v>0</v>
      </c>
      <c r="G199" s="106">
        <v>0</v>
      </c>
      <c r="H199" s="106">
        <v>0</v>
      </c>
      <c r="I199" s="106">
        <v>1</v>
      </c>
      <c r="J199" s="106">
        <v>0</v>
      </c>
      <c r="K199" s="106">
        <v>1</v>
      </c>
      <c r="L199" s="106">
        <v>0</v>
      </c>
      <c r="M199" s="106">
        <v>0</v>
      </c>
      <c r="N199" s="106">
        <v>0</v>
      </c>
      <c r="O199" s="106"/>
      <c r="P199" s="106">
        <f t="shared" si="0"/>
        <v>2</v>
      </c>
      <c r="Q199" s="51"/>
      <c r="R199" s="62"/>
      <c r="S199" s="62"/>
      <c r="T199" s="62"/>
      <c r="U199" s="62"/>
      <c r="V199" s="37"/>
    </row>
    <row r="200" spans="2:22" s="63" customFormat="1" x14ac:dyDescent="0.25">
      <c r="B200" s="81" t="s">
        <v>133</v>
      </c>
      <c r="C200" s="82">
        <v>145</v>
      </c>
      <c r="D200" s="97" t="s">
        <v>134</v>
      </c>
      <c r="E200" s="106">
        <v>0</v>
      </c>
      <c r="F200" s="106">
        <v>0</v>
      </c>
      <c r="G200" s="106">
        <v>0</v>
      </c>
      <c r="H200" s="106">
        <v>0</v>
      </c>
      <c r="I200" s="106">
        <v>0</v>
      </c>
      <c r="J200" s="106">
        <v>0</v>
      </c>
      <c r="K200" s="106">
        <v>0</v>
      </c>
      <c r="L200" s="106">
        <v>0</v>
      </c>
      <c r="M200" s="106">
        <v>0</v>
      </c>
      <c r="N200" s="106">
        <v>0</v>
      </c>
      <c r="O200" s="106"/>
      <c r="P200" s="106">
        <f t="shared" si="0"/>
        <v>0</v>
      </c>
      <c r="Q200" s="51"/>
      <c r="R200" s="62"/>
      <c r="S200" s="62"/>
      <c r="T200" s="62"/>
      <c r="U200" s="62"/>
      <c r="V200" s="37"/>
    </row>
    <row r="201" spans="2:22" s="63" customFormat="1" x14ac:dyDescent="0.25">
      <c r="B201" s="81" t="s">
        <v>45</v>
      </c>
      <c r="C201" s="82">
        <v>146</v>
      </c>
      <c r="D201" s="97" t="s">
        <v>46</v>
      </c>
      <c r="E201" s="106">
        <v>0</v>
      </c>
      <c r="F201" s="106">
        <v>0</v>
      </c>
      <c r="G201" s="106">
        <v>0</v>
      </c>
      <c r="H201" s="106">
        <v>0</v>
      </c>
      <c r="I201" s="106">
        <v>1</v>
      </c>
      <c r="J201" s="106">
        <v>0</v>
      </c>
      <c r="K201" s="106">
        <v>0</v>
      </c>
      <c r="L201" s="106">
        <v>1</v>
      </c>
      <c r="M201" s="106">
        <v>0</v>
      </c>
      <c r="N201" s="106">
        <v>0</v>
      </c>
      <c r="O201" s="106"/>
      <c r="P201" s="106">
        <f t="shared" si="0"/>
        <v>2</v>
      </c>
      <c r="Q201" s="51"/>
      <c r="R201" s="62"/>
      <c r="S201" s="62"/>
      <c r="T201" s="62"/>
      <c r="U201" s="62"/>
      <c r="V201" s="37"/>
    </row>
    <row r="202" spans="2:22" s="63" customFormat="1" x14ac:dyDescent="0.25">
      <c r="B202" s="81" t="s">
        <v>63</v>
      </c>
      <c r="C202" s="82">
        <v>147</v>
      </c>
      <c r="D202" s="97" t="s">
        <v>64</v>
      </c>
      <c r="E202" s="106">
        <v>1</v>
      </c>
      <c r="F202" s="106">
        <v>2</v>
      </c>
      <c r="G202" s="106">
        <v>2</v>
      </c>
      <c r="H202" s="106">
        <v>1</v>
      </c>
      <c r="I202" s="106">
        <v>0</v>
      </c>
      <c r="J202" s="106">
        <v>0</v>
      </c>
      <c r="K202" s="106">
        <v>0</v>
      </c>
      <c r="L202" s="106">
        <v>0</v>
      </c>
      <c r="M202" s="106">
        <v>1</v>
      </c>
      <c r="N202" s="106">
        <v>0</v>
      </c>
      <c r="O202" s="106"/>
      <c r="P202" s="106">
        <f t="shared" si="0"/>
        <v>7</v>
      </c>
      <c r="Q202" s="51"/>
      <c r="R202" s="62"/>
      <c r="S202" s="62"/>
      <c r="T202" s="62"/>
      <c r="U202" s="62"/>
      <c r="V202" s="37"/>
    </row>
    <row r="203" spans="2:22" s="63" customFormat="1" x14ac:dyDescent="0.25">
      <c r="B203" s="81" t="s">
        <v>65</v>
      </c>
      <c r="C203" s="82">
        <v>148</v>
      </c>
      <c r="D203" s="97" t="s">
        <v>66</v>
      </c>
      <c r="E203" s="106">
        <v>0</v>
      </c>
      <c r="F203" s="106">
        <v>0</v>
      </c>
      <c r="G203" s="106">
        <v>1</v>
      </c>
      <c r="H203" s="106">
        <v>1</v>
      </c>
      <c r="I203" s="106">
        <v>0</v>
      </c>
      <c r="J203" s="106">
        <v>0</v>
      </c>
      <c r="K203" s="106">
        <v>0</v>
      </c>
      <c r="L203" s="106">
        <v>0</v>
      </c>
      <c r="M203" s="106">
        <v>1</v>
      </c>
      <c r="N203" s="106">
        <v>0</v>
      </c>
      <c r="O203" s="106"/>
      <c r="P203" s="106">
        <f t="shared" si="0"/>
        <v>3</v>
      </c>
      <c r="Q203" s="51"/>
      <c r="R203" s="62"/>
      <c r="S203" s="62"/>
      <c r="T203" s="62"/>
      <c r="U203" s="62"/>
      <c r="V203" s="37"/>
    </row>
    <row r="204" spans="2:22" s="63" customFormat="1" x14ac:dyDescent="0.25">
      <c r="B204" s="81" t="s">
        <v>106</v>
      </c>
      <c r="C204" s="82">
        <v>149</v>
      </c>
      <c r="D204" s="97" t="s">
        <v>107</v>
      </c>
      <c r="E204" s="106">
        <v>0</v>
      </c>
      <c r="F204" s="106">
        <v>0</v>
      </c>
      <c r="G204" s="106">
        <v>0</v>
      </c>
      <c r="H204" s="106">
        <v>0</v>
      </c>
      <c r="I204" s="106">
        <v>0</v>
      </c>
      <c r="J204" s="106">
        <v>0</v>
      </c>
      <c r="K204" s="106">
        <v>0</v>
      </c>
      <c r="L204" s="106">
        <v>0</v>
      </c>
      <c r="M204" s="106">
        <v>0</v>
      </c>
      <c r="N204" s="106">
        <v>0</v>
      </c>
      <c r="O204" s="106"/>
      <c r="P204" s="106">
        <f t="shared" si="0"/>
        <v>0</v>
      </c>
      <c r="Q204" s="51"/>
      <c r="R204" s="62"/>
      <c r="S204" s="62"/>
      <c r="T204" s="62"/>
      <c r="U204" s="62"/>
      <c r="V204" s="37"/>
    </row>
    <row r="205" spans="2:22" s="63" customFormat="1" ht="30" x14ac:dyDescent="0.25">
      <c r="B205" s="81" t="s">
        <v>7</v>
      </c>
      <c r="C205" s="82">
        <v>151</v>
      </c>
      <c r="D205" s="97" t="s">
        <v>11</v>
      </c>
      <c r="E205" s="106">
        <v>0</v>
      </c>
      <c r="F205" s="106">
        <v>0</v>
      </c>
      <c r="G205" s="106">
        <v>0</v>
      </c>
      <c r="H205" s="106">
        <v>0</v>
      </c>
      <c r="I205" s="106">
        <v>0</v>
      </c>
      <c r="J205" s="106">
        <v>0</v>
      </c>
      <c r="K205" s="106">
        <v>0</v>
      </c>
      <c r="L205" s="106">
        <v>0</v>
      </c>
      <c r="M205" s="106">
        <v>0</v>
      </c>
      <c r="N205" s="106">
        <v>0</v>
      </c>
      <c r="O205" s="106"/>
      <c r="P205" s="106">
        <f t="shared" si="0"/>
        <v>0</v>
      </c>
      <c r="Q205" s="51"/>
      <c r="R205" s="62"/>
      <c r="S205" s="62"/>
      <c r="T205" s="62"/>
      <c r="U205" s="62"/>
      <c r="V205" s="37"/>
    </row>
    <row r="206" spans="2:22" s="63" customFormat="1" x14ac:dyDescent="0.25">
      <c r="B206" s="81" t="s">
        <v>39</v>
      </c>
      <c r="C206" s="82">
        <v>152</v>
      </c>
      <c r="D206" s="97" t="s">
        <v>83</v>
      </c>
      <c r="E206" s="106">
        <v>0</v>
      </c>
      <c r="F206" s="106">
        <v>0</v>
      </c>
      <c r="G206" s="106">
        <v>1</v>
      </c>
      <c r="H206" s="106">
        <v>1</v>
      </c>
      <c r="I206" s="106">
        <v>0</v>
      </c>
      <c r="J206" s="106">
        <v>0</v>
      </c>
      <c r="K206" s="106">
        <v>0</v>
      </c>
      <c r="L206" s="106">
        <v>0</v>
      </c>
      <c r="M206" s="106">
        <v>1</v>
      </c>
      <c r="N206" s="106">
        <v>0</v>
      </c>
      <c r="O206" s="106"/>
      <c r="P206" s="106">
        <f t="shared" si="0"/>
        <v>3</v>
      </c>
      <c r="Q206" s="51"/>
      <c r="R206" s="62"/>
      <c r="S206" s="62"/>
      <c r="T206" s="62"/>
      <c r="U206" s="62"/>
      <c r="V206" s="37"/>
    </row>
    <row r="207" spans="2:22" s="63" customFormat="1" x14ac:dyDescent="0.25">
      <c r="B207" s="81" t="s">
        <v>7</v>
      </c>
      <c r="C207" s="82">
        <v>154</v>
      </c>
      <c r="D207" s="97" t="s">
        <v>21</v>
      </c>
      <c r="E207" s="106">
        <v>0</v>
      </c>
      <c r="F207" s="106">
        <v>0</v>
      </c>
      <c r="G207" s="106">
        <v>0</v>
      </c>
      <c r="H207" s="106">
        <v>0</v>
      </c>
      <c r="I207" s="106">
        <v>0</v>
      </c>
      <c r="J207" s="106">
        <v>0</v>
      </c>
      <c r="K207" s="106">
        <v>0</v>
      </c>
      <c r="L207" s="106">
        <v>0</v>
      </c>
      <c r="M207" s="106">
        <v>0</v>
      </c>
      <c r="N207" s="106">
        <v>0</v>
      </c>
      <c r="O207" s="106"/>
      <c r="P207" s="106">
        <f t="shared" si="0"/>
        <v>0</v>
      </c>
      <c r="Q207" s="51"/>
      <c r="R207" s="62"/>
      <c r="S207" s="62"/>
      <c r="T207" s="62"/>
      <c r="U207" s="62"/>
      <c r="V207" s="37"/>
    </row>
    <row r="208" spans="2:22" s="63" customFormat="1" x14ac:dyDescent="0.25">
      <c r="B208" s="81" t="s">
        <v>7</v>
      </c>
      <c r="C208" s="82">
        <v>155</v>
      </c>
      <c r="D208" s="97" t="s">
        <v>105</v>
      </c>
      <c r="E208" s="106">
        <v>2</v>
      </c>
      <c r="F208" s="106">
        <v>0</v>
      </c>
      <c r="G208" s="106">
        <v>2</v>
      </c>
      <c r="H208" s="106">
        <v>1</v>
      </c>
      <c r="I208" s="106">
        <v>1</v>
      </c>
      <c r="J208" s="106">
        <v>0</v>
      </c>
      <c r="K208" s="106">
        <v>0</v>
      </c>
      <c r="L208" s="106">
        <v>1</v>
      </c>
      <c r="M208" s="106">
        <v>2</v>
      </c>
      <c r="N208" s="106">
        <v>0</v>
      </c>
      <c r="O208" s="106"/>
      <c r="P208" s="106">
        <f t="shared" si="0"/>
        <v>9</v>
      </c>
      <c r="Q208" s="51"/>
      <c r="R208" s="62"/>
      <c r="S208" s="62"/>
      <c r="T208" s="62"/>
      <c r="U208" s="62"/>
      <c r="V208" s="37"/>
    </row>
    <row r="209" spans="2:22" s="63" customFormat="1" x14ac:dyDescent="0.25">
      <c r="B209" s="81" t="s">
        <v>7</v>
      </c>
      <c r="C209" s="82">
        <v>156</v>
      </c>
      <c r="D209" s="97" t="s">
        <v>297</v>
      </c>
      <c r="E209" s="106">
        <v>0</v>
      </c>
      <c r="F209" s="106">
        <v>0</v>
      </c>
      <c r="G209" s="106">
        <v>0</v>
      </c>
      <c r="H209" s="106">
        <v>0</v>
      </c>
      <c r="I209" s="106">
        <v>1</v>
      </c>
      <c r="J209" s="106">
        <v>0</v>
      </c>
      <c r="K209" s="106">
        <v>0</v>
      </c>
      <c r="L209" s="106">
        <v>0</v>
      </c>
      <c r="M209" s="106">
        <v>0</v>
      </c>
      <c r="N209" s="106">
        <v>0</v>
      </c>
      <c r="O209" s="106"/>
      <c r="P209" s="106">
        <f t="shared" si="0"/>
        <v>1</v>
      </c>
      <c r="Q209" s="51"/>
      <c r="R209" s="62"/>
      <c r="S209" s="62"/>
      <c r="T209" s="62"/>
      <c r="U209" s="62"/>
      <c r="V209" s="37"/>
    </row>
    <row r="210" spans="2:22" s="63" customFormat="1" x14ac:dyDescent="0.25">
      <c r="B210" s="81" t="s">
        <v>7</v>
      </c>
      <c r="C210" s="82">
        <v>157</v>
      </c>
      <c r="D210" s="97" t="s">
        <v>138</v>
      </c>
      <c r="E210" s="106">
        <v>2</v>
      </c>
      <c r="F210" s="106">
        <v>4</v>
      </c>
      <c r="G210" s="106">
        <v>1</v>
      </c>
      <c r="H210" s="106">
        <v>0</v>
      </c>
      <c r="I210" s="106">
        <v>1</v>
      </c>
      <c r="J210" s="106">
        <v>4</v>
      </c>
      <c r="K210" s="106">
        <v>0</v>
      </c>
      <c r="L210" s="106">
        <v>4</v>
      </c>
      <c r="M210" s="106">
        <v>1</v>
      </c>
      <c r="N210" s="106">
        <v>2</v>
      </c>
      <c r="O210" s="106"/>
      <c r="P210" s="106">
        <f t="shared" si="0"/>
        <v>19</v>
      </c>
      <c r="Q210" s="51"/>
      <c r="R210" s="62"/>
      <c r="S210" s="62"/>
      <c r="T210" s="62"/>
      <c r="U210" s="62"/>
      <c r="V210" s="37"/>
    </row>
    <row r="211" spans="2:22" s="63" customFormat="1" x14ac:dyDescent="0.25">
      <c r="B211" s="81" t="s">
        <v>7</v>
      </c>
      <c r="C211" s="82">
        <v>158</v>
      </c>
      <c r="D211" s="97" t="s">
        <v>120</v>
      </c>
      <c r="E211" s="106">
        <v>1</v>
      </c>
      <c r="F211" s="106">
        <v>0</v>
      </c>
      <c r="G211" s="106">
        <v>0</v>
      </c>
      <c r="H211" s="106">
        <v>0</v>
      </c>
      <c r="I211" s="106">
        <v>0</v>
      </c>
      <c r="J211" s="106">
        <v>0</v>
      </c>
      <c r="K211" s="106">
        <v>0</v>
      </c>
      <c r="L211" s="106">
        <v>1</v>
      </c>
      <c r="M211" s="106">
        <v>0</v>
      </c>
      <c r="N211" s="106">
        <v>0</v>
      </c>
      <c r="O211" s="106"/>
      <c r="P211" s="106">
        <f t="shared" si="0"/>
        <v>2</v>
      </c>
      <c r="Q211" s="51"/>
      <c r="R211" s="62"/>
      <c r="S211" s="62"/>
      <c r="T211" s="62"/>
      <c r="U211" s="62"/>
      <c r="V211" s="37"/>
    </row>
    <row r="212" spans="2:22" s="63" customFormat="1" x14ac:dyDescent="0.25">
      <c r="B212" s="81" t="s">
        <v>7</v>
      </c>
      <c r="C212" s="82">
        <v>160</v>
      </c>
      <c r="D212" s="97" t="s">
        <v>112</v>
      </c>
      <c r="E212" s="106">
        <v>1</v>
      </c>
      <c r="F212" s="106">
        <v>0</v>
      </c>
      <c r="G212" s="106">
        <v>8</v>
      </c>
      <c r="H212" s="106">
        <v>5</v>
      </c>
      <c r="I212" s="106">
        <v>0</v>
      </c>
      <c r="J212" s="106">
        <v>4</v>
      </c>
      <c r="K212" s="106">
        <v>1</v>
      </c>
      <c r="L212" s="106">
        <v>0</v>
      </c>
      <c r="M212" s="106">
        <v>2</v>
      </c>
      <c r="N212" s="106">
        <v>2</v>
      </c>
      <c r="O212" s="106"/>
      <c r="P212" s="106">
        <f t="shared" si="0"/>
        <v>23</v>
      </c>
      <c r="Q212" s="51"/>
      <c r="R212" s="62"/>
      <c r="S212" s="62"/>
      <c r="T212" s="62"/>
      <c r="U212" s="62"/>
      <c r="V212" s="37"/>
    </row>
    <row r="213" spans="2:22" s="63" customFormat="1" x14ac:dyDescent="0.25">
      <c r="B213" s="81" t="s">
        <v>34</v>
      </c>
      <c r="C213" s="82">
        <v>161</v>
      </c>
      <c r="D213" s="97" t="s">
        <v>95</v>
      </c>
      <c r="E213" s="106">
        <v>2</v>
      </c>
      <c r="F213" s="106">
        <v>1</v>
      </c>
      <c r="G213" s="106">
        <v>1</v>
      </c>
      <c r="H213" s="106">
        <v>1</v>
      </c>
      <c r="I213" s="106">
        <v>1</v>
      </c>
      <c r="J213" s="106">
        <v>1</v>
      </c>
      <c r="K213" s="106">
        <v>2</v>
      </c>
      <c r="L213" s="106">
        <v>2</v>
      </c>
      <c r="M213" s="106">
        <v>2</v>
      </c>
      <c r="N213" s="106">
        <v>2</v>
      </c>
      <c r="O213" s="106"/>
      <c r="P213" s="106">
        <f t="shared" si="0"/>
        <v>15</v>
      </c>
      <c r="Q213" s="51"/>
      <c r="R213" s="62"/>
      <c r="S213" s="62"/>
      <c r="T213" s="62"/>
      <c r="U213" s="62"/>
      <c r="V213" s="37"/>
    </row>
    <row r="214" spans="2:22" s="63" customFormat="1" x14ac:dyDescent="0.25">
      <c r="B214" s="81" t="s">
        <v>19</v>
      </c>
      <c r="C214" s="82">
        <v>162</v>
      </c>
      <c r="D214" s="97" t="s">
        <v>20</v>
      </c>
      <c r="E214" s="106">
        <v>2</v>
      </c>
      <c r="F214" s="106">
        <v>3</v>
      </c>
      <c r="G214" s="106">
        <v>2</v>
      </c>
      <c r="H214" s="106">
        <v>0</v>
      </c>
      <c r="I214" s="106">
        <v>1</v>
      </c>
      <c r="J214" s="106">
        <v>1</v>
      </c>
      <c r="K214" s="106">
        <v>0</v>
      </c>
      <c r="L214" s="106">
        <v>0</v>
      </c>
      <c r="M214" s="106">
        <v>1</v>
      </c>
      <c r="N214" s="106">
        <v>0</v>
      </c>
      <c r="O214" s="106"/>
      <c r="P214" s="106">
        <f t="shared" si="0"/>
        <v>10</v>
      </c>
      <c r="Q214" s="51"/>
      <c r="R214" s="62"/>
      <c r="S214" s="62"/>
      <c r="T214" s="62"/>
      <c r="U214" s="62"/>
      <c r="V214" s="37"/>
    </row>
    <row r="215" spans="2:22" s="63" customFormat="1" x14ac:dyDescent="0.25">
      <c r="B215" s="81" t="s">
        <v>7</v>
      </c>
      <c r="C215" s="82">
        <v>163</v>
      </c>
      <c r="D215" s="97" t="s">
        <v>84</v>
      </c>
      <c r="E215" s="106">
        <v>1</v>
      </c>
      <c r="F215" s="106">
        <v>6</v>
      </c>
      <c r="G215" s="106">
        <v>2</v>
      </c>
      <c r="H215" s="106">
        <v>2</v>
      </c>
      <c r="I215" s="106">
        <v>3</v>
      </c>
      <c r="J215" s="106">
        <v>3</v>
      </c>
      <c r="K215" s="106">
        <v>5</v>
      </c>
      <c r="L215" s="106">
        <v>1</v>
      </c>
      <c r="M215" s="106">
        <v>7</v>
      </c>
      <c r="N215" s="106">
        <v>18</v>
      </c>
      <c r="O215" s="106"/>
      <c r="P215" s="106">
        <f t="shared" si="0"/>
        <v>48</v>
      </c>
      <c r="Q215" s="51"/>
      <c r="R215" s="62"/>
      <c r="S215" s="62"/>
      <c r="T215" s="62"/>
      <c r="U215" s="62"/>
      <c r="V215" s="37"/>
    </row>
    <row r="216" spans="2:22" s="63" customFormat="1" x14ac:dyDescent="0.25">
      <c r="B216" s="81" t="s">
        <v>7</v>
      </c>
      <c r="C216" s="82">
        <v>164</v>
      </c>
      <c r="D216" s="97" t="s">
        <v>38</v>
      </c>
      <c r="E216" s="106">
        <v>3</v>
      </c>
      <c r="F216" s="106">
        <v>0</v>
      </c>
      <c r="G216" s="106">
        <v>2</v>
      </c>
      <c r="H216" s="106">
        <v>3</v>
      </c>
      <c r="I216" s="106">
        <v>0</v>
      </c>
      <c r="J216" s="106">
        <v>0</v>
      </c>
      <c r="K216" s="106">
        <v>0</v>
      </c>
      <c r="L216" s="106">
        <v>1</v>
      </c>
      <c r="M216" s="106">
        <v>1</v>
      </c>
      <c r="N216" s="106">
        <v>2</v>
      </c>
      <c r="O216" s="106"/>
      <c r="P216" s="106">
        <f t="shared" si="0"/>
        <v>12</v>
      </c>
      <c r="Q216" s="51"/>
      <c r="R216" s="62"/>
      <c r="S216" s="62"/>
      <c r="T216" s="62"/>
      <c r="U216" s="62"/>
      <c r="V216" s="37"/>
    </row>
    <row r="217" spans="2:22" s="63" customFormat="1" x14ac:dyDescent="0.25">
      <c r="B217" s="81" t="s">
        <v>7</v>
      </c>
      <c r="C217" s="82">
        <v>165</v>
      </c>
      <c r="D217" s="97" t="s">
        <v>126</v>
      </c>
      <c r="E217" s="106">
        <v>1</v>
      </c>
      <c r="F217" s="106">
        <v>1</v>
      </c>
      <c r="G217" s="106">
        <v>5</v>
      </c>
      <c r="H217" s="106">
        <v>1</v>
      </c>
      <c r="I217" s="106">
        <v>3</v>
      </c>
      <c r="J217" s="106">
        <v>2</v>
      </c>
      <c r="K217" s="106">
        <v>2</v>
      </c>
      <c r="L217" s="106">
        <v>1</v>
      </c>
      <c r="M217" s="106">
        <v>0</v>
      </c>
      <c r="N217" s="106">
        <v>4</v>
      </c>
      <c r="O217" s="106"/>
      <c r="P217" s="106">
        <f t="shared" si="0"/>
        <v>20</v>
      </c>
      <c r="Q217" s="51"/>
      <c r="R217" s="62"/>
      <c r="S217" s="62"/>
      <c r="T217" s="62"/>
      <c r="U217" s="62"/>
      <c r="V217" s="37"/>
    </row>
    <row r="218" spans="2:22" s="63" customFormat="1" x14ac:dyDescent="0.25">
      <c r="B218" s="81" t="s">
        <v>7</v>
      </c>
      <c r="C218" s="82">
        <v>166</v>
      </c>
      <c r="D218" s="97" t="s">
        <v>23</v>
      </c>
      <c r="E218" s="106">
        <v>3</v>
      </c>
      <c r="F218" s="106">
        <v>1</v>
      </c>
      <c r="G218" s="106">
        <v>3</v>
      </c>
      <c r="H218" s="106">
        <v>3</v>
      </c>
      <c r="I218" s="106">
        <v>3</v>
      </c>
      <c r="J218" s="106">
        <v>0</v>
      </c>
      <c r="K218" s="106">
        <v>1</v>
      </c>
      <c r="L218" s="106">
        <v>0</v>
      </c>
      <c r="M218" s="106">
        <v>0</v>
      </c>
      <c r="N218" s="106">
        <v>0</v>
      </c>
      <c r="O218" s="106"/>
      <c r="P218" s="106">
        <f t="shared" si="0"/>
        <v>14</v>
      </c>
      <c r="Q218" s="51"/>
      <c r="R218" s="62"/>
      <c r="S218" s="62"/>
      <c r="T218" s="62"/>
      <c r="U218" s="62"/>
      <c r="V218" s="37"/>
    </row>
    <row r="219" spans="2:22" s="63" customFormat="1" ht="30" x14ac:dyDescent="0.25">
      <c r="B219" s="81" t="s">
        <v>7</v>
      </c>
      <c r="C219" s="82">
        <v>167</v>
      </c>
      <c r="D219" s="97" t="s">
        <v>98</v>
      </c>
      <c r="E219" s="106">
        <v>0</v>
      </c>
      <c r="F219" s="106">
        <v>0</v>
      </c>
      <c r="G219" s="106">
        <v>6</v>
      </c>
      <c r="H219" s="106">
        <v>8</v>
      </c>
      <c r="I219" s="106">
        <v>5</v>
      </c>
      <c r="J219" s="106">
        <v>5</v>
      </c>
      <c r="K219" s="106">
        <v>2</v>
      </c>
      <c r="L219" s="106">
        <v>2</v>
      </c>
      <c r="M219" s="106">
        <v>1</v>
      </c>
      <c r="N219" s="106">
        <v>3</v>
      </c>
      <c r="O219" s="106"/>
      <c r="P219" s="106">
        <f t="shared" si="0"/>
        <v>32</v>
      </c>
      <c r="Q219" s="51"/>
      <c r="R219" s="62"/>
      <c r="S219" s="62"/>
      <c r="T219" s="62"/>
      <c r="U219" s="62"/>
      <c r="V219" s="37"/>
    </row>
    <row r="220" spans="2:22" s="63" customFormat="1" x14ac:dyDescent="0.25">
      <c r="B220" s="81" t="s">
        <v>7</v>
      </c>
      <c r="C220" s="82">
        <v>168</v>
      </c>
      <c r="D220" s="97" t="s">
        <v>24</v>
      </c>
      <c r="E220" s="106">
        <v>0</v>
      </c>
      <c r="F220" s="106">
        <v>2</v>
      </c>
      <c r="G220" s="106">
        <v>0</v>
      </c>
      <c r="H220" s="106">
        <v>0</v>
      </c>
      <c r="I220" s="106">
        <v>0</v>
      </c>
      <c r="J220" s="106">
        <v>0</v>
      </c>
      <c r="K220" s="106">
        <v>0</v>
      </c>
      <c r="L220" s="106">
        <v>0</v>
      </c>
      <c r="M220" s="106">
        <v>0</v>
      </c>
      <c r="N220" s="106">
        <v>2</v>
      </c>
      <c r="O220" s="106"/>
      <c r="P220" s="106">
        <f t="shared" si="0"/>
        <v>4</v>
      </c>
      <c r="Q220" s="51"/>
      <c r="R220" s="62"/>
      <c r="S220" s="62"/>
      <c r="T220" s="62"/>
      <c r="U220" s="62"/>
      <c r="V220" s="37"/>
    </row>
    <row r="221" spans="2:22" s="63" customFormat="1" ht="30" x14ac:dyDescent="0.25">
      <c r="B221" s="81" t="s">
        <v>7</v>
      </c>
      <c r="C221" s="82">
        <v>171</v>
      </c>
      <c r="D221" s="97" t="s">
        <v>89</v>
      </c>
      <c r="E221" s="106">
        <v>0</v>
      </c>
      <c r="F221" s="106">
        <v>0</v>
      </c>
      <c r="G221" s="106">
        <v>2</v>
      </c>
      <c r="H221" s="106">
        <v>0</v>
      </c>
      <c r="I221" s="106">
        <v>0</v>
      </c>
      <c r="J221" s="106">
        <v>1</v>
      </c>
      <c r="K221" s="106">
        <v>0</v>
      </c>
      <c r="L221" s="106">
        <v>0</v>
      </c>
      <c r="M221" s="106">
        <v>0</v>
      </c>
      <c r="N221" s="106">
        <v>0</v>
      </c>
      <c r="O221" s="106"/>
      <c r="P221" s="106">
        <f t="shared" si="0"/>
        <v>3</v>
      </c>
      <c r="Q221" s="51"/>
      <c r="R221" s="62"/>
      <c r="S221" s="62"/>
      <c r="T221" s="62"/>
      <c r="U221" s="62"/>
      <c r="V221" s="37"/>
    </row>
    <row r="222" spans="2:22" s="63" customFormat="1" x14ac:dyDescent="0.25">
      <c r="B222" s="81" t="s">
        <v>7</v>
      </c>
      <c r="C222" s="82">
        <v>172</v>
      </c>
      <c r="D222" s="97" t="s">
        <v>22</v>
      </c>
      <c r="E222" s="106">
        <v>14</v>
      </c>
      <c r="F222" s="106">
        <v>9</v>
      </c>
      <c r="G222" s="106">
        <v>7</v>
      </c>
      <c r="H222" s="106">
        <v>3</v>
      </c>
      <c r="I222" s="106">
        <v>12</v>
      </c>
      <c r="J222" s="106">
        <v>7</v>
      </c>
      <c r="K222" s="106">
        <v>4</v>
      </c>
      <c r="L222" s="106">
        <v>9</v>
      </c>
      <c r="M222" s="106">
        <v>12</v>
      </c>
      <c r="N222" s="106">
        <v>10</v>
      </c>
      <c r="O222" s="106"/>
      <c r="P222" s="106">
        <f t="shared" si="0"/>
        <v>87</v>
      </c>
      <c r="Q222" s="51"/>
      <c r="R222" s="62"/>
      <c r="S222" s="62"/>
      <c r="T222" s="62"/>
      <c r="U222" s="62"/>
      <c r="V222" s="37"/>
    </row>
    <row r="223" spans="2:22" s="63" customFormat="1" ht="30" x14ac:dyDescent="0.25">
      <c r="B223" s="81" t="s">
        <v>19</v>
      </c>
      <c r="C223" s="82">
        <v>174</v>
      </c>
      <c r="D223" s="97" t="s">
        <v>86</v>
      </c>
      <c r="E223" s="106">
        <v>1</v>
      </c>
      <c r="F223" s="106">
        <v>2</v>
      </c>
      <c r="G223" s="106">
        <v>0</v>
      </c>
      <c r="H223" s="106">
        <v>1</v>
      </c>
      <c r="I223" s="106">
        <v>1</v>
      </c>
      <c r="J223" s="106">
        <v>0</v>
      </c>
      <c r="K223" s="106">
        <v>0</v>
      </c>
      <c r="L223" s="106">
        <v>1</v>
      </c>
      <c r="M223" s="106">
        <v>1</v>
      </c>
      <c r="N223" s="106">
        <v>0</v>
      </c>
      <c r="O223" s="106"/>
      <c r="P223" s="106">
        <f t="shared" si="0"/>
        <v>7</v>
      </c>
      <c r="Q223" s="51"/>
      <c r="R223" s="62"/>
      <c r="S223" s="62"/>
      <c r="T223" s="62"/>
      <c r="U223" s="62"/>
      <c r="V223" s="37"/>
    </row>
    <row r="224" spans="2:22" s="63" customFormat="1" x14ac:dyDescent="0.25">
      <c r="B224" s="81" t="s">
        <v>34</v>
      </c>
      <c r="C224" s="82">
        <v>175</v>
      </c>
      <c r="D224" s="97" t="s">
        <v>35</v>
      </c>
      <c r="E224" s="106">
        <v>0</v>
      </c>
      <c r="F224" s="106">
        <v>1</v>
      </c>
      <c r="G224" s="106">
        <v>0</v>
      </c>
      <c r="H224" s="106">
        <v>0</v>
      </c>
      <c r="I224" s="106">
        <v>0</v>
      </c>
      <c r="J224" s="106">
        <v>0</v>
      </c>
      <c r="K224" s="106">
        <v>0</v>
      </c>
      <c r="L224" s="106">
        <v>0</v>
      </c>
      <c r="M224" s="106">
        <v>0</v>
      </c>
      <c r="N224" s="106">
        <v>0</v>
      </c>
      <c r="O224" s="106"/>
      <c r="P224" s="106">
        <f t="shared" si="0"/>
        <v>1</v>
      </c>
      <c r="Q224" s="51"/>
      <c r="R224" s="62"/>
      <c r="S224" s="62"/>
      <c r="T224" s="62"/>
      <c r="U224" s="62"/>
      <c r="V224" s="37"/>
    </row>
    <row r="225" spans="2:22" s="63" customFormat="1" x14ac:dyDescent="0.25">
      <c r="B225" s="81" t="s">
        <v>29</v>
      </c>
      <c r="C225" s="82">
        <v>176</v>
      </c>
      <c r="D225" s="97" t="s">
        <v>262</v>
      </c>
      <c r="E225" s="106">
        <v>0</v>
      </c>
      <c r="F225" s="106">
        <v>0</v>
      </c>
      <c r="G225" s="106">
        <v>0</v>
      </c>
      <c r="H225" s="106">
        <v>0</v>
      </c>
      <c r="I225" s="106">
        <v>3</v>
      </c>
      <c r="J225" s="106">
        <v>2</v>
      </c>
      <c r="K225" s="106">
        <v>0</v>
      </c>
      <c r="L225" s="106">
        <v>0</v>
      </c>
      <c r="M225" s="106">
        <v>0</v>
      </c>
      <c r="N225" s="106">
        <v>1</v>
      </c>
      <c r="O225" s="106"/>
      <c r="P225" s="106">
        <f t="shared" si="0"/>
        <v>6</v>
      </c>
      <c r="Q225" s="51"/>
      <c r="R225" s="62"/>
      <c r="S225" s="62"/>
      <c r="T225" s="62"/>
      <c r="U225" s="62"/>
      <c r="V225" s="37"/>
    </row>
    <row r="226" spans="2:22" s="63" customFormat="1" x14ac:dyDescent="0.25">
      <c r="B226" s="81" t="s">
        <v>39</v>
      </c>
      <c r="C226" s="82">
        <v>177</v>
      </c>
      <c r="D226" s="97" t="s">
        <v>130</v>
      </c>
      <c r="E226" s="106">
        <v>0</v>
      </c>
      <c r="F226" s="106">
        <v>0</v>
      </c>
      <c r="G226" s="106">
        <v>0</v>
      </c>
      <c r="H226" s="106">
        <v>3</v>
      </c>
      <c r="I226" s="106">
        <v>0</v>
      </c>
      <c r="J226" s="106">
        <v>0</v>
      </c>
      <c r="K226" s="106">
        <v>1</v>
      </c>
      <c r="L226" s="106">
        <v>0</v>
      </c>
      <c r="M226" s="106">
        <v>0</v>
      </c>
      <c r="N226" s="106">
        <v>0</v>
      </c>
      <c r="O226" s="106"/>
      <c r="P226" s="106">
        <f t="shared" si="0"/>
        <v>4</v>
      </c>
      <c r="Q226" s="51"/>
      <c r="R226" s="62"/>
      <c r="S226" s="62"/>
      <c r="T226" s="62"/>
      <c r="U226" s="62"/>
      <c r="V226" s="37"/>
    </row>
    <row r="227" spans="2:22" s="63" customFormat="1" x14ac:dyDescent="0.25">
      <c r="B227" s="81" t="s">
        <v>7</v>
      </c>
      <c r="C227" s="82">
        <v>178</v>
      </c>
      <c r="D227" s="97" t="s">
        <v>27</v>
      </c>
      <c r="E227" s="106">
        <v>0</v>
      </c>
      <c r="F227" s="106">
        <v>2</v>
      </c>
      <c r="G227" s="106">
        <v>1</v>
      </c>
      <c r="H227" s="106">
        <v>0</v>
      </c>
      <c r="I227" s="106">
        <v>5</v>
      </c>
      <c r="J227" s="106">
        <v>8</v>
      </c>
      <c r="K227" s="106">
        <v>0</v>
      </c>
      <c r="L227" s="106">
        <v>0</v>
      </c>
      <c r="M227" s="106">
        <v>0</v>
      </c>
      <c r="N227" s="106">
        <v>0</v>
      </c>
      <c r="O227" s="106"/>
      <c r="P227" s="106">
        <f t="shared" si="0"/>
        <v>16</v>
      </c>
      <c r="Q227" s="51"/>
      <c r="R227" s="62"/>
      <c r="S227" s="62"/>
      <c r="T227" s="62"/>
      <c r="U227" s="62"/>
      <c r="V227" s="37"/>
    </row>
    <row r="228" spans="2:22" s="63" customFormat="1" x14ac:dyDescent="0.25">
      <c r="B228" s="81" t="s">
        <v>39</v>
      </c>
      <c r="C228" s="82">
        <v>179</v>
      </c>
      <c r="D228" s="97" t="s">
        <v>47</v>
      </c>
      <c r="E228" s="106">
        <v>0</v>
      </c>
      <c r="F228" s="106">
        <v>0</v>
      </c>
      <c r="G228" s="106">
        <v>1</v>
      </c>
      <c r="H228" s="106">
        <v>1</v>
      </c>
      <c r="I228" s="106">
        <v>0</v>
      </c>
      <c r="J228" s="106">
        <v>0</v>
      </c>
      <c r="K228" s="106">
        <v>0</v>
      </c>
      <c r="L228" s="106">
        <v>0</v>
      </c>
      <c r="M228" s="106">
        <v>0</v>
      </c>
      <c r="N228" s="106">
        <v>0</v>
      </c>
      <c r="O228" s="106"/>
      <c r="P228" s="106">
        <f t="shared" si="0"/>
        <v>2</v>
      </c>
      <c r="Q228" s="51"/>
      <c r="R228" s="62"/>
      <c r="S228" s="62"/>
      <c r="T228" s="62"/>
      <c r="U228" s="62"/>
      <c r="V228" s="37"/>
    </row>
    <row r="229" spans="2:22" s="63" customFormat="1" x14ac:dyDescent="0.25">
      <c r="B229" s="81" t="s">
        <v>29</v>
      </c>
      <c r="C229" s="82">
        <v>183</v>
      </c>
      <c r="D229" s="97" t="s">
        <v>31</v>
      </c>
      <c r="E229" s="106">
        <v>1</v>
      </c>
      <c r="F229" s="106">
        <v>1</v>
      </c>
      <c r="G229" s="106">
        <v>1</v>
      </c>
      <c r="H229" s="106">
        <v>1</v>
      </c>
      <c r="I229" s="106">
        <v>1</v>
      </c>
      <c r="J229" s="106">
        <v>0</v>
      </c>
      <c r="K229" s="106">
        <v>0</v>
      </c>
      <c r="L229" s="106">
        <v>0</v>
      </c>
      <c r="M229" s="106">
        <v>0</v>
      </c>
      <c r="N229" s="106">
        <v>0</v>
      </c>
      <c r="O229" s="106"/>
      <c r="P229" s="106">
        <f t="shared" si="0"/>
        <v>5</v>
      </c>
      <c r="Q229" s="51"/>
      <c r="R229" s="62"/>
      <c r="S229" s="62"/>
      <c r="T229" s="62"/>
      <c r="U229" s="62"/>
      <c r="V229" s="37"/>
    </row>
    <row r="230" spans="2:22" s="63" customFormat="1" x14ac:dyDescent="0.25">
      <c r="B230" s="81" t="s">
        <v>41</v>
      </c>
      <c r="C230" s="82">
        <v>184</v>
      </c>
      <c r="D230" s="97" t="s">
        <v>73</v>
      </c>
      <c r="E230" s="106">
        <v>0</v>
      </c>
      <c r="F230" s="106">
        <v>0</v>
      </c>
      <c r="G230" s="106">
        <v>0</v>
      </c>
      <c r="H230" s="106">
        <v>0</v>
      </c>
      <c r="I230" s="106">
        <v>0</v>
      </c>
      <c r="J230" s="106">
        <v>0</v>
      </c>
      <c r="K230" s="106">
        <v>0</v>
      </c>
      <c r="L230" s="106">
        <v>0</v>
      </c>
      <c r="M230" s="106">
        <v>0</v>
      </c>
      <c r="N230" s="106">
        <v>0</v>
      </c>
      <c r="O230" s="106"/>
      <c r="P230" s="106">
        <f t="shared" si="0"/>
        <v>0</v>
      </c>
      <c r="Q230" s="51"/>
      <c r="R230" s="62"/>
      <c r="S230" s="62"/>
      <c r="T230" s="62"/>
      <c r="U230" s="62"/>
      <c r="V230" s="37"/>
    </row>
    <row r="231" spans="2:22" s="63" customFormat="1" x14ac:dyDescent="0.25">
      <c r="B231" s="81" t="s">
        <v>17</v>
      </c>
      <c r="C231" s="82">
        <v>185</v>
      </c>
      <c r="D231" s="97" t="s">
        <v>18</v>
      </c>
      <c r="E231" s="106">
        <v>0</v>
      </c>
      <c r="F231" s="106">
        <v>0</v>
      </c>
      <c r="G231" s="106">
        <v>0</v>
      </c>
      <c r="H231" s="106">
        <v>0</v>
      </c>
      <c r="I231" s="106">
        <v>0</v>
      </c>
      <c r="J231" s="106">
        <v>0</v>
      </c>
      <c r="K231" s="106">
        <v>0</v>
      </c>
      <c r="L231" s="106">
        <v>0</v>
      </c>
      <c r="M231" s="106">
        <v>0</v>
      </c>
      <c r="N231" s="106">
        <v>1</v>
      </c>
      <c r="O231" s="106"/>
      <c r="P231" s="106">
        <f t="shared" ref="P231:P294" si="1">+SUM(E231:N231)</f>
        <v>1</v>
      </c>
      <c r="Q231" s="51"/>
      <c r="R231" s="62"/>
      <c r="S231" s="62"/>
      <c r="T231" s="62"/>
      <c r="U231" s="62"/>
      <c r="V231" s="37"/>
    </row>
    <row r="232" spans="2:22" s="63" customFormat="1" x14ac:dyDescent="0.25">
      <c r="B232" s="81" t="s">
        <v>7</v>
      </c>
      <c r="C232" s="82">
        <v>186</v>
      </c>
      <c r="D232" s="97" t="s">
        <v>33</v>
      </c>
      <c r="E232" s="106">
        <v>0</v>
      </c>
      <c r="F232" s="106">
        <v>3</v>
      </c>
      <c r="G232" s="106">
        <v>2</v>
      </c>
      <c r="H232" s="106">
        <v>0</v>
      </c>
      <c r="I232" s="106">
        <v>0</v>
      </c>
      <c r="J232" s="106">
        <v>0</v>
      </c>
      <c r="K232" s="106">
        <v>0</v>
      </c>
      <c r="L232" s="106">
        <v>0</v>
      </c>
      <c r="M232" s="106">
        <v>0</v>
      </c>
      <c r="N232" s="106">
        <v>1</v>
      </c>
      <c r="O232" s="106"/>
      <c r="P232" s="106">
        <f t="shared" si="1"/>
        <v>6</v>
      </c>
      <c r="Q232" s="51"/>
      <c r="R232" s="62"/>
      <c r="S232" s="62"/>
      <c r="T232" s="62"/>
      <c r="U232" s="62"/>
      <c r="V232" s="37"/>
    </row>
    <row r="233" spans="2:22" s="63" customFormat="1" x14ac:dyDescent="0.25">
      <c r="B233" s="81" t="s">
        <v>34</v>
      </c>
      <c r="C233" s="85">
        <v>187</v>
      </c>
      <c r="D233" s="97" t="s">
        <v>123</v>
      </c>
      <c r="E233" s="106">
        <v>0</v>
      </c>
      <c r="F233" s="106">
        <v>0</v>
      </c>
      <c r="G233" s="106">
        <v>0</v>
      </c>
      <c r="H233" s="106">
        <v>2</v>
      </c>
      <c r="I233" s="106">
        <v>0</v>
      </c>
      <c r="J233" s="106">
        <v>0</v>
      </c>
      <c r="K233" s="106">
        <v>0</v>
      </c>
      <c r="L233" s="106">
        <v>0</v>
      </c>
      <c r="M233" s="106">
        <v>0</v>
      </c>
      <c r="N233" s="106">
        <v>0</v>
      </c>
      <c r="O233" s="106"/>
      <c r="P233" s="106">
        <f t="shared" si="1"/>
        <v>2</v>
      </c>
      <c r="Q233" s="51"/>
      <c r="R233" s="62"/>
      <c r="S233" s="62"/>
      <c r="T233" s="62"/>
      <c r="U233" s="62"/>
      <c r="V233" s="37"/>
    </row>
    <row r="234" spans="2:22" s="63" customFormat="1" x14ac:dyDescent="0.25">
      <c r="B234" s="81" t="s">
        <v>39</v>
      </c>
      <c r="C234" s="82">
        <v>188</v>
      </c>
      <c r="D234" s="97" t="s">
        <v>121</v>
      </c>
      <c r="E234" s="106">
        <v>1</v>
      </c>
      <c r="F234" s="106">
        <v>0</v>
      </c>
      <c r="G234" s="106">
        <v>2</v>
      </c>
      <c r="H234" s="106">
        <v>1</v>
      </c>
      <c r="I234" s="106">
        <v>4</v>
      </c>
      <c r="J234" s="106">
        <v>0</v>
      </c>
      <c r="K234" s="106">
        <v>4</v>
      </c>
      <c r="L234" s="106">
        <v>2</v>
      </c>
      <c r="M234" s="106">
        <v>2</v>
      </c>
      <c r="N234" s="106">
        <v>0</v>
      </c>
      <c r="O234" s="106"/>
      <c r="P234" s="106">
        <f t="shared" si="1"/>
        <v>16</v>
      </c>
      <c r="Q234" s="51"/>
      <c r="R234" s="62"/>
      <c r="S234" s="62"/>
      <c r="T234" s="62"/>
      <c r="U234" s="62"/>
      <c r="V234" s="37"/>
    </row>
    <row r="235" spans="2:22" s="63" customFormat="1" x14ac:dyDescent="0.25">
      <c r="B235" s="81" t="s">
        <v>39</v>
      </c>
      <c r="C235" s="82">
        <v>189</v>
      </c>
      <c r="D235" s="97" t="s">
        <v>40</v>
      </c>
      <c r="E235" s="106">
        <v>2</v>
      </c>
      <c r="F235" s="106">
        <v>0</v>
      </c>
      <c r="G235" s="106">
        <v>3</v>
      </c>
      <c r="H235" s="106">
        <v>2</v>
      </c>
      <c r="I235" s="106">
        <v>2</v>
      </c>
      <c r="J235" s="106">
        <v>0</v>
      </c>
      <c r="K235" s="106">
        <v>0</v>
      </c>
      <c r="L235" s="106">
        <v>0</v>
      </c>
      <c r="M235" s="106">
        <v>0</v>
      </c>
      <c r="N235" s="106">
        <v>0</v>
      </c>
      <c r="O235" s="106"/>
      <c r="P235" s="106">
        <f t="shared" si="1"/>
        <v>9</v>
      </c>
      <c r="Q235" s="51"/>
      <c r="R235" s="62"/>
      <c r="S235" s="62"/>
      <c r="T235" s="62"/>
      <c r="U235" s="62"/>
      <c r="V235" s="37"/>
    </row>
    <row r="236" spans="2:22" s="63" customFormat="1" x14ac:dyDescent="0.25">
      <c r="B236" s="81" t="s">
        <v>7</v>
      </c>
      <c r="C236" s="82">
        <v>193</v>
      </c>
      <c r="D236" s="97" t="s">
        <v>15</v>
      </c>
      <c r="E236" s="106">
        <v>0</v>
      </c>
      <c r="F236" s="106">
        <v>0</v>
      </c>
      <c r="G236" s="106"/>
      <c r="H236" s="106">
        <v>0</v>
      </c>
      <c r="I236" s="106">
        <v>0</v>
      </c>
      <c r="J236" s="106">
        <v>0</v>
      </c>
      <c r="K236" s="106">
        <v>0</v>
      </c>
      <c r="L236" s="106">
        <v>0</v>
      </c>
      <c r="M236" s="106">
        <v>0</v>
      </c>
      <c r="N236" s="106">
        <v>0</v>
      </c>
      <c r="O236" s="106"/>
      <c r="P236" s="106">
        <f t="shared" si="1"/>
        <v>0</v>
      </c>
      <c r="Q236" s="51"/>
      <c r="R236" s="62"/>
      <c r="S236" s="62"/>
      <c r="T236" s="62"/>
      <c r="U236" s="62"/>
      <c r="V236" s="37"/>
    </row>
    <row r="237" spans="2:22" s="63" customFormat="1" x14ac:dyDescent="0.25">
      <c r="B237" s="85" t="s">
        <v>183</v>
      </c>
      <c r="C237" s="85">
        <v>196</v>
      </c>
      <c r="D237" s="97" t="s">
        <v>176</v>
      </c>
      <c r="E237" s="106">
        <v>0</v>
      </c>
      <c r="F237" s="106">
        <v>0</v>
      </c>
      <c r="G237" s="106">
        <v>1</v>
      </c>
      <c r="H237" s="106">
        <v>0</v>
      </c>
      <c r="I237" s="106">
        <v>0</v>
      </c>
      <c r="J237" s="106">
        <v>0</v>
      </c>
      <c r="K237" s="106">
        <v>0</v>
      </c>
      <c r="L237" s="106">
        <v>0</v>
      </c>
      <c r="M237" s="106">
        <v>0</v>
      </c>
      <c r="N237" s="106">
        <v>0</v>
      </c>
      <c r="O237" s="106"/>
      <c r="P237" s="106">
        <f t="shared" si="1"/>
        <v>1</v>
      </c>
      <c r="Q237" s="51"/>
      <c r="R237" s="62"/>
      <c r="S237" s="62"/>
      <c r="T237" s="62"/>
      <c r="U237" s="62"/>
      <c r="V237" s="37"/>
    </row>
    <row r="238" spans="2:22" s="63" customFormat="1" ht="30" x14ac:dyDescent="0.25">
      <c r="B238" s="85" t="s">
        <v>7</v>
      </c>
      <c r="C238" s="85">
        <v>197</v>
      </c>
      <c r="D238" s="97" t="s">
        <v>150</v>
      </c>
      <c r="E238" s="106">
        <v>0</v>
      </c>
      <c r="F238" s="106">
        <v>2</v>
      </c>
      <c r="G238" s="106">
        <v>3</v>
      </c>
      <c r="H238" s="106">
        <v>0</v>
      </c>
      <c r="I238" s="106">
        <v>0</v>
      </c>
      <c r="J238" s="106">
        <v>0</v>
      </c>
      <c r="K238" s="106">
        <v>0</v>
      </c>
      <c r="L238" s="106">
        <v>0</v>
      </c>
      <c r="M238" s="106">
        <v>0</v>
      </c>
      <c r="N238" s="106">
        <v>1</v>
      </c>
      <c r="O238" s="106"/>
      <c r="P238" s="106">
        <f t="shared" si="1"/>
        <v>6</v>
      </c>
      <c r="Q238" s="51"/>
      <c r="R238" s="62"/>
      <c r="S238" s="62"/>
      <c r="T238" s="62"/>
      <c r="U238" s="62"/>
      <c r="V238" s="37"/>
    </row>
    <row r="239" spans="2:22" s="63" customFormat="1" x14ac:dyDescent="0.25">
      <c r="B239" s="85" t="s">
        <v>7</v>
      </c>
      <c r="C239" s="82">
        <v>198</v>
      </c>
      <c r="D239" s="97" t="s">
        <v>151</v>
      </c>
      <c r="E239" s="106">
        <v>1</v>
      </c>
      <c r="F239" s="106">
        <v>1</v>
      </c>
      <c r="G239" s="106">
        <v>0</v>
      </c>
      <c r="H239" s="106">
        <v>1</v>
      </c>
      <c r="I239" s="106">
        <v>1</v>
      </c>
      <c r="J239" s="106">
        <v>0</v>
      </c>
      <c r="K239" s="106">
        <v>1</v>
      </c>
      <c r="L239" s="106">
        <v>0</v>
      </c>
      <c r="M239" s="106">
        <v>0</v>
      </c>
      <c r="N239" s="106">
        <v>0</v>
      </c>
      <c r="O239" s="106"/>
      <c r="P239" s="106">
        <f t="shared" si="1"/>
        <v>5</v>
      </c>
      <c r="Q239" s="51"/>
      <c r="R239" s="62"/>
      <c r="S239" s="62"/>
      <c r="T239" s="62"/>
      <c r="U239" s="62"/>
      <c r="V239" s="37"/>
    </row>
    <row r="240" spans="2:22" s="63" customFormat="1" x14ac:dyDescent="0.25">
      <c r="B240" s="85" t="s">
        <v>34</v>
      </c>
      <c r="C240" s="85">
        <v>199</v>
      </c>
      <c r="D240" s="97" t="s">
        <v>169</v>
      </c>
      <c r="E240" s="106">
        <v>1</v>
      </c>
      <c r="F240" s="106">
        <v>3</v>
      </c>
      <c r="G240" s="106">
        <v>0</v>
      </c>
      <c r="H240" s="106">
        <v>0</v>
      </c>
      <c r="I240" s="106">
        <v>0</v>
      </c>
      <c r="J240" s="106">
        <v>1</v>
      </c>
      <c r="K240" s="106">
        <v>1</v>
      </c>
      <c r="L240" s="106">
        <v>0</v>
      </c>
      <c r="M240" s="106">
        <v>0</v>
      </c>
      <c r="N240" s="106">
        <v>0</v>
      </c>
      <c r="O240" s="106"/>
      <c r="P240" s="106">
        <f t="shared" si="1"/>
        <v>6</v>
      </c>
      <c r="Q240" s="51"/>
      <c r="R240" s="62"/>
      <c r="S240" s="62"/>
      <c r="T240" s="62"/>
      <c r="U240" s="62"/>
      <c r="V240" s="37"/>
    </row>
    <row r="241" spans="2:22" s="63" customFormat="1" x14ac:dyDescent="0.25">
      <c r="B241" s="85" t="s">
        <v>34</v>
      </c>
      <c r="C241" s="85">
        <v>200</v>
      </c>
      <c r="D241" s="97" t="s">
        <v>170</v>
      </c>
      <c r="E241" s="106">
        <v>1</v>
      </c>
      <c r="F241" s="106">
        <v>1</v>
      </c>
      <c r="G241" s="106">
        <v>0</v>
      </c>
      <c r="H241" s="106">
        <v>1</v>
      </c>
      <c r="I241" s="106">
        <v>0</v>
      </c>
      <c r="J241" s="106">
        <v>1</v>
      </c>
      <c r="K241" s="106">
        <v>0</v>
      </c>
      <c r="L241" s="106">
        <v>1</v>
      </c>
      <c r="M241" s="106">
        <v>2</v>
      </c>
      <c r="N241" s="106">
        <v>0</v>
      </c>
      <c r="O241" s="106"/>
      <c r="P241" s="106">
        <f t="shared" si="1"/>
        <v>7</v>
      </c>
      <c r="Q241" s="51"/>
      <c r="R241" s="62"/>
      <c r="S241" s="62"/>
      <c r="T241" s="62"/>
      <c r="U241" s="62"/>
      <c r="V241" s="37"/>
    </row>
    <row r="242" spans="2:22" s="63" customFormat="1" x14ac:dyDescent="0.25">
      <c r="B242" s="85" t="s">
        <v>75</v>
      </c>
      <c r="C242" s="85">
        <v>201</v>
      </c>
      <c r="D242" s="97" t="s">
        <v>177</v>
      </c>
      <c r="E242" s="106">
        <v>0</v>
      </c>
      <c r="F242" s="106">
        <v>0</v>
      </c>
      <c r="G242" s="106">
        <v>1</v>
      </c>
      <c r="H242" s="106">
        <v>0</v>
      </c>
      <c r="I242" s="106">
        <v>0</v>
      </c>
      <c r="J242" s="106">
        <v>0</v>
      </c>
      <c r="K242" s="106">
        <v>1</v>
      </c>
      <c r="L242" s="106">
        <v>0</v>
      </c>
      <c r="M242" s="106">
        <v>1</v>
      </c>
      <c r="N242" s="106">
        <v>1</v>
      </c>
      <c r="O242" s="106"/>
      <c r="P242" s="106">
        <f t="shared" si="1"/>
        <v>4</v>
      </c>
      <c r="Q242" s="51"/>
      <c r="R242" s="62"/>
      <c r="S242" s="62"/>
      <c r="T242" s="62"/>
      <c r="U242" s="62"/>
      <c r="V242" s="37"/>
    </row>
    <row r="243" spans="2:22" s="63" customFormat="1" ht="30" x14ac:dyDescent="0.25">
      <c r="B243" s="85" t="s">
        <v>39</v>
      </c>
      <c r="C243" s="85">
        <v>202</v>
      </c>
      <c r="D243" s="97" t="s">
        <v>164</v>
      </c>
      <c r="E243" s="106">
        <v>0</v>
      </c>
      <c r="F243" s="106">
        <v>0</v>
      </c>
      <c r="G243" s="106">
        <v>0</v>
      </c>
      <c r="H243" s="106">
        <v>0</v>
      </c>
      <c r="I243" s="106">
        <v>0</v>
      </c>
      <c r="J243" s="106">
        <v>0</v>
      </c>
      <c r="K243" s="106">
        <v>0</v>
      </c>
      <c r="L243" s="106">
        <v>0</v>
      </c>
      <c r="M243" s="106">
        <v>0</v>
      </c>
      <c r="N243" s="106">
        <v>0</v>
      </c>
      <c r="O243" s="106"/>
      <c r="P243" s="106">
        <f t="shared" si="1"/>
        <v>0</v>
      </c>
      <c r="Q243" s="51"/>
      <c r="R243" s="62"/>
      <c r="S243" s="62"/>
      <c r="T243" s="62"/>
      <c r="U243" s="62"/>
      <c r="V243" s="37"/>
    </row>
    <row r="244" spans="2:22" s="63" customFormat="1" ht="30" x14ac:dyDescent="0.25">
      <c r="B244" s="85" t="s">
        <v>91</v>
      </c>
      <c r="C244" s="85">
        <v>215</v>
      </c>
      <c r="D244" s="97" t="s">
        <v>173</v>
      </c>
      <c r="E244" s="106">
        <v>0</v>
      </c>
      <c r="F244" s="106">
        <v>0</v>
      </c>
      <c r="G244" s="106">
        <v>0</v>
      </c>
      <c r="H244" s="106">
        <v>0</v>
      </c>
      <c r="I244" s="106">
        <v>0</v>
      </c>
      <c r="J244" s="106">
        <v>0</v>
      </c>
      <c r="K244" s="106">
        <v>0</v>
      </c>
      <c r="L244" s="106">
        <v>0</v>
      </c>
      <c r="M244" s="106">
        <v>0</v>
      </c>
      <c r="N244" s="106">
        <v>0</v>
      </c>
      <c r="O244" s="106"/>
      <c r="P244" s="106">
        <f t="shared" si="1"/>
        <v>0</v>
      </c>
      <c r="Q244" s="51"/>
      <c r="R244" s="62"/>
      <c r="S244" s="62"/>
      <c r="T244" s="62"/>
      <c r="U244" s="62"/>
      <c r="V244" s="37"/>
    </row>
    <row r="245" spans="2:22" s="63" customFormat="1" ht="30" x14ac:dyDescent="0.25">
      <c r="B245" s="85" t="s">
        <v>29</v>
      </c>
      <c r="C245" s="85">
        <v>224</v>
      </c>
      <c r="D245" s="97" t="s">
        <v>145</v>
      </c>
      <c r="E245" s="106">
        <v>0</v>
      </c>
      <c r="F245" s="106">
        <v>2</v>
      </c>
      <c r="G245" s="106">
        <v>3</v>
      </c>
      <c r="H245" s="106">
        <v>2</v>
      </c>
      <c r="I245" s="106">
        <v>1</v>
      </c>
      <c r="J245" s="106">
        <v>1</v>
      </c>
      <c r="K245" s="106">
        <v>2</v>
      </c>
      <c r="L245" s="106">
        <v>0</v>
      </c>
      <c r="M245" s="106">
        <v>0</v>
      </c>
      <c r="N245" s="106">
        <v>2</v>
      </c>
      <c r="O245" s="106"/>
      <c r="P245" s="106">
        <f t="shared" si="1"/>
        <v>13</v>
      </c>
      <c r="Q245" s="51"/>
      <c r="R245" s="62"/>
      <c r="S245" s="62"/>
      <c r="T245" s="62"/>
      <c r="U245" s="62"/>
      <c r="V245" s="37"/>
    </row>
    <row r="246" spans="2:22" s="63" customFormat="1" ht="30" x14ac:dyDescent="0.25">
      <c r="B246" s="85" t="s">
        <v>7</v>
      </c>
      <c r="C246" s="85">
        <v>225</v>
      </c>
      <c r="D246" s="97" t="s">
        <v>153</v>
      </c>
      <c r="E246" s="106">
        <v>4</v>
      </c>
      <c r="F246" s="106">
        <v>3</v>
      </c>
      <c r="G246" s="106">
        <v>2</v>
      </c>
      <c r="H246" s="106">
        <v>1</v>
      </c>
      <c r="I246" s="106">
        <v>2</v>
      </c>
      <c r="J246" s="106">
        <v>2</v>
      </c>
      <c r="K246" s="106">
        <v>0</v>
      </c>
      <c r="L246" s="106">
        <v>0</v>
      </c>
      <c r="M246" s="106">
        <v>0</v>
      </c>
      <c r="N246" s="106">
        <v>0</v>
      </c>
      <c r="O246" s="106"/>
      <c r="P246" s="106">
        <f t="shared" si="1"/>
        <v>14</v>
      </c>
      <c r="Q246" s="51"/>
      <c r="R246" s="62"/>
      <c r="S246" s="62"/>
      <c r="T246" s="62"/>
      <c r="U246" s="62"/>
      <c r="V246" s="37"/>
    </row>
    <row r="247" spans="2:22" s="63" customFormat="1" ht="30" x14ac:dyDescent="0.25">
      <c r="B247" s="85" t="s">
        <v>7</v>
      </c>
      <c r="C247" s="85">
        <v>226</v>
      </c>
      <c r="D247" s="97" t="s">
        <v>155</v>
      </c>
      <c r="E247" s="106">
        <v>0</v>
      </c>
      <c r="F247" s="106">
        <v>5</v>
      </c>
      <c r="G247" s="106">
        <v>4</v>
      </c>
      <c r="H247" s="106">
        <v>2</v>
      </c>
      <c r="I247" s="106">
        <v>5</v>
      </c>
      <c r="J247" s="106">
        <v>2</v>
      </c>
      <c r="K247" s="106">
        <v>4</v>
      </c>
      <c r="L247" s="106">
        <v>2</v>
      </c>
      <c r="M247" s="106">
        <v>0</v>
      </c>
      <c r="N247" s="106">
        <v>3</v>
      </c>
      <c r="O247" s="106"/>
      <c r="P247" s="106">
        <f t="shared" si="1"/>
        <v>27</v>
      </c>
      <c r="Q247" s="51"/>
      <c r="R247" s="62"/>
      <c r="S247" s="62"/>
      <c r="T247" s="62"/>
      <c r="U247" s="62"/>
      <c r="V247" s="37"/>
    </row>
    <row r="248" spans="2:22" s="63" customFormat="1" x14ac:dyDescent="0.25">
      <c r="B248" s="85" t="s">
        <v>7</v>
      </c>
      <c r="C248" s="85">
        <v>229</v>
      </c>
      <c r="D248" s="97" t="s">
        <v>156</v>
      </c>
      <c r="E248" s="106">
        <v>0</v>
      </c>
      <c r="F248" s="106">
        <v>1</v>
      </c>
      <c r="G248" s="106">
        <v>0</v>
      </c>
      <c r="H248" s="106">
        <v>1</v>
      </c>
      <c r="I248" s="106">
        <v>0</v>
      </c>
      <c r="J248" s="106">
        <v>0</v>
      </c>
      <c r="K248" s="106">
        <v>0</v>
      </c>
      <c r="L248" s="106">
        <v>0</v>
      </c>
      <c r="M248" s="106">
        <v>0</v>
      </c>
      <c r="N248" s="106">
        <v>1</v>
      </c>
      <c r="O248" s="106"/>
      <c r="P248" s="106">
        <f t="shared" si="1"/>
        <v>3</v>
      </c>
      <c r="Q248" s="51"/>
      <c r="R248" s="62"/>
      <c r="S248" s="62"/>
      <c r="T248" s="62"/>
      <c r="U248" s="62"/>
      <c r="V248" s="37"/>
    </row>
    <row r="249" spans="2:22" s="63" customFormat="1" ht="30" x14ac:dyDescent="0.25">
      <c r="B249" s="85" t="s">
        <v>7</v>
      </c>
      <c r="C249" s="85">
        <v>245</v>
      </c>
      <c r="D249" s="97" t="s">
        <v>148</v>
      </c>
      <c r="E249" s="106">
        <v>0</v>
      </c>
      <c r="F249" s="106">
        <v>0</v>
      </c>
      <c r="G249" s="106">
        <v>0</v>
      </c>
      <c r="H249" s="106">
        <v>0</v>
      </c>
      <c r="I249" s="106">
        <v>0</v>
      </c>
      <c r="J249" s="106">
        <v>0</v>
      </c>
      <c r="K249" s="106">
        <v>0</v>
      </c>
      <c r="L249" s="106">
        <v>0</v>
      </c>
      <c r="M249" s="106">
        <v>0</v>
      </c>
      <c r="N249" s="106">
        <v>1</v>
      </c>
      <c r="O249" s="106"/>
      <c r="P249" s="106">
        <f t="shared" si="1"/>
        <v>1</v>
      </c>
      <c r="Q249" s="51"/>
      <c r="R249" s="62"/>
      <c r="S249" s="62"/>
      <c r="T249" s="62"/>
      <c r="U249" s="62"/>
      <c r="V249" s="37"/>
    </row>
    <row r="250" spans="2:22" s="63" customFormat="1" ht="30" x14ac:dyDescent="0.25">
      <c r="B250" s="85" t="s">
        <v>7</v>
      </c>
      <c r="C250" s="85">
        <v>248</v>
      </c>
      <c r="D250" s="97" t="s">
        <v>146</v>
      </c>
      <c r="E250" s="106">
        <v>0</v>
      </c>
      <c r="F250" s="106">
        <v>1</v>
      </c>
      <c r="G250" s="106">
        <v>3</v>
      </c>
      <c r="H250" s="106">
        <v>0</v>
      </c>
      <c r="I250" s="106">
        <v>0</v>
      </c>
      <c r="J250" s="106">
        <v>2</v>
      </c>
      <c r="K250" s="106">
        <v>0</v>
      </c>
      <c r="L250" s="106">
        <v>0</v>
      </c>
      <c r="M250" s="106">
        <v>0</v>
      </c>
      <c r="N250" s="106">
        <v>0</v>
      </c>
      <c r="O250" s="106"/>
      <c r="P250" s="106">
        <f t="shared" si="1"/>
        <v>6</v>
      </c>
      <c r="Q250" s="51"/>
      <c r="R250" s="62"/>
      <c r="S250" s="62"/>
      <c r="T250" s="62"/>
      <c r="U250" s="62"/>
      <c r="V250" s="37"/>
    </row>
    <row r="251" spans="2:22" s="63" customFormat="1" ht="30" x14ac:dyDescent="0.25">
      <c r="B251" s="85" t="s">
        <v>54</v>
      </c>
      <c r="C251" s="85">
        <v>249</v>
      </c>
      <c r="D251" s="97" t="s">
        <v>167</v>
      </c>
      <c r="E251" s="106">
        <v>1</v>
      </c>
      <c r="F251" s="106">
        <v>0</v>
      </c>
      <c r="G251" s="106">
        <v>0</v>
      </c>
      <c r="H251" s="106">
        <v>0</v>
      </c>
      <c r="I251" s="106">
        <v>0</v>
      </c>
      <c r="J251" s="106">
        <v>1</v>
      </c>
      <c r="K251" s="106">
        <v>0</v>
      </c>
      <c r="L251" s="106">
        <v>0</v>
      </c>
      <c r="M251" s="106">
        <v>0</v>
      </c>
      <c r="N251" s="106">
        <v>0</v>
      </c>
      <c r="O251" s="106"/>
      <c r="P251" s="106">
        <f t="shared" si="1"/>
        <v>2</v>
      </c>
      <c r="Q251" s="51"/>
      <c r="R251" s="62"/>
      <c r="S251" s="62"/>
      <c r="T251" s="62"/>
      <c r="U251" s="62"/>
      <c r="V251" s="37"/>
    </row>
    <row r="252" spans="2:22" s="63" customFormat="1" x14ac:dyDescent="0.25">
      <c r="B252" s="85" t="s">
        <v>99</v>
      </c>
      <c r="C252" s="85">
        <v>250</v>
      </c>
      <c r="D252" s="97" t="s">
        <v>171</v>
      </c>
      <c r="E252" s="106">
        <v>0</v>
      </c>
      <c r="F252" s="106">
        <v>0</v>
      </c>
      <c r="G252" s="106">
        <v>0</v>
      </c>
      <c r="H252" s="106">
        <v>0</v>
      </c>
      <c r="I252" s="106">
        <v>0</v>
      </c>
      <c r="J252" s="106">
        <v>0</v>
      </c>
      <c r="K252" s="106">
        <v>0</v>
      </c>
      <c r="L252" s="106">
        <v>0</v>
      </c>
      <c r="M252" s="106">
        <v>0</v>
      </c>
      <c r="N252" s="106">
        <v>0</v>
      </c>
      <c r="O252" s="106"/>
      <c r="P252" s="106">
        <f t="shared" si="1"/>
        <v>0</v>
      </c>
      <c r="Q252" s="51"/>
      <c r="R252" s="62"/>
      <c r="S252" s="62"/>
      <c r="T252" s="62"/>
      <c r="U252" s="62"/>
      <c r="V252" s="37"/>
    </row>
    <row r="253" spans="2:22" s="63" customFormat="1" x14ac:dyDescent="0.25">
      <c r="B253" s="85" t="s">
        <v>7</v>
      </c>
      <c r="C253" s="85">
        <v>251</v>
      </c>
      <c r="D253" s="97" t="s">
        <v>25</v>
      </c>
      <c r="E253" s="106">
        <v>0</v>
      </c>
      <c r="F253" s="106">
        <v>0</v>
      </c>
      <c r="G253" s="106">
        <v>0</v>
      </c>
      <c r="H253" s="106">
        <v>0</v>
      </c>
      <c r="I253" s="106">
        <v>0</v>
      </c>
      <c r="J253" s="106">
        <v>0</v>
      </c>
      <c r="K253" s="106">
        <v>0</v>
      </c>
      <c r="L253" s="106">
        <v>1</v>
      </c>
      <c r="M253" s="106">
        <v>2</v>
      </c>
      <c r="N253" s="106">
        <v>2</v>
      </c>
      <c r="O253" s="106"/>
      <c r="P253" s="106">
        <f t="shared" si="1"/>
        <v>5</v>
      </c>
      <c r="Q253" s="51"/>
      <c r="R253" s="62"/>
      <c r="S253" s="62"/>
      <c r="T253" s="62"/>
      <c r="U253" s="62"/>
      <c r="V253" s="37"/>
    </row>
    <row r="254" spans="2:22" s="63" customFormat="1" ht="30" x14ac:dyDescent="0.25">
      <c r="B254" s="85" t="s">
        <v>7</v>
      </c>
      <c r="C254" s="85">
        <v>252</v>
      </c>
      <c r="D254" s="97" t="s">
        <v>147</v>
      </c>
      <c r="E254" s="106">
        <v>0</v>
      </c>
      <c r="F254" s="106">
        <v>1</v>
      </c>
      <c r="G254" s="106">
        <v>2</v>
      </c>
      <c r="H254" s="106">
        <v>0</v>
      </c>
      <c r="I254" s="106">
        <v>0</v>
      </c>
      <c r="J254" s="106">
        <v>0</v>
      </c>
      <c r="K254" s="106">
        <v>0</v>
      </c>
      <c r="L254" s="106">
        <v>2</v>
      </c>
      <c r="M254" s="106">
        <v>0</v>
      </c>
      <c r="N254" s="106">
        <v>1</v>
      </c>
      <c r="O254" s="106"/>
      <c r="P254" s="106">
        <f t="shared" si="1"/>
        <v>6</v>
      </c>
      <c r="Q254" s="51"/>
      <c r="R254" s="62"/>
      <c r="S254" s="62"/>
      <c r="T254" s="62"/>
      <c r="U254" s="62"/>
      <c r="V254" s="37"/>
    </row>
    <row r="255" spans="2:22" s="63" customFormat="1" ht="30" x14ac:dyDescent="0.25">
      <c r="B255" s="85" t="s">
        <v>7</v>
      </c>
      <c r="C255" s="85">
        <v>253</v>
      </c>
      <c r="D255" s="97" t="s">
        <v>152</v>
      </c>
      <c r="E255" s="106">
        <v>0</v>
      </c>
      <c r="F255" s="106">
        <v>1</v>
      </c>
      <c r="G255" s="106">
        <v>1</v>
      </c>
      <c r="H255" s="106">
        <v>0</v>
      </c>
      <c r="I255" s="106">
        <v>2</v>
      </c>
      <c r="J255" s="106">
        <v>0</v>
      </c>
      <c r="K255" s="106">
        <v>0</v>
      </c>
      <c r="L255" s="106">
        <v>0</v>
      </c>
      <c r="M255" s="106">
        <v>0</v>
      </c>
      <c r="N255" s="106">
        <v>0</v>
      </c>
      <c r="O255" s="106"/>
      <c r="P255" s="106">
        <f t="shared" si="1"/>
        <v>4</v>
      </c>
      <c r="Q255" s="51"/>
      <c r="R255" s="62"/>
      <c r="S255" s="62"/>
      <c r="T255" s="62"/>
      <c r="U255" s="62"/>
      <c r="V255" s="37"/>
    </row>
    <row r="256" spans="2:22" s="63" customFormat="1" ht="30" x14ac:dyDescent="0.25">
      <c r="B256" s="85" t="s">
        <v>29</v>
      </c>
      <c r="C256" s="85">
        <v>257</v>
      </c>
      <c r="D256" s="97" t="s">
        <v>144</v>
      </c>
      <c r="E256" s="106">
        <v>0</v>
      </c>
      <c r="F256" s="106">
        <v>0</v>
      </c>
      <c r="G256" s="106">
        <v>0</v>
      </c>
      <c r="H256" s="106">
        <v>2</v>
      </c>
      <c r="I256" s="106">
        <v>2</v>
      </c>
      <c r="J256" s="106">
        <v>0</v>
      </c>
      <c r="K256" s="106">
        <v>1</v>
      </c>
      <c r="L256" s="106">
        <v>0</v>
      </c>
      <c r="M256" s="106">
        <v>3</v>
      </c>
      <c r="N256" s="106">
        <v>0</v>
      </c>
      <c r="O256" s="106"/>
      <c r="P256" s="106">
        <f t="shared" si="1"/>
        <v>8</v>
      </c>
      <c r="Q256" s="51"/>
      <c r="R256" s="62"/>
      <c r="S256" s="62"/>
      <c r="T256" s="62"/>
      <c r="U256" s="62"/>
      <c r="V256" s="37"/>
    </row>
    <row r="257" spans="2:22" s="63" customFormat="1" ht="30" x14ac:dyDescent="0.25">
      <c r="B257" s="85" t="s">
        <v>39</v>
      </c>
      <c r="C257" s="85">
        <v>258</v>
      </c>
      <c r="D257" s="97" t="s">
        <v>165</v>
      </c>
      <c r="E257" s="106">
        <v>0</v>
      </c>
      <c r="F257" s="106">
        <v>1</v>
      </c>
      <c r="G257" s="106">
        <v>0</v>
      </c>
      <c r="H257" s="106">
        <v>2</v>
      </c>
      <c r="I257" s="106">
        <v>1</v>
      </c>
      <c r="J257" s="106">
        <v>0</v>
      </c>
      <c r="K257" s="106">
        <v>0</v>
      </c>
      <c r="L257" s="106">
        <v>0</v>
      </c>
      <c r="M257" s="106">
        <v>0</v>
      </c>
      <c r="N257" s="106">
        <v>0</v>
      </c>
      <c r="O257" s="106"/>
      <c r="P257" s="106">
        <f t="shared" si="1"/>
        <v>4</v>
      </c>
      <c r="Q257" s="51"/>
      <c r="R257" s="62"/>
      <c r="S257" s="62"/>
      <c r="T257" s="62"/>
      <c r="U257" s="62"/>
      <c r="V257" s="37"/>
    </row>
    <row r="258" spans="2:22" s="63" customFormat="1" x14ac:dyDescent="0.25">
      <c r="B258" s="85" t="s">
        <v>128</v>
      </c>
      <c r="C258" s="85">
        <v>260</v>
      </c>
      <c r="D258" s="97" t="s">
        <v>172</v>
      </c>
      <c r="E258" s="106">
        <v>0</v>
      </c>
      <c r="F258" s="106">
        <v>0</v>
      </c>
      <c r="G258" s="106">
        <v>0</v>
      </c>
      <c r="H258" s="106">
        <v>0</v>
      </c>
      <c r="I258" s="106">
        <v>0</v>
      </c>
      <c r="J258" s="106">
        <v>0</v>
      </c>
      <c r="K258" s="106">
        <v>0</v>
      </c>
      <c r="L258" s="106">
        <v>0</v>
      </c>
      <c r="M258" s="106">
        <v>0</v>
      </c>
      <c r="N258" s="106">
        <v>0</v>
      </c>
      <c r="O258" s="106"/>
      <c r="P258" s="106">
        <f t="shared" si="1"/>
        <v>0</v>
      </c>
      <c r="Q258" s="51"/>
      <c r="R258" s="62"/>
      <c r="S258" s="62"/>
      <c r="T258" s="62"/>
      <c r="U258" s="62"/>
      <c r="V258" s="37"/>
    </row>
    <row r="259" spans="2:22" s="63" customFormat="1" ht="30" x14ac:dyDescent="0.25">
      <c r="B259" s="85" t="s">
        <v>7</v>
      </c>
      <c r="C259" s="85">
        <v>261</v>
      </c>
      <c r="D259" s="97" t="s">
        <v>149</v>
      </c>
      <c r="E259" s="106">
        <v>0</v>
      </c>
      <c r="F259" s="106">
        <v>0</v>
      </c>
      <c r="G259" s="106">
        <v>0</v>
      </c>
      <c r="H259" s="106">
        <v>0</v>
      </c>
      <c r="I259" s="106">
        <v>0</v>
      </c>
      <c r="J259" s="106">
        <v>0</v>
      </c>
      <c r="K259" s="106">
        <v>0</v>
      </c>
      <c r="L259" s="106">
        <v>0</v>
      </c>
      <c r="M259" s="106">
        <v>0</v>
      </c>
      <c r="N259" s="106">
        <v>0</v>
      </c>
      <c r="O259" s="106"/>
      <c r="P259" s="106">
        <f t="shared" si="1"/>
        <v>0</v>
      </c>
      <c r="Q259" s="51"/>
      <c r="R259" s="62"/>
      <c r="S259" s="62"/>
      <c r="T259" s="62"/>
      <c r="U259" s="62"/>
      <c r="V259" s="37"/>
    </row>
    <row r="260" spans="2:22" s="63" customFormat="1" ht="30" x14ac:dyDescent="0.25">
      <c r="B260" s="85" t="s">
        <v>7</v>
      </c>
      <c r="C260" s="85">
        <v>262</v>
      </c>
      <c r="D260" s="97" t="s">
        <v>157</v>
      </c>
      <c r="E260" s="106">
        <v>0</v>
      </c>
      <c r="F260" s="106">
        <v>1</v>
      </c>
      <c r="G260" s="106">
        <v>1</v>
      </c>
      <c r="H260" s="106">
        <v>1</v>
      </c>
      <c r="I260" s="106">
        <v>1</v>
      </c>
      <c r="J260" s="106">
        <v>1</v>
      </c>
      <c r="K260" s="106">
        <v>1</v>
      </c>
      <c r="L260" s="106">
        <v>2</v>
      </c>
      <c r="M260" s="106">
        <v>1</v>
      </c>
      <c r="N260" s="106">
        <v>1</v>
      </c>
      <c r="O260" s="106"/>
      <c r="P260" s="106">
        <f t="shared" si="1"/>
        <v>10</v>
      </c>
      <c r="Q260" s="51"/>
      <c r="R260" s="62"/>
      <c r="S260" s="62"/>
      <c r="T260" s="62"/>
      <c r="U260" s="62"/>
      <c r="V260" s="37"/>
    </row>
    <row r="261" spans="2:22" s="63" customFormat="1" x14ac:dyDescent="0.25">
      <c r="B261" s="85" t="s">
        <v>7</v>
      </c>
      <c r="C261" s="85">
        <v>263</v>
      </c>
      <c r="D261" s="97" t="s">
        <v>158</v>
      </c>
      <c r="E261" s="106">
        <v>1</v>
      </c>
      <c r="F261" s="106">
        <v>1</v>
      </c>
      <c r="G261" s="106">
        <v>0</v>
      </c>
      <c r="H261" s="106">
        <v>1</v>
      </c>
      <c r="I261" s="106">
        <v>2</v>
      </c>
      <c r="J261" s="106">
        <v>1</v>
      </c>
      <c r="K261" s="106">
        <v>0</v>
      </c>
      <c r="L261" s="106">
        <v>0</v>
      </c>
      <c r="M261" s="106">
        <v>2</v>
      </c>
      <c r="N261" s="106">
        <v>0</v>
      </c>
      <c r="O261" s="106"/>
      <c r="P261" s="106">
        <f t="shared" si="1"/>
        <v>8</v>
      </c>
      <c r="Q261" s="51"/>
      <c r="R261" s="62"/>
      <c r="S261" s="62"/>
      <c r="T261" s="62"/>
      <c r="U261" s="62"/>
      <c r="V261" s="37"/>
    </row>
    <row r="262" spans="2:22" s="63" customFormat="1" x14ac:dyDescent="0.25">
      <c r="B262" s="85" t="s">
        <v>71</v>
      </c>
      <c r="C262" s="85">
        <v>264</v>
      </c>
      <c r="D262" s="97" t="s">
        <v>168</v>
      </c>
      <c r="E262" s="106">
        <v>1</v>
      </c>
      <c r="F262" s="106">
        <v>0</v>
      </c>
      <c r="G262" s="106">
        <v>1</v>
      </c>
      <c r="H262" s="106">
        <v>3</v>
      </c>
      <c r="I262" s="106">
        <v>0</v>
      </c>
      <c r="J262" s="106">
        <v>0</v>
      </c>
      <c r="K262" s="106">
        <v>0</v>
      </c>
      <c r="L262" s="106">
        <v>0</v>
      </c>
      <c r="M262" s="106">
        <v>0</v>
      </c>
      <c r="N262" s="106">
        <v>1</v>
      </c>
      <c r="O262" s="106"/>
      <c r="P262" s="106">
        <f t="shared" si="1"/>
        <v>6</v>
      </c>
      <c r="Q262" s="51"/>
      <c r="R262" s="62"/>
      <c r="S262" s="62"/>
      <c r="T262" s="62"/>
      <c r="U262" s="62"/>
      <c r="V262" s="37"/>
    </row>
    <row r="263" spans="2:22" s="63" customFormat="1" ht="30" x14ac:dyDescent="0.25">
      <c r="B263" s="85" t="s">
        <v>7</v>
      </c>
      <c r="C263" s="85">
        <v>265</v>
      </c>
      <c r="D263" s="97" t="s">
        <v>154</v>
      </c>
      <c r="E263" s="106">
        <v>0</v>
      </c>
      <c r="F263" s="106">
        <v>1</v>
      </c>
      <c r="G263" s="106">
        <v>2</v>
      </c>
      <c r="H263" s="106">
        <v>0</v>
      </c>
      <c r="I263" s="106">
        <v>0</v>
      </c>
      <c r="J263" s="106">
        <v>0</v>
      </c>
      <c r="K263" s="106">
        <v>0</v>
      </c>
      <c r="L263" s="106">
        <v>0</v>
      </c>
      <c r="M263" s="106">
        <v>1</v>
      </c>
      <c r="N263" s="106">
        <v>0</v>
      </c>
      <c r="O263" s="106"/>
      <c r="P263" s="106">
        <f t="shared" si="1"/>
        <v>4</v>
      </c>
      <c r="Q263" s="51"/>
      <c r="R263" s="62"/>
      <c r="S263" s="62"/>
      <c r="T263" s="62"/>
      <c r="U263" s="62"/>
      <c r="V263" s="37"/>
    </row>
    <row r="264" spans="2:22" s="63" customFormat="1" ht="30" x14ac:dyDescent="0.25">
      <c r="B264" s="85" t="s">
        <v>182</v>
      </c>
      <c r="C264" s="85">
        <v>266</v>
      </c>
      <c r="D264" s="97" t="s">
        <v>175</v>
      </c>
      <c r="E264" s="106">
        <v>0</v>
      </c>
      <c r="F264" s="106">
        <v>1</v>
      </c>
      <c r="G264" s="106">
        <v>0</v>
      </c>
      <c r="H264" s="106">
        <v>0</v>
      </c>
      <c r="I264" s="106">
        <v>0</v>
      </c>
      <c r="J264" s="106">
        <v>0</v>
      </c>
      <c r="K264" s="106">
        <v>0</v>
      </c>
      <c r="L264" s="106">
        <v>0</v>
      </c>
      <c r="M264" s="106">
        <v>0</v>
      </c>
      <c r="N264" s="106">
        <v>0</v>
      </c>
      <c r="O264" s="106"/>
      <c r="P264" s="106">
        <f t="shared" si="1"/>
        <v>1</v>
      </c>
      <c r="Q264" s="51"/>
      <c r="R264" s="62"/>
      <c r="S264" s="62"/>
      <c r="T264" s="62"/>
      <c r="U264" s="62"/>
      <c r="V264" s="37"/>
    </row>
    <row r="265" spans="2:22" s="63" customFormat="1" ht="30" x14ac:dyDescent="0.25">
      <c r="B265" s="85" t="s">
        <v>7</v>
      </c>
      <c r="C265" s="85">
        <v>268</v>
      </c>
      <c r="D265" s="97" t="s">
        <v>43</v>
      </c>
      <c r="E265" s="106">
        <v>8</v>
      </c>
      <c r="F265" s="106">
        <v>12</v>
      </c>
      <c r="G265" s="106">
        <v>0</v>
      </c>
      <c r="H265" s="106">
        <v>4</v>
      </c>
      <c r="I265" s="106">
        <v>3</v>
      </c>
      <c r="J265" s="106">
        <v>1</v>
      </c>
      <c r="K265" s="106">
        <v>7</v>
      </c>
      <c r="L265" s="106">
        <v>6</v>
      </c>
      <c r="M265" s="106">
        <v>5</v>
      </c>
      <c r="N265" s="106">
        <v>0</v>
      </c>
      <c r="O265" s="106"/>
      <c r="P265" s="106">
        <f t="shared" si="1"/>
        <v>46</v>
      </c>
      <c r="Q265" s="51"/>
      <c r="R265" s="62"/>
      <c r="S265" s="62"/>
      <c r="T265" s="62"/>
      <c r="U265" s="62"/>
      <c r="V265" s="37"/>
    </row>
    <row r="266" spans="2:22" s="63" customFormat="1" ht="30" x14ac:dyDescent="0.25">
      <c r="B266" s="85" t="s">
        <v>19</v>
      </c>
      <c r="C266" s="82">
        <v>270</v>
      </c>
      <c r="D266" s="97" t="s">
        <v>159</v>
      </c>
      <c r="E266" s="106">
        <v>1</v>
      </c>
      <c r="F266" s="106">
        <v>0</v>
      </c>
      <c r="G266" s="106">
        <v>0</v>
      </c>
      <c r="H266" s="106">
        <v>0</v>
      </c>
      <c r="I266" s="106">
        <v>0</v>
      </c>
      <c r="J266" s="106">
        <v>1</v>
      </c>
      <c r="K266" s="106">
        <v>1</v>
      </c>
      <c r="L266" s="106">
        <v>0</v>
      </c>
      <c r="M266" s="106">
        <v>0</v>
      </c>
      <c r="N266" s="106">
        <v>0</v>
      </c>
      <c r="O266" s="106"/>
      <c r="P266" s="106">
        <f t="shared" si="1"/>
        <v>3</v>
      </c>
      <c r="Q266" s="51"/>
      <c r="R266" s="62"/>
      <c r="S266" s="62"/>
      <c r="T266" s="62"/>
      <c r="U266" s="62"/>
      <c r="V266" s="37"/>
    </row>
    <row r="267" spans="2:22" s="63" customFormat="1" x14ac:dyDescent="0.25">
      <c r="B267" s="85" t="s">
        <v>19</v>
      </c>
      <c r="C267" s="82">
        <v>272</v>
      </c>
      <c r="D267" s="88" t="s">
        <v>160</v>
      </c>
      <c r="E267" s="106">
        <v>0</v>
      </c>
      <c r="F267" s="106">
        <v>0</v>
      </c>
      <c r="G267" s="106">
        <v>0</v>
      </c>
      <c r="H267" s="106">
        <v>0</v>
      </c>
      <c r="I267" s="106">
        <v>0</v>
      </c>
      <c r="J267" s="106">
        <v>0</v>
      </c>
      <c r="K267" s="106">
        <v>0</v>
      </c>
      <c r="L267" s="106">
        <v>0</v>
      </c>
      <c r="M267" s="106">
        <v>0</v>
      </c>
      <c r="N267" s="106">
        <v>0</v>
      </c>
      <c r="O267" s="106"/>
      <c r="P267" s="106">
        <f t="shared" si="1"/>
        <v>0</v>
      </c>
      <c r="Q267" s="51"/>
      <c r="R267" s="62"/>
      <c r="S267" s="62"/>
      <c r="T267" s="62"/>
      <c r="U267" s="62"/>
      <c r="V267" s="37"/>
    </row>
    <row r="268" spans="2:22" s="63" customFormat="1" ht="30" x14ac:dyDescent="0.25">
      <c r="B268" s="85" t="s">
        <v>19</v>
      </c>
      <c r="C268" s="82">
        <v>274</v>
      </c>
      <c r="D268" s="97" t="s">
        <v>161</v>
      </c>
      <c r="E268" s="106">
        <v>0</v>
      </c>
      <c r="F268" s="106">
        <v>0</v>
      </c>
      <c r="G268" s="106">
        <v>0</v>
      </c>
      <c r="H268" s="106">
        <v>0</v>
      </c>
      <c r="I268" s="106">
        <v>0</v>
      </c>
      <c r="J268" s="106">
        <v>0</v>
      </c>
      <c r="K268" s="106">
        <v>0</v>
      </c>
      <c r="L268" s="106">
        <v>0</v>
      </c>
      <c r="M268" s="106">
        <v>0</v>
      </c>
      <c r="N268" s="106">
        <v>0</v>
      </c>
      <c r="O268" s="106"/>
      <c r="P268" s="106">
        <f t="shared" si="1"/>
        <v>0</v>
      </c>
      <c r="Q268" s="51"/>
      <c r="R268" s="62"/>
      <c r="S268" s="62"/>
      <c r="T268" s="62"/>
      <c r="U268" s="62"/>
      <c r="V268" s="37"/>
    </row>
    <row r="269" spans="2:22" s="63" customFormat="1" ht="30" x14ac:dyDescent="0.25">
      <c r="B269" s="85" t="s">
        <v>19</v>
      </c>
      <c r="C269" s="82">
        <v>289</v>
      </c>
      <c r="D269" s="88" t="s">
        <v>162</v>
      </c>
      <c r="E269" s="106">
        <v>0</v>
      </c>
      <c r="F269" s="106">
        <v>0</v>
      </c>
      <c r="G269" s="106">
        <v>1</v>
      </c>
      <c r="H269" s="106">
        <v>0</v>
      </c>
      <c r="I269" s="106">
        <v>0</v>
      </c>
      <c r="J269" s="106">
        <v>0</v>
      </c>
      <c r="K269" s="106">
        <v>0</v>
      </c>
      <c r="L269" s="106">
        <v>0</v>
      </c>
      <c r="M269" s="106">
        <v>1</v>
      </c>
      <c r="N269" s="106">
        <v>0</v>
      </c>
      <c r="O269" s="106"/>
      <c r="P269" s="106">
        <f t="shared" si="1"/>
        <v>2</v>
      </c>
      <c r="Q269" s="51"/>
      <c r="R269" s="62"/>
      <c r="S269" s="62"/>
      <c r="T269" s="62"/>
      <c r="U269" s="62"/>
      <c r="V269" s="37"/>
    </row>
    <row r="270" spans="2:22" s="63" customFormat="1" ht="30" x14ac:dyDescent="0.25">
      <c r="B270" s="85" t="s">
        <v>180</v>
      </c>
      <c r="C270" s="82">
        <v>293</v>
      </c>
      <c r="D270" s="97" t="s">
        <v>166</v>
      </c>
      <c r="E270" s="106">
        <v>0</v>
      </c>
      <c r="F270" s="106">
        <v>0</v>
      </c>
      <c r="G270" s="106">
        <v>0</v>
      </c>
      <c r="H270" s="106">
        <v>0</v>
      </c>
      <c r="I270" s="106">
        <v>0</v>
      </c>
      <c r="J270" s="106">
        <v>0</v>
      </c>
      <c r="K270" s="106">
        <v>0</v>
      </c>
      <c r="L270" s="106">
        <v>0</v>
      </c>
      <c r="M270" s="106">
        <v>0</v>
      </c>
      <c r="N270" s="106">
        <v>0</v>
      </c>
      <c r="O270" s="106"/>
      <c r="P270" s="106">
        <f t="shared" si="1"/>
        <v>0</v>
      </c>
      <c r="Q270" s="51"/>
      <c r="R270" s="62"/>
      <c r="S270" s="62"/>
      <c r="T270" s="62"/>
      <c r="U270" s="62"/>
      <c r="V270" s="37"/>
    </row>
    <row r="271" spans="2:22" s="63" customFormat="1" ht="30" x14ac:dyDescent="0.25">
      <c r="B271" s="85" t="s">
        <v>19</v>
      </c>
      <c r="C271" s="82">
        <v>294</v>
      </c>
      <c r="D271" s="97" t="s">
        <v>163</v>
      </c>
      <c r="E271" s="106">
        <v>0</v>
      </c>
      <c r="F271" s="106">
        <v>0</v>
      </c>
      <c r="G271" s="106">
        <v>0</v>
      </c>
      <c r="H271" s="106">
        <v>0</v>
      </c>
      <c r="I271" s="106">
        <v>0</v>
      </c>
      <c r="J271" s="106">
        <v>0</v>
      </c>
      <c r="K271" s="106">
        <v>0</v>
      </c>
      <c r="L271" s="106">
        <v>0</v>
      </c>
      <c r="M271" s="106">
        <v>0</v>
      </c>
      <c r="N271" s="106">
        <v>0</v>
      </c>
      <c r="O271" s="106"/>
      <c r="P271" s="106">
        <f t="shared" si="1"/>
        <v>0</v>
      </c>
      <c r="Q271" s="51"/>
      <c r="R271" s="62"/>
      <c r="S271" s="62"/>
      <c r="T271" s="62"/>
      <c r="U271" s="62"/>
      <c r="V271" s="37"/>
    </row>
    <row r="272" spans="2:22" s="63" customFormat="1" ht="30" x14ac:dyDescent="0.25">
      <c r="B272" s="81" t="s">
        <v>19</v>
      </c>
      <c r="C272" s="82">
        <v>297</v>
      </c>
      <c r="D272" s="97" t="s">
        <v>85</v>
      </c>
      <c r="E272" s="106">
        <v>1</v>
      </c>
      <c r="F272" s="106">
        <v>0</v>
      </c>
      <c r="G272" s="106">
        <v>2</v>
      </c>
      <c r="H272" s="106">
        <v>2</v>
      </c>
      <c r="I272" s="106">
        <v>0</v>
      </c>
      <c r="J272" s="106">
        <v>0</v>
      </c>
      <c r="K272" s="106">
        <v>1</v>
      </c>
      <c r="L272" s="106">
        <v>5</v>
      </c>
      <c r="M272" s="106">
        <v>2</v>
      </c>
      <c r="N272" s="106">
        <v>0</v>
      </c>
      <c r="O272" s="106"/>
      <c r="P272" s="106">
        <f t="shared" si="1"/>
        <v>13</v>
      </c>
      <c r="Q272" s="51"/>
      <c r="R272" s="62"/>
      <c r="S272" s="62"/>
      <c r="T272" s="62"/>
      <c r="U272" s="62"/>
      <c r="V272" s="37"/>
    </row>
    <row r="273" spans="2:22" s="63" customFormat="1" x14ac:dyDescent="0.25">
      <c r="B273" s="81" t="s">
        <v>7</v>
      </c>
      <c r="C273" s="82">
        <v>299</v>
      </c>
      <c r="D273" s="97" t="s">
        <v>69</v>
      </c>
      <c r="E273" s="106">
        <v>0</v>
      </c>
      <c r="F273" s="106">
        <v>0</v>
      </c>
      <c r="G273" s="106">
        <v>0</v>
      </c>
      <c r="H273" s="106">
        <v>0</v>
      </c>
      <c r="I273" s="106">
        <v>0</v>
      </c>
      <c r="J273" s="106">
        <v>0</v>
      </c>
      <c r="K273" s="106">
        <v>0</v>
      </c>
      <c r="L273" s="106">
        <v>0</v>
      </c>
      <c r="M273" s="106">
        <v>0</v>
      </c>
      <c r="N273" s="106">
        <v>0</v>
      </c>
      <c r="O273" s="106"/>
      <c r="P273" s="106">
        <f t="shared" si="1"/>
        <v>0</v>
      </c>
      <c r="Q273" s="51"/>
      <c r="R273" s="62"/>
      <c r="S273" s="62"/>
      <c r="T273" s="62"/>
      <c r="U273" s="62"/>
      <c r="V273" s="37"/>
    </row>
    <row r="274" spans="2:22" s="63" customFormat="1" x14ac:dyDescent="0.25">
      <c r="B274" s="81" t="s">
        <v>39</v>
      </c>
      <c r="C274" s="85">
        <v>305</v>
      </c>
      <c r="D274" s="97" t="s">
        <v>74</v>
      </c>
      <c r="E274" s="106">
        <v>0</v>
      </c>
      <c r="F274" s="106">
        <v>0</v>
      </c>
      <c r="G274" s="106">
        <v>1</v>
      </c>
      <c r="H274" s="106">
        <v>0</v>
      </c>
      <c r="I274" s="106">
        <v>0</v>
      </c>
      <c r="J274" s="106">
        <v>0</v>
      </c>
      <c r="K274" s="106">
        <v>0</v>
      </c>
      <c r="L274" s="106">
        <v>0</v>
      </c>
      <c r="M274" s="106">
        <v>0</v>
      </c>
      <c r="N274" s="106">
        <v>0</v>
      </c>
      <c r="O274" s="106"/>
      <c r="P274" s="106">
        <f t="shared" si="1"/>
        <v>1</v>
      </c>
      <c r="Q274" s="51"/>
      <c r="R274" s="62"/>
      <c r="S274" s="62"/>
      <c r="T274" s="62"/>
      <c r="U274" s="62"/>
      <c r="V274" s="37"/>
    </row>
    <row r="275" spans="2:22" s="63" customFormat="1" x14ac:dyDescent="0.25">
      <c r="B275" s="81" t="s">
        <v>7</v>
      </c>
      <c r="C275" s="82">
        <v>307</v>
      </c>
      <c r="D275" s="97" t="s">
        <v>8</v>
      </c>
      <c r="E275" s="106">
        <v>0</v>
      </c>
      <c r="F275" s="106">
        <v>0</v>
      </c>
      <c r="G275" s="106">
        <v>0</v>
      </c>
      <c r="H275" s="106">
        <v>0</v>
      </c>
      <c r="I275" s="106">
        <v>0</v>
      </c>
      <c r="J275" s="106">
        <v>1</v>
      </c>
      <c r="K275" s="106">
        <v>0</v>
      </c>
      <c r="L275" s="106">
        <v>0</v>
      </c>
      <c r="M275" s="106">
        <v>0</v>
      </c>
      <c r="N275" s="106">
        <v>0</v>
      </c>
      <c r="O275" s="106"/>
      <c r="P275" s="106">
        <f t="shared" si="1"/>
        <v>1</v>
      </c>
      <c r="Q275" s="51"/>
      <c r="R275" s="62"/>
      <c r="S275" s="62"/>
      <c r="T275" s="62"/>
      <c r="U275" s="62"/>
      <c r="V275" s="37"/>
    </row>
    <row r="276" spans="2:22" s="63" customFormat="1" x14ac:dyDescent="0.25">
      <c r="B276" s="81" t="s">
        <v>7</v>
      </c>
      <c r="C276" s="82">
        <v>308</v>
      </c>
      <c r="D276" s="97" t="s">
        <v>122</v>
      </c>
      <c r="E276" s="106">
        <v>3</v>
      </c>
      <c r="F276" s="106">
        <v>0</v>
      </c>
      <c r="G276" s="106">
        <v>0</v>
      </c>
      <c r="H276" s="106">
        <v>0</v>
      </c>
      <c r="I276" s="106">
        <v>0</v>
      </c>
      <c r="J276" s="106">
        <v>0</v>
      </c>
      <c r="K276" s="106">
        <v>1</v>
      </c>
      <c r="L276" s="106">
        <v>0</v>
      </c>
      <c r="M276" s="106">
        <v>0</v>
      </c>
      <c r="N276" s="106">
        <v>0</v>
      </c>
      <c r="O276" s="106"/>
      <c r="P276" s="106">
        <f t="shared" si="1"/>
        <v>4</v>
      </c>
      <c r="Q276" s="51"/>
      <c r="R276" s="62"/>
      <c r="S276" s="62"/>
      <c r="T276" s="62"/>
      <c r="U276" s="62"/>
      <c r="V276" s="37"/>
    </row>
    <row r="277" spans="2:22" s="63" customFormat="1" ht="30" x14ac:dyDescent="0.25">
      <c r="B277" s="81" t="s">
        <v>29</v>
      </c>
      <c r="C277" s="82">
        <v>309</v>
      </c>
      <c r="D277" s="97" t="s">
        <v>79</v>
      </c>
      <c r="E277" s="106">
        <v>3</v>
      </c>
      <c r="F277" s="106">
        <v>0</v>
      </c>
      <c r="G277" s="106">
        <v>2</v>
      </c>
      <c r="H277" s="106">
        <v>2</v>
      </c>
      <c r="I277" s="106">
        <v>4</v>
      </c>
      <c r="J277" s="106">
        <v>0</v>
      </c>
      <c r="K277" s="106">
        <v>0</v>
      </c>
      <c r="L277" s="106">
        <v>4</v>
      </c>
      <c r="M277" s="106">
        <v>1</v>
      </c>
      <c r="N277" s="106">
        <v>4</v>
      </c>
      <c r="O277" s="106"/>
      <c r="P277" s="106">
        <f t="shared" si="1"/>
        <v>20</v>
      </c>
      <c r="Q277" s="51"/>
      <c r="R277" s="62"/>
      <c r="S277" s="62"/>
      <c r="T277" s="62"/>
      <c r="U277" s="62"/>
      <c r="V277" s="37"/>
    </row>
    <row r="278" spans="2:22" s="63" customFormat="1" x14ac:dyDescent="0.25">
      <c r="B278" s="81" t="s">
        <v>34</v>
      </c>
      <c r="C278" s="82">
        <v>311</v>
      </c>
      <c r="D278" s="97" t="s">
        <v>78</v>
      </c>
      <c r="E278" s="106">
        <v>0</v>
      </c>
      <c r="F278" s="106">
        <v>0</v>
      </c>
      <c r="G278" s="106">
        <v>0</v>
      </c>
      <c r="H278" s="106">
        <v>0</v>
      </c>
      <c r="I278" s="106">
        <v>0</v>
      </c>
      <c r="J278" s="106">
        <v>0</v>
      </c>
      <c r="K278" s="106">
        <v>0</v>
      </c>
      <c r="L278" s="106">
        <v>1</v>
      </c>
      <c r="M278" s="106">
        <v>0</v>
      </c>
      <c r="N278" s="106">
        <v>0</v>
      </c>
      <c r="O278" s="106"/>
      <c r="P278" s="106">
        <f t="shared" si="1"/>
        <v>1</v>
      </c>
      <c r="Q278" s="51"/>
      <c r="R278" s="62"/>
      <c r="S278" s="62"/>
      <c r="T278" s="62"/>
      <c r="U278" s="62"/>
      <c r="V278" s="37"/>
    </row>
    <row r="279" spans="2:22" s="63" customFormat="1" x14ac:dyDescent="0.25">
      <c r="B279" s="81" t="s">
        <v>67</v>
      </c>
      <c r="C279" s="82">
        <v>312</v>
      </c>
      <c r="D279" s="97" t="s">
        <v>68</v>
      </c>
      <c r="E279" s="106">
        <v>0</v>
      </c>
      <c r="F279" s="106">
        <v>0</v>
      </c>
      <c r="G279" s="106">
        <v>0</v>
      </c>
      <c r="H279" s="106">
        <v>1</v>
      </c>
      <c r="I279" s="106">
        <v>0</v>
      </c>
      <c r="J279" s="106">
        <v>0</v>
      </c>
      <c r="K279" s="106">
        <v>1</v>
      </c>
      <c r="L279" s="106">
        <v>0</v>
      </c>
      <c r="M279" s="106">
        <v>0</v>
      </c>
      <c r="N279" s="106">
        <v>0</v>
      </c>
      <c r="O279" s="106"/>
      <c r="P279" s="106">
        <f t="shared" si="1"/>
        <v>2</v>
      </c>
      <c r="Q279" s="51"/>
      <c r="R279" s="62"/>
      <c r="S279" s="62"/>
      <c r="T279" s="62"/>
      <c r="U279" s="62"/>
      <c r="V279" s="37"/>
    </row>
    <row r="280" spans="2:22" s="63" customFormat="1" x14ac:dyDescent="0.25">
      <c r="B280" s="81" t="s">
        <v>7</v>
      </c>
      <c r="C280" s="82">
        <v>367</v>
      </c>
      <c r="D280" s="97" t="s">
        <v>61</v>
      </c>
      <c r="E280" s="106">
        <v>3</v>
      </c>
      <c r="F280" s="106">
        <v>2</v>
      </c>
      <c r="G280" s="106">
        <v>0</v>
      </c>
      <c r="H280" s="106">
        <v>3</v>
      </c>
      <c r="I280" s="106">
        <v>0</v>
      </c>
      <c r="J280" s="106">
        <v>0</v>
      </c>
      <c r="K280" s="106">
        <v>0</v>
      </c>
      <c r="L280" s="106">
        <v>3</v>
      </c>
      <c r="M280" s="106">
        <v>5</v>
      </c>
      <c r="N280" s="106">
        <v>5</v>
      </c>
      <c r="O280" s="106"/>
      <c r="P280" s="106">
        <f t="shared" si="1"/>
        <v>21</v>
      </c>
      <c r="Q280" s="51"/>
      <c r="R280" s="62"/>
      <c r="S280" s="62"/>
      <c r="T280" s="62"/>
      <c r="U280" s="62"/>
      <c r="V280" s="37"/>
    </row>
    <row r="281" spans="2:22" s="63" customFormat="1" x14ac:dyDescent="0.25">
      <c r="B281" s="81" t="s">
        <v>7</v>
      </c>
      <c r="C281" s="82">
        <v>369</v>
      </c>
      <c r="D281" s="97" t="s">
        <v>82</v>
      </c>
      <c r="E281" s="106">
        <v>0</v>
      </c>
      <c r="F281" s="106">
        <v>0</v>
      </c>
      <c r="G281" s="106">
        <v>0</v>
      </c>
      <c r="H281" s="106">
        <v>0</v>
      </c>
      <c r="I281" s="106">
        <v>0</v>
      </c>
      <c r="J281" s="106">
        <v>0</v>
      </c>
      <c r="K281" s="106">
        <v>0</v>
      </c>
      <c r="L281" s="106">
        <v>0</v>
      </c>
      <c r="M281" s="106">
        <v>0</v>
      </c>
      <c r="N281" s="106">
        <v>0</v>
      </c>
      <c r="O281" s="106"/>
      <c r="P281" s="106">
        <f t="shared" si="1"/>
        <v>0</v>
      </c>
      <c r="Q281" s="51"/>
      <c r="R281" s="62"/>
      <c r="S281" s="62"/>
      <c r="T281" s="62"/>
      <c r="U281" s="62"/>
      <c r="V281" s="37"/>
    </row>
    <row r="282" spans="2:22" s="63" customFormat="1" x14ac:dyDescent="0.25">
      <c r="B282" s="81" t="s">
        <v>109</v>
      </c>
      <c r="C282" s="82">
        <v>370</v>
      </c>
      <c r="D282" s="97" t="s">
        <v>110</v>
      </c>
      <c r="E282" s="106">
        <v>0</v>
      </c>
      <c r="F282" s="106">
        <v>0</v>
      </c>
      <c r="G282" s="106">
        <v>0</v>
      </c>
      <c r="H282" s="106">
        <v>0</v>
      </c>
      <c r="I282" s="106">
        <v>0</v>
      </c>
      <c r="J282" s="106">
        <v>0</v>
      </c>
      <c r="K282" s="106">
        <v>0</v>
      </c>
      <c r="L282" s="106">
        <v>0</v>
      </c>
      <c r="M282" s="106">
        <v>0</v>
      </c>
      <c r="N282" s="106">
        <v>0</v>
      </c>
      <c r="O282" s="106"/>
      <c r="P282" s="106">
        <f t="shared" si="1"/>
        <v>0</v>
      </c>
      <c r="Q282" s="51"/>
      <c r="R282" s="62"/>
      <c r="S282" s="62"/>
      <c r="T282" s="62"/>
      <c r="U282" s="62"/>
      <c r="V282" s="37"/>
    </row>
    <row r="283" spans="2:22" s="63" customFormat="1" x14ac:dyDescent="0.25">
      <c r="B283" s="85" t="s">
        <v>7</v>
      </c>
      <c r="C283" s="85">
        <v>374</v>
      </c>
      <c r="D283" s="97" t="s">
        <v>32</v>
      </c>
      <c r="E283" s="106">
        <v>0</v>
      </c>
      <c r="F283" s="106">
        <v>0</v>
      </c>
      <c r="G283" s="106">
        <v>0</v>
      </c>
      <c r="H283" s="106">
        <v>0</v>
      </c>
      <c r="I283" s="106">
        <v>0</v>
      </c>
      <c r="J283" s="106">
        <v>0</v>
      </c>
      <c r="K283" s="106">
        <v>0</v>
      </c>
      <c r="L283" s="106">
        <v>0</v>
      </c>
      <c r="M283" s="106">
        <v>0</v>
      </c>
      <c r="N283" s="106">
        <v>0</v>
      </c>
      <c r="O283" s="106"/>
      <c r="P283" s="106">
        <f t="shared" si="1"/>
        <v>0</v>
      </c>
      <c r="Q283" s="51"/>
      <c r="R283" s="62"/>
      <c r="S283" s="62"/>
      <c r="T283" s="62"/>
      <c r="U283" s="62"/>
      <c r="V283" s="37"/>
    </row>
    <row r="284" spans="2:22" s="63" customFormat="1" ht="30" x14ac:dyDescent="0.25">
      <c r="B284" s="85" t="s">
        <v>7</v>
      </c>
      <c r="C284" s="85">
        <v>378</v>
      </c>
      <c r="D284" s="97" t="s">
        <v>14</v>
      </c>
      <c r="E284" s="106">
        <v>6</v>
      </c>
      <c r="F284" s="106">
        <v>9</v>
      </c>
      <c r="G284" s="106">
        <v>7</v>
      </c>
      <c r="H284" s="106">
        <v>6</v>
      </c>
      <c r="I284" s="106">
        <v>10</v>
      </c>
      <c r="J284" s="106">
        <v>8</v>
      </c>
      <c r="K284" s="106">
        <v>7</v>
      </c>
      <c r="L284" s="106">
        <v>6</v>
      </c>
      <c r="M284" s="106">
        <v>12</v>
      </c>
      <c r="N284" s="106">
        <v>7</v>
      </c>
      <c r="O284" s="106"/>
      <c r="P284" s="106">
        <f t="shared" si="1"/>
        <v>78</v>
      </c>
      <c r="Q284" s="51"/>
      <c r="R284" s="62"/>
      <c r="S284" s="62"/>
      <c r="T284" s="62"/>
      <c r="U284" s="62"/>
      <c r="V284" s="37"/>
    </row>
    <row r="285" spans="2:22" s="63" customFormat="1" x14ac:dyDescent="0.25">
      <c r="B285" s="85" t="s">
        <v>139</v>
      </c>
      <c r="C285" s="85">
        <v>379</v>
      </c>
      <c r="D285" s="87" t="s">
        <v>259</v>
      </c>
      <c r="E285" s="106">
        <v>0</v>
      </c>
      <c r="F285" s="106">
        <v>0</v>
      </c>
      <c r="G285" s="106">
        <v>0</v>
      </c>
      <c r="H285" s="106">
        <v>0</v>
      </c>
      <c r="I285" s="106">
        <v>0</v>
      </c>
      <c r="J285" s="106">
        <v>0</v>
      </c>
      <c r="K285" s="106">
        <v>0</v>
      </c>
      <c r="L285" s="106">
        <v>0</v>
      </c>
      <c r="M285" s="106">
        <v>0</v>
      </c>
      <c r="N285" s="106">
        <v>0</v>
      </c>
      <c r="O285" s="106"/>
      <c r="P285" s="106">
        <f t="shared" si="1"/>
        <v>0</v>
      </c>
      <c r="Q285" s="51"/>
      <c r="R285" s="62"/>
      <c r="S285" s="62"/>
      <c r="T285" s="62"/>
      <c r="U285" s="62"/>
      <c r="V285" s="37"/>
    </row>
    <row r="286" spans="2:22" s="63" customFormat="1" x14ac:dyDescent="0.25">
      <c r="B286" s="85" t="s">
        <v>71</v>
      </c>
      <c r="C286" s="85">
        <v>380</v>
      </c>
      <c r="D286" s="97" t="s">
        <v>72</v>
      </c>
      <c r="E286" s="106">
        <v>0</v>
      </c>
      <c r="F286" s="106">
        <v>1</v>
      </c>
      <c r="G286" s="106">
        <v>1</v>
      </c>
      <c r="H286" s="106">
        <v>0</v>
      </c>
      <c r="I286" s="106">
        <v>0</v>
      </c>
      <c r="J286" s="106">
        <v>0</v>
      </c>
      <c r="K286" s="106">
        <v>1</v>
      </c>
      <c r="L286" s="106">
        <v>1</v>
      </c>
      <c r="M286" s="106">
        <v>1</v>
      </c>
      <c r="N286" s="106">
        <v>0</v>
      </c>
      <c r="O286" s="106"/>
      <c r="P286" s="106">
        <f t="shared" si="1"/>
        <v>5</v>
      </c>
      <c r="Q286" s="51"/>
      <c r="R286" s="62"/>
      <c r="S286" s="62"/>
      <c r="T286" s="62"/>
      <c r="U286" s="62"/>
      <c r="V286" s="37"/>
    </row>
    <row r="287" spans="2:22" ht="30" x14ac:dyDescent="0.25">
      <c r="B287" s="85" t="s">
        <v>136</v>
      </c>
      <c r="C287" s="85">
        <v>382</v>
      </c>
      <c r="D287" s="97" t="s">
        <v>137</v>
      </c>
      <c r="E287" s="106">
        <v>1</v>
      </c>
      <c r="F287" s="106">
        <v>0</v>
      </c>
      <c r="G287" s="106">
        <v>0</v>
      </c>
      <c r="H287" s="106">
        <v>0</v>
      </c>
      <c r="I287" s="106">
        <v>0</v>
      </c>
      <c r="J287" s="106">
        <v>0</v>
      </c>
      <c r="K287" s="106">
        <v>1</v>
      </c>
      <c r="L287" s="106">
        <v>3</v>
      </c>
      <c r="M287" s="106">
        <v>2</v>
      </c>
      <c r="N287" s="106">
        <v>0</v>
      </c>
      <c r="O287" s="106"/>
      <c r="P287" s="106">
        <f t="shared" si="1"/>
        <v>7</v>
      </c>
    </row>
    <row r="288" spans="2:22" ht="30" x14ac:dyDescent="0.25">
      <c r="B288" s="85" t="s">
        <v>7</v>
      </c>
      <c r="C288" s="85">
        <v>383</v>
      </c>
      <c r="D288" s="97" t="s">
        <v>135</v>
      </c>
      <c r="E288" s="106">
        <v>2</v>
      </c>
      <c r="F288" s="106">
        <v>0</v>
      </c>
      <c r="G288" s="106"/>
      <c r="H288" s="106">
        <v>1</v>
      </c>
      <c r="I288" s="106">
        <v>0</v>
      </c>
      <c r="J288" s="106">
        <v>5</v>
      </c>
      <c r="K288" s="106">
        <v>0</v>
      </c>
      <c r="L288" s="106">
        <v>0</v>
      </c>
      <c r="M288" s="106">
        <v>0</v>
      </c>
      <c r="N288" s="106">
        <v>0</v>
      </c>
      <c r="O288" s="106"/>
      <c r="P288" s="106">
        <f t="shared" si="1"/>
        <v>8</v>
      </c>
    </row>
    <row r="289" spans="2:16" ht="30" x14ac:dyDescent="0.25">
      <c r="B289" s="85" t="s">
        <v>7</v>
      </c>
      <c r="C289" s="85">
        <v>384</v>
      </c>
      <c r="D289" s="97" t="s">
        <v>94</v>
      </c>
      <c r="E289" s="106">
        <v>0</v>
      </c>
      <c r="F289" s="106">
        <v>0</v>
      </c>
      <c r="G289" s="106">
        <v>1</v>
      </c>
      <c r="H289" s="106">
        <v>0</v>
      </c>
      <c r="I289" s="106">
        <v>0</v>
      </c>
      <c r="J289" s="106">
        <v>2</v>
      </c>
      <c r="K289" s="106">
        <v>0</v>
      </c>
      <c r="L289" s="106">
        <v>0</v>
      </c>
      <c r="M289" s="106">
        <v>0</v>
      </c>
      <c r="N289" s="106">
        <v>0</v>
      </c>
      <c r="O289" s="106"/>
      <c r="P289" s="106">
        <f t="shared" si="1"/>
        <v>3</v>
      </c>
    </row>
    <row r="290" spans="2:16" x14ac:dyDescent="0.25">
      <c r="B290" s="81" t="s">
        <v>39</v>
      </c>
      <c r="C290" s="85">
        <v>385</v>
      </c>
      <c r="D290" s="97" t="s">
        <v>62</v>
      </c>
      <c r="E290" s="106">
        <v>0</v>
      </c>
      <c r="F290" s="106">
        <v>0</v>
      </c>
      <c r="G290" s="106">
        <v>1</v>
      </c>
      <c r="H290" s="106">
        <v>4</v>
      </c>
      <c r="I290" s="106">
        <v>0</v>
      </c>
      <c r="J290" s="106">
        <v>0</v>
      </c>
      <c r="K290" s="106">
        <v>0</v>
      </c>
      <c r="L290" s="106">
        <v>0</v>
      </c>
      <c r="M290" s="106">
        <v>1</v>
      </c>
      <c r="N290" s="106">
        <v>0</v>
      </c>
      <c r="O290" s="106"/>
      <c r="P290" s="106">
        <f t="shared" si="1"/>
        <v>6</v>
      </c>
    </row>
    <row r="291" spans="2:16" ht="30" x14ac:dyDescent="0.25">
      <c r="B291" s="85" t="s">
        <v>39</v>
      </c>
      <c r="C291" s="85">
        <v>386</v>
      </c>
      <c r="D291" s="97" t="s">
        <v>70</v>
      </c>
      <c r="E291" s="106">
        <v>0</v>
      </c>
      <c r="F291" s="106">
        <v>0</v>
      </c>
      <c r="G291" s="106">
        <v>0</v>
      </c>
      <c r="H291" s="106">
        <v>0</v>
      </c>
      <c r="I291" s="106">
        <v>0</v>
      </c>
      <c r="J291" s="106">
        <v>0</v>
      </c>
      <c r="K291" s="106">
        <v>0</v>
      </c>
      <c r="L291" s="106">
        <v>0</v>
      </c>
      <c r="M291" s="106">
        <v>0</v>
      </c>
      <c r="N291" s="106">
        <v>0</v>
      </c>
      <c r="O291" s="106"/>
      <c r="P291" s="106">
        <f t="shared" si="1"/>
        <v>0</v>
      </c>
    </row>
    <row r="292" spans="2:16" ht="30" x14ac:dyDescent="0.25">
      <c r="B292" s="85" t="s">
        <v>39</v>
      </c>
      <c r="C292" s="85">
        <v>387</v>
      </c>
      <c r="D292" s="97" t="s">
        <v>264</v>
      </c>
      <c r="E292" s="106">
        <v>0</v>
      </c>
      <c r="F292" s="106">
        <v>0</v>
      </c>
      <c r="G292" s="106">
        <v>0</v>
      </c>
      <c r="H292" s="106">
        <v>0</v>
      </c>
      <c r="I292" s="106">
        <v>0</v>
      </c>
      <c r="J292" s="106">
        <v>0</v>
      </c>
      <c r="K292" s="106">
        <v>0</v>
      </c>
      <c r="L292" s="106">
        <v>0</v>
      </c>
      <c r="M292" s="106">
        <v>0</v>
      </c>
      <c r="N292" s="106">
        <v>0</v>
      </c>
      <c r="O292" s="106"/>
      <c r="P292" s="106">
        <f t="shared" si="1"/>
        <v>0</v>
      </c>
    </row>
    <row r="293" spans="2:16" x14ac:dyDescent="0.25">
      <c r="B293" s="85" t="s">
        <v>39</v>
      </c>
      <c r="C293" s="85">
        <v>388</v>
      </c>
      <c r="D293" s="97" t="s">
        <v>127</v>
      </c>
      <c r="E293" s="106">
        <v>1</v>
      </c>
      <c r="F293" s="106">
        <v>1</v>
      </c>
      <c r="G293" s="106">
        <v>2</v>
      </c>
      <c r="H293" s="106">
        <v>2</v>
      </c>
      <c r="I293" s="106">
        <v>1</v>
      </c>
      <c r="J293" s="106">
        <v>0</v>
      </c>
      <c r="K293" s="106">
        <v>0</v>
      </c>
      <c r="L293" s="106">
        <v>0</v>
      </c>
      <c r="M293" s="106">
        <v>0</v>
      </c>
      <c r="N293" s="106">
        <v>2</v>
      </c>
      <c r="O293" s="106"/>
      <c r="P293" s="106">
        <f t="shared" si="1"/>
        <v>9</v>
      </c>
    </row>
    <row r="294" spans="2:16" x14ac:dyDescent="0.25">
      <c r="B294" s="85" t="s">
        <v>7</v>
      </c>
      <c r="C294" s="85">
        <v>389</v>
      </c>
      <c r="D294" s="97" t="s">
        <v>101</v>
      </c>
      <c r="E294" s="106">
        <v>0</v>
      </c>
      <c r="F294" s="106">
        <v>0</v>
      </c>
      <c r="G294" s="106">
        <v>2</v>
      </c>
      <c r="H294" s="106">
        <v>0</v>
      </c>
      <c r="I294" s="106">
        <v>0</v>
      </c>
      <c r="J294" s="106">
        <v>0</v>
      </c>
      <c r="K294" s="106">
        <v>0</v>
      </c>
      <c r="L294" s="106">
        <v>2</v>
      </c>
      <c r="M294" s="106">
        <v>0</v>
      </c>
      <c r="N294" s="106">
        <v>0</v>
      </c>
      <c r="O294" s="106"/>
      <c r="P294" s="106">
        <f t="shared" si="1"/>
        <v>4</v>
      </c>
    </row>
    <row r="295" spans="2:16" x14ac:dyDescent="0.25">
      <c r="B295" s="85" t="s">
        <v>29</v>
      </c>
      <c r="C295" s="85">
        <v>390</v>
      </c>
      <c r="D295" s="97" t="s">
        <v>30</v>
      </c>
      <c r="E295" s="106">
        <v>0</v>
      </c>
      <c r="F295" s="106">
        <v>0</v>
      </c>
      <c r="G295" s="106">
        <v>1</v>
      </c>
      <c r="H295" s="106">
        <v>0</v>
      </c>
      <c r="I295" s="106">
        <v>3</v>
      </c>
      <c r="J295" s="106">
        <v>1</v>
      </c>
      <c r="K295" s="106">
        <v>0</v>
      </c>
      <c r="L295" s="106">
        <v>1</v>
      </c>
      <c r="M295" s="106">
        <v>0</v>
      </c>
      <c r="N295" s="106">
        <v>2</v>
      </c>
      <c r="O295" s="106"/>
      <c r="P295" s="106">
        <f t="shared" ref="P295:P330" si="2">+SUM(E295:N295)</f>
        <v>8</v>
      </c>
    </row>
    <row r="296" spans="2:16" x14ac:dyDescent="0.25">
      <c r="B296" s="85" t="s">
        <v>19</v>
      </c>
      <c r="C296" s="85">
        <v>444</v>
      </c>
      <c r="D296" s="97" t="s">
        <v>37</v>
      </c>
      <c r="E296" s="106">
        <v>3</v>
      </c>
      <c r="F296" s="106">
        <v>3</v>
      </c>
      <c r="G296" s="106">
        <v>5</v>
      </c>
      <c r="H296" s="106">
        <v>4</v>
      </c>
      <c r="I296" s="106">
        <v>1</v>
      </c>
      <c r="J296" s="106">
        <v>0</v>
      </c>
      <c r="K296" s="106">
        <v>0</v>
      </c>
      <c r="L296" s="106">
        <v>0</v>
      </c>
      <c r="M296" s="106">
        <v>0</v>
      </c>
      <c r="N296" s="106">
        <v>0</v>
      </c>
      <c r="O296" s="106"/>
      <c r="P296" s="106">
        <f t="shared" si="2"/>
        <v>16</v>
      </c>
    </row>
    <row r="297" spans="2:16" ht="30" x14ac:dyDescent="0.25">
      <c r="B297" s="85" t="s">
        <v>12</v>
      </c>
      <c r="C297" s="85">
        <v>445</v>
      </c>
      <c r="D297" s="86" t="s">
        <v>258</v>
      </c>
      <c r="E297" s="106">
        <v>0</v>
      </c>
      <c r="F297" s="106">
        <v>0</v>
      </c>
      <c r="G297" s="106">
        <v>0</v>
      </c>
      <c r="H297" s="106">
        <v>0</v>
      </c>
      <c r="I297" s="106">
        <v>0</v>
      </c>
      <c r="J297" s="106">
        <v>0</v>
      </c>
      <c r="K297" s="106">
        <v>0</v>
      </c>
      <c r="L297" s="106">
        <v>0</v>
      </c>
      <c r="M297" s="106">
        <v>0</v>
      </c>
      <c r="N297" s="106">
        <v>0</v>
      </c>
      <c r="O297" s="106"/>
      <c r="P297" s="106">
        <f t="shared" si="2"/>
        <v>0</v>
      </c>
    </row>
    <row r="298" spans="2:16" x14ac:dyDescent="0.25">
      <c r="B298" s="81" t="s">
        <v>87</v>
      </c>
      <c r="C298" s="82">
        <v>447</v>
      </c>
      <c r="D298" s="97" t="s">
        <v>323</v>
      </c>
      <c r="E298" s="106">
        <v>0</v>
      </c>
      <c r="F298" s="106">
        <v>0</v>
      </c>
      <c r="G298" s="106">
        <v>0</v>
      </c>
      <c r="H298" s="106">
        <v>0</v>
      </c>
      <c r="I298" s="106">
        <v>1</v>
      </c>
      <c r="J298" s="106">
        <v>0</v>
      </c>
      <c r="K298" s="106">
        <v>1</v>
      </c>
      <c r="L298" s="106">
        <v>1</v>
      </c>
      <c r="M298" s="106">
        <v>0</v>
      </c>
      <c r="N298" s="106">
        <v>1</v>
      </c>
      <c r="O298" s="106"/>
      <c r="P298" s="106">
        <f t="shared" si="2"/>
        <v>4</v>
      </c>
    </row>
    <row r="299" spans="2:16" x14ac:dyDescent="0.25">
      <c r="B299" s="85" t="s">
        <v>260</v>
      </c>
      <c r="C299" s="85">
        <v>450</v>
      </c>
      <c r="D299" s="86" t="s">
        <v>261</v>
      </c>
      <c r="E299" s="106">
        <v>0</v>
      </c>
      <c r="F299" s="106">
        <v>1</v>
      </c>
      <c r="G299" s="106">
        <v>0</v>
      </c>
      <c r="H299" s="106">
        <v>0</v>
      </c>
      <c r="I299" s="106">
        <v>0</v>
      </c>
      <c r="J299" s="106">
        <v>0</v>
      </c>
      <c r="K299" s="106">
        <v>0</v>
      </c>
      <c r="L299" s="106">
        <v>0</v>
      </c>
      <c r="M299" s="106">
        <v>0</v>
      </c>
      <c r="N299" s="106">
        <v>0</v>
      </c>
      <c r="O299" s="106"/>
      <c r="P299" s="106">
        <f t="shared" si="2"/>
        <v>1</v>
      </c>
    </row>
    <row r="300" spans="2:16" ht="30" x14ac:dyDescent="0.25">
      <c r="B300" s="85" t="s">
        <v>7</v>
      </c>
      <c r="C300" s="85">
        <v>451</v>
      </c>
      <c r="D300" s="86" t="s">
        <v>257</v>
      </c>
      <c r="E300" s="106">
        <v>0</v>
      </c>
      <c r="F300" s="106">
        <v>1</v>
      </c>
      <c r="G300" s="106">
        <v>4</v>
      </c>
      <c r="H300" s="106">
        <v>2</v>
      </c>
      <c r="I300" s="106">
        <v>5</v>
      </c>
      <c r="J300" s="106">
        <v>4</v>
      </c>
      <c r="K300" s="106">
        <v>6</v>
      </c>
      <c r="L300" s="106">
        <v>3</v>
      </c>
      <c r="M300" s="106">
        <v>4</v>
      </c>
      <c r="N300" s="106">
        <v>3</v>
      </c>
      <c r="O300" s="106"/>
      <c r="P300" s="106">
        <f t="shared" si="2"/>
        <v>32</v>
      </c>
    </row>
    <row r="301" spans="2:16" ht="30" x14ac:dyDescent="0.25">
      <c r="B301" s="85" t="s">
        <v>54</v>
      </c>
      <c r="C301" s="85">
        <v>452</v>
      </c>
      <c r="D301" s="86" t="s">
        <v>263</v>
      </c>
      <c r="E301" s="106">
        <v>0</v>
      </c>
      <c r="F301" s="106">
        <v>1</v>
      </c>
      <c r="G301" s="106">
        <v>0</v>
      </c>
      <c r="H301" s="106">
        <v>0</v>
      </c>
      <c r="I301" s="106">
        <v>0</v>
      </c>
      <c r="J301" s="106">
        <v>1</v>
      </c>
      <c r="K301" s="106">
        <v>1</v>
      </c>
      <c r="L301" s="106">
        <v>0</v>
      </c>
      <c r="M301" s="106">
        <v>0</v>
      </c>
      <c r="N301" s="106">
        <v>1</v>
      </c>
      <c r="O301" s="106"/>
      <c r="P301" s="106">
        <f t="shared" si="2"/>
        <v>4</v>
      </c>
    </row>
    <row r="302" spans="2:16" x14ac:dyDescent="0.25">
      <c r="B302" s="102" t="s">
        <v>91</v>
      </c>
      <c r="C302" s="85">
        <v>453</v>
      </c>
      <c r="D302" s="97" t="s">
        <v>333</v>
      </c>
      <c r="E302" s="106">
        <v>0</v>
      </c>
      <c r="F302" s="106">
        <v>0</v>
      </c>
      <c r="G302" s="106">
        <v>0</v>
      </c>
      <c r="H302" s="106">
        <v>0</v>
      </c>
      <c r="I302" s="106">
        <v>0</v>
      </c>
      <c r="J302" s="106">
        <v>0</v>
      </c>
      <c r="K302" s="106">
        <v>0</v>
      </c>
      <c r="L302" s="106">
        <v>0</v>
      </c>
      <c r="M302" s="106">
        <v>0</v>
      </c>
      <c r="N302" s="106">
        <v>0</v>
      </c>
      <c r="O302" s="106"/>
      <c r="P302" s="106">
        <f t="shared" si="2"/>
        <v>0</v>
      </c>
    </row>
    <row r="303" spans="2:16" x14ac:dyDescent="0.25">
      <c r="B303" s="85" t="s">
        <v>7</v>
      </c>
      <c r="C303" s="85">
        <v>454</v>
      </c>
      <c r="D303" s="86" t="s">
        <v>324</v>
      </c>
      <c r="E303" s="106">
        <v>0</v>
      </c>
      <c r="F303" s="106">
        <v>0</v>
      </c>
      <c r="G303" s="106">
        <v>4</v>
      </c>
      <c r="H303" s="106">
        <v>0</v>
      </c>
      <c r="I303" s="106">
        <v>2</v>
      </c>
      <c r="J303" s="106">
        <v>1</v>
      </c>
      <c r="K303" s="106">
        <v>3</v>
      </c>
      <c r="L303" s="106">
        <v>4</v>
      </c>
      <c r="M303" s="106">
        <v>1</v>
      </c>
      <c r="N303" s="106">
        <v>2</v>
      </c>
      <c r="O303" s="106"/>
      <c r="P303" s="106">
        <f t="shared" si="2"/>
        <v>17</v>
      </c>
    </row>
    <row r="304" spans="2:16" x14ac:dyDescent="0.25">
      <c r="B304" s="85" t="s">
        <v>183</v>
      </c>
      <c r="C304" s="85">
        <v>455</v>
      </c>
      <c r="D304" s="97" t="s">
        <v>428</v>
      </c>
      <c r="E304" s="106">
        <v>0</v>
      </c>
      <c r="F304" s="106">
        <v>0</v>
      </c>
      <c r="G304" s="106">
        <v>0</v>
      </c>
      <c r="H304" s="106">
        <v>0</v>
      </c>
      <c r="I304" s="106">
        <v>0</v>
      </c>
      <c r="J304" s="106">
        <v>0</v>
      </c>
      <c r="K304" s="106">
        <v>0</v>
      </c>
      <c r="L304" s="106">
        <v>0</v>
      </c>
      <c r="M304" s="106">
        <v>0</v>
      </c>
      <c r="N304" s="106">
        <v>0</v>
      </c>
      <c r="O304" s="106"/>
      <c r="P304" s="106">
        <f t="shared" si="2"/>
        <v>0</v>
      </c>
    </row>
    <row r="305" spans="2:22" ht="30" x14ac:dyDescent="0.25">
      <c r="B305" s="85" t="s">
        <v>17</v>
      </c>
      <c r="C305" s="85">
        <v>456</v>
      </c>
      <c r="D305" s="86" t="s">
        <v>256</v>
      </c>
      <c r="E305" s="106">
        <v>0</v>
      </c>
      <c r="F305" s="106">
        <v>0</v>
      </c>
      <c r="G305" s="106">
        <v>0</v>
      </c>
      <c r="H305" s="106">
        <v>0</v>
      </c>
      <c r="I305" s="106">
        <v>1</v>
      </c>
      <c r="J305" s="106">
        <v>0</v>
      </c>
      <c r="K305" s="106">
        <v>0</v>
      </c>
      <c r="L305" s="106">
        <v>0</v>
      </c>
      <c r="M305" s="106">
        <v>0</v>
      </c>
      <c r="N305" s="106">
        <v>0</v>
      </c>
      <c r="O305" s="106"/>
      <c r="P305" s="106">
        <f t="shared" si="2"/>
        <v>1</v>
      </c>
    </row>
    <row r="306" spans="2:22" x14ac:dyDescent="0.25">
      <c r="B306" s="85" t="s">
        <v>113</v>
      </c>
      <c r="C306" s="85">
        <v>457</v>
      </c>
      <c r="D306" s="86" t="s">
        <v>346</v>
      </c>
      <c r="E306" s="106">
        <v>0</v>
      </c>
      <c r="F306" s="106">
        <v>0</v>
      </c>
      <c r="G306" s="106">
        <v>0</v>
      </c>
      <c r="H306" s="106">
        <v>0</v>
      </c>
      <c r="I306" s="106">
        <v>0</v>
      </c>
      <c r="J306" s="106">
        <v>0</v>
      </c>
      <c r="K306" s="106">
        <v>0</v>
      </c>
      <c r="L306" s="106">
        <v>0</v>
      </c>
      <c r="M306" s="106">
        <v>0</v>
      </c>
      <c r="N306" s="106">
        <v>0</v>
      </c>
      <c r="O306" s="106"/>
      <c r="P306" s="106">
        <f t="shared" si="2"/>
        <v>0</v>
      </c>
    </row>
    <row r="307" spans="2:22" ht="30" x14ac:dyDescent="0.25">
      <c r="B307" s="107" t="s">
        <v>7</v>
      </c>
      <c r="C307" s="108">
        <v>458</v>
      </c>
      <c r="D307" s="109" t="s">
        <v>344</v>
      </c>
      <c r="E307" s="106">
        <v>0</v>
      </c>
      <c r="F307" s="106">
        <v>0</v>
      </c>
      <c r="G307" s="106">
        <v>0</v>
      </c>
      <c r="H307" s="106">
        <v>0</v>
      </c>
      <c r="I307" s="106">
        <v>1</v>
      </c>
      <c r="J307" s="106">
        <v>0</v>
      </c>
      <c r="K307" s="106">
        <v>0</v>
      </c>
      <c r="L307" s="106">
        <v>1</v>
      </c>
      <c r="M307" s="106">
        <v>1</v>
      </c>
      <c r="N307" s="106">
        <v>3</v>
      </c>
      <c r="O307" s="106"/>
      <c r="P307" s="106">
        <f t="shared" si="2"/>
        <v>6</v>
      </c>
    </row>
    <row r="308" spans="2:22" x14ac:dyDescent="0.25">
      <c r="B308" s="107" t="s">
        <v>7</v>
      </c>
      <c r="C308" s="108">
        <v>459</v>
      </c>
      <c r="D308" s="109" t="s">
        <v>412</v>
      </c>
      <c r="E308" s="106"/>
      <c r="F308" s="106">
        <v>0</v>
      </c>
      <c r="G308" s="106">
        <v>0</v>
      </c>
      <c r="H308" s="106"/>
      <c r="I308" s="106">
        <v>0</v>
      </c>
      <c r="J308" s="106">
        <v>2</v>
      </c>
      <c r="K308" s="106">
        <v>3</v>
      </c>
      <c r="L308" s="106">
        <v>2</v>
      </c>
      <c r="M308" s="106">
        <v>3</v>
      </c>
      <c r="N308" s="106">
        <v>0</v>
      </c>
      <c r="O308" s="106"/>
      <c r="P308" s="106">
        <f t="shared" si="2"/>
        <v>10</v>
      </c>
    </row>
    <row r="309" spans="2:22" x14ac:dyDescent="0.25">
      <c r="B309" s="102" t="s">
        <v>103</v>
      </c>
      <c r="C309" s="85">
        <v>460</v>
      </c>
      <c r="D309" s="97" t="s">
        <v>354</v>
      </c>
      <c r="E309" s="106">
        <v>0</v>
      </c>
      <c r="F309" s="106">
        <v>0</v>
      </c>
      <c r="G309" s="106">
        <v>0</v>
      </c>
      <c r="H309" s="106">
        <v>0</v>
      </c>
      <c r="I309" s="106">
        <v>0</v>
      </c>
      <c r="J309" s="106">
        <v>1</v>
      </c>
      <c r="K309" s="106">
        <v>2</v>
      </c>
      <c r="L309" s="106">
        <v>5</v>
      </c>
      <c r="M309" s="106">
        <v>0</v>
      </c>
      <c r="N309" s="106">
        <v>1</v>
      </c>
      <c r="O309" s="106"/>
      <c r="P309" s="106">
        <f t="shared" si="2"/>
        <v>9</v>
      </c>
    </row>
    <row r="310" spans="2:22" x14ac:dyDescent="0.25">
      <c r="B310" s="107" t="s">
        <v>7</v>
      </c>
      <c r="C310" s="85">
        <v>461</v>
      </c>
      <c r="D310" s="97" t="s">
        <v>356</v>
      </c>
      <c r="E310" s="106">
        <v>0</v>
      </c>
      <c r="F310" s="106">
        <v>0</v>
      </c>
      <c r="G310" s="106">
        <v>0</v>
      </c>
      <c r="H310" s="106">
        <v>0</v>
      </c>
      <c r="I310" s="106">
        <v>0</v>
      </c>
      <c r="J310" s="106">
        <v>0</v>
      </c>
      <c r="K310" s="106">
        <v>4</v>
      </c>
      <c r="L310" s="106">
        <v>1</v>
      </c>
      <c r="M310" s="106">
        <v>0</v>
      </c>
      <c r="N310" s="106">
        <v>2</v>
      </c>
      <c r="O310" s="106"/>
      <c r="P310" s="106">
        <f t="shared" si="2"/>
        <v>7</v>
      </c>
    </row>
    <row r="311" spans="2:22" s="63" customFormat="1" ht="30" x14ac:dyDescent="0.25">
      <c r="B311" s="103" t="s">
        <v>17</v>
      </c>
      <c r="C311" s="85">
        <v>462</v>
      </c>
      <c r="D311" s="97" t="s">
        <v>357</v>
      </c>
      <c r="E311" s="106">
        <v>0</v>
      </c>
      <c r="F311" s="106">
        <v>0</v>
      </c>
      <c r="G311" s="106">
        <v>0</v>
      </c>
      <c r="H311" s="106">
        <v>0</v>
      </c>
      <c r="I311" s="106">
        <v>0</v>
      </c>
      <c r="J311" s="106">
        <v>0</v>
      </c>
      <c r="K311" s="106">
        <v>0</v>
      </c>
      <c r="L311" s="106">
        <v>0</v>
      </c>
      <c r="M311" s="106">
        <v>0</v>
      </c>
      <c r="N311" s="106">
        <v>0</v>
      </c>
      <c r="O311" s="106"/>
      <c r="P311" s="106">
        <f t="shared" si="2"/>
        <v>0</v>
      </c>
      <c r="R311" s="37"/>
      <c r="S311" s="37"/>
      <c r="T311" s="37"/>
      <c r="U311" s="37"/>
      <c r="V311" s="37"/>
    </row>
    <row r="312" spans="2:22" x14ac:dyDescent="0.25">
      <c r="B312" s="107" t="s">
        <v>7</v>
      </c>
      <c r="C312" s="85">
        <v>464</v>
      </c>
      <c r="D312" s="97" t="s">
        <v>365</v>
      </c>
      <c r="E312" s="106">
        <v>0</v>
      </c>
      <c r="F312" s="106">
        <v>0</v>
      </c>
      <c r="G312" s="106">
        <v>0</v>
      </c>
      <c r="H312" s="106">
        <v>0</v>
      </c>
      <c r="I312" s="106">
        <v>0</v>
      </c>
      <c r="J312" s="106">
        <v>0</v>
      </c>
      <c r="K312" s="106">
        <v>0</v>
      </c>
      <c r="L312" s="106">
        <v>3</v>
      </c>
      <c r="M312" s="106">
        <v>2</v>
      </c>
      <c r="N312" s="106">
        <v>2</v>
      </c>
      <c r="O312" s="106"/>
      <c r="P312" s="106">
        <f t="shared" si="2"/>
        <v>7</v>
      </c>
    </row>
    <row r="313" spans="2:22" ht="30" x14ac:dyDescent="0.25">
      <c r="B313" s="107" t="s">
        <v>7</v>
      </c>
      <c r="C313" s="85">
        <v>465</v>
      </c>
      <c r="D313" s="97" t="s">
        <v>363</v>
      </c>
      <c r="E313" s="106">
        <v>0</v>
      </c>
      <c r="F313" s="106">
        <v>0</v>
      </c>
      <c r="G313" s="106">
        <v>0</v>
      </c>
      <c r="H313" s="106">
        <v>0</v>
      </c>
      <c r="I313" s="106">
        <v>0</v>
      </c>
      <c r="J313" s="106">
        <v>0</v>
      </c>
      <c r="K313" s="106">
        <v>0</v>
      </c>
      <c r="L313" s="106">
        <v>0</v>
      </c>
      <c r="M313" s="106">
        <v>0</v>
      </c>
      <c r="N313" s="106">
        <v>0</v>
      </c>
      <c r="O313" s="106"/>
      <c r="P313" s="106">
        <f t="shared" si="2"/>
        <v>0</v>
      </c>
    </row>
    <row r="314" spans="2:22" ht="30" x14ac:dyDescent="0.25">
      <c r="B314" s="107" t="s">
        <v>7</v>
      </c>
      <c r="C314" s="85">
        <v>466</v>
      </c>
      <c r="D314" s="97" t="s">
        <v>361</v>
      </c>
      <c r="E314" s="106">
        <v>0</v>
      </c>
      <c r="F314" s="106">
        <v>0</v>
      </c>
      <c r="G314" s="106">
        <v>0</v>
      </c>
      <c r="H314" s="106">
        <v>0</v>
      </c>
      <c r="I314" s="106">
        <v>0</v>
      </c>
      <c r="J314" s="106">
        <v>0</v>
      </c>
      <c r="K314" s="106">
        <v>1</v>
      </c>
      <c r="L314" s="106">
        <v>4</v>
      </c>
      <c r="M314" s="106">
        <v>0</v>
      </c>
      <c r="N314" s="106">
        <v>0</v>
      </c>
      <c r="O314" s="106"/>
      <c r="P314" s="106">
        <f t="shared" si="2"/>
        <v>5</v>
      </c>
    </row>
    <row r="315" spans="2:22" x14ac:dyDescent="0.25">
      <c r="B315" s="107" t="s">
        <v>7</v>
      </c>
      <c r="C315" s="85">
        <v>467</v>
      </c>
      <c r="D315" s="97" t="s">
        <v>362</v>
      </c>
      <c r="E315" s="106">
        <v>0</v>
      </c>
      <c r="F315" s="106">
        <v>0</v>
      </c>
      <c r="G315" s="106">
        <v>0</v>
      </c>
      <c r="H315" s="106">
        <v>0</v>
      </c>
      <c r="I315" s="106">
        <v>0</v>
      </c>
      <c r="J315" s="106">
        <v>0</v>
      </c>
      <c r="K315" s="106">
        <v>0</v>
      </c>
      <c r="L315" s="106">
        <v>2</v>
      </c>
      <c r="M315" s="106">
        <v>3</v>
      </c>
      <c r="N315" s="106">
        <v>1</v>
      </c>
      <c r="O315" s="106"/>
      <c r="P315" s="106">
        <f t="shared" si="2"/>
        <v>6</v>
      </c>
    </row>
    <row r="316" spans="2:22" x14ac:dyDescent="0.25">
      <c r="B316" s="85" t="s">
        <v>7</v>
      </c>
      <c r="C316" s="85">
        <v>468</v>
      </c>
      <c r="D316" s="97" t="s">
        <v>413</v>
      </c>
      <c r="E316" s="106">
        <v>0</v>
      </c>
      <c r="F316" s="106">
        <v>0</v>
      </c>
      <c r="G316" s="106">
        <v>0</v>
      </c>
      <c r="H316" s="106">
        <v>0</v>
      </c>
      <c r="I316" s="106">
        <v>0</v>
      </c>
      <c r="J316" s="106">
        <v>0</v>
      </c>
      <c r="K316" s="106">
        <v>0</v>
      </c>
      <c r="L316" s="106">
        <v>0</v>
      </c>
      <c r="M316" s="106">
        <v>0</v>
      </c>
      <c r="N316" s="106">
        <v>3</v>
      </c>
      <c r="O316" s="106"/>
      <c r="P316" s="106">
        <f t="shared" si="2"/>
        <v>3</v>
      </c>
    </row>
    <row r="317" spans="2:22" x14ac:dyDescent="0.25">
      <c r="B317" s="107" t="s">
        <v>7</v>
      </c>
      <c r="C317" s="85">
        <v>469</v>
      </c>
      <c r="D317" s="97" t="s">
        <v>364</v>
      </c>
      <c r="E317" s="106">
        <v>0</v>
      </c>
      <c r="F317" s="106">
        <v>0</v>
      </c>
      <c r="G317" s="106">
        <v>0</v>
      </c>
      <c r="H317" s="106">
        <v>0</v>
      </c>
      <c r="I317" s="106">
        <v>0</v>
      </c>
      <c r="J317" s="106">
        <v>0</v>
      </c>
      <c r="K317" s="106">
        <v>0</v>
      </c>
      <c r="L317" s="106">
        <v>2</v>
      </c>
      <c r="M317" s="106">
        <v>1</v>
      </c>
      <c r="N317" s="106">
        <v>2</v>
      </c>
      <c r="O317" s="106"/>
      <c r="P317" s="106">
        <f t="shared" si="2"/>
        <v>5</v>
      </c>
    </row>
    <row r="318" spans="2:22" x14ac:dyDescent="0.25">
      <c r="B318" s="85" t="s">
        <v>17</v>
      </c>
      <c r="C318" s="85">
        <v>470</v>
      </c>
      <c r="D318" s="97" t="s">
        <v>416</v>
      </c>
      <c r="E318" s="106">
        <v>0</v>
      </c>
      <c r="F318" s="106">
        <v>0</v>
      </c>
      <c r="G318" s="106">
        <v>0</v>
      </c>
      <c r="H318" s="106">
        <v>0</v>
      </c>
      <c r="I318" s="106">
        <v>0</v>
      </c>
      <c r="J318" s="106">
        <v>0</v>
      </c>
      <c r="K318" s="106">
        <v>0</v>
      </c>
      <c r="L318" s="106">
        <v>0</v>
      </c>
      <c r="M318" s="106">
        <v>0</v>
      </c>
      <c r="N318" s="106">
        <v>1</v>
      </c>
      <c r="O318" s="106"/>
      <c r="P318" s="106">
        <f t="shared" si="2"/>
        <v>1</v>
      </c>
    </row>
    <row r="319" spans="2:22" x14ac:dyDescent="0.25">
      <c r="B319" s="85" t="s">
        <v>29</v>
      </c>
      <c r="C319" s="85">
        <v>471</v>
      </c>
      <c r="D319" s="97" t="s">
        <v>60</v>
      </c>
      <c r="E319" s="106">
        <v>0</v>
      </c>
      <c r="F319" s="106">
        <v>0</v>
      </c>
      <c r="G319" s="106">
        <v>0</v>
      </c>
      <c r="H319" s="106">
        <v>0</v>
      </c>
      <c r="I319" s="106">
        <v>0</v>
      </c>
      <c r="J319" s="106">
        <v>0</v>
      </c>
      <c r="K319" s="106">
        <v>0</v>
      </c>
      <c r="L319" s="106">
        <v>0</v>
      </c>
      <c r="M319" s="106">
        <v>0</v>
      </c>
      <c r="N319" s="106">
        <v>0</v>
      </c>
      <c r="O319" s="106"/>
      <c r="P319" s="106">
        <f t="shared" si="2"/>
        <v>0</v>
      </c>
    </row>
    <row r="320" spans="2:22" ht="30" x14ac:dyDescent="0.25">
      <c r="B320" s="85" t="s">
        <v>7</v>
      </c>
      <c r="C320" s="85">
        <v>494</v>
      </c>
      <c r="D320" s="97" t="s">
        <v>415</v>
      </c>
      <c r="E320" s="106">
        <v>0</v>
      </c>
      <c r="F320" s="106">
        <v>0</v>
      </c>
      <c r="G320" s="106">
        <v>0</v>
      </c>
      <c r="H320" s="106">
        <v>0</v>
      </c>
      <c r="I320" s="106">
        <v>0</v>
      </c>
      <c r="J320" s="106">
        <v>0</v>
      </c>
      <c r="K320" s="106">
        <v>0</v>
      </c>
      <c r="L320" s="106">
        <v>0</v>
      </c>
      <c r="M320" s="106">
        <v>1</v>
      </c>
      <c r="N320" s="106">
        <v>0</v>
      </c>
      <c r="O320" s="106"/>
      <c r="P320" s="106">
        <f t="shared" si="2"/>
        <v>1</v>
      </c>
    </row>
    <row r="321" spans="2:22" ht="30" x14ac:dyDescent="0.25">
      <c r="B321" s="85" t="s">
        <v>7</v>
      </c>
      <c r="C321" s="85">
        <v>496</v>
      </c>
      <c r="D321" s="97" t="s">
        <v>414</v>
      </c>
      <c r="E321" s="106">
        <v>0</v>
      </c>
      <c r="F321" s="106">
        <v>0</v>
      </c>
      <c r="G321" s="106">
        <v>0</v>
      </c>
      <c r="H321" s="106">
        <v>0</v>
      </c>
      <c r="I321" s="106">
        <v>0</v>
      </c>
      <c r="J321" s="106">
        <v>0</v>
      </c>
      <c r="K321" s="106">
        <v>0</v>
      </c>
      <c r="L321" s="106">
        <v>0</v>
      </c>
      <c r="M321" s="106">
        <v>0</v>
      </c>
      <c r="N321" s="106">
        <v>1</v>
      </c>
      <c r="O321" s="106"/>
      <c r="P321" s="106">
        <f t="shared" si="2"/>
        <v>1</v>
      </c>
    </row>
    <row r="322" spans="2:22" x14ac:dyDescent="0.25">
      <c r="B322" s="85" t="s">
        <v>109</v>
      </c>
      <c r="C322" s="85">
        <v>498</v>
      </c>
      <c r="D322" s="97" t="s">
        <v>417</v>
      </c>
      <c r="E322" s="106">
        <v>0</v>
      </c>
      <c r="F322" s="106">
        <v>0</v>
      </c>
      <c r="G322" s="106">
        <v>0</v>
      </c>
      <c r="H322" s="106">
        <v>0</v>
      </c>
      <c r="I322" s="106">
        <v>0</v>
      </c>
      <c r="J322" s="106">
        <v>0</v>
      </c>
      <c r="K322" s="106">
        <v>0</v>
      </c>
      <c r="L322" s="106">
        <v>0</v>
      </c>
      <c r="M322" s="106">
        <v>0</v>
      </c>
      <c r="N322" s="106">
        <v>0</v>
      </c>
      <c r="O322" s="106"/>
      <c r="P322" s="106">
        <f t="shared" si="2"/>
        <v>0</v>
      </c>
    </row>
    <row r="323" spans="2:22" ht="30" x14ac:dyDescent="0.25">
      <c r="B323" s="85" t="s">
        <v>7</v>
      </c>
      <c r="C323" s="85">
        <v>499</v>
      </c>
      <c r="D323" s="97" t="s">
        <v>426</v>
      </c>
      <c r="E323" s="106">
        <v>0</v>
      </c>
      <c r="F323" s="106">
        <v>0</v>
      </c>
      <c r="G323" s="106">
        <v>0</v>
      </c>
      <c r="H323" s="106">
        <v>0</v>
      </c>
      <c r="I323" s="106">
        <v>0</v>
      </c>
      <c r="J323" s="106">
        <v>0</v>
      </c>
      <c r="K323" s="106">
        <v>0</v>
      </c>
      <c r="L323" s="106">
        <v>0</v>
      </c>
      <c r="M323" s="106">
        <v>0</v>
      </c>
      <c r="N323" s="106">
        <v>1</v>
      </c>
      <c r="O323" s="106"/>
      <c r="P323" s="106">
        <f t="shared" si="2"/>
        <v>1</v>
      </c>
    </row>
    <row r="324" spans="2:22" ht="30" x14ac:dyDescent="0.25">
      <c r="B324" s="85" t="s">
        <v>56</v>
      </c>
      <c r="C324" s="85">
        <v>501</v>
      </c>
      <c r="D324" s="97" t="s">
        <v>427</v>
      </c>
      <c r="E324" s="106">
        <v>0</v>
      </c>
      <c r="F324" s="106">
        <v>0</v>
      </c>
      <c r="G324" s="106">
        <v>0</v>
      </c>
      <c r="H324" s="106">
        <v>0</v>
      </c>
      <c r="I324" s="106">
        <v>0</v>
      </c>
      <c r="J324" s="106">
        <v>0</v>
      </c>
      <c r="K324" s="106">
        <v>0</v>
      </c>
      <c r="L324" s="106">
        <v>0</v>
      </c>
      <c r="M324" s="106">
        <v>0</v>
      </c>
      <c r="N324" s="106">
        <v>0</v>
      </c>
      <c r="O324" s="106"/>
      <c r="P324" s="106">
        <f t="shared" si="2"/>
        <v>0</v>
      </c>
    </row>
    <row r="325" spans="2:22" x14ac:dyDescent="0.25">
      <c r="B325" s="85" t="s">
        <v>7</v>
      </c>
      <c r="C325" s="85">
        <v>502</v>
      </c>
      <c r="D325" s="97" t="s">
        <v>425</v>
      </c>
      <c r="E325" s="106">
        <v>0</v>
      </c>
      <c r="F325" s="106">
        <v>0</v>
      </c>
      <c r="G325" s="106">
        <v>0</v>
      </c>
      <c r="H325" s="106">
        <v>0</v>
      </c>
      <c r="I325" s="106">
        <v>0</v>
      </c>
      <c r="J325" s="106">
        <v>0</v>
      </c>
      <c r="K325" s="106">
        <v>0</v>
      </c>
      <c r="L325" s="106">
        <v>0</v>
      </c>
      <c r="M325" s="106">
        <v>0</v>
      </c>
      <c r="N325" s="106">
        <v>2</v>
      </c>
      <c r="O325" s="106"/>
      <c r="P325" s="106">
        <f t="shared" si="2"/>
        <v>2</v>
      </c>
    </row>
    <row r="326" spans="2:22" x14ac:dyDescent="0.25">
      <c r="B326" s="85" t="s">
        <v>7</v>
      </c>
      <c r="C326" s="85">
        <v>505</v>
      </c>
      <c r="D326" s="97" t="s">
        <v>443</v>
      </c>
      <c r="E326" s="106">
        <v>0</v>
      </c>
      <c r="F326" s="106">
        <v>0</v>
      </c>
      <c r="G326" s="106">
        <v>0</v>
      </c>
      <c r="H326" s="106">
        <v>0</v>
      </c>
      <c r="I326" s="106">
        <v>0</v>
      </c>
      <c r="J326" s="106">
        <v>0</v>
      </c>
      <c r="K326" s="106">
        <v>0</v>
      </c>
      <c r="L326" s="106">
        <v>0</v>
      </c>
      <c r="M326" s="106">
        <v>0</v>
      </c>
      <c r="N326" s="106">
        <v>0</v>
      </c>
      <c r="O326" s="106" t="s">
        <v>431</v>
      </c>
      <c r="P326" s="106">
        <f t="shared" si="2"/>
        <v>0</v>
      </c>
    </row>
    <row r="327" spans="2:22" x14ac:dyDescent="0.25">
      <c r="B327" s="85" t="s">
        <v>7</v>
      </c>
      <c r="C327" s="85">
        <v>511</v>
      </c>
      <c r="D327" s="97" t="s">
        <v>444</v>
      </c>
      <c r="E327" s="106">
        <v>0</v>
      </c>
      <c r="F327" s="106">
        <v>0</v>
      </c>
      <c r="G327" s="106">
        <v>0</v>
      </c>
      <c r="H327" s="106">
        <v>0</v>
      </c>
      <c r="I327" s="106">
        <v>0</v>
      </c>
      <c r="J327" s="106">
        <v>0</v>
      </c>
      <c r="K327" s="106">
        <v>0</v>
      </c>
      <c r="L327" s="106">
        <v>0</v>
      </c>
      <c r="M327" s="106">
        <v>0</v>
      </c>
      <c r="N327" s="106">
        <v>0</v>
      </c>
      <c r="O327" s="106" t="s">
        <v>431</v>
      </c>
      <c r="P327" s="106">
        <f t="shared" si="2"/>
        <v>0</v>
      </c>
    </row>
    <row r="328" spans="2:22" x14ac:dyDescent="0.25">
      <c r="B328" s="85" t="s">
        <v>7</v>
      </c>
      <c r="C328" s="85">
        <v>506</v>
      </c>
      <c r="D328" s="97" t="s">
        <v>445</v>
      </c>
      <c r="E328" s="106">
        <v>0</v>
      </c>
      <c r="F328" s="106">
        <v>0</v>
      </c>
      <c r="G328" s="106">
        <v>0</v>
      </c>
      <c r="H328" s="106">
        <v>0</v>
      </c>
      <c r="I328" s="106">
        <v>0</v>
      </c>
      <c r="J328" s="106">
        <v>0</v>
      </c>
      <c r="K328" s="106">
        <v>0</v>
      </c>
      <c r="L328" s="106">
        <v>0</v>
      </c>
      <c r="M328" s="106">
        <v>0</v>
      </c>
      <c r="N328" s="106">
        <v>0</v>
      </c>
      <c r="O328" s="106" t="s">
        <v>431</v>
      </c>
      <c r="P328" s="106">
        <f t="shared" si="2"/>
        <v>0</v>
      </c>
    </row>
    <row r="329" spans="2:22" x14ac:dyDescent="0.25">
      <c r="B329" s="85" t="s">
        <v>128</v>
      </c>
      <c r="C329" s="85">
        <v>508</v>
      </c>
      <c r="D329" s="97" t="s">
        <v>447</v>
      </c>
      <c r="E329" s="106">
        <v>0</v>
      </c>
      <c r="F329" s="106">
        <v>0</v>
      </c>
      <c r="G329" s="106">
        <v>0</v>
      </c>
      <c r="H329" s="106">
        <v>0</v>
      </c>
      <c r="I329" s="106">
        <v>0</v>
      </c>
      <c r="J329" s="106">
        <v>0</v>
      </c>
      <c r="K329" s="106">
        <v>0</v>
      </c>
      <c r="L329" s="106">
        <v>0</v>
      </c>
      <c r="M329" s="106">
        <v>0</v>
      </c>
      <c r="N329" s="106">
        <v>0</v>
      </c>
      <c r="O329" s="106" t="s">
        <v>431</v>
      </c>
      <c r="P329" s="106">
        <f t="shared" si="2"/>
        <v>0</v>
      </c>
    </row>
    <row r="330" spans="2:22" x14ac:dyDescent="0.25">
      <c r="B330" s="85" t="s">
        <v>65</v>
      </c>
      <c r="C330" s="85">
        <v>509</v>
      </c>
      <c r="D330" s="97" t="s">
        <v>446</v>
      </c>
      <c r="E330" s="106">
        <v>0</v>
      </c>
      <c r="F330" s="106">
        <v>0</v>
      </c>
      <c r="G330" s="106">
        <v>0</v>
      </c>
      <c r="H330" s="106">
        <v>0</v>
      </c>
      <c r="I330" s="106">
        <v>0</v>
      </c>
      <c r="J330" s="106">
        <v>0</v>
      </c>
      <c r="K330" s="106">
        <v>0</v>
      </c>
      <c r="L330" s="106">
        <v>0</v>
      </c>
      <c r="M330" s="106">
        <v>0</v>
      </c>
      <c r="N330" s="106">
        <v>0</v>
      </c>
      <c r="O330" s="106" t="s">
        <v>431</v>
      </c>
      <c r="P330" s="106">
        <f t="shared" si="2"/>
        <v>0</v>
      </c>
    </row>
    <row r="331" spans="2:22" s="131" customFormat="1" ht="18.75" x14ac:dyDescent="0.3">
      <c r="B331" s="129"/>
      <c r="C331" s="130"/>
      <c r="D331" s="132" t="s">
        <v>429</v>
      </c>
      <c r="E331" s="110">
        <f>+SUM(E166:E321)</f>
        <v>96</v>
      </c>
      <c r="F331" s="110">
        <f t="shared" ref="F331:P331" si="3">+SUM(F166:F321)</f>
        <v>107</v>
      </c>
      <c r="G331" s="110">
        <f t="shared" si="3"/>
        <v>127</v>
      </c>
      <c r="H331" s="110">
        <f t="shared" si="3"/>
        <v>101</v>
      </c>
      <c r="I331" s="110">
        <f t="shared" si="3"/>
        <v>121</v>
      </c>
      <c r="J331" s="110">
        <f t="shared" si="3"/>
        <v>81</v>
      </c>
      <c r="K331" s="110">
        <f t="shared" si="3"/>
        <v>80</v>
      </c>
      <c r="L331" s="110">
        <f t="shared" si="3"/>
        <v>100</v>
      </c>
      <c r="M331" s="110">
        <f t="shared" si="3"/>
        <v>99</v>
      </c>
      <c r="N331" s="110">
        <f>+SUM(N166:N330)</f>
        <v>117</v>
      </c>
      <c r="O331" s="110"/>
      <c r="P331" s="110">
        <f t="shared" si="3"/>
        <v>1026</v>
      </c>
      <c r="R331" s="129"/>
      <c r="S331" s="129"/>
      <c r="T331" s="129"/>
      <c r="U331" s="129"/>
      <c r="V331" s="129"/>
    </row>
    <row r="332" spans="2:22" x14ac:dyDescent="0.25">
      <c r="D332" s="51"/>
    </row>
    <row r="333" spans="2:22" x14ac:dyDescent="0.25">
      <c r="C333" s="51"/>
    </row>
  </sheetData>
  <pageMargins left="0.7" right="0.7" top="0.75" bottom="0.75" header="0.3" footer="0.3"/>
  <pageSetup paperSize="9" orientation="portrait" r:id="rId7"/>
  <drawing r:id="rId8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B309"/>
  <sheetViews>
    <sheetView topLeftCell="M147" zoomScale="80" zoomScaleNormal="80" workbookViewId="0">
      <selection activeCell="X152" sqref="X152"/>
    </sheetView>
  </sheetViews>
  <sheetFormatPr baseColWidth="10" defaultRowHeight="15" x14ac:dyDescent="0.25"/>
  <cols>
    <col min="1" max="1" width="11.42578125" style="51"/>
    <col min="2" max="2" width="44.5703125" style="62" bestFit="1" customWidth="1"/>
    <col min="3" max="3" width="19.28515625" style="65" customWidth="1"/>
    <col min="4" max="4" width="29.28515625" style="65" customWidth="1"/>
    <col min="5" max="5" width="12.85546875" style="37" customWidth="1"/>
    <col min="6" max="6" width="15.140625" style="37" customWidth="1"/>
    <col min="7" max="7" width="13.42578125" style="37" customWidth="1"/>
    <col min="8" max="8" width="13.42578125" style="62" customWidth="1"/>
    <col min="9" max="12" width="11.42578125" style="62"/>
    <col min="13" max="17" width="11.42578125" style="62" customWidth="1"/>
    <col min="18" max="18" width="11.42578125" style="51" customWidth="1"/>
    <col min="19" max="19" width="20.7109375" style="62" customWidth="1"/>
    <col min="20" max="20" width="14.42578125" style="62" customWidth="1"/>
    <col min="21" max="21" width="18.85546875" style="62" customWidth="1"/>
    <col min="22" max="22" width="17" style="62" customWidth="1"/>
    <col min="23" max="23" width="15.140625" style="62" customWidth="1"/>
    <col min="24" max="16384" width="11.42578125" style="51"/>
  </cols>
  <sheetData>
    <row r="2" spans="2:23" s="37" customFormat="1" ht="21" x14ac:dyDescent="0.35">
      <c r="B2" s="123" t="s">
        <v>466</v>
      </c>
      <c r="C2" s="59">
        <f>+COUNT(#REF!)</f>
        <v>0</v>
      </c>
      <c r="D2" s="60"/>
      <c r="E2" s="92"/>
      <c r="H2" s="62"/>
      <c r="I2" s="62"/>
      <c r="J2" s="62"/>
      <c r="K2" s="62"/>
      <c r="L2" s="62"/>
      <c r="M2" s="62"/>
      <c r="N2" s="62"/>
      <c r="O2" s="62"/>
      <c r="P2" s="62"/>
      <c r="Q2" s="62"/>
      <c r="R2" s="51"/>
      <c r="S2" s="62"/>
      <c r="T2" s="62"/>
      <c r="U2" s="62"/>
      <c r="V2" s="62"/>
      <c r="W2" s="62"/>
    </row>
    <row r="5" spans="2:23" s="37" customFormat="1" hidden="1" x14ac:dyDescent="0.25">
      <c r="B5" s="62" t="s">
        <v>4</v>
      </c>
      <c r="C5" s="62"/>
      <c r="D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51"/>
      <c r="S5" s="62"/>
      <c r="T5" s="62"/>
      <c r="U5" s="62"/>
      <c r="V5" s="62"/>
      <c r="W5" s="62"/>
    </row>
    <row r="6" spans="2:23" s="37" customFormat="1" x14ac:dyDescent="0.25">
      <c r="B6" s="75" t="s">
        <v>0</v>
      </c>
      <c r="C6" s="62" t="s">
        <v>5</v>
      </c>
      <c r="D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51"/>
      <c r="S6" s="62"/>
      <c r="T6" s="62"/>
      <c r="U6" s="62"/>
      <c r="V6" s="62"/>
      <c r="W6" s="62"/>
    </row>
    <row r="7" spans="2:23" s="37" customFormat="1" x14ac:dyDescent="0.25">
      <c r="B7" s="62" t="s">
        <v>1</v>
      </c>
      <c r="C7" s="64">
        <v>49</v>
      </c>
      <c r="D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51"/>
      <c r="S7" s="62"/>
      <c r="T7" s="62"/>
      <c r="U7" s="62"/>
      <c r="V7" s="62"/>
      <c r="W7" s="62"/>
    </row>
    <row r="8" spans="2:23" s="37" customFormat="1" x14ac:dyDescent="0.25">
      <c r="B8" s="62" t="s">
        <v>2</v>
      </c>
      <c r="C8" s="64">
        <v>44</v>
      </c>
      <c r="D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51"/>
      <c r="S8" s="62"/>
      <c r="T8" s="62"/>
      <c r="U8" s="62"/>
      <c r="V8" s="62"/>
      <c r="W8" s="62"/>
    </row>
    <row r="9" spans="2:23" s="37" customFormat="1" x14ac:dyDescent="0.25">
      <c r="B9" s="62" t="s">
        <v>3</v>
      </c>
      <c r="C9" s="64">
        <v>93</v>
      </c>
      <c r="D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51"/>
      <c r="S9" s="62"/>
      <c r="T9" s="62"/>
      <c r="U9" s="62"/>
      <c r="V9" s="62"/>
      <c r="W9" s="62"/>
    </row>
    <row r="10" spans="2:23" s="37" customFormat="1" x14ac:dyDescent="0.25">
      <c r="B10" s="62"/>
      <c r="C10" s="62"/>
      <c r="D10" s="65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51"/>
      <c r="S10" s="62"/>
      <c r="T10" s="62"/>
      <c r="U10" s="62"/>
      <c r="V10" s="62"/>
      <c r="W10" s="62"/>
    </row>
    <row r="21" spans="2:25" s="62" customFormat="1" hidden="1" x14ac:dyDescent="0.25">
      <c r="B21" s="62" t="s">
        <v>4</v>
      </c>
      <c r="D21" s="65"/>
      <c r="E21" s="37"/>
      <c r="F21" s="37"/>
      <c r="G21" s="37"/>
      <c r="R21" s="51"/>
    </row>
    <row r="22" spans="2:25" s="62" customFormat="1" x14ac:dyDescent="0.25">
      <c r="B22" s="75" t="s">
        <v>184</v>
      </c>
      <c r="C22" s="62" t="s">
        <v>5</v>
      </c>
      <c r="D22" s="65"/>
      <c r="E22" s="37"/>
      <c r="F22" s="37"/>
      <c r="G22" s="37"/>
      <c r="R22" s="51"/>
    </row>
    <row r="23" spans="2:25" s="62" customFormat="1" x14ac:dyDescent="0.25">
      <c r="B23" s="62" t="s">
        <v>7</v>
      </c>
      <c r="C23" s="66">
        <v>55</v>
      </c>
      <c r="D23" s="65"/>
      <c r="E23" s="37"/>
      <c r="F23" s="37"/>
      <c r="G23" s="37"/>
      <c r="R23" s="51"/>
    </row>
    <row r="24" spans="2:25" s="62" customFormat="1" x14ac:dyDescent="0.25">
      <c r="B24" s="62" t="s">
        <v>39</v>
      </c>
      <c r="C24" s="66">
        <v>11</v>
      </c>
      <c r="D24" s="65"/>
      <c r="E24" s="37"/>
      <c r="F24" s="37"/>
      <c r="G24" s="37"/>
      <c r="R24" s="51"/>
    </row>
    <row r="25" spans="2:25" s="62" customFormat="1" x14ac:dyDescent="0.25">
      <c r="B25" s="62" t="s">
        <v>34</v>
      </c>
      <c r="C25" s="66">
        <v>7</v>
      </c>
      <c r="D25" s="65"/>
      <c r="E25" s="37"/>
      <c r="F25" s="37"/>
      <c r="G25" s="37"/>
      <c r="R25" s="51"/>
    </row>
    <row r="26" spans="2:25" s="62" customFormat="1" x14ac:dyDescent="0.25">
      <c r="B26" s="62" t="s">
        <v>103</v>
      </c>
      <c r="C26" s="66">
        <v>5</v>
      </c>
      <c r="D26" s="65"/>
      <c r="E26" s="37"/>
      <c r="F26" s="37"/>
      <c r="G26" s="37"/>
      <c r="R26" s="51"/>
    </row>
    <row r="27" spans="2:25" s="62" customFormat="1" x14ac:dyDescent="0.25">
      <c r="B27" s="62" t="s">
        <v>29</v>
      </c>
      <c r="C27" s="66">
        <v>4</v>
      </c>
      <c r="D27" s="65"/>
      <c r="E27" s="37"/>
      <c r="F27" s="37"/>
      <c r="G27" s="37"/>
      <c r="R27" s="51"/>
    </row>
    <row r="28" spans="2:25" s="62" customFormat="1" x14ac:dyDescent="0.25">
      <c r="B28" s="62" t="s">
        <v>48</v>
      </c>
      <c r="C28" s="66">
        <v>3</v>
      </c>
      <c r="D28" s="65"/>
      <c r="E28" s="37"/>
      <c r="F28" s="37"/>
      <c r="G28" s="37"/>
      <c r="R28" s="51"/>
    </row>
    <row r="29" spans="2:25" s="62" customFormat="1" x14ac:dyDescent="0.25">
      <c r="B29" s="62" t="s">
        <v>136</v>
      </c>
      <c r="C29" s="66">
        <v>3</v>
      </c>
      <c r="D29" s="65"/>
      <c r="E29" s="37"/>
      <c r="F29" s="37"/>
      <c r="G29" s="37"/>
      <c r="R29" s="51"/>
    </row>
    <row r="30" spans="2:25" s="62" customFormat="1" x14ac:dyDescent="0.25">
      <c r="B30" s="62" t="s">
        <v>19</v>
      </c>
      <c r="C30" s="66">
        <v>2</v>
      </c>
      <c r="D30" s="65"/>
      <c r="E30" s="37"/>
      <c r="F30" s="37"/>
      <c r="G30" s="37"/>
      <c r="R30" s="51"/>
    </row>
    <row r="31" spans="2:25" s="62" customFormat="1" x14ac:dyDescent="0.25">
      <c r="B31" s="62" t="s">
        <v>75</v>
      </c>
      <c r="C31" s="66">
        <v>2</v>
      </c>
      <c r="D31" s="65"/>
      <c r="E31" s="37"/>
      <c r="F31" s="37"/>
      <c r="G31" s="37"/>
      <c r="R31" s="51"/>
    </row>
    <row r="32" spans="2:25" s="62" customFormat="1" x14ac:dyDescent="0.25">
      <c r="B32" s="62" t="s">
        <v>343</v>
      </c>
      <c r="C32" s="66">
        <v>1</v>
      </c>
      <c r="D32" s="65"/>
      <c r="E32" s="37"/>
      <c r="F32" s="37"/>
      <c r="G32" s="37"/>
      <c r="R32" s="51"/>
      <c r="X32" s="51"/>
      <c r="Y32" s="51"/>
    </row>
    <row r="33" spans="2:24" x14ac:dyDescent="0.25">
      <c r="B33" s="62" t="s">
        <v>3</v>
      </c>
      <c r="C33" s="66">
        <v>93</v>
      </c>
    </row>
    <row r="34" spans="2:24" x14ac:dyDescent="0.25">
      <c r="B34" s="51"/>
      <c r="C34" s="62"/>
    </row>
    <row r="35" spans="2:24" x14ac:dyDescent="0.25">
      <c r="B35" s="51"/>
      <c r="C35" s="62"/>
    </row>
    <row r="36" spans="2:24" x14ac:dyDescent="0.25">
      <c r="B36" s="51"/>
      <c r="C36" s="62"/>
    </row>
    <row r="37" spans="2:24" x14ac:dyDescent="0.25">
      <c r="B37" s="51"/>
      <c r="C37" s="62"/>
    </row>
    <row r="38" spans="2:24" x14ac:dyDescent="0.25">
      <c r="B38" s="74" t="s">
        <v>252</v>
      </c>
      <c r="D38" s="62"/>
    </row>
    <row r="39" spans="2:24" x14ac:dyDescent="0.25">
      <c r="D39" s="62"/>
    </row>
    <row r="40" spans="2:24" x14ac:dyDescent="0.25">
      <c r="B40" s="91" t="s">
        <v>265</v>
      </c>
      <c r="C40" s="91"/>
      <c r="D40" s="91"/>
      <c r="E40" s="104"/>
    </row>
    <row r="41" spans="2:24" x14ac:dyDescent="0.25">
      <c r="B41" s="75" t="s">
        <v>6</v>
      </c>
      <c r="C41" s="75" t="s">
        <v>209</v>
      </c>
      <c r="D41" s="75" t="s">
        <v>0</v>
      </c>
      <c r="E41" s="91" t="s">
        <v>5</v>
      </c>
      <c r="S41" s="62" t="s">
        <v>265</v>
      </c>
      <c r="U41" s="62" t="s">
        <v>0</v>
      </c>
    </row>
    <row r="42" spans="2:24" x14ac:dyDescent="0.25">
      <c r="B42" s="91" t="s">
        <v>449</v>
      </c>
      <c r="C42" s="93">
        <v>43040.729398148149</v>
      </c>
      <c r="D42" s="91" t="s">
        <v>2</v>
      </c>
      <c r="E42" s="94">
        <v>1</v>
      </c>
      <c r="S42" s="133" t="s">
        <v>210</v>
      </c>
      <c r="T42" s="133" t="s">
        <v>6</v>
      </c>
      <c r="U42" s="133" t="s">
        <v>2</v>
      </c>
      <c r="V42" s="133" t="s">
        <v>1</v>
      </c>
      <c r="W42" s="133" t="s">
        <v>3</v>
      </c>
      <c r="X42" s="137"/>
    </row>
    <row r="43" spans="2:24" x14ac:dyDescent="0.25">
      <c r="B43" s="91"/>
      <c r="C43" s="93">
        <v>43049.607719907406</v>
      </c>
      <c r="D43" s="91" t="s">
        <v>2</v>
      </c>
      <c r="E43" s="94">
        <v>1</v>
      </c>
      <c r="S43" s="102">
        <v>161</v>
      </c>
      <c r="T43" s="62" t="s">
        <v>382</v>
      </c>
      <c r="U43" s="134">
        <v>3</v>
      </c>
      <c r="V43" s="134">
        <v>2</v>
      </c>
      <c r="W43" s="134">
        <v>5</v>
      </c>
    </row>
    <row r="44" spans="2:24" x14ac:dyDescent="0.25">
      <c r="B44" s="91" t="s">
        <v>392</v>
      </c>
      <c r="C44" s="93">
        <v>43041.869872685187</v>
      </c>
      <c r="D44" s="91" t="s">
        <v>2</v>
      </c>
      <c r="E44" s="94">
        <v>1</v>
      </c>
      <c r="S44" s="119">
        <v>163</v>
      </c>
      <c r="T44" s="62" t="s">
        <v>372</v>
      </c>
      <c r="U44" s="134">
        <v>6</v>
      </c>
      <c r="V44" s="134"/>
      <c r="W44" s="134">
        <v>6</v>
      </c>
    </row>
    <row r="45" spans="2:24" x14ac:dyDescent="0.25">
      <c r="B45" s="91"/>
      <c r="C45" s="93">
        <v>43042.944351851853</v>
      </c>
      <c r="D45" s="91" t="s">
        <v>1</v>
      </c>
      <c r="E45" s="94">
        <v>1</v>
      </c>
      <c r="S45" s="102">
        <v>262</v>
      </c>
      <c r="T45" s="62" t="s">
        <v>379</v>
      </c>
      <c r="U45" s="134"/>
      <c r="V45" s="134">
        <v>1</v>
      </c>
      <c r="W45" s="134">
        <v>1</v>
      </c>
    </row>
    <row r="46" spans="2:24" x14ac:dyDescent="0.25">
      <c r="B46" s="91"/>
      <c r="C46" s="93">
        <v>43057.690115740741</v>
      </c>
      <c r="D46" s="91" t="s">
        <v>1</v>
      </c>
      <c r="E46" s="94">
        <v>1</v>
      </c>
      <c r="S46" s="119">
        <v>378</v>
      </c>
      <c r="T46" s="62" t="s">
        <v>378</v>
      </c>
      <c r="U46" s="134">
        <v>1</v>
      </c>
      <c r="V46" s="134">
        <v>6</v>
      </c>
      <c r="W46" s="134">
        <v>7</v>
      </c>
    </row>
    <row r="47" spans="2:24" x14ac:dyDescent="0.25">
      <c r="B47" s="78" t="s">
        <v>378</v>
      </c>
      <c r="C47" s="79">
        <v>43042.77275462963</v>
      </c>
      <c r="D47" s="78" t="s">
        <v>2</v>
      </c>
      <c r="E47" s="95">
        <v>1</v>
      </c>
      <c r="S47" s="102">
        <v>451</v>
      </c>
      <c r="T47" s="62" t="s">
        <v>377</v>
      </c>
      <c r="U47" s="134">
        <v>5</v>
      </c>
      <c r="V47" s="134"/>
      <c r="W47" s="134">
        <v>5</v>
      </c>
    </row>
    <row r="48" spans="2:24" x14ac:dyDescent="0.25">
      <c r="B48" s="78"/>
      <c r="C48" s="79">
        <v>43048.696574074071</v>
      </c>
      <c r="D48" s="78" t="s">
        <v>1</v>
      </c>
      <c r="E48" s="95">
        <v>1</v>
      </c>
      <c r="S48" s="102">
        <v>167</v>
      </c>
      <c r="T48" s="62" t="s">
        <v>398</v>
      </c>
      <c r="U48" s="134">
        <v>2</v>
      </c>
      <c r="V48" s="134">
        <v>1</v>
      </c>
      <c r="W48" s="134">
        <v>3</v>
      </c>
    </row>
    <row r="49" spans="2:23" x14ac:dyDescent="0.25">
      <c r="B49" s="78"/>
      <c r="C49" s="79">
        <v>43053.720127314817</v>
      </c>
      <c r="D49" s="78" t="s">
        <v>1</v>
      </c>
      <c r="E49" s="95">
        <v>1</v>
      </c>
      <c r="S49" s="102">
        <v>98</v>
      </c>
      <c r="T49" s="62" t="s">
        <v>400</v>
      </c>
      <c r="U49" s="134"/>
      <c r="V49" s="134">
        <v>2</v>
      </c>
      <c r="W49" s="134">
        <v>2</v>
      </c>
    </row>
    <row r="50" spans="2:23" x14ac:dyDescent="0.25">
      <c r="B50" s="78"/>
      <c r="C50" s="79">
        <v>43054.994733796295</v>
      </c>
      <c r="D50" s="78" t="s">
        <v>1</v>
      </c>
      <c r="E50" s="95">
        <v>1</v>
      </c>
      <c r="S50" s="102">
        <v>458</v>
      </c>
      <c r="T50" s="62" t="s">
        <v>381</v>
      </c>
      <c r="U50" s="134"/>
      <c r="V50" s="134">
        <v>1</v>
      </c>
      <c r="W50" s="134">
        <v>1</v>
      </c>
    </row>
    <row r="51" spans="2:23" x14ac:dyDescent="0.25">
      <c r="B51" s="78"/>
      <c r="C51" s="79">
        <v>43057.76017361111</v>
      </c>
      <c r="D51" s="78" t="s">
        <v>1</v>
      </c>
      <c r="E51" s="95">
        <v>1</v>
      </c>
      <c r="S51" s="102">
        <v>157</v>
      </c>
      <c r="T51" s="62" t="s">
        <v>383</v>
      </c>
      <c r="U51" s="134"/>
      <c r="V51" s="134">
        <v>3</v>
      </c>
      <c r="W51" s="134">
        <v>3</v>
      </c>
    </row>
    <row r="52" spans="2:23" x14ac:dyDescent="0.25">
      <c r="B52" s="78"/>
      <c r="C52" s="79">
        <v>43061.921643518515</v>
      </c>
      <c r="D52" s="78" t="s">
        <v>1</v>
      </c>
      <c r="E52" s="95">
        <v>1</v>
      </c>
      <c r="S52" s="119">
        <v>309</v>
      </c>
      <c r="T52" s="62" t="s">
        <v>389</v>
      </c>
      <c r="U52" s="134"/>
      <c r="V52" s="134">
        <v>2</v>
      </c>
      <c r="W52" s="134">
        <v>2</v>
      </c>
    </row>
    <row r="53" spans="2:23" x14ac:dyDescent="0.25">
      <c r="B53" s="78"/>
      <c r="C53" s="79">
        <v>43069.937951388885</v>
      </c>
      <c r="D53" s="78" t="s">
        <v>1</v>
      </c>
      <c r="E53" s="95">
        <v>1</v>
      </c>
      <c r="S53" s="102">
        <v>464</v>
      </c>
      <c r="T53" s="62" t="s">
        <v>390</v>
      </c>
      <c r="U53" s="134">
        <v>3</v>
      </c>
      <c r="V53" s="134">
        <v>1</v>
      </c>
      <c r="W53" s="134">
        <v>4</v>
      </c>
    </row>
    <row r="54" spans="2:23" x14ac:dyDescent="0.25">
      <c r="B54" s="91" t="s">
        <v>377</v>
      </c>
      <c r="C54" s="93">
        <v>43042.776724537034</v>
      </c>
      <c r="D54" s="91" t="s">
        <v>2</v>
      </c>
      <c r="E54" s="94">
        <v>1</v>
      </c>
      <c r="S54" s="119">
        <v>367</v>
      </c>
      <c r="T54" s="62" t="s">
        <v>393</v>
      </c>
      <c r="U54" s="134">
        <v>2</v>
      </c>
      <c r="V54" s="134">
        <v>1</v>
      </c>
      <c r="W54" s="134">
        <v>3</v>
      </c>
    </row>
    <row r="55" spans="2:23" x14ac:dyDescent="0.25">
      <c r="B55" s="91"/>
      <c r="C55" s="93">
        <v>43048.014178240737</v>
      </c>
      <c r="D55" s="91" t="s">
        <v>2</v>
      </c>
      <c r="E55" s="94">
        <v>1</v>
      </c>
      <c r="S55" s="102">
        <v>469</v>
      </c>
      <c r="T55" s="62" t="s">
        <v>402</v>
      </c>
      <c r="U55" s="134">
        <v>1</v>
      </c>
      <c r="V55" s="134"/>
      <c r="W55" s="134">
        <v>1</v>
      </c>
    </row>
    <row r="56" spans="2:23" x14ac:dyDescent="0.25">
      <c r="B56" s="91"/>
      <c r="C56" s="93">
        <v>43069.785381944443</v>
      </c>
      <c r="D56" s="91" t="s">
        <v>2</v>
      </c>
      <c r="E56" s="94">
        <v>1</v>
      </c>
      <c r="S56" s="102">
        <v>160</v>
      </c>
      <c r="T56" s="62" t="s">
        <v>461</v>
      </c>
      <c r="U56" s="134"/>
      <c r="V56" s="134">
        <v>1</v>
      </c>
      <c r="W56" s="134">
        <v>1</v>
      </c>
    </row>
    <row r="57" spans="2:23" x14ac:dyDescent="0.25">
      <c r="B57" s="91"/>
      <c r="C57" s="93">
        <v>43069.799502314818</v>
      </c>
      <c r="D57" s="91" t="s">
        <v>2</v>
      </c>
      <c r="E57" s="94">
        <v>1</v>
      </c>
      <c r="S57" s="102">
        <v>201</v>
      </c>
      <c r="T57" s="62" t="s">
        <v>457</v>
      </c>
      <c r="U57" s="134"/>
      <c r="V57" s="134">
        <v>2</v>
      </c>
      <c r="W57" s="134">
        <v>2</v>
      </c>
    </row>
    <row r="58" spans="2:23" x14ac:dyDescent="0.25">
      <c r="B58" s="91"/>
      <c r="C58" s="93">
        <v>43069.89203703704</v>
      </c>
      <c r="D58" s="91" t="s">
        <v>2</v>
      </c>
      <c r="E58" s="94">
        <v>1</v>
      </c>
      <c r="S58" s="102">
        <v>245</v>
      </c>
      <c r="T58" s="62" t="s">
        <v>459</v>
      </c>
      <c r="U58" s="134"/>
      <c r="V58" s="134">
        <v>1</v>
      </c>
      <c r="W58" s="134">
        <v>1</v>
      </c>
    </row>
    <row r="59" spans="2:23" x14ac:dyDescent="0.25">
      <c r="B59" s="91" t="s">
        <v>393</v>
      </c>
      <c r="C59" s="93">
        <v>43042.866388888891</v>
      </c>
      <c r="D59" s="91" t="s">
        <v>2</v>
      </c>
      <c r="E59" s="94">
        <v>1</v>
      </c>
      <c r="S59" s="102">
        <v>502</v>
      </c>
      <c r="T59" s="62" t="s">
        <v>451</v>
      </c>
      <c r="U59" s="134">
        <v>3</v>
      </c>
      <c r="V59" s="134">
        <v>1</v>
      </c>
      <c r="W59" s="134">
        <v>4</v>
      </c>
    </row>
    <row r="60" spans="2:23" x14ac:dyDescent="0.25">
      <c r="B60" s="91"/>
      <c r="C60" s="93">
        <v>43043.694803240738</v>
      </c>
      <c r="D60" s="91" t="s">
        <v>1</v>
      </c>
      <c r="E60" s="94">
        <v>1</v>
      </c>
      <c r="S60" s="119">
        <v>165</v>
      </c>
      <c r="T60" s="62" t="s">
        <v>385</v>
      </c>
      <c r="U60" s="134"/>
      <c r="V60" s="134">
        <v>1</v>
      </c>
      <c r="W60" s="134">
        <v>1</v>
      </c>
    </row>
    <row r="61" spans="2:23" x14ac:dyDescent="0.25">
      <c r="B61" s="91"/>
      <c r="C61" s="93">
        <v>43059.842002314814</v>
      </c>
      <c r="D61" s="91" t="s">
        <v>2</v>
      </c>
      <c r="E61" s="94">
        <v>1</v>
      </c>
      <c r="S61" s="102">
        <v>460</v>
      </c>
      <c r="T61" s="62" t="s">
        <v>373</v>
      </c>
      <c r="U61" s="134">
        <v>5</v>
      </c>
      <c r="V61" s="134"/>
      <c r="W61" s="134">
        <v>5</v>
      </c>
    </row>
    <row r="62" spans="2:23" x14ac:dyDescent="0.25">
      <c r="B62" s="91" t="s">
        <v>450</v>
      </c>
      <c r="C62" s="93">
        <v>43042.933356481481</v>
      </c>
      <c r="D62" s="91" t="s">
        <v>2</v>
      </c>
      <c r="E62" s="94">
        <v>1</v>
      </c>
      <c r="S62" s="102">
        <v>226</v>
      </c>
      <c r="T62" s="62" t="s">
        <v>386</v>
      </c>
      <c r="U62" s="134"/>
      <c r="V62" s="134">
        <v>1</v>
      </c>
      <c r="W62" s="134">
        <v>1</v>
      </c>
    </row>
    <row r="63" spans="2:23" x14ac:dyDescent="0.25">
      <c r="B63" s="91" t="s">
        <v>389</v>
      </c>
      <c r="C63" s="93">
        <v>43042.937916666669</v>
      </c>
      <c r="D63" s="91" t="s">
        <v>1</v>
      </c>
      <c r="E63" s="94">
        <v>1</v>
      </c>
      <c r="S63" s="102">
        <v>252</v>
      </c>
      <c r="T63" s="62" t="s">
        <v>370</v>
      </c>
      <c r="U63" s="134"/>
      <c r="V63" s="134">
        <v>1</v>
      </c>
      <c r="W63" s="134">
        <v>1</v>
      </c>
    </row>
    <row r="64" spans="2:23" x14ac:dyDescent="0.25">
      <c r="B64" s="91"/>
      <c r="C64" s="93">
        <v>43043.983495370368</v>
      </c>
      <c r="D64" s="91" t="s">
        <v>1</v>
      </c>
      <c r="E64" s="94">
        <v>1</v>
      </c>
      <c r="S64" s="102">
        <v>390</v>
      </c>
      <c r="T64" s="62" t="s">
        <v>371</v>
      </c>
      <c r="U64" s="134"/>
      <c r="V64" s="134">
        <v>1</v>
      </c>
      <c r="W64" s="134">
        <v>1</v>
      </c>
    </row>
    <row r="65" spans="2:23" x14ac:dyDescent="0.25">
      <c r="B65" s="78" t="s">
        <v>451</v>
      </c>
      <c r="C65" s="79">
        <v>43043.614699074074</v>
      </c>
      <c r="D65" s="78" t="s">
        <v>2</v>
      </c>
      <c r="E65" s="95">
        <v>1</v>
      </c>
      <c r="S65" s="102">
        <v>461</v>
      </c>
      <c r="T65" s="62" t="s">
        <v>399</v>
      </c>
      <c r="U65" s="134">
        <v>1</v>
      </c>
      <c r="V65" s="134"/>
      <c r="W65" s="134">
        <v>1</v>
      </c>
    </row>
    <row r="66" spans="2:23" x14ac:dyDescent="0.25">
      <c r="B66" s="78"/>
      <c r="C66" s="79">
        <v>43047.736493055556</v>
      </c>
      <c r="D66" s="78" t="s">
        <v>2</v>
      </c>
      <c r="E66" s="95">
        <v>1</v>
      </c>
      <c r="S66" s="102">
        <v>388</v>
      </c>
      <c r="T66" s="62" t="s">
        <v>462</v>
      </c>
      <c r="U66" s="134">
        <v>1</v>
      </c>
      <c r="V66" s="134"/>
      <c r="W66" s="134">
        <v>1</v>
      </c>
    </row>
    <row r="67" spans="2:23" x14ac:dyDescent="0.25">
      <c r="B67" s="78"/>
      <c r="C67" s="79">
        <v>43057.751168981478</v>
      </c>
      <c r="D67" s="78" t="s">
        <v>1</v>
      </c>
      <c r="E67" s="95">
        <v>1</v>
      </c>
      <c r="S67" s="102">
        <v>468</v>
      </c>
      <c r="T67" s="62" t="s">
        <v>454</v>
      </c>
      <c r="U67" s="134">
        <v>1</v>
      </c>
      <c r="V67" s="134">
        <v>2</v>
      </c>
      <c r="W67" s="134">
        <v>3</v>
      </c>
    </row>
    <row r="68" spans="2:23" x14ac:dyDescent="0.25">
      <c r="B68" s="78"/>
      <c r="C68" s="79">
        <v>43060.727673611109</v>
      </c>
      <c r="D68" s="78" t="s">
        <v>2</v>
      </c>
      <c r="E68" s="95">
        <v>1</v>
      </c>
      <c r="S68" s="102">
        <v>168</v>
      </c>
      <c r="T68" s="62" t="s">
        <v>463</v>
      </c>
      <c r="U68" s="134"/>
      <c r="V68" s="134">
        <v>1</v>
      </c>
      <c r="W68" s="134">
        <v>1</v>
      </c>
    </row>
    <row r="69" spans="2:23" x14ac:dyDescent="0.25">
      <c r="B69" s="91" t="s">
        <v>452</v>
      </c>
      <c r="C69" s="93">
        <v>43043.658009259256</v>
      </c>
      <c r="D69" s="91" t="s">
        <v>2</v>
      </c>
      <c r="E69" s="94">
        <v>1</v>
      </c>
      <c r="S69" s="102">
        <v>162</v>
      </c>
      <c r="T69" s="62" t="s">
        <v>449</v>
      </c>
      <c r="U69" s="134">
        <v>2</v>
      </c>
      <c r="V69" s="134"/>
      <c r="W69" s="134">
        <v>2</v>
      </c>
    </row>
    <row r="70" spans="2:23" x14ac:dyDescent="0.25">
      <c r="B70" s="78" t="s">
        <v>373</v>
      </c>
      <c r="C70" s="79">
        <v>43043.806157407409</v>
      </c>
      <c r="D70" s="78" t="s">
        <v>2</v>
      </c>
      <c r="E70" s="95">
        <v>1</v>
      </c>
      <c r="S70" s="102">
        <v>389</v>
      </c>
      <c r="T70" s="62" t="s">
        <v>392</v>
      </c>
      <c r="U70" s="134">
        <v>1</v>
      </c>
      <c r="V70" s="134">
        <v>2</v>
      </c>
      <c r="W70" s="134">
        <v>3</v>
      </c>
    </row>
    <row r="71" spans="2:23" x14ac:dyDescent="0.25">
      <c r="B71" s="78"/>
      <c r="C71" s="79">
        <v>43048.908055555556</v>
      </c>
      <c r="D71" s="78" t="s">
        <v>2</v>
      </c>
      <c r="E71" s="95">
        <v>1</v>
      </c>
      <c r="S71" s="102">
        <v>257</v>
      </c>
      <c r="T71" s="62" t="s">
        <v>450</v>
      </c>
      <c r="U71" s="134">
        <v>1</v>
      </c>
      <c r="V71" s="134"/>
      <c r="W71" s="134">
        <v>1</v>
      </c>
    </row>
    <row r="72" spans="2:23" x14ac:dyDescent="0.25">
      <c r="B72" s="78"/>
      <c r="C72" s="79">
        <v>43057.617708333331</v>
      </c>
      <c r="D72" s="78" t="s">
        <v>2</v>
      </c>
      <c r="E72" s="95">
        <v>1</v>
      </c>
      <c r="S72" s="102">
        <v>506</v>
      </c>
      <c r="T72" s="62" t="s">
        <v>452</v>
      </c>
      <c r="U72" s="134">
        <v>1</v>
      </c>
      <c r="V72" s="134"/>
      <c r="W72" s="134">
        <v>1</v>
      </c>
    </row>
    <row r="73" spans="2:23" x14ac:dyDescent="0.25">
      <c r="B73" s="78"/>
      <c r="C73" s="79">
        <v>43062.609942129631</v>
      </c>
      <c r="D73" s="78" t="s">
        <v>2</v>
      </c>
      <c r="E73" s="95">
        <v>1</v>
      </c>
      <c r="S73" s="102">
        <v>385</v>
      </c>
      <c r="T73" s="62" t="s">
        <v>453</v>
      </c>
      <c r="U73" s="134"/>
      <c r="V73" s="134">
        <v>4</v>
      </c>
      <c r="W73" s="134">
        <v>4</v>
      </c>
    </row>
    <row r="74" spans="2:23" x14ac:dyDescent="0.25">
      <c r="B74" s="78"/>
      <c r="C74" s="79">
        <v>43062.903726851851</v>
      </c>
      <c r="D74" s="78" t="s">
        <v>2</v>
      </c>
      <c r="E74" s="95">
        <v>1</v>
      </c>
      <c r="S74" s="102">
        <v>382</v>
      </c>
      <c r="T74" s="62" t="s">
        <v>395</v>
      </c>
      <c r="U74" s="134">
        <v>3</v>
      </c>
      <c r="V74" s="134"/>
      <c r="W74" s="134">
        <v>3</v>
      </c>
    </row>
    <row r="75" spans="2:23" x14ac:dyDescent="0.25">
      <c r="B75" s="78" t="s">
        <v>453</v>
      </c>
      <c r="C75" s="79">
        <v>43043.843356481484</v>
      </c>
      <c r="D75" s="78" t="s">
        <v>1</v>
      </c>
      <c r="E75" s="95">
        <v>1</v>
      </c>
      <c r="S75" s="102">
        <v>188</v>
      </c>
      <c r="T75" s="62" t="s">
        <v>380</v>
      </c>
      <c r="U75" s="134">
        <v>1</v>
      </c>
      <c r="V75" s="134">
        <v>1</v>
      </c>
      <c r="W75" s="134">
        <v>2</v>
      </c>
    </row>
    <row r="76" spans="2:23" x14ac:dyDescent="0.25">
      <c r="B76" s="78"/>
      <c r="C76" s="79">
        <v>43057.892812500002</v>
      </c>
      <c r="D76" s="78" t="s">
        <v>1</v>
      </c>
      <c r="E76" s="95">
        <v>1</v>
      </c>
      <c r="S76" s="102">
        <v>189</v>
      </c>
      <c r="T76" s="62" t="s">
        <v>455</v>
      </c>
      <c r="U76" s="134"/>
      <c r="V76" s="134">
        <v>3</v>
      </c>
      <c r="W76" s="134">
        <v>3</v>
      </c>
    </row>
    <row r="77" spans="2:23" x14ac:dyDescent="0.25">
      <c r="B77" s="78"/>
      <c r="C77" s="79">
        <v>43067.054884259262</v>
      </c>
      <c r="D77" s="78" t="s">
        <v>1</v>
      </c>
      <c r="E77" s="95">
        <v>1</v>
      </c>
      <c r="S77" s="102">
        <v>113</v>
      </c>
      <c r="T77" s="62" t="s">
        <v>406</v>
      </c>
      <c r="U77" s="134"/>
      <c r="V77" s="134">
        <v>1</v>
      </c>
      <c r="W77" s="134">
        <v>1</v>
      </c>
    </row>
    <row r="78" spans="2:23" x14ac:dyDescent="0.25">
      <c r="B78" s="78"/>
      <c r="C78" s="79">
        <v>43069.0628125</v>
      </c>
      <c r="D78" s="78" t="s">
        <v>1</v>
      </c>
      <c r="E78" s="95">
        <v>1</v>
      </c>
      <c r="S78" s="102">
        <v>175</v>
      </c>
      <c r="T78" s="62" t="s">
        <v>456</v>
      </c>
      <c r="U78" s="134"/>
      <c r="V78" s="134">
        <v>1</v>
      </c>
      <c r="W78" s="134">
        <v>1</v>
      </c>
    </row>
    <row r="79" spans="2:23" x14ac:dyDescent="0.25">
      <c r="B79" s="91" t="s">
        <v>395</v>
      </c>
      <c r="C79" s="93">
        <v>43044.003807870373</v>
      </c>
      <c r="D79" s="91" t="s">
        <v>2</v>
      </c>
      <c r="E79" s="94">
        <v>1</v>
      </c>
      <c r="S79" s="102">
        <v>143</v>
      </c>
      <c r="T79" s="62" t="s">
        <v>458</v>
      </c>
      <c r="U79" s="134"/>
      <c r="V79" s="134">
        <v>3</v>
      </c>
      <c r="W79" s="134">
        <v>3</v>
      </c>
    </row>
    <row r="80" spans="2:23" x14ac:dyDescent="0.25">
      <c r="B80" s="91"/>
      <c r="C80" s="93">
        <v>43057.983784722222</v>
      </c>
      <c r="D80" s="91" t="s">
        <v>2</v>
      </c>
      <c r="E80" s="94">
        <v>1</v>
      </c>
      <c r="S80" s="102">
        <v>156</v>
      </c>
      <c r="T80" s="62" t="s">
        <v>460</v>
      </c>
      <c r="U80" s="134">
        <v>1</v>
      </c>
      <c r="V80" s="134"/>
      <c r="W80" s="134">
        <v>1</v>
      </c>
    </row>
    <row r="81" spans="2:23" x14ac:dyDescent="0.25">
      <c r="B81" s="91"/>
      <c r="C81" s="93">
        <v>43064.743472222224</v>
      </c>
      <c r="D81" s="91" t="s">
        <v>2</v>
      </c>
      <c r="E81" s="94">
        <v>1</v>
      </c>
      <c r="S81" s="102">
        <v>305</v>
      </c>
      <c r="T81" s="62" t="s">
        <v>464</v>
      </c>
      <c r="U81" s="134"/>
      <c r="V81" s="134">
        <v>1</v>
      </c>
      <c r="W81" s="134">
        <v>1</v>
      </c>
    </row>
    <row r="82" spans="2:23" x14ac:dyDescent="0.25">
      <c r="B82" s="91" t="s">
        <v>380</v>
      </c>
      <c r="C82" s="93">
        <v>43044.984444444446</v>
      </c>
      <c r="D82" s="91" t="s">
        <v>1</v>
      </c>
      <c r="E82" s="94">
        <v>1</v>
      </c>
      <c r="S82" s="102">
        <v>494</v>
      </c>
      <c r="T82" s="62" t="s">
        <v>465</v>
      </c>
      <c r="U82" s="134"/>
      <c r="V82" s="134">
        <v>1</v>
      </c>
      <c r="W82" s="134">
        <v>1</v>
      </c>
    </row>
    <row r="83" spans="2:23" x14ac:dyDescent="0.25">
      <c r="B83" s="91"/>
      <c r="C83" s="93">
        <v>43065.95034722222</v>
      </c>
      <c r="D83" s="91" t="s">
        <v>2</v>
      </c>
      <c r="E83" s="94">
        <v>1</v>
      </c>
      <c r="S83" s="102" t="s">
        <v>3</v>
      </c>
      <c r="T83" s="102"/>
      <c r="U83" s="134">
        <v>44</v>
      </c>
      <c r="V83" s="134">
        <v>49</v>
      </c>
      <c r="W83" s="134">
        <v>93</v>
      </c>
    </row>
    <row r="84" spans="2:23" x14ac:dyDescent="0.25">
      <c r="B84" s="78" t="s">
        <v>382</v>
      </c>
      <c r="C84" s="79">
        <v>43045.905763888892</v>
      </c>
      <c r="D84" s="78" t="s">
        <v>1</v>
      </c>
      <c r="E84" s="95">
        <v>1</v>
      </c>
      <c r="S84" s="51"/>
      <c r="T84" s="51"/>
      <c r="U84" s="51"/>
      <c r="V84" s="51"/>
      <c r="W84" s="51"/>
    </row>
    <row r="85" spans="2:23" x14ac:dyDescent="0.25">
      <c r="B85" s="78"/>
      <c r="C85" s="79">
        <v>43056.900451388887</v>
      </c>
      <c r="D85" s="78" t="s">
        <v>2</v>
      </c>
      <c r="E85" s="95">
        <v>1</v>
      </c>
      <c r="S85" s="51"/>
      <c r="T85" s="51"/>
      <c r="U85" s="51"/>
      <c r="V85" s="51"/>
      <c r="W85" s="51"/>
    </row>
    <row r="86" spans="2:23" x14ac:dyDescent="0.25">
      <c r="B86" s="78"/>
      <c r="C86" s="79">
        <v>43059.828182870369</v>
      </c>
      <c r="D86" s="78" t="s">
        <v>1</v>
      </c>
      <c r="E86" s="95">
        <v>1</v>
      </c>
      <c r="S86" s="51"/>
      <c r="T86" s="51"/>
      <c r="U86" s="51"/>
      <c r="V86" s="51"/>
      <c r="W86" s="51"/>
    </row>
    <row r="87" spans="2:23" x14ac:dyDescent="0.25">
      <c r="B87" s="78"/>
      <c r="C87" s="79">
        <v>43067.562141203707</v>
      </c>
      <c r="D87" s="78" t="s">
        <v>2</v>
      </c>
      <c r="E87" s="95">
        <v>1</v>
      </c>
      <c r="S87" s="51"/>
      <c r="T87" s="51"/>
      <c r="U87" s="51"/>
      <c r="V87" s="51"/>
      <c r="W87" s="51"/>
    </row>
    <row r="88" spans="2:23" x14ac:dyDescent="0.25">
      <c r="B88" s="78"/>
      <c r="C88" s="79">
        <v>43067.810810185183</v>
      </c>
      <c r="D88" s="78" t="s">
        <v>2</v>
      </c>
      <c r="E88" s="95">
        <v>1</v>
      </c>
      <c r="S88" s="51"/>
      <c r="T88" s="51"/>
      <c r="U88" s="51"/>
      <c r="V88" s="51"/>
      <c r="W88" s="51"/>
    </row>
    <row r="89" spans="2:23" x14ac:dyDescent="0.25">
      <c r="B89" s="91" t="s">
        <v>454</v>
      </c>
      <c r="C89" s="93">
        <v>43045.946909722225</v>
      </c>
      <c r="D89" s="91" t="s">
        <v>1</v>
      </c>
      <c r="E89" s="94">
        <v>1</v>
      </c>
      <c r="S89" s="51"/>
      <c r="T89" s="51"/>
      <c r="U89" s="51"/>
      <c r="V89" s="51"/>
      <c r="W89" s="51"/>
    </row>
    <row r="90" spans="2:23" x14ac:dyDescent="0.25">
      <c r="B90" s="91"/>
      <c r="C90" s="93">
        <v>43053.803206018521</v>
      </c>
      <c r="D90" s="91" t="s">
        <v>1</v>
      </c>
      <c r="E90" s="94">
        <v>1</v>
      </c>
      <c r="S90" s="51"/>
      <c r="T90" s="51"/>
      <c r="U90" s="51"/>
      <c r="V90" s="51"/>
      <c r="W90" s="51"/>
    </row>
    <row r="91" spans="2:23" x14ac:dyDescent="0.25">
      <c r="B91" s="91"/>
      <c r="C91" s="93">
        <v>43057.075428240743</v>
      </c>
      <c r="D91" s="91" t="s">
        <v>2</v>
      </c>
      <c r="E91" s="94">
        <v>1</v>
      </c>
      <c r="S91" s="51"/>
      <c r="T91" s="51"/>
      <c r="U91" s="51"/>
      <c r="V91" s="51"/>
      <c r="W91" s="51"/>
    </row>
    <row r="92" spans="2:23" x14ac:dyDescent="0.25">
      <c r="B92" s="91" t="s">
        <v>455</v>
      </c>
      <c r="C92" s="93">
        <v>43046.92386574074</v>
      </c>
      <c r="D92" s="91" t="s">
        <v>1</v>
      </c>
      <c r="E92" s="94">
        <v>1</v>
      </c>
      <c r="S92" s="51"/>
      <c r="T92" s="51"/>
      <c r="U92" s="51"/>
      <c r="V92" s="51"/>
      <c r="W92" s="51"/>
    </row>
    <row r="93" spans="2:23" x14ac:dyDescent="0.25">
      <c r="B93" s="91"/>
      <c r="C93" s="93">
        <v>43059.878032407411</v>
      </c>
      <c r="D93" s="91" t="s">
        <v>1</v>
      </c>
      <c r="E93" s="94">
        <v>1</v>
      </c>
      <c r="S93" s="51"/>
      <c r="T93" s="51"/>
      <c r="U93" s="51"/>
      <c r="V93" s="51"/>
      <c r="W93" s="51"/>
    </row>
    <row r="94" spans="2:23" x14ac:dyDescent="0.25">
      <c r="B94" s="91"/>
      <c r="C94" s="93">
        <v>43068.126979166664</v>
      </c>
      <c r="D94" s="91" t="s">
        <v>1</v>
      </c>
      <c r="E94" s="94">
        <v>1</v>
      </c>
      <c r="S94" s="51"/>
      <c r="T94" s="51"/>
      <c r="U94" s="51"/>
      <c r="V94" s="51"/>
      <c r="W94" s="51"/>
    </row>
    <row r="95" spans="2:23" x14ac:dyDescent="0.25">
      <c r="B95" s="91" t="s">
        <v>406</v>
      </c>
      <c r="C95" s="93">
        <v>43047.008796296293</v>
      </c>
      <c r="D95" s="91" t="s">
        <v>1</v>
      </c>
      <c r="E95" s="94">
        <v>1</v>
      </c>
      <c r="S95" s="51"/>
      <c r="T95" s="51"/>
      <c r="U95" s="51"/>
      <c r="V95" s="51"/>
      <c r="W95" s="51"/>
    </row>
    <row r="96" spans="2:23" x14ac:dyDescent="0.25">
      <c r="B96" s="78" t="s">
        <v>372</v>
      </c>
      <c r="C96" s="79">
        <v>43047.624340277776</v>
      </c>
      <c r="D96" s="78" t="s">
        <v>2</v>
      </c>
      <c r="E96" s="95">
        <v>1</v>
      </c>
      <c r="S96" s="51"/>
      <c r="T96" s="51"/>
      <c r="U96" s="51"/>
      <c r="V96" s="51"/>
      <c r="W96" s="51"/>
    </row>
    <row r="97" spans="2:23" x14ac:dyDescent="0.25">
      <c r="B97" s="78"/>
      <c r="C97" s="79">
        <v>43047.625567129631</v>
      </c>
      <c r="D97" s="78" t="s">
        <v>2</v>
      </c>
      <c r="E97" s="95">
        <v>1</v>
      </c>
      <c r="S97" s="51"/>
      <c r="T97" s="51"/>
      <c r="U97" s="51"/>
      <c r="V97" s="51"/>
      <c r="W97" s="51"/>
    </row>
    <row r="98" spans="2:23" x14ac:dyDescent="0.25">
      <c r="B98" s="78"/>
      <c r="C98" s="79">
        <v>43054.738391203704</v>
      </c>
      <c r="D98" s="78" t="s">
        <v>2</v>
      </c>
      <c r="E98" s="95">
        <v>1</v>
      </c>
      <c r="S98" s="51"/>
      <c r="T98" s="51"/>
      <c r="U98" s="51"/>
      <c r="V98" s="51"/>
      <c r="W98" s="51"/>
    </row>
    <row r="99" spans="2:23" x14ac:dyDescent="0.25">
      <c r="B99" s="78"/>
      <c r="C99" s="79">
        <v>43054.739699074074</v>
      </c>
      <c r="D99" s="78" t="s">
        <v>2</v>
      </c>
      <c r="E99" s="95">
        <v>1</v>
      </c>
      <c r="S99" s="51"/>
      <c r="T99" s="51"/>
      <c r="U99" s="51"/>
      <c r="V99" s="51"/>
      <c r="W99" s="51"/>
    </row>
    <row r="100" spans="2:23" x14ac:dyDescent="0.25">
      <c r="B100" s="78"/>
      <c r="C100" s="79">
        <v>43054.743819444448</v>
      </c>
      <c r="D100" s="78" t="s">
        <v>2</v>
      </c>
      <c r="E100" s="95">
        <v>1</v>
      </c>
    </row>
    <row r="101" spans="2:23" x14ac:dyDescent="0.25">
      <c r="B101" s="78"/>
      <c r="C101" s="79">
        <v>43067.897175925929</v>
      </c>
      <c r="D101" s="78" t="s">
        <v>2</v>
      </c>
      <c r="E101" s="95">
        <v>1</v>
      </c>
    </row>
    <row r="102" spans="2:23" x14ac:dyDescent="0.25">
      <c r="B102" s="78" t="s">
        <v>390</v>
      </c>
      <c r="C102" s="79">
        <v>43047.894826388889</v>
      </c>
      <c r="D102" s="78" t="s">
        <v>2</v>
      </c>
      <c r="E102" s="95">
        <v>1</v>
      </c>
    </row>
    <row r="103" spans="2:23" x14ac:dyDescent="0.25">
      <c r="B103" s="78"/>
      <c r="C103" s="79">
        <v>43049.828368055554</v>
      </c>
      <c r="D103" s="78" t="s">
        <v>2</v>
      </c>
      <c r="E103" s="95">
        <v>1</v>
      </c>
    </row>
    <row r="104" spans="2:23" x14ac:dyDescent="0.25">
      <c r="B104" s="78"/>
      <c r="C104" s="79">
        <v>43051.813715277778</v>
      </c>
      <c r="D104" s="78" t="s">
        <v>2</v>
      </c>
      <c r="E104" s="95">
        <v>1</v>
      </c>
    </row>
    <row r="105" spans="2:23" x14ac:dyDescent="0.25">
      <c r="B105" s="78"/>
      <c r="C105" s="79">
        <v>43059.963807870372</v>
      </c>
      <c r="D105" s="78" t="s">
        <v>1</v>
      </c>
      <c r="E105" s="95">
        <v>1</v>
      </c>
    </row>
    <row r="106" spans="2:23" x14ac:dyDescent="0.25">
      <c r="B106" s="91" t="s">
        <v>456</v>
      </c>
      <c r="C106" s="93">
        <v>43048.757141203707</v>
      </c>
      <c r="D106" s="91" t="s">
        <v>1</v>
      </c>
      <c r="E106" s="94">
        <v>1</v>
      </c>
    </row>
    <row r="107" spans="2:23" x14ac:dyDescent="0.25">
      <c r="B107" s="91" t="s">
        <v>400</v>
      </c>
      <c r="C107" s="93">
        <v>43048.903379629628</v>
      </c>
      <c r="D107" s="91" t="s">
        <v>1</v>
      </c>
      <c r="E107" s="94">
        <v>1</v>
      </c>
    </row>
    <row r="108" spans="2:23" x14ac:dyDescent="0.25">
      <c r="B108" s="91"/>
      <c r="C108" s="93">
        <v>43069.633472222224</v>
      </c>
      <c r="D108" s="91" t="s">
        <v>1</v>
      </c>
      <c r="E108" s="94">
        <v>1</v>
      </c>
    </row>
    <row r="109" spans="2:23" x14ac:dyDescent="0.25">
      <c r="B109" s="91" t="s">
        <v>371</v>
      </c>
      <c r="C109" s="93">
        <v>43048.95239583333</v>
      </c>
      <c r="D109" s="91" t="s">
        <v>1</v>
      </c>
      <c r="E109" s="94">
        <v>1</v>
      </c>
    </row>
    <row r="110" spans="2:23" x14ac:dyDescent="0.25">
      <c r="B110" s="91" t="s">
        <v>457</v>
      </c>
      <c r="C110" s="93">
        <v>43049.596365740741</v>
      </c>
      <c r="D110" s="91" t="s">
        <v>1</v>
      </c>
      <c r="E110" s="94">
        <v>1</v>
      </c>
    </row>
    <row r="111" spans="2:23" s="37" customFormat="1" x14ac:dyDescent="0.25">
      <c r="B111" s="91"/>
      <c r="C111" s="93">
        <v>43068.737222222226</v>
      </c>
      <c r="D111" s="91" t="s">
        <v>1</v>
      </c>
      <c r="E111" s="94">
        <v>1</v>
      </c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51"/>
      <c r="S111" s="62"/>
      <c r="T111" s="62"/>
      <c r="U111" s="62"/>
      <c r="V111" s="62"/>
      <c r="W111" s="62"/>
    </row>
    <row r="112" spans="2:23" s="37" customFormat="1" x14ac:dyDescent="0.25">
      <c r="B112" s="91" t="s">
        <v>458</v>
      </c>
      <c r="C112" s="93">
        <v>43050.849120370367</v>
      </c>
      <c r="D112" s="91" t="s">
        <v>1</v>
      </c>
      <c r="E112" s="94">
        <v>1</v>
      </c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51"/>
      <c r="S112" s="62"/>
      <c r="T112" s="62"/>
      <c r="U112" s="62"/>
      <c r="V112" s="62"/>
      <c r="W112" s="62"/>
    </row>
    <row r="113" spans="2:23" s="37" customFormat="1" x14ac:dyDescent="0.25">
      <c r="B113" s="91"/>
      <c r="C113" s="93">
        <v>43050.861018518517</v>
      </c>
      <c r="D113" s="91" t="s">
        <v>1</v>
      </c>
      <c r="E113" s="94">
        <v>1</v>
      </c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51"/>
      <c r="S113" s="62"/>
      <c r="T113" s="62"/>
      <c r="U113" s="62"/>
      <c r="V113" s="62"/>
      <c r="W113" s="62"/>
    </row>
    <row r="114" spans="2:23" s="37" customFormat="1" x14ac:dyDescent="0.25">
      <c r="B114" s="91"/>
      <c r="C114" s="93">
        <v>43057.979143518518</v>
      </c>
      <c r="D114" s="91" t="s">
        <v>1</v>
      </c>
      <c r="E114" s="94">
        <v>1</v>
      </c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51"/>
      <c r="S114" s="62"/>
      <c r="T114" s="62"/>
      <c r="U114" s="62"/>
      <c r="V114" s="62"/>
      <c r="W114" s="62"/>
    </row>
    <row r="115" spans="2:23" s="37" customFormat="1" x14ac:dyDescent="0.25">
      <c r="B115" s="91" t="s">
        <v>386</v>
      </c>
      <c r="C115" s="93">
        <v>43050.854432870372</v>
      </c>
      <c r="D115" s="91" t="s">
        <v>1</v>
      </c>
      <c r="E115" s="94">
        <v>1</v>
      </c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51"/>
      <c r="S115" s="62"/>
      <c r="T115" s="62"/>
      <c r="U115" s="62"/>
      <c r="V115" s="62"/>
      <c r="W115" s="62"/>
    </row>
    <row r="116" spans="2:23" s="37" customFormat="1" x14ac:dyDescent="0.25">
      <c r="B116" s="91" t="s">
        <v>399</v>
      </c>
      <c r="C116" s="93">
        <v>43053.878472222219</v>
      </c>
      <c r="D116" s="91" t="s">
        <v>2</v>
      </c>
      <c r="E116" s="94">
        <v>1</v>
      </c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51"/>
      <c r="S116" s="62"/>
      <c r="T116" s="62"/>
      <c r="U116" s="62"/>
      <c r="V116" s="62"/>
      <c r="W116" s="62"/>
    </row>
    <row r="117" spans="2:23" s="37" customFormat="1" x14ac:dyDescent="0.25">
      <c r="B117" s="91" t="s">
        <v>459</v>
      </c>
      <c r="C117" s="93">
        <v>43054.666365740741</v>
      </c>
      <c r="D117" s="91" t="s">
        <v>1</v>
      </c>
      <c r="E117" s="94">
        <v>1</v>
      </c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51"/>
      <c r="S117" s="62"/>
      <c r="T117" s="62"/>
      <c r="U117" s="62"/>
      <c r="V117" s="62"/>
      <c r="W117" s="62"/>
    </row>
    <row r="118" spans="2:23" s="37" customFormat="1" x14ac:dyDescent="0.25">
      <c r="B118" s="91" t="s">
        <v>460</v>
      </c>
      <c r="C118" s="93">
        <v>43055.848796296297</v>
      </c>
      <c r="D118" s="91" t="s">
        <v>2</v>
      </c>
      <c r="E118" s="94">
        <v>1</v>
      </c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51"/>
      <c r="S118" s="62"/>
      <c r="T118" s="62"/>
      <c r="U118" s="62"/>
      <c r="V118" s="62"/>
      <c r="W118" s="62"/>
    </row>
    <row r="119" spans="2:23" s="37" customFormat="1" x14ac:dyDescent="0.25">
      <c r="B119" s="91" t="s">
        <v>379</v>
      </c>
      <c r="C119" s="93">
        <v>43056.080081018517</v>
      </c>
      <c r="D119" s="91" t="s">
        <v>1</v>
      </c>
      <c r="E119" s="94">
        <v>1</v>
      </c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51"/>
      <c r="S119" s="62"/>
      <c r="T119" s="62"/>
      <c r="U119" s="62"/>
      <c r="V119" s="62"/>
      <c r="W119" s="62"/>
    </row>
    <row r="120" spans="2:23" s="37" customFormat="1" x14ac:dyDescent="0.25">
      <c r="B120" s="78" t="s">
        <v>383</v>
      </c>
      <c r="C120" s="79">
        <v>43056.763287037036</v>
      </c>
      <c r="D120" s="78" t="s">
        <v>1</v>
      </c>
      <c r="E120" s="95">
        <v>1</v>
      </c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51"/>
      <c r="S120" s="62"/>
      <c r="T120" s="62"/>
      <c r="U120" s="62"/>
      <c r="V120" s="62"/>
      <c r="W120" s="62"/>
    </row>
    <row r="121" spans="2:23" s="37" customFormat="1" x14ac:dyDescent="0.25">
      <c r="B121" s="78"/>
      <c r="C121" s="79">
        <v>43060.7497337963</v>
      </c>
      <c r="D121" s="78" t="s">
        <v>1</v>
      </c>
      <c r="E121" s="95">
        <v>1</v>
      </c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51"/>
      <c r="S121" s="62"/>
      <c r="T121" s="62"/>
      <c r="U121" s="62"/>
      <c r="V121" s="62"/>
      <c r="W121" s="62"/>
    </row>
    <row r="122" spans="2:23" s="37" customFormat="1" x14ac:dyDescent="0.25">
      <c r="B122" s="78"/>
      <c r="C122" s="79">
        <v>43066.927002314813</v>
      </c>
      <c r="D122" s="78" t="s">
        <v>1</v>
      </c>
      <c r="E122" s="95">
        <v>1</v>
      </c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51"/>
      <c r="S122" s="62"/>
      <c r="T122" s="62"/>
      <c r="U122" s="62"/>
      <c r="V122" s="62"/>
      <c r="W122" s="62"/>
    </row>
    <row r="123" spans="2:23" s="37" customFormat="1" x14ac:dyDescent="0.25">
      <c r="B123" s="91" t="s">
        <v>461</v>
      </c>
      <c r="C123" s="93">
        <v>43057.678773148145</v>
      </c>
      <c r="D123" s="91" t="s">
        <v>1</v>
      </c>
      <c r="E123" s="94">
        <v>1</v>
      </c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51"/>
      <c r="S123" s="62"/>
      <c r="T123" s="62"/>
      <c r="U123" s="62"/>
      <c r="V123" s="62"/>
      <c r="W123" s="62"/>
    </row>
    <row r="124" spans="2:23" s="37" customFormat="1" x14ac:dyDescent="0.25">
      <c r="B124" s="91" t="s">
        <v>462</v>
      </c>
      <c r="C124" s="93">
        <v>43059.068136574075</v>
      </c>
      <c r="D124" s="91" t="s">
        <v>2</v>
      </c>
      <c r="E124" s="94">
        <v>1</v>
      </c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51"/>
      <c r="S124" s="62"/>
      <c r="T124" s="62"/>
      <c r="U124" s="62"/>
      <c r="V124" s="62"/>
      <c r="W124" s="62"/>
    </row>
    <row r="125" spans="2:23" s="37" customFormat="1" x14ac:dyDescent="0.25">
      <c r="B125" s="91" t="s">
        <v>463</v>
      </c>
      <c r="C125" s="93">
        <v>43059.812696759262</v>
      </c>
      <c r="D125" s="91" t="s">
        <v>1</v>
      </c>
      <c r="E125" s="94">
        <v>1</v>
      </c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51"/>
      <c r="S125" s="62"/>
      <c r="T125" s="62"/>
      <c r="U125" s="62"/>
      <c r="V125" s="62"/>
      <c r="W125" s="62"/>
    </row>
    <row r="126" spans="2:23" s="37" customFormat="1" x14ac:dyDescent="0.25">
      <c r="B126" s="91" t="s">
        <v>370</v>
      </c>
      <c r="C126" s="93">
        <v>43059.968657407408</v>
      </c>
      <c r="D126" s="91" t="s">
        <v>1</v>
      </c>
      <c r="E126" s="94">
        <v>1</v>
      </c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51"/>
      <c r="S126" s="62"/>
      <c r="T126" s="62"/>
      <c r="U126" s="62"/>
      <c r="V126" s="62"/>
      <c r="W126" s="62"/>
    </row>
    <row r="127" spans="2:23" s="37" customFormat="1" x14ac:dyDescent="0.25">
      <c r="B127" s="91" t="s">
        <v>381</v>
      </c>
      <c r="C127" s="93">
        <v>43060.889780092592</v>
      </c>
      <c r="D127" s="91" t="s">
        <v>1</v>
      </c>
      <c r="E127" s="94">
        <v>1</v>
      </c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51"/>
      <c r="S127" s="62"/>
      <c r="T127" s="62"/>
      <c r="U127" s="62"/>
      <c r="V127" s="62"/>
      <c r="W127" s="62"/>
    </row>
    <row r="128" spans="2:23" s="37" customFormat="1" x14ac:dyDescent="0.25">
      <c r="B128" s="91" t="s">
        <v>398</v>
      </c>
      <c r="C128" s="93">
        <v>43063.992789351854</v>
      </c>
      <c r="D128" s="91" t="s">
        <v>2</v>
      </c>
      <c r="E128" s="94">
        <v>1</v>
      </c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51"/>
      <c r="S128" s="62"/>
      <c r="T128" s="62"/>
      <c r="U128" s="62"/>
      <c r="V128" s="62"/>
      <c r="W128" s="62"/>
    </row>
    <row r="129" spans="2:28" s="37" customFormat="1" x14ac:dyDescent="0.25">
      <c r="B129" s="91"/>
      <c r="C129" s="93">
        <v>43064.013969907406</v>
      </c>
      <c r="D129" s="91" t="s">
        <v>1</v>
      </c>
      <c r="E129" s="94">
        <v>1</v>
      </c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51"/>
      <c r="S129" s="62"/>
      <c r="T129" s="62"/>
      <c r="U129" s="62"/>
      <c r="V129" s="62"/>
      <c r="W129" s="62"/>
    </row>
    <row r="130" spans="2:28" s="37" customFormat="1" x14ac:dyDescent="0.25">
      <c r="B130" s="91"/>
      <c r="C130" s="93">
        <v>43069.664872685185</v>
      </c>
      <c r="D130" s="91" t="s">
        <v>2</v>
      </c>
      <c r="E130" s="94">
        <v>1</v>
      </c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51"/>
      <c r="S130" s="62"/>
      <c r="T130" s="62"/>
      <c r="U130" s="62"/>
      <c r="V130" s="62"/>
      <c r="W130" s="62"/>
    </row>
    <row r="131" spans="2:28" s="37" customFormat="1" x14ac:dyDescent="0.25">
      <c r="B131" s="91" t="s">
        <v>385</v>
      </c>
      <c r="C131" s="93">
        <v>43064.821759259263</v>
      </c>
      <c r="D131" s="91" t="s">
        <v>1</v>
      </c>
      <c r="E131" s="94">
        <v>1</v>
      </c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51"/>
      <c r="S131" s="62"/>
      <c r="T131" s="62"/>
      <c r="U131" s="62"/>
      <c r="V131" s="62"/>
      <c r="W131" s="62"/>
    </row>
    <row r="132" spans="2:28" s="37" customFormat="1" x14ac:dyDescent="0.25">
      <c r="B132" s="91" t="s">
        <v>402</v>
      </c>
      <c r="C132" s="93">
        <v>43066.933993055558</v>
      </c>
      <c r="D132" s="91" t="s">
        <v>2</v>
      </c>
      <c r="E132" s="94">
        <v>1</v>
      </c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51"/>
      <c r="S132" s="62"/>
      <c r="T132" s="62"/>
      <c r="U132" s="62"/>
      <c r="V132" s="62"/>
      <c r="W132" s="62"/>
    </row>
    <row r="133" spans="2:28" s="37" customFormat="1" x14ac:dyDescent="0.25">
      <c r="B133" s="91" t="s">
        <v>464</v>
      </c>
      <c r="C133" s="93">
        <v>43068.682905092595</v>
      </c>
      <c r="D133" s="91" t="s">
        <v>1</v>
      </c>
      <c r="E133" s="94">
        <v>1</v>
      </c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51"/>
      <c r="S133" s="62"/>
      <c r="T133" s="62"/>
      <c r="U133" s="62"/>
      <c r="V133" s="62"/>
      <c r="W133" s="62"/>
    </row>
    <row r="134" spans="2:28" s="37" customFormat="1" x14ac:dyDescent="0.25">
      <c r="B134" s="91" t="s">
        <v>465</v>
      </c>
      <c r="C134" s="93">
        <v>43069.660624999997</v>
      </c>
      <c r="D134" s="91" t="s">
        <v>1</v>
      </c>
      <c r="E134" s="94">
        <v>1</v>
      </c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51"/>
      <c r="S134" s="62"/>
      <c r="T134" s="62"/>
      <c r="U134" s="62"/>
      <c r="V134" s="62"/>
      <c r="W134" s="62"/>
    </row>
    <row r="135" spans="2:28" s="37" customFormat="1" x14ac:dyDescent="0.25">
      <c r="B135" s="91" t="s">
        <v>3</v>
      </c>
      <c r="C135" s="91"/>
      <c r="D135" s="91"/>
      <c r="E135" s="94">
        <v>93</v>
      </c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51"/>
      <c r="S135" s="62"/>
      <c r="T135" s="62"/>
      <c r="U135" s="62"/>
      <c r="V135" s="62"/>
      <c r="W135" s="62"/>
    </row>
    <row r="136" spans="2:28" s="37" customFormat="1" x14ac:dyDescent="0.25">
      <c r="B136" s="51"/>
      <c r="C136" s="62"/>
      <c r="D136" s="62"/>
      <c r="E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51"/>
      <c r="S136" s="62"/>
      <c r="T136" s="62"/>
      <c r="U136" s="62"/>
      <c r="V136" s="62"/>
      <c r="W136" s="62"/>
    </row>
    <row r="137" spans="2:28" s="63" customFormat="1" hidden="1" x14ac:dyDescent="0.25">
      <c r="B137" s="62"/>
      <c r="C137" s="62"/>
      <c r="D137" s="62"/>
      <c r="E137" s="37"/>
      <c r="F137" s="37"/>
      <c r="G137" s="37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51"/>
      <c r="S137" s="51"/>
      <c r="T137" s="51"/>
      <c r="U137" s="62"/>
      <c r="V137" s="51" t="s">
        <v>432</v>
      </c>
      <c r="W137" s="51" t="s">
        <v>322</v>
      </c>
    </row>
    <row r="138" spans="2:28" s="63" customFormat="1" x14ac:dyDescent="0.25">
      <c r="B138" s="6" t="s">
        <v>184</v>
      </c>
      <c r="C138" s="6" t="s">
        <v>142</v>
      </c>
      <c r="D138" s="6" t="s">
        <v>186</v>
      </c>
      <c r="E138" s="46">
        <v>42736</v>
      </c>
      <c r="F138" s="46">
        <v>42767</v>
      </c>
      <c r="G138" s="46">
        <v>42795</v>
      </c>
      <c r="H138" s="42">
        <v>42826</v>
      </c>
      <c r="I138" s="42">
        <v>42856</v>
      </c>
      <c r="J138" s="42">
        <v>42887</v>
      </c>
      <c r="K138" s="42">
        <v>42917</v>
      </c>
      <c r="L138" s="42">
        <v>42948</v>
      </c>
      <c r="M138" s="42">
        <v>42979</v>
      </c>
      <c r="N138" s="42">
        <v>43009</v>
      </c>
      <c r="O138" s="42">
        <v>43040</v>
      </c>
      <c r="P138" s="42" t="s">
        <v>432</v>
      </c>
      <c r="Q138" s="42" t="s">
        <v>429</v>
      </c>
      <c r="R138" s="125"/>
      <c r="S138" s="62"/>
      <c r="T138" s="62"/>
      <c r="U138" s="62"/>
      <c r="V138" s="62"/>
      <c r="W138" s="37"/>
    </row>
    <row r="139" spans="2:28" s="63" customFormat="1" x14ac:dyDescent="0.25">
      <c r="B139" s="81" t="s">
        <v>7</v>
      </c>
      <c r="C139" s="85">
        <v>97</v>
      </c>
      <c r="D139" s="97" t="s">
        <v>44</v>
      </c>
      <c r="E139" s="106">
        <v>0</v>
      </c>
      <c r="F139" s="106">
        <v>0</v>
      </c>
      <c r="G139" s="106">
        <v>1</v>
      </c>
      <c r="H139" s="106">
        <v>0</v>
      </c>
      <c r="I139" s="106">
        <v>0</v>
      </c>
      <c r="J139" s="106">
        <v>0</v>
      </c>
      <c r="K139" s="106">
        <v>0</v>
      </c>
      <c r="L139" s="106">
        <v>0</v>
      </c>
      <c r="M139" s="106">
        <v>0</v>
      </c>
      <c r="N139" s="106">
        <v>0</v>
      </c>
      <c r="O139" s="106">
        <v>0</v>
      </c>
      <c r="P139" s="106"/>
      <c r="Q139" s="106">
        <f>+SUM(E139:O139)</f>
        <v>1</v>
      </c>
      <c r="R139" s="51"/>
      <c r="S139" s="62" t="s">
        <v>254</v>
      </c>
      <c r="T139" s="62"/>
      <c r="U139" s="51"/>
      <c r="V139" s="51" t="s">
        <v>254</v>
      </c>
      <c r="W139" s="51"/>
      <c r="X139" s="51"/>
      <c r="Y139" s="51"/>
      <c r="Z139" s="51"/>
      <c r="AA139" s="51"/>
      <c r="AB139" s="51"/>
    </row>
    <row r="140" spans="2:28" s="63" customFormat="1" x14ac:dyDescent="0.25">
      <c r="B140" s="81" t="s">
        <v>7</v>
      </c>
      <c r="C140" s="82">
        <v>98</v>
      </c>
      <c r="D140" s="97" t="s">
        <v>16</v>
      </c>
      <c r="E140" s="106">
        <v>0</v>
      </c>
      <c r="F140" s="106">
        <v>1</v>
      </c>
      <c r="G140" s="106">
        <v>3</v>
      </c>
      <c r="H140" s="106">
        <v>2</v>
      </c>
      <c r="I140" s="106">
        <v>2</v>
      </c>
      <c r="J140" s="106">
        <v>0</v>
      </c>
      <c r="K140" s="106">
        <v>1</v>
      </c>
      <c r="L140" s="106">
        <v>2</v>
      </c>
      <c r="M140" s="106">
        <v>2</v>
      </c>
      <c r="N140" s="106">
        <v>1</v>
      </c>
      <c r="O140" s="106">
        <v>2</v>
      </c>
      <c r="P140" s="106"/>
      <c r="Q140" s="106">
        <f t="shared" ref="Q140:Q203" si="0">+SUM(E140:O140)</f>
        <v>16</v>
      </c>
      <c r="R140" s="51"/>
      <c r="S140" s="62" t="s">
        <v>471</v>
      </c>
      <c r="T140" s="62" t="s">
        <v>5</v>
      </c>
      <c r="U140" s="51"/>
      <c r="V140" s="51" t="s">
        <v>429</v>
      </c>
      <c r="W140" s="51" t="s">
        <v>5</v>
      </c>
      <c r="X140" s="51"/>
      <c r="Y140" s="51"/>
      <c r="Z140" s="51"/>
      <c r="AA140" s="51"/>
      <c r="AB140" s="51"/>
    </row>
    <row r="141" spans="2:28" s="63" customFormat="1" x14ac:dyDescent="0.25">
      <c r="B141" s="81" t="s">
        <v>19</v>
      </c>
      <c r="C141" s="82">
        <v>109</v>
      </c>
      <c r="D141" s="97" t="s">
        <v>26</v>
      </c>
      <c r="E141" s="106">
        <v>0</v>
      </c>
      <c r="F141" s="106">
        <v>1</v>
      </c>
      <c r="G141" s="106">
        <v>0</v>
      </c>
      <c r="H141" s="106">
        <v>0</v>
      </c>
      <c r="I141" s="106">
        <v>1</v>
      </c>
      <c r="J141" s="106">
        <v>0</v>
      </c>
      <c r="K141" s="106">
        <v>0</v>
      </c>
      <c r="L141" s="106">
        <v>0</v>
      </c>
      <c r="M141" s="106">
        <v>0</v>
      </c>
      <c r="N141" s="106">
        <v>0</v>
      </c>
      <c r="O141" s="106">
        <v>0</v>
      </c>
      <c r="P141" s="106"/>
      <c r="Q141" s="106">
        <f t="shared" si="0"/>
        <v>2</v>
      </c>
      <c r="R141" s="51"/>
      <c r="S141" s="66">
        <v>0</v>
      </c>
      <c r="T141" s="64">
        <v>128</v>
      </c>
      <c r="U141" s="51"/>
      <c r="V141" s="98">
        <v>0</v>
      </c>
      <c r="W141" s="38">
        <v>46</v>
      </c>
      <c r="X141" s="51"/>
      <c r="Y141" s="51"/>
      <c r="Z141" s="51"/>
      <c r="AA141" s="51"/>
      <c r="AB141" s="51"/>
    </row>
    <row r="142" spans="2:28" s="63" customFormat="1" x14ac:dyDescent="0.25">
      <c r="B142" s="85" t="s">
        <v>7</v>
      </c>
      <c r="C142" s="85">
        <v>110</v>
      </c>
      <c r="D142" s="97" t="s">
        <v>90</v>
      </c>
      <c r="E142" s="106">
        <v>2</v>
      </c>
      <c r="F142" s="106">
        <v>1</v>
      </c>
      <c r="G142" s="106">
        <v>3</v>
      </c>
      <c r="H142" s="106">
        <v>0</v>
      </c>
      <c r="I142" s="106">
        <v>5</v>
      </c>
      <c r="J142" s="106">
        <v>0</v>
      </c>
      <c r="K142" s="106">
        <v>2</v>
      </c>
      <c r="L142" s="106">
        <v>1</v>
      </c>
      <c r="M142" s="106">
        <v>1</v>
      </c>
      <c r="N142" s="106">
        <v>1</v>
      </c>
      <c r="O142" s="106">
        <v>0</v>
      </c>
      <c r="P142" s="106"/>
      <c r="Q142" s="106">
        <f t="shared" si="0"/>
        <v>16</v>
      </c>
      <c r="R142" s="51"/>
      <c r="S142" s="66">
        <v>1</v>
      </c>
      <c r="T142" s="64">
        <v>19</v>
      </c>
      <c r="U142" s="51"/>
      <c r="V142" s="98">
        <v>1</v>
      </c>
      <c r="W142" s="38">
        <v>19</v>
      </c>
      <c r="X142" s="51"/>
      <c r="Y142" s="51"/>
      <c r="Z142" s="51"/>
      <c r="AA142" s="51"/>
      <c r="AB142" s="51"/>
    </row>
    <row r="143" spans="2:28" s="63" customFormat="1" x14ac:dyDescent="0.25">
      <c r="B143" s="81" t="s">
        <v>34</v>
      </c>
      <c r="C143" s="82">
        <v>113</v>
      </c>
      <c r="D143" s="97" t="s">
        <v>108</v>
      </c>
      <c r="E143" s="106">
        <v>0</v>
      </c>
      <c r="F143" s="106">
        <v>1</v>
      </c>
      <c r="G143" s="106">
        <v>0</v>
      </c>
      <c r="H143" s="106">
        <v>0</v>
      </c>
      <c r="I143" s="106">
        <v>0</v>
      </c>
      <c r="J143" s="106">
        <v>0</v>
      </c>
      <c r="K143" s="106">
        <v>0</v>
      </c>
      <c r="L143" s="106">
        <v>1</v>
      </c>
      <c r="M143" s="106">
        <v>0</v>
      </c>
      <c r="N143" s="106">
        <v>0</v>
      </c>
      <c r="O143" s="106">
        <v>1</v>
      </c>
      <c r="P143" s="106"/>
      <c r="Q143" s="106">
        <f t="shared" si="0"/>
        <v>3</v>
      </c>
      <c r="R143" s="51"/>
      <c r="S143" s="66">
        <v>2</v>
      </c>
      <c r="T143" s="64">
        <v>5</v>
      </c>
      <c r="U143" s="51"/>
      <c r="V143" s="98">
        <v>2</v>
      </c>
      <c r="W143" s="38">
        <v>15</v>
      </c>
      <c r="X143" s="51"/>
      <c r="Y143" s="51"/>
      <c r="Z143" s="51"/>
      <c r="AA143" s="51"/>
      <c r="AB143" s="51"/>
    </row>
    <row r="144" spans="2:28" s="63" customFormat="1" x14ac:dyDescent="0.25">
      <c r="B144" s="81" t="s">
        <v>29</v>
      </c>
      <c r="C144" s="81">
        <v>115</v>
      </c>
      <c r="D144" s="97" t="s">
        <v>93</v>
      </c>
      <c r="E144" s="106">
        <v>1</v>
      </c>
      <c r="F144" s="106">
        <v>1</v>
      </c>
      <c r="G144" s="106">
        <v>0</v>
      </c>
      <c r="H144" s="106">
        <v>1</v>
      </c>
      <c r="I144" s="106">
        <v>2</v>
      </c>
      <c r="J144" s="106">
        <v>0</v>
      </c>
      <c r="K144" s="106">
        <v>0</v>
      </c>
      <c r="L144" s="106">
        <v>0</v>
      </c>
      <c r="M144" s="106">
        <v>0</v>
      </c>
      <c r="N144" s="106">
        <v>1</v>
      </c>
      <c r="O144" s="106">
        <v>0</v>
      </c>
      <c r="P144" s="106"/>
      <c r="Q144" s="106">
        <f t="shared" si="0"/>
        <v>6</v>
      </c>
      <c r="R144" s="51"/>
      <c r="S144" s="66">
        <v>3</v>
      </c>
      <c r="T144" s="64">
        <v>8</v>
      </c>
      <c r="U144" s="51"/>
      <c r="V144" s="98">
        <v>3</v>
      </c>
      <c r="W144" s="38">
        <v>7</v>
      </c>
      <c r="X144" s="51"/>
      <c r="Y144" s="51"/>
      <c r="Z144" s="51"/>
      <c r="AA144" s="51"/>
      <c r="AB144" s="51"/>
    </row>
    <row r="145" spans="2:28" s="63" customFormat="1" x14ac:dyDescent="0.25">
      <c r="B145" s="85" t="s">
        <v>109</v>
      </c>
      <c r="C145" s="85">
        <v>116</v>
      </c>
      <c r="D145" s="97" t="s">
        <v>178</v>
      </c>
      <c r="E145" s="106">
        <v>0</v>
      </c>
      <c r="F145" s="106">
        <v>0</v>
      </c>
      <c r="G145" s="106">
        <v>1</v>
      </c>
      <c r="H145" s="106">
        <v>0</v>
      </c>
      <c r="I145" s="106">
        <v>0</v>
      </c>
      <c r="J145" s="106">
        <v>0</v>
      </c>
      <c r="K145" s="106">
        <v>0</v>
      </c>
      <c r="L145" s="106">
        <v>0</v>
      </c>
      <c r="M145" s="106">
        <v>0</v>
      </c>
      <c r="N145" s="106">
        <v>0</v>
      </c>
      <c r="O145" s="106">
        <v>0</v>
      </c>
      <c r="P145" s="106"/>
      <c r="Q145" s="106">
        <f t="shared" si="0"/>
        <v>1</v>
      </c>
      <c r="R145" s="51"/>
      <c r="S145" s="66">
        <v>4</v>
      </c>
      <c r="T145" s="64">
        <v>3</v>
      </c>
      <c r="U145" s="51"/>
      <c r="V145" s="98">
        <v>4</v>
      </c>
      <c r="W145" s="38">
        <v>7</v>
      </c>
      <c r="X145" s="51"/>
      <c r="Y145" s="51"/>
      <c r="Z145" s="51"/>
      <c r="AA145" s="51"/>
      <c r="AB145" s="51"/>
    </row>
    <row r="146" spans="2:28" s="63" customFormat="1" x14ac:dyDescent="0.25">
      <c r="B146" s="81" t="s">
        <v>91</v>
      </c>
      <c r="C146" s="82">
        <v>117</v>
      </c>
      <c r="D146" s="97" t="s">
        <v>92</v>
      </c>
      <c r="E146" s="106">
        <v>0</v>
      </c>
      <c r="F146" s="106">
        <v>0</v>
      </c>
      <c r="G146" s="106">
        <v>0</v>
      </c>
      <c r="H146" s="106">
        <v>0</v>
      </c>
      <c r="I146" s="106">
        <v>0</v>
      </c>
      <c r="J146" s="106">
        <v>0</v>
      </c>
      <c r="K146" s="106">
        <v>0</v>
      </c>
      <c r="L146" s="106">
        <v>0</v>
      </c>
      <c r="M146" s="106">
        <v>0</v>
      </c>
      <c r="N146" s="106">
        <v>0</v>
      </c>
      <c r="O146" s="106">
        <v>0</v>
      </c>
      <c r="P146" s="106"/>
      <c r="Q146" s="106">
        <f t="shared" si="0"/>
        <v>0</v>
      </c>
      <c r="R146" s="51"/>
      <c r="S146" s="66">
        <v>5</v>
      </c>
      <c r="T146" s="64">
        <v>3</v>
      </c>
      <c r="U146" s="51"/>
      <c r="V146" s="98">
        <v>5</v>
      </c>
      <c r="W146" s="38">
        <v>9</v>
      </c>
      <c r="X146" s="51"/>
      <c r="Y146" s="51"/>
      <c r="Z146" s="51"/>
      <c r="AA146" s="51"/>
      <c r="AB146" s="51"/>
    </row>
    <row r="147" spans="2:28" s="63" customFormat="1" x14ac:dyDescent="0.25">
      <c r="B147" s="81" t="s">
        <v>116</v>
      </c>
      <c r="C147" s="82">
        <v>118</v>
      </c>
      <c r="D147" s="97" t="s">
        <v>117</v>
      </c>
      <c r="E147" s="106">
        <v>0</v>
      </c>
      <c r="F147" s="106">
        <v>0</v>
      </c>
      <c r="G147" s="106">
        <v>0</v>
      </c>
      <c r="H147" s="106">
        <v>0</v>
      </c>
      <c r="I147" s="106">
        <v>0</v>
      </c>
      <c r="J147" s="106">
        <v>0</v>
      </c>
      <c r="K147" s="106">
        <v>0</v>
      </c>
      <c r="L147" s="106">
        <v>0</v>
      </c>
      <c r="M147" s="106">
        <v>0</v>
      </c>
      <c r="N147" s="106">
        <v>0</v>
      </c>
      <c r="O147" s="106">
        <v>0</v>
      </c>
      <c r="P147" s="106"/>
      <c r="Q147" s="106">
        <f t="shared" si="0"/>
        <v>0</v>
      </c>
      <c r="R147" s="51"/>
      <c r="S147" s="66">
        <v>6</v>
      </c>
      <c r="T147" s="64">
        <v>1</v>
      </c>
      <c r="U147" s="51"/>
      <c r="V147" s="98">
        <v>6</v>
      </c>
      <c r="W147" s="38">
        <v>15</v>
      </c>
      <c r="X147" s="51"/>
      <c r="Y147" s="51"/>
      <c r="Z147" s="51"/>
      <c r="AA147" s="51"/>
      <c r="AB147" s="51"/>
    </row>
    <row r="148" spans="2:28" s="63" customFormat="1" x14ac:dyDescent="0.25">
      <c r="B148" s="81" t="s">
        <v>113</v>
      </c>
      <c r="C148" s="82">
        <v>119</v>
      </c>
      <c r="D148" s="97" t="s">
        <v>114</v>
      </c>
      <c r="E148" s="106">
        <v>0</v>
      </c>
      <c r="F148" s="106">
        <v>0</v>
      </c>
      <c r="G148" s="106">
        <v>0</v>
      </c>
      <c r="H148" s="106">
        <v>1</v>
      </c>
      <c r="I148" s="106">
        <v>0</v>
      </c>
      <c r="J148" s="106">
        <v>0</v>
      </c>
      <c r="K148" s="106">
        <v>0</v>
      </c>
      <c r="L148" s="106">
        <v>0</v>
      </c>
      <c r="M148" s="106">
        <v>0</v>
      </c>
      <c r="N148" s="106">
        <v>0</v>
      </c>
      <c r="O148" s="106">
        <v>0</v>
      </c>
      <c r="P148" s="106"/>
      <c r="Q148" s="106">
        <f t="shared" si="0"/>
        <v>1</v>
      </c>
      <c r="R148" s="51"/>
      <c r="S148" s="66">
        <v>7</v>
      </c>
      <c r="T148" s="64">
        <v>1</v>
      </c>
      <c r="U148" s="51"/>
      <c r="V148" s="98">
        <v>7</v>
      </c>
      <c r="W148" s="38">
        <v>6</v>
      </c>
      <c r="X148" s="51"/>
      <c r="Y148" s="51"/>
      <c r="Z148" s="51"/>
      <c r="AA148" s="51"/>
      <c r="AB148" s="51"/>
    </row>
    <row r="149" spans="2:28" s="63" customFormat="1" x14ac:dyDescent="0.25">
      <c r="B149" s="81" t="s">
        <v>39</v>
      </c>
      <c r="C149" s="82">
        <v>120</v>
      </c>
      <c r="D149" s="97" t="s">
        <v>102</v>
      </c>
      <c r="E149" s="106">
        <v>1</v>
      </c>
      <c r="F149" s="106">
        <v>1</v>
      </c>
      <c r="G149" s="106">
        <v>1</v>
      </c>
      <c r="H149" s="106">
        <v>1</v>
      </c>
      <c r="I149" s="106">
        <v>0</v>
      </c>
      <c r="J149" s="106">
        <v>0</v>
      </c>
      <c r="K149" s="106">
        <v>0</v>
      </c>
      <c r="L149" s="106">
        <v>1</v>
      </c>
      <c r="M149" s="106">
        <v>0</v>
      </c>
      <c r="N149" s="106">
        <v>0</v>
      </c>
      <c r="O149" s="106">
        <v>0</v>
      </c>
      <c r="P149" s="106"/>
      <c r="Q149" s="106">
        <f t="shared" si="0"/>
        <v>5</v>
      </c>
      <c r="R149" s="51"/>
      <c r="S149" s="66" t="s">
        <v>3</v>
      </c>
      <c r="T149" s="64">
        <v>168</v>
      </c>
      <c r="U149" s="51"/>
      <c r="V149" s="98">
        <v>8</v>
      </c>
      <c r="W149" s="38">
        <v>3</v>
      </c>
      <c r="X149" s="51"/>
      <c r="Y149" s="51"/>
      <c r="Z149" s="51"/>
      <c r="AA149" s="51"/>
      <c r="AB149" s="51"/>
    </row>
    <row r="150" spans="2:28" s="63" customFormat="1" x14ac:dyDescent="0.25">
      <c r="B150" s="81" t="s">
        <v>80</v>
      </c>
      <c r="C150" s="82">
        <v>121</v>
      </c>
      <c r="D150" s="97" t="s">
        <v>81</v>
      </c>
      <c r="E150" s="106">
        <v>0</v>
      </c>
      <c r="F150" s="106">
        <v>0</v>
      </c>
      <c r="G150" s="106">
        <v>1</v>
      </c>
      <c r="H150" s="106">
        <v>0</v>
      </c>
      <c r="I150" s="106">
        <v>0</v>
      </c>
      <c r="J150" s="106">
        <v>0</v>
      </c>
      <c r="K150" s="106">
        <v>0</v>
      </c>
      <c r="L150" s="106">
        <v>0</v>
      </c>
      <c r="M150" s="106">
        <v>1</v>
      </c>
      <c r="N150" s="106">
        <v>0</v>
      </c>
      <c r="O150" s="106">
        <v>0</v>
      </c>
      <c r="P150" s="106"/>
      <c r="Q150" s="106">
        <f t="shared" si="0"/>
        <v>2</v>
      </c>
      <c r="R150" s="51"/>
      <c r="S150" s="51"/>
      <c r="T150" s="51"/>
      <c r="U150" s="51"/>
      <c r="V150" s="98">
        <v>9</v>
      </c>
      <c r="W150" s="38">
        <v>3</v>
      </c>
      <c r="X150" s="51"/>
      <c r="Y150" s="51"/>
      <c r="Z150" s="51"/>
      <c r="AA150" s="51"/>
      <c r="AB150" s="51"/>
    </row>
    <row r="151" spans="2:28" s="63" customFormat="1" x14ac:dyDescent="0.25">
      <c r="B151" s="81" t="s">
        <v>17</v>
      </c>
      <c r="C151" s="82">
        <v>122</v>
      </c>
      <c r="D151" s="97" t="s">
        <v>77</v>
      </c>
      <c r="E151" s="106">
        <v>0</v>
      </c>
      <c r="F151" s="106">
        <v>0</v>
      </c>
      <c r="G151" s="106">
        <v>0</v>
      </c>
      <c r="H151" s="106">
        <v>0</v>
      </c>
      <c r="I151" s="106">
        <v>0</v>
      </c>
      <c r="J151" s="106">
        <v>0</v>
      </c>
      <c r="K151" s="106">
        <v>0</v>
      </c>
      <c r="L151" s="106">
        <v>0</v>
      </c>
      <c r="M151" s="106">
        <v>0</v>
      </c>
      <c r="N151" s="106">
        <v>1</v>
      </c>
      <c r="O151" s="106">
        <v>0</v>
      </c>
      <c r="P151" s="106"/>
      <c r="Q151" s="106">
        <f t="shared" si="0"/>
        <v>1</v>
      </c>
      <c r="R151" s="51"/>
      <c r="S151" s="51"/>
      <c r="T151" s="51"/>
      <c r="U151" s="51"/>
      <c r="V151" s="98">
        <v>10</v>
      </c>
      <c r="W151" s="38">
        <v>4</v>
      </c>
      <c r="X151" s="51"/>
      <c r="Y151" s="51"/>
      <c r="Z151" s="51"/>
      <c r="AA151" s="51"/>
      <c r="AB151" s="51"/>
    </row>
    <row r="152" spans="2:28" s="63" customFormat="1" x14ac:dyDescent="0.25">
      <c r="B152" s="81" t="s">
        <v>56</v>
      </c>
      <c r="C152" s="82">
        <v>123</v>
      </c>
      <c r="D152" s="97" t="s">
        <v>57</v>
      </c>
      <c r="E152" s="106">
        <v>1</v>
      </c>
      <c r="F152" s="106">
        <v>2</v>
      </c>
      <c r="G152" s="106">
        <v>0</v>
      </c>
      <c r="H152" s="106">
        <v>0</v>
      </c>
      <c r="I152" s="106">
        <v>0</v>
      </c>
      <c r="J152" s="106">
        <v>1</v>
      </c>
      <c r="K152" s="106">
        <v>1</v>
      </c>
      <c r="L152" s="106">
        <v>0</v>
      </c>
      <c r="M152" s="106">
        <v>0</v>
      </c>
      <c r="N152" s="106">
        <v>0</v>
      </c>
      <c r="O152" s="106">
        <v>0</v>
      </c>
      <c r="P152" s="106"/>
      <c r="Q152" s="106">
        <f t="shared" si="0"/>
        <v>5</v>
      </c>
      <c r="R152" s="51"/>
      <c r="S152" s="51"/>
      <c r="T152" s="51"/>
      <c r="U152" s="51"/>
      <c r="V152" s="98">
        <v>13</v>
      </c>
      <c r="W152" s="38">
        <v>4</v>
      </c>
      <c r="X152" s="51"/>
      <c r="Y152" s="51"/>
      <c r="Z152" s="51"/>
      <c r="AA152" s="51"/>
      <c r="AB152" s="51"/>
    </row>
    <row r="153" spans="2:28" s="63" customFormat="1" x14ac:dyDescent="0.25">
      <c r="B153" s="85" t="s">
        <v>124</v>
      </c>
      <c r="C153" s="85">
        <v>124</v>
      </c>
      <c r="D153" s="97" t="s">
        <v>125</v>
      </c>
      <c r="E153" s="106">
        <v>0</v>
      </c>
      <c r="F153" s="106">
        <v>0</v>
      </c>
      <c r="G153" s="106">
        <v>0</v>
      </c>
      <c r="H153" s="106">
        <v>0</v>
      </c>
      <c r="I153" s="106">
        <v>0</v>
      </c>
      <c r="J153" s="106">
        <v>0</v>
      </c>
      <c r="K153" s="106">
        <v>0</v>
      </c>
      <c r="L153" s="106">
        <v>0</v>
      </c>
      <c r="M153" s="106">
        <v>0</v>
      </c>
      <c r="N153" s="106">
        <v>0</v>
      </c>
      <c r="O153" s="106">
        <v>0</v>
      </c>
      <c r="P153" s="106"/>
      <c r="Q153" s="106">
        <f t="shared" si="0"/>
        <v>0</v>
      </c>
      <c r="R153" s="51"/>
      <c r="S153" s="51"/>
      <c r="T153" s="51"/>
      <c r="U153" s="51"/>
      <c r="V153" s="98">
        <v>14</v>
      </c>
      <c r="W153" s="38">
        <v>3</v>
      </c>
      <c r="X153" s="51"/>
      <c r="Y153" s="51"/>
      <c r="Z153" s="51"/>
      <c r="AA153" s="51"/>
      <c r="AB153" s="51"/>
    </row>
    <row r="154" spans="2:28" s="63" customFormat="1" x14ac:dyDescent="0.25">
      <c r="B154" s="81" t="s">
        <v>71</v>
      </c>
      <c r="C154" s="82">
        <v>125</v>
      </c>
      <c r="D154" s="97" t="s">
        <v>111</v>
      </c>
      <c r="E154" s="106">
        <v>0</v>
      </c>
      <c r="F154" s="106">
        <v>0</v>
      </c>
      <c r="G154" s="106">
        <v>0</v>
      </c>
      <c r="H154" s="106">
        <v>1</v>
      </c>
      <c r="I154" s="106">
        <v>0</v>
      </c>
      <c r="J154" s="106">
        <v>0</v>
      </c>
      <c r="K154" s="106">
        <v>0</v>
      </c>
      <c r="L154" s="106">
        <v>0</v>
      </c>
      <c r="M154" s="106">
        <v>0</v>
      </c>
      <c r="N154" s="106">
        <v>0</v>
      </c>
      <c r="O154" s="106">
        <v>0</v>
      </c>
      <c r="P154" s="106"/>
      <c r="Q154" s="106">
        <f t="shared" si="0"/>
        <v>1</v>
      </c>
      <c r="R154" s="51"/>
      <c r="S154" s="51"/>
      <c r="T154" s="51"/>
      <c r="U154" s="51"/>
      <c r="V154" s="98">
        <v>16</v>
      </c>
      <c r="W154" s="38">
        <v>4</v>
      </c>
      <c r="X154" s="51"/>
      <c r="Y154" s="51"/>
      <c r="Z154" s="51"/>
      <c r="AA154" s="51"/>
      <c r="AB154" s="51"/>
    </row>
    <row r="155" spans="2:28" s="63" customFormat="1" x14ac:dyDescent="0.25">
      <c r="B155" s="81" t="s">
        <v>41</v>
      </c>
      <c r="C155" s="82">
        <v>126</v>
      </c>
      <c r="D155" s="97" t="s">
        <v>42</v>
      </c>
      <c r="E155" s="106">
        <v>2</v>
      </c>
      <c r="F155" s="106">
        <v>1</v>
      </c>
      <c r="G155" s="106">
        <v>0</v>
      </c>
      <c r="H155" s="106">
        <v>0</v>
      </c>
      <c r="I155" s="106">
        <v>2</v>
      </c>
      <c r="J155" s="106">
        <v>0</v>
      </c>
      <c r="K155" s="106">
        <v>0</v>
      </c>
      <c r="L155" s="106">
        <v>0</v>
      </c>
      <c r="M155" s="106">
        <v>1</v>
      </c>
      <c r="N155" s="106">
        <v>0</v>
      </c>
      <c r="O155" s="106">
        <v>0</v>
      </c>
      <c r="P155" s="106"/>
      <c r="Q155" s="106">
        <f t="shared" si="0"/>
        <v>6</v>
      </c>
      <c r="R155" s="51"/>
      <c r="S155" s="51"/>
      <c r="T155" s="51"/>
      <c r="U155" s="51"/>
      <c r="V155" s="98">
        <v>17</v>
      </c>
      <c r="W155" s="38">
        <v>1</v>
      </c>
      <c r="X155" s="51"/>
      <c r="Y155" s="51"/>
      <c r="Z155" s="51"/>
      <c r="AA155" s="51"/>
      <c r="AB155" s="51"/>
    </row>
    <row r="156" spans="2:28" s="63" customFormat="1" x14ac:dyDescent="0.25">
      <c r="B156" s="81" t="s">
        <v>87</v>
      </c>
      <c r="C156" s="82">
        <v>127</v>
      </c>
      <c r="D156" s="97" t="s">
        <v>88</v>
      </c>
      <c r="E156" s="106">
        <v>0</v>
      </c>
      <c r="F156" s="106">
        <v>0</v>
      </c>
      <c r="G156" s="106">
        <v>0</v>
      </c>
      <c r="H156" s="106">
        <v>0</v>
      </c>
      <c r="I156" s="106">
        <v>0</v>
      </c>
      <c r="J156" s="106">
        <v>1</v>
      </c>
      <c r="K156" s="106">
        <v>0</v>
      </c>
      <c r="L156" s="106">
        <v>0</v>
      </c>
      <c r="M156" s="106">
        <v>0</v>
      </c>
      <c r="N156" s="106">
        <v>0</v>
      </c>
      <c r="O156" s="106">
        <v>0</v>
      </c>
      <c r="P156" s="106"/>
      <c r="Q156" s="106">
        <f t="shared" si="0"/>
        <v>1</v>
      </c>
      <c r="R156" s="51"/>
      <c r="S156" s="51"/>
      <c r="T156" s="51"/>
      <c r="U156" s="51"/>
      <c r="V156" s="98">
        <v>21</v>
      </c>
      <c r="W156" s="38">
        <v>1</v>
      </c>
      <c r="X156" s="51"/>
      <c r="Y156" s="51"/>
      <c r="Z156" s="51"/>
      <c r="AA156" s="51"/>
      <c r="AB156" s="51"/>
    </row>
    <row r="157" spans="2:28" s="63" customFormat="1" x14ac:dyDescent="0.25">
      <c r="B157" s="85" t="s">
        <v>136</v>
      </c>
      <c r="C157" s="85">
        <v>128</v>
      </c>
      <c r="D157" s="97" t="s">
        <v>179</v>
      </c>
      <c r="E157" s="106">
        <v>0</v>
      </c>
      <c r="F157" s="106">
        <v>0</v>
      </c>
      <c r="G157" s="106">
        <v>0</v>
      </c>
      <c r="H157" s="106">
        <v>0</v>
      </c>
      <c r="I157" s="106">
        <v>0</v>
      </c>
      <c r="J157" s="106">
        <v>0</v>
      </c>
      <c r="K157" s="106">
        <v>0</v>
      </c>
      <c r="L157" s="106">
        <v>0</v>
      </c>
      <c r="M157" s="106">
        <v>0</v>
      </c>
      <c r="N157" s="106">
        <v>0</v>
      </c>
      <c r="O157" s="106">
        <v>0</v>
      </c>
      <c r="P157" s="106"/>
      <c r="Q157" s="106">
        <f t="shared" si="0"/>
        <v>0</v>
      </c>
      <c r="R157" s="51"/>
      <c r="S157" s="51"/>
      <c r="T157" s="51"/>
      <c r="U157" s="51"/>
      <c r="V157" s="98">
        <v>46</v>
      </c>
      <c r="W157" s="38">
        <v>1</v>
      </c>
      <c r="X157" s="51"/>
      <c r="Y157" s="51"/>
      <c r="Z157" s="51"/>
      <c r="AA157" s="51"/>
      <c r="AB157" s="51"/>
    </row>
    <row r="158" spans="2:28" s="63" customFormat="1" x14ac:dyDescent="0.25">
      <c r="B158" s="81" t="s">
        <v>75</v>
      </c>
      <c r="C158" s="82">
        <v>129</v>
      </c>
      <c r="D158" s="97" t="s">
        <v>76</v>
      </c>
      <c r="E158" s="106">
        <v>0</v>
      </c>
      <c r="F158" s="106">
        <v>0</v>
      </c>
      <c r="G158" s="106">
        <v>0</v>
      </c>
      <c r="H158" s="106">
        <v>0</v>
      </c>
      <c r="I158" s="106">
        <v>0</v>
      </c>
      <c r="J158" s="106">
        <v>0</v>
      </c>
      <c r="K158" s="106">
        <v>0</v>
      </c>
      <c r="L158" s="106">
        <v>0</v>
      </c>
      <c r="M158" s="106">
        <v>0</v>
      </c>
      <c r="N158" s="106">
        <v>0</v>
      </c>
      <c r="O158" s="106">
        <v>0</v>
      </c>
      <c r="P158" s="106"/>
      <c r="Q158" s="106">
        <f t="shared" si="0"/>
        <v>0</v>
      </c>
      <c r="R158" s="51"/>
      <c r="S158" s="51"/>
      <c r="T158" s="51"/>
      <c r="U158" s="51"/>
      <c r="V158" s="98">
        <v>12</v>
      </c>
      <c r="W158" s="38">
        <v>3</v>
      </c>
      <c r="X158" s="51"/>
      <c r="Y158" s="51"/>
      <c r="Z158" s="51"/>
      <c r="AA158" s="51"/>
      <c r="AB158" s="51"/>
    </row>
    <row r="159" spans="2:28" s="63" customFormat="1" x14ac:dyDescent="0.25">
      <c r="B159" s="81" t="s">
        <v>99</v>
      </c>
      <c r="C159" s="82">
        <v>130</v>
      </c>
      <c r="D159" s="87" t="s">
        <v>100</v>
      </c>
      <c r="E159" s="106">
        <v>0</v>
      </c>
      <c r="F159" s="106">
        <v>0</v>
      </c>
      <c r="G159" s="106">
        <v>0</v>
      </c>
      <c r="H159" s="106">
        <v>0</v>
      </c>
      <c r="I159" s="106">
        <v>0</v>
      </c>
      <c r="J159" s="106">
        <v>0</v>
      </c>
      <c r="K159" s="106">
        <v>0</v>
      </c>
      <c r="L159" s="106">
        <v>0</v>
      </c>
      <c r="M159" s="106">
        <v>0</v>
      </c>
      <c r="N159" s="106">
        <v>0</v>
      </c>
      <c r="O159" s="106">
        <v>0</v>
      </c>
      <c r="P159" s="106"/>
      <c r="Q159" s="106">
        <f t="shared" si="0"/>
        <v>0</v>
      </c>
      <c r="R159" s="51"/>
      <c r="S159" s="51"/>
      <c r="T159" s="51"/>
      <c r="U159" s="51"/>
      <c r="V159" s="98">
        <v>20</v>
      </c>
      <c r="W159" s="38">
        <v>1</v>
      </c>
      <c r="X159" s="51"/>
      <c r="Y159" s="51"/>
      <c r="Z159" s="51"/>
      <c r="AA159" s="51"/>
      <c r="AB159" s="51"/>
    </row>
    <row r="160" spans="2:28" s="63" customFormat="1" x14ac:dyDescent="0.25">
      <c r="B160" s="81" t="s">
        <v>103</v>
      </c>
      <c r="C160" s="82">
        <v>131</v>
      </c>
      <c r="D160" s="97" t="s">
        <v>104</v>
      </c>
      <c r="E160" s="106">
        <v>0</v>
      </c>
      <c r="F160" s="106">
        <v>0</v>
      </c>
      <c r="G160" s="106">
        <v>0</v>
      </c>
      <c r="H160" s="106">
        <v>4</v>
      </c>
      <c r="I160" s="106">
        <v>9</v>
      </c>
      <c r="J160" s="106">
        <v>0</v>
      </c>
      <c r="K160" s="106">
        <v>0</v>
      </c>
      <c r="L160" s="106">
        <v>0</v>
      </c>
      <c r="M160" s="106">
        <v>0</v>
      </c>
      <c r="N160" s="106">
        <v>0</v>
      </c>
      <c r="O160" s="106">
        <v>0</v>
      </c>
      <c r="P160" s="106"/>
      <c r="Q160" s="106">
        <f t="shared" si="0"/>
        <v>13</v>
      </c>
      <c r="R160" s="51"/>
      <c r="S160" s="51"/>
      <c r="T160" s="51"/>
      <c r="U160" s="51"/>
      <c r="V160" s="98">
        <v>87</v>
      </c>
      <c r="W160" s="38">
        <v>1</v>
      </c>
      <c r="X160" s="51"/>
      <c r="Y160" s="51"/>
      <c r="Z160" s="51"/>
      <c r="AA160" s="51"/>
      <c r="AB160" s="51"/>
    </row>
    <row r="161" spans="2:28" s="63" customFormat="1" x14ac:dyDescent="0.25">
      <c r="B161" s="85" t="s">
        <v>181</v>
      </c>
      <c r="C161" s="85">
        <v>132</v>
      </c>
      <c r="D161" s="97" t="s">
        <v>174</v>
      </c>
      <c r="E161" s="106">
        <v>0</v>
      </c>
      <c r="F161" s="106">
        <v>0</v>
      </c>
      <c r="G161" s="106">
        <v>0</v>
      </c>
      <c r="H161" s="106">
        <v>0</v>
      </c>
      <c r="I161" s="106">
        <v>0</v>
      </c>
      <c r="J161" s="106">
        <v>0</v>
      </c>
      <c r="K161" s="106">
        <v>0</v>
      </c>
      <c r="L161" s="106">
        <v>0</v>
      </c>
      <c r="M161" s="106">
        <v>0</v>
      </c>
      <c r="N161" s="106">
        <v>0</v>
      </c>
      <c r="O161" s="106">
        <v>0</v>
      </c>
      <c r="P161" s="106"/>
      <c r="Q161" s="106">
        <f t="shared" si="0"/>
        <v>0</v>
      </c>
      <c r="R161" s="51"/>
      <c r="S161" s="51"/>
      <c r="T161" s="51"/>
      <c r="U161" s="51"/>
      <c r="V161" s="98">
        <v>22</v>
      </c>
      <c r="W161" s="38">
        <v>2</v>
      </c>
      <c r="X161" s="51"/>
      <c r="Y161" s="51"/>
      <c r="Z161" s="51"/>
      <c r="AA161" s="51"/>
      <c r="AB161" s="51"/>
    </row>
    <row r="162" spans="2:28" s="63" customFormat="1" x14ac:dyDescent="0.25">
      <c r="B162" s="81" t="s">
        <v>12</v>
      </c>
      <c r="C162" s="82">
        <v>133</v>
      </c>
      <c r="D162" s="97" t="s">
        <v>13</v>
      </c>
      <c r="E162" s="106">
        <v>1</v>
      </c>
      <c r="F162" s="106">
        <v>0</v>
      </c>
      <c r="G162" s="106">
        <v>0</v>
      </c>
      <c r="H162" s="106">
        <v>0</v>
      </c>
      <c r="I162" s="106">
        <v>0</v>
      </c>
      <c r="J162" s="106">
        <v>0</v>
      </c>
      <c r="K162" s="106">
        <v>1</v>
      </c>
      <c r="L162" s="106">
        <v>1</v>
      </c>
      <c r="M162" s="106">
        <v>0</v>
      </c>
      <c r="N162" s="106">
        <v>2</v>
      </c>
      <c r="O162" s="106">
        <v>0</v>
      </c>
      <c r="P162" s="106"/>
      <c r="Q162" s="106">
        <f t="shared" si="0"/>
        <v>5</v>
      </c>
      <c r="R162" s="51"/>
      <c r="S162" s="51"/>
      <c r="T162" s="51"/>
      <c r="U162" s="51"/>
      <c r="V162" s="98">
        <v>24</v>
      </c>
      <c r="W162" s="38">
        <v>2</v>
      </c>
      <c r="X162" s="51"/>
      <c r="Y162" s="51"/>
      <c r="Z162" s="51"/>
      <c r="AA162" s="51"/>
      <c r="AB162" s="51"/>
    </row>
    <row r="163" spans="2:28" s="63" customFormat="1" x14ac:dyDescent="0.25">
      <c r="B163" s="81" t="s">
        <v>131</v>
      </c>
      <c r="C163" s="82">
        <v>134</v>
      </c>
      <c r="D163" s="97" t="s">
        <v>132</v>
      </c>
      <c r="E163" s="106">
        <v>8</v>
      </c>
      <c r="F163" s="106">
        <v>1</v>
      </c>
      <c r="G163" s="106">
        <v>3</v>
      </c>
      <c r="H163" s="106">
        <v>0</v>
      </c>
      <c r="I163" s="106">
        <v>0</v>
      </c>
      <c r="J163" s="106">
        <v>0</v>
      </c>
      <c r="K163" s="106">
        <v>0</v>
      </c>
      <c r="L163" s="106">
        <v>0</v>
      </c>
      <c r="M163" s="106">
        <v>1</v>
      </c>
      <c r="N163" s="106">
        <v>0</v>
      </c>
      <c r="O163" s="106">
        <v>0</v>
      </c>
      <c r="P163" s="106"/>
      <c r="Q163" s="106">
        <f t="shared" si="0"/>
        <v>13</v>
      </c>
      <c r="R163" s="51"/>
      <c r="S163" s="51"/>
      <c r="T163" s="51"/>
      <c r="U163" s="51"/>
      <c r="V163" s="98">
        <v>54</v>
      </c>
      <c r="W163" s="38">
        <v>1</v>
      </c>
      <c r="X163" s="51"/>
      <c r="Y163" s="51"/>
      <c r="Z163" s="51"/>
      <c r="AA163" s="51"/>
      <c r="AB163" s="51"/>
    </row>
    <row r="164" spans="2:28" s="63" customFormat="1" x14ac:dyDescent="0.25">
      <c r="B164" s="81" t="s">
        <v>9</v>
      </c>
      <c r="C164" s="82">
        <v>135</v>
      </c>
      <c r="D164" s="97" t="s">
        <v>10</v>
      </c>
      <c r="E164" s="106">
        <v>0</v>
      </c>
      <c r="F164" s="106">
        <v>0</v>
      </c>
      <c r="G164" s="106">
        <v>0</v>
      </c>
      <c r="H164" s="106">
        <v>0</v>
      </c>
      <c r="I164" s="106">
        <v>0</v>
      </c>
      <c r="J164" s="106">
        <v>0</v>
      </c>
      <c r="K164" s="106">
        <v>0</v>
      </c>
      <c r="L164" s="106">
        <v>0</v>
      </c>
      <c r="M164" s="106">
        <v>0</v>
      </c>
      <c r="N164" s="106">
        <v>0</v>
      </c>
      <c r="O164" s="106">
        <v>0</v>
      </c>
      <c r="P164" s="106"/>
      <c r="Q164" s="106">
        <f t="shared" si="0"/>
        <v>0</v>
      </c>
      <c r="R164" s="51"/>
      <c r="S164" s="51"/>
      <c r="T164" s="51"/>
      <c r="U164" s="51"/>
      <c r="V164" s="98">
        <v>35</v>
      </c>
      <c r="W164" s="38">
        <v>1</v>
      </c>
      <c r="X164" s="51"/>
      <c r="Y164" s="51"/>
      <c r="Z164" s="51"/>
      <c r="AA164" s="51"/>
      <c r="AB164" s="51"/>
    </row>
    <row r="165" spans="2:28" s="63" customFormat="1" x14ac:dyDescent="0.25">
      <c r="B165" s="81" t="s">
        <v>128</v>
      </c>
      <c r="C165" s="82">
        <v>136</v>
      </c>
      <c r="D165" s="97" t="s">
        <v>129</v>
      </c>
      <c r="E165" s="106">
        <v>0</v>
      </c>
      <c r="F165" s="106">
        <v>0</v>
      </c>
      <c r="G165" s="106">
        <v>0</v>
      </c>
      <c r="H165" s="106">
        <v>0</v>
      </c>
      <c r="I165" s="106">
        <v>0</v>
      </c>
      <c r="J165" s="106">
        <v>0</v>
      </c>
      <c r="K165" s="106">
        <v>0</v>
      </c>
      <c r="L165" s="106">
        <v>0</v>
      </c>
      <c r="M165" s="106">
        <v>0</v>
      </c>
      <c r="N165" s="106">
        <v>0</v>
      </c>
      <c r="O165" s="106">
        <v>0</v>
      </c>
      <c r="P165" s="106"/>
      <c r="Q165" s="106">
        <f t="shared" si="0"/>
        <v>0</v>
      </c>
      <c r="R165" s="51"/>
      <c r="S165" s="51"/>
      <c r="T165" s="51"/>
      <c r="U165" s="51"/>
      <c r="V165" s="98">
        <v>18</v>
      </c>
      <c r="W165" s="38">
        <v>1</v>
      </c>
      <c r="X165" s="51"/>
      <c r="Y165" s="51"/>
      <c r="Z165" s="51"/>
      <c r="AA165" s="51"/>
      <c r="AB165" s="51"/>
    </row>
    <row r="166" spans="2:28" s="63" customFormat="1" x14ac:dyDescent="0.25">
      <c r="B166" s="81" t="s">
        <v>52</v>
      </c>
      <c r="C166" s="82">
        <v>137</v>
      </c>
      <c r="D166" s="97" t="s">
        <v>53</v>
      </c>
      <c r="E166" s="106">
        <v>0</v>
      </c>
      <c r="F166" s="106">
        <v>0</v>
      </c>
      <c r="G166" s="106">
        <v>1</v>
      </c>
      <c r="H166" s="106">
        <v>1</v>
      </c>
      <c r="I166" s="106">
        <v>1</v>
      </c>
      <c r="J166" s="106">
        <v>1</v>
      </c>
      <c r="K166" s="106">
        <v>0</v>
      </c>
      <c r="L166" s="106">
        <v>0</v>
      </c>
      <c r="M166" s="106">
        <v>0</v>
      </c>
      <c r="N166" s="106">
        <v>2</v>
      </c>
      <c r="O166" s="106">
        <v>0</v>
      </c>
      <c r="P166" s="106"/>
      <c r="Q166" s="106">
        <f t="shared" si="0"/>
        <v>6</v>
      </c>
      <c r="R166" s="51"/>
      <c r="S166" s="51"/>
      <c r="T166" s="51"/>
      <c r="U166" s="51"/>
      <c r="V166" s="98">
        <v>28</v>
      </c>
      <c r="W166" s="38">
        <v>1</v>
      </c>
    </row>
    <row r="167" spans="2:28" s="63" customFormat="1" x14ac:dyDescent="0.25">
      <c r="B167" s="81" t="s">
        <v>58</v>
      </c>
      <c r="C167" s="82">
        <v>138</v>
      </c>
      <c r="D167" s="97" t="s">
        <v>59</v>
      </c>
      <c r="E167" s="106">
        <v>0</v>
      </c>
      <c r="F167" s="106">
        <v>0</v>
      </c>
      <c r="G167" s="106">
        <v>0</v>
      </c>
      <c r="H167" s="106">
        <v>0</v>
      </c>
      <c r="I167" s="106">
        <v>0</v>
      </c>
      <c r="J167" s="106">
        <v>0</v>
      </c>
      <c r="K167" s="106">
        <v>0</v>
      </c>
      <c r="L167" s="106">
        <v>0</v>
      </c>
      <c r="M167" s="106">
        <v>0</v>
      </c>
      <c r="N167" s="106">
        <v>1</v>
      </c>
      <c r="O167" s="106">
        <v>0</v>
      </c>
      <c r="P167" s="106"/>
      <c r="Q167" s="106">
        <f t="shared" si="0"/>
        <v>1</v>
      </c>
      <c r="R167" s="51"/>
      <c r="S167" s="51"/>
      <c r="T167" s="51"/>
      <c r="U167" s="51"/>
      <c r="V167" s="98">
        <v>11</v>
      </c>
      <c r="W167" s="38">
        <v>2</v>
      </c>
    </row>
    <row r="168" spans="2:28" s="63" customFormat="1" x14ac:dyDescent="0.25">
      <c r="B168" s="81" t="s">
        <v>50</v>
      </c>
      <c r="C168" s="85">
        <v>139</v>
      </c>
      <c r="D168" s="97" t="s">
        <v>51</v>
      </c>
      <c r="E168" s="106">
        <v>0</v>
      </c>
      <c r="F168" s="106">
        <v>0</v>
      </c>
      <c r="G168" s="106">
        <v>0</v>
      </c>
      <c r="H168" s="106">
        <v>0</v>
      </c>
      <c r="I168" s="106">
        <v>0</v>
      </c>
      <c r="J168" s="106">
        <v>0</v>
      </c>
      <c r="K168" s="106">
        <v>0</v>
      </c>
      <c r="L168" s="106">
        <v>0</v>
      </c>
      <c r="M168" s="106">
        <v>0</v>
      </c>
      <c r="N168" s="106">
        <v>0</v>
      </c>
      <c r="O168" s="106">
        <v>0</v>
      </c>
      <c r="P168" s="106"/>
      <c r="Q168" s="106">
        <f t="shared" si="0"/>
        <v>0</v>
      </c>
      <c r="R168" s="51"/>
      <c r="S168" s="51"/>
      <c r="T168" s="51"/>
      <c r="U168" s="51"/>
      <c r="V168" s="98">
        <v>85</v>
      </c>
      <c r="W168" s="38">
        <v>1</v>
      </c>
    </row>
    <row r="169" spans="2:28" s="63" customFormat="1" x14ac:dyDescent="0.25">
      <c r="B169" s="81" t="s">
        <v>96</v>
      </c>
      <c r="C169" s="82">
        <v>141</v>
      </c>
      <c r="D169" s="97" t="s">
        <v>97</v>
      </c>
      <c r="E169" s="106">
        <v>0</v>
      </c>
      <c r="F169" s="106">
        <v>0</v>
      </c>
      <c r="G169" s="106">
        <v>0</v>
      </c>
      <c r="H169" s="106">
        <v>0</v>
      </c>
      <c r="I169" s="106">
        <v>0</v>
      </c>
      <c r="J169" s="106">
        <v>0</v>
      </c>
      <c r="K169" s="106">
        <v>0</v>
      </c>
      <c r="L169" s="106">
        <v>0</v>
      </c>
      <c r="M169" s="106">
        <v>0</v>
      </c>
      <c r="N169" s="106">
        <v>0</v>
      </c>
      <c r="O169" s="106">
        <v>0</v>
      </c>
      <c r="P169" s="106"/>
      <c r="Q169" s="106">
        <f t="shared" si="0"/>
        <v>0</v>
      </c>
      <c r="R169" s="51"/>
      <c r="S169" s="62"/>
      <c r="T169" s="62"/>
      <c r="U169" s="62"/>
      <c r="V169" s="98">
        <v>37</v>
      </c>
      <c r="W169" s="38">
        <v>1</v>
      </c>
    </row>
    <row r="170" spans="2:28" s="63" customFormat="1" x14ac:dyDescent="0.25">
      <c r="B170" s="81" t="s">
        <v>118</v>
      </c>
      <c r="C170" s="82">
        <v>142</v>
      </c>
      <c r="D170" s="97" t="s">
        <v>119</v>
      </c>
      <c r="E170" s="106">
        <v>0</v>
      </c>
      <c r="F170" s="106">
        <v>0</v>
      </c>
      <c r="G170" s="106">
        <v>0</v>
      </c>
      <c r="H170" s="106">
        <v>1</v>
      </c>
      <c r="I170" s="106">
        <v>0</v>
      </c>
      <c r="J170" s="106">
        <v>0</v>
      </c>
      <c r="K170" s="106">
        <v>0</v>
      </c>
      <c r="L170" s="106">
        <v>0</v>
      </c>
      <c r="M170" s="106">
        <v>0</v>
      </c>
      <c r="N170" s="106">
        <v>0</v>
      </c>
      <c r="O170" s="106">
        <v>0</v>
      </c>
      <c r="P170" s="106"/>
      <c r="Q170" s="106">
        <f t="shared" si="0"/>
        <v>1</v>
      </c>
      <c r="R170" s="51"/>
      <c r="S170" s="62"/>
      <c r="T170" s="62"/>
      <c r="U170" s="62"/>
      <c r="V170" s="98" t="s">
        <v>3</v>
      </c>
      <c r="W170" s="38">
        <v>165</v>
      </c>
    </row>
    <row r="171" spans="2:28" s="63" customFormat="1" x14ac:dyDescent="0.25">
      <c r="B171" s="81" t="s">
        <v>48</v>
      </c>
      <c r="C171" s="82">
        <v>143</v>
      </c>
      <c r="D171" s="97" t="s">
        <v>49</v>
      </c>
      <c r="E171" s="106">
        <v>0</v>
      </c>
      <c r="F171" s="106">
        <v>2</v>
      </c>
      <c r="G171" s="106">
        <v>0</v>
      </c>
      <c r="H171" s="106">
        <v>0</v>
      </c>
      <c r="I171" s="106">
        <v>1</v>
      </c>
      <c r="J171" s="106">
        <v>0</v>
      </c>
      <c r="K171" s="106">
        <v>0</v>
      </c>
      <c r="L171" s="106">
        <v>0</v>
      </c>
      <c r="M171" s="106">
        <v>0</v>
      </c>
      <c r="N171" s="106">
        <v>0</v>
      </c>
      <c r="O171" s="106">
        <v>3</v>
      </c>
      <c r="P171" s="106"/>
      <c r="Q171" s="106">
        <f t="shared" si="0"/>
        <v>6</v>
      </c>
      <c r="R171" s="51"/>
      <c r="S171" s="62"/>
      <c r="T171" s="62"/>
      <c r="U171" s="62"/>
      <c r="V171" s="62"/>
      <c r="W171" s="37"/>
    </row>
    <row r="172" spans="2:28" s="63" customFormat="1" x14ac:dyDescent="0.25">
      <c r="B172" s="81" t="s">
        <v>54</v>
      </c>
      <c r="C172" s="82">
        <v>144</v>
      </c>
      <c r="D172" s="97" t="s">
        <v>55</v>
      </c>
      <c r="E172" s="106">
        <v>0</v>
      </c>
      <c r="F172" s="106">
        <v>0</v>
      </c>
      <c r="G172" s="106">
        <v>0</v>
      </c>
      <c r="H172" s="106">
        <v>0</v>
      </c>
      <c r="I172" s="106">
        <v>1</v>
      </c>
      <c r="J172" s="106">
        <v>0</v>
      </c>
      <c r="K172" s="106">
        <v>1</v>
      </c>
      <c r="L172" s="106">
        <v>0</v>
      </c>
      <c r="M172" s="106">
        <v>0</v>
      </c>
      <c r="N172" s="106">
        <v>0</v>
      </c>
      <c r="O172" s="106">
        <v>0</v>
      </c>
      <c r="P172" s="106"/>
      <c r="Q172" s="106">
        <f t="shared" si="0"/>
        <v>2</v>
      </c>
      <c r="R172" s="51"/>
      <c r="S172" s="62"/>
      <c r="T172" s="62"/>
      <c r="U172" s="62"/>
      <c r="V172" s="62"/>
      <c r="W172" s="37"/>
    </row>
    <row r="173" spans="2:28" s="63" customFormat="1" x14ac:dyDescent="0.25">
      <c r="B173" s="81" t="s">
        <v>133</v>
      </c>
      <c r="C173" s="82">
        <v>145</v>
      </c>
      <c r="D173" s="97" t="s">
        <v>134</v>
      </c>
      <c r="E173" s="106">
        <v>0</v>
      </c>
      <c r="F173" s="106">
        <v>0</v>
      </c>
      <c r="G173" s="106">
        <v>0</v>
      </c>
      <c r="H173" s="106">
        <v>0</v>
      </c>
      <c r="I173" s="106">
        <v>0</v>
      </c>
      <c r="J173" s="106">
        <v>0</v>
      </c>
      <c r="K173" s="106">
        <v>0</v>
      </c>
      <c r="L173" s="106">
        <v>0</v>
      </c>
      <c r="M173" s="106">
        <v>0</v>
      </c>
      <c r="N173" s="106">
        <v>0</v>
      </c>
      <c r="O173" s="106">
        <v>0</v>
      </c>
      <c r="P173" s="106"/>
      <c r="Q173" s="106">
        <f t="shared" si="0"/>
        <v>0</v>
      </c>
      <c r="R173" s="51"/>
      <c r="S173" s="62"/>
      <c r="T173" s="62"/>
      <c r="U173" s="62"/>
      <c r="V173" s="62"/>
      <c r="W173" s="37"/>
    </row>
    <row r="174" spans="2:28" s="63" customFormat="1" x14ac:dyDescent="0.25">
      <c r="B174" s="81" t="s">
        <v>45</v>
      </c>
      <c r="C174" s="82">
        <v>146</v>
      </c>
      <c r="D174" s="97" t="s">
        <v>46</v>
      </c>
      <c r="E174" s="106">
        <v>0</v>
      </c>
      <c r="F174" s="106">
        <v>0</v>
      </c>
      <c r="G174" s="106">
        <v>0</v>
      </c>
      <c r="H174" s="106">
        <v>0</v>
      </c>
      <c r="I174" s="106">
        <v>1</v>
      </c>
      <c r="J174" s="106">
        <v>0</v>
      </c>
      <c r="K174" s="106">
        <v>0</v>
      </c>
      <c r="L174" s="106">
        <v>1</v>
      </c>
      <c r="M174" s="106">
        <v>0</v>
      </c>
      <c r="N174" s="106">
        <v>0</v>
      </c>
      <c r="O174" s="106">
        <v>0</v>
      </c>
      <c r="P174" s="106"/>
      <c r="Q174" s="106">
        <f t="shared" si="0"/>
        <v>2</v>
      </c>
      <c r="R174" s="51"/>
      <c r="S174" s="62"/>
      <c r="T174" s="62"/>
      <c r="U174" s="62"/>
      <c r="V174" s="62"/>
      <c r="W174" s="37"/>
    </row>
    <row r="175" spans="2:28" s="63" customFormat="1" x14ac:dyDescent="0.25">
      <c r="B175" s="81" t="s">
        <v>63</v>
      </c>
      <c r="C175" s="82">
        <v>147</v>
      </c>
      <c r="D175" s="97" t="s">
        <v>64</v>
      </c>
      <c r="E175" s="106">
        <v>1</v>
      </c>
      <c r="F175" s="106">
        <v>2</v>
      </c>
      <c r="G175" s="106">
        <v>2</v>
      </c>
      <c r="H175" s="106">
        <v>1</v>
      </c>
      <c r="I175" s="106">
        <v>0</v>
      </c>
      <c r="J175" s="106">
        <v>0</v>
      </c>
      <c r="K175" s="106">
        <v>0</v>
      </c>
      <c r="L175" s="106">
        <v>0</v>
      </c>
      <c r="M175" s="106">
        <v>1</v>
      </c>
      <c r="N175" s="106">
        <v>0</v>
      </c>
      <c r="O175" s="106">
        <v>0</v>
      </c>
      <c r="P175" s="106"/>
      <c r="Q175" s="106">
        <f t="shared" si="0"/>
        <v>7</v>
      </c>
      <c r="R175" s="51"/>
      <c r="S175" s="62"/>
      <c r="T175" s="62"/>
      <c r="U175" s="62"/>
      <c r="V175" s="62"/>
      <c r="W175" s="37"/>
    </row>
    <row r="176" spans="2:28" s="63" customFormat="1" x14ac:dyDescent="0.25">
      <c r="B176" s="81" t="s">
        <v>65</v>
      </c>
      <c r="C176" s="82">
        <v>148</v>
      </c>
      <c r="D176" s="97" t="s">
        <v>66</v>
      </c>
      <c r="E176" s="106">
        <v>0</v>
      </c>
      <c r="F176" s="106">
        <v>0</v>
      </c>
      <c r="G176" s="106">
        <v>1</v>
      </c>
      <c r="H176" s="106">
        <v>1</v>
      </c>
      <c r="I176" s="106">
        <v>0</v>
      </c>
      <c r="J176" s="106">
        <v>0</v>
      </c>
      <c r="K176" s="106">
        <v>0</v>
      </c>
      <c r="L176" s="106">
        <v>0</v>
      </c>
      <c r="M176" s="106">
        <v>1</v>
      </c>
      <c r="N176" s="106">
        <v>0</v>
      </c>
      <c r="O176" s="106">
        <v>0</v>
      </c>
      <c r="P176" s="106"/>
      <c r="Q176" s="106">
        <f t="shared" si="0"/>
        <v>3</v>
      </c>
      <c r="R176" s="51"/>
      <c r="S176" s="62"/>
      <c r="T176" s="62"/>
      <c r="U176" s="62"/>
      <c r="V176" s="62"/>
      <c r="W176" s="37"/>
    </row>
    <row r="177" spans="2:23" s="63" customFormat="1" x14ac:dyDescent="0.25">
      <c r="B177" s="81" t="s">
        <v>106</v>
      </c>
      <c r="C177" s="82">
        <v>149</v>
      </c>
      <c r="D177" s="97" t="s">
        <v>107</v>
      </c>
      <c r="E177" s="106">
        <v>0</v>
      </c>
      <c r="F177" s="106">
        <v>0</v>
      </c>
      <c r="G177" s="106">
        <v>0</v>
      </c>
      <c r="H177" s="106">
        <v>0</v>
      </c>
      <c r="I177" s="106">
        <v>0</v>
      </c>
      <c r="J177" s="106">
        <v>0</v>
      </c>
      <c r="K177" s="106">
        <v>0</v>
      </c>
      <c r="L177" s="106">
        <v>0</v>
      </c>
      <c r="M177" s="106">
        <v>0</v>
      </c>
      <c r="N177" s="106">
        <v>0</v>
      </c>
      <c r="O177" s="106">
        <v>0</v>
      </c>
      <c r="P177" s="106"/>
      <c r="Q177" s="106">
        <f t="shared" si="0"/>
        <v>0</v>
      </c>
      <c r="R177" s="51"/>
      <c r="S177" s="62"/>
      <c r="T177" s="62"/>
      <c r="U177" s="62"/>
      <c r="V177" s="62"/>
      <c r="W177" s="37"/>
    </row>
    <row r="178" spans="2:23" s="63" customFormat="1" x14ac:dyDescent="0.25">
      <c r="B178" s="81" t="s">
        <v>7</v>
      </c>
      <c r="C178" s="82">
        <v>151</v>
      </c>
      <c r="D178" s="97" t="s">
        <v>11</v>
      </c>
      <c r="E178" s="106">
        <v>0</v>
      </c>
      <c r="F178" s="106">
        <v>0</v>
      </c>
      <c r="G178" s="106">
        <v>0</v>
      </c>
      <c r="H178" s="106">
        <v>0</v>
      </c>
      <c r="I178" s="106">
        <v>0</v>
      </c>
      <c r="J178" s="106">
        <v>0</v>
      </c>
      <c r="K178" s="106">
        <v>0</v>
      </c>
      <c r="L178" s="106">
        <v>0</v>
      </c>
      <c r="M178" s="106">
        <v>0</v>
      </c>
      <c r="N178" s="106">
        <v>0</v>
      </c>
      <c r="O178" s="106">
        <v>0</v>
      </c>
      <c r="P178" s="106"/>
      <c r="Q178" s="106">
        <f t="shared" si="0"/>
        <v>0</v>
      </c>
      <c r="R178" s="51"/>
      <c r="S178" s="62"/>
      <c r="T178" s="62"/>
      <c r="U178" s="62"/>
      <c r="V178" s="62"/>
      <c r="W178" s="37"/>
    </row>
    <row r="179" spans="2:23" s="63" customFormat="1" x14ac:dyDescent="0.25">
      <c r="B179" s="81" t="s">
        <v>39</v>
      </c>
      <c r="C179" s="82">
        <v>152</v>
      </c>
      <c r="D179" s="97" t="s">
        <v>83</v>
      </c>
      <c r="E179" s="106">
        <v>0</v>
      </c>
      <c r="F179" s="106">
        <v>0</v>
      </c>
      <c r="G179" s="106">
        <v>1</v>
      </c>
      <c r="H179" s="106">
        <v>1</v>
      </c>
      <c r="I179" s="106">
        <v>0</v>
      </c>
      <c r="J179" s="106">
        <v>0</v>
      </c>
      <c r="K179" s="106">
        <v>0</v>
      </c>
      <c r="L179" s="106">
        <v>0</v>
      </c>
      <c r="M179" s="106">
        <v>1</v>
      </c>
      <c r="N179" s="106">
        <v>0</v>
      </c>
      <c r="O179" s="106">
        <v>0</v>
      </c>
      <c r="P179" s="106"/>
      <c r="Q179" s="106">
        <f t="shared" si="0"/>
        <v>3</v>
      </c>
      <c r="R179" s="51"/>
      <c r="S179" s="62"/>
      <c r="T179" s="62"/>
      <c r="U179" s="62"/>
      <c r="V179" s="62"/>
      <c r="W179" s="37"/>
    </row>
    <row r="180" spans="2:23" s="63" customFormat="1" x14ac:dyDescent="0.25">
      <c r="B180" s="81" t="s">
        <v>7</v>
      </c>
      <c r="C180" s="82">
        <v>154</v>
      </c>
      <c r="D180" s="97" t="s">
        <v>21</v>
      </c>
      <c r="E180" s="106">
        <v>0</v>
      </c>
      <c r="F180" s="106">
        <v>0</v>
      </c>
      <c r="G180" s="106">
        <v>0</v>
      </c>
      <c r="H180" s="106">
        <v>0</v>
      </c>
      <c r="I180" s="106">
        <v>0</v>
      </c>
      <c r="J180" s="106">
        <v>0</v>
      </c>
      <c r="K180" s="106">
        <v>0</v>
      </c>
      <c r="L180" s="106">
        <v>0</v>
      </c>
      <c r="M180" s="106">
        <v>0</v>
      </c>
      <c r="N180" s="106">
        <v>0</v>
      </c>
      <c r="O180" s="106">
        <v>0</v>
      </c>
      <c r="P180" s="106"/>
      <c r="Q180" s="106">
        <f t="shared" si="0"/>
        <v>0</v>
      </c>
      <c r="R180" s="51"/>
      <c r="S180" s="62"/>
      <c r="T180" s="62"/>
      <c r="U180" s="62"/>
      <c r="V180" s="62"/>
      <c r="W180" s="37"/>
    </row>
    <row r="181" spans="2:23" s="63" customFormat="1" x14ac:dyDescent="0.25">
      <c r="B181" s="81" t="s">
        <v>7</v>
      </c>
      <c r="C181" s="82">
        <v>155</v>
      </c>
      <c r="D181" s="97" t="s">
        <v>105</v>
      </c>
      <c r="E181" s="106">
        <v>2</v>
      </c>
      <c r="F181" s="106">
        <v>0</v>
      </c>
      <c r="G181" s="106">
        <v>2</v>
      </c>
      <c r="H181" s="106">
        <v>1</v>
      </c>
      <c r="I181" s="106">
        <v>1</v>
      </c>
      <c r="J181" s="106">
        <v>0</v>
      </c>
      <c r="K181" s="106">
        <v>0</v>
      </c>
      <c r="L181" s="106">
        <v>1</v>
      </c>
      <c r="M181" s="106">
        <v>2</v>
      </c>
      <c r="N181" s="106">
        <v>0</v>
      </c>
      <c r="O181" s="106">
        <v>0</v>
      </c>
      <c r="P181" s="106"/>
      <c r="Q181" s="106">
        <f t="shared" si="0"/>
        <v>9</v>
      </c>
      <c r="R181" s="51"/>
      <c r="S181" s="62"/>
      <c r="T181" s="62"/>
      <c r="U181" s="62"/>
      <c r="V181" s="62"/>
      <c r="W181" s="37"/>
    </row>
    <row r="182" spans="2:23" s="63" customFormat="1" x14ac:dyDescent="0.25">
      <c r="B182" s="81" t="s">
        <v>7</v>
      </c>
      <c r="C182" s="82">
        <v>156</v>
      </c>
      <c r="D182" s="97" t="s">
        <v>297</v>
      </c>
      <c r="E182" s="106">
        <v>0</v>
      </c>
      <c r="F182" s="106">
        <v>0</v>
      </c>
      <c r="G182" s="106">
        <v>0</v>
      </c>
      <c r="H182" s="106">
        <v>0</v>
      </c>
      <c r="I182" s="106">
        <v>1</v>
      </c>
      <c r="J182" s="106">
        <v>0</v>
      </c>
      <c r="K182" s="106">
        <v>0</v>
      </c>
      <c r="L182" s="106">
        <v>0</v>
      </c>
      <c r="M182" s="106">
        <v>0</v>
      </c>
      <c r="N182" s="106">
        <v>0</v>
      </c>
      <c r="O182" s="106">
        <v>1</v>
      </c>
      <c r="P182" s="106"/>
      <c r="Q182" s="106">
        <f t="shared" si="0"/>
        <v>2</v>
      </c>
      <c r="R182" s="51"/>
      <c r="S182" s="62"/>
      <c r="T182" s="62"/>
      <c r="U182" s="62"/>
      <c r="V182" s="62"/>
      <c r="W182" s="37"/>
    </row>
    <row r="183" spans="2:23" s="63" customFormat="1" x14ac:dyDescent="0.25">
      <c r="B183" s="81" t="s">
        <v>7</v>
      </c>
      <c r="C183" s="82">
        <v>157</v>
      </c>
      <c r="D183" s="97" t="s">
        <v>138</v>
      </c>
      <c r="E183" s="106">
        <v>2</v>
      </c>
      <c r="F183" s="106">
        <v>4</v>
      </c>
      <c r="G183" s="106">
        <v>1</v>
      </c>
      <c r="H183" s="106">
        <v>0</v>
      </c>
      <c r="I183" s="106">
        <v>1</v>
      </c>
      <c r="J183" s="106">
        <v>4</v>
      </c>
      <c r="K183" s="106">
        <v>0</v>
      </c>
      <c r="L183" s="106">
        <v>4</v>
      </c>
      <c r="M183" s="106">
        <v>1</v>
      </c>
      <c r="N183" s="106">
        <v>2</v>
      </c>
      <c r="O183" s="106">
        <v>3</v>
      </c>
      <c r="P183" s="106"/>
      <c r="Q183" s="106">
        <f t="shared" si="0"/>
        <v>22</v>
      </c>
      <c r="R183" s="51"/>
      <c r="S183" s="62"/>
      <c r="T183" s="62"/>
      <c r="U183" s="62"/>
      <c r="V183" s="62"/>
      <c r="W183" s="37"/>
    </row>
    <row r="184" spans="2:23" s="63" customFormat="1" x14ac:dyDescent="0.25">
      <c r="B184" s="81" t="s">
        <v>7</v>
      </c>
      <c r="C184" s="82">
        <v>158</v>
      </c>
      <c r="D184" s="97" t="s">
        <v>120</v>
      </c>
      <c r="E184" s="106">
        <v>1</v>
      </c>
      <c r="F184" s="106">
        <v>0</v>
      </c>
      <c r="G184" s="106">
        <v>0</v>
      </c>
      <c r="H184" s="106">
        <v>0</v>
      </c>
      <c r="I184" s="106">
        <v>0</v>
      </c>
      <c r="J184" s="106">
        <v>0</v>
      </c>
      <c r="K184" s="106">
        <v>0</v>
      </c>
      <c r="L184" s="106">
        <v>1</v>
      </c>
      <c r="M184" s="106">
        <v>0</v>
      </c>
      <c r="N184" s="106">
        <v>0</v>
      </c>
      <c r="O184" s="106">
        <v>0</v>
      </c>
      <c r="P184" s="106"/>
      <c r="Q184" s="106">
        <f t="shared" si="0"/>
        <v>2</v>
      </c>
      <c r="R184" s="51"/>
      <c r="S184" s="62"/>
      <c r="T184" s="62"/>
      <c r="U184" s="62"/>
      <c r="V184" s="62"/>
      <c r="W184" s="37"/>
    </row>
    <row r="185" spans="2:23" s="63" customFormat="1" x14ac:dyDescent="0.25">
      <c r="B185" s="81" t="s">
        <v>7</v>
      </c>
      <c r="C185" s="82">
        <v>160</v>
      </c>
      <c r="D185" s="97" t="s">
        <v>112</v>
      </c>
      <c r="E185" s="106">
        <v>1</v>
      </c>
      <c r="F185" s="106">
        <v>0</v>
      </c>
      <c r="G185" s="106">
        <v>8</v>
      </c>
      <c r="H185" s="106">
        <v>5</v>
      </c>
      <c r="I185" s="106">
        <v>0</v>
      </c>
      <c r="J185" s="106">
        <v>4</v>
      </c>
      <c r="K185" s="106">
        <v>1</v>
      </c>
      <c r="L185" s="106">
        <v>0</v>
      </c>
      <c r="M185" s="106">
        <v>2</v>
      </c>
      <c r="N185" s="106">
        <v>2</v>
      </c>
      <c r="O185" s="106">
        <v>1</v>
      </c>
      <c r="P185" s="106"/>
      <c r="Q185" s="106">
        <f t="shared" si="0"/>
        <v>24</v>
      </c>
      <c r="R185" s="51"/>
      <c r="S185" s="62"/>
      <c r="T185" s="62"/>
      <c r="U185" s="62"/>
      <c r="V185" s="62"/>
      <c r="W185" s="37"/>
    </row>
    <row r="186" spans="2:23" s="63" customFormat="1" x14ac:dyDescent="0.25">
      <c r="B186" s="81" t="s">
        <v>34</v>
      </c>
      <c r="C186" s="82">
        <v>161</v>
      </c>
      <c r="D186" s="97" t="s">
        <v>95</v>
      </c>
      <c r="E186" s="106">
        <v>2</v>
      </c>
      <c r="F186" s="106">
        <v>1</v>
      </c>
      <c r="G186" s="106">
        <v>1</v>
      </c>
      <c r="H186" s="106">
        <v>1</v>
      </c>
      <c r="I186" s="106">
        <v>1</v>
      </c>
      <c r="J186" s="106">
        <v>1</v>
      </c>
      <c r="K186" s="106">
        <v>2</v>
      </c>
      <c r="L186" s="106">
        <v>2</v>
      </c>
      <c r="M186" s="106">
        <v>2</v>
      </c>
      <c r="N186" s="106">
        <v>2</v>
      </c>
      <c r="O186" s="106">
        <v>5</v>
      </c>
      <c r="P186" s="106"/>
      <c r="Q186" s="106">
        <f t="shared" si="0"/>
        <v>20</v>
      </c>
      <c r="R186" s="51"/>
      <c r="S186" s="62"/>
      <c r="T186" s="62"/>
      <c r="U186" s="62"/>
      <c r="V186" s="62"/>
      <c r="W186" s="37"/>
    </row>
    <row r="187" spans="2:23" s="63" customFormat="1" x14ac:dyDescent="0.25">
      <c r="B187" s="81" t="s">
        <v>19</v>
      </c>
      <c r="C187" s="82">
        <v>162</v>
      </c>
      <c r="D187" s="97" t="s">
        <v>20</v>
      </c>
      <c r="E187" s="106">
        <v>2</v>
      </c>
      <c r="F187" s="106">
        <v>3</v>
      </c>
      <c r="G187" s="106">
        <v>2</v>
      </c>
      <c r="H187" s="106">
        <v>0</v>
      </c>
      <c r="I187" s="106">
        <v>1</v>
      </c>
      <c r="J187" s="106">
        <v>1</v>
      </c>
      <c r="K187" s="106">
        <v>0</v>
      </c>
      <c r="L187" s="106">
        <v>0</v>
      </c>
      <c r="M187" s="106">
        <v>1</v>
      </c>
      <c r="N187" s="106">
        <v>0</v>
      </c>
      <c r="O187" s="106">
        <v>2</v>
      </c>
      <c r="P187" s="106"/>
      <c r="Q187" s="106">
        <f t="shared" si="0"/>
        <v>12</v>
      </c>
      <c r="R187" s="51"/>
      <c r="S187" s="62"/>
      <c r="T187" s="62"/>
      <c r="U187" s="62"/>
      <c r="V187" s="62"/>
      <c r="W187" s="37"/>
    </row>
    <row r="188" spans="2:23" s="63" customFormat="1" x14ac:dyDescent="0.25">
      <c r="B188" s="81" t="s">
        <v>7</v>
      </c>
      <c r="C188" s="82">
        <v>163</v>
      </c>
      <c r="D188" s="97" t="s">
        <v>84</v>
      </c>
      <c r="E188" s="106">
        <v>1</v>
      </c>
      <c r="F188" s="106">
        <v>6</v>
      </c>
      <c r="G188" s="106">
        <v>2</v>
      </c>
      <c r="H188" s="106">
        <v>2</v>
      </c>
      <c r="I188" s="106">
        <v>3</v>
      </c>
      <c r="J188" s="106">
        <v>3</v>
      </c>
      <c r="K188" s="106">
        <v>5</v>
      </c>
      <c r="L188" s="106">
        <v>1</v>
      </c>
      <c r="M188" s="106">
        <v>7</v>
      </c>
      <c r="N188" s="106">
        <v>18</v>
      </c>
      <c r="O188" s="106">
        <v>6</v>
      </c>
      <c r="P188" s="106"/>
      <c r="Q188" s="106">
        <f t="shared" si="0"/>
        <v>54</v>
      </c>
      <c r="R188" s="51"/>
      <c r="S188" s="62"/>
      <c r="T188" s="62"/>
      <c r="U188" s="62"/>
      <c r="V188" s="62"/>
      <c r="W188" s="37"/>
    </row>
    <row r="189" spans="2:23" s="63" customFormat="1" x14ac:dyDescent="0.25">
      <c r="B189" s="81" t="s">
        <v>7</v>
      </c>
      <c r="C189" s="82">
        <v>164</v>
      </c>
      <c r="D189" s="97" t="s">
        <v>38</v>
      </c>
      <c r="E189" s="106">
        <v>3</v>
      </c>
      <c r="F189" s="106">
        <v>0</v>
      </c>
      <c r="G189" s="106">
        <v>2</v>
      </c>
      <c r="H189" s="106">
        <v>3</v>
      </c>
      <c r="I189" s="106">
        <v>0</v>
      </c>
      <c r="J189" s="106">
        <v>0</v>
      </c>
      <c r="K189" s="106">
        <v>0</v>
      </c>
      <c r="L189" s="106">
        <v>1</v>
      </c>
      <c r="M189" s="106">
        <v>1</v>
      </c>
      <c r="N189" s="106">
        <v>2</v>
      </c>
      <c r="O189" s="106">
        <v>0</v>
      </c>
      <c r="P189" s="106"/>
      <c r="Q189" s="106">
        <f t="shared" si="0"/>
        <v>12</v>
      </c>
      <c r="R189" s="51"/>
      <c r="S189" s="62"/>
      <c r="T189" s="62"/>
      <c r="U189" s="62"/>
      <c r="V189" s="62"/>
      <c r="W189" s="37"/>
    </row>
    <row r="190" spans="2:23" s="63" customFormat="1" x14ac:dyDescent="0.25">
      <c r="B190" s="81" t="s">
        <v>7</v>
      </c>
      <c r="C190" s="82">
        <v>165</v>
      </c>
      <c r="D190" s="97" t="s">
        <v>126</v>
      </c>
      <c r="E190" s="106">
        <v>1</v>
      </c>
      <c r="F190" s="106">
        <v>1</v>
      </c>
      <c r="G190" s="106">
        <v>5</v>
      </c>
      <c r="H190" s="106">
        <v>1</v>
      </c>
      <c r="I190" s="106">
        <v>3</v>
      </c>
      <c r="J190" s="106">
        <v>2</v>
      </c>
      <c r="K190" s="106">
        <v>2</v>
      </c>
      <c r="L190" s="106">
        <v>1</v>
      </c>
      <c r="M190" s="106">
        <v>0</v>
      </c>
      <c r="N190" s="106">
        <v>4</v>
      </c>
      <c r="O190" s="106">
        <v>1</v>
      </c>
      <c r="P190" s="106"/>
      <c r="Q190" s="106">
        <f t="shared" si="0"/>
        <v>21</v>
      </c>
      <c r="R190" s="51"/>
      <c r="S190" s="62"/>
      <c r="T190" s="62"/>
      <c r="U190" s="62"/>
      <c r="V190" s="62"/>
      <c r="W190" s="37"/>
    </row>
    <row r="191" spans="2:23" s="63" customFormat="1" x14ac:dyDescent="0.25">
      <c r="B191" s="81" t="s">
        <v>7</v>
      </c>
      <c r="C191" s="82">
        <v>166</v>
      </c>
      <c r="D191" s="97" t="s">
        <v>23</v>
      </c>
      <c r="E191" s="106">
        <v>3</v>
      </c>
      <c r="F191" s="106">
        <v>1</v>
      </c>
      <c r="G191" s="106">
        <v>3</v>
      </c>
      <c r="H191" s="106">
        <v>3</v>
      </c>
      <c r="I191" s="106">
        <v>3</v>
      </c>
      <c r="J191" s="106">
        <v>0</v>
      </c>
      <c r="K191" s="106">
        <v>1</v>
      </c>
      <c r="L191" s="106">
        <v>0</v>
      </c>
      <c r="M191" s="106">
        <v>0</v>
      </c>
      <c r="N191" s="106">
        <v>0</v>
      </c>
      <c r="O191" s="106">
        <v>0</v>
      </c>
      <c r="P191" s="106"/>
      <c r="Q191" s="106">
        <f t="shared" si="0"/>
        <v>14</v>
      </c>
      <c r="R191" s="51"/>
      <c r="S191" s="62"/>
      <c r="T191" s="62"/>
      <c r="U191" s="62"/>
      <c r="V191" s="62"/>
      <c r="W191" s="37"/>
    </row>
    <row r="192" spans="2:23" s="63" customFormat="1" x14ac:dyDescent="0.25">
      <c r="B192" s="81" t="s">
        <v>7</v>
      </c>
      <c r="C192" s="82">
        <v>167</v>
      </c>
      <c r="D192" s="97" t="s">
        <v>98</v>
      </c>
      <c r="E192" s="106">
        <v>0</v>
      </c>
      <c r="F192" s="106">
        <v>0</v>
      </c>
      <c r="G192" s="106">
        <v>6</v>
      </c>
      <c r="H192" s="106">
        <v>8</v>
      </c>
      <c r="I192" s="106">
        <v>5</v>
      </c>
      <c r="J192" s="106">
        <v>5</v>
      </c>
      <c r="K192" s="106">
        <v>2</v>
      </c>
      <c r="L192" s="106">
        <v>2</v>
      </c>
      <c r="M192" s="106">
        <v>1</v>
      </c>
      <c r="N192" s="106">
        <v>3</v>
      </c>
      <c r="O192" s="106">
        <v>3</v>
      </c>
      <c r="P192" s="106"/>
      <c r="Q192" s="106">
        <f t="shared" si="0"/>
        <v>35</v>
      </c>
      <c r="R192" s="51"/>
      <c r="S192" s="62"/>
      <c r="T192" s="62"/>
      <c r="U192" s="62"/>
      <c r="V192" s="62"/>
      <c r="W192" s="37"/>
    </row>
    <row r="193" spans="2:23" s="63" customFormat="1" x14ac:dyDescent="0.25">
      <c r="B193" s="81" t="s">
        <v>7</v>
      </c>
      <c r="C193" s="82">
        <v>168</v>
      </c>
      <c r="D193" s="97" t="s">
        <v>24</v>
      </c>
      <c r="E193" s="106">
        <v>0</v>
      </c>
      <c r="F193" s="106">
        <v>2</v>
      </c>
      <c r="G193" s="106">
        <v>0</v>
      </c>
      <c r="H193" s="106">
        <v>0</v>
      </c>
      <c r="I193" s="106">
        <v>0</v>
      </c>
      <c r="J193" s="106">
        <v>0</v>
      </c>
      <c r="K193" s="106">
        <v>0</v>
      </c>
      <c r="L193" s="106">
        <v>0</v>
      </c>
      <c r="M193" s="106">
        <v>0</v>
      </c>
      <c r="N193" s="106">
        <v>2</v>
      </c>
      <c r="O193" s="106">
        <v>1</v>
      </c>
      <c r="P193" s="106"/>
      <c r="Q193" s="106">
        <f t="shared" si="0"/>
        <v>5</v>
      </c>
      <c r="R193" s="51"/>
      <c r="S193" s="62"/>
      <c r="T193" s="62"/>
      <c r="U193" s="62"/>
      <c r="V193" s="62"/>
      <c r="W193" s="37"/>
    </row>
    <row r="194" spans="2:23" s="63" customFormat="1" ht="30" x14ac:dyDescent="0.25">
      <c r="B194" s="81" t="s">
        <v>7</v>
      </c>
      <c r="C194" s="82">
        <v>171</v>
      </c>
      <c r="D194" s="97" t="s">
        <v>89</v>
      </c>
      <c r="E194" s="106">
        <v>0</v>
      </c>
      <c r="F194" s="106">
        <v>0</v>
      </c>
      <c r="G194" s="106">
        <v>2</v>
      </c>
      <c r="H194" s="106">
        <v>0</v>
      </c>
      <c r="I194" s="106">
        <v>0</v>
      </c>
      <c r="J194" s="106">
        <v>1</v>
      </c>
      <c r="K194" s="106">
        <v>0</v>
      </c>
      <c r="L194" s="106">
        <v>0</v>
      </c>
      <c r="M194" s="106">
        <v>0</v>
      </c>
      <c r="N194" s="106">
        <v>0</v>
      </c>
      <c r="O194" s="106">
        <v>0</v>
      </c>
      <c r="P194" s="106"/>
      <c r="Q194" s="106">
        <f t="shared" si="0"/>
        <v>3</v>
      </c>
      <c r="R194" s="51"/>
      <c r="S194" s="62"/>
      <c r="T194" s="62"/>
      <c r="U194" s="62"/>
      <c r="V194" s="62"/>
      <c r="W194" s="37"/>
    </row>
    <row r="195" spans="2:23" s="63" customFormat="1" x14ac:dyDescent="0.25">
      <c r="B195" s="81" t="s">
        <v>7</v>
      </c>
      <c r="C195" s="82">
        <v>172</v>
      </c>
      <c r="D195" s="97" t="s">
        <v>22</v>
      </c>
      <c r="E195" s="106">
        <v>14</v>
      </c>
      <c r="F195" s="106">
        <v>9</v>
      </c>
      <c r="G195" s="106">
        <v>7</v>
      </c>
      <c r="H195" s="106">
        <v>3</v>
      </c>
      <c r="I195" s="106">
        <v>12</v>
      </c>
      <c r="J195" s="106">
        <v>7</v>
      </c>
      <c r="K195" s="106">
        <v>4</v>
      </c>
      <c r="L195" s="106">
        <v>9</v>
      </c>
      <c r="M195" s="106">
        <v>12</v>
      </c>
      <c r="N195" s="106">
        <v>10</v>
      </c>
      <c r="O195" s="106">
        <v>0</v>
      </c>
      <c r="P195" s="106"/>
      <c r="Q195" s="106">
        <f t="shared" si="0"/>
        <v>87</v>
      </c>
      <c r="R195" s="51"/>
      <c r="S195" s="62"/>
      <c r="T195" s="62"/>
      <c r="U195" s="62"/>
      <c r="V195" s="62"/>
      <c r="W195" s="37"/>
    </row>
    <row r="196" spans="2:23" s="63" customFormat="1" x14ac:dyDescent="0.25">
      <c r="B196" s="81" t="s">
        <v>19</v>
      </c>
      <c r="C196" s="82">
        <v>174</v>
      </c>
      <c r="D196" s="97" t="s">
        <v>86</v>
      </c>
      <c r="E196" s="106">
        <v>1</v>
      </c>
      <c r="F196" s="106">
        <v>2</v>
      </c>
      <c r="G196" s="106">
        <v>0</v>
      </c>
      <c r="H196" s="106">
        <v>1</v>
      </c>
      <c r="I196" s="106">
        <v>1</v>
      </c>
      <c r="J196" s="106">
        <v>0</v>
      </c>
      <c r="K196" s="106">
        <v>0</v>
      </c>
      <c r="L196" s="106">
        <v>1</v>
      </c>
      <c r="M196" s="106">
        <v>1</v>
      </c>
      <c r="N196" s="106">
        <v>0</v>
      </c>
      <c r="O196" s="106">
        <v>0</v>
      </c>
      <c r="P196" s="106"/>
      <c r="Q196" s="106">
        <f t="shared" si="0"/>
        <v>7</v>
      </c>
      <c r="R196" s="51"/>
      <c r="S196" s="62"/>
      <c r="T196" s="62"/>
      <c r="U196" s="62"/>
      <c r="V196" s="62"/>
      <c r="W196" s="37"/>
    </row>
    <row r="197" spans="2:23" s="63" customFormat="1" x14ac:dyDescent="0.25">
      <c r="B197" s="81" t="s">
        <v>34</v>
      </c>
      <c r="C197" s="82">
        <v>175</v>
      </c>
      <c r="D197" s="97" t="s">
        <v>35</v>
      </c>
      <c r="E197" s="106">
        <v>0</v>
      </c>
      <c r="F197" s="106">
        <v>1</v>
      </c>
      <c r="G197" s="106">
        <v>0</v>
      </c>
      <c r="H197" s="106">
        <v>0</v>
      </c>
      <c r="I197" s="106">
        <v>0</v>
      </c>
      <c r="J197" s="106">
        <v>0</v>
      </c>
      <c r="K197" s="106">
        <v>0</v>
      </c>
      <c r="L197" s="106">
        <v>0</v>
      </c>
      <c r="M197" s="106">
        <v>0</v>
      </c>
      <c r="N197" s="106">
        <v>0</v>
      </c>
      <c r="O197" s="106">
        <v>1</v>
      </c>
      <c r="P197" s="106"/>
      <c r="Q197" s="106">
        <f t="shared" si="0"/>
        <v>2</v>
      </c>
      <c r="R197" s="51"/>
      <c r="S197" s="62"/>
      <c r="T197" s="62"/>
      <c r="U197" s="62"/>
      <c r="V197" s="62"/>
      <c r="W197" s="37"/>
    </row>
    <row r="198" spans="2:23" s="63" customFormat="1" x14ac:dyDescent="0.25">
      <c r="B198" s="81" t="s">
        <v>29</v>
      </c>
      <c r="C198" s="82">
        <v>176</v>
      </c>
      <c r="D198" s="97" t="s">
        <v>262</v>
      </c>
      <c r="E198" s="106">
        <v>0</v>
      </c>
      <c r="F198" s="106">
        <v>0</v>
      </c>
      <c r="G198" s="106">
        <v>0</v>
      </c>
      <c r="H198" s="106">
        <v>0</v>
      </c>
      <c r="I198" s="106">
        <v>3</v>
      </c>
      <c r="J198" s="106">
        <v>2</v>
      </c>
      <c r="K198" s="106">
        <v>0</v>
      </c>
      <c r="L198" s="106">
        <v>0</v>
      </c>
      <c r="M198" s="106">
        <v>0</v>
      </c>
      <c r="N198" s="106">
        <v>1</v>
      </c>
      <c r="O198" s="106">
        <v>0</v>
      </c>
      <c r="P198" s="106"/>
      <c r="Q198" s="106">
        <f t="shared" si="0"/>
        <v>6</v>
      </c>
      <c r="R198" s="51"/>
      <c r="S198" s="62"/>
      <c r="T198" s="62"/>
      <c r="U198" s="62"/>
      <c r="V198" s="62"/>
      <c r="W198" s="37"/>
    </row>
    <row r="199" spans="2:23" s="63" customFormat="1" x14ac:dyDescent="0.25">
      <c r="B199" s="81" t="s">
        <v>39</v>
      </c>
      <c r="C199" s="82">
        <v>177</v>
      </c>
      <c r="D199" s="97" t="s">
        <v>130</v>
      </c>
      <c r="E199" s="106">
        <v>0</v>
      </c>
      <c r="F199" s="106">
        <v>0</v>
      </c>
      <c r="G199" s="106">
        <v>0</v>
      </c>
      <c r="H199" s="106">
        <v>3</v>
      </c>
      <c r="I199" s="106">
        <v>0</v>
      </c>
      <c r="J199" s="106">
        <v>0</v>
      </c>
      <c r="K199" s="106">
        <v>1</v>
      </c>
      <c r="L199" s="106">
        <v>0</v>
      </c>
      <c r="M199" s="106">
        <v>0</v>
      </c>
      <c r="N199" s="106">
        <v>0</v>
      </c>
      <c r="O199" s="106">
        <v>0</v>
      </c>
      <c r="P199" s="106"/>
      <c r="Q199" s="106">
        <f t="shared" si="0"/>
        <v>4</v>
      </c>
      <c r="R199" s="51"/>
      <c r="S199" s="62"/>
      <c r="T199" s="62"/>
      <c r="U199" s="62"/>
      <c r="V199" s="62"/>
      <c r="W199" s="37"/>
    </row>
    <row r="200" spans="2:23" s="63" customFormat="1" x14ac:dyDescent="0.25">
      <c r="B200" s="81" t="s">
        <v>7</v>
      </c>
      <c r="C200" s="82">
        <v>178</v>
      </c>
      <c r="D200" s="97" t="s">
        <v>27</v>
      </c>
      <c r="E200" s="106">
        <v>0</v>
      </c>
      <c r="F200" s="106">
        <v>2</v>
      </c>
      <c r="G200" s="106">
        <v>1</v>
      </c>
      <c r="H200" s="106">
        <v>0</v>
      </c>
      <c r="I200" s="106">
        <v>5</v>
      </c>
      <c r="J200" s="106">
        <v>8</v>
      </c>
      <c r="K200" s="106">
        <v>0</v>
      </c>
      <c r="L200" s="106">
        <v>0</v>
      </c>
      <c r="M200" s="106">
        <v>0</v>
      </c>
      <c r="N200" s="106">
        <v>0</v>
      </c>
      <c r="O200" s="106">
        <v>0</v>
      </c>
      <c r="P200" s="106"/>
      <c r="Q200" s="106">
        <f t="shared" si="0"/>
        <v>16</v>
      </c>
      <c r="R200" s="51"/>
      <c r="S200" s="62"/>
      <c r="T200" s="62"/>
      <c r="U200" s="62"/>
      <c r="V200" s="62"/>
      <c r="W200" s="37"/>
    </row>
    <row r="201" spans="2:23" s="63" customFormat="1" x14ac:dyDescent="0.25">
      <c r="B201" s="81" t="s">
        <v>39</v>
      </c>
      <c r="C201" s="82">
        <v>179</v>
      </c>
      <c r="D201" s="97" t="s">
        <v>47</v>
      </c>
      <c r="E201" s="106">
        <v>0</v>
      </c>
      <c r="F201" s="106">
        <v>0</v>
      </c>
      <c r="G201" s="106">
        <v>1</v>
      </c>
      <c r="H201" s="106">
        <v>1</v>
      </c>
      <c r="I201" s="106">
        <v>0</v>
      </c>
      <c r="J201" s="106">
        <v>0</v>
      </c>
      <c r="K201" s="106">
        <v>0</v>
      </c>
      <c r="L201" s="106">
        <v>0</v>
      </c>
      <c r="M201" s="106">
        <v>0</v>
      </c>
      <c r="N201" s="106">
        <v>0</v>
      </c>
      <c r="O201" s="106">
        <v>0</v>
      </c>
      <c r="P201" s="106"/>
      <c r="Q201" s="106">
        <f t="shared" si="0"/>
        <v>2</v>
      </c>
      <c r="R201" s="51"/>
      <c r="S201" s="62"/>
      <c r="T201" s="62"/>
      <c r="U201" s="62"/>
      <c r="V201" s="62"/>
      <c r="W201" s="37"/>
    </row>
    <row r="202" spans="2:23" s="63" customFormat="1" x14ac:dyDescent="0.25">
      <c r="B202" s="81" t="s">
        <v>29</v>
      </c>
      <c r="C202" s="82">
        <v>183</v>
      </c>
      <c r="D202" s="97" t="s">
        <v>31</v>
      </c>
      <c r="E202" s="106">
        <v>1</v>
      </c>
      <c r="F202" s="106">
        <v>1</v>
      </c>
      <c r="G202" s="106">
        <v>1</v>
      </c>
      <c r="H202" s="106">
        <v>1</v>
      </c>
      <c r="I202" s="106">
        <v>1</v>
      </c>
      <c r="J202" s="106">
        <v>0</v>
      </c>
      <c r="K202" s="106">
        <v>0</v>
      </c>
      <c r="L202" s="106">
        <v>0</v>
      </c>
      <c r="M202" s="106">
        <v>0</v>
      </c>
      <c r="N202" s="106">
        <v>0</v>
      </c>
      <c r="O202" s="106">
        <v>0</v>
      </c>
      <c r="P202" s="106"/>
      <c r="Q202" s="106">
        <f t="shared" si="0"/>
        <v>5</v>
      </c>
      <c r="R202" s="51"/>
      <c r="S202" s="62"/>
      <c r="T202" s="62"/>
      <c r="U202" s="62"/>
      <c r="V202" s="62"/>
      <c r="W202" s="37"/>
    </row>
    <row r="203" spans="2:23" s="63" customFormat="1" x14ac:dyDescent="0.25">
      <c r="B203" s="81" t="s">
        <v>41</v>
      </c>
      <c r="C203" s="82">
        <v>184</v>
      </c>
      <c r="D203" s="97" t="s">
        <v>73</v>
      </c>
      <c r="E203" s="106">
        <v>0</v>
      </c>
      <c r="F203" s="106">
        <v>0</v>
      </c>
      <c r="G203" s="106">
        <v>0</v>
      </c>
      <c r="H203" s="106">
        <v>0</v>
      </c>
      <c r="I203" s="106">
        <v>0</v>
      </c>
      <c r="J203" s="106">
        <v>0</v>
      </c>
      <c r="K203" s="106">
        <v>0</v>
      </c>
      <c r="L203" s="106">
        <v>0</v>
      </c>
      <c r="M203" s="106">
        <v>0</v>
      </c>
      <c r="N203" s="106">
        <v>0</v>
      </c>
      <c r="O203" s="106">
        <v>0</v>
      </c>
      <c r="P203" s="106"/>
      <c r="Q203" s="106">
        <f t="shared" si="0"/>
        <v>0</v>
      </c>
      <c r="R203" s="51"/>
      <c r="S203" s="62"/>
      <c r="T203" s="62"/>
      <c r="U203" s="62"/>
      <c r="V203" s="62"/>
      <c r="W203" s="37"/>
    </row>
    <row r="204" spans="2:23" s="63" customFormat="1" x14ac:dyDescent="0.25">
      <c r="B204" s="81" t="s">
        <v>17</v>
      </c>
      <c r="C204" s="82">
        <v>185</v>
      </c>
      <c r="D204" s="97" t="s">
        <v>18</v>
      </c>
      <c r="E204" s="106">
        <v>0</v>
      </c>
      <c r="F204" s="106">
        <v>0</v>
      </c>
      <c r="G204" s="106">
        <v>0</v>
      </c>
      <c r="H204" s="106">
        <v>0</v>
      </c>
      <c r="I204" s="106">
        <v>0</v>
      </c>
      <c r="J204" s="106">
        <v>0</v>
      </c>
      <c r="K204" s="106">
        <v>0</v>
      </c>
      <c r="L204" s="106">
        <v>0</v>
      </c>
      <c r="M204" s="106">
        <v>0</v>
      </c>
      <c r="N204" s="106">
        <v>1</v>
      </c>
      <c r="O204" s="106">
        <v>0</v>
      </c>
      <c r="P204" s="106"/>
      <c r="Q204" s="106">
        <f t="shared" ref="Q204:Q267" si="1">+SUM(E204:O204)</f>
        <v>1</v>
      </c>
      <c r="R204" s="51"/>
      <c r="S204" s="62"/>
      <c r="T204" s="62"/>
      <c r="U204" s="62"/>
      <c r="V204" s="62"/>
      <c r="W204" s="37"/>
    </row>
    <row r="205" spans="2:23" s="63" customFormat="1" x14ac:dyDescent="0.25">
      <c r="B205" s="81" t="s">
        <v>7</v>
      </c>
      <c r="C205" s="82">
        <v>186</v>
      </c>
      <c r="D205" s="97" t="s">
        <v>33</v>
      </c>
      <c r="E205" s="106">
        <v>0</v>
      </c>
      <c r="F205" s="106">
        <v>3</v>
      </c>
      <c r="G205" s="106">
        <v>2</v>
      </c>
      <c r="H205" s="106">
        <v>0</v>
      </c>
      <c r="I205" s="106">
        <v>0</v>
      </c>
      <c r="J205" s="106">
        <v>0</v>
      </c>
      <c r="K205" s="106">
        <v>0</v>
      </c>
      <c r="L205" s="106">
        <v>0</v>
      </c>
      <c r="M205" s="106">
        <v>0</v>
      </c>
      <c r="N205" s="106">
        <v>1</v>
      </c>
      <c r="O205" s="106">
        <v>0</v>
      </c>
      <c r="P205" s="106"/>
      <c r="Q205" s="106">
        <f t="shared" si="1"/>
        <v>6</v>
      </c>
      <c r="R205" s="51"/>
      <c r="S205" s="62"/>
      <c r="T205" s="62"/>
      <c r="U205" s="62"/>
      <c r="V205" s="62"/>
      <c r="W205" s="37"/>
    </row>
    <row r="206" spans="2:23" s="63" customFormat="1" x14ac:dyDescent="0.25">
      <c r="B206" s="81" t="s">
        <v>34</v>
      </c>
      <c r="C206" s="85">
        <v>187</v>
      </c>
      <c r="D206" s="97" t="s">
        <v>123</v>
      </c>
      <c r="E206" s="106">
        <v>0</v>
      </c>
      <c r="F206" s="106">
        <v>0</v>
      </c>
      <c r="G206" s="106">
        <v>0</v>
      </c>
      <c r="H206" s="106">
        <v>2</v>
      </c>
      <c r="I206" s="106">
        <v>0</v>
      </c>
      <c r="J206" s="106">
        <v>0</v>
      </c>
      <c r="K206" s="106">
        <v>0</v>
      </c>
      <c r="L206" s="106">
        <v>0</v>
      </c>
      <c r="M206" s="106">
        <v>0</v>
      </c>
      <c r="N206" s="106">
        <v>0</v>
      </c>
      <c r="O206" s="106">
        <v>0</v>
      </c>
      <c r="P206" s="106"/>
      <c r="Q206" s="106">
        <f t="shared" si="1"/>
        <v>2</v>
      </c>
      <c r="R206" s="51"/>
      <c r="S206" s="62"/>
      <c r="T206" s="62"/>
      <c r="U206" s="62"/>
      <c r="V206" s="62"/>
      <c r="W206" s="37"/>
    </row>
    <row r="207" spans="2:23" s="63" customFormat="1" x14ac:dyDescent="0.25">
      <c r="B207" s="81" t="s">
        <v>39</v>
      </c>
      <c r="C207" s="82">
        <v>188</v>
      </c>
      <c r="D207" s="97" t="s">
        <v>121</v>
      </c>
      <c r="E207" s="106">
        <v>1</v>
      </c>
      <c r="F207" s="106">
        <v>0</v>
      </c>
      <c r="G207" s="106">
        <v>2</v>
      </c>
      <c r="H207" s="106">
        <v>1</v>
      </c>
      <c r="I207" s="106">
        <v>4</v>
      </c>
      <c r="J207" s="106">
        <v>0</v>
      </c>
      <c r="K207" s="106">
        <v>4</v>
      </c>
      <c r="L207" s="106">
        <v>2</v>
      </c>
      <c r="M207" s="106">
        <v>2</v>
      </c>
      <c r="N207" s="106">
        <v>0</v>
      </c>
      <c r="O207" s="106">
        <v>2</v>
      </c>
      <c r="P207" s="106"/>
      <c r="Q207" s="106">
        <f t="shared" si="1"/>
        <v>18</v>
      </c>
      <c r="R207" s="51"/>
      <c r="S207" s="62"/>
      <c r="T207" s="62"/>
      <c r="U207" s="62"/>
      <c r="V207" s="62"/>
      <c r="W207" s="37"/>
    </row>
    <row r="208" spans="2:23" s="63" customFormat="1" x14ac:dyDescent="0.25">
      <c r="B208" s="81" t="s">
        <v>39</v>
      </c>
      <c r="C208" s="82">
        <v>189</v>
      </c>
      <c r="D208" s="97" t="s">
        <v>40</v>
      </c>
      <c r="E208" s="106">
        <v>2</v>
      </c>
      <c r="F208" s="106">
        <v>0</v>
      </c>
      <c r="G208" s="106">
        <v>3</v>
      </c>
      <c r="H208" s="106">
        <v>2</v>
      </c>
      <c r="I208" s="106">
        <v>2</v>
      </c>
      <c r="J208" s="106">
        <v>0</v>
      </c>
      <c r="K208" s="106">
        <v>0</v>
      </c>
      <c r="L208" s="106">
        <v>0</v>
      </c>
      <c r="M208" s="106">
        <v>0</v>
      </c>
      <c r="N208" s="106">
        <v>0</v>
      </c>
      <c r="O208" s="106">
        <v>3</v>
      </c>
      <c r="P208" s="106"/>
      <c r="Q208" s="106">
        <f t="shared" si="1"/>
        <v>12</v>
      </c>
      <c r="R208" s="51"/>
      <c r="S208" s="62"/>
      <c r="T208" s="62"/>
      <c r="U208" s="62"/>
      <c r="V208" s="62"/>
      <c r="W208" s="37"/>
    </row>
    <row r="209" spans="2:23" s="63" customFormat="1" x14ac:dyDescent="0.25">
      <c r="B209" s="81" t="s">
        <v>7</v>
      </c>
      <c r="C209" s="82">
        <v>193</v>
      </c>
      <c r="D209" s="97" t="s">
        <v>15</v>
      </c>
      <c r="E209" s="106">
        <v>0</v>
      </c>
      <c r="F209" s="106">
        <v>0</v>
      </c>
      <c r="G209" s="106"/>
      <c r="H209" s="106">
        <v>0</v>
      </c>
      <c r="I209" s="106">
        <v>0</v>
      </c>
      <c r="J209" s="106">
        <v>0</v>
      </c>
      <c r="K209" s="106">
        <v>0</v>
      </c>
      <c r="L209" s="106">
        <v>0</v>
      </c>
      <c r="M209" s="106">
        <v>0</v>
      </c>
      <c r="N209" s="106">
        <v>0</v>
      </c>
      <c r="O209" s="106">
        <v>0</v>
      </c>
      <c r="P209" s="106"/>
      <c r="Q209" s="106">
        <f t="shared" si="1"/>
        <v>0</v>
      </c>
      <c r="R209" s="51"/>
      <c r="S209" s="62"/>
      <c r="T209" s="62"/>
      <c r="U209" s="62"/>
      <c r="V209" s="62"/>
      <c r="W209" s="37"/>
    </row>
    <row r="210" spans="2:23" s="63" customFormat="1" x14ac:dyDescent="0.25">
      <c r="B210" s="85" t="s">
        <v>183</v>
      </c>
      <c r="C210" s="85">
        <v>196</v>
      </c>
      <c r="D210" s="97" t="s">
        <v>176</v>
      </c>
      <c r="E210" s="106">
        <v>0</v>
      </c>
      <c r="F210" s="106">
        <v>0</v>
      </c>
      <c r="G210" s="106">
        <v>1</v>
      </c>
      <c r="H210" s="106">
        <v>0</v>
      </c>
      <c r="I210" s="106">
        <v>0</v>
      </c>
      <c r="J210" s="106">
        <v>0</v>
      </c>
      <c r="K210" s="106">
        <v>0</v>
      </c>
      <c r="L210" s="106">
        <v>0</v>
      </c>
      <c r="M210" s="106">
        <v>0</v>
      </c>
      <c r="N210" s="106">
        <v>0</v>
      </c>
      <c r="O210" s="106">
        <v>0</v>
      </c>
      <c r="P210" s="106"/>
      <c r="Q210" s="106">
        <f t="shared" si="1"/>
        <v>1</v>
      </c>
      <c r="R210" s="51"/>
      <c r="S210" s="62"/>
      <c r="T210" s="62"/>
      <c r="U210" s="62"/>
      <c r="V210" s="62"/>
      <c r="W210" s="37"/>
    </row>
    <row r="211" spans="2:23" s="63" customFormat="1" x14ac:dyDescent="0.25">
      <c r="B211" s="85" t="s">
        <v>7</v>
      </c>
      <c r="C211" s="85">
        <v>197</v>
      </c>
      <c r="D211" s="97" t="s">
        <v>150</v>
      </c>
      <c r="E211" s="106">
        <v>0</v>
      </c>
      <c r="F211" s="106">
        <v>2</v>
      </c>
      <c r="G211" s="106">
        <v>3</v>
      </c>
      <c r="H211" s="106">
        <v>0</v>
      </c>
      <c r="I211" s="106">
        <v>0</v>
      </c>
      <c r="J211" s="106">
        <v>0</v>
      </c>
      <c r="K211" s="106">
        <v>0</v>
      </c>
      <c r="L211" s="106">
        <v>0</v>
      </c>
      <c r="M211" s="106">
        <v>0</v>
      </c>
      <c r="N211" s="106">
        <v>1</v>
      </c>
      <c r="O211" s="106">
        <v>0</v>
      </c>
      <c r="P211" s="106"/>
      <c r="Q211" s="106">
        <f t="shared" si="1"/>
        <v>6</v>
      </c>
      <c r="R211" s="51"/>
      <c r="S211" s="62"/>
      <c r="T211" s="62"/>
      <c r="U211" s="62"/>
      <c r="V211" s="62"/>
      <c r="W211" s="37"/>
    </row>
    <row r="212" spans="2:23" s="63" customFormat="1" x14ac:dyDescent="0.25">
      <c r="B212" s="85" t="s">
        <v>7</v>
      </c>
      <c r="C212" s="82">
        <v>198</v>
      </c>
      <c r="D212" s="97" t="s">
        <v>151</v>
      </c>
      <c r="E212" s="106">
        <v>1</v>
      </c>
      <c r="F212" s="106">
        <v>1</v>
      </c>
      <c r="G212" s="106">
        <v>0</v>
      </c>
      <c r="H212" s="106">
        <v>1</v>
      </c>
      <c r="I212" s="106">
        <v>1</v>
      </c>
      <c r="J212" s="106">
        <v>0</v>
      </c>
      <c r="K212" s="106">
        <v>1</v>
      </c>
      <c r="L212" s="106">
        <v>0</v>
      </c>
      <c r="M212" s="106">
        <v>0</v>
      </c>
      <c r="N212" s="106">
        <v>0</v>
      </c>
      <c r="O212" s="106">
        <v>0</v>
      </c>
      <c r="P212" s="106"/>
      <c r="Q212" s="106">
        <f t="shared" si="1"/>
        <v>5</v>
      </c>
      <c r="R212" s="51"/>
      <c r="S212" s="62"/>
      <c r="T212" s="62"/>
      <c r="U212" s="62"/>
      <c r="V212" s="62"/>
      <c r="W212" s="37"/>
    </row>
    <row r="213" spans="2:23" s="63" customFormat="1" x14ac:dyDescent="0.25">
      <c r="B213" s="85" t="s">
        <v>34</v>
      </c>
      <c r="C213" s="85">
        <v>199</v>
      </c>
      <c r="D213" s="97" t="s">
        <v>169</v>
      </c>
      <c r="E213" s="106">
        <v>1</v>
      </c>
      <c r="F213" s="106">
        <v>3</v>
      </c>
      <c r="G213" s="106">
        <v>0</v>
      </c>
      <c r="H213" s="106">
        <v>0</v>
      </c>
      <c r="I213" s="106">
        <v>0</v>
      </c>
      <c r="J213" s="106">
        <v>1</v>
      </c>
      <c r="K213" s="106">
        <v>1</v>
      </c>
      <c r="L213" s="106">
        <v>0</v>
      </c>
      <c r="M213" s="106">
        <v>0</v>
      </c>
      <c r="N213" s="106">
        <v>0</v>
      </c>
      <c r="O213" s="106">
        <v>0</v>
      </c>
      <c r="P213" s="106"/>
      <c r="Q213" s="106">
        <f t="shared" si="1"/>
        <v>6</v>
      </c>
      <c r="R213" s="51"/>
      <c r="S213" s="62"/>
      <c r="T213" s="62"/>
      <c r="U213" s="62"/>
      <c r="V213" s="62"/>
      <c r="W213" s="37"/>
    </row>
    <row r="214" spans="2:23" s="63" customFormat="1" x14ac:dyDescent="0.25">
      <c r="B214" s="85" t="s">
        <v>34</v>
      </c>
      <c r="C214" s="85">
        <v>200</v>
      </c>
      <c r="D214" s="97" t="s">
        <v>170</v>
      </c>
      <c r="E214" s="106">
        <v>1</v>
      </c>
      <c r="F214" s="106">
        <v>1</v>
      </c>
      <c r="G214" s="106">
        <v>0</v>
      </c>
      <c r="H214" s="106">
        <v>1</v>
      </c>
      <c r="I214" s="106">
        <v>0</v>
      </c>
      <c r="J214" s="106">
        <v>1</v>
      </c>
      <c r="K214" s="106">
        <v>0</v>
      </c>
      <c r="L214" s="106">
        <v>1</v>
      </c>
      <c r="M214" s="106">
        <v>2</v>
      </c>
      <c r="N214" s="106">
        <v>0</v>
      </c>
      <c r="O214" s="106">
        <v>0</v>
      </c>
      <c r="P214" s="106"/>
      <c r="Q214" s="106">
        <f t="shared" si="1"/>
        <v>7</v>
      </c>
      <c r="R214" s="51"/>
      <c r="S214" s="62"/>
      <c r="T214" s="62"/>
      <c r="U214" s="62"/>
      <c r="V214" s="62"/>
      <c r="W214" s="37"/>
    </row>
    <row r="215" spans="2:23" s="63" customFormat="1" x14ac:dyDescent="0.25">
      <c r="B215" s="85" t="s">
        <v>75</v>
      </c>
      <c r="C215" s="85">
        <v>201</v>
      </c>
      <c r="D215" s="97" t="s">
        <v>177</v>
      </c>
      <c r="E215" s="106">
        <v>0</v>
      </c>
      <c r="F215" s="106">
        <v>0</v>
      </c>
      <c r="G215" s="106">
        <v>1</v>
      </c>
      <c r="H215" s="106">
        <v>0</v>
      </c>
      <c r="I215" s="106">
        <v>0</v>
      </c>
      <c r="J215" s="106">
        <v>0</v>
      </c>
      <c r="K215" s="106">
        <v>1</v>
      </c>
      <c r="L215" s="106">
        <v>0</v>
      </c>
      <c r="M215" s="106">
        <v>1</v>
      </c>
      <c r="N215" s="106">
        <v>1</v>
      </c>
      <c r="O215" s="106">
        <v>2</v>
      </c>
      <c r="P215" s="106"/>
      <c r="Q215" s="106">
        <f t="shared" si="1"/>
        <v>6</v>
      </c>
      <c r="R215" s="51"/>
      <c r="S215" s="62"/>
      <c r="T215" s="62"/>
      <c r="U215" s="62"/>
      <c r="V215" s="62"/>
      <c r="W215" s="37"/>
    </row>
    <row r="216" spans="2:23" s="63" customFormat="1" x14ac:dyDescent="0.25">
      <c r="B216" s="85" t="s">
        <v>39</v>
      </c>
      <c r="C216" s="85">
        <v>202</v>
      </c>
      <c r="D216" s="97" t="s">
        <v>164</v>
      </c>
      <c r="E216" s="106">
        <v>0</v>
      </c>
      <c r="F216" s="106">
        <v>0</v>
      </c>
      <c r="G216" s="106">
        <v>0</v>
      </c>
      <c r="H216" s="106">
        <v>0</v>
      </c>
      <c r="I216" s="106">
        <v>0</v>
      </c>
      <c r="J216" s="106">
        <v>0</v>
      </c>
      <c r="K216" s="106">
        <v>0</v>
      </c>
      <c r="L216" s="106">
        <v>0</v>
      </c>
      <c r="M216" s="106">
        <v>0</v>
      </c>
      <c r="N216" s="106">
        <v>0</v>
      </c>
      <c r="O216" s="106">
        <v>0</v>
      </c>
      <c r="P216" s="106"/>
      <c r="Q216" s="106">
        <f t="shared" si="1"/>
        <v>0</v>
      </c>
      <c r="R216" s="51"/>
      <c r="S216" s="62"/>
      <c r="T216" s="62"/>
      <c r="U216" s="62"/>
      <c r="V216" s="62"/>
      <c r="W216" s="37"/>
    </row>
    <row r="217" spans="2:23" s="63" customFormat="1" x14ac:dyDescent="0.25">
      <c r="B217" s="85" t="s">
        <v>91</v>
      </c>
      <c r="C217" s="85">
        <v>215</v>
      </c>
      <c r="D217" s="97" t="s">
        <v>173</v>
      </c>
      <c r="E217" s="106">
        <v>0</v>
      </c>
      <c r="F217" s="106">
        <v>0</v>
      </c>
      <c r="G217" s="106">
        <v>0</v>
      </c>
      <c r="H217" s="106">
        <v>0</v>
      </c>
      <c r="I217" s="106">
        <v>0</v>
      </c>
      <c r="J217" s="106">
        <v>0</v>
      </c>
      <c r="K217" s="106">
        <v>0</v>
      </c>
      <c r="L217" s="106">
        <v>0</v>
      </c>
      <c r="M217" s="106">
        <v>0</v>
      </c>
      <c r="N217" s="106">
        <v>0</v>
      </c>
      <c r="O217" s="106">
        <v>0</v>
      </c>
      <c r="P217" s="106"/>
      <c r="Q217" s="106">
        <f t="shared" si="1"/>
        <v>0</v>
      </c>
      <c r="R217" s="51"/>
      <c r="S217" s="62"/>
      <c r="T217" s="62"/>
      <c r="U217" s="62"/>
      <c r="V217" s="62"/>
      <c r="W217" s="37"/>
    </row>
    <row r="218" spans="2:23" s="63" customFormat="1" x14ac:dyDescent="0.25">
      <c r="B218" s="85" t="s">
        <v>29</v>
      </c>
      <c r="C218" s="85">
        <v>224</v>
      </c>
      <c r="D218" s="97" t="s">
        <v>145</v>
      </c>
      <c r="E218" s="106">
        <v>0</v>
      </c>
      <c r="F218" s="106">
        <v>2</v>
      </c>
      <c r="G218" s="106">
        <v>3</v>
      </c>
      <c r="H218" s="106">
        <v>2</v>
      </c>
      <c r="I218" s="106">
        <v>1</v>
      </c>
      <c r="J218" s="106">
        <v>1</v>
      </c>
      <c r="K218" s="106">
        <v>2</v>
      </c>
      <c r="L218" s="106">
        <v>0</v>
      </c>
      <c r="M218" s="106">
        <v>0</v>
      </c>
      <c r="N218" s="106">
        <v>2</v>
      </c>
      <c r="O218" s="106">
        <v>0</v>
      </c>
      <c r="P218" s="106"/>
      <c r="Q218" s="106">
        <f t="shared" si="1"/>
        <v>13</v>
      </c>
      <c r="R218" s="51"/>
      <c r="S218" s="62"/>
      <c r="T218" s="62"/>
      <c r="U218" s="62"/>
      <c r="V218" s="62"/>
      <c r="W218" s="37"/>
    </row>
    <row r="219" spans="2:23" s="63" customFormat="1" ht="30" x14ac:dyDescent="0.25">
      <c r="B219" s="85" t="s">
        <v>7</v>
      </c>
      <c r="C219" s="85">
        <v>225</v>
      </c>
      <c r="D219" s="97" t="s">
        <v>153</v>
      </c>
      <c r="E219" s="106">
        <v>4</v>
      </c>
      <c r="F219" s="106">
        <v>3</v>
      </c>
      <c r="G219" s="106">
        <v>2</v>
      </c>
      <c r="H219" s="106">
        <v>1</v>
      </c>
      <c r="I219" s="106">
        <v>2</v>
      </c>
      <c r="J219" s="106">
        <v>2</v>
      </c>
      <c r="K219" s="106">
        <v>0</v>
      </c>
      <c r="L219" s="106">
        <v>0</v>
      </c>
      <c r="M219" s="106">
        <v>0</v>
      </c>
      <c r="N219" s="106">
        <v>0</v>
      </c>
      <c r="O219" s="106">
        <v>0</v>
      </c>
      <c r="P219" s="106"/>
      <c r="Q219" s="106">
        <f t="shared" si="1"/>
        <v>14</v>
      </c>
      <c r="R219" s="51"/>
      <c r="S219" s="62"/>
      <c r="T219" s="62"/>
      <c r="U219" s="62"/>
      <c r="V219" s="62"/>
      <c r="W219" s="37"/>
    </row>
    <row r="220" spans="2:23" s="63" customFormat="1" x14ac:dyDescent="0.25">
      <c r="B220" s="85" t="s">
        <v>7</v>
      </c>
      <c r="C220" s="85">
        <v>226</v>
      </c>
      <c r="D220" s="97" t="s">
        <v>155</v>
      </c>
      <c r="E220" s="106">
        <v>0</v>
      </c>
      <c r="F220" s="106">
        <v>5</v>
      </c>
      <c r="G220" s="106">
        <v>4</v>
      </c>
      <c r="H220" s="106">
        <v>2</v>
      </c>
      <c r="I220" s="106">
        <v>5</v>
      </c>
      <c r="J220" s="106">
        <v>2</v>
      </c>
      <c r="K220" s="106">
        <v>4</v>
      </c>
      <c r="L220" s="106">
        <v>2</v>
      </c>
      <c r="M220" s="106">
        <v>0</v>
      </c>
      <c r="N220" s="106">
        <v>3</v>
      </c>
      <c r="O220" s="106">
        <v>1</v>
      </c>
      <c r="P220" s="106"/>
      <c r="Q220" s="106">
        <f t="shared" si="1"/>
        <v>28</v>
      </c>
      <c r="R220" s="51"/>
      <c r="S220" s="62"/>
      <c r="T220" s="62"/>
      <c r="U220" s="62"/>
      <c r="V220" s="62"/>
      <c r="W220" s="37"/>
    </row>
    <row r="221" spans="2:23" s="63" customFormat="1" x14ac:dyDescent="0.25">
      <c r="B221" s="85" t="s">
        <v>7</v>
      </c>
      <c r="C221" s="85">
        <v>229</v>
      </c>
      <c r="D221" s="97" t="s">
        <v>156</v>
      </c>
      <c r="E221" s="106">
        <v>0</v>
      </c>
      <c r="F221" s="106">
        <v>1</v>
      </c>
      <c r="G221" s="106">
        <v>0</v>
      </c>
      <c r="H221" s="106">
        <v>1</v>
      </c>
      <c r="I221" s="106">
        <v>0</v>
      </c>
      <c r="J221" s="106">
        <v>0</v>
      </c>
      <c r="K221" s="106">
        <v>0</v>
      </c>
      <c r="L221" s="106">
        <v>0</v>
      </c>
      <c r="M221" s="106">
        <v>0</v>
      </c>
      <c r="N221" s="106">
        <v>1</v>
      </c>
      <c r="O221" s="106">
        <v>0</v>
      </c>
      <c r="P221" s="106"/>
      <c r="Q221" s="106">
        <f t="shared" si="1"/>
        <v>3</v>
      </c>
      <c r="R221" s="51"/>
      <c r="S221" s="62"/>
      <c r="T221" s="62"/>
      <c r="U221" s="62"/>
      <c r="V221" s="62"/>
      <c r="W221" s="37"/>
    </row>
    <row r="222" spans="2:23" s="63" customFormat="1" x14ac:dyDescent="0.25">
      <c r="B222" s="85" t="s">
        <v>7</v>
      </c>
      <c r="C222" s="85">
        <v>245</v>
      </c>
      <c r="D222" s="97" t="s">
        <v>148</v>
      </c>
      <c r="E222" s="106">
        <v>0</v>
      </c>
      <c r="F222" s="106">
        <v>0</v>
      </c>
      <c r="G222" s="106">
        <v>0</v>
      </c>
      <c r="H222" s="106">
        <v>0</v>
      </c>
      <c r="I222" s="106">
        <v>0</v>
      </c>
      <c r="J222" s="106">
        <v>0</v>
      </c>
      <c r="K222" s="106">
        <v>0</v>
      </c>
      <c r="L222" s="106">
        <v>0</v>
      </c>
      <c r="M222" s="106">
        <v>0</v>
      </c>
      <c r="N222" s="106">
        <v>1</v>
      </c>
      <c r="O222" s="106">
        <v>1</v>
      </c>
      <c r="P222" s="106"/>
      <c r="Q222" s="106">
        <f t="shared" si="1"/>
        <v>2</v>
      </c>
      <c r="R222" s="51"/>
      <c r="S222" s="62"/>
      <c r="T222" s="62"/>
      <c r="U222" s="62"/>
      <c r="V222" s="62"/>
      <c r="W222" s="37"/>
    </row>
    <row r="223" spans="2:23" s="63" customFormat="1" x14ac:dyDescent="0.25">
      <c r="B223" s="85" t="s">
        <v>7</v>
      </c>
      <c r="C223" s="85">
        <v>248</v>
      </c>
      <c r="D223" s="97" t="s">
        <v>146</v>
      </c>
      <c r="E223" s="106">
        <v>0</v>
      </c>
      <c r="F223" s="106">
        <v>1</v>
      </c>
      <c r="G223" s="106">
        <v>3</v>
      </c>
      <c r="H223" s="106">
        <v>0</v>
      </c>
      <c r="I223" s="106">
        <v>0</v>
      </c>
      <c r="J223" s="106">
        <v>2</v>
      </c>
      <c r="K223" s="106">
        <v>0</v>
      </c>
      <c r="L223" s="106">
        <v>0</v>
      </c>
      <c r="M223" s="106">
        <v>0</v>
      </c>
      <c r="N223" s="106">
        <v>0</v>
      </c>
      <c r="O223" s="106">
        <v>0</v>
      </c>
      <c r="P223" s="106"/>
      <c r="Q223" s="106">
        <f t="shared" si="1"/>
        <v>6</v>
      </c>
      <c r="R223" s="51"/>
      <c r="S223" s="62"/>
      <c r="T223" s="62"/>
      <c r="U223" s="62"/>
      <c r="V223" s="62"/>
      <c r="W223" s="37"/>
    </row>
    <row r="224" spans="2:23" s="63" customFormat="1" x14ac:dyDescent="0.25">
      <c r="B224" s="85" t="s">
        <v>54</v>
      </c>
      <c r="C224" s="85">
        <v>249</v>
      </c>
      <c r="D224" s="97" t="s">
        <v>167</v>
      </c>
      <c r="E224" s="106">
        <v>1</v>
      </c>
      <c r="F224" s="106">
        <v>0</v>
      </c>
      <c r="G224" s="106">
        <v>0</v>
      </c>
      <c r="H224" s="106">
        <v>0</v>
      </c>
      <c r="I224" s="106">
        <v>0</v>
      </c>
      <c r="J224" s="106">
        <v>1</v>
      </c>
      <c r="K224" s="106">
        <v>0</v>
      </c>
      <c r="L224" s="106">
        <v>0</v>
      </c>
      <c r="M224" s="106">
        <v>0</v>
      </c>
      <c r="N224" s="106">
        <v>0</v>
      </c>
      <c r="O224" s="106">
        <v>0</v>
      </c>
      <c r="P224" s="106"/>
      <c r="Q224" s="106">
        <f t="shared" si="1"/>
        <v>2</v>
      </c>
      <c r="R224" s="51"/>
      <c r="S224" s="62"/>
      <c r="T224" s="62"/>
      <c r="U224" s="62"/>
      <c r="V224" s="62"/>
      <c r="W224" s="37"/>
    </row>
    <row r="225" spans="2:23" s="63" customFormat="1" x14ac:dyDescent="0.25">
      <c r="B225" s="85" t="s">
        <v>99</v>
      </c>
      <c r="C225" s="85">
        <v>250</v>
      </c>
      <c r="D225" s="97" t="s">
        <v>171</v>
      </c>
      <c r="E225" s="106">
        <v>0</v>
      </c>
      <c r="F225" s="106">
        <v>0</v>
      </c>
      <c r="G225" s="106">
        <v>0</v>
      </c>
      <c r="H225" s="106">
        <v>0</v>
      </c>
      <c r="I225" s="106">
        <v>0</v>
      </c>
      <c r="J225" s="106">
        <v>0</v>
      </c>
      <c r="K225" s="106">
        <v>0</v>
      </c>
      <c r="L225" s="106">
        <v>0</v>
      </c>
      <c r="M225" s="106">
        <v>0</v>
      </c>
      <c r="N225" s="106">
        <v>0</v>
      </c>
      <c r="O225" s="106">
        <v>0</v>
      </c>
      <c r="P225" s="106"/>
      <c r="Q225" s="106">
        <f t="shared" si="1"/>
        <v>0</v>
      </c>
      <c r="R225" s="51"/>
      <c r="S225" s="62"/>
      <c r="T225" s="62"/>
      <c r="U225" s="62"/>
      <c r="V225" s="62"/>
      <c r="W225" s="37"/>
    </row>
    <row r="226" spans="2:23" s="63" customFormat="1" x14ac:dyDescent="0.25">
      <c r="B226" s="85" t="s">
        <v>7</v>
      </c>
      <c r="C226" s="85">
        <v>251</v>
      </c>
      <c r="D226" s="97" t="s">
        <v>25</v>
      </c>
      <c r="E226" s="106">
        <v>0</v>
      </c>
      <c r="F226" s="106">
        <v>0</v>
      </c>
      <c r="G226" s="106">
        <v>0</v>
      </c>
      <c r="H226" s="106">
        <v>0</v>
      </c>
      <c r="I226" s="106">
        <v>0</v>
      </c>
      <c r="J226" s="106">
        <v>0</v>
      </c>
      <c r="K226" s="106">
        <v>0</v>
      </c>
      <c r="L226" s="106">
        <v>1</v>
      </c>
      <c r="M226" s="106">
        <v>2</v>
      </c>
      <c r="N226" s="106">
        <v>2</v>
      </c>
      <c r="O226" s="106">
        <v>0</v>
      </c>
      <c r="P226" s="106"/>
      <c r="Q226" s="106">
        <f t="shared" si="1"/>
        <v>5</v>
      </c>
      <c r="R226" s="51"/>
      <c r="S226" s="62"/>
      <c r="T226" s="62"/>
      <c r="U226" s="62"/>
      <c r="V226" s="62"/>
      <c r="W226" s="37"/>
    </row>
    <row r="227" spans="2:23" s="63" customFormat="1" x14ac:dyDescent="0.25">
      <c r="B227" s="85" t="s">
        <v>7</v>
      </c>
      <c r="C227" s="85">
        <v>252</v>
      </c>
      <c r="D227" s="97" t="s">
        <v>147</v>
      </c>
      <c r="E227" s="106">
        <v>0</v>
      </c>
      <c r="F227" s="106">
        <v>1</v>
      </c>
      <c r="G227" s="106">
        <v>2</v>
      </c>
      <c r="H227" s="106">
        <v>0</v>
      </c>
      <c r="I227" s="106">
        <v>0</v>
      </c>
      <c r="J227" s="106">
        <v>0</v>
      </c>
      <c r="K227" s="106">
        <v>0</v>
      </c>
      <c r="L227" s="106">
        <v>2</v>
      </c>
      <c r="M227" s="106">
        <v>0</v>
      </c>
      <c r="N227" s="106">
        <v>1</v>
      </c>
      <c r="O227" s="106">
        <v>1</v>
      </c>
      <c r="P227" s="106"/>
      <c r="Q227" s="106">
        <f t="shared" si="1"/>
        <v>7</v>
      </c>
      <c r="R227" s="51"/>
      <c r="S227" s="62"/>
      <c r="T227" s="62"/>
      <c r="U227" s="62"/>
      <c r="V227" s="62"/>
      <c r="W227" s="37"/>
    </row>
    <row r="228" spans="2:23" s="63" customFormat="1" x14ac:dyDescent="0.25">
      <c r="B228" s="85" t="s">
        <v>7</v>
      </c>
      <c r="C228" s="85">
        <v>253</v>
      </c>
      <c r="D228" s="97" t="s">
        <v>152</v>
      </c>
      <c r="E228" s="106">
        <v>0</v>
      </c>
      <c r="F228" s="106">
        <v>1</v>
      </c>
      <c r="G228" s="106">
        <v>1</v>
      </c>
      <c r="H228" s="106">
        <v>0</v>
      </c>
      <c r="I228" s="106">
        <v>2</v>
      </c>
      <c r="J228" s="106">
        <v>0</v>
      </c>
      <c r="K228" s="106">
        <v>0</v>
      </c>
      <c r="L228" s="106">
        <v>0</v>
      </c>
      <c r="M228" s="106">
        <v>0</v>
      </c>
      <c r="N228" s="106">
        <v>0</v>
      </c>
      <c r="O228" s="106">
        <v>0</v>
      </c>
      <c r="P228" s="106"/>
      <c r="Q228" s="106">
        <f t="shared" si="1"/>
        <v>4</v>
      </c>
      <c r="R228" s="51"/>
      <c r="S228" s="62"/>
      <c r="T228" s="62"/>
      <c r="U228" s="62"/>
      <c r="V228" s="62"/>
      <c r="W228" s="37"/>
    </row>
    <row r="229" spans="2:23" s="63" customFormat="1" x14ac:dyDescent="0.25">
      <c r="B229" s="85" t="s">
        <v>29</v>
      </c>
      <c r="C229" s="85">
        <v>257</v>
      </c>
      <c r="D229" s="97" t="s">
        <v>144</v>
      </c>
      <c r="E229" s="106">
        <v>0</v>
      </c>
      <c r="F229" s="106">
        <v>0</v>
      </c>
      <c r="G229" s="106">
        <v>0</v>
      </c>
      <c r="H229" s="106">
        <v>2</v>
      </c>
      <c r="I229" s="106">
        <v>2</v>
      </c>
      <c r="J229" s="106">
        <v>0</v>
      </c>
      <c r="K229" s="106">
        <v>1</v>
      </c>
      <c r="L229" s="106">
        <v>0</v>
      </c>
      <c r="M229" s="106">
        <v>3</v>
      </c>
      <c r="N229" s="106">
        <v>0</v>
      </c>
      <c r="O229" s="106">
        <v>1</v>
      </c>
      <c r="P229" s="106"/>
      <c r="Q229" s="106">
        <f t="shared" si="1"/>
        <v>9</v>
      </c>
      <c r="R229" s="51"/>
      <c r="S229" s="62"/>
      <c r="T229" s="62"/>
      <c r="U229" s="62"/>
      <c r="V229" s="62"/>
      <c r="W229" s="37"/>
    </row>
    <row r="230" spans="2:23" s="63" customFormat="1" x14ac:dyDescent="0.25">
      <c r="B230" s="85" t="s">
        <v>39</v>
      </c>
      <c r="C230" s="85">
        <v>258</v>
      </c>
      <c r="D230" s="97" t="s">
        <v>165</v>
      </c>
      <c r="E230" s="106">
        <v>0</v>
      </c>
      <c r="F230" s="106">
        <v>1</v>
      </c>
      <c r="G230" s="106">
        <v>0</v>
      </c>
      <c r="H230" s="106">
        <v>2</v>
      </c>
      <c r="I230" s="106">
        <v>1</v>
      </c>
      <c r="J230" s="106">
        <v>0</v>
      </c>
      <c r="K230" s="106">
        <v>0</v>
      </c>
      <c r="L230" s="106">
        <v>0</v>
      </c>
      <c r="M230" s="106">
        <v>0</v>
      </c>
      <c r="N230" s="106">
        <v>0</v>
      </c>
      <c r="O230" s="106">
        <v>0</v>
      </c>
      <c r="P230" s="106"/>
      <c r="Q230" s="106">
        <f t="shared" si="1"/>
        <v>4</v>
      </c>
      <c r="R230" s="51"/>
      <c r="S230" s="62"/>
      <c r="T230" s="62"/>
      <c r="U230" s="62"/>
      <c r="V230" s="62"/>
      <c r="W230" s="37"/>
    </row>
    <row r="231" spans="2:23" s="63" customFormat="1" x14ac:dyDescent="0.25">
      <c r="B231" s="85" t="s">
        <v>128</v>
      </c>
      <c r="C231" s="85">
        <v>260</v>
      </c>
      <c r="D231" s="97" t="s">
        <v>172</v>
      </c>
      <c r="E231" s="106">
        <v>0</v>
      </c>
      <c r="F231" s="106">
        <v>0</v>
      </c>
      <c r="G231" s="106">
        <v>0</v>
      </c>
      <c r="H231" s="106">
        <v>0</v>
      </c>
      <c r="I231" s="106">
        <v>0</v>
      </c>
      <c r="J231" s="106">
        <v>0</v>
      </c>
      <c r="K231" s="106">
        <v>0</v>
      </c>
      <c r="L231" s="106">
        <v>0</v>
      </c>
      <c r="M231" s="106">
        <v>0</v>
      </c>
      <c r="N231" s="106">
        <v>0</v>
      </c>
      <c r="O231" s="106">
        <v>0</v>
      </c>
      <c r="P231" s="106"/>
      <c r="Q231" s="106">
        <f t="shared" si="1"/>
        <v>0</v>
      </c>
      <c r="R231" s="51"/>
      <c r="S231" s="62"/>
      <c r="T231" s="62"/>
      <c r="U231" s="62"/>
      <c r="V231" s="62"/>
      <c r="W231" s="37"/>
    </row>
    <row r="232" spans="2:23" s="63" customFormat="1" ht="30" x14ac:dyDescent="0.25">
      <c r="B232" s="85" t="s">
        <v>7</v>
      </c>
      <c r="C232" s="85">
        <v>261</v>
      </c>
      <c r="D232" s="97" t="s">
        <v>149</v>
      </c>
      <c r="E232" s="106">
        <v>0</v>
      </c>
      <c r="F232" s="106">
        <v>0</v>
      </c>
      <c r="G232" s="106">
        <v>0</v>
      </c>
      <c r="H232" s="106">
        <v>0</v>
      </c>
      <c r="I232" s="106">
        <v>0</v>
      </c>
      <c r="J232" s="106">
        <v>0</v>
      </c>
      <c r="K232" s="106">
        <v>0</v>
      </c>
      <c r="L232" s="106">
        <v>0</v>
      </c>
      <c r="M232" s="106">
        <v>0</v>
      </c>
      <c r="N232" s="106">
        <v>0</v>
      </c>
      <c r="O232" s="106">
        <v>0</v>
      </c>
      <c r="P232" s="106"/>
      <c r="Q232" s="106">
        <f t="shared" si="1"/>
        <v>0</v>
      </c>
      <c r="R232" s="51"/>
      <c r="S232" s="62"/>
      <c r="T232" s="62"/>
      <c r="U232" s="62"/>
      <c r="V232" s="62"/>
      <c r="W232" s="37"/>
    </row>
    <row r="233" spans="2:23" s="63" customFormat="1" x14ac:dyDescent="0.25">
      <c r="B233" s="85" t="s">
        <v>7</v>
      </c>
      <c r="C233" s="85">
        <v>262</v>
      </c>
      <c r="D233" s="97" t="s">
        <v>157</v>
      </c>
      <c r="E233" s="106">
        <v>0</v>
      </c>
      <c r="F233" s="106">
        <v>1</v>
      </c>
      <c r="G233" s="106">
        <v>1</v>
      </c>
      <c r="H233" s="106">
        <v>1</v>
      </c>
      <c r="I233" s="106">
        <v>1</v>
      </c>
      <c r="J233" s="106">
        <v>1</v>
      </c>
      <c r="K233" s="106">
        <v>1</v>
      </c>
      <c r="L233" s="106">
        <v>2</v>
      </c>
      <c r="M233" s="106">
        <v>1</v>
      </c>
      <c r="N233" s="106">
        <v>1</v>
      </c>
      <c r="O233" s="106">
        <v>1</v>
      </c>
      <c r="P233" s="106"/>
      <c r="Q233" s="106">
        <f t="shared" si="1"/>
        <v>11</v>
      </c>
      <c r="R233" s="51"/>
      <c r="S233" s="62"/>
      <c r="T233" s="62"/>
      <c r="U233" s="62"/>
      <c r="V233" s="62"/>
      <c r="W233" s="37"/>
    </row>
    <row r="234" spans="2:23" s="63" customFormat="1" x14ac:dyDescent="0.25">
      <c r="B234" s="85" t="s">
        <v>7</v>
      </c>
      <c r="C234" s="85">
        <v>263</v>
      </c>
      <c r="D234" s="97" t="s">
        <v>158</v>
      </c>
      <c r="E234" s="106">
        <v>1</v>
      </c>
      <c r="F234" s="106">
        <v>1</v>
      </c>
      <c r="G234" s="106">
        <v>0</v>
      </c>
      <c r="H234" s="106">
        <v>1</v>
      </c>
      <c r="I234" s="106">
        <v>2</v>
      </c>
      <c r="J234" s="106">
        <v>1</v>
      </c>
      <c r="K234" s="106">
        <v>0</v>
      </c>
      <c r="L234" s="106">
        <v>0</v>
      </c>
      <c r="M234" s="106">
        <v>2</v>
      </c>
      <c r="N234" s="106">
        <v>0</v>
      </c>
      <c r="O234" s="106">
        <v>0</v>
      </c>
      <c r="P234" s="106"/>
      <c r="Q234" s="106">
        <f t="shared" si="1"/>
        <v>8</v>
      </c>
      <c r="R234" s="51"/>
      <c r="S234" s="62"/>
      <c r="T234" s="62"/>
      <c r="U234" s="62"/>
      <c r="V234" s="62"/>
      <c r="W234" s="37"/>
    </row>
    <row r="235" spans="2:23" s="63" customFormat="1" x14ac:dyDescent="0.25">
      <c r="B235" s="85" t="s">
        <v>71</v>
      </c>
      <c r="C235" s="85">
        <v>264</v>
      </c>
      <c r="D235" s="97" t="s">
        <v>168</v>
      </c>
      <c r="E235" s="106">
        <v>1</v>
      </c>
      <c r="F235" s="106">
        <v>0</v>
      </c>
      <c r="G235" s="106">
        <v>1</v>
      </c>
      <c r="H235" s="106">
        <v>3</v>
      </c>
      <c r="I235" s="106">
        <v>0</v>
      </c>
      <c r="J235" s="106">
        <v>0</v>
      </c>
      <c r="K235" s="106">
        <v>0</v>
      </c>
      <c r="L235" s="106">
        <v>0</v>
      </c>
      <c r="M235" s="106">
        <v>0</v>
      </c>
      <c r="N235" s="106">
        <v>1</v>
      </c>
      <c r="O235" s="106">
        <v>0</v>
      </c>
      <c r="P235" s="106"/>
      <c r="Q235" s="106">
        <f t="shared" si="1"/>
        <v>6</v>
      </c>
      <c r="R235" s="51"/>
      <c r="S235" s="62"/>
      <c r="T235" s="62"/>
      <c r="U235" s="62"/>
      <c r="V235" s="62"/>
      <c r="W235" s="37"/>
    </row>
    <row r="236" spans="2:23" s="63" customFormat="1" x14ac:dyDescent="0.25">
      <c r="B236" s="85" t="s">
        <v>7</v>
      </c>
      <c r="C236" s="85">
        <v>265</v>
      </c>
      <c r="D236" s="97" t="s">
        <v>154</v>
      </c>
      <c r="E236" s="106">
        <v>0</v>
      </c>
      <c r="F236" s="106">
        <v>1</v>
      </c>
      <c r="G236" s="106">
        <v>2</v>
      </c>
      <c r="H236" s="106">
        <v>0</v>
      </c>
      <c r="I236" s="106">
        <v>0</v>
      </c>
      <c r="J236" s="106">
        <v>0</v>
      </c>
      <c r="K236" s="106">
        <v>0</v>
      </c>
      <c r="L236" s="106">
        <v>0</v>
      </c>
      <c r="M236" s="106">
        <v>1</v>
      </c>
      <c r="N236" s="106">
        <v>0</v>
      </c>
      <c r="O236" s="106">
        <v>0</v>
      </c>
      <c r="P236" s="106"/>
      <c r="Q236" s="106">
        <f t="shared" si="1"/>
        <v>4</v>
      </c>
      <c r="R236" s="51"/>
      <c r="S236" s="62"/>
      <c r="T236" s="62"/>
      <c r="U236" s="62"/>
      <c r="V236" s="62"/>
      <c r="W236" s="37"/>
    </row>
    <row r="237" spans="2:23" s="63" customFormat="1" x14ac:dyDescent="0.25">
      <c r="B237" s="85" t="s">
        <v>182</v>
      </c>
      <c r="C237" s="85">
        <v>266</v>
      </c>
      <c r="D237" s="97" t="s">
        <v>175</v>
      </c>
      <c r="E237" s="106">
        <v>0</v>
      </c>
      <c r="F237" s="106">
        <v>1</v>
      </c>
      <c r="G237" s="106">
        <v>0</v>
      </c>
      <c r="H237" s="106">
        <v>0</v>
      </c>
      <c r="I237" s="106">
        <v>0</v>
      </c>
      <c r="J237" s="106">
        <v>0</v>
      </c>
      <c r="K237" s="106">
        <v>0</v>
      </c>
      <c r="L237" s="106">
        <v>0</v>
      </c>
      <c r="M237" s="106">
        <v>0</v>
      </c>
      <c r="N237" s="106">
        <v>0</v>
      </c>
      <c r="O237" s="106">
        <v>0</v>
      </c>
      <c r="P237" s="106"/>
      <c r="Q237" s="106">
        <f t="shared" si="1"/>
        <v>1</v>
      </c>
      <c r="R237" s="51"/>
      <c r="S237" s="62"/>
      <c r="T237" s="62"/>
      <c r="U237" s="62"/>
      <c r="V237" s="62"/>
      <c r="W237" s="37"/>
    </row>
    <row r="238" spans="2:23" s="63" customFormat="1" ht="30" x14ac:dyDescent="0.25">
      <c r="B238" s="85" t="s">
        <v>7</v>
      </c>
      <c r="C238" s="85">
        <v>268</v>
      </c>
      <c r="D238" s="97" t="s">
        <v>43</v>
      </c>
      <c r="E238" s="106">
        <v>8</v>
      </c>
      <c r="F238" s="106">
        <v>12</v>
      </c>
      <c r="G238" s="106">
        <v>0</v>
      </c>
      <c r="H238" s="106">
        <v>4</v>
      </c>
      <c r="I238" s="106">
        <v>3</v>
      </c>
      <c r="J238" s="106">
        <v>1</v>
      </c>
      <c r="K238" s="106">
        <v>7</v>
      </c>
      <c r="L238" s="106">
        <v>6</v>
      </c>
      <c r="M238" s="106">
        <v>5</v>
      </c>
      <c r="N238" s="106">
        <v>0</v>
      </c>
      <c r="O238" s="106">
        <v>0</v>
      </c>
      <c r="P238" s="106"/>
      <c r="Q238" s="106">
        <f t="shared" si="1"/>
        <v>46</v>
      </c>
      <c r="R238" s="51"/>
      <c r="S238" s="62"/>
      <c r="T238" s="62"/>
      <c r="U238" s="62"/>
      <c r="V238" s="62"/>
      <c r="W238" s="37"/>
    </row>
    <row r="239" spans="2:23" s="63" customFormat="1" ht="30" x14ac:dyDescent="0.25">
      <c r="B239" s="85" t="s">
        <v>19</v>
      </c>
      <c r="C239" s="82">
        <v>270</v>
      </c>
      <c r="D239" s="97" t="s">
        <v>159</v>
      </c>
      <c r="E239" s="106">
        <v>1</v>
      </c>
      <c r="F239" s="106">
        <v>0</v>
      </c>
      <c r="G239" s="106">
        <v>0</v>
      </c>
      <c r="H239" s="106">
        <v>0</v>
      </c>
      <c r="I239" s="106">
        <v>0</v>
      </c>
      <c r="J239" s="106">
        <v>1</v>
      </c>
      <c r="K239" s="106">
        <v>1</v>
      </c>
      <c r="L239" s="106">
        <v>0</v>
      </c>
      <c r="M239" s="106">
        <v>0</v>
      </c>
      <c r="N239" s="106">
        <v>0</v>
      </c>
      <c r="O239" s="106">
        <v>0</v>
      </c>
      <c r="P239" s="106"/>
      <c r="Q239" s="106">
        <f t="shared" si="1"/>
        <v>3</v>
      </c>
      <c r="R239" s="51"/>
      <c r="S239" s="62"/>
      <c r="T239" s="62"/>
      <c r="U239" s="62"/>
      <c r="V239" s="62"/>
      <c r="W239" s="37"/>
    </row>
    <row r="240" spans="2:23" s="63" customFormat="1" x14ac:dyDescent="0.25">
      <c r="B240" s="85" t="s">
        <v>19</v>
      </c>
      <c r="C240" s="82">
        <v>272</v>
      </c>
      <c r="D240" s="88" t="s">
        <v>160</v>
      </c>
      <c r="E240" s="106">
        <v>0</v>
      </c>
      <c r="F240" s="106">
        <v>0</v>
      </c>
      <c r="G240" s="106">
        <v>0</v>
      </c>
      <c r="H240" s="106">
        <v>0</v>
      </c>
      <c r="I240" s="106">
        <v>0</v>
      </c>
      <c r="J240" s="106">
        <v>0</v>
      </c>
      <c r="K240" s="106">
        <v>0</v>
      </c>
      <c r="L240" s="106">
        <v>0</v>
      </c>
      <c r="M240" s="106">
        <v>0</v>
      </c>
      <c r="N240" s="106">
        <v>0</v>
      </c>
      <c r="O240" s="106">
        <v>0</v>
      </c>
      <c r="P240" s="106"/>
      <c r="Q240" s="106">
        <f t="shared" si="1"/>
        <v>0</v>
      </c>
      <c r="R240" s="51"/>
      <c r="S240" s="62"/>
      <c r="T240" s="62"/>
      <c r="U240" s="62"/>
      <c r="V240" s="62"/>
      <c r="W240" s="37"/>
    </row>
    <row r="241" spans="2:23" s="63" customFormat="1" x14ac:dyDescent="0.25">
      <c r="B241" s="85" t="s">
        <v>19</v>
      </c>
      <c r="C241" s="82">
        <v>274</v>
      </c>
      <c r="D241" s="97" t="s">
        <v>161</v>
      </c>
      <c r="E241" s="106">
        <v>0</v>
      </c>
      <c r="F241" s="106">
        <v>0</v>
      </c>
      <c r="G241" s="106">
        <v>0</v>
      </c>
      <c r="H241" s="106">
        <v>0</v>
      </c>
      <c r="I241" s="106">
        <v>0</v>
      </c>
      <c r="J241" s="106">
        <v>0</v>
      </c>
      <c r="K241" s="106">
        <v>0</v>
      </c>
      <c r="L241" s="106">
        <v>0</v>
      </c>
      <c r="M241" s="106">
        <v>0</v>
      </c>
      <c r="N241" s="106">
        <v>0</v>
      </c>
      <c r="O241" s="106">
        <v>0</v>
      </c>
      <c r="P241" s="106"/>
      <c r="Q241" s="106">
        <f t="shared" si="1"/>
        <v>0</v>
      </c>
      <c r="R241" s="51"/>
      <c r="S241" s="62"/>
      <c r="T241" s="62"/>
      <c r="U241" s="62"/>
      <c r="V241" s="62"/>
      <c r="W241" s="37"/>
    </row>
    <row r="242" spans="2:23" s="63" customFormat="1" x14ac:dyDescent="0.25">
      <c r="B242" s="85" t="s">
        <v>19</v>
      </c>
      <c r="C242" s="82">
        <v>289</v>
      </c>
      <c r="D242" s="88" t="s">
        <v>162</v>
      </c>
      <c r="E242" s="106">
        <v>0</v>
      </c>
      <c r="F242" s="106">
        <v>0</v>
      </c>
      <c r="G242" s="106">
        <v>1</v>
      </c>
      <c r="H242" s="106">
        <v>0</v>
      </c>
      <c r="I242" s="106">
        <v>0</v>
      </c>
      <c r="J242" s="106">
        <v>0</v>
      </c>
      <c r="K242" s="106">
        <v>0</v>
      </c>
      <c r="L242" s="106">
        <v>0</v>
      </c>
      <c r="M242" s="106">
        <v>1</v>
      </c>
      <c r="N242" s="106">
        <v>0</v>
      </c>
      <c r="O242" s="106">
        <v>0</v>
      </c>
      <c r="P242" s="106"/>
      <c r="Q242" s="106">
        <f t="shared" si="1"/>
        <v>2</v>
      </c>
      <c r="R242" s="51"/>
      <c r="S242" s="62"/>
      <c r="T242" s="62"/>
      <c r="U242" s="62"/>
      <c r="V242" s="62"/>
      <c r="W242" s="37"/>
    </row>
    <row r="243" spans="2:23" s="63" customFormat="1" x14ac:dyDescent="0.25">
      <c r="B243" s="85" t="s">
        <v>180</v>
      </c>
      <c r="C243" s="82">
        <v>293</v>
      </c>
      <c r="D243" s="97" t="s">
        <v>166</v>
      </c>
      <c r="E243" s="106">
        <v>0</v>
      </c>
      <c r="F243" s="106">
        <v>0</v>
      </c>
      <c r="G243" s="106">
        <v>0</v>
      </c>
      <c r="H243" s="106">
        <v>0</v>
      </c>
      <c r="I243" s="106">
        <v>0</v>
      </c>
      <c r="J243" s="106">
        <v>0</v>
      </c>
      <c r="K243" s="106">
        <v>0</v>
      </c>
      <c r="L243" s="106">
        <v>0</v>
      </c>
      <c r="M243" s="106">
        <v>0</v>
      </c>
      <c r="N243" s="106">
        <v>0</v>
      </c>
      <c r="O243" s="106">
        <v>0</v>
      </c>
      <c r="P243" s="106"/>
      <c r="Q243" s="106">
        <f t="shared" si="1"/>
        <v>0</v>
      </c>
      <c r="R243" s="51"/>
      <c r="S243" s="62"/>
      <c r="T243" s="62"/>
      <c r="U243" s="62"/>
      <c r="V243" s="62"/>
      <c r="W243" s="37"/>
    </row>
    <row r="244" spans="2:23" s="63" customFormat="1" ht="30" x14ac:dyDescent="0.25">
      <c r="B244" s="85" t="s">
        <v>19</v>
      </c>
      <c r="C244" s="82">
        <v>294</v>
      </c>
      <c r="D244" s="97" t="s">
        <v>163</v>
      </c>
      <c r="E244" s="106">
        <v>0</v>
      </c>
      <c r="F244" s="106">
        <v>0</v>
      </c>
      <c r="G244" s="106">
        <v>0</v>
      </c>
      <c r="H244" s="106">
        <v>0</v>
      </c>
      <c r="I244" s="106">
        <v>0</v>
      </c>
      <c r="J244" s="106">
        <v>0</v>
      </c>
      <c r="K244" s="106">
        <v>0</v>
      </c>
      <c r="L244" s="106">
        <v>0</v>
      </c>
      <c r="M244" s="106">
        <v>0</v>
      </c>
      <c r="N244" s="106">
        <v>0</v>
      </c>
      <c r="O244" s="106">
        <v>0</v>
      </c>
      <c r="P244" s="106"/>
      <c r="Q244" s="106">
        <f t="shared" si="1"/>
        <v>0</v>
      </c>
      <c r="R244" s="51"/>
      <c r="S244" s="62"/>
      <c r="T244" s="62"/>
      <c r="U244" s="62"/>
      <c r="V244" s="62"/>
      <c r="W244" s="37"/>
    </row>
    <row r="245" spans="2:23" s="63" customFormat="1" x14ac:dyDescent="0.25">
      <c r="B245" s="81" t="s">
        <v>19</v>
      </c>
      <c r="C245" s="82">
        <v>297</v>
      </c>
      <c r="D245" s="97" t="s">
        <v>85</v>
      </c>
      <c r="E245" s="106">
        <v>1</v>
      </c>
      <c r="F245" s="106">
        <v>0</v>
      </c>
      <c r="G245" s="106">
        <v>2</v>
      </c>
      <c r="H245" s="106">
        <v>2</v>
      </c>
      <c r="I245" s="106">
        <v>0</v>
      </c>
      <c r="J245" s="106">
        <v>0</v>
      </c>
      <c r="K245" s="106">
        <v>1</v>
      </c>
      <c r="L245" s="106">
        <v>5</v>
      </c>
      <c r="M245" s="106">
        <v>2</v>
      </c>
      <c r="N245" s="106">
        <v>0</v>
      </c>
      <c r="O245" s="106">
        <v>0</v>
      </c>
      <c r="P245" s="106"/>
      <c r="Q245" s="106">
        <f t="shared" si="1"/>
        <v>13</v>
      </c>
      <c r="R245" s="51"/>
      <c r="S245" s="62"/>
      <c r="T245" s="62"/>
      <c r="U245" s="62"/>
      <c r="V245" s="62"/>
      <c r="W245" s="37"/>
    </row>
    <row r="246" spans="2:23" s="63" customFormat="1" x14ac:dyDescent="0.25">
      <c r="B246" s="81" t="s">
        <v>7</v>
      </c>
      <c r="C246" s="82">
        <v>299</v>
      </c>
      <c r="D246" s="97" t="s">
        <v>69</v>
      </c>
      <c r="E246" s="106">
        <v>0</v>
      </c>
      <c r="F246" s="106">
        <v>0</v>
      </c>
      <c r="G246" s="106">
        <v>0</v>
      </c>
      <c r="H246" s="106">
        <v>0</v>
      </c>
      <c r="I246" s="106">
        <v>0</v>
      </c>
      <c r="J246" s="106">
        <v>0</v>
      </c>
      <c r="K246" s="106">
        <v>0</v>
      </c>
      <c r="L246" s="106">
        <v>0</v>
      </c>
      <c r="M246" s="106">
        <v>0</v>
      </c>
      <c r="N246" s="106">
        <v>0</v>
      </c>
      <c r="O246" s="106">
        <v>0</v>
      </c>
      <c r="P246" s="106"/>
      <c r="Q246" s="106">
        <f t="shared" si="1"/>
        <v>0</v>
      </c>
      <c r="R246" s="51"/>
      <c r="S246" s="62"/>
      <c r="T246" s="62"/>
      <c r="U246" s="62"/>
      <c r="V246" s="62"/>
      <c r="W246" s="37"/>
    </row>
    <row r="247" spans="2:23" s="63" customFormat="1" x14ac:dyDescent="0.25">
      <c r="B247" s="81" t="s">
        <v>39</v>
      </c>
      <c r="C247" s="85">
        <v>305</v>
      </c>
      <c r="D247" s="97" t="s">
        <v>74</v>
      </c>
      <c r="E247" s="106">
        <v>0</v>
      </c>
      <c r="F247" s="106">
        <v>0</v>
      </c>
      <c r="G247" s="106">
        <v>1</v>
      </c>
      <c r="H247" s="106">
        <v>0</v>
      </c>
      <c r="I247" s="106">
        <v>0</v>
      </c>
      <c r="J247" s="106">
        <v>0</v>
      </c>
      <c r="K247" s="106">
        <v>0</v>
      </c>
      <c r="L247" s="106">
        <v>0</v>
      </c>
      <c r="M247" s="106">
        <v>0</v>
      </c>
      <c r="N247" s="106">
        <v>0</v>
      </c>
      <c r="O247" s="106">
        <v>1</v>
      </c>
      <c r="P247" s="106"/>
      <c r="Q247" s="106">
        <f t="shared" si="1"/>
        <v>2</v>
      </c>
      <c r="R247" s="51"/>
      <c r="S247" s="62"/>
      <c r="T247" s="62"/>
      <c r="U247" s="62"/>
      <c r="V247" s="62"/>
      <c r="W247" s="37"/>
    </row>
    <row r="248" spans="2:23" s="63" customFormat="1" x14ac:dyDescent="0.25">
      <c r="B248" s="81" t="s">
        <v>7</v>
      </c>
      <c r="C248" s="82">
        <v>307</v>
      </c>
      <c r="D248" s="97" t="s">
        <v>8</v>
      </c>
      <c r="E248" s="106">
        <v>0</v>
      </c>
      <c r="F248" s="106">
        <v>0</v>
      </c>
      <c r="G248" s="106">
        <v>0</v>
      </c>
      <c r="H248" s="106">
        <v>0</v>
      </c>
      <c r="I248" s="106">
        <v>0</v>
      </c>
      <c r="J248" s="106">
        <v>1</v>
      </c>
      <c r="K248" s="106">
        <v>0</v>
      </c>
      <c r="L248" s="106">
        <v>0</v>
      </c>
      <c r="M248" s="106">
        <v>0</v>
      </c>
      <c r="N248" s="106">
        <v>0</v>
      </c>
      <c r="O248" s="106">
        <v>0</v>
      </c>
      <c r="P248" s="106"/>
      <c r="Q248" s="106">
        <f t="shared" si="1"/>
        <v>1</v>
      </c>
      <c r="R248" s="51"/>
      <c r="S248" s="62"/>
      <c r="T248" s="62"/>
      <c r="U248" s="62"/>
      <c r="V248" s="62"/>
      <c r="W248" s="37"/>
    </row>
    <row r="249" spans="2:23" s="63" customFormat="1" x14ac:dyDescent="0.25">
      <c r="B249" s="81" t="s">
        <v>7</v>
      </c>
      <c r="C249" s="82">
        <v>308</v>
      </c>
      <c r="D249" s="97" t="s">
        <v>122</v>
      </c>
      <c r="E249" s="106">
        <v>3</v>
      </c>
      <c r="F249" s="106">
        <v>0</v>
      </c>
      <c r="G249" s="106">
        <v>0</v>
      </c>
      <c r="H249" s="106">
        <v>0</v>
      </c>
      <c r="I249" s="106">
        <v>0</v>
      </c>
      <c r="J249" s="106">
        <v>0</v>
      </c>
      <c r="K249" s="106">
        <v>1</v>
      </c>
      <c r="L249" s="106">
        <v>0</v>
      </c>
      <c r="M249" s="106">
        <v>0</v>
      </c>
      <c r="N249" s="106">
        <v>0</v>
      </c>
      <c r="O249" s="106">
        <v>0</v>
      </c>
      <c r="P249" s="106"/>
      <c r="Q249" s="106">
        <f t="shared" si="1"/>
        <v>4</v>
      </c>
      <c r="R249" s="51"/>
      <c r="S249" s="62"/>
      <c r="T249" s="62"/>
      <c r="U249" s="62"/>
      <c r="V249" s="62"/>
      <c r="W249" s="37"/>
    </row>
    <row r="250" spans="2:23" s="63" customFormat="1" x14ac:dyDescent="0.25">
      <c r="B250" s="81" t="s">
        <v>29</v>
      </c>
      <c r="C250" s="82">
        <v>309</v>
      </c>
      <c r="D250" s="97" t="s">
        <v>79</v>
      </c>
      <c r="E250" s="106">
        <v>3</v>
      </c>
      <c r="F250" s="106">
        <v>0</v>
      </c>
      <c r="G250" s="106">
        <v>2</v>
      </c>
      <c r="H250" s="106">
        <v>2</v>
      </c>
      <c r="I250" s="106">
        <v>4</v>
      </c>
      <c r="J250" s="106">
        <v>0</v>
      </c>
      <c r="K250" s="106">
        <v>0</v>
      </c>
      <c r="L250" s="106">
        <v>4</v>
      </c>
      <c r="M250" s="106">
        <v>1</v>
      </c>
      <c r="N250" s="106">
        <v>4</v>
      </c>
      <c r="O250" s="106">
        <v>2</v>
      </c>
      <c r="P250" s="106"/>
      <c r="Q250" s="106">
        <f t="shared" si="1"/>
        <v>22</v>
      </c>
      <c r="R250" s="51"/>
      <c r="S250" s="62"/>
      <c r="T250" s="62"/>
      <c r="U250" s="62"/>
      <c r="V250" s="62"/>
      <c r="W250" s="37"/>
    </row>
    <row r="251" spans="2:23" s="63" customFormat="1" x14ac:dyDescent="0.25">
      <c r="B251" s="81" t="s">
        <v>34</v>
      </c>
      <c r="C251" s="82">
        <v>311</v>
      </c>
      <c r="D251" s="97" t="s">
        <v>78</v>
      </c>
      <c r="E251" s="106">
        <v>0</v>
      </c>
      <c r="F251" s="106">
        <v>0</v>
      </c>
      <c r="G251" s="106">
        <v>0</v>
      </c>
      <c r="H251" s="106">
        <v>0</v>
      </c>
      <c r="I251" s="106">
        <v>0</v>
      </c>
      <c r="J251" s="106">
        <v>0</v>
      </c>
      <c r="K251" s="106">
        <v>0</v>
      </c>
      <c r="L251" s="106">
        <v>1</v>
      </c>
      <c r="M251" s="106">
        <v>0</v>
      </c>
      <c r="N251" s="106">
        <v>0</v>
      </c>
      <c r="O251" s="106">
        <v>0</v>
      </c>
      <c r="P251" s="106"/>
      <c r="Q251" s="106">
        <f t="shared" si="1"/>
        <v>1</v>
      </c>
      <c r="R251" s="51"/>
      <c r="S251" s="62"/>
      <c r="T251" s="62"/>
      <c r="U251" s="62"/>
      <c r="V251" s="62"/>
      <c r="W251" s="37"/>
    </row>
    <row r="252" spans="2:23" s="63" customFormat="1" x14ac:dyDescent="0.25">
      <c r="B252" s="81" t="s">
        <v>67</v>
      </c>
      <c r="C252" s="82">
        <v>312</v>
      </c>
      <c r="D252" s="97" t="s">
        <v>68</v>
      </c>
      <c r="E252" s="106">
        <v>0</v>
      </c>
      <c r="F252" s="106">
        <v>0</v>
      </c>
      <c r="G252" s="106">
        <v>0</v>
      </c>
      <c r="H252" s="106">
        <v>1</v>
      </c>
      <c r="I252" s="106">
        <v>0</v>
      </c>
      <c r="J252" s="106">
        <v>0</v>
      </c>
      <c r="K252" s="106">
        <v>1</v>
      </c>
      <c r="L252" s="106">
        <v>0</v>
      </c>
      <c r="M252" s="106">
        <v>0</v>
      </c>
      <c r="N252" s="106">
        <v>0</v>
      </c>
      <c r="O252" s="106">
        <v>0</v>
      </c>
      <c r="P252" s="106"/>
      <c r="Q252" s="106">
        <f t="shared" si="1"/>
        <v>2</v>
      </c>
      <c r="R252" s="51"/>
      <c r="S252" s="62"/>
      <c r="T252" s="62"/>
      <c r="U252" s="62"/>
      <c r="V252" s="62"/>
      <c r="W252" s="37"/>
    </row>
    <row r="253" spans="2:23" s="63" customFormat="1" x14ac:dyDescent="0.25">
      <c r="B253" s="81" t="s">
        <v>7</v>
      </c>
      <c r="C253" s="82">
        <v>367</v>
      </c>
      <c r="D253" s="97" t="s">
        <v>61</v>
      </c>
      <c r="E253" s="106">
        <v>3</v>
      </c>
      <c r="F253" s="106">
        <v>2</v>
      </c>
      <c r="G253" s="106">
        <v>0</v>
      </c>
      <c r="H253" s="106">
        <v>3</v>
      </c>
      <c r="I253" s="106">
        <v>0</v>
      </c>
      <c r="J253" s="106">
        <v>0</v>
      </c>
      <c r="K253" s="106">
        <v>0</v>
      </c>
      <c r="L253" s="106">
        <v>3</v>
      </c>
      <c r="M253" s="106">
        <v>5</v>
      </c>
      <c r="N253" s="106">
        <v>5</v>
      </c>
      <c r="O253" s="106">
        <v>3</v>
      </c>
      <c r="P253" s="106"/>
      <c r="Q253" s="106">
        <f t="shared" si="1"/>
        <v>24</v>
      </c>
      <c r="R253" s="51"/>
      <c r="S253" s="62"/>
      <c r="T253" s="62"/>
      <c r="U253" s="62"/>
      <c r="V253" s="62"/>
      <c r="W253" s="37"/>
    </row>
    <row r="254" spans="2:23" s="63" customFormat="1" x14ac:dyDescent="0.25">
      <c r="B254" s="81" t="s">
        <v>7</v>
      </c>
      <c r="C254" s="82">
        <v>369</v>
      </c>
      <c r="D254" s="97" t="s">
        <v>82</v>
      </c>
      <c r="E254" s="106">
        <v>0</v>
      </c>
      <c r="F254" s="106">
        <v>0</v>
      </c>
      <c r="G254" s="106">
        <v>0</v>
      </c>
      <c r="H254" s="106">
        <v>0</v>
      </c>
      <c r="I254" s="106">
        <v>0</v>
      </c>
      <c r="J254" s="106">
        <v>0</v>
      </c>
      <c r="K254" s="106">
        <v>0</v>
      </c>
      <c r="L254" s="106">
        <v>0</v>
      </c>
      <c r="M254" s="106">
        <v>0</v>
      </c>
      <c r="N254" s="106">
        <v>0</v>
      </c>
      <c r="O254" s="106">
        <v>0</v>
      </c>
      <c r="P254" s="106"/>
      <c r="Q254" s="106">
        <f t="shared" si="1"/>
        <v>0</v>
      </c>
      <c r="R254" s="51"/>
      <c r="S254" s="62"/>
      <c r="T254" s="62"/>
      <c r="U254" s="62"/>
      <c r="V254" s="62"/>
      <c r="W254" s="37"/>
    </row>
    <row r="255" spans="2:23" s="63" customFormat="1" x14ac:dyDescent="0.25">
      <c r="B255" s="81" t="s">
        <v>109</v>
      </c>
      <c r="C255" s="82">
        <v>370</v>
      </c>
      <c r="D255" s="97" t="s">
        <v>110</v>
      </c>
      <c r="E255" s="106">
        <v>0</v>
      </c>
      <c r="F255" s="106">
        <v>0</v>
      </c>
      <c r="G255" s="106">
        <v>0</v>
      </c>
      <c r="H255" s="106">
        <v>0</v>
      </c>
      <c r="I255" s="106">
        <v>0</v>
      </c>
      <c r="J255" s="106">
        <v>0</v>
      </c>
      <c r="K255" s="106">
        <v>0</v>
      </c>
      <c r="L255" s="106">
        <v>0</v>
      </c>
      <c r="M255" s="106">
        <v>0</v>
      </c>
      <c r="N255" s="106">
        <v>0</v>
      </c>
      <c r="O255" s="106">
        <v>0</v>
      </c>
      <c r="P255" s="106"/>
      <c r="Q255" s="106">
        <f t="shared" si="1"/>
        <v>0</v>
      </c>
      <c r="R255" s="51"/>
      <c r="S255" s="62"/>
      <c r="T255" s="62"/>
      <c r="U255" s="62"/>
      <c r="V255" s="62"/>
      <c r="W255" s="37"/>
    </row>
    <row r="256" spans="2:23" s="63" customFormat="1" x14ac:dyDescent="0.25">
      <c r="B256" s="85" t="s">
        <v>7</v>
      </c>
      <c r="C256" s="85">
        <v>374</v>
      </c>
      <c r="D256" s="97" t="s">
        <v>32</v>
      </c>
      <c r="E256" s="106">
        <v>0</v>
      </c>
      <c r="F256" s="106">
        <v>0</v>
      </c>
      <c r="G256" s="106">
        <v>0</v>
      </c>
      <c r="H256" s="106">
        <v>0</v>
      </c>
      <c r="I256" s="106">
        <v>0</v>
      </c>
      <c r="J256" s="106">
        <v>0</v>
      </c>
      <c r="K256" s="106">
        <v>0</v>
      </c>
      <c r="L256" s="106">
        <v>0</v>
      </c>
      <c r="M256" s="106">
        <v>0</v>
      </c>
      <c r="N256" s="106">
        <v>0</v>
      </c>
      <c r="O256" s="106">
        <v>0</v>
      </c>
      <c r="P256" s="106"/>
      <c r="Q256" s="106">
        <f t="shared" si="1"/>
        <v>0</v>
      </c>
      <c r="R256" s="51"/>
      <c r="S256" s="62"/>
      <c r="T256" s="62"/>
      <c r="U256" s="62"/>
      <c r="V256" s="62"/>
      <c r="W256" s="37"/>
    </row>
    <row r="257" spans="2:23" s="63" customFormat="1" x14ac:dyDescent="0.25">
      <c r="B257" s="85" t="s">
        <v>7</v>
      </c>
      <c r="C257" s="85">
        <v>378</v>
      </c>
      <c r="D257" s="97" t="s">
        <v>14</v>
      </c>
      <c r="E257" s="106">
        <v>6</v>
      </c>
      <c r="F257" s="106">
        <v>9</v>
      </c>
      <c r="G257" s="106">
        <v>7</v>
      </c>
      <c r="H257" s="106">
        <v>6</v>
      </c>
      <c r="I257" s="106">
        <v>10</v>
      </c>
      <c r="J257" s="106">
        <v>8</v>
      </c>
      <c r="K257" s="106">
        <v>7</v>
      </c>
      <c r="L257" s="106">
        <v>6</v>
      </c>
      <c r="M257" s="106">
        <v>12</v>
      </c>
      <c r="N257" s="106">
        <v>7</v>
      </c>
      <c r="O257" s="106">
        <v>7</v>
      </c>
      <c r="P257" s="106"/>
      <c r="Q257" s="106">
        <f t="shared" si="1"/>
        <v>85</v>
      </c>
      <c r="R257" s="51"/>
      <c r="S257" s="62"/>
      <c r="T257" s="62"/>
      <c r="U257" s="62"/>
      <c r="V257" s="62"/>
      <c r="W257" s="37"/>
    </row>
    <row r="258" spans="2:23" s="63" customFormat="1" x14ac:dyDescent="0.25">
      <c r="B258" s="85" t="s">
        <v>139</v>
      </c>
      <c r="C258" s="85">
        <v>379</v>
      </c>
      <c r="D258" s="87" t="s">
        <v>259</v>
      </c>
      <c r="E258" s="106">
        <v>0</v>
      </c>
      <c r="F258" s="106">
        <v>0</v>
      </c>
      <c r="G258" s="106">
        <v>0</v>
      </c>
      <c r="H258" s="106">
        <v>0</v>
      </c>
      <c r="I258" s="106">
        <v>0</v>
      </c>
      <c r="J258" s="106">
        <v>0</v>
      </c>
      <c r="K258" s="106">
        <v>0</v>
      </c>
      <c r="L258" s="106">
        <v>0</v>
      </c>
      <c r="M258" s="106">
        <v>0</v>
      </c>
      <c r="N258" s="106">
        <v>0</v>
      </c>
      <c r="O258" s="106">
        <v>0</v>
      </c>
      <c r="P258" s="106"/>
      <c r="Q258" s="106">
        <f t="shared" si="1"/>
        <v>0</v>
      </c>
      <c r="R258" s="51"/>
      <c r="S258" s="62"/>
      <c r="T258" s="62"/>
      <c r="U258" s="62"/>
      <c r="V258" s="62"/>
      <c r="W258" s="37"/>
    </row>
    <row r="259" spans="2:23" s="63" customFormat="1" x14ac:dyDescent="0.25">
      <c r="B259" s="85" t="s">
        <v>71</v>
      </c>
      <c r="C259" s="85">
        <v>380</v>
      </c>
      <c r="D259" s="97" t="s">
        <v>72</v>
      </c>
      <c r="E259" s="106">
        <v>0</v>
      </c>
      <c r="F259" s="106">
        <v>1</v>
      </c>
      <c r="G259" s="106">
        <v>1</v>
      </c>
      <c r="H259" s="106">
        <v>0</v>
      </c>
      <c r="I259" s="106">
        <v>0</v>
      </c>
      <c r="J259" s="106">
        <v>0</v>
      </c>
      <c r="K259" s="106">
        <v>1</v>
      </c>
      <c r="L259" s="106">
        <v>1</v>
      </c>
      <c r="M259" s="106">
        <v>1</v>
      </c>
      <c r="N259" s="106">
        <v>0</v>
      </c>
      <c r="O259" s="106">
        <v>0</v>
      </c>
      <c r="P259" s="106"/>
      <c r="Q259" s="106">
        <f t="shared" si="1"/>
        <v>5</v>
      </c>
      <c r="R259" s="51"/>
      <c r="S259" s="62"/>
      <c r="T259" s="62"/>
      <c r="U259" s="62"/>
      <c r="V259" s="62"/>
      <c r="W259" s="37"/>
    </row>
    <row r="260" spans="2:23" x14ac:dyDescent="0.25">
      <c r="B260" s="85" t="s">
        <v>136</v>
      </c>
      <c r="C260" s="85">
        <v>382</v>
      </c>
      <c r="D260" s="97" t="s">
        <v>137</v>
      </c>
      <c r="E260" s="106">
        <v>1</v>
      </c>
      <c r="F260" s="106">
        <v>0</v>
      </c>
      <c r="G260" s="106">
        <v>0</v>
      </c>
      <c r="H260" s="106">
        <v>0</v>
      </c>
      <c r="I260" s="106">
        <v>0</v>
      </c>
      <c r="J260" s="106">
        <v>0</v>
      </c>
      <c r="K260" s="106">
        <v>1</v>
      </c>
      <c r="L260" s="106">
        <v>3</v>
      </c>
      <c r="M260" s="106">
        <v>2</v>
      </c>
      <c r="N260" s="106">
        <v>0</v>
      </c>
      <c r="O260" s="106">
        <v>3</v>
      </c>
      <c r="P260" s="106"/>
      <c r="Q260" s="106">
        <f t="shared" si="1"/>
        <v>10</v>
      </c>
    </row>
    <row r="261" spans="2:23" x14ac:dyDescent="0.25">
      <c r="B261" s="85" t="s">
        <v>7</v>
      </c>
      <c r="C261" s="85">
        <v>383</v>
      </c>
      <c r="D261" s="97" t="s">
        <v>135</v>
      </c>
      <c r="E261" s="106">
        <v>2</v>
      </c>
      <c r="F261" s="106">
        <v>0</v>
      </c>
      <c r="G261" s="106"/>
      <c r="H261" s="106">
        <v>1</v>
      </c>
      <c r="I261" s="106">
        <v>0</v>
      </c>
      <c r="J261" s="106">
        <v>5</v>
      </c>
      <c r="K261" s="106">
        <v>0</v>
      </c>
      <c r="L261" s="106">
        <v>0</v>
      </c>
      <c r="M261" s="106">
        <v>0</v>
      </c>
      <c r="N261" s="106">
        <v>0</v>
      </c>
      <c r="O261" s="106">
        <v>0</v>
      </c>
      <c r="P261" s="106"/>
      <c r="Q261" s="106">
        <f t="shared" si="1"/>
        <v>8</v>
      </c>
    </row>
    <row r="262" spans="2:23" x14ac:dyDescent="0.25">
      <c r="B262" s="85" t="s">
        <v>7</v>
      </c>
      <c r="C262" s="85">
        <v>384</v>
      </c>
      <c r="D262" s="97" t="s">
        <v>94</v>
      </c>
      <c r="E262" s="106">
        <v>0</v>
      </c>
      <c r="F262" s="106">
        <v>0</v>
      </c>
      <c r="G262" s="106">
        <v>1</v>
      </c>
      <c r="H262" s="106">
        <v>0</v>
      </c>
      <c r="I262" s="106">
        <v>0</v>
      </c>
      <c r="J262" s="106">
        <v>2</v>
      </c>
      <c r="K262" s="106">
        <v>0</v>
      </c>
      <c r="L262" s="106">
        <v>0</v>
      </c>
      <c r="M262" s="106">
        <v>0</v>
      </c>
      <c r="N262" s="106">
        <v>0</v>
      </c>
      <c r="O262" s="106">
        <v>0</v>
      </c>
      <c r="P262" s="106"/>
      <c r="Q262" s="106">
        <f t="shared" si="1"/>
        <v>3</v>
      </c>
    </row>
    <row r="263" spans="2:23" x14ac:dyDescent="0.25">
      <c r="B263" s="81" t="s">
        <v>39</v>
      </c>
      <c r="C263" s="85">
        <v>385</v>
      </c>
      <c r="D263" s="97" t="s">
        <v>62</v>
      </c>
      <c r="E263" s="106">
        <v>0</v>
      </c>
      <c r="F263" s="106">
        <v>0</v>
      </c>
      <c r="G263" s="106">
        <v>1</v>
      </c>
      <c r="H263" s="106">
        <v>4</v>
      </c>
      <c r="I263" s="106">
        <v>0</v>
      </c>
      <c r="J263" s="106">
        <v>0</v>
      </c>
      <c r="K263" s="106">
        <v>0</v>
      </c>
      <c r="L263" s="106">
        <v>0</v>
      </c>
      <c r="M263" s="106">
        <v>1</v>
      </c>
      <c r="N263" s="106">
        <v>0</v>
      </c>
      <c r="O263" s="106">
        <v>4</v>
      </c>
      <c r="P263" s="106"/>
      <c r="Q263" s="106">
        <f t="shared" si="1"/>
        <v>10</v>
      </c>
    </row>
    <row r="264" spans="2:23" x14ac:dyDescent="0.25">
      <c r="B264" s="85" t="s">
        <v>39</v>
      </c>
      <c r="C264" s="85">
        <v>386</v>
      </c>
      <c r="D264" s="97" t="s">
        <v>70</v>
      </c>
      <c r="E264" s="106">
        <v>0</v>
      </c>
      <c r="F264" s="106">
        <v>0</v>
      </c>
      <c r="G264" s="106">
        <v>0</v>
      </c>
      <c r="H264" s="106">
        <v>0</v>
      </c>
      <c r="I264" s="106">
        <v>0</v>
      </c>
      <c r="J264" s="106">
        <v>0</v>
      </c>
      <c r="K264" s="106">
        <v>0</v>
      </c>
      <c r="L264" s="106">
        <v>0</v>
      </c>
      <c r="M264" s="106">
        <v>0</v>
      </c>
      <c r="N264" s="106">
        <v>0</v>
      </c>
      <c r="O264" s="106">
        <v>0</v>
      </c>
      <c r="P264" s="106"/>
      <c r="Q264" s="106">
        <f t="shared" si="1"/>
        <v>0</v>
      </c>
    </row>
    <row r="265" spans="2:23" ht="30" x14ac:dyDescent="0.25">
      <c r="B265" s="85" t="s">
        <v>39</v>
      </c>
      <c r="C265" s="85">
        <v>387</v>
      </c>
      <c r="D265" s="97" t="s">
        <v>264</v>
      </c>
      <c r="E265" s="106">
        <v>0</v>
      </c>
      <c r="F265" s="106">
        <v>0</v>
      </c>
      <c r="G265" s="106">
        <v>0</v>
      </c>
      <c r="H265" s="106">
        <v>0</v>
      </c>
      <c r="I265" s="106">
        <v>0</v>
      </c>
      <c r="J265" s="106">
        <v>0</v>
      </c>
      <c r="K265" s="106">
        <v>0</v>
      </c>
      <c r="L265" s="106">
        <v>0</v>
      </c>
      <c r="M265" s="106">
        <v>0</v>
      </c>
      <c r="N265" s="106">
        <v>0</v>
      </c>
      <c r="O265" s="106">
        <v>0</v>
      </c>
      <c r="P265" s="106"/>
      <c r="Q265" s="106">
        <f t="shared" si="1"/>
        <v>0</v>
      </c>
    </row>
    <row r="266" spans="2:23" x14ac:dyDescent="0.25">
      <c r="B266" s="85" t="s">
        <v>39</v>
      </c>
      <c r="C266" s="85">
        <v>388</v>
      </c>
      <c r="D266" s="97" t="s">
        <v>127</v>
      </c>
      <c r="E266" s="106">
        <v>1</v>
      </c>
      <c r="F266" s="106">
        <v>1</v>
      </c>
      <c r="G266" s="106">
        <v>2</v>
      </c>
      <c r="H266" s="106">
        <v>2</v>
      </c>
      <c r="I266" s="106">
        <v>1</v>
      </c>
      <c r="J266" s="106">
        <v>0</v>
      </c>
      <c r="K266" s="106">
        <v>0</v>
      </c>
      <c r="L266" s="106">
        <v>0</v>
      </c>
      <c r="M266" s="106">
        <v>0</v>
      </c>
      <c r="N266" s="106">
        <v>2</v>
      </c>
      <c r="O266" s="106">
        <v>1</v>
      </c>
      <c r="P266" s="106"/>
      <c r="Q266" s="106">
        <f t="shared" si="1"/>
        <v>10</v>
      </c>
    </row>
    <row r="267" spans="2:23" x14ac:dyDescent="0.25">
      <c r="B267" s="85" t="s">
        <v>7</v>
      </c>
      <c r="C267" s="85">
        <v>389</v>
      </c>
      <c r="D267" s="97" t="s">
        <v>101</v>
      </c>
      <c r="E267" s="106">
        <v>0</v>
      </c>
      <c r="F267" s="106">
        <v>0</v>
      </c>
      <c r="G267" s="106">
        <v>2</v>
      </c>
      <c r="H267" s="106">
        <v>0</v>
      </c>
      <c r="I267" s="106">
        <v>0</v>
      </c>
      <c r="J267" s="106">
        <v>0</v>
      </c>
      <c r="K267" s="106">
        <v>0</v>
      </c>
      <c r="L267" s="106">
        <v>2</v>
      </c>
      <c r="M267" s="106">
        <v>0</v>
      </c>
      <c r="N267" s="106">
        <v>0</v>
      </c>
      <c r="O267" s="106">
        <v>3</v>
      </c>
      <c r="P267" s="106"/>
      <c r="Q267" s="106">
        <f t="shared" si="1"/>
        <v>7</v>
      </c>
    </row>
    <row r="268" spans="2:23" x14ac:dyDescent="0.25">
      <c r="B268" s="85" t="s">
        <v>29</v>
      </c>
      <c r="C268" s="85">
        <v>390</v>
      </c>
      <c r="D268" s="97" t="s">
        <v>30</v>
      </c>
      <c r="E268" s="106">
        <v>0</v>
      </c>
      <c r="F268" s="106">
        <v>0</v>
      </c>
      <c r="G268" s="106">
        <v>1</v>
      </c>
      <c r="H268" s="106">
        <v>0</v>
      </c>
      <c r="I268" s="106">
        <v>3</v>
      </c>
      <c r="J268" s="106">
        <v>1</v>
      </c>
      <c r="K268" s="106">
        <v>0</v>
      </c>
      <c r="L268" s="106">
        <v>1</v>
      </c>
      <c r="M268" s="106">
        <v>0</v>
      </c>
      <c r="N268" s="106">
        <v>2</v>
      </c>
      <c r="O268" s="106">
        <v>1</v>
      </c>
      <c r="P268" s="106"/>
      <c r="Q268" s="106">
        <f t="shared" ref="Q268:Q306" si="2">+SUM(E268:O268)</f>
        <v>9</v>
      </c>
    </row>
    <row r="269" spans="2:23" x14ac:dyDescent="0.25">
      <c r="B269" s="85" t="s">
        <v>19</v>
      </c>
      <c r="C269" s="85">
        <v>444</v>
      </c>
      <c r="D269" s="97" t="s">
        <v>37</v>
      </c>
      <c r="E269" s="106">
        <v>3</v>
      </c>
      <c r="F269" s="106">
        <v>3</v>
      </c>
      <c r="G269" s="106">
        <v>5</v>
      </c>
      <c r="H269" s="106">
        <v>4</v>
      </c>
      <c r="I269" s="106">
        <v>1</v>
      </c>
      <c r="J269" s="106">
        <v>0</v>
      </c>
      <c r="K269" s="106">
        <v>0</v>
      </c>
      <c r="L269" s="106">
        <v>0</v>
      </c>
      <c r="M269" s="106">
        <v>0</v>
      </c>
      <c r="N269" s="106">
        <v>0</v>
      </c>
      <c r="O269" s="106">
        <v>0</v>
      </c>
      <c r="P269" s="106"/>
      <c r="Q269" s="106">
        <f t="shared" si="2"/>
        <v>16</v>
      </c>
    </row>
    <row r="270" spans="2:23" x14ac:dyDescent="0.25">
      <c r="B270" s="85" t="s">
        <v>12</v>
      </c>
      <c r="C270" s="85">
        <v>445</v>
      </c>
      <c r="D270" s="86" t="s">
        <v>258</v>
      </c>
      <c r="E270" s="106">
        <v>0</v>
      </c>
      <c r="F270" s="106">
        <v>0</v>
      </c>
      <c r="G270" s="106">
        <v>0</v>
      </c>
      <c r="H270" s="106">
        <v>0</v>
      </c>
      <c r="I270" s="106">
        <v>0</v>
      </c>
      <c r="J270" s="106">
        <v>0</v>
      </c>
      <c r="K270" s="106">
        <v>0</v>
      </c>
      <c r="L270" s="106">
        <v>0</v>
      </c>
      <c r="M270" s="106">
        <v>0</v>
      </c>
      <c r="N270" s="106">
        <v>0</v>
      </c>
      <c r="O270" s="106">
        <v>0</v>
      </c>
      <c r="P270" s="106"/>
      <c r="Q270" s="106">
        <f t="shared" si="2"/>
        <v>0</v>
      </c>
    </row>
    <row r="271" spans="2:23" x14ac:dyDescent="0.25">
      <c r="B271" s="81" t="s">
        <v>87</v>
      </c>
      <c r="C271" s="82">
        <v>447</v>
      </c>
      <c r="D271" s="97" t="s">
        <v>323</v>
      </c>
      <c r="E271" s="106">
        <v>0</v>
      </c>
      <c r="F271" s="106">
        <v>0</v>
      </c>
      <c r="G271" s="106">
        <v>0</v>
      </c>
      <c r="H271" s="106">
        <v>0</v>
      </c>
      <c r="I271" s="106">
        <v>1</v>
      </c>
      <c r="J271" s="106">
        <v>0</v>
      </c>
      <c r="K271" s="106">
        <v>1</v>
      </c>
      <c r="L271" s="106">
        <v>1</v>
      </c>
      <c r="M271" s="106">
        <v>0</v>
      </c>
      <c r="N271" s="106">
        <v>1</v>
      </c>
      <c r="O271" s="106">
        <v>0</v>
      </c>
      <c r="P271" s="106"/>
      <c r="Q271" s="106">
        <f t="shared" si="2"/>
        <v>4</v>
      </c>
    </row>
    <row r="272" spans="2:23" x14ac:dyDescent="0.25">
      <c r="B272" s="85" t="s">
        <v>260</v>
      </c>
      <c r="C272" s="85">
        <v>450</v>
      </c>
      <c r="D272" s="86" t="s">
        <v>261</v>
      </c>
      <c r="E272" s="106">
        <v>0</v>
      </c>
      <c r="F272" s="106">
        <v>1</v>
      </c>
      <c r="G272" s="106">
        <v>0</v>
      </c>
      <c r="H272" s="106">
        <v>0</v>
      </c>
      <c r="I272" s="106">
        <v>0</v>
      </c>
      <c r="J272" s="106">
        <v>0</v>
      </c>
      <c r="K272" s="106">
        <v>0</v>
      </c>
      <c r="L272" s="106">
        <v>0</v>
      </c>
      <c r="M272" s="106">
        <v>0</v>
      </c>
      <c r="N272" s="106">
        <v>0</v>
      </c>
      <c r="O272" s="106">
        <v>0</v>
      </c>
      <c r="P272" s="106"/>
      <c r="Q272" s="106">
        <f t="shared" si="2"/>
        <v>1</v>
      </c>
    </row>
    <row r="273" spans="2:23" x14ac:dyDescent="0.25">
      <c r="B273" s="85" t="s">
        <v>7</v>
      </c>
      <c r="C273" s="85">
        <v>451</v>
      </c>
      <c r="D273" s="86" t="s">
        <v>257</v>
      </c>
      <c r="E273" s="106">
        <v>0</v>
      </c>
      <c r="F273" s="106">
        <v>1</v>
      </c>
      <c r="G273" s="106">
        <v>4</v>
      </c>
      <c r="H273" s="106">
        <v>2</v>
      </c>
      <c r="I273" s="106">
        <v>5</v>
      </c>
      <c r="J273" s="106">
        <v>4</v>
      </c>
      <c r="K273" s="106">
        <v>6</v>
      </c>
      <c r="L273" s="106">
        <v>3</v>
      </c>
      <c r="M273" s="106">
        <v>4</v>
      </c>
      <c r="N273" s="106">
        <v>3</v>
      </c>
      <c r="O273" s="106">
        <v>5</v>
      </c>
      <c r="P273" s="106"/>
      <c r="Q273" s="106">
        <f t="shared" si="2"/>
        <v>37</v>
      </c>
    </row>
    <row r="274" spans="2:23" x14ac:dyDescent="0.25">
      <c r="B274" s="85" t="s">
        <v>54</v>
      </c>
      <c r="C274" s="85">
        <v>452</v>
      </c>
      <c r="D274" s="86" t="s">
        <v>263</v>
      </c>
      <c r="E274" s="106">
        <v>0</v>
      </c>
      <c r="F274" s="106">
        <v>1</v>
      </c>
      <c r="G274" s="106">
        <v>0</v>
      </c>
      <c r="H274" s="106">
        <v>0</v>
      </c>
      <c r="I274" s="106">
        <v>0</v>
      </c>
      <c r="J274" s="106">
        <v>1</v>
      </c>
      <c r="K274" s="106">
        <v>1</v>
      </c>
      <c r="L274" s="106">
        <v>0</v>
      </c>
      <c r="M274" s="106">
        <v>0</v>
      </c>
      <c r="N274" s="106">
        <v>1</v>
      </c>
      <c r="O274" s="106">
        <v>0</v>
      </c>
      <c r="P274" s="106"/>
      <c r="Q274" s="106">
        <f t="shared" si="2"/>
        <v>4</v>
      </c>
    </row>
    <row r="275" spans="2:23" x14ac:dyDescent="0.25">
      <c r="B275" s="102" t="s">
        <v>91</v>
      </c>
      <c r="C275" s="85">
        <v>453</v>
      </c>
      <c r="D275" s="97" t="s">
        <v>333</v>
      </c>
      <c r="E275" s="106">
        <v>0</v>
      </c>
      <c r="F275" s="106">
        <v>0</v>
      </c>
      <c r="G275" s="106">
        <v>0</v>
      </c>
      <c r="H275" s="106">
        <v>0</v>
      </c>
      <c r="I275" s="106">
        <v>0</v>
      </c>
      <c r="J275" s="106">
        <v>0</v>
      </c>
      <c r="K275" s="106">
        <v>0</v>
      </c>
      <c r="L275" s="106">
        <v>0</v>
      </c>
      <c r="M275" s="106">
        <v>0</v>
      </c>
      <c r="N275" s="106">
        <v>0</v>
      </c>
      <c r="O275" s="106">
        <v>0</v>
      </c>
      <c r="P275" s="106"/>
      <c r="Q275" s="106">
        <f t="shared" si="2"/>
        <v>0</v>
      </c>
    </row>
    <row r="276" spans="2:23" x14ac:dyDescent="0.25">
      <c r="B276" s="85" t="s">
        <v>7</v>
      </c>
      <c r="C276" s="85">
        <v>454</v>
      </c>
      <c r="D276" s="86" t="s">
        <v>324</v>
      </c>
      <c r="E276" s="106">
        <v>0</v>
      </c>
      <c r="F276" s="106">
        <v>0</v>
      </c>
      <c r="G276" s="106">
        <v>4</v>
      </c>
      <c r="H276" s="106">
        <v>0</v>
      </c>
      <c r="I276" s="106">
        <v>2</v>
      </c>
      <c r="J276" s="106">
        <v>1</v>
      </c>
      <c r="K276" s="106">
        <v>3</v>
      </c>
      <c r="L276" s="106">
        <v>4</v>
      </c>
      <c r="M276" s="106">
        <v>1</v>
      </c>
      <c r="N276" s="106">
        <v>2</v>
      </c>
      <c r="O276" s="106">
        <v>0</v>
      </c>
      <c r="P276" s="106"/>
      <c r="Q276" s="106">
        <f t="shared" si="2"/>
        <v>17</v>
      </c>
    </row>
    <row r="277" spans="2:23" x14ac:dyDescent="0.25">
      <c r="B277" s="85" t="s">
        <v>183</v>
      </c>
      <c r="C277" s="85">
        <v>455</v>
      </c>
      <c r="D277" s="97" t="s">
        <v>428</v>
      </c>
      <c r="E277" s="106">
        <v>0</v>
      </c>
      <c r="F277" s="106">
        <v>0</v>
      </c>
      <c r="G277" s="106">
        <v>0</v>
      </c>
      <c r="H277" s="106">
        <v>0</v>
      </c>
      <c r="I277" s="106">
        <v>0</v>
      </c>
      <c r="J277" s="106">
        <v>0</v>
      </c>
      <c r="K277" s="106">
        <v>0</v>
      </c>
      <c r="L277" s="106">
        <v>0</v>
      </c>
      <c r="M277" s="106">
        <v>0</v>
      </c>
      <c r="N277" s="106">
        <v>0</v>
      </c>
      <c r="O277" s="106">
        <v>0</v>
      </c>
      <c r="P277" s="106"/>
      <c r="Q277" s="106">
        <f t="shared" si="2"/>
        <v>0</v>
      </c>
    </row>
    <row r="278" spans="2:23" ht="30" x14ac:dyDescent="0.25">
      <c r="B278" s="85" t="s">
        <v>17</v>
      </c>
      <c r="C278" s="85">
        <v>456</v>
      </c>
      <c r="D278" s="86" t="s">
        <v>256</v>
      </c>
      <c r="E278" s="106">
        <v>0</v>
      </c>
      <c r="F278" s="106">
        <v>0</v>
      </c>
      <c r="G278" s="106">
        <v>0</v>
      </c>
      <c r="H278" s="106">
        <v>0</v>
      </c>
      <c r="I278" s="106">
        <v>1</v>
      </c>
      <c r="J278" s="106">
        <v>0</v>
      </c>
      <c r="K278" s="106">
        <v>0</v>
      </c>
      <c r="L278" s="106">
        <v>0</v>
      </c>
      <c r="M278" s="106">
        <v>0</v>
      </c>
      <c r="N278" s="106">
        <v>0</v>
      </c>
      <c r="O278" s="106">
        <v>0</v>
      </c>
      <c r="P278" s="106"/>
      <c r="Q278" s="106">
        <f t="shared" si="2"/>
        <v>1</v>
      </c>
    </row>
    <row r="279" spans="2:23" x14ac:dyDescent="0.25">
      <c r="B279" s="85" t="s">
        <v>113</v>
      </c>
      <c r="C279" s="85">
        <v>457</v>
      </c>
      <c r="D279" s="86" t="s">
        <v>346</v>
      </c>
      <c r="E279" s="106">
        <v>0</v>
      </c>
      <c r="F279" s="106">
        <v>0</v>
      </c>
      <c r="G279" s="106">
        <v>0</v>
      </c>
      <c r="H279" s="106">
        <v>0</v>
      </c>
      <c r="I279" s="106">
        <v>0</v>
      </c>
      <c r="J279" s="106">
        <v>0</v>
      </c>
      <c r="K279" s="106">
        <v>0</v>
      </c>
      <c r="L279" s="106">
        <v>0</v>
      </c>
      <c r="M279" s="106">
        <v>0</v>
      </c>
      <c r="N279" s="106">
        <v>0</v>
      </c>
      <c r="O279" s="106">
        <v>0</v>
      </c>
      <c r="P279" s="106"/>
      <c r="Q279" s="106">
        <f t="shared" si="2"/>
        <v>0</v>
      </c>
    </row>
    <row r="280" spans="2:23" x14ac:dyDescent="0.25">
      <c r="B280" s="107" t="s">
        <v>7</v>
      </c>
      <c r="C280" s="108">
        <v>458</v>
      </c>
      <c r="D280" s="109" t="s">
        <v>344</v>
      </c>
      <c r="E280" s="106">
        <v>0</v>
      </c>
      <c r="F280" s="106">
        <v>0</v>
      </c>
      <c r="G280" s="106">
        <v>0</v>
      </c>
      <c r="H280" s="106">
        <v>0</v>
      </c>
      <c r="I280" s="106">
        <v>1</v>
      </c>
      <c r="J280" s="106">
        <v>0</v>
      </c>
      <c r="K280" s="106">
        <v>0</v>
      </c>
      <c r="L280" s="106">
        <v>1</v>
      </c>
      <c r="M280" s="106">
        <v>1</v>
      </c>
      <c r="N280" s="106">
        <v>3</v>
      </c>
      <c r="O280" s="106">
        <v>1</v>
      </c>
      <c r="P280" s="106"/>
      <c r="Q280" s="106">
        <f t="shared" si="2"/>
        <v>7</v>
      </c>
    </row>
    <row r="281" spans="2:23" x14ac:dyDescent="0.25">
      <c r="B281" s="107" t="s">
        <v>7</v>
      </c>
      <c r="C281" s="108">
        <v>459</v>
      </c>
      <c r="D281" s="109" t="s">
        <v>412</v>
      </c>
      <c r="E281" s="106"/>
      <c r="F281" s="106">
        <v>0</v>
      </c>
      <c r="G281" s="106">
        <v>0</v>
      </c>
      <c r="H281" s="106"/>
      <c r="I281" s="106">
        <v>0</v>
      </c>
      <c r="J281" s="106">
        <v>2</v>
      </c>
      <c r="K281" s="106">
        <v>3</v>
      </c>
      <c r="L281" s="106">
        <v>2</v>
      </c>
      <c r="M281" s="106">
        <v>3</v>
      </c>
      <c r="N281" s="106">
        <v>0</v>
      </c>
      <c r="O281" s="106">
        <v>0</v>
      </c>
      <c r="P281" s="106"/>
      <c r="Q281" s="106">
        <f t="shared" si="2"/>
        <v>10</v>
      </c>
    </row>
    <row r="282" spans="2:23" x14ac:dyDescent="0.25">
      <c r="B282" s="102" t="s">
        <v>103</v>
      </c>
      <c r="C282" s="85">
        <v>460</v>
      </c>
      <c r="D282" s="97" t="s">
        <v>354</v>
      </c>
      <c r="E282" s="106">
        <v>0</v>
      </c>
      <c r="F282" s="106">
        <v>0</v>
      </c>
      <c r="G282" s="106">
        <v>0</v>
      </c>
      <c r="H282" s="106">
        <v>0</v>
      </c>
      <c r="I282" s="106">
        <v>0</v>
      </c>
      <c r="J282" s="106">
        <v>1</v>
      </c>
      <c r="K282" s="106">
        <v>2</v>
      </c>
      <c r="L282" s="106">
        <v>5</v>
      </c>
      <c r="M282" s="106">
        <v>0</v>
      </c>
      <c r="N282" s="106">
        <v>1</v>
      </c>
      <c r="O282" s="106">
        <v>5</v>
      </c>
      <c r="P282" s="106"/>
      <c r="Q282" s="106">
        <f t="shared" si="2"/>
        <v>14</v>
      </c>
    </row>
    <row r="283" spans="2:23" x14ac:dyDescent="0.25">
      <c r="B283" s="107" t="s">
        <v>7</v>
      </c>
      <c r="C283" s="85">
        <v>461</v>
      </c>
      <c r="D283" s="97" t="s">
        <v>356</v>
      </c>
      <c r="E283" s="106">
        <v>0</v>
      </c>
      <c r="F283" s="106">
        <v>0</v>
      </c>
      <c r="G283" s="106">
        <v>0</v>
      </c>
      <c r="H283" s="106">
        <v>0</v>
      </c>
      <c r="I283" s="106">
        <v>0</v>
      </c>
      <c r="J283" s="106">
        <v>0</v>
      </c>
      <c r="K283" s="106">
        <v>4</v>
      </c>
      <c r="L283" s="106">
        <v>1</v>
      </c>
      <c r="M283" s="106">
        <v>0</v>
      </c>
      <c r="N283" s="106">
        <v>2</v>
      </c>
      <c r="O283" s="106">
        <v>1</v>
      </c>
      <c r="P283" s="106"/>
      <c r="Q283" s="106">
        <f t="shared" si="2"/>
        <v>8</v>
      </c>
    </row>
    <row r="284" spans="2:23" s="63" customFormat="1" x14ac:dyDescent="0.25">
      <c r="B284" s="103" t="s">
        <v>17</v>
      </c>
      <c r="C284" s="85">
        <v>462</v>
      </c>
      <c r="D284" s="97" t="s">
        <v>357</v>
      </c>
      <c r="E284" s="106">
        <v>0</v>
      </c>
      <c r="F284" s="106">
        <v>0</v>
      </c>
      <c r="G284" s="106">
        <v>0</v>
      </c>
      <c r="H284" s="106">
        <v>0</v>
      </c>
      <c r="I284" s="106">
        <v>0</v>
      </c>
      <c r="J284" s="106">
        <v>0</v>
      </c>
      <c r="K284" s="106">
        <v>0</v>
      </c>
      <c r="L284" s="106">
        <v>0</v>
      </c>
      <c r="M284" s="106">
        <v>0</v>
      </c>
      <c r="N284" s="106">
        <v>0</v>
      </c>
      <c r="O284" s="106">
        <v>0</v>
      </c>
      <c r="P284" s="106"/>
      <c r="Q284" s="106">
        <f t="shared" si="2"/>
        <v>0</v>
      </c>
      <c r="S284" s="37"/>
      <c r="T284" s="37"/>
      <c r="U284" s="37"/>
      <c r="V284" s="37"/>
      <c r="W284" s="37"/>
    </row>
    <row r="285" spans="2:23" x14ac:dyDescent="0.25">
      <c r="B285" s="107" t="s">
        <v>7</v>
      </c>
      <c r="C285" s="85">
        <v>464</v>
      </c>
      <c r="D285" s="97" t="s">
        <v>365</v>
      </c>
      <c r="E285" s="106">
        <v>0</v>
      </c>
      <c r="F285" s="106">
        <v>0</v>
      </c>
      <c r="G285" s="106">
        <v>0</v>
      </c>
      <c r="H285" s="106">
        <v>0</v>
      </c>
      <c r="I285" s="106">
        <v>0</v>
      </c>
      <c r="J285" s="106">
        <v>0</v>
      </c>
      <c r="K285" s="106">
        <v>0</v>
      </c>
      <c r="L285" s="106">
        <v>3</v>
      </c>
      <c r="M285" s="106">
        <v>2</v>
      </c>
      <c r="N285" s="106">
        <v>2</v>
      </c>
      <c r="O285" s="106">
        <v>4</v>
      </c>
      <c r="P285" s="106"/>
      <c r="Q285" s="106">
        <f t="shared" si="2"/>
        <v>11</v>
      </c>
    </row>
    <row r="286" spans="2:23" x14ac:dyDescent="0.25">
      <c r="B286" s="107" t="s">
        <v>7</v>
      </c>
      <c r="C286" s="85">
        <v>465</v>
      </c>
      <c r="D286" s="97" t="s">
        <v>363</v>
      </c>
      <c r="E286" s="106">
        <v>0</v>
      </c>
      <c r="F286" s="106">
        <v>0</v>
      </c>
      <c r="G286" s="106">
        <v>0</v>
      </c>
      <c r="H286" s="106">
        <v>0</v>
      </c>
      <c r="I286" s="106">
        <v>0</v>
      </c>
      <c r="J286" s="106">
        <v>0</v>
      </c>
      <c r="K286" s="106">
        <v>0</v>
      </c>
      <c r="L286" s="106">
        <v>0</v>
      </c>
      <c r="M286" s="106">
        <v>0</v>
      </c>
      <c r="N286" s="106">
        <v>0</v>
      </c>
      <c r="O286" s="106">
        <v>0</v>
      </c>
      <c r="P286" s="106"/>
      <c r="Q286" s="106">
        <f t="shared" si="2"/>
        <v>0</v>
      </c>
    </row>
    <row r="287" spans="2:23" ht="30" x14ac:dyDescent="0.25">
      <c r="B287" s="107" t="s">
        <v>7</v>
      </c>
      <c r="C287" s="85">
        <v>466</v>
      </c>
      <c r="D287" s="97" t="s">
        <v>361</v>
      </c>
      <c r="E287" s="106">
        <v>0</v>
      </c>
      <c r="F287" s="106">
        <v>0</v>
      </c>
      <c r="G287" s="106">
        <v>0</v>
      </c>
      <c r="H287" s="106">
        <v>0</v>
      </c>
      <c r="I287" s="106">
        <v>0</v>
      </c>
      <c r="J287" s="106">
        <v>0</v>
      </c>
      <c r="K287" s="106">
        <v>1</v>
      </c>
      <c r="L287" s="106">
        <v>4</v>
      </c>
      <c r="M287" s="106">
        <v>0</v>
      </c>
      <c r="N287" s="106">
        <v>0</v>
      </c>
      <c r="O287" s="106">
        <v>0</v>
      </c>
      <c r="P287" s="106"/>
      <c r="Q287" s="106">
        <f t="shared" si="2"/>
        <v>5</v>
      </c>
    </row>
    <row r="288" spans="2:23" x14ac:dyDescent="0.25">
      <c r="B288" s="107" t="s">
        <v>7</v>
      </c>
      <c r="C288" s="85">
        <v>467</v>
      </c>
      <c r="D288" s="97" t="s">
        <v>362</v>
      </c>
      <c r="E288" s="106">
        <v>0</v>
      </c>
      <c r="F288" s="106">
        <v>0</v>
      </c>
      <c r="G288" s="106">
        <v>0</v>
      </c>
      <c r="H288" s="106">
        <v>0</v>
      </c>
      <c r="I288" s="106">
        <v>0</v>
      </c>
      <c r="J288" s="106">
        <v>0</v>
      </c>
      <c r="K288" s="106">
        <v>0</v>
      </c>
      <c r="L288" s="106">
        <v>2</v>
      </c>
      <c r="M288" s="106">
        <v>3</v>
      </c>
      <c r="N288" s="106">
        <v>1</v>
      </c>
      <c r="O288" s="106">
        <v>0</v>
      </c>
      <c r="P288" s="106"/>
      <c r="Q288" s="106">
        <f t="shared" si="2"/>
        <v>6</v>
      </c>
    </row>
    <row r="289" spans="2:17" x14ac:dyDescent="0.25">
      <c r="B289" s="85" t="s">
        <v>7</v>
      </c>
      <c r="C289" s="85">
        <v>468</v>
      </c>
      <c r="D289" s="97" t="s">
        <v>413</v>
      </c>
      <c r="E289" s="106">
        <v>0</v>
      </c>
      <c r="F289" s="106">
        <v>0</v>
      </c>
      <c r="G289" s="106">
        <v>0</v>
      </c>
      <c r="H289" s="106">
        <v>0</v>
      </c>
      <c r="I289" s="106">
        <v>0</v>
      </c>
      <c r="J289" s="106">
        <v>0</v>
      </c>
      <c r="K289" s="106">
        <v>0</v>
      </c>
      <c r="L289" s="106">
        <v>0</v>
      </c>
      <c r="M289" s="106">
        <v>0</v>
      </c>
      <c r="N289" s="106">
        <v>3</v>
      </c>
      <c r="O289" s="106">
        <v>3</v>
      </c>
      <c r="P289" s="106"/>
      <c r="Q289" s="106">
        <f t="shared" si="2"/>
        <v>6</v>
      </c>
    </row>
    <row r="290" spans="2:17" x14ac:dyDescent="0.25">
      <c r="B290" s="107" t="s">
        <v>7</v>
      </c>
      <c r="C290" s="85">
        <v>469</v>
      </c>
      <c r="D290" s="97" t="s">
        <v>364</v>
      </c>
      <c r="E290" s="106">
        <v>0</v>
      </c>
      <c r="F290" s="106">
        <v>0</v>
      </c>
      <c r="G290" s="106">
        <v>0</v>
      </c>
      <c r="H290" s="106">
        <v>0</v>
      </c>
      <c r="I290" s="106">
        <v>0</v>
      </c>
      <c r="J290" s="106">
        <v>0</v>
      </c>
      <c r="K290" s="106">
        <v>0</v>
      </c>
      <c r="L290" s="106">
        <v>2</v>
      </c>
      <c r="M290" s="106">
        <v>1</v>
      </c>
      <c r="N290" s="106">
        <v>2</v>
      </c>
      <c r="O290" s="106">
        <v>1</v>
      </c>
      <c r="P290" s="106"/>
      <c r="Q290" s="106">
        <f t="shared" si="2"/>
        <v>6</v>
      </c>
    </row>
    <row r="291" spans="2:17" x14ac:dyDescent="0.25">
      <c r="B291" s="85" t="s">
        <v>17</v>
      </c>
      <c r="C291" s="85">
        <v>470</v>
      </c>
      <c r="D291" s="97" t="s">
        <v>416</v>
      </c>
      <c r="E291" s="106">
        <v>0</v>
      </c>
      <c r="F291" s="106">
        <v>0</v>
      </c>
      <c r="G291" s="106">
        <v>0</v>
      </c>
      <c r="H291" s="106">
        <v>0</v>
      </c>
      <c r="I291" s="106">
        <v>0</v>
      </c>
      <c r="J291" s="106">
        <v>0</v>
      </c>
      <c r="K291" s="106">
        <v>0</v>
      </c>
      <c r="L291" s="106">
        <v>0</v>
      </c>
      <c r="M291" s="106">
        <v>0</v>
      </c>
      <c r="N291" s="106">
        <v>1</v>
      </c>
      <c r="O291" s="106">
        <v>0</v>
      </c>
      <c r="P291" s="106"/>
      <c r="Q291" s="106">
        <f t="shared" si="2"/>
        <v>1</v>
      </c>
    </row>
    <row r="292" spans="2:17" x14ac:dyDescent="0.25">
      <c r="B292" s="85" t="s">
        <v>29</v>
      </c>
      <c r="C292" s="85">
        <v>471</v>
      </c>
      <c r="D292" s="97" t="s">
        <v>60</v>
      </c>
      <c r="E292" s="106">
        <v>0</v>
      </c>
      <c r="F292" s="106">
        <v>0</v>
      </c>
      <c r="G292" s="106">
        <v>0</v>
      </c>
      <c r="H292" s="106">
        <v>0</v>
      </c>
      <c r="I292" s="106">
        <v>0</v>
      </c>
      <c r="J292" s="106">
        <v>0</v>
      </c>
      <c r="K292" s="106">
        <v>0</v>
      </c>
      <c r="L292" s="106">
        <v>0</v>
      </c>
      <c r="M292" s="106">
        <v>0</v>
      </c>
      <c r="N292" s="106">
        <v>0</v>
      </c>
      <c r="O292" s="106">
        <v>0</v>
      </c>
      <c r="P292" s="106"/>
      <c r="Q292" s="106">
        <f t="shared" si="2"/>
        <v>0</v>
      </c>
    </row>
    <row r="293" spans="2:17" x14ac:dyDescent="0.25">
      <c r="B293" s="85" t="s">
        <v>7</v>
      </c>
      <c r="C293" s="85">
        <v>494</v>
      </c>
      <c r="D293" s="97" t="s">
        <v>415</v>
      </c>
      <c r="E293" s="106">
        <v>0</v>
      </c>
      <c r="F293" s="106">
        <v>0</v>
      </c>
      <c r="G293" s="106">
        <v>0</v>
      </c>
      <c r="H293" s="106">
        <v>0</v>
      </c>
      <c r="I293" s="106">
        <v>0</v>
      </c>
      <c r="J293" s="106">
        <v>0</v>
      </c>
      <c r="K293" s="106">
        <v>0</v>
      </c>
      <c r="L293" s="106">
        <v>0</v>
      </c>
      <c r="M293" s="106">
        <v>1</v>
      </c>
      <c r="N293" s="106">
        <v>0</v>
      </c>
      <c r="O293" s="106">
        <v>1</v>
      </c>
      <c r="P293" s="106"/>
      <c r="Q293" s="106">
        <f t="shared" si="2"/>
        <v>2</v>
      </c>
    </row>
    <row r="294" spans="2:17" x14ac:dyDescent="0.25">
      <c r="B294" s="85" t="s">
        <v>7</v>
      </c>
      <c r="C294" s="85">
        <v>496</v>
      </c>
      <c r="D294" s="97" t="s">
        <v>414</v>
      </c>
      <c r="E294" s="106">
        <v>0</v>
      </c>
      <c r="F294" s="106">
        <v>0</v>
      </c>
      <c r="G294" s="106">
        <v>0</v>
      </c>
      <c r="H294" s="106">
        <v>0</v>
      </c>
      <c r="I294" s="106">
        <v>0</v>
      </c>
      <c r="J294" s="106">
        <v>0</v>
      </c>
      <c r="K294" s="106">
        <v>0</v>
      </c>
      <c r="L294" s="106">
        <v>0</v>
      </c>
      <c r="M294" s="106">
        <v>0</v>
      </c>
      <c r="N294" s="106">
        <v>1</v>
      </c>
      <c r="O294" s="106">
        <v>0</v>
      </c>
      <c r="P294" s="106"/>
      <c r="Q294" s="106">
        <f t="shared" si="2"/>
        <v>1</v>
      </c>
    </row>
    <row r="295" spans="2:17" x14ac:dyDescent="0.25">
      <c r="B295" s="85" t="s">
        <v>109</v>
      </c>
      <c r="C295" s="85">
        <v>498</v>
      </c>
      <c r="D295" s="97" t="s">
        <v>417</v>
      </c>
      <c r="E295" s="106">
        <v>0</v>
      </c>
      <c r="F295" s="106">
        <v>0</v>
      </c>
      <c r="G295" s="106">
        <v>0</v>
      </c>
      <c r="H295" s="106">
        <v>0</v>
      </c>
      <c r="I295" s="106">
        <v>0</v>
      </c>
      <c r="J295" s="106">
        <v>0</v>
      </c>
      <c r="K295" s="106">
        <v>0</v>
      </c>
      <c r="L295" s="106">
        <v>0</v>
      </c>
      <c r="M295" s="106">
        <v>0</v>
      </c>
      <c r="N295" s="106">
        <v>0</v>
      </c>
      <c r="O295" s="106">
        <v>0</v>
      </c>
      <c r="P295" s="106"/>
      <c r="Q295" s="106">
        <f t="shared" si="2"/>
        <v>0</v>
      </c>
    </row>
    <row r="296" spans="2:17" x14ac:dyDescent="0.25">
      <c r="B296" s="85" t="s">
        <v>7</v>
      </c>
      <c r="C296" s="85">
        <v>499</v>
      </c>
      <c r="D296" s="97" t="s">
        <v>426</v>
      </c>
      <c r="E296" s="106">
        <v>0</v>
      </c>
      <c r="F296" s="106">
        <v>0</v>
      </c>
      <c r="G296" s="106">
        <v>0</v>
      </c>
      <c r="H296" s="106">
        <v>0</v>
      </c>
      <c r="I296" s="106">
        <v>0</v>
      </c>
      <c r="J296" s="106">
        <v>0</v>
      </c>
      <c r="K296" s="106">
        <v>0</v>
      </c>
      <c r="L296" s="106">
        <v>0</v>
      </c>
      <c r="M296" s="106">
        <v>0</v>
      </c>
      <c r="N296" s="106">
        <v>1</v>
      </c>
      <c r="O296" s="106">
        <v>0</v>
      </c>
      <c r="P296" s="106"/>
      <c r="Q296" s="106">
        <f t="shared" si="2"/>
        <v>1</v>
      </c>
    </row>
    <row r="297" spans="2:17" x14ac:dyDescent="0.25">
      <c r="B297" s="85" t="s">
        <v>56</v>
      </c>
      <c r="C297" s="85">
        <v>501</v>
      </c>
      <c r="D297" s="97" t="s">
        <v>427</v>
      </c>
      <c r="E297" s="106">
        <v>0</v>
      </c>
      <c r="F297" s="106">
        <v>0</v>
      </c>
      <c r="G297" s="106">
        <v>0</v>
      </c>
      <c r="H297" s="106">
        <v>0</v>
      </c>
      <c r="I297" s="106">
        <v>0</v>
      </c>
      <c r="J297" s="106">
        <v>0</v>
      </c>
      <c r="K297" s="106">
        <v>0</v>
      </c>
      <c r="L297" s="106">
        <v>0</v>
      </c>
      <c r="M297" s="106">
        <v>0</v>
      </c>
      <c r="N297" s="106">
        <v>0</v>
      </c>
      <c r="O297" s="106">
        <v>0</v>
      </c>
      <c r="P297" s="106"/>
      <c r="Q297" s="106">
        <f t="shared" si="2"/>
        <v>0</v>
      </c>
    </row>
    <row r="298" spans="2:17" x14ac:dyDescent="0.25">
      <c r="B298" s="85" t="s">
        <v>7</v>
      </c>
      <c r="C298" s="85">
        <v>502</v>
      </c>
      <c r="D298" s="97" t="s">
        <v>425</v>
      </c>
      <c r="E298" s="106">
        <v>0</v>
      </c>
      <c r="F298" s="106">
        <v>0</v>
      </c>
      <c r="G298" s="106">
        <v>0</v>
      </c>
      <c r="H298" s="106">
        <v>0</v>
      </c>
      <c r="I298" s="106">
        <v>0</v>
      </c>
      <c r="J298" s="106">
        <v>0</v>
      </c>
      <c r="K298" s="106">
        <v>0</v>
      </c>
      <c r="L298" s="106">
        <v>0</v>
      </c>
      <c r="M298" s="106">
        <v>0</v>
      </c>
      <c r="N298" s="106">
        <v>2</v>
      </c>
      <c r="O298" s="106">
        <v>4</v>
      </c>
      <c r="P298" s="106"/>
      <c r="Q298" s="106">
        <f t="shared" si="2"/>
        <v>6</v>
      </c>
    </row>
    <row r="299" spans="2:17" x14ac:dyDescent="0.25">
      <c r="B299" s="85" t="s">
        <v>7</v>
      </c>
      <c r="C299" s="85">
        <v>505</v>
      </c>
      <c r="D299" s="97" t="s">
        <v>443</v>
      </c>
      <c r="E299" s="106">
        <v>0</v>
      </c>
      <c r="F299" s="106">
        <v>0</v>
      </c>
      <c r="G299" s="106">
        <v>0</v>
      </c>
      <c r="H299" s="106">
        <v>0</v>
      </c>
      <c r="I299" s="106">
        <v>0</v>
      </c>
      <c r="J299" s="106">
        <v>0</v>
      </c>
      <c r="K299" s="106">
        <v>0</v>
      </c>
      <c r="L299" s="106">
        <v>0</v>
      </c>
      <c r="M299" s="106">
        <v>0</v>
      </c>
      <c r="N299" s="106">
        <v>0</v>
      </c>
      <c r="O299" s="106">
        <v>0</v>
      </c>
      <c r="P299" s="106"/>
      <c r="Q299" s="106">
        <f t="shared" si="2"/>
        <v>0</v>
      </c>
    </row>
    <row r="300" spans="2:17" x14ac:dyDescent="0.25">
      <c r="B300" s="85" t="s">
        <v>7</v>
      </c>
      <c r="C300" s="85">
        <v>511</v>
      </c>
      <c r="D300" s="97" t="s">
        <v>444</v>
      </c>
      <c r="E300" s="106">
        <v>0</v>
      </c>
      <c r="F300" s="106">
        <v>0</v>
      </c>
      <c r="G300" s="106">
        <v>0</v>
      </c>
      <c r="H300" s="106">
        <v>0</v>
      </c>
      <c r="I300" s="106">
        <v>0</v>
      </c>
      <c r="J300" s="106">
        <v>0</v>
      </c>
      <c r="K300" s="106">
        <v>0</v>
      </c>
      <c r="L300" s="106">
        <v>0</v>
      </c>
      <c r="M300" s="106">
        <v>0</v>
      </c>
      <c r="N300" s="106">
        <v>0</v>
      </c>
      <c r="O300" s="106">
        <v>0</v>
      </c>
      <c r="P300" s="106"/>
      <c r="Q300" s="106">
        <f t="shared" si="2"/>
        <v>0</v>
      </c>
    </row>
    <row r="301" spans="2:17" x14ac:dyDescent="0.25">
      <c r="B301" s="85" t="s">
        <v>7</v>
      </c>
      <c r="C301" s="85">
        <v>506</v>
      </c>
      <c r="D301" s="97" t="s">
        <v>445</v>
      </c>
      <c r="E301" s="106">
        <v>0</v>
      </c>
      <c r="F301" s="106">
        <v>0</v>
      </c>
      <c r="G301" s="106">
        <v>0</v>
      </c>
      <c r="H301" s="106">
        <v>0</v>
      </c>
      <c r="I301" s="106">
        <v>0</v>
      </c>
      <c r="J301" s="106">
        <v>0</v>
      </c>
      <c r="K301" s="106">
        <v>0</v>
      </c>
      <c r="L301" s="106">
        <v>0</v>
      </c>
      <c r="M301" s="106">
        <v>0</v>
      </c>
      <c r="N301" s="106">
        <v>0</v>
      </c>
      <c r="O301" s="106">
        <v>1</v>
      </c>
      <c r="P301" s="106"/>
      <c r="Q301" s="106">
        <f t="shared" si="2"/>
        <v>1</v>
      </c>
    </row>
    <row r="302" spans="2:17" x14ac:dyDescent="0.25">
      <c r="B302" s="85" t="s">
        <v>128</v>
      </c>
      <c r="C302" s="85">
        <v>508</v>
      </c>
      <c r="D302" s="97" t="s">
        <v>447</v>
      </c>
      <c r="E302" s="106">
        <v>0</v>
      </c>
      <c r="F302" s="106">
        <v>0</v>
      </c>
      <c r="G302" s="106">
        <v>0</v>
      </c>
      <c r="H302" s="106">
        <v>0</v>
      </c>
      <c r="I302" s="106">
        <v>0</v>
      </c>
      <c r="J302" s="106">
        <v>0</v>
      </c>
      <c r="K302" s="106">
        <v>0</v>
      </c>
      <c r="L302" s="106">
        <v>0</v>
      </c>
      <c r="M302" s="106">
        <v>0</v>
      </c>
      <c r="N302" s="106">
        <v>0</v>
      </c>
      <c r="O302" s="106">
        <v>0</v>
      </c>
      <c r="P302" s="106"/>
      <c r="Q302" s="106">
        <f t="shared" si="2"/>
        <v>0</v>
      </c>
    </row>
    <row r="303" spans="2:17" x14ac:dyDescent="0.25">
      <c r="B303" s="85" t="s">
        <v>65</v>
      </c>
      <c r="C303" s="85">
        <v>509</v>
      </c>
      <c r="D303" s="97" t="s">
        <v>446</v>
      </c>
      <c r="E303" s="106">
        <v>0</v>
      </c>
      <c r="F303" s="106">
        <v>0</v>
      </c>
      <c r="G303" s="106">
        <v>0</v>
      </c>
      <c r="H303" s="106">
        <v>0</v>
      </c>
      <c r="I303" s="106">
        <v>0</v>
      </c>
      <c r="J303" s="106">
        <v>0</v>
      </c>
      <c r="K303" s="106">
        <v>0</v>
      </c>
      <c r="L303" s="106">
        <v>0</v>
      </c>
      <c r="M303" s="106">
        <v>0</v>
      </c>
      <c r="N303" s="106">
        <v>0</v>
      </c>
      <c r="O303" s="106">
        <v>0</v>
      </c>
      <c r="P303" s="106"/>
      <c r="Q303" s="106">
        <f t="shared" si="2"/>
        <v>0</v>
      </c>
    </row>
    <row r="304" spans="2:17" ht="17.25" customHeight="1" x14ac:dyDescent="0.25">
      <c r="B304" s="85" t="s">
        <v>7</v>
      </c>
      <c r="C304" s="85">
        <v>507</v>
      </c>
      <c r="D304" s="97" t="s">
        <v>467</v>
      </c>
      <c r="E304" s="106">
        <v>0</v>
      </c>
      <c r="F304" s="106">
        <v>0</v>
      </c>
      <c r="G304" s="106">
        <v>0</v>
      </c>
      <c r="H304" s="106">
        <v>0</v>
      </c>
      <c r="I304" s="106">
        <v>0</v>
      </c>
      <c r="J304" s="106">
        <v>0</v>
      </c>
      <c r="K304" s="106">
        <v>0</v>
      </c>
      <c r="L304" s="106">
        <v>0</v>
      </c>
      <c r="M304" s="106">
        <v>0</v>
      </c>
      <c r="N304" s="106">
        <v>0</v>
      </c>
      <c r="O304" s="106">
        <v>0</v>
      </c>
      <c r="P304" s="106" t="s">
        <v>470</v>
      </c>
      <c r="Q304" s="106">
        <f t="shared" si="2"/>
        <v>0</v>
      </c>
    </row>
    <row r="305" spans="2:23" ht="21" customHeight="1" x14ac:dyDescent="0.25">
      <c r="B305" s="85" t="s">
        <v>7</v>
      </c>
      <c r="C305" s="85">
        <v>512</v>
      </c>
      <c r="D305" s="97" t="s">
        <v>468</v>
      </c>
      <c r="E305" s="106">
        <v>0</v>
      </c>
      <c r="F305" s="106">
        <v>0</v>
      </c>
      <c r="G305" s="106">
        <v>0</v>
      </c>
      <c r="H305" s="106">
        <v>0</v>
      </c>
      <c r="I305" s="106">
        <v>0</v>
      </c>
      <c r="J305" s="106">
        <v>0</v>
      </c>
      <c r="K305" s="106">
        <v>0</v>
      </c>
      <c r="L305" s="106">
        <v>0</v>
      </c>
      <c r="M305" s="106">
        <v>0</v>
      </c>
      <c r="N305" s="106">
        <v>0</v>
      </c>
      <c r="O305" s="106">
        <v>0</v>
      </c>
      <c r="P305" s="106" t="s">
        <v>470</v>
      </c>
      <c r="Q305" s="106">
        <f t="shared" si="2"/>
        <v>0</v>
      </c>
    </row>
    <row r="306" spans="2:23" x14ac:dyDescent="0.25">
      <c r="B306" s="85" t="s">
        <v>7</v>
      </c>
      <c r="C306" s="85">
        <v>504</v>
      </c>
      <c r="D306" s="97" t="s">
        <v>469</v>
      </c>
      <c r="E306" s="106">
        <v>0</v>
      </c>
      <c r="F306" s="106">
        <v>0</v>
      </c>
      <c r="G306" s="106">
        <v>0</v>
      </c>
      <c r="H306" s="106">
        <v>0</v>
      </c>
      <c r="I306" s="106">
        <v>0</v>
      </c>
      <c r="J306" s="106">
        <v>0</v>
      </c>
      <c r="K306" s="106">
        <v>0</v>
      </c>
      <c r="L306" s="106">
        <v>0</v>
      </c>
      <c r="M306" s="106">
        <v>0</v>
      </c>
      <c r="N306" s="106">
        <v>0</v>
      </c>
      <c r="O306" s="106">
        <v>0</v>
      </c>
      <c r="P306" s="106" t="s">
        <v>470</v>
      </c>
      <c r="Q306" s="106">
        <f t="shared" si="2"/>
        <v>0</v>
      </c>
    </row>
    <row r="307" spans="2:23" s="131" customFormat="1" ht="18.75" x14ac:dyDescent="0.3">
      <c r="B307" s="129"/>
      <c r="C307" s="130"/>
      <c r="D307" s="132" t="s">
        <v>429</v>
      </c>
      <c r="E307" s="110">
        <f>+SUM(E139:E306)</f>
        <v>96</v>
      </c>
      <c r="F307" s="110">
        <f t="shared" ref="F307:O307" si="3">+SUM(F139:F306)</f>
        <v>107</v>
      </c>
      <c r="G307" s="110">
        <f t="shared" si="3"/>
        <v>127</v>
      </c>
      <c r="H307" s="110">
        <f t="shared" si="3"/>
        <v>101</v>
      </c>
      <c r="I307" s="110">
        <f t="shared" si="3"/>
        <v>121</v>
      </c>
      <c r="J307" s="110">
        <f t="shared" si="3"/>
        <v>81</v>
      </c>
      <c r="K307" s="110">
        <f t="shared" si="3"/>
        <v>80</v>
      </c>
      <c r="L307" s="110">
        <f t="shared" si="3"/>
        <v>100</v>
      </c>
      <c r="M307" s="110">
        <f t="shared" si="3"/>
        <v>99</v>
      </c>
      <c r="N307" s="110">
        <f t="shared" si="3"/>
        <v>117</v>
      </c>
      <c r="O307" s="110">
        <f t="shared" si="3"/>
        <v>93</v>
      </c>
      <c r="P307" s="110"/>
      <c r="Q307" s="110">
        <f>+SUM(Q139:Q306)</f>
        <v>1122</v>
      </c>
      <c r="S307" s="129"/>
      <c r="T307" s="129"/>
      <c r="U307" s="129"/>
      <c r="V307" s="129"/>
      <c r="W307" s="129"/>
    </row>
    <row r="308" spans="2:23" x14ac:dyDescent="0.25">
      <c r="D308" s="62"/>
    </row>
    <row r="309" spans="2:23" x14ac:dyDescent="0.25">
      <c r="C309" s="62"/>
    </row>
  </sheetData>
  <pageMargins left="0.7" right="0.7" top="0.75" bottom="0.75" header="0.3" footer="0.3"/>
  <pageSetup paperSize="9" orientation="portrait" r:id="rId7"/>
  <drawing r:id="rId8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F94"/>
  <sheetViews>
    <sheetView workbookViewId="0">
      <selection activeCell="D23" sqref="D23"/>
    </sheetView>
  </sheetViews>
  <sheetFormatPr baseColWidth="10" defaultRowHeight="15" x14ac:dyDescent="0.25"/>
  <cols>
    <col min="1" max="1" width="7.140625" style="51" customWidth="1"/>
    <col min="2" max="2" width="19.7109375" style="51" customWidth="1"/>
    <col min="3" max="3" width="16.42578125" style="37" bestFit="1" customWidth="1"/>
    <col min="4" max="4" width="44.5703125" style="51" customWidth="1"/>
    <col min="5" max="5" width="22.5703125" style="37" customWidth="1"/>
    <col min="6" max="6" width="28" style="51" customWidth="1"/>
    <col min="7" max="16384" width="11.42578125" style="51"/>
  </cols>
  <sheetData>
    <row r="2" spans="2:6" ht="15.75" x14ac:dyDescent="0.25">
      <c r="B2" s="41" t="s">
        <v>209</v>
      </c>
      <c r="C2" s="41" t="s">
        <v>210</v>
      </c>
      <c r="D2" s="41" t="s">
        <v>6</v>
      </c>
      <c r="E2" s="41" t="s">
        <v>184</v>
      </c>
      <c r="F2" s="41" t="s">
        <v>0</v>
      </c>
    </row>
    <row r="3" spans="2:6" x14ac:dyDescent="0.25">
      <c r="B3" s="48">
        <v>43071.021064814813</v>
      </c>
      <c r="C3" s="103">
        <v>133</v>
      </c>
      <c r="D3" s="124" t="s">
        <v>369</v>
      </c>
      <c r="E3" s="103" t="s">
        <v>12</v>
      </c>
      <c r="F3" s="124" t="s">
        <v>1</v>
      </c>
    </row>
    <row r="4" spans="2:6" x14ac:dyDescent="0.25">
      <c r="B4" s="48">
        <v>43071.891423611109</v>
      </c>
      <c r="C4" s="103">
        <v>378</v>
      </c>
      <c r="D4" s="124" t="s">
        <v>378</v>
      </c>
      <c r="E4" s="103" t="s">
        <v>7</v>
      </c>
      <c r="F4" s="124" t="s">
        <v>1</v>
      </c>
    </row>
    <row r="5" spans="2:6" x14ac:dyDescent="0.25">
      <c r="B5" s="48">
        <v>43072.037303240744</v>
      </c>
      <c r="C5" s="103">
        <v>506</v>
      </c>
      <c r="D5" s="124" t="s">
        <v>452</v>
      </c>
      <c r="E5" s="103" t="s">
        <v>7</v>
      </c>
      <c r="F5" s="124" t="s">
        <v>2</v>
      </c>
    </row>
    <row r="6" spans="2:6" x14ac:dyDescent="0.25">
      <c r="B6" s="48">
        <v>43073.691574074073</v>
      </c>
      <c r="C6" s="103">
        <v>172</v>
      </c>
      <c r="D6" s="124" t="s">
        <v>375</v>
      </c>
      <c r="E6" s="103" t="s">
        <v>7</v>
      </c>
      <c r="F6" s="124" t="s">
        <v>2</v>
      </c>
    </row>
    <row r="7" spans="2:6" x14ac:dyDescent="0.25">
      <c r="B7" s="48">
        <v>43073.769178240742</v>
      </c>
      <c r="C7" s="103">
        <v>467</v>
      </c>
      <c r="D7" s="124" t="s">
        <v>391</v>
      </c>
      <c r="E7" s="103" t="s">
        <v>7</v>
      </c>
      <c r="F7" s="124" t="s">
        <v>2</v>
      </c>
    </row>
    <row r="8" spans="2:6" x14ac:dyDescent="0.25">
      <c r="B8" s="48">
        <v>43073.874490740738</v>
      </c>
      <c r="C8" s="103">
        <v>110</v>
      </c>
      <c r="D8" s="124" t="s">
        <v>376</v>
      </c>
      <c r="E8" s="103" t="s">
        <v>7</v>
      </c>
      <c r="F8" s="124" t="s">
        <v>1</v>
      </c>
    </row>
    <row r="9" spans="2:6" x14ac:dyDescent="0.25">
      <c r="B9" s="48">
        <v>43074.907453703701</v>
      </c>
      <c r="C9" s="103">
        <v>504</v>
      </c>
      <c r="D9" s="124" t="s">
        <v>472</v>
      </c>
      <c r="E9" s="103" t="s">
        <v>7</v>
      </c>
      <c r="F9" s="124" t="s">
        <v>2</v>
      </c>
    </row>
    <row r="10" spans="2:6" x14ac:dyDescent="0.25">
      <c r="B10" s="48">
        <v>43074.910092592596</v>
      </c>
      <c r="C10" s="103">
        <v>504</v>
      </c>
      <c r="D10" s="124" t="s">
        <v>472</v>
      </c>
      <c r="E10" s="103" t="s">
        <v>7</v>
      </c>
      <c r="F10" s="124" t="s">
        <v>2</v>
      </c>
    </row>
    <row r="11" spans="2:6" x14ac:dyDescent="0.25">
      <c r="B11" s="48">
        <v>43074.928668981483</v>
      </c>
      <c r="C11" s="103">
        <v>309</v>
      </c>
      <c r="D11" s="124" t="s">
        <v>389</v>
      </c>
      <c r="E11" s="103" t="s">
        <v>29</v>
      </c>
      <c r="F11" s="124" t="s">
        <v>1</v>
      </c>
    </row>
    <row r="12" spans="2:6" x14ac:dyDescent="0.25">
      <c r="B12" s="48">
        <v>43075.924560185187</v>
      </c>
      <c r="C12" s="103">
        <v>133</v>
      </c>
      <c r="D12" s="124" t="s">
        <v>369</v>
      </c>
      <c r="E12" s="103" t="s">
        <v>12</v>
      </c>
      <c r="F12" s="124" t="s">
        <v>2</v>
      </c>
    </row>
    <row r="13" spans="2:6" x14ac:dyDescent="0.25">
      <c r="B13" s="48">
        <v>43075.94153935185</v>
      </c>
      <c r="C13" s="103">
        <v>110</v>
      </c>
      <c r="D13" s="124" t="s">
        <v>376</v>
      </c>
      <c r="E13" s="103" t="s">
        <v>7</v>
      </c>
      <c r="F13" s="124" t="s">
        <v>1</v>
      </c>
    </row>
    <row r="14" spans="2:6" x14ac:dyDescent="0.25">
      <c r="B14" s="48">
        <v>43075.988217592596</v>
      </c>
      <c r="C14" s="103">
        <v>168</v>
      </c>
      <c r="D14" s="124" t="s">
        <v>463</v>
      </c>
      <c r="E14" s="103" t="s">
        <v>7</v>
      </c>
      <c r="F14" s="124" t="s">
        <v>1</v>
      </c>
    </row>
    <row r="15" spans="2:6" x14ac:dyDescent="0.25">
      <c r="B15" s="48">
        <v>43076.610266203701</v>
      </c>
      <c r="C15" s="103">
        <v>126</v>
      </c>
      <c r="D15" s="124" t="s">
        <v>473</v>
      </c>
      <c r="E15" s="103" t="s">
        <v>41</v>
      </c>
      <c r="F15" s="124" t="s">
        <v>2</v>
      </c>
    </row>
    <row r="16" spans="2:6" x14ac:dyDescent="0.25">
      <c r="B16" s="48">
        <v>43076.745937500003</v>
      </c>
      <c r="C16" s="103">
        <v>163</v>
      </c>
      <c r="D16" s="124" t="s">
        <v>372</v>
      </c>
      <c r="E16" s="103" t="s">
        <v>7</v>
      </c>
      <c r="F16" s="124" t="s">
        <v>1</v>
      </c>
    </row>
    <row r="17" spans="2:6" x14ac:dyDescent="0.25">
      <c r="B17" s="48">
        <v>43076.877326388887</v>
      </c>
      <c r="C17" s="103">
        <v>262</v>
      </c>
      <c r="D17" s="124" t="s">
        <v>379</v>
      </c>
      <c r="E17" s="103" t="s">
        <v>7</v>
      </c>
      <c r="F17" s="124" t="s">
        <v>1</v>
      </c>
    </row>
    <row r="18" spans="2:6" x14ac:dyDescent="0.25">
      <c r="B18" s="48">
        <v>43076.938611111109</v>
      </c>
      <c r="C18" s="103">
        <v>382</v>
      </c>
      <c r="D18" s="124" t="s">
        <v>395</v>
      </c>
      <c r="E18" s="103" t="s">
        <v>136</v>
      </c>
      <c r="F18" s="124" t="s">
        <v>2</v>
      </c>
    </row>
    <row r="19" spans="2:6" x14ac:dyDescent="0.25">
      <c r="B19" s="48">
        <v>43076.941817129627</v>
      </c>
      <c r="C19" s="103">
        <v>382</v>
      </c>
      <c r="D19" s="124" t="s">
        <v>395</v>
      </c>
      <c r="E19" s="103" t="s">
        <v>136</v>
      </c>
      <c r="F19" s="124" t="s">
        <v>2</v>
      </c>
    </row>
    <row r="20" spans="2:6" x14ac:dyDescent="0.25">
      <c r="B20" s="48">
        <v>43076.953252314815</v>
      </c>
      <c r="C20" s="103">
        <v>164</v>
      </c>
      <c r="D20" s="124" t="s">
        <v>410</v>
      </c>
      <c r="E20" s="103" t="s">
        <v>7</v>
      </c>
      <c r="F20" s="124" t="s">
        <v>1</v>
      </c>
    </row>
    <row r="21" spans="2:6" x14ac:dyDescent="0.25">
      <c r="B21" s="48">
        <v>43076.956793981481</v>
      </c>
      <c r="C21" s="103">
        <v>126</v>
      </c>
      <c r="D21" s="124" t="s">
        <v>473</v>
      </c>
      <c r="E21" s="103" t="s">
        <v>41</v>
      </c>
      <c r="F21" s="124" t="s">
        <v>2</v>
      </c>
    </row>
    <row r="22" spans="2:6" x14ac:dyDescent="0.25">
      <c r="B22" s="48">
        <v>43077.672106481485</v>
      </c>
      <c r="C22" s="103">
        <v>468</v>
      </c>
      <c r="D22" s="124" t="s">
        <v>454</v>
      </c>
      <c r="E22" s="103" t="s">
        <v>7</v>
      </c>
      <c r="F22" s="124" t="s">
        <v>1</v>
      </c>
    </row>
    <row r="23" spans="2:6" x14ac:dyDescent="0.25">
      <c r="B23" s="48">
        <v>43077.680613425924</v>
      </c>
      <c r="C23" s="103">
        <v>468</v>
      </c>
      <c r="D23" s="124" t="s">
        <v>454</v>
      </c>
      <c r="E23" s="103" t="s">
        <v>7</v>
      </c>
      <c r="F23" s="124" t="s">
        <v>2</v>
      </c>
    </row>
    <row r="24" spans="2:6" x14ac:dyDescent="0.25">
      <c r="B24" s="48">
        <v>43077.793391203704</v>
      </c>
      <c r="C24" s="103">
        <v>502</v>
      </c>
      <c r="D24" s="124" t="s">
        <v>451</v>
      </c>
      <c r="E24" s="103" t="s">
        <v>7</v>
      </c>
      <c r="F24" s="124" t="s">
        <v>2</v>
      </c>
    </row>
    <row r="25" spans="2:6" x14ac:dyDescent="0.25">
      <c r="B25" s="48">
        <v>43078.625231481485</v>
      </c>
      <c r="C25" s="103">
        <v>378</v>
      </c>
      <c r="D25" s="124" t="s">
        <v>378</v>
      </c>
      <c r="E25" s="103" t="s">
        <v>7</v>
      </c>
      <c r="F25" s="124" t="s">
        <v>1</v>
      </c>
    </row>
    <row r="26" spans="2:6" x14ac:dyDescent="0.25">
      <c r="B26" s="48">
        <v>43078.638807870368</v>
      </c>
      <c r="C26" s="103">
        <v>160</v>
      </c>
      <c r="D26" s="124" t="s">
        <v>461</v>
      </c>
      <c r="E26" s="103" t="s">
        <v>7</v>
      </c>
      <c r="F26" s="124" t="s">
        <v>1</v>
      </c>
    </row>
    <row r="27" spans="2:6" x14ac:dyDescent="0.25">
      <c r="B27" s="48">
        <v>43079.012164351851</v>
      </c>
      <c r="C27" s="103">
        <v>165</v>
      </c>
      <c r="D27" s="124" t="s">
        <v>385</v>
      </c>
      <c r="E27" s="103" t="s">
        <v>7</v>
      </c>
      <c r="F27" s="124" t="s">
        <v>1</v>
      </c>
    </row>
    <row r="28" spans="2:6" x14ac:dyDescent="0.25">
      <c r="B28" s="48">
        <v>43079.016759259262</v>
      </c>
      <c r="C28" s="103">
        <v>464</v>
      </c>
      <c r="D28" s="124" t="s">
        <v>390</v>
      </c>
      <c r="E28" s="103" t="s">
        <v>7</v>
      </c>
      <c r="F28" s="124" t="s">
        <v>2</v>
      </c>
    </row>
    <row r="29" spans="2:6" x14ac:dyDescent="0.25">
      <c r="B29" s="48">
        <v>43079.04042824074</v>
      </c>
      <c r="C29" s="103">
        <v>464</v>
      </c>
      <c r="D29" s="124" t="s">
        <v>390</v>
      </c>
      <c r="E29" s="103" t="s">
        <v>7</v>
      </c>
      <c r="F29" s="124" t="s">
        <v>2</v>
      </c>
    </row>
    <row r="30" spans="2:6" x14ac:dyDescent="0.25">
      <c r="B30" s="48">
        <v>43079.843460648146</v>
      </c>
      <c r="C30" s="103">
        <v>502</v>
      </c>
      <c r="D30" s="124" t="s">
        <v>451</v>
      </c>
      <c r="E30" s="103" t="s">
        <v>7</v>
      </c>
      <c r="F30" s="124" t="s">
        <v>2</v>
      </c>
    </row>
    <row r="31" spans="2:6" x14ac:dyDescent="0.25">
      <c r="B31" s="48">
        <v>43080.836851851855</v>
      </c>
      <c r="C31" s="103">
        <v>367</v>
      </c>
      <c r="D31" s="124" t="s">
        <v>393</v>
      </c>
      <c r="E31" s="103" t="s">
        <v>7</v>
      </c>
      <c r="F31" s="124" t="s">
        <v>2</v>
      </c>
    </row>
    <row r="32" spans="2:6" x14ac:dyDescent="0.25">
      <c r="B32" s="48">
        <v>43080.942314814813</v>
      </c>
      <c r="C32" s="103">
        <v>161</v>
      </c>
      <c r="D32" s="124" t="s">
        <v>382</v>
      </c>
      <c r="E32" s="103" t="s">
        <v>34</v>
      </c>
      <c r="F32" s="124" t="s">
        <v>1</v>
      </c>
    </row>
    <row r="33" spans="2:6" x14ac:dyDescent="0.25">
      <c r="B33" s="48">
        <v>43081.709918981483</v>
      </c>
      <c r="C33" s="103">
        <v>160</v>
      </c>
      <c r="D33" s="124" t="s">
        <v>461</v>
      </c>
      <c r="E33" s="103" t="s">
        <v>7</v>
      </c>
      <c r="F33" s="124" t="s">
        <v>1</v>
      </c>
    </row>
    <row r="34" spans="2:6" x14ac:dyDescent="0.25">
      <c r="B34" s="48">
        <v>43081.892604166664</v>
      </c>
      <c r="C34" s="103">
        <v>126</v>
      </c>
      <c r="D34" s="124" t="s">
        <v>473</v>
      </c>
      <c r="E34" s="103" t="s">
        <v>41</v>
      </c>
      <c r="F34" s="124" t="s">
        <v>2</v>
      </c>
    </row>
    <row r="35" spans="2:6" x14ac:dyDescent="0.25">
      <c r="B35" s="48">
        <v>43081.913900462961</v>
      </c>
      <c r="C35" s="103">
        <v>382</v>
      </c>
      <c r="D35" s="124" t="s">
        <v>395</v>
      </c>
      <c r="E35" s="103" t="s">
        <v>136</v>
      </c>
      <c r="F35" s="124" t="s">
        <v>2</v>
      </c>
    </row>
    <row r="36" spans="2:6" x14ac:dyDescent="0.25">
      <c r="B36" s="48">
        <v>43081.931076388886</v>
      </c>
      <c r="C36" s="103">
        <v>163</v>
      </c>
      <c r="D36" s="124" t="s">
        <v>372</v>
      </c>
      <c r="E36" s="103" t="s">
        <v>7</v>
      </c>
      <c r="F36" s="124" t="s">
        <v>2</v>
      </c>
    </row>
    <row r="37" spans="2:6" x14ac:dyDescent="0.25">
      <c r="B37" s="48">
        <v>43081.947326388887</v>
      </c>
      <c r="C37" s="103">
        <v>113</v>
      </c>
      <c r="D37" s="124" t="s">
        <v>406</v>
      </c>
      <c r="E37" s="103" t="s">
        <v>34</v>
      </c>
      <c r="F37" s="124" t="s">
        <v>1</v>
      </c>
    </row>
    <row r="38" spans="2:6" x14ac:dyDescent="0.25">
      <c r="B38" s="48">
        <v>43081.980717592596</v>
      </c>
      <c r="C38" s="103">
        <v>168</v>
      </c>
      <c r="D38" s="124" t="s">
        <v>463</v>
      </c>
      <c r="E38" s="103" t="s">
        <v>7</v>
      </c>
      <c r="F38" s="124" t="s">
        <v>1</v>
      </c>
    </row>
    <row r="39" spans="2:6" x14ac:dyDescent="0.25">
      <c r="B39" s="48">
        <v>43082.718541666669</v>
      </c>
      <c r="C39" s="103">
        <v>172</v>
      </c>
      <c r="D39" s="124" t="s">
        <v>375</v>
      </c>
      <c r="E39" s="103" t="s">
        <v>7</v>
      </c>
      <c r="F39" s="124" t="s">
        <v>2</v>
      </c>
    </row>
    <row r="40" spans="2:6" x14ac:dyDescent="0.25">
      <c r="B40" s="48">
        <v>43082.807141203702</v>
      </c>
      <c r="C40" s="103">
        <v>504</v>
      </c>
      <c r="D40" s="124" t="s">
        <v>472</v>
      </c>
      <c r="E40" s="103" t="s">
        <v>7</v>
      </c>
      <c r="F40" s="124" t="s">
        <v>2</v>
      </c>
    </row>
    <row r="41" spans="2:6" x14ac:dyDescent="0.25">
      <c r="B41" s="48">
        <v>43083.00472222222</v>
      </c>
      <c r="C41" s="103">
        <v>123</v>
      </c>
      <c r="D41" s="124" t="s">
        <v>474</v>
      </c>
      <c r="E41" s="103" t="s">
        <v>56</v>
      </c>
      <c r="F41" s="124" t="s">
        <v>2</v>
      </c>
    </row>
    <row r="42" spans="2:6" x14ac:dyDescent="0.25">
      <c r="B42" s="48">
        <v>43083.719664351855</v>
      </c>
      <c r="C42" s="103">
        <v>312</v>
      </c>
      <c r="D42" s="124" t="s">
        <v>475</v>
      </c>
      <c r="E42" s="103" t="s">
        <v>67</v>
      </c>
      <c r="F42" s="124" t="s">
        <v>1</v>
      </c>
    </row>
    <row r="43" spans="2:6" x14ac:dyDescent="0.25">
      <c r="B43" s="48">
        <v>43083.727083333331</v>
      </c>
      <c r="C43" s="103">
        <v>129</v>
      </c>
      <c r="D43" s="124" t="s">
        <v>476</v>
      </c>
      <c r="E43" s="103" t="s">
        <v>75</v>
      </c>
      <c r="F43" s="124" t="s">
        <v>1</v>
      </c>
    </row>
    <row r="44" spans="2:6" x14ac:dyDescent="0.25">
      <c r="B44" s="48">
        <v>43083.870312500003</v>
      </c>
      <c r="C44" s="103">
        <v>464</v>
      </c>
      <c r="D44" s="124" t="s">
        <v>390</v>
      </c>
      <c r="E44" s="103" t="s">
        <v>7</v>
      </c>
      <c r="F44" s="124" t="s">
        <v>2</v>
      </c>
    </row>
    <row r="45" spans="2:6" x14ac:dyDescent="0.25">
      <c r="B45" s="48">
        <v>43083.913159722222</v>
      </c>
      <c r="C45" s="103">
        <v>464</v>
      </c>
      <c r="D45" s="124" t="s">
        <v>390</v>
      </c>
      <c r="E45" s="103" t="s">
        <v>7</v>
      </c>
      <c r="F45" s="124" t="s">
        <v>2</v>
      </c>
    </row>
    <row r="46" spans="2:6" x14ac:dyDescent="0.25">
      <c r="B46" s="48">
        <v>43084.058159722219</v>
      </c>
      <c r="C46" s="103">
        <v>164</v>
      </c>
      <c r="D46" s="124" t="s">
        <v>410</v>
      </c>
      <c r="E46" s="103" t="s">
        <v>7</v>
      </c>
      <c r="F46" s="124" t="s">
        <v>1</v>
      </c>
    </row>
    <row r="47" spans="2:6" x14ac:dyDescent="0.25">
      <c r="B47" s="48">
        <v>43084.744039351855</v>
      </c>
      <c r="C47" s="103">
        <v>258</v>
      </c>
      <c r="D47" s="124" t="s">
        <v>477</v>
      </c>
      <c r="E47" s="103" t="s">
        <v>39</v>
      </c>
      <c r="F47" s="124" t="s">
        <v>2</v>
      </c>
    </row>
    <row r="48" spans="2:6" x14ac:dyDescent="0.25">
      <c r="B48" s="48">
        <v>43084.922106481485</v>
      </c>
      <c r="C48" s="103">
        <v>447</v>
      </c>
      <c r="D48" s="124" t="s">
        <v>408</v>
      </c>
      <c r="E48" s="103" t="s">
        <v>87</v>
      </c>
      <c r="F48" s="124" t="s">
        <v>2</v>
      </c>
    </row>
    <row r="49" spans="2:6" x14ac:dyDescent="0.25">
      <c r="B49" s="48">
        <v>43085.786469907405</v>
      </c>
      <c r="C49" s="103">
        <v>309</v>
      </c>
      <c r="D49" s="124" t="s">
        <v>389</v>
      </c>
      <c r="E49" s="103" t="s">
        <v>29</v>
      </c>
      <c r="F49" s="124" t="s">
        <v>1</v>
      </c>
    </row>
    <row r="50" spans="2:6" x14ac:dyDescent="0.25">
      <c r="B50" s="48">
        <v>43085.791504629633</v>
      </c>
      <c r="C50" s="103">
        <v>506</v>
      </c>
      <c r="D50" s="124" t="s">
        <v>452</v>
      </c>
      <c r="E50" s="103" t="s">
        <v>7</v>
      </c>
      <c r="F50" s="124" t="s">
        <v>2</v>
      </c>
    </row>
    <row r="51" spans="2:6" x14ac:dyDescent="0.25">
      <c r="B51" s="48">
        <v>43087.63013888889</v>
      </c>
      <c r="C51" s="103">
        <v>506</v>
      </c>
      <c r="D51" s="124" t="s">
        <v>452</v>
      </c>
      <c r="E51" s="103" t="s">
        <v>7</v>
      </c>
      <c r="F51" s="124" t="s">
        <v>2</v>
      </c>
    </row>
    <row r="52" spans="2:6" x14ac:dyDescent="0.25">
      <c r="B52" s="48">
        <v>43087.7187037037</v>
      </c>
      <c r="C52" s="103">
        <v>378</v>
      </c>
      <c r="D52" s="124" t="s">
        <v>378</v>
      </c>
      <c r="E52" s="103" t="s">
        <v>7</v>
      </c>
      <c r="F52" s="124" t="s">
        <v>1</v>
      </c>
    </row>
    <row r="53" spans="2:6" x14ac:dyDescent="0.25">
      <c r="B53" s="48">
        <v>43087.841354166667</v>
      </c>
      <c r="C53" s="103">
        <v>188</v>
      </c>
      <c r="D53" s="124" t="s">
        <v>380</v>
      </c>
      <c r="E53" s="103" t="s">
        <v>39</v>
      </c>
      <c r="F53" s="124" t="s">
        <v>2</v>
      </c>
    </row>
    <row r="54" spans="2:6" x14ac:dyDescent="0.25">
      <c r="B54" s="48">
        <v>43087.859039351853</v>
      </c>
      <c r="C54" s="103">
        <v>380</v>
      </c>
      <c r="D54" s="124" t="s">
        <v>407</v>
      </c>
      <c r="E54" s="103" t="s">
        <v>71</v>
      </c>
      <c r="F54" s="124" t="s">
        <v>1</v>
      </c>
    </row>
    <row r="55" spans="2:6" x14ac:dyDescent="0.25">
      <c r="B55" s="48">
        <v>43088.64702546296</v>
      </c>
      <c r="C55" s="103">
        <v>135</v>
      </c>
      <c r="D55" s="124" t="s">
        <v>478</v>
      </c>
      <c r="E55" s="103" t="s">
        <v>9</v>
      </c>
      <c r="F55" s="124" t="s">
        <v>2</v>
      </c>
    </row>
    <row r="56" spans="2:6" x14ac:dyDescent="0.25">
      <c r="B56" s="48">
        <v>43088.699641203704</v>
      </c>
      <c r="C56" s="103">
        <v>252</v>
      </c>
      <c r="D56" s="124" t="s">
        <v>370</v>
      </c>
      <c r="E56" s="103" t="s">
        <v>7</v>
      </c>
      <c r="F56" s="124" t="s">
        <v>2</v>
      </c>
    </row>
    <row r="57" spans="2:6" x14ac:dyDescent="0.25">
      <c r="B57" s="48">
        <v>43088.782037037039</v>
      </c>
      <c r="C57" s="103">
        <v>382</v>
      </c>
      <c r="D57" s="124" t="s">
        <v>395</v>
      </c>
      <c r="E57" s="103" t="s">
        <v>136</v>
      </c>
      <c r="F57" s="124" t="s">
        <v>2</v>
      </c>
    </row>
    <row r="58" spans="2:6" x14ac:dyDescent="0.25">
      <c r="B58" s="48">
        <v>43088.936307870368</v>
      </c>
      <c r="C58" s="103">
        <v>378</v>
      </c>
      <c r="D58" s="124" t="s">
        <v>378</v>
      </c>
      <c r="E58" s="103" t="s">
        <v>7</v>
      </c>
      <c r="F58" s="124" t="s">
        <v>1</v>
      </c>
    </row>
    <row r="59" spans="2:6" x14ac:dyDescent="0.25">
      <c r="B59" s="48">
        <v>43089.698240740741</v>
      </c>
      <c r="C59" s="103">
        <v>165</v>
      </c>
      <c r="D59" s="124" t="s">
        <v>385</v>
      </c>
      <c r="E59" s="103" t="s">
        <v>7</v>
      </c>
      <c r="F59" s="124" t="s">
        <v>1</v>
      </c>
    </row>
    <row r="60" spans="2:6" x14ac:dyDescent="0.25">
      <c r="B60" s="48">
        <v>43089.699247685188</v>
      </c>
      <c r="C60" s="103">
        <v>172</v>
      </c>
      <c r="D60" s="124" t="s">
        <v>375</v>
      </c>
      <c r="E60" s="103" t="s">
        <v>7</v>
      </c>
      <c r="F60" s="124" t="s">
        <v>2</v>
      </c>
    </row>
    <row r="61" spans="2:6" x14ac:dyDescent="0.25">
      <c r="B61" s="48">
        <v>43090.039201388892</v>
      </c>
      <c r="C61" s="103">
        <v>262</v>
      </c>
      <c r="D61" s="124" t="s">
        <v>379</v>
      </c>
      <c r="E61" s="103" t="s">
        <v>7</v>
      </c>
      <c r="F61" s="124" t="s">
        <v>1</v>
      </c>
    </row>
    <row r="62" spans="2:6" x14ac:dyDescent="0.25">
      <c r="B62" s="48">
        <v>43090.101354166669</v>
      </c>
      <c r="C62" s="103">
        <v>506</v>
      </c>
      <c r="D62" s="124" t="s">
        <v>452</v>
      </c>
      <c r="E62" s="103" t="s">
        <v>7</v>
      </c>
      <c r="F62" s="124" t="s">
        <v>2</v>
      </c>
    </row>
    <row r="63" spans="2:6" x14ac:dyDescent="0.25">
      <c r="B63" s="48">
        <v>43090.147673611114</v>
      </c>
      <c r="C63" s="103">
        <v>188</v>
      </c>
      <c r="D63" s="124" t="s">
        <v>380</v>
      </c>
      <c r="E63" s="103" t="s">
        <v>39</v>
      </c>
      <c r="F63" s="124" t="s">
        <v>1</v>
      </c>
    </row>
    <row r="64" spans="2:6" x14ac:dyDescent="0.25">
      <c r="B64" s="48">
        <v>43090.967199074075</v>
      </c>
      <c r="C64" s="103">
        <v>504</v>
      </c>
      <c r="D64" s="124" t="s">
        <v>472</v>
      </c>
      <c r="E64" s="103" t="s">
        <v>7</v>
      </c>
      <c r="F64" s="124" t="s">
        <v>2</v>
      </c>
    </row>
    <row r="65" spans="2:6" x14ac:dyDescent="0.25">
      <c r="B65" s="48">
        <v>43091.625636574077</v>
      </c>
      <c r="C65" s="103">
        <v>172</v>
      </c>
      <c r="D65" s="124" t="s">
        <v>375</v>
      </c>
      <c r="E65" s="103" t="s">
        <v>7</v>
      </c>
      <c r="F65" s="124" t="s">
        <v>2</v>
      </c>
    </row>
    <row r="66" spans="2:6" x14ac:dyDescent="0.25">
      <c r="B66" s="48">
        <v>43091.654733796298</v>
      </c>
      <c r="C66" s="103">
        <v>188</v>
      </c>
      <c r="D66" s="124" t="s">
        <v>380</v>
      </c>
      <c r="E66" s="103" t="s">
        <v>39</v>
      </c>
      <c r="F66" s="124" t="s">
        <v>1</v>
      </c>
    </row>
    <row r="67" spans="2:6" x14ac:dyDescent="0.25">
      <c r="B67" s="48">
        <v>43091.715567129628</v>
      </c>
      <c r="C67" s="103">
        <v>157</v>
      </c>
      <c r="D67" s="124" t="s">
        <v>383</v>
      </c>
      <c r="E67" s="103" t="s">
        <v>7</v>
      </c>
      <c r="F67" s="124" t="s">
        <v>1</v>
      </c>
    </row>
    <row r="68" spans="2:6" x14ac:dyDescent="0.25">
      <c r="B68" s="48">
        <v>43091.829293981478</v>
      </c>
      <c r="C68" s="103">
        <v>264</v>
      </c>
      <c r="D68" s="124" t="s">
        <v>479</v>
      </c>
      <c r="E68" s="103" t="s">
        <v>71</v>
      </c>
      <c r="F68" s="124" t="s">
        <v>1</v>
      </c>
    </row>
    <row r="69" spans="2:6" x14ac:dyDescent="0.25">
      <c r="B69" s="48">
        <v>43091.867986111109</v>
      </c>
      <c r="C69" s="103">
        <v>504</v>
      </c>
      <c r="D69" s="124" t="s">
        <v>472</v>
      </c>
      <c r="E69" s="103" t="s">
        <v>7</v>
      </c>
      <c r="F69" s="124" t="s">
        <v>2</v>
      </c>
    </row>
    <row r="70" spans="2:6" x14ac:dyDescent="0.25">
      <c r="B70" s="48">
        <v>43092.696018518516</v>
      </c>
      <c r="C70" s="103">
        <v>378</v>
      </c>
      <c r="D70" s="124" t="s">
        <v>378</v>
      </c>
      <c r="E70" s="103" t="s">
        <v>7</v>
      </c>
      <c r="F70" s="124" t="s">
        <v>1</v>
      </c>
    </row>
    <row r="71" spans="2:6" x14ac:dyDescent="0.25">
      <c r="B71" s="48">
        <v>43092.707696759258</v>
      </c>
      <c r="C71" s="103">
        <v>157</v>
      </c>
      <c r="D71" s="124" t="s">
        <v>383</v>
      </c>
      <c r="E71" s="103" t="s">
        <v>7</v>
      </c>
      <c r="F71" s="124" t="s">
        <v>1</v>
      </c>
    </row>
    <row r="72" spans="2:6" x14ac:dyDescent="0.25">
      <c r="B72" s="48">
        <v>43093.878564814811</v>
      </c>
      <c r="C72" s="103">
        <v>226</v>
      </c>
      <c r="D72" s="124" t="s">
        <v>386</v>
      </c>
      <c r="E72" s="103" t="s">
        <v>7</v>
      </c>
      <c r="F72" s="124" t="s">
        <v>1</v>
      </c>
    </row>
    <row r="73" spans="2:6" x14ac:dyDescent="0.25">
      <c r="B73" s="48">
        <v>43094.841284722221</v>
      </c>
      <c r="C73" s="103">
        <v>201</v>
      </c>
      <c r="D73" s="124" t="s">
        <v>457</v>
      </c>
      <c r="E73" s="103" t="s">
        <v>75</v>
      </c>
      <c r="F73" s="124" t="s">
        <v>1</v>
      </c>
    </row>
    <row r="74" spans="2:6" x14ac:dyDescent="0.25">
      <c r="B74" s="48">
        <v>43095.632974537039</v>
      </c>
      <c r="C74" s="103">
        <v>506</v>
      </c>
      <c r="D74" s="124" t="s">
        <v>452</v>
      </c>
      <c r="E74" s="103" t="s">
        <v>7</v>
      </c>
      <c r="F74" s="124" t="s">
        <v>2</v>
      </c>
    </row>
    <row r="75" spans="2:6" x14ac:dyDescent="0.25">
      <c r="B75" s="48">
        <v>43095.635185185187</v>
      </c>
      <c r="C75" s="103">
        <v>506</v>
      </c>
      <c r="D75" s="124" t="s">
        <v>452</v>
      </c>
      <c r="E75" s="103" t="s">
        <v>7</v>
      </c>
      <c r="F75" s="124" t="s">
        <v>2</v>
      </c>
    </row>
    <row r="76" spans="2:6" x14ac:dyDescent="0.25">
      <c r="B76" s="48">
        <v>43095.703217592592</v>
      </c>
      <c r="C76" s="103">
        <v>444</v>
      </c>
      <c r="D76" s="124" t="s">
        <v>480</v>
      </c>
      <c r="E76" s="103" t="s">
        <v>19</v>
      </c>
      <c r="F76" s="124" t="s">
        <v>2</v>
      </c>
    </row>
    <row r="77" spans="2:6" x14ac:dyDescent="0.25">
      <c r="B77" s="48">
        <v>43095.729502314818</v>
      </c>
      <c r="C77" s="103">
        <v>496</v>
      </c>
      <c r="D77" s="124" t="s">
        <v>481</v>
      </c>
      <c r="E77" s="103" t="s">
        <v>7</v>
      </c>
      <c r="F77" s="124" t="s">
        <v>1</v>
      </c>
    </row>
    <row r="78" spans="2:6" x14ac:dyDescent="0.25">
      <c r="B78" s="48">
        <v>43095.741875</v>
      </c>
      <c r="C78" s="103">
        <v>160</v>
      </c>
      <c r="D78" s="124" t="s">
        <v>461</v>
      </c>
      <c r="E78" s="103" t="s">
        <v>7</v>
      </c>
      <c r="F78" s="124" t="s">
        <v>1</v>
      </c>
    </row>
    <row r="79" spans="2:6" x14ac:dyDescent="0.25">
      <c r="B79" s="48">
        <v>43095.88040509259</v>
      </c>
      <c r="C79" s="103">
        <v>378</v>
      </c>
      <c r="D79" s="124" t="s">
        <v>378</v>
      </c>
      <c r="E79" s="103" t="s">
        <v>7</v>
      </c>
      <c r="F79" s="124" t="s">
        <v>1</v>
      </c>
    </row>
    <row r="80" spans="2:6" x14ac:dyDescent="0.25">
      <c r="B80" s="48">
        <v>43096.743344907409</v>
      </c>
      <c r="C80" s="103">
        <v>160</v>
      </c>
      <c r="D80" s="124" t="s">
        <v>461</v>
      </c>
      <c r="E80" s="103" t="s">
        <v>7</v>
      </c>
      <c r="F80" s="124" t="s">
        <v>1</v>
      </c>
    </row>
    <row r="81" spans="2:6" x14ac:dyDescent="0.25">
      <c r="B81" s="48">
        <v>43096.783125000002</v>
      </c>
      <c r="C81" s="103">
        <v>174</v>
      </c>
      <c r="D81" s="124" t="s">
        <v>482</v>
      </c>
      <c r="E81" s="103" t="s">
        <v>19</v>
      </c>
      <c r="F81" s="124" t="s">
        <v>2</v>
      </c>
    </row>
    <row r="82" spans="2:6" x14ac:dyDescent="0.25">
      <c r="B82" s="48">
        <v>43096.910243055558</v>
      </c>
      <c r="C82" s="103">
        <v>160</v>
      </c>
      <c r="D82" s="124" t="s">
        <v>461</v>
      </c>
      <c r="E82" s="103" t="s">
        <v>7</v>
      </c>
      <c r="F82" s="124" t="s">
        <v>1</v>
      </c>
    </row>
    <row r="83" spans="2:6" x14ac:dyDescent="0.25">
      <c r="B83" s="48">
        <v>43097.701620370368</v>
      </c>
      <c r="C83" s="103">
        <v>123</v>
      </c>
      <c r="D83" s="124" t="s">
        <v>474</v>
      </c>
      <c r="E83" s="103" t="s">
        <v>56</v>
      </c>
      <c r="F83" s="124" t="s">
        <v>1</v>
      </c>
    </row>
    <row r="84" spans="2:6" x14ac:dyDescent="0.25">
      <c r="B84" s="48">
        <v>43097.720381944448</v>
      </c>
      <c r="C84" s="103">
        <v>123</v>
      </c>
      <c r="D84" s="124" t="s">
        <v>474</v>
      </c>
      <c r="E84" s="103" t="s">
        <v>56</v>
      </c>
      <c r="F84" s="124" t="s">
        <v>1</v>
      </c>
    </row>
    <row r="85" spans="2:6" x14ac:dyDescent="0.25">
      <c r="B85" s="48">
        <v>43097.894016203703</v>
      </c>
      <c r="C85" s="103">
        <v>467</v>
      </c>
      <c r="D85" s="124" t="s">
        <v>391</v>
      </c>
      <c r="E85" s="103" t="s">
        <v>7</v>
      </c>
      <c r="F85" s="124" t="s">
        <v>2</v>
      </c>
    </row>
    <row r="86" spans="2:6" x14ac:dyDescent="0.25">
      <c r="B86" s="48">
        <v>43097.939479166664</v>
      </c>
      <c r="C86" s="103">
        <v>378</v>
      </c>
      <c r="D86" s="124" t="s">
        <v>378</v>
      </c>
      <c r="E86" s="103" t="s">
        <v>7</v>
      </c>
      <c r="F86" s="124" t="s">
        <v>1</v>
      </c>
    </row>
    <row r="87" spans="2:6" x14ac:dyDescent="0.25">
      <c r="B87" s="48">
        <v>43097.940763888888</v>
      </c>
      <c r="C87" s="103">
        <v>383</v>
      </c>
      <c r="D87" s="124" t="s">
        <v>483</v>
      </c>
      <c r="E87" s="103" t="s">
        <v>7</v>
      </c>
      <c r="F87" s="124" t="s">
        <v>2</v>
      </c>
    </row>
    <row r="88" spans="2:6" x14ac:dyDescent="0.25">
      <c r="B88" s="48">
        <v>43098.684201388889</v>
      </c>
      <c r="C88" s="103">
        <v>504</v>
      </c>
      <c r="D88" s="124" t="s">
        <v>472</v>
      </c>
      <c r="E88" s="103" t="s">
        <v>7</v>
      </c>
      <c r="F88" s="124" t="s">
        <v>2</v>
      </c>
    </row>
    <row r="89" spans="2:6" x14ac:dyDescent="0.25">
      <c r="B89" s="48">
        <v>43098.863344907404</v>
      </c>
      <c r="C89" s="103">
        <v>262</v>
      </c>
      <c r="D89" s="124" t="s">
        <v>379</v>
      </c>
      <c r="E89" s="103" t="s">
        <v>7</v>
      </c>
      <c r="F89" s="124" t="s">
        <v>1</v>
      </c>
    </row>
    <row r="90" spans="2:6" x14ac:dyDescent="0.25">
      <c r="B90" s="48">
        <v>43098.976805555554</v>
      </c>
      <c r="C90" s="103">
        <v>309</v>
      </c>
      <c r="D90" s="124" t="s">
        <v>389</v>
      </c>
      <c r="E90" s="103" t="s">
        <v>29</v>
      </c>
      <c r="F90" s="124" t="s">
        <v>1</v>
      </c>
    </row>
    <row r="91" spans="2:6" x14ac:dyDescent="0.25">
      <c r="B91" s="48">
        <v>43099.864537037036</v>
      </c>
      <c r="C91" s="103">
        <v>458</v>
      </c>
      <c r="D91" s="124" t="s">
        <v>381</v>
      </c>
      <c r="E91" s="103" t="s">
        <v>343</v>
      </c>
      <c r="F91" s="124" t="s">
        <v>2</v>
      </c>
    </row>
    <row r="92" spans="2:6" x14ac:dyDescent="0.25">
      <c r="B92" s="48">
        <v>43099.899050925924</v>
      </c>
      <c r="C92" s="103">
        <v>451</v>
      </c>
      <c r="D92" s="124" t="s">
        <v>377</v>
      </c>
      <c r="E92" s="103" t="s">
        <v>7</v>
      </c>
      <c r="F92" s="124" t="s">
        <v>2</v>
      </c>
    </row>
    <row r="93" spans="2:6" x14ac:dyDescent="0.25">
      <c r="B93" s="48">
        <v>43099.900775462964</v>
      </c>
      <c r="C93" s="103">
        <v>451</v>
      </c>
      <c r="D93" s="124" t="s">
        <v>377</v>
      </c>
      <c r="E93" s="103" t="s">
        <v>7</v>
      </c>
      <c r="F93" s="124" t="s">
        <v>2</v>
      </c>
    </row>
    <row r="94" spans="2:6" x14ac:dyDescent="0.25">
      <c r="B94" s="48">
        <v>43100.023495370369</v>
      </c>
      <c r="C94" s="103">
        <v>464</v>
      </c>
      <c r="D94" s="124" t="s">
        <v>390</v>
      </c>
      <c r="E94" s="103" t="s">
        <v>7</v>
      </c>
      <c r="F94" s="124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39</vt:i4>
      </vt:variant>
    </vt:vector>
  </HeadingPairs>
  <TitlesOfParts>
    <vt:vector size="39" baseType="lpstr">
      <vt:lpstr> ACUM 2017</vt:lpstr>
      <vt:lpstr>ACUM 2016</vt:lpstr>
      <vt:lpstr>REP ENERO</vt:lpstr>
      <vt:lpstr>ACUM 2017</vt:lpstr>
      <vt:lpstr>ENE18</vt:lpstr>
      <vt:lpstr>FEB18</vt:lpstr>
      <vt:lpstr>MAR18</vt:lpstr>
      <vt:lpstr>ABR18</vt:lpstr>
      <vt:lpstr>MAY18</vt:lpstr>
      <vt:lpstr>JUN18</vt:lpstr>
      <vt:lpstr>JUL18</vt:lpstr>
      <vt:lpstr>AGO18</vt:lpstr>
      <vt:lpstr>SEPT18</vt:lpstr>
      <vt:lpstr>OCT18</vt:lpstr>
      <vt:lpstr>NOV18</vt:lpstr>
      <vt:lpstr>DIC18</vt:lpstr>
      <vt:lpstr> ACUM 2018</vt:lpstr>
      <vt:lpstr>TABLA ENERO</vt:lpstr>
      <vt:lpstr>ACUM ENERO</vt:lpstr>
      <vt:lpstr>REP FEBRERO</vt:lpstr>
      <vt:lpstr>TABLA FEBRERO</vt:lpstr>
      <vt:lpstr>REP MARZO</vt:lpstr>
      <vt:lpstr>TABLA MARZO</vt:lpstr>
      <vt:lpstr>REP ABRIL</vt:lpstr>
      <vt:lpstr>TABLA ABRIL</vt:lpstr>
      <vt:lpstr>REP MAYO</vt:lpstr>
      <vt:lpstr>TABLA MAYO</vt:lpstr>
      <vt:lpstr>REP JUNIO</vt:lpstr>
      <vt:lpstr>TABLA JUNIO</vt:lpstr>
      <vt:lpstr>TABLA JULIO</vt:lpstr>
      <vt:lpstr>REP JULIO</vt:lpstr>
      <vt:lpstr>REP AGOSTO</vt:lpstr>
      <vt:lpstr>TABLA AGOSTO</vt:lpstr>
      <vt:lpstr>REP SEPT</vt:lpstr>
      <vt:lpstr>TABLA SEPT</vt:lpstr>
      <vt:lpstr>REP OCT</vt:lpstr>
      <vt:lpstr>TABLA OCT</vt:lpstr>
      <vt:lpstr>TABLA NOV</vt:lpstr>
      <vt:lpstr>REP DIC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Farmasanitas</dc:creator>
  <cp:lastModifiedBy>Edwin Mauricio Velasquez Cuesta</cp:lastModifiedBy>
  <dcterms:created xsi:type="dcterms:W3CDTF">2016-10-12T19:42:31Z</dcterms:created>
  <dcterms:modified xsi:type="dcterms:W3CDTF">2020-12-06T20:26:23Z</dcterms:modified>
</cp:coreProperties>
</file>